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elm\Desktop\"/>
    </mc:Choice>
  </mc:AlternateContent>
  <xr:revisionPtr revIDLastSave="0" documentId="13_ncr:1_{80E1E3BC-E016-47BD-BAB0-967147D08431}" xr6:coauthVersionLast="47" xr6:coauthVersionMax="47" xr10:uidLastSave="{00000000-0000-0000-0000-000000000000}"/>
  <bookViews>
    <workbookView xWindow="-120" yWindow="-120" windowWidth="20730" windowHeight="11160" tabRatio="763" firstSheet="19" activeTab="22" xr2:uid="{00000000-000D-0000-FFFF-FFFF00000000}"/>
  </bookViews>
  <sheets>
    <sheet name="Accueil" sheetId="212" r:id="rId1"/>
    <sheet name="Joueurs Asso" sheetId="193" r:id="rId2"/>
    <sheet name="Tableaux" sheetId="209" state="veryHidden" r:id="rId3"/>
    <sheet name="Algo" sheetId="352" state="veryHidden" r:id="rId4"/>
    <sheet name="Tableaux-2" sheetId="311" state="veryHidden" r:id="rId5"/>
    <sheet name="Tableaux-3" sheetId="312" state="veryHidden" r:id="rId6"/>
    <sheet name="Tableaux-4" sheetId="313" state="veryHidden" r:id="rId7"/>
    <sheet name="Tableau public" sheetId="210" state="hidden" r:id="rId8"/>
    <sheet name="Feuille score" sheetId="211" state="hidden" r:id="rId9"/>
    <sheet name="Liste Présence" sheetId="196" state="hidden" r:id="rId10"/>
    <sheet name="Liste Présence-2" sheetId="305" state="hidden" r:id="rId11"/>
    <sheet name="Liste Présence-3" sheetId="306" state="hidden" r:id="rId12"/>
    <sheet name="Liste Présence-4" sheetId="314" state="hidden" r:id="rId13"/>
    <sheet name="Matrice Parties" sheetId="192" state="hidden" r:id="rId14"/>
    <sheet name="Matrice Parties-2" sheetId="307" state="hidden" r:id="rId15"/>
    <sheet name="Matrice Parties-3" sheetId="308" state="hidden" r:id="rId16"/>
    <sheet name="Matrice Parties-4" sheetId="309" state="hidden" r:id="rId17"/>
    <sheet name="Matrice Parties-Final (4)" sheetId="355" r:id="rId18"/>
    <sheet name="Matrice Parties-Final (3)" sheetId="354" r:id="rId19"/>
    <sheet name="Matrice Parties-Final (2)" sheetId="353" r:id="rId20"/>
    <sheet name="Mixage Joueurs" sheetId="199" r:id="rId21"/>
    <sheet name="Feuille de Marque" sheetId="215" r:id="rId22"/>
    <sheet name="Matrice Parties-Final" sheetId="315" r:id="rId23"/>
    <sheet name="Date" sheetId="222" r:id="rId24"/>
    <sheet name="Challenge" sheetId="302" r:id="rId25"/>
    <sheet name="Challenge Mois de " sheetId="345" state="hidden" r:id="rId26"/>
    <sheet name="S01" sheetId="223" state="hidden" r:id="rId27"/>
    <sheet name="S02" sheetId="231" state="hidden" r:id="rId28"/>
    <sheet name="S03" sheetId="230" state="hidden" r:id="rId29"/>
    <sheet name="S04" sheetId="226" state="hidden" r:id="rId30"/>
    <sheet name="S05" sheetId="229" state="hidden" r:id="rId31"/>
    <sheet name="S06" sheetId="235" state="hidden" r:id="rId32"/>
    <sheet name="S07" sheetId="236" state="hidden" r:id="rId33"/>
    <sheet name="S08" sheetId="237" state="hidden" r:id="rId34"/>
    <sheet name="S09" sheetId="238" state="hidden" r:id="rId35"/>
    <sheet name="S10" sheetId="239" state="hidden" r:id="rId36"/>
    <sheet name="S11" sheetId="240" state="hidden" r:id="rId37"/>
    <sheet name="S12" sheetId="241" state="hidden" r:id="rId38"/>
    <sheet name="S13" sheetId="242" state="hidden" r:id="rId39"/>
    <sheet name="S14" sheetId="243" state="hidden" r:id="rId40"/>
    <sheet name="S15" sheetId="244" state="hidden" r:id="rId41"/>
    <sheet name="S16" sheetId="245" state="hidden" r:id="rId42"/>
    <sheet name="S17" sheetId="246" state="hidden" r:id="rId43"/>
    <sheet name="S18" sheetId="247" state="hidden" r:id="rId44"/>
    <sheet name="S19" sheetId="248" state="hidden" r:id="rId45"/>
    <sheet name="S20" sheetId="249" state="hidden" r:id="rId46"/>
    <sheet name="S21" sheetId="250" state="hidden" r:id="rId47"/>
    <sheet name="S22" sheetId="255" state="hidden" r:id="rId48"/>
    <sheet name="S23" sheetId="254" state="hidden" r:id="rId49"/>
    <sheet name="S24" sheetId="253" state="hidden" r:id="rId50"/>
    <sheet name="S25" sheetId="252" state="hidden" r:id="rId51"/>
    <sheet name="S26" sheetId="251" state="hidden" r:id="rId52"/>
    <sheet name="S27" sheetId="259" state="hidden" r:id="rId53"/>
    <sheet name="S28" sheetId="258" state="hidden" r:id="rId54"/>
    <sheet name="S29" sheetId="257" state="hidden" r:id="rId55"/>
    <sheet name="S30" sheetId="256" state="hidden" r:id="rId56"/>
    <sheet name="S31" sheetId="260" state="hidden" r:id="rId57"/>
    <sheet name="S32" sheetId="261" state="hidden" r:id="rId58"/>
    <sheet name="S33" sheetId="262" state="hidden" r:id="rId59"/>
    <sheet name="S34" sheetId="263" state="hidden" r:id="rId60"/>
    <sheet name="S35" sheetId="264" state="hidden" r:id="rId61"/>
    <sheet name="S36" sheetId="265" state="hidden" r:id="rId62"/>
    <sheet name="S37" sheetId="266" state="hidden" r:id="rId63"/>
    <sheet name="S38" sheetId="267" state="hidden" r:id="rId64"/>
    <sheet name="S39" sheetId="268" state="hidden" r:id="rId65"/>
    <sheet name="S40" sheetId="351" state="hidden" r:id="rId66"/>
    <sheet name="S41" sheetId="270" state="hidden" r:id="rId67"/>
    <sheet name="S42" sheetId="271" state="hidden" r:id="rId68"/>
    <sheet name="S43" sheetId="272" state="hidden" r:id="rId69"/>
    <sheet name="S44" sheetId="273" state="hidden" r:id="rId70"/>
    <sheet name="S45" sheetId="274" state="hidden" r:id="rId71"/>
    <sheet name="S46" sheetId="275" state="hidden" r:id="rId72"/>
    <sheet name="S47" sheetId="276" state="hidden" r:id="rId73"/>
    <sheet name="S48" sheetId="277" state="hidden" r:id="rId74"/>
    <sheet name="S49" sheetId="278" state="hidden" r:id="rId75"/>
    <sheet name="S50" sheetId="279" state="hidden" r:id="rId76"/>
    <sheet name="S51" sheetId="280" state="hidden" r:id="rId77"/>
    <sheet name="S52" sheetId="281" state="hidden" r:id="rId78"/>
    <sheet name="Saisie" sheetId="214" state="hidden" r:id="rId79"/>
    <sheet name="Numéro" sheetId="219" state="hidden" r:id="rId80"/>
    <sheet name="Données Perso" sheetId="200" state="veryHidden" r:id="rId81"/>
    <sheet name="bdd" sheetId="195" state="hidden" r:id="rId82"/>
  </sheets>
  <definedNames>
    <definedName name="_xlnm._FilterDatabase" localSheetId="23" hidden="1">Date!$A$1:$B$53</definedName>
    <definedName name="_xlnm._FilterDatabase" localSheetId="80" hidden="1">'Données Perso'!$A$1:$H$85</definedName>
    <definedName name="_xlnm._FilterDatabase" localSheetId="1" hidden="1">'Joueurs Asso'!$A$1:$B$90</definedName>
    <definedName name="_xlnm._FilterDatabase" localSheetId="13" hidden="1">'Matrice Parties'!$A$3:$R$93</definedName>
    <definedName name="_xlnm._FilterDatabase" localSheetId="14" hidden="1">'Matrice Parties-2'!$A$3:$R$93</definedName>
    <definedName name="_xlnm._FilterDatabase" localSheetId="15" hidden="1">'Matrice Parties-3'!$A$3:$R$93</definedName>
    <definedName name="_xlnm._FilterDatabase" localSheetId="16" hidden="1">'Matrice Parties-4'!$A$3:$R$93</definedName>
    <definedName name="_xlnm._FilterDatabase" localSheetId="22" hidden="1">'Matrice Parties-Final'!$A$3:$R$93</definedName>
    <definedName name="_xlnm._FilterDatabase" localSheetId="19" hidden="1">'Matrice Parties-Final (2)'!$A$3:$K$93</definedName>
    <definedName name="_xlnm._FilterDatabase" localSheetId="18" hidden="1">'Matrice Parties-Final (3)'!$A$3:$R$93</definedName>
    <definedName name="_xlnm._FilterDatabase" localSheetId="17" hidden="1">'Matrice Parties-Final (4)'!$A$3:$R$93</definedName>
    <definedName name="_xlnm._FilterDatabase" localSheetId="20" hidden="1">'Mixage Joueurs'!$A$1:$B$70</definedName>
    <definedName name="_xlnm._FilterDatabase" localSheetId="26" hidden="1">'S01'!$A$3:$O$93</definedName>
    <definedName name="_xlnm._FilterDatabase" localSheetId="7" hidden="1">'Tableau public'!$A$3:$P$3</definedName>
    <definedName name="_xlnm._FilterDatabase" localSheetId="2" hidden="1">Tableaux!$A$4:$J$1268</definedName>
    <definedName name="_xlnm._FilterDatabase" localSheetId="4" hidden="1">'Tableaux-2'!$A$4:$J$1268</definedName>
    <definedName name="_xlnm._FilterDatabase" localSheetId="5" hidden="1">'Tableaux-3'!$A$4:$J$1340</definedName>
    <definedName name="_xlnm._FilterDatabase" localSheetId="6" hidden="1">'Tableaux-4'!$A$4:$J$1340</definedName>
    <definedName name="Parties" localSheetId="10">#REF!</definedName>
    <definedName name="Parties" localSheetId="11">#REF!</definedName>
    <definedName name="Parties" localSheetId="12">#REF!</definedName>
    <definedName name="Parties" localSheetId="14">#REF!</definedName>
    <definedName name="Parties" localSheetId="15">#REF!</definedName>
    <definedName name="Parties" localSheetId="16">#REF!</definedName>
    <definedName name="Parties" localSheetId="26">#REF!</definedName>
    <definedName name="Parties" localSheetId="27">#REF!</definedName>
    <definedName name="Parties" localSheetId="28">#REF!</definedName>
    <definedName name="Parties" localSheetId="30">#REF!</definedName>
    <definedName name="Parties" localSheetId="31">#REF!</definedName>
    <definedName name="Parties" localSheetId="32">#REF!</definedName>
    <definedName name="Parties" localSheetId="33">#REF!</definedName>
    <definedName name="Parties" localSheetId="34">#REF!</definedName>
    <definedName name="Parties" localSheetId="35">#REF!</definedName>
    <definedName name="Parties" localSheetId="36">#REF!</definedName>
    <definedName name="Parties" localSheetId="37">#REF!</definedName>
    <definedName name="Parties" localSheetId="38">#REF!</definedName>
    <definedName name="Parties" localSheetId="39">#REF!</definedName>
    <definedName name="Parties" localSheetId="40">#REF!</definedName>
    <definedName name="Parties" localSheetId="41">#REF!</definedName>
    <definedName name="Parties" localSheetId="42">#REF!</definedName>
    <definedName name="Parties" localSheetId="43">#REF!</definedName>
    <definedName name="Parties" localSheetId="44">#REF!</definedName>
    <definedName name="Parties" localSheetId="45">#REF!</definedName>
    <definedName name="Parties" localSheetId="46">#REF!</definedName>
    <definedName name="Parties" localSheetId="47">#REF!</definedName>
    <definedName name="Parties" localSheetId="48">#REF!</definedName>
    <definedName name="Parties" localSheetId="49">#REF!</definedName>
    <definedName name="Parties" localSheetId="50">#REF!</definedName>
    <definedName name="Parties" localSheetId="51">#REF!</definedName>
    <definedName name="Parties" localSheetId="52">#REF!</definedName>
    <definedName name="Parties" localSheetId="53">#REF!</definedName>
    <definedName name="Parties" localSheetId="54">#REF!</definedName>
    <definedName name="Parties" localSheetId="55">#REF!</definedName>
    <definedName name="Parties" localSheetId="56">#REF!</definedName>
    <definedName name="Parties" localSheetId="57">#REF!</definedName>
    <definedName name="Parties" localSheetId="58">#REF!</definedName>
    <definedName name="Parties" localSheetId="59">#REF!</definedName>
    <definedName name="Parties" localSheetId="60">#REF!</definedName>
    <definedName name="Parties" localSheetId="61">#REF!</definedName>
    <definedName name="Parties" localSheetId="62">#REF!</definedName>
    <definedName name="Parties" localSheetId="63">#REF!</definedName>
    <definedName name="Parties" localSheetId="64">#REF!</definedName>
    <definedName name="Parties" localSheetId="65">#REF!</definedName>
    <definedName name="Parties" localSheetId="66">#REF!</definedName>
    <definedName name="Parties" localSheetId="67">#REF!</definedName>
    <definedName name="Parties" localSheetId="68">#REF!</definedName>
    <definedName name="Parties" localSheetId="69">#REF!</definedName>
    <definedName name="Parties" localSheetId="70">#REF!</definedName>
    <definedName name="Parties" localSheetId="71">#REF!</definedName>
    <definedName name="Parties" localSheetId="72">#REF!</definedName>
    <definedName name="Parties" localSheetId="73">#REF!</definedName>
    <definedName name="Parties" localSheetId="74">#REF!</definedName>
    <definedName name="Parties" localSheetId="75">#REF!</definedName>
    <definedName name="Parties" localSheetId="76">#REF!</definedName>
    <definedName name="Parties" localSheetId="77">#REF!</definedName>
    <definedName name="Parties" localSheetId="4">#REF!</definedName>
    <definedName name="Parties" localSheetId="5">#REF!</definedName>
    <definedName name="Parties" localSheetId="6">#REF!</definedName>
    <definedName name="Présence" localSheetId="10">#REF!</definedName>
    <definedName name="Présence" localSheetId="11">#REF!</definedName>
    <definedName name="Présence" localSheetId="12">#REF!</definedName>
    <definedName name="Présence" localSheetId="14">#REF!</definedName>
    <definedName name="Présence" localSheetId="15">#REF!</definedName>
    <definedName name="Présence" localSheetId="16">#REF!</definedName>
    <definedName name="Présence" localSheetId="26">#REF!</definedName>
    <definedName name="Présence" localSheetId="27">#REF!</definedName>
    <definedName name="Présence" localSheetId="28">#REF!</definedName>
    <definedName name="Présence" localSheetId="30">#REF!</definedName>
    <definedName name="Présence" localSheetId="31">#REF!</definedName>
    <definedName name="Présence" localSheetId="32">#REF!</definedName>
    <definedName name="Présence" localSheetId="33">#REF!</definedName>
    <definedName name="Présence" localSheetId="34">#REF!</definedName>
    <definedName name="Présence" localSheetId="35">#REF!</definedName>
    <definedName name="Présence" localSheetId="36">#REF!</definedName>
    <definedName name="Présence" localSheetId="37">#REF!</definedName>
    <definedName name="Présence" localSheetId="38">#REF!</definedName>
    <definedName name="Présence" localSheetId="39">#REF!</definedName>
    <definedName name="Présence" localSheetId="40">#REF!</definedName>
    <definedName name="Présence" localSheetId="41">#REF!</definedName>
    <definedName name="Présence" localSheetId="42">#REF!</definedName>
    <definedName name="Présence" localSheetId="43">#REF!</definedName>
    <definedName name="Présence" localSheetId="44">#REF!</definedName>
    <definedName name="Présence" localSheetId="45">#REF!</definedName>
    <definedName name="Présence" localSheetId="46">#REF!</definedName>
    <definedName name="Présence" localSheetId="47">#REF!</definedName>
    <definedName name="Présence" localSheetId="48">#REF!</definedName>
    <definedName name="Présence" localSheetId="49">#REF!</definedName>
    <definedName name="Présence" localSheetId="50">#REF!</definedName>
    <definedName name="Présence" localSheetId="51">#REF!</definedName>
    <definedName name="Présence" localSheetId="52">#REF!</definedName>
    <definedName name="Présence" localSheetId="53">#REF!</definedName>
    <definedName name="Présence" localSheetId="54">#REF!</definedName>
    <definedName name="Présence" localSheetId="55">#REF!</definedName>
    <definedName name="Présence" localSheetId="56">#REF!</definedName>
    <definedName name="Présence" localSheetId="57">#REF!</definedName>
    <definedName name="Présence" localSheetId="58">#REF!</definedName>
    <definedName name="Présence" localSheetId="59">#REF!</definedName>
    <definedName name="Présence" localSheetId="60">#REF!</definedName>
    <definedName name="Présence" localSheetId="61">#REF!</definedName>
    <definedName name="Présence" localSheetId="62">#REF!</definedName>
    <definedName name="Présence" localSheetId="63">#REF!</definedName>
    <definedName name="Présence" localSheetId="64">#REF!</definedName>
    <definedName name="Présence" localSheetId="65">#REF!</definedName>
    <definedName name="Présence" localSheetId="66">#REF!</definedName>
    <definedName name="Présence" localSheetId="67">#REF!</definedName>
    <definedName name="Présence" localSheetId="68">#REF!</definedName>
    <definedName name="Présence" localSheetId="69">#REF!</definedName>
    <definedName name="Présence" localSheetId="70">#REF!</definedName>
    <definedName name="Présence" localSheetId="71">#REF!</definedName>
    <definedName name="Présence" localSheetId="72">#REF!</definedName>
    <definedName name="Présence" localSheetId="73">#REF!</definedName>
    <definedName name="Présence" localSheetId="74">#REF!</definedName>
    <definedName name="Présence" localSheetId="75">#REF!</definedName>
    <definedName name="Présence" localSheetId="76">#REF!</definedName>
    <definedName name="Présence" localSheetId="77">#REF!</definedName>
    <definedName name="Présence" localSheetId="4">#REF!</definedName>
    <definedName name="Présence" localSheetId="5">#REF!</definedName>
    <definedName name="Présence" localSheetId="6">#REF!</definedName>
    <definedName name="_xlnm.Print_Area" localSheetId="8">'Feuille score'!$A$1:$AB$122</definedName>
    <definedName name="_xlnm.Print_Area" localSheetId="13">'Matrice Parties'!$A$1:$P$93</definedName>
    <definedName name="_xlnm.Print_Area" localSheetId="14">'Matrice Parties-2'!$A$1:$P$93</definedName>
    <definedName name="_xlnm.Print_Area" localSheetId="15">'Matrice Parties-3'!$A$1:$P$93</definedName>
    <definedName name="_xlnm.Print_Area" localSheetId="16">'Matrice Parties-4'!$A$1:$P$93</definedName>
    <definedName name="_xlnm.Print_Area" localSheetId="22">'Matrice Parties-Final'!$A$1:$P$93</definedName>
    <definedName name="_xlnm.Print_Area" localSheetId="19">'Matrice Parties-Final (2)'!$A$1:$K$93</definedName>
    <definedName name="_xlnm.Print_Area" localSheetId="18">'Matrice Parties-Final (3)'!$A$1:$P$93</definedName>
    <definedName name="_xlnm.Print_Area" localSheetId="17">'Matrice Parties-Final (4)'!$A$1:$P$93</definedName>
    <definedName name="_xlnm.Print_Area" localSheetId="26">'S01'!$A$1:$O$93</definedName>
    <definedName name="_xlnm.Print_Area" localSheetId="78">Saisie!$A$1:$S$80</definedName>
    <definedName name="_xlnm.Print_Area" localSheetId="7">'Tableau public'!$B$2:$P$71</definedName>
  </definedNames>
  <calcPr calcId="181029"/>
</workbook>
</file>

<file path=xl/calcChain.xml><?xml version="1.0" encoding="utf-8"?>
<calcChain xmlns="http://schemas.openxmlformats.org/spreadsheetml/2006/main">
  <c r="R93" i="355" l="1"/>
  <c r="Q93" i="355"/>
  <c r="P93" i="355"/>
  <c r="O93" i="355"/>
  <c r="M93" i="355"/>
  <c r="L93" i="355"/>
  <c r="K93" i="355"/>
  <c r="J93" i="355"/>
  <c r="I93" i="355"/>
  <c r="H93" i="355"/>
  <c r="G93" i="355"/>
  <c r="F93" i="355"/>
  <c r="E93" i="355"/>
  <c r="D93" i="355"/>
  <c r="R92" i="355"/>
  <c r="Q92" i="355"/>
  <c r="P92" i="355"/>
  <c r="O92" i="355"/>
  <c r="M92" i="355"/>
  <c r="L92" i="355"/>
  <c r="K92" i="355"/>
  <c r="J92" i="355"/>
  <c r="I92" i="355"/>
  <c r="H92" i="355"/>
  <c r="G92" i="355"/>
  <c r="F92" i="355"/>
  <c r="E92" i="355"/>
  <c r="D92" i="355"/>
  <c r="R91" i="355"/>
  <c r="Q91" i="355"/>
  <c r="P91" i="355"/>
  <c r="O91" i="355"/>
  <c r="M91" i="355"/>
  <c r="L91" i="355"/>
  <c r="K91" i="355"/>
  <c r="J91" i="355"/>
  <c r="I91" i="355"/>
  <c r="H91" i="355"/>
  <c r="G91" i="355"/>
  <c r="F91" i="355"/>
  <c r="E91" i="355"/>
  <c r="D91" i="355"/>
  <c r="R90" i="355"/>
  <c r="Q90" i="355"/>
  <c r="P90" i="355"/>
  <c r="O90" i="355"/>
  <c r="M90" i="355"/>
  <c r="L90" i="355"/>
  <c r="K90" i="355"/>
  <c r="J90" i="355"/>
  <c r="I90" i="355"/>
  <c r="H90" i="355"/>
  <c r="G90" i="355"/>
  <c r="F90" i="355"/>
  <c r="E90" i="355"/>
  <c r="D90" i="355"/>
  <c r="R89" i="355"/>
  <c r="Q89" i="355"/>
  <c r="P89" i="355"/>
  <c r="O89" i="355"/>
  <c r="M89" i="355"/>
  <c r="L89" i="355"/>
  <c r="K89" i="355"/>
  <c r="J89" i="355"/>
  <c r="I89" i="355"/>
  <c r="H89" i="355"/>
  <c r="G89" i="355"/>
  <c r="F89" i="355"/>
  <c r="E89" i="355"/>
  <c r="D89" i="355"/>
  <c r="R88" i="355"/>
  <c r="Q88" i="355"/>
  <c r="P88" i="355"/>
  <c r="O88" i="355"/>
  <c r="M88" i="355"/>
  <c r="L88" i="355"/>
  <c r="K88" i="355"/>
  <c r="J88" i="355"/>
  <c r="I88" i="355"/>
  <c r="H88" i="355"/>
  <c r="G88" i="355"/>
  <c r="F88" i="355"/>
  <c r="E88" i="355"/>
  <c r="D88" i="355"/>
  <c r="R87" i="355"/>
  <c r="Q87" i="355"/>
  <c r="P87" i="355"/>
  <c r="O87" i="355"/>
  <c r="M87" i="355"/>
  <c r="L87" i="355"/>
  <c r="K87" i="355"/>
  <c r="J87" i="355"/>
  <c r="I87" i="355"/>
  <c r="H87" i="355"/>
  <c r="G87" i="355"/>
  <c r="F87" i="355"/>
  <c r="E87" i="355"/>
  <c r="D87" i="355"/>
  <c r="R86" i="355"/>
  <c r="Q86" i="355"/>
  <c r="P86" i="355"/>
  <c r="O86" i="355"/>
  <c r="M86" i="355"/>
  <c r="L86" i="355"/>
  <c r="N86" i="355" s="1"/>
  <c r="K86" i="355"/>
  <c r="J86" i="355"/>
  <c r="I86" i="355"/>
  <c r="H86" i="355"/>
  <c r="G86" i="355"/>
  <c r="F86" i="355"/>
  <c r="E86" i="355"/>
  <c r="D86" i="355"/>
  <c r="R85" i="355"/>
  <c r="Q85" i="355"/>
  <c r="P85" i="355"/>
  <c r="O85" i="355"/>
  <c r="M85" i="355"/>
  <c r="L85" i="355"/>
  <c r="K85" i="355"/>
  <c r="J85" i="355"/>
  <c r="I85" i="355"/>
  <c r="H85" i="355"/>
  <c r="G85" i="355"/>
  <c r="F85" i="355"/>
  <c r="E85" i="355"/>
  <c r="D85" i="355"/>
  <c r="R84" i="355"/>
  <c r="Q84" i="355"/>
  <c r="P84" i="355"/>
  <c r="O84" i="355"/>
  <c r="M84" i="355"/>
  <c r="L84" i="355"/>
  <c r="N84" i="355" s="1"/>
  <c r="K84" i="355"/>
  <c r="J84" i="355"/>
  <c r="I84" i="355"/>
  <c r="H84" i="355"/>
  <c r="G84" i="355"/>
  <c r="F84" i="355"/>
  <c r="E84" i="355"/>
  <c r="D84" i="355"/>
  <c r="R83" i="355"/>
  <c r="Q83" i="355"/>
  <c r="P83" i="355"/>
  <c r="O83" i="355"/>
  <c r="M83" i="355"/>
  <c r="L83" i="355"/>
  <c r="K83" i="355"/>
  <c r="J83" i="355"/>
  <c r="I83" i="355"/>
  <c r="H83" i="355"/>
  <c r="G83" i="355"/>
  <c r="F83" i="355"/>
  <c r="E83" i="355"/>
  <c r="D83" i="355"/>
  <c r="R82" i="355"/>
  <c r="Q82" i="355"/>
  <c r="P82" i="355"/>
  <c r="O82" i="355"/>
  <c r="M82" i="355"/>
  <c r="L82" i="355"/>
  <c r="K82" i="355"/>
  <c r="J82" i="355"/>
  <c r="I82" i="355"/>
  <c r="H82" i="355"/>
  <c r="G82" i="355"/>
  <c r="F82" i="355"/>
  <c r="E82" i="355"/>
  <c r="D82" i="355"/>
  <c r="R81" i="355"/>
  <c r="Q81" i="355"/>
  <c r="P81" i="355"/>
  <c r="O81" i="355"/>
  <c r="M81" i="355"/>
  <c r="L81" i="355"/>
  <c r="K81" i="355"/>
  <c r="J81" i="355"/>
  <c r="I81" i="355"/>
  <c r="H81" i="355"/>
  <c r="G81" i="355"/>
  <c r="F81" i="355"/>
  <c r="E81" i="355"/>
  <c r="D81" i="355"/>
  <c r="R80" i="355"/>
  <c r="Q80" i="355"/>
  <c r="P80" i="355"/>
  <c r="O80" i="355"/>
  <c r="M80" i="355"/>
  <c r="L80" i="355"/>
  <c r="K80" i="355"/>
  <c r="J80" i="355"/>
  <c r="I80" i="355"/>
  <c r="H80" i="355"/>
  <c r="G80" i="355"/>
  <c r="F80" i="355"/>
  <c r="E80" i="355"/>
  <c r="D80" i="355"/>
  <c r="R79" i="355"/>
  <c r="Q79" i="355"/>
  <c r="P79" i="355"/>
  <c r="O79" i="355"/>
  <c r="M79" i="355"/>
  <c r="L79" i="355"/>
  <c r="K79" i="355"/>
  <c r="J79" i="355"/>
  <c r="I79" i="355"/>
  <c r="H79" i="355"/>
  <c r="G79" i="355"/>
  <c r="F79" i="355"/>
  <c r="E79" i="355"/>
  <c r="D79" i="355"/>
  <c r="R78" i="355"/>
  <c r="Q78" i="355"/>
  <c r="P78" i="355"/>
  <c r="O78" i="355"/>
  <c r="M78" i="355"/>
  <c r="L78" i="355"/>
  <c r="K78" i="355"/>
  <c r="J78" i="355"/>
  <c r="I78" i="355"/>
  <c r="H78" i="355"/>
  <c r="G78" i="355"/>
  <c r="F78" i="355"/>
  <c r="E78" i="355"/>
  <c r="D78" i="355"/>
  <c r="R77" i="355"/>
  <c r="Q77" i="355"/>
  <c r="P77" i="355"/>
  <c r="O77" i="355"/>
  <c r="M77" i="355"/>
  <c r="L77" i="355"/>
  <c r="K77" i="355"/>
  <c r="J77" i="355"/>
  <c r="I77" i="355"/>
  <c r="H77" i="355"/>
  <c r="G77" i="355"/>
  <c r="F77" i="355"/>
  <c r="E77" i="355"/>
  <c r="D77" i="355"/>
  <c r="R76" i="355"/>
  <c r="Q76" i="355"/>
  <c r="P76" i="355"/>
  <c r="O76" i="355"/>
  <c r="M76" i="355"/>
  <c r="L76" i="355"/>
  <c r="K76" i="355"/>
  <c r="J76" i="355"/>
  <c r="I76" i="355"/>
  <c r="H76" i="355"/>
  <c r="G76" i="355"/>
  <c r="F76" i="355"/>
  <c r="E76" i="355"/>
  <c r="D76" i="355"/>
  <c r="R75" i="355"/>
  <c r="Q75" i="355"/>
  <c r="P75" i="355"/>
  <c r="O75" i="355"/>
  <c r="M75" i="355"/>
  <c r="L75" i="355"/>
  <c r="K75" i="355"/>
  <c r="J75" i="355"/>
  <c r="I75" i="355"/>
  <c r="H75" i="355"/>
  <c r="G75" i="355"/>
  <c r="F75" i="355"/>
  <c r="E75" i="355"/>
  <c r="D75" i="355"/>
  <c r="R74" i="355"/>
  <c r="Q74" i="355"/>
  <c r="P74" i="355"/>
  <c r="O74" i="355"/>
  <c r="M74" i="355"/>
  <c r="L74" i="355"/>
  <c r="K74" i="355"/>
  <c r="J74" i="355"/>
  <c r="I74" i="355"/>
  <c r="H74" i="355"/>
  <c r="G74" i="355"/>
  <c r="F74" i="355"/>
  <c r="E74" i="355"/>
  <c r="D74" i="355"/>
  <c r="R73" i="355"/>
  <c r="Q73" i="355"/>
  <c r="P73" i="355"/>
  <c r="O73" i="355"/>
  <c r="M73" i="355"/>
  <c r="L73" i="355"/>
  <c r="K73" i="355"/>
  <c r="J73" i="355"/>
  <c r="I73" i="355"/>
  <c r="H73" i="355"/>
  <c r="G73" i="355"/>
  <c r="F73" i="355"/>
  <c r="E73" i="355"/>
  <c r="D73" i="355"/>
  <c r="R72" i="355"/>
  <c r="Q72" i="355"/>
  <c r="P72" i="355"/>
  <c r="O72" i="355"/>
  <c r="M72" i="355"/>
  <c r="L72" i="355"/>
  <c r="K72" i="355"/>
  <c r="J72" i="355"/>
  <c r="I72" i="355"/>
  <c r="H72" i="355"/>
  <c r="G72" i="355"/>
  <c r="F72" i="355"/>
  <c r="E72" i="355"/>
  <c r="D72" i="355"/>
  <c r="R71" i="355"/>
  <c r="Q71" i="355"/>
  <c r="P71" i="355"/>
  <c r="O71" i="355"/>
  <c r="M71" i="355"/>
  <c r="L71" i="355"/>
  <c r="K71" i="355"/>
  <c r="J71" i="355"/>
  <c r="I71" i="355"/>
  <c r="H71" i="355"/>
  <c r="G71" i="355"/>
  <c r="F71" i="355"/>
  <c r="E71" i="355"/>
  <c r="D71" i="355"/>
  <c r="R70" i="355"/>
  <c r="Q70" i="355"/>
  <c r="P70" i="355"/>
  <c r="O70" i="355"/>
  <c r="M70" i="355"/>
  <c r="L70" i="355"/>
  <c r="K70" i="355"/>
  <c r="J70" i="355"/>
  <c r="I70" i="355"/>
  <c r="H70" i="355"/>
  <c r="G70" i="355"/>
  <c r="F70" i="355"/>
  <c r="E70" i="355"/>
  <c r="D70" i="355"/>
  <c r="R69" i="355"/>
  <c r="Q69" i="355"/>
  <c r="P69" i="355"/>
  <c r="O69" i="355"/>
  <c r="M69" i="355"/>
  <c r="L69" i="355"/>
  <c r="K69" i="355"/>
  <c r="J69" i="355"/>
  <c r="I69" i="355"/>
  <c r="H69" i="355"/>
  <c r="G69" i="355"/>
  <c r="F69" i="355"/>
  <c r="E69" i="355"/>
  <c r="D69" i="355"/>
  <c r="R68" i="355"/>
  <c r="Q68" i="355"/>
  <c r="P68" i="355"/>
  <c r="O68" i="355"/>
  <c r="M68" i="355"/>
  <c r="L68" i="355"/>
  <c r="K68" i="355"/>
  <c r="J68" i="355"/>
  <c r="I68" i="355"/>
  <c r="H68" i="355"/>
  <c r="G68" i="355"/>
  <c r="F68" i="355"/>
  <c r="E68" i="355"/>
  <c r="D68" i="355"/>
  <c r="R67" i="355"/>
  <c r="Q67" i="355"/>
  <c r="P67" i="355"/>
  <c r="O67" i="355"/>
  <c r="M67" i="355"/>
  <c r="L67" i="355"/>
  <c r="K67" i="355"/>
  <c r="J67" i="355"/>
  <c r="I67" i="355"/>
  <c r="H67" i="355"/>
  <c r="G67" i="355"/>
  <c r="F67" i="355"/>
  <c r="E67" i="355"/>
  <c r="D67" i="355"/>
  <c r="R66" i="355"/>
  <c r="Q66" i="355"/>
  <c r="P66" i="355"/>
  <c r="O66" i="355"/>
  <c r="M66" i="355"/>
  <c r="L66" i="355"/>
  <c r="K66" i="355"/>
  <c r="J66" i="355"/>
  <c r="I66" i="355"/>
  <c r="H66" i="355"/>
  <c r="G66" i="355"/>
  <c r="F66" i="355"/>
  <c r="E66" i="355"/>
  <c r="D66" i="355"/>
  <c r="R65" i="355"/>
  <c r="Q65" i="355"/>
  <c r="P65" i="355"/>
  <c r="O65" i="355"/>
  <c r="M65" i="355"/>
  <c r="L65" i="355"/>
  <c r="K65" i="355"/>
  <c r="J65" i="355"/>
  <c r="I65" i="355"/>
  <c r="H65" i="355"/>
  <c r="G65" i="355"/>
  <c r="F65" i="355"/>
  <c r="E65" i="355"/>
  <c r="D65" i="355"/>
  <c r="R64" i="355"/>
  <c r="Q64" i="355"/>
  <c r="P64" i="355"/>
  <c r="O64" i="355"/>
  <c r="M64" i="355"/>
  <c r="L64" i="355"/>
  <c r="K64" i="355"/>
  <c r="J64" i="355"/>
  <c r="I64" i="355"/>
  <c r="H64" i="355"/>
  <c r="G64" i="355"/>
  <c r="F64" i="355"/>
  <c r="E64" i="355"/>
  <c r="D64" i="355"/>
  <c r="R63" i="355"/>
  <c r="Q63" i="355"/>
  <c r="P63" i="355"/>
  <c r="O63" i="355"/>
  <c r="M63" i="355"/>
  <c r="L63" i="355"/>
  <c r="K63" i="355"/>
  <c r="J63" i="355"/>
  <c r="I63" i="355"/>
  <c r="H63" i="355"/>
  <c r="G63" i="355"/>
  <c r="F63" i="355"/>
  <c r="E63" i="355"/>
  <c r="D63" i="355"/>
  <c r="R62" i="355"/>
  <c r="Q62" i="355"/>
  <c r="P62" i="355"/>
  <c r="O62" i="355"/>
  <c r="M62" i="355"/>
  <c r="L62" i="355"/>
  <c r="K62" i="355"/>
  <c r="J62" i="355"/>
  <c r="I62" i="355"/>
  <c r="H62" i="355"/>
  <c r="G62" i="355"/>
  <c r="F62" i="355"/>
  <c r="E62" i="355"/>
  <c r="D62" i="355"/>
  <c r="R61" i="355"/>
  <c r="Q61" i="355"/>
  <c r="P61" i="355"/>
  <c r="O61" i="355"/>
  <c r="M61" i="355"/>
  <c r="L61" i="355"/>
  <c r="K61" i="355"/>
  <c r="J61" i="355"/>
  <c r="I61" i="355"/>
  <c r="H61" i="355"/>
  <c r="G61" i="355"/>
  <c r="F61" i="355"/>
  <c r="E61" i="355"/>
  <c r="D61" i="355"/>
  <c r="R60" i="355"/>
  <c r="Q60" i="355"/>
  <c r="P60" i="355"/>
  <c r="O60" i="355"/>
  <c r="M60" i="355"/>
  <c r="L60" i="355"/>
  <c r="K60" i="355"/>
  <c r="J60" i="355"/>
  <c r="I60" i="355"/>
  <c r="H60" i="355"/>
  <c r="G60" i="355"/>
  <c r="F60" i="355"/>
  <c r="E60" i="355"/>
  <c r="D60" i="355"/>
  <c r="R59" i="355"/>
  <c r="Q59" i="355"/>
  <c r="P59" i="355"/>
  <c r="O59" i="355"/>
  <c r="M59" i="355"/>
  <c r="L59" i="355"/>
  <c r="K59" i="355"/>
  <c r="J59" i="355"/>
  <c r="I59" i="355"/>
  <c r="H59" i="355"/>
  <c r="G59" i="355"/>
  <c r="F59" i="355"/>
  <c r="E59" i="355"/>
  <c r="D59" i="355"/>
  <c r="R58" i="355"/>
  <c r="Q58" i="355"/>
  <c r="P58" i="355"/>
  <c r="O58" i="355"/>
  <c r="M58" i="355"/>
  <c r="L58" i="355"/>
  <c r="K58" i="355"/>
  <c r="J58" i="355"/>
  <c r="I58" i="355"/>
  <c r="H58" i="355"/>
  <c r="G58" i="355"/>
  <c r="F58" i="355"/>
  <c r="E58" i="355"/>
  <c r="D58" i="355"/>
  <c r="R57" i="355"/>
  <c r="Q57" i="355"/>
  <c r="P57" i="355"/>
  <c r="O57" i="355"/>
  <c r="M57" i="355"/>
  <c r="L57" i="355"/>
  <c r="K57" i="355"/>
  <c r="J57" i="355"/>
  <c r="I57" i="355"/>
  <c r="H57" i="355"/>
  <c r="G57" i="355"/>
  <c r="F57" i="355"/>
  <c r="E57" i="355"/>
  <c r="D57" i="355"/>
  <c r="R56" i="355"/>
  <c r="Q56" i="355"/>
  <c r="P56" i="355"/>
  <c r="O56" i="355"/>
  <c r="M56" i="355"/>
  <c r="L56" i="355"/>
  <c r="K56" i="355"/>
  <c r="J56" i="355"/>
  <c r="I56" i="355"/>
  <c r="H56" i="355"/>
  <c r="G56" i="355"/>
  <c r="F56" i="355"/>
  <c r="E56" i="355"/>
  <c r="D56" i="355"/>
  <c r="R55" i="355"/>
  <c r="Q55" i="355"/>
  <c r="P55" i="355"/>
  <c r="O55" i="355"/>
  <c r="M55" i="355"/>
  <c r="L55" i="355"/>
  <c r="K55" i="355"/>
  <c r="J55" i="355"/>
  <c r="I55" i="355"/>
  <c r="H55" i="355"/>
  <c r="G55" i="355"/>
  <c r="F55" i="355"/>
  <c r="E55" i="355"/>
  <c r="D55" i="355"/>
  <c r="R54" i="355"/>
  <c r="Q54" i="355"/>
  <c r="P54" i="355"/>
  <c r="O54" i="355"/>
  <c r="M54" i="355"/>
  <c r="L54" i="355"/>
  <c r="K54" i="355"/>
  <c r="J54" i="355"/>
  <c r="I54" i="355"/>
  <c r="H54" i="355"/>
  <c r="G54" i="355"/>
  <c r="F54" i="355"/>
  <c r="E54" i="355"/>
  <c r="D54" i="355"/>
  <c r="R53" i="355"/>
  <c r="Q53" i="355"/>
  <c r="P53" i="355"/>
  <c r="O53" i="355"/>
  <c r="M53" i="355"/>
  <c r="L53" i="355"/>
  <c r="K53" i="355"/>
  <c r="J53" i="355"/>
  <c r="I53" i="355"/>
  <c r="H53" i="355"/>
  <c r="G53" i="355"/>
  <c r="F53" i="355"/>
  <c r="E53" i="355"/>
  <c r="D53" i="355"/>
  <c r="R52" i="355"/>
  <c r="Q52" i="355"/>
  <c r="P52" i="355"/>
  <c r="O52" i="355"/>
  <c r="M52" i="355"/>
  <c r="L52" i="355"/>
  <c r="K52" i="355"/>
  <c r="J52" i="355"/>
  <c r="I52" i="355"/>
  <c r="H52" i="355"/>
  <c r="G52" i="355"/>
  <c r="F52" i="355"/>
  <c r="E52" i="355"/>
  <c r="D52" i="355"/>
  <c r="R51" i="355"/>
  <c r="Q51" i="355"/>
  <c r="P51" i="355"/>
  <c r="O51" i="355"/>
  <c r="M51" i="355"/>
  <c r="L51" i="355"/>
  <c r="K51" i="355"/>
  <c r="J51" i="355"/>
  <c r="I51" i="355"/>
  <c r="H51" i="355"/>
  <c r="G51" i="355"/>
  <c r="F51" i="355"/>
  <c r="E51" i="355"/>
  <c r="D51" i="355"/>
  <c r="R50" i="355"/>
  <c r="Q50" i="355"/>
  <c r="P50" i="355"/>
  <c r="O50" i="355"/>
  <c r="M50" i="355"/>
  <c r="L50" i="355"/>
  <c r="K50" i="355"/>
  <c r="J50" i="355"/>
  <c r="I50" i="355"/>
  <c r="H50" i="355"/>
  <c r="G50" i="355"/>
  <c r="F50" i="355"/>
  <c r="E50" i="355"/>
  <c r="D50" i="355"/>
  <c r="R49" i="355"/>
  <c r="Q49" i="355"/>
  <c r="P49" i="355"/>
  <c r="O49" i="355"/>
  <c r="M49" i="355"/>
  <c r="L49" i="355"/>
  <c r="K49" i="355"/>
  <c r="J49" i="355"/>
  <c r="I49" i="355"/>
  <c r="H49" i="355"/>
  <c r="G49" i="355"/>
  <c r="F49" i="355"/>
  <c r="E49" i="355"/>
  <c r="D49" i="355"/>
  <c r="R48" i="355"/>
  <c r="Q48" i="355"/>
  <c r="P48" i="355"/>
  <c r="O48" i="355"/>
  <c r="M48" i="355"/>
  <c r="L48" i="355"/>
  <c r="K48" i="355"/>
  <c r="J48" i="355"/>
  <c r="I48" i="355"/>
  <c r="H48" i="355"/>
  <c r="G48" i="355"/>
  <c r="F48" i="355"/>
  <c r="E48" i="355"/>
  <c r="D48" i="355"/>
  <c r="R47" i="355"/>
  <c r="Q47" i="355"/>
  <c r="P47" i="355"/>
  <c r="O47" i="355"/>
  <c r="M47" i="355"/>
  <c r="L47" i="355"/>
  <c r="K47" i="355"/>
  <c r="J47" i="355"/>
  <c r="I47" i="355"/>
  <c r="H47" i="355"/>
  <c r="G47" i="355"/>
  <c r="F47" i="355"/>
  <c r="E47" i="355"/>
  <c r="D47" i="355"/>
  <c r="R46" i="355"/>
  <c r="Q46" i="355"/>
  <c r="P46" i="355"/>
  <c r="O46" i="355"/>
  <c r="M46" i="355"/>
  <c r="L46" i="355"/>
  <c r="K46" i="355"/>
  <c r="J46" i="355"/>
  <c r="I46" i="355"/>
  <c r="H46" i="355"/>
  <c r="G46" i="355"/>
  <c r="F46" i="355"/>
  <c r="E46" i="355"/>
  <c r="D46" i="355"/>
  <c r="R45" i="355"/>
  <c r="Q45" i="355"/>
  <c r="P45" i="355"/>
  <c r="O45" i="355"/>
  <c r="M45" i="355"/>
  <c r="L45" i="355"/>
  <c r="K45" i="355"/>
  <c r="J45" i="355"/>
  <c r="I45" i="355"/>
  <c r="H45" i="355"/>
  <c r="G45" i="355"/>
  <c r="F45" i="355"/>
  <c r="E45" i="355"/>
  <c r="D45" i="355"/>
  <c r="R44" i="355"/>
  <c r="Q44" i="355"/>
  <c r="P44" i="355"/>
  <c r="O44" i="355"/>
  <c r="M44" i="355"/>
  <c r="L44" i="355"/>
  <c r="K44" i="355"/>
  <c r="J44" i="355"/>
  <c r="I44" i="355"/>
  <c r="H44" i="355"/>
  <c r="G44" i="355"/>
  <c r="F44" i="355"/>
  <c r="E44" i="355"/>
  <c r="D44" i="355"/>
  <c r="R43" i="355"/>
  <c r="Q43" i="355"/>
  <c r="P43" i="355"/>
  <c r="O43" i="355"/>
  <c r="M43" i="355"/>
  <c r="L43" i="355"/>
  <c r="K43" i="355"/>
  <c r="J43" i="355"/>
  <c r="I43" i="355"/>
  <c r="H43" i="355"/>
  <c r="G43" i="355"/>
  <c r="F43" i="355"/>
  <c r="E43" i="355"/>
  <c r="D43" i="355"/>
  <c r="R42" i="355"/>
  <c r="Q42" i="355"/>
  <c r="P42" i="355"/>
  <c r="O42" i="355"/>
  <c r="M42" i="355"/>
  <c r="L42" i="355"/>
  <c r="K42" i="355"/>
  <c r="J42" i="355"/>
  <c r="I42" i="355"/>
  <c r="H42" i="355"/>
  <c r="G42" i="355"/>
  <c r="F42" i="355"/>
  <c r="E42" i="355"/>
  <c r="D42" i="355"/>
  <c r="R41" i="355"/>
  <c r="Q41" i="355"/>
  <c r="P41" i="355"/>
  <c r="O41" i="355"/>
  <c r="M41" i="355"/>
  <c r="L41" i="355"/>
  <c r="K41" i="355"/>
  <c r="J41" i="355"/>
  <c r="I41" i="355"/>
  <c r="H41" i="355"/>
  <c r="G41" i="355"/>
  <c r="F41" i="355"/>
  <c r="E41" i="355"/>
  <c r="D41" i="355"/>
  <c r="R40" i="355"/>
  <c r="Q40" i="355"/>
  <c r="P40" i="355"/>
  <c r="O40" i="355"/>
  <c r="M40" i="355"/>
  <c r="L40" i="355"/>
  <c r="K40" i="355"/>
  <c r="J40" i="355"/>
  <c r="I40" i="355"/>
  <c r="H40" i="355"/>
  <c r="G40" i="355"/>
  <c r="F40" i="355"/>
  <c r="E40" i="355"/>
  <c r="D40" i="355"/>
  <c r="R39" i="355"/>
  <c r="Q39" i="355"/>
  <c r="P39" i="355"/>
  <c r="O39" i="355"/>
  <c r="M39" i="355"/>
  <c r="L39" i="355"/>
  <c r="K39" i="355"/>
  <c r="J39" i="355"/>
  <c r="I39" i="355"/>
  <c r="H39" i="355"/>
  <c r="G39" i="355"/>
  <c r="F39" i="355"/>
  <c r="E39" i="355"/>
  <c r="D39" i="355"/>
  <c r="R38" i="355"/>
  <c r="Q38" i="355"/>
  <c r="P38" i="355"/>
  <c r="O38" i="355"/>
  <c r="M38" i="355"/>
  <c r="L38" i="355"/>
  <c r="K38" i="355"/>
  <c r="J38" i="355"/>
  <c r="I38" i="355"/>
  <c r="H38" i="355"/>
  <c r="G38" i="355"/>
  <c r="F38" i="355"/>
  <c r="E38" i="355"/>
  <c r="D38" i="355"/>
  <c r="R37" i="355"/>
  <c r="Q37" i="355"/>
  <c r="P37" i="355"/>
  <c r="O37" i="355"/>
  <c r="M37" i="355"/>
  <c r="L37" i="355"/>
  <c r="K37" i="355"/>
  <c r="J37" i="355"/>
  <c r="I37" i="355"/>
  <c r="H37" i="355"/>
  <c r="G37" i="355"/>
  <c r="F37" i="355"/>
  <c r="E37" i="355"/>
  <c r="D37" i="355"/>
  <c r="R36" i="355"/>
  <c r="Q36" i="355"/>
  <c r="P36" i="355"/>
  <c r="O36" i="355"/>
  <c r="M36" i="355"/>
  <c r="L36" i="355"/>
  <c r="K36" i="355"/>
  <c r="J36" i="355"/>
  <c r="I36" i="355"/>
  <c r="H36" i="355"/>
  <c r="G36" i="355"/>
  <c r="F36" i="355"/>
  <c r="E36" i="355"/>
  <c r="D36" i="355"/>
  <c r="R35" i="355"/>
  <c r="Q35" i="355"/>
  <c r="P35" i="355"/>
  <c r="O35" i="355"/>
  <c r="M35" i="355"/>
  <c r="L35" i="355"/>
  <c r="K35" i="355"/>
  <c r="J35" i="355"/>
  <c r="I35" i="355"/>
  <c r="H35" i="355"/>
  <c r="G35" i="355"/>
  <c r="F35" i="355"/>
  <c r="E35" i="355"/>
  <c r="D35" i="355"/>
  <c r="R34" i="355"/>
  <c r="Q34" i="355"/>
  <c r="P34" i="355"/>
  <c r="O34" i="355"/>
  <c r="M34" i="355"/>
  <c r="L34" i="355"/>
  <c r="K34" i="355"/>
  <c r="J34" i="355"/>
  <c r="I34" i="355"/>
  <c r="H34" i="355"/>
  <c r="G34" i="355"/>
  <c r="F34" i="355"/>
  <c r="E34" i="355"/>
  <c r="D34" i="355"/>
  <c r="R33" i="355"/>
  <c r="Q33" i="355"/>
  <c r="P33" i="355"/>
  <c r="O33" i="355"/>
  <c r="M33" i="355"/>
  <c r="L33" i="355"/>
  <c r="K33" i="355"/>
  <c r="J33" i="355"/>
  <c r="I33" i="355"/>
  <c r="H33" i="355"/>
  <c r="G33" i="355"/>
  <c r="F33" i="355"/>
  <c r="E33" i="355"/>
  <c r="D33" i="355"/>
  <c r="R32" i="355"/>
  <c r="Q32" i="355"/>
  <c r="P32" i="355"/>
  <c r="O32" i="355"/>
  <c r="M32" i="355"/>
  <c r="L32" i="355"/>
  <c r="K32" i="355"/>
  <c r="J32" i="355"/>
  <c r="I32" i="355"/>
  <c r="H32" i="355"/>
  <c r="G32" i="355"/>
  <c r="F32" i="355"/>
  <c r="E32" i="355"/>
  <c r="D32" i="355"/>
  <c r="R31" i="355"/>
  <c r="Q31" i="355"/>
  <c r="P31" i="355"/>
  <c r="O31" i="355"/>
  <c r="M31" i="355"/>
  <c r="L31" i="355"/>
  <c r="K31" i="355"/>
  <c r="J31" i="355"/>
  <c r="I31" i="355"/>
  <c r="H31" i="355"/>
  <c r="G31" i="355"/>
  <c r="F31" i="355"/>
  <c r="E31" i="355"/>
  <c r="D31" i="355"/>
  <c r="R30" i="355"/>
  <c r="Q30" i="355"/>
  <c r="P30" i="355"/>
  <c r="O30" i="355"/>
  <c r="M30" i="355"/>
  <c r="L30" i="355"/>
  <c r="K30" i="355"/>
  <c r="J30" i="355"/>
  <c r="I30" i="355"/>
  <c r="H30" i="355"/>
  <c r="G30" i="355"/>
  <c r="F30" i="355"/>
  <c r="E30" i="355"/>
  <c r="D30" i="355"/>
  <c r="R29" i="355"/>
  <c r="Q29" i="355"/>
  <c r="P29" i="355"/>
  <c r="O29" i="355"/>
  <c r="M29" i="355"/>
  <c r="L29" i="355"/>
  <c r="K29" i="355"/>
  <c r="J29" i="355"/>
  <c r="I29" i="355"/>
  <c r="H29" i="355"/>
  <c r="G29" i="355"/>
  <c r="F29" i="355"/>
  <c r="E29" i="355"/>
  <c r="D29" i="355"/>
  <c r="R28" i="355"/>
  <c r="Q28" i="355"/>
  <c r="P28" i="355"/>
  <c r="O28" i="355"/>
  <c r="M28" i="355"/>
  <c r="L28" i="355"/>
  <c r="K28" i="355"/>
  <c r="J28" i="355"/>
  <c r="I28" i="355"/>
  <c r="H28" i="355"/>
  <c r="G28" i="355"/>
  <c r="F28" i="355"/>
  <c r="E28" i="355"/>
  <c r="D28" i="355"/>
  <c r="R27" i="355"/>
  <c r="Q27" i="355"/>
  <c r="P27" i="355"/>
  <c r="O27" i="355"/>
  <c r="M27" i="355"/>
  <c r="L27" i="355"/>
  <c r="K27" i="355"/>
  <c r="J27" i="355"/>
  <c r="I27" i="355"/>
  <c r="H27" i="355"/>
  <c r="G27" i="355"/>
  <c r="F27" i="355"/>
  <c r="E27" i="355"/>
  <c r="D27" i="355"/>
  <c r="R26" i="355"/>
  <c r="Q26" i="355"/>
  <c r="P26" i="355"/>
  <c r="O26" i="355"/>
  <c r="M26" i="355"/>
  <c r="L26" i="355"/>
  <c r="K26" i="355"/>
  <c r="J26" i="355"/>
  <c r="I26" i="355"/>
  <c r="H26" i="355"/>
  <c r="G26" i="355"/>
  <c r="F26" i="355"/>
  <c r="E26" i="355"/>
  <c r="D26" i="355"/>
  <c r="R25" i="355"/>
  <c r="Q25" i="355"/>
  <c r="P25" i="355"/>
  <c r="O25" i="355"/>
  <c r="M25" i="355"/>
  <c r="L25" i="355"/>
  <c r="K25" i="355"/>
  <c r="J25" i="355"/>
  <c r="I25" i="355"/>
  <c r="H25" i="355"/>
  <c r="G25" i="355"/>
  <c r="F25" i="355"/>
  <c r="E25" i="355"/>
  <c r="D25" i="355"/>
  <c r="R24" i="355"/>
  <c r="Q24" i="355"/>
  <c r="P24" i="355"/>
  <c r="O24" i="355"/>
  <c r="M24" i="355"/>
  <c r="L24" i="355"/>
  <c r="K24" i="355"/>
  <c r="J24" i="355"/>
  <c r="I24" i="355"/>
  <c r="H24" i="355"/>
  <c r="G24" i="355"/>
  <c r="F24" i="355"/>
  <c r="E24" i="355"/>
  <c r="D24" i="355"/>
  <c r="R23" i="355"/>
  <c r="Q23" i="355"/>
  <c r="P23" i="355"/>
  <c r="O23" i="355"/>
  <c r="M23" i="355"/>
  <c r="L23" i="355"/>
  <c r="K23" i="355"/>
  <c r="J23" i="355"/>
  <c r="I23" i="355"/>
  <c r="H23" i="355"/>
  <c r="G23" i="355"/>
  <c r="F23" i="355"/>
  <c r="E23" i="355"/>
  <c r="D23" i="355"/>
  <c r="R22" i="355"/>
  <c r="Q22" i="355"/>
  <c r="P22" i="355"/>
  <c r="O22" i="355"/>
  <c r="M22" i="355"/>
  <c r="L22" i="355"/>
  <c r="K22" i="355"/>
  <c r="J22" i="355"/>
  <c r="I22" i="355"/>
  <c r="H22" i="355"/>
  <c r="G22" i="355"/>
  <c r="F22" i="355"/>
  <c r="E22" i="355"/>
  <c r="D22" i="355"/>
  <c r="R21" i="355"/>
  <c r="Q21" i="355"/>
  <c r="P21" i="355"/>
  <c r="O21" i="355"/>
  <c r="M21" i="355"/>
  <c r="L21" i="355"/>
  <c r="K21" i="355"/>
  <c r="J21" i="355"/>
  <c r="I21" i="355"/>
  <c r="H21" i="355"/>
  <c r="G21" i="355"/>
  <c r="F21" i="355"/>
  <c r="E21" i="355"/>
  <c r="D21" i="355"/>
  <c r="R20" i="355"/>
  <c r="Q20" i="355"/>
  <c r="P20" i="355"/>
  <c r="O20" i="355"/>
  <c r="M20" i="355"/>
  <c r="L20" i="355"/>
  <c r="K20" i="355"/>
  <c r="J20" i="355"/>
  <c r="I20" i="355"/>
  <c r="H20" i="355"/>
  <c r="G20" i="355"/>
  <c r="F20" i="355"/>
  <c r="E20" i="355"/>
  <c r="D20" i="355"/>
  <c r="R19" i="355"/>
  <c r="Q19" i="355"/>
  <c r="P19" i="355"/>
  <c r="O19" i="355"/>
  <c r="M19" i="355"/>
  <c r="L19" i="355"/>
  <c r="K19" i="355"/>
  <c r="J19" i="355"/>
  <c r="I19" i="355"/>
  <c r="H19" i="355"/>
  <c r="G19" i="355"/>
  <c r="F19" i="355"/>
  <c r="E19" i="355"/>
  <c r="D19" i="355"/>
  <c r="R18" i="355"/>
  <c r="Q18" i="355"/>
  <c r="P18" i="355"/>
  <c r="O18" i="355"/>
  <c r="M18" i="355"/>
  <c r="L18" i="355"/>
  <c r="K18" i="355"/>
  <c r="J18" i="355"/>
  <c r="I18" i="355"/>
  <c r="H18" i="355"/>
  <c r="G18" i="355"/>
  <c r="F18" i="355"/>
  <c r="E18" i="355"/>
  <c r="D18" i="355"/>
  <c r="R17" i="355"/>
  <c r="Q17" i="355"/>
  <c r="P17" i="355"/>
  <c r="O17" i="355"/>
  <c r="M17" i="355"/>
  <c r="L17" i="355"/>
  <c r="K17" i="355"/>
  <c r="J17" i="355"/>
  <c r="I17" i="355"/>
  <c r="H17" i="355"/>
  <c r="G17" i="355"/>
  <c r="F17" i="355"/>
  <c r="E17" i="355"/>
  <c r="D17" i="355"/>
  <c r="R16" i="355"/>
  <c r="Q16" i="355"/>
  <c r="P16" i="355"/>
  <c r="O16" i="355"/>
  <c r="M16" i="355"/>
  <c r="L16" i="355"/>
  <c r="K16" i="355"/>
  <c r="J16" i="355"/>
  <c r="I16" i="355"/>
  <c r="H16" i="355"/>
  <c r="G16" i="355"/>
  <c r="F16" i="355"/>
  <c r="E16" i="355"/>
  <c r="D16" i="355"/>
  <c r="A5" i="355"/>
  <c r="A6" i="355" s="1"/>
  <c r="A7" i="355" s="1"/>
  <c r="A8" i="355" s="1"/>
  <c r="A9" i="355" s="1"/>
  <c r="A10" i="355" s="1"/>
  <c r="A11" i="355" s="1"/>
  <c r="A12" i="355" s="1"/>
  <c r="A13" i="355" s="1"/>
  <c r="A14" i="355" s="1"/>
  <c r="A15" i="355" s="1"/>
  <c r="A16" i="355" s="1"/>
  <c r="A17" i="355" s="1"/>
  <c r="A18" i="355" s="1"/>
  <c r="A19" i="355" s="1"/>
  <c r="A20" i="355" s="1"/>
  <c r="A21" i="355" s="1"/>
  <c r="A22" i="355" s="1"/>
  <c r="A23" i="355" s="1"/>
  <c r="A24" i="355" s="1"/>
  <c r="A25" i="355" s="1"/>
  <c r="A26" i="355" s="1"/>
  <c r="A27" i="355" s="1"/>
  <c r="A28" i="355" s="1"/>
  <c r="A29" i="355" s="1"/>
  <c r="A30" i="355" s="1"/>
  <c r="A31" i="355" s="1"/>
  <c r="A32" i="355" s="1"/>
  <c r="A33" i="355" s="1"/>
  <c r="A34" i="355" s="1"/>
  <c r="A35" i="355" s="1"/>
  <c r="A36" i="355" s="1"/>
  <c r="A37" i="355" s="1"/>
  <c r="A38" i="355" s="1"/>
  <c r="A39" i="355" s="1"/>
  <c r="A40" i="355" s="1"/>
  <c r="A41" i="355" s="1"/>
  <c r="A42" i="355" s="1"/>
  <c r="A43" i="355" s="1"/>
  <c r="A44" i="355" s="1"/>
  <c r="A45" i="355" s="1"/>
  <c r="A46" i="355" s="1"/>
  <c r="A47" i="355" s="1"/>
  <c r="A48" i="355" s="1"/>
  <c r="A49" i="355" s="1"/>
  <c r="A50" i="355" s="1"/>
  <c r="A51" i="355" s="1"/>
  <c r="A52" i="355" s="1"/>
  <c r="A53" i="355" s="1"/>
  <c r="A54" i="355" s="1"/>
  <c r="A55" i="355" s="1"/>
  <c r="A56" i="355" s="1"/>
  <c r="A57" i="355" s="1"/>
  <c r="A58" i="355" s="1"/>
  <c r="A59" i="355" s="1"/>
  <c r="A60" i="355" s="1"/>
  <c r="A61" i="355" s="1"/>
  <c r="A62" i="355" s="1"/>
  <c r="A63" i="355" s="1"/>
  <c r="A64" i="355" s="1"/>
  <c r="A65" i="355" s="1"/>
  <c r="A66" i="355" s="1"/>
  <c r="A67" i="355" s="1"/>
  <c r="A68" i="355" s="1"/>
  <c r="A69" i="355" s="1"/>
  <c r="A70" i="355" s="1"/>
  <c r="A71" i="355" s="1"/>
  <c r="A72" i="355" s="1"/>
  <c r="A73" i="355" s="1"/>
  <c r="A74" i="355" s="1"/>
  <c r="A75" i="355" s="1"/>
  <c r="A76" i="355" s="1"/>
  <c r="A77" i="355" s="1"/>
  <c r="A78" i="355" s="1"/>
  <c r="A79" i="355" s="1"/>
  <c r="A80" i="355" s="1"/>
  <c r="A81" i="355" s="1"/>
  <c r="A82" i="355" s="1"/>
  <c r="A83" i="355" s="1"/>
  <c r="A84" i="355" s="1"/>
  <c r="A85" i="355" s="1"/>
  <c r="A86" i="355" s="1"/>
  <c r="A87" i="355" s="1"/>
  <c r="A88" i="355" s="1"/>
  <c r="A89" i="355" s="1"/>
  <c r="A90" i="355" s="1"/>
  <c r="A91" i="355" s="1"/>
  <c r="A92" i="355" s="1"/>
  <c r="A93" i="355" s="1"/>
  <c r="R3" i="355"/>
  <c r="Q3" i="355"/>
  <c r="V2" i="355"/>
  <c r="V1" i="355" s="1"/>
  <c r="T2" i="355"/>
  <c r="K2" i="355"/>
  <c r="J2" i="355"/>
  <c r="I2" i="355"/>
  <c r="H2" i="355"/>
  <c r="G2" i="355"/>
  <c r="F2" i="355"/>
  <c r="E2" i="355"/>
  <c r="D2" i="355"/>
  <c r="R93" i="354"/>
  <c r="Q93" i="354"/>
  <c r="P93" i="354"/>
  <c r="O93" i="354"/>
  <c r="M93" i="354"/>
  <c r="L93" i="354"/>
  <c r="K93" i="354"/>
  <c r="J93" i="354"/>
  <c r="I93" i="354"/>
  <c r="H93" i="354"/>
  <c r="G93" i="354"/>
  <c r="F93" i="354"/>
  <c r="E93" i="354"/>
  <c r="D93" i="354"/>
  <c r="R92" i="354"/>
  <c r="Q92" i="354"/>
  <c r="P92" i="354"/>
  <c r="O92" i="354"/>
  <c r="M92" i="354"/>
  <c r="L92" i="354"/>
  <c r="K92" i="354"/>
  <c r="J92" i="354"/>
  <c r="I92" i="354"/>
  <c r="H92" i="354"/>
  <c r="G92" i="354"/>
  <c r="F92" i="354"/>
  <c r="E92" i="354"/>
  <c r="D92" i="354"/>
  <c r="R91" i="354"/>
  <c r="Q91" i="354"/>
  <c r="P91" i="354"/>
  <c r="O91" i="354"/>
  <c r="M91" i="354"/>
  <c r="L91" i="354"/>
  <c r="K91" i="354"/>
  <c r="J91" i="354"/>
  <c r="I91" i="354"/>
  <c r="H91" i="354"/>
  <c r="G91" i="354"/>
  <c r="F91" i="354"/>
  <c r="E91" i="354"/>
  <c r="D91" i="354"/>
  <c r="R90" i="354"/>
  <c r="Q90" i="354"/>
  <c r="P90" i="354"/>
  <c r="O90" i="354"/>
  <c r="M90" i="354"/>
  <c r="L90" i="354"/>
  <c r="K90" i="354"/>
  <c r="J90" i="354"/>
  <c r="I90" i="354"/>
  <c r="H90" i="354"/>
  <c r="G90" i="354"/>
  <c r="F90" i="354"/>
  <c r="E90" i="354"/>
  <c r="D90" i="354"/>
  <c r="R89" i="354"/>
  <c r="Q89" i="354"/>
  <c r="P89" i="354"/>
  <c r="O89" i="354"/>
  <c r="M89" i="354"/>
  <c r="L89" i="354"/>
  <c r="K89" i="354"/>
  <c r="J89" i="354"/>
  <c r="I89" i="354"/>
  <c r="H89" i="354"/>
  <c r="G89" i="354"/>
  <c r="F89" i="354"/>
  <c r="E89" i="354"/>
  <c r="D89" i="354"/>
  <c r="R88" i="354"/>
  <c r="Q88" i="354"/>
  <c r="P88" i="354"/>
  <c r="O88" i="354"/>
  <c r="M88" i="354"/>
  <c r="L88" i="354"/>
  <c r="K88" i="354"/>
  <c r="J88" i="354"/>
  <c r="I88" i="354"/>
  <c r="H88" i="354"/>
  <c r="G88" i="354"/>
  <c r="F88" i="354"/>
  <c r="E88" i="354"/>
  <c r="D88" i="354"/>
  <c r="R87" i="354"/>
  <c r="Q87" i="354"/>
  <c r="P87" i="354"/>
  <c r="O87" i="354"/>
  <c r="M87" i="354"/>
  <c r="L87" i="354"/>
  <c r="K87" i="354"/>
  <c r="J87" i="354"/>
  <c r="I87" i="354"/>
  <c r="H87" i="354"/>
  <c r="G87" i="354"/>
  <c r="F87" i="354"/>
  <c r="E87" i="354"/>
  <c r="D87" i="354"/>
  <c r="R86" i="354"/>
  <c r="Q86" i="354"/>
  <c r="P86" i="354"/>
  <c r="O86" i="354"/>
  <c r="M86" i="354"/>
  <c r="L86" i="354"/>
  <c r="K86" i="354"/>
  <c r="J86" i="354"/>
  <c r="I86" i="354"/>
  <c r="H86" i="354"/>
  <c r="G86" i="354"/>
  <c r="F86" i="354"/>
  <c r="E86" i="354"/>
  <c r="D86" i="354"/>
  <c r="R85" i="354"/>
  <c r="Q85" i="354"/>
  <c r="P85" i="354"/>
  <c r="O85" i="354"/>
  <c r="M85" i="354"/>
  <c r="L85" i="354"/>
  <c r="K85" i="354"/>
  <c r="J85" i="354"/>
  <c r="I85" i="354"/>
  <c r="H85" i="354"/>
  <c r="G85" i="354"/>
  <c r="F85" i="354"/>
  <c r="E85" i="354"/>
  <c r="D85" i="354"/>
  <c r="R84" i="354"/>
  <c r="Q84" i="354"/>
  <c r="P84" i="354"/>
  <c r="O84" i="354"/>
  <c r="M84" i="354"/>
  <c r="L84" i="354"/>
  <c r="K84" i="354"/>
  <c r="J84" i="354"/>
  <c r="I84" i="354"/>
  <c r="H84" i="354"/>
  <c r="G84" i="354"/>
  <c r="F84" i="354"/>
  <c r="E84" i="354"/>
  <c r="D84" i="354"/>
  <c r="R83" i="354"/>
  <c r="Q83" i="354"/>
  <c r="P83" i="354"/>
  <c r="O83" i="354"/>
  <c r="M83" i="354"/>
  <c r="L83" i="354"/>
  <c r="K83" i="354"/>
  <c r="J83" i="354"/>
  <c r="I83" i="354"/>
  <c r="H83" i="354"/>
  <c r="G83" i="354"/>
  <c r="F83" i="354"/>
  <c r="E83" i="354"/>
  <c r="D83" i="354"/>
  <c r="R82" i="354"/>
  <c r="Q82" i="354"/>
  <c r="P82" i="354"/>
  <c r="O82" i="354"/>
  <c r="M82" i="354"/>
  <c r="L82" i="354"/>
  <c r="K82" i="354"/>
  <c r="J82" i="354"/>
  <c r="I82" i="354"/>
  <c r="H82" i="354"/>
  <c r="G82" i="354"/>
  <c r="F82" i="354"/>
  <c r="E82" i="354"/>
  <c r="D82" i="354"/>
  <c r="R81" i="354"/>
  <c r="Q81" i="354"/>
  <c r="P81" i="354"/>
  <c r="O81" i="354"/>
  <c r="M81" i="354"/>
  <c r="L81" i="354"/>
  <c r="K81" i="354"/>
  <c r="J81" i="354"/>
  <c r="I81" i="354"/>
  <c r="H81" i="354"/>
  <c r="G81" i="354"/>
  <c r="F81" i="354"/>
  <c r="E81" i="354"/>
  <c r="D81" i="354"/>
  <c r="R80" i="354"/>
  <c r="Q80" i="354"/>
  <c r="P80" i="354"/>
  <c r="O80" i="354"/>
  <c r="M80" i="354"/>
  <c r="L80" i="354"/>
  <c r="K80" i="354"/>
  <c r="J80" i="354"/>
  <c r="I80" i="354"/>
  <c r="H80" i="354"/>
  <c r="G80" i="354"/>
  <c r="F80" i="354"/>
  <c r="E80" i="354"/>
  <c r="D80" i="354"/>
  <c r="R79" i="354"/>
  <c r="Q79" i="354"/>
  <c r="P79" i="354"/>
  <c r="O79" i="354"/>
  <c r="M79" i="354"/>
  <c r="L79" i="354"/>
  <c r="K79" i="354"/>
  <c r="J79" i="354"/>
  <c r="I79" i="354"/>
  <c r="H79" i="354"/>
  <c r="G79" i="354"/>
  <c r="F79" i="354"/>
  <c r="E79" i="354"/>
  <c r="D79" i="354"/>
  <c r="R78" i="354"/>
  <c r="Q78" i="354"/>
  <c r="P78" i="354"/>
  <c r="O78" i="354"/>
  <c r="M78" i="354"/>
  <c r="L78" i="354"/>
  <c r="K78" i="354"/>
  <c r="J78" i="354"/>
  <c r="I78" i="354"/>
  <c r="H78" i="354"/>
  <c r="G78" i="354"/>
  <c r="F78" i="354"/>
  <c r="E78" i="354"/>
  <c r="D78" i="354"/>
  <c r="R77" i="354"/>
  <c r="Q77" i="354"/>
  <c r="P77" i="354"/>
  <c r="O77" i="354"/>
  <c r="M77" i="354"/>
  <c r="L77" i="354"/>
  <c r="K77" i="354"/>
  <c r="J77" i="354"/>
  <c r="I77" i="354"/>
  <c r="H77" i="354"/>
  <c r="G77" i="354"/>
  <c r="F77" i="354"/>
  <c r="E77" i="354"/>
  <c r="D77" i="354"/>
  <c r="R76" i="354"/>
  <c r="Q76" i="354"/>
  <c r="P76" i="354"/>
  <c r="O76" i="354"/>
  <c r="M76" i="354"/>
  <c r="L76" i="354"/>
  <c r="K76" i="354"/>
  <c r="J76" i="354"/>
  <c r="I76" i="354"/>
  <c r="H76" i="354"/>
  <c r="G76" i="354"/>
  <c r="F76" i="354"/>
  <c r="E76" i="354"/>
  <c r="D76" i="354"/>
  <c r="R75" i="354"/>
  <c r="Q75" i="354"/>
  <c r="P75" i="354"/>
  <c r="O75" i="354"/>
  <c r="M75" i="354"/>
  <c r="L75" i="354"/>
  <c r="K75" i="354"/>
  <c r="J75" i="354"/>
  <c r="I75" i="354"/>
  <c r="H75" i="354"/>
  <c r="G75" i="354"/>
  <c r="F75" i="354"/>
  <c r="E75" i="354"/>
  <c r="D75" i="354"/>
  <c r="R74" i="354"/>
  <c r="Q74" i="354"/>
  <c r="P74" i="354"/>
  <c r="O74" i="354"/>
  <c r="M74" i="354"/>
  <c r="L74" i="354"/>
  <c r="K74" i="354"/>
  <c r="J74" i="354"/>
  <c r="I74" i="354"/>
  <c r="H74" i="354"/>
  <c r="G74" i="354"/>
  <c r="F74" i="354"/>
  <c r="E74" i="354"/>
  <c r="D74" i="354"/>
  <c r="R73" i="354"/>
  <c r="Q73" i="354"/>
  <c r="P73" i="354"/>
  <c r="O73" i="354"/>
  <c r="M73" i="354"/>
  <c r="L73" i="354"/>
  <c r="K73" i="354"/>
  <c r="J73" i="354"/>
  <c r="I73" i="354"/>
  <c r="H73" i="354"/>
  <c r="G73" i="354"/>
  <c r="F73" i="354"/>
  <c r="E73" i="354"/>
  <c r="D73" i="354"/>
  <c r="R72" i="354"/>
  <c r="Q72" i="354"/>
  <c r="P72" i="354"/>
  <c r="O72" i="354"/>
  <c r="M72" i="354"/>
  <c r="L72" i="354"/>
  <c r="K72" i="354"/>
  <c r="J72" i="354"/>
  <c r="I72" i="354"/>
  <c r="H72" i="354"/>
  <c r="G72" i="354"/>
  <c r="F72" i="354"/>
  <c r="E72" i="354"/>
  <c r="D72" i="354"/>
  <c r="R71" i="354"/>
  <c r="Q71" i="354"/>
  <c r="P71" i="354"/>
  <c r="O71" i="354"/>
  <c r="M71" i="354"/>
  <c r="L71" i="354"/>
  <c r="K71" i="354"/>
  <c r="J71" i="354"/>
  <c r="I71" i="354"/>
  <c r="H71" i="354"/>
  <c r="G71" i="354"/>
  <c r="F71" i="354"/>
  <c r="E71" i="354"/>
  <c r="D71" i="354"/>
  <c r="R70" i="354"/>
  <c r="Q70" i="354"/>
  <c r="P70" i="354"/>
  <c r="O70" i="354"/>
  <c r="M70" i="354"/>
  <c r="L70" i="354"/>
  <c r="K70" i="354"/>
  <c r="J70" i="354"/>
  <c r="I70" i="354"/>
  <c r="H70" i="354"/>
  <c r="G70" i="354"/>
  <c r="F70" i="354"/>
  <c r="E70" i="354"/>
  <c r="D70" i="354"/>
  <c r="R69" i="354"/>
  <c r="Q69" i="354"/>
  <c r="P69" i="354"/>
  <c r="O69" i="354"/>
  <c r="M69" i="354"/>
  <c r="L69" i="354"/>
  <c r="K69" i="354"/>
  <c r="J69" i="354"/>
  <c r="I69" i="354"/>
  <c r="H69" i="354"/>
  <c r="G69" i="354"/>
  <c r="F69" i="354"/>
  <c r="E69" i="354"/>
  <c r="D69" i="354"/>
  <c r="R68" i="354"/>
  <c r="Q68" i="354"/>
  <c r="P68" i="354"/>
  <c r="O68" i="354"/>
  <c r="M68" i="354"/>
  <c r="L68" i="354"/>
  <c r="K68" i="354"/>
  <c r="J68" i="354"/>
  <c r="I68" i="354"/>
  <c r="H68" i="354"/>
  <c r="G68" i="354"/>
  <c r="F68" i="354"/>
  <c r="E68" i="354"/>
  <c r="D68" i="354"/>
  <c r="R67" i="354"/>
  <c r="Q67" i="354"/>
  <c r="P67" i="354"/>
  <c r="O67" i="354"/>
  <c r="M67" i="354"/>
  <c r="L67" i="354"/>
  <c r="K67" i="354"/>
  <c r="J67" i="354"/>
  <c r="I67" i="354"/>
  <c r="H67" i="354"/>
  <c r="G67" i="354"/>
  <c r="F67" i="354"/>
  <c r="E67" i="354"/>
  <c r="D67" i="354"/>
  <c r="R66" i="354"/>
  <c r="Q66" i="354"/>
  <c r="P66" i="354"/>
  <c r="O66" i="354"/>
  <c r="M66" i="354"/>
  <c r="L66" i="354"/>
  <c r="K66" i="354"/>
  <c r="J66" i="354"/>
  <c r="I66" i="354"/>
  <c r="H66" i="354"/>
  <c r="G66" i="354"/>
  <c r="F66" i="354"/>
  <c r="E66" i="354"/>
  <c r="D66" i="354"/>
  <c r="R65" i="354"/>
  <c r="Q65" i="354"/>
  <c r="P65" i="354"/>
  <c r="O65" i="354"/>
  <c r="M65" i="354"/>
  <c r="L65" i="354"/>
  <c r="K65" i="354"/>
  <c r="J65" i="354"/>
  <c r="I65" i="354"/>
  <c r="H65" i="354"/>
  <c r="G65" i="354"/>
  <c r="F65" i="354"/>
  <c r="E65" i="354"/>
  <c r="D65" i="354"/>
  <c r="R64" i="354"/>
  <c r="Q64" i="354"/>
  <c r="P64" i="354"/>
  <c r="O64" i="354"/>
  <c r="M64" i="354"/>
  <c r="L64" i="354"/>
  <c r="K64" i="354"/>
  <c r="J64" i="354"/>
  <c r="I64" i="354"/>
  <c r="H64" i="354"/>
  <c r="G64" i="354"/>
  <c r="F64" i="354"/>
  <c r="E64" i="354"/>
  <c r="D64" i="354"/>
  <c r="R63" i="354"/>
  <c r="Q63" i="354"/>
  <c r="P63" i="354"/>
  <c r="O63" i="354"/>
  <c r="M63" i="354"/>
  <c r="L63" i="354"/>
  <c r="K63" i="354"/>
  <c r="J63" i="354"/>
  <c r="I63" i="354"/>
  <c r="H63" i="354"/>
  <c r="G63" i="354"/>
  <c r="F63" i="354"/>
  <c r="E63" i="354"/>
  <c r="D63" i="354"/>
  <c r="R62" i="354"/>
  <c r="Q62" i="354"/>
  <c r="P62" i="354"/>
  <c r="O62" i="354"/>
  <c r="M62" i="354"/>
  <c r="L62" i="354"/>
  <c r="K62" i="354"/>
  <c r="J62" i="354"/>
  <c r="I62" i="354"/>
  <c r="H62" i="354"/>
  <c r="G62" i="354"/>
  <c r="F62" i="354"/>
  <c r="E62" i="354"/>
  <c r="D62" i="354"/>
  <c r="R61" i="354"/>
  <c r="Q61" i="354"/>
  <c r="P61" i="354"/>
  <c r="O61" i="354"/>
  <c r="M61" i="354"/>
  <c r="L61" i="354"/>
  <c r="K61" i="354"/>
  <c r="J61" i="354"/>
  <c r="I61" i="354"/>
  <c r="H61" i="354"/>
  <c r="G61" i="354"/>
  <c r="F61" i="354"/>
  <c r="E61" i="354"/>
  <c r="D61" i="354"/>
  <c r="R60" i="354"/>
  <c r="Q60" i="354"/>
  <c r="P60" i="354"/>
  <c r="O60" i="354"/>
  <c r="M60" i="354"/>
  <c r="L60" i="354"/>
  <c r="K60" i="354"/>
  <c r="J60" i="354"/>
  <c r="I60" i="354"/>
  <c r="H60" i="354"/>
  <c r="G60" i="354"/>
  <c r="F60" i="354"/>
  <c r="E60" i="354"/>
  <c r="D60" i="354"/>
  <c r="R59" i="354"/>
  <c r="Q59" i="354"/>
  <c r="P59" i="354"/>
  <c r="O59" i="354"/>
  <c r="M59" i="354"/>
  <c r="L59" i="354"/>
  <c r="K59" i="354"/>
  <c r="J59" i="354"/>
  <c r="I59" i="354"/>
  <c r="H59" i="354"/>
  <c r="G59" i="354"/>
  <c r="F59" i="354"/>
  <c r="E59" i="354"/>
  <c r="D59" i="354"/>
  <c r="R58" i="354"/>
  <c r="Q58" i="354"/>
  <c r="P58" i="354"/>
  <c r="O58" i="354"/>
  <c r="M58" i="354"/>
  <c r="L58" i="354"/>
  <c r="K58" i="354"/>
  <c r="J58" i="354"/>
  <c r="I58" i="354"/>
  <c r="H58" i="354"/>
  <c r="G58" i="354"/>
  <c r="F58" i="354"/>
  <c r="E58" i="354"/>
  <c r="D58" i="354"/>
  <c r="R57" i="354"/>
  <c r="Q57" i="354"/>
  <c r="P57" i="354"/>
  <c r="O57" i="354"/>
  <c r="M57" i="354"/>
  <c r="L57" i="354"/>
  <c r="K57" i="354"/>
  <c r="J57" i="354"/>
  <c r="I57" i="354"/>
  <c r="H57" i="354"/>
  <c r="G57" i="354"/>
  <c r="F57" i="354"/>
  <c r="E57" i="354"/>
  <c r="D57" i="354"/>
  <c r="R56" i="354"/>
  <c r="Q56" i="354"/>
  <c r="P56" i="354"/>
  <c r="O56" i="354"/>
  <c r="M56" i="354"/>
  <c r="L56" i="354"/>
  <c r="K56" i="354"/>
  <c r="J56" i="354"/>
  <c r="I56" i="354"/>
  <c r="H56" i="354"/>
  <c r="G56" i="354"/>
  <c r="F56" i="354"/>
  <c r="E56" i="354"/>
  <c r="D56" i="354"/>
  <c r="R55" i="354"/>
  <c r="Q55" i="354"/>
  <c r="P55" i="354"/>
  <c r="O55" i="354"/>
  <c r="M55" i="354"/>
  <c r="L55" i="354"/>
  <c r="K55" i="354"/>
  <c r="J55" i="354"/>
  <c r="I55" i="354"/>
  <c r="H55" i="354"/>
  <c r="G55" i="354"/>
  <c r="F55" i="354"/>
  <c r="E55" i="354"/>
  <c r="D55" i="354"/>
  <c r="R54" i="354"/>
  <c r="Q54" i="354"/>
  <c r="P54" i="354"/>
  <c r="O54" i="354"/>
  <c r="M54" i="354"/>
  <c r="L54" i="354"/>
  <c r="K54" i="354"/>
  <c r="J54" i="354"/>
  <c r="I54" i="354"/>
  <c r="H54" i="354"/>
  <c r="G54" i="354"/>
  <c r="F54" i="354"/>
  <c r="E54" i="354"/>
  <c r="D54" i="354"/>
  <c r="R53" i="354"/>
  <c r="Q53" i="354"/>
  <c r="P53" i="354"/>
  <c r="O53" i="354"/>
  <c r="M53" i="354"/>
  <c r="L53" i="354"/>
  <c r="K53" i="354"/>
  <c r="J53" i="354"/>
  <c r="I53" i="354"/>
  <c r="H53" i="354"/>
  <c r="G53" i="354"/>
  <c r="F53" i="354"/>
  <c r="E53" i="354"/>
  <c r="D53" i="354"/>
  <c r="R52" i="354"/>
  <c r="Q52" i="354"/>
  <c r="P52" i="354"/>
  <c r="O52" i="354"/>
  <c r="M52" i="354"/>
  <c r="L52" i="354"/>
  <c r="K52" i="354"/>
  <c r="J52" i="354"/>
  <c r="I52" i="354"/>
  <c r="H52" i="354"/>
  <c r="G52" i="354"/>
  <c r="F52" i="354"/>
  <c r="E52" i="354"/>
  <c r="D52" i="354"/>
  <c r="R51" i="354"/>
  <c r="Q51" i="354"/>
  <c r="P51" i="354"/>
  <c r="O51" i="354"/>
  <c r="M51" i="354"/>
  <c r="L51" i="354"/>
  <c r="K51" i="354"/>
  <c r="J51" i="354"/>
  <c r="I51" i="354"/>
  <c r="H51" i="354"/>
  <c r="G51" i="354"/>
  <c r="F51" i="354"/>
  <c r="E51" i="354"/>
  <c r="D51" i="354"/>
  <c r="R50" i="354"/>
  <c r="Q50" i="354"/>
  <c r="P50" i="354"/>
  <c r="O50" i="354"/>
  <c r="M50" i="354"/>
  <c r="L50" i="354"/>
  <c r="K50" i="354"/>
  <c r="J50" i="354"/>
  <c r="I50" i="354"/>
  <c r="H50" i="354"/>
  <c r="G50" i="354"/>
  <c r="F50" i="354"/>
  <c r="E50" i="354"/>
  <c r="D50" i="354"/>
  <c r="R49" i="354"/>
  <c r="Q49" i="354"/>
  <c r="P49" i="354"/>
  <c r="O49" i="354"/>
  <c r="M49" i="354"/>
  <c r="L49" i="354"/>
  <c r="K49" i="354"/>
  <c r="J49" i="354"/>
  <c r="I49" i="354"/>
  <c r="H49" i="354"/>
  <c r="G49" i="354"/>
  <c r="F49" i="354"/>
  <c r="E49" i="354"/>
  <c r="D49" i="354"/>
  <c r="R48" i="354"/>
  <c r="Q48" i="354"/>
  <c r="P48" i="354"/>
  <c r="O48" i="354"/>
  <c r="M48" i="354"/>
  <c r="L48" i="354"/>
  <c r="K48" i="354"/>
  <c r="J48" i="354"/>
  <c r="I48" i="354"/>
  <c r="H48" i="354"/>
  <c r="G48" i="354"/>
  <c r="F48" i="354"/>
  <c r="E48" i="354"/>
  <c r="D48" i="354"/>
  <c r="R47" i="354"/>
  <c r="Q47" i="354"/>
  <c r="P47" i="354"/>
  <c r="O47" i="354"/>
  <c r="M47" i="354"/>
  <c r="L47" i="354"/>
  <c r="K47" i="354"/>
  <c r="J47" i="354"/>
  <c r="I47" i="354"/>
  <c r="H47" i="354"/>
  <c r="G47" i="354"/>
  <c r="F47" i="354"/>
  <c r="E47" i="354"/>
  <c r="D47" i="354"/>
  <c r="R46" i="354"/>
  <c r="Q46" i="354"/>
  <c r="P46" i="354"/>
  <c r="O46" i="354"/>
  <c r="M46" i="354"/>
  <c r="L46" i="354"/>
  <c r="K46" i="354"/>
  <c r="J46" i="354"/>
  <c r="I46" i="354"/>
  <c r="H46" i="354"/>
  <c r="G46" i="354"/>
  <c r="F46" i="354"/>
  <c r="E46" i="354"/>
  <c r="D46" i="354"/>
  <c r="R45" i="354"/>
  <c r="Q45" i="354"/>
  <c r="P45" i="354"/>
  <c r="O45" i="354"/>
  <c r="M45" i="354"/>
  <c r="L45" i="354"/>
  <c r="K45" i="354"/>
  <c r="J45" i="354"/>
  <c r="I45" i="354"/>
  <c r="H45" i="354"/>
  <c r="G45" i="354"/>
  <c r="F45" i="354"/>
  <c r="E45" i="354"/>
  <c r="D45" i="354"/>
  <c r="R44" i="354"/>
  <c r="Q44" i="354"/>
  <c r="P44" i="354"/>
  <c r="O44" i="354"/>
  <c r="M44" i="354"/>
  <c r="L44" i="354"/>
  <c r="K44" i="354"/>
  <c r="J44" i="354"/>
  <c r="I44" i="354"/>
  <c r="H44" i="354"/>
  <c r="G44" i="354"/>
  <c r="F44" i="354"/>
  <c r="E44" i="354"/>
  <c r="D44" i="354"/>
  <c r="R43" i="354"/>
  <c r="Q43" i="354"/>
  <c r="P43" i="354"/>
  <c r="O43" i="354"/>
  <c r="M43" i="354"/>
  <c r="L43" i="354"/>
  <c r="K43" i="354"/>
  <c r="J43" i="354"/>
  <c r="I43" i="354"/>
  <c r="H43" i="354"/>
  <c r="G43" i="354"/>
  <c r="F43" i="354"/>
  <c r="E43" i="354"/>
  <c r="D43" i="354"/>
  <c r="R42" i="354"/>
  <c r="Q42" i="354"/>
  <c r="P42" i="354"/>
  <c r="O42" i="354"/>
  <c r="M42" i="354"/>
  <c r="L42" i="354"/>
  <c r="K42" i="354"/>
  <c r="J42" i="354"/>
  <c r="I42" i="354"/>
  <c r="H42" i="354"/>
  <c r="G42" i="354"/>
  <c r="F42" i="354"/>
  <c r="E42" i="354"/>
  <c r="D42" i="354"/>
  <c r="R41" i="354"/>
  <c r="Q41" i="354"/>
  <c r="P41" i="354"/>
  <c r="O41" i="354"/>
  <c r="M41" i="354"/>
  <c r="L41" i="354"/>
  <c r="K41" i="354"/>
  <c r="J41" i="354"/>
  <c r="I41" i="354"/>
  <c r="H41" i="354"/>
  <c r="G41" i="354"/>
  <c r="F41" i="354"/>
  <c r="E41" i="354"/>
  <c r="D41" i="354"/>
  <c r="R40" i="354"/>
  <c r="Q40" i="354"/>
  <c r="P40" i="354"/>
  <c r="O40" i="354"/>
  <c r="M40" i="354"/>
  <c r="L40" i="354"/>
  <c r="K40" i="354"/>
  <c r="J40" i="354"/>
  <c r="I40" i="354"/>
  <c r="H40" i="354"/>
  <c r="G40" i="354"/>
  <c r="F40" i="354"/>
  <c r="E40" i="354"/>
  <c r="D40" i="354"/>
  <c r="R39" i="354"/>
  <c r="Q39" i="354"/>
  <c r="P39" i="354"/>
  <c r="O39" i="354"/>
  <c r="M39" i="354"/>
  <c r="L39" i="354"/>
  <c r="K39" i="354"/>
  <c r="J39" i="354"/>
  <c r="I39" i="354"/>
  <c r="H39" i="354"/>
  <c r="G39" i="354"/>
  <c r="F39" i="354"/>
  <c r="E39" i="354"/>
  <c r="D39" i="354"/>
  <c r="R38" i="354"/>
  <c r="Q38" i="354"/>
  <c r="P38" i="354"/>
  <c r="O38" i="354"/>
  <c r="M38" i="354"/>
  <c r="L38" i="354"/>
  <c r="K38" i="354"/>
  <c r="J38" i="354"/>
  <c r="I38" i="354"/>
  <c r="H38" i="354"/>
  <c r="G38" i="354"/>
  <c r="F38" i="354"/>
  <c r="E38" i="354"/>
  <c r="D38" i="354"/>
  <c r="R37" i="354"/>
  <c r="Q37" i="354"/>
  <c r="P37" i="354"/>
  <c r="O37" i="354"/>
  <c r="M37" i="354"/>
  <c r="L37" i="354"/>
  <c r="K37" i="354"/>
  <c r="J37" i="354"/>
  <c r="I37" i="354"/>
  <c r="H37" i="354"/>
  <c r="G37" i="354"/>
  <c r="F37" i="354"/>
  <c r="E37" i="354"/>
  <c r="D37" i="354"/>
  <c r="R36" i="354"/>
  <c r="Q36" i="354"/>
  <c r="P36" i="354"/>
  <c r="O36" i="354"/>
  <c r="M36" i="354"/>
  <c r="L36" i="354"/>
  <c r="K36" i="354"/>
  <c r="J36" i="354"/>
  <c r="I36" i="354"/>
  <c r="H36" i="354"/>
  <c r="G36" i="354"/>
  <c r="F36" i="354"/>
  <c r="E36" i="354"/>
  <c r="D36" i="354"/>
  <c r="R35" i="354"/>
  <c r="Q35" i="354"/>
  <c r="P35" i="354"/>
  <c r="O35" i="354"/>
  <c r="M35" i="354"/>
  <c r="L35" i="354"/>
  <c r="K35" i="354"/>
  <c r="J35" i="354"/>
  <c r="I35" i="354"/>
  <c r="H35" i="354"/>
  <c r="G35" i="354"/>
  <c r="F35" i="354"/>
  <c r="E35" i="354"/>
  <c r="D35" i="354"/>
  <c r="R34" i="354"/>
  <c r="Q34" i="354"/>
  <c r="P34" i="354"/>
  <c r="O34" i="354"/>
  <c r="M34" i="354"/>
  <c r="L34" i="354"/>
  <c r="K34" i="354"/>
  <c r="J34" i="354"/>
  <c r="I34" i="354"/>
  <c r="H34" i="354"/>
  <c r="G34" i="354"/>
  <c r="F34" i="354"/>
  <c r="E34" i="354"/>
  <c r="D34" i="354"/>
  <c r="R33" i="354"/>
  <c r="Q33" i="354"/>
  <c r="P33" i="354"/>
  <c r="O33" i="354"/>
  <c r="M33" i="354"/>
  <c r="L33" i="354"/>
  <c r="K33" i="354"/>
  <c r="J33" i="354"/>
  <c r="I33" i="354"/>
  <c r="H33" i="354"/>
  <c r="G33" i="354"/>
  <c r="F33" i="354"/>
  <c r="E33" i="354"/>
  <c r="D33" i="354"/>
  <c r="R32" i="354"/>
  <c r="Q32" i="354"/>
  <c r="P32" i="354"/>
  <c r="O32" i="354"/>
  <c r="M32" i="354"/>
  <c r="L32" i="354"/>
  <c r="K32" i="354"/>
  <c r="J32" i="354"/>
  <c r="I32" i="354"/>
  <c r="H32" i="354"/>
  <c r="G32" i="354"/>
  <c r="F32" i="354"/>
  <c r="E32" i="354"/>
  <c r="D32" i="354"/>
  <c r="R31" i="354"/>
  <c r="Q31" i="354"/>
  <c r="P31" i="354"/>
  <c r="O31" i="354"/>
  <c r="M31" i="354"/>
  <c r="L31" i="354"/>
  <c r="K31" i="354"/>
  <c r="J31" i="354"/>
  <c r="I31" i="354"/>
  <c r="H31" i="354"/>
  <c r="G31" i="354"/>
  <c r="F31" i="354"/>
  <c r="E31" i="354"/>
  <c r="D31" i="354"/>
  <c r="R30" i="354"/>
  <c r="Q30" i="354"/>
  <c r="P30" i="354"/>
  <c r="O30" i="354"/>
  <c r="M30" i="354"/>
  <c r="L30" i="354"/>
  <c r="K30" i="354"/>
  <c r="J30" i="354"/>
  <c r="I30" i="354"/>
  <c r="H30" i="354"/>
  <c r="G30" i="354"/>
  <c r="F30" i="354"/>
  <c r="E30" i="354"/>
  <c r="D30" i="354"/>
  <c r="R29" i="354"/>
  <c r="Q29" i="354"/>
  <c r="P29" i="354"/>
  <c r="O29" i="354"/>
  <c r="M29" i="354"/>
  <c r="L29" i="354"/>
  <c r="K29" i="354"/>
  <c r="J29" i="354"/>
  <c r="I29" i="354"/>
  <c r="H29" i="354"/>
  <c r="G29" i="354"/>
  <c r="F29" i="354"/>
  <c r="E29" i="354"/>
  <c r="D29" i="354"/>
  <c r="R28" i="354"/>
  <c r="Q28" i="354"/>
  <c r="P28" i="354"/>
  <c r="O28" i="354"/>
  <c r="M28" i="354"/>
  <c r="L28" i="354"/>
  <c r="K28" i="354"/>
  <c r="J28" i="354"/>
  <c r="I28" i="354"/>
  <c r="H28" i="354"/>
  <c r="G28" i="354"/>
  <c r="F28" i="354"/>
  <c r="E28" i="354"/>
  <c r="D28" i="354"/>
  <c r="R27" i="354"/>
  <c r="Q27" i="354"/>
  <c r="P27" i="354"/>
  <c r="O27" i="354"/>
  <c r="M27" i="354"/>
  <c r="L27" i="354"/>
  <c r="K27" i="354"/>
  <c r="J27" i="354"/>
  <c r="I27" i="354"/>
  <c r="H27" i="354"/>
  <c r="G27" i="354"/>
  <c r="F27" i="354"/>
  <c r="E27" i="354"/>
  <c r="D27" i="354"/>
  <c r="R26" i="354"/>
  <c r="Q26" i="354"/>
  <c r="P26" i="354"/>
  <c r="O26" i="354"/>
  <c r="M26" i="354"/>
  <c r="L26" i="354"/>
  <c r="K26" i="354"/>
  <c r="J26" i="354"/>
  <c r="I26" i="354"/>
  <c r="H26" i="354"/>
  <c r="G26" i="354"/>
  <c r="F26" i="354"/>
  <c r="E26" i="354"/>
  <c r="D26" i="354"/>
  <c r="R25" i="354"/>
  <c r="Q25" i="354"/>
  <c r="P25" i="354"/>
  <c r="O25" i="354"/>
  <c r="M25" i="354"/>
  <c r="L25" i="354"/>
  <c r="K25" i="354"/>
  <c r="J25" i="354"/>
  <c r="I25" i="354"/>
  <c r="H25" i="354"/>
  <c r="G25" i="354"/>
  <c r="F25" i="354"/>
  <c r="E25" i="354"/>
  <c r="D25" i="354"/>
  <c r="R24" i="354"/>
  <c r="Q24" i="354"/>
  <c r="P24" i="354"/>
  <c r="O24" i="354"/>
  <c r="M24" i="354"/>
  <c r="L24" i="354"/>
  <c r="K24" i="354"/>
  <c r="J24" i="354"/>
  <c r="I24" i="354"/>
  <c r="H24" i="354"/>
  <c r="G24" i="354"/>
  <c r="F24" i="354"/>
  <c r="E24" i="354"/>
  <c r="D24" i="354"/>
  <c r="R23" i="354"/>
  <c r="Q23" i="354"/>
  <c r="P23" i="354"/>
  <c r="O23" i="354"/>
  <c r="M23" i="354"/>
  <c r="L23" i="354"/>
  <c r="K23" i="354"/>
  <c r="J23" i="354"/>
  <c r="I23" i="354"/>
  <c r="H23" i="354"/>
  <c r="G23" i="354"/>
  <c r="F23" i="354"/>
  <c r="E23" i="354"/>
  <c r="D23" i="354"/>
  <c r="R22" i="354"/>
  <c r="Q22" i="354"/>
  <c r="P22" i="354"/>
  <c r="O22" i="354"/>
  <c r="M22" i="354"/>
  <c r="L22" i="354"/>
  <c r="K22" i="354"/>
  <c r="J22" i="354"/>
  <c r="I22" i="354"/>
  <c r="H22" i="354"/>
  <c r="G22" i="354"/>
  <c r="F22" i="354"/>
  <c r="E22" i="354"/>
  <c r="D22" i="354"/>
  <c r="R21" i="354"/>
  <c r="Q21" i="354"/>
  <c r="P21" i="354"/>
  <c r="O21" i="354"/>
  <c r="M21" i="354"/>
  <c r="L21" i="354"/>
  <c r="K21" i="354"/>
  <c r="J21" i="354"/>
  <c r="I21" i="354"/>
  <c r="H21" i="354"/>
  <c r="G21" i="354"/>
  <c r="F21" i="354"/>
  <c r="E21" i="354"/>
  <c r="D21" i="354"/>
  <c r="R20" i="354"/>
  <c r="Q20" i="354"/>
  <c r="P20" i="354"/>
  <c r="O20" i="354"/>
  <c r="M20" i="354"/>
  <c r="L20" i="354"/>
  <c r="K20" i="354"/>
  <c r="J20" i="354"/>
  <c r="I20" i="354"/>
  <c r="H20" i="354"/>
  <c r="G20" i="354"/>
  <c r="F20" i="354"/>
  <c r="E20" i="354"/>
  <c r="D20" i="354"/>
  <c r="R19" i="354"/>
  <c r="Q19" i="354"/>
  <c r="P19" i="354"/>
  <c r="O19" i="354"/>
  <c r="M19" i="354"/>
  <c r="L19" i="354"/>
  <c r="K19" i="354"/>
  <c r="J19" i="354"/>
  <c r="I19" i="354"/>
  <c r="H19" i="354"/>
  <c r="G19" i="354"/>
  <c r="F19" i="354"/>
  <c r="E19" i="354"/>
  <c r="D19" i="354"/>
  <c r="R18" i="354"/>
  <c r="Q18" i="354"/>
  <c r="P18" i="354"/>
  <c r="O18" i="354"/>
  <c r="M18" i="354"/>
  <c r="L18" i="354"/>
  <c r="K18" i="354"/>
  <c r="J18" i="354"/>
  <c r="I18" i="354"/>
  <c r="H18" i="354"/>
  <c r="G18" i="354"/>
  <c r="F18" i="354"/>
  <c r="E18" i="354"/>
  <c r="D18" i="354"/>
  <c r="R17" i="354"/>
  <c r="Q17" i="354"/>
  <c r="P17" i="354"/>
  <c r="O17" i="354"/>
  <c r="M17" i="354"/>
  <c r="L17" i="354"/>
  <c r="K17" i="354"/>
  <c r="J17" i="354"/>
  <c r="I17" i="354"/>
  <c r="H17" i="354"/>
  <c r="G17" i="354"/>
  <c r="F17" i="354"/>
  <c r="E17" i="354"/>
  <c r="D17" i="354"/>
  <c r="R16" i="354"/>
  <c r="Q16" i="354"/>
  <c r="P16" i="354"/>
  <c r="O16" i="354"/>
  <c r="M16" i="354"/>
  <c r="L16" i="354"/>
  <c r="K16" i="354"/>
  <c r="J16" i="354"/>
  <c r="I16" i="354"/>
  <c r="H16" i="354"/>
  <c r="G16" i="354"/>
  <c r="F16" i="354"/>
  <c r="E16" i="354"/>
  <c r="D16" i="354"/>
  <c r="A5" i="354"/>
  <c r="A6" i="354" s="1"/>
  <c r="A7" i="354" s="1"/>
  <c r="A8" i="354" s="1"/>
  <c r="A9" i="354" s="1"/>
  <c r="A10" i="354" s="1"/>
  <c r="A11" i="354" s="1"/>
  <c r="A12" i="354" s="1"/>
  <c r="A13" i="354" s="1"/>
  <c r="A14" i="354" s="1"/>
  <c r="A15" i="354" s="1"/>
  <c r="A16" i="354" s="1"/>
  <c r="A17" i="354" s="1"/>
  <c r="A18" i="354" s="1"/>
  <c r="A19" i="354" s="1"/>
  <c r="A20" i="354" s="1"/>
  <c r="A21" i="354" s="1"/>
  <c r="A22" i="354" s="1"/>
  <c r="A23" i="354" s="1"/>
  <c r="A24" i="354" s="1"/>
  <c r="A25" i="354" s="1"/>
  <c r="A26" i="354" s="1"/>
  <c r="A27" i="354" s="1"/>
  <c r="A28" i="354" s="1"/>
  <c r="A29" i="354" s="1"/>
  <c r="A30" i="354" s="1"/>
  <c r="A31" i="354" s="1"/>
  <c r="A32" i="354" s="1"/>
  <c r="A33" i="354" s="1"/>
  <c r="A34" i="354" s="1"/>
  <c r="A35" i="354" s="1"/>
  <c r="A36" i="354" s="1"/>
  <c r="A37" i="354" s="1"/>
  <c r="A38" i="354" s="1"/>
  <c r="A39" i="354" s="1"/>
  <c r="A40" i="354" s="1"/>
  <c r="A41" i="354" s="1"/>
  <c r="A42" i="354" s="1"/>
  <c r="A43" i="354" s="1"/>
  <c r="A44" i="354" s="1"/>
  <c r="A45" i="354" s="1"/>
  <c r="A46" i="354" s="1"/>
  <c r="A47" i="354" s="1"/>
  <c r="A48" i="354" s="1"/>
  <c r="A49" i="354" s="1"/>
  <c r="A50" i="354" s="1"/>
  <c r="A51" i="354" s="1"/>
  <c r="A52" i="354" s="1"/>
  <c r="A53" i="354" s="1"/>
  <c r="A54" i="354" s="1"/>
  <c r="A55" i="354" s="1"/>
  <c r="A56" i="354" s="1"/>
  <c r="A57" i="354" s="1"/>
  <c r="A58" i="354" s="1"/>
  <c r="A59" i="354" s="1"/>
  <c r="A60" i="354" s="1"/>
  <c r="A61" i="354" s="1"/>
  <c r="A62" i="354" s="1"/>
  <c r="A63" i="354" s="1"/>
  <c r="A64" i="354" s="1"/>
  <c r="A65" i="354" s="1"/>
  <c r="A66" i="354" s="1"/>
  <c r="A67" i="354" s="1"/>
  <c r="A68" i="354" s="1"/>
  <c r="A69" i="354" s="1"/>
  <c r="A70" i="354" s="1"/>
  <c r="A71" i="354" s="1"/>
  <c r="A72" i="354" s="1"/>
  <c r="A73" i="354" s="1"/>
  <c r="A74" i="354" s="1"/>
  <c r="A75" i="354" s="1"/>
  <c r="A76" i="354" s="1"/>
  <c r="A77" i="354" s="1"/>
  <c r="A78" i="354" s="1"/>
  <c r="A79" i="354" s="1"/>
  <c r="A80" i="354" s="1"/>
  <c r="A81" i="354" s="1"/>
  <c r="A82" i="354" s="1"/>
  <c r="A83" i="354" s="1"/>
  <c r="A84" i="354" s="1"/>
  <c r="A85" i="354" s="1"/>
  <c r="A86" i="354" s="1"/>
  <c r="A87" i="354" s="1"/>
  <c r="A88" i="354" s="1"/>
  <c r="A89" i="354" s="1"/>
  <c r="A90" i="354" s="1"/>
  <c r="A91" i="354" s="1"/>
  <c r="A92" i="354" s="1"/>
  <c r="A93" i="354" s="1"/>
  <c r="Q3" i="354"/>
  <c r="R3" i="354" s="1"/>
  <c r="V2" i="354"/>
  <c r="T2" i="354"/>
  <c r="V1" i="354" s="1"/>
  <c r="K2" i="354"/>
  <c r="J2" i="354"/>
  <c r="I2" i="354"/>
  <c r="H2" i="354"/>
  <c r="G2" i="354"/>
  <c r="F2" i="354"/>
  <c r="E2" i="354"/>
  <c r="D2" i="354"/>
  <c r="F2" i="193"/>
  <c r="G68" i="302"/>
  <c r="F68" i="302" s="1"/>
  <c r="G69" i="302"/>
  <c r="F69" i="302" s="1"/>
  <c r="G70" i="302"/>
  <c r="F70" i="302" s="1"/>
  <c r="G71" i="302"/>
  <c r="F71" i="302" s="1"/>
  <c r="G72" i="302"/>
  <c r="F72" i="302" s="1"/>
  <c r="C68" i="302"/>
  <c r="D68" i="302"/>
  <c r="E68" i="302"/>
  <c r="C69" i="302"/>
  <c r="D69" i="302"/>
  <c r="E69" i="302"/>
  <c r="C70" i="302"/>
  <c r="D70" i="302"/>
  <c r="E70" i="302"/>
  <c r="C71" i="302"/>
  <c r="D71" i="302"/>
  <c r="E71" i="302"/>
  <c r="E72" i="302"/>
  <c r="D72" i="302"/>
  <c r="C72" i="302"/>
  <c r="DR67" i="193"/>
  <c r="DR68" i="193"/>
  <c r="DR69" i="193"/>
  <c r="DR70" i="193"/>
  <c r="DR71" i="193"/>
  <c r="DR72" i="193"/>
  <c r="DR73" i="193"/>
  <c r="DR74" i="193"/>
  <c r="DR75" i="193"/>
  <c r="DR76" i="193"/>
  <c r="DR77" i="193"/>
  <c r="DR78" i="193"/>
  <c r="DR79" i="193"/>
  <c r="DR80" i="193"/>
  <c r="DR81" i="193"/>
  <c r="DR82" i="193"/>
  <c r="DR83" i="193"/>
  <c r="DR84" i="193"/>
  <c r="DR85" i="193"/>
  <c r="DR86" i="193"/>
  <c r="DR87" i="193"/>
  <c r="DR88" i="193"/>
  <c r="DR89" i="193"/>
  <c r="DR90" i="193"/>
  <c r="DR91" i="193"/>
  <c r="DR92" i="193"/>
  <c r="DR93" i="193"/>
  <c r="DR94" i="193"/>
  <c r="DQ3" i="193"/>
  <c r="DQ4" i="193"/>
  <c r="DQ5" i="193"/>
  <c r="DQ6" i="193"/>
  <c r="DQ7" i="193"/>
  <c r="DQ8" i="193"/>
  <c r="DQ9" i="193"/>
  <c r="DQ10" i="193"/>
  <c r="DQ11" i="193"/>
  <c r="DQ12" i="193"/>
  <c r="DQ13" i="193"/>
  <c r="DQ14" i="193"/>
  <c r="DQ15" i="193"/>
  <c r="DQ16" i="193"/>
  <c r="DQ17" i="193"/>
  <c r="DQ18" i="193"/>
  <c r="DQ19" i="193"/>
  <c r="DQ20" i="193"/>
  <c r="DQ21" i="193"/>
  <c r="DQ22" i="193"/>
  <c r="DQ23" i="193"/>
  <c r="DQ24" i="193"/>
  <c r="DQ25" i="193"/>
  <c r="DQ26" i="193"/>
  <c r="DQ27" i="193"/>
  <c r="DQ28" i="193"/>
  <c r="DQ29" i="193"/>
  <c r="DQ30" i="193"/>
  <c r="DQ31" i="193"/>
  <c r="DQ32" i="193"/>
  <c r="DQ33" i="193"/>
  <c r="DQ34" i="193"/>
  <c r="DQ35" i="193"/>
  <c r="DQ36" i="193"/>
  <c r="DQ37" i="193"/>
  <c r="DQ38" i="193"/>
  <c r="DQ39" i="193"/>
  <c r="DQ40" i="193"/>
  <c r="DQ41" i="193"/>
  <c r="DQ42" i="193"/>
  <c r="DQ43" i="193"/>
  <c r="DQ44" i="193"/>
  <c r="DQ45" i="193"/>
  <c r="DQ46" i="193"/>
  <c r="DQ47" i="193"/>
  <c r="DQ48" i="193"/>
  <c r="DQ49" i="193"/>
  <c r="DQ50" i="193"/>
  <c r="DQ51" i="193"/>
  <c r="DQ52" i="193"/>
  <c r="DQ53" i="193"/>
  <c r="DQ54" i="193"/>
  <c r="DQ55" i="193"/>
  <c r="DQ56" i="193"/>
  <c r="DQ57" i="193"/>
  <c r="DQ58" i="193"/>
  <c r="DQ59" i="193"/>
  <c r="DQ60" i="193"/>
  <c r="DQ61" i="193"/>
  <c r="DQ62" i="193"/>
  <c r="DQ63" i="193"/>
  <c r="DQ64" i="193"/>
  <c r="DQ65" i="193"/>
  <c r="DQ66" i="193"/>
  <c r="DQ67" i="193"/>
  <c r="DQ68" i="193"/>
  <c r="DQ69" i="193"/>
  <c r="DQ70" i="193"/>
  <c r="DQ71" i="193"/>
  <c r="DQ72" i="193"/>
  <c r="DQ73" i="193"/>
  <c r="DQ74" i="193"/>
  <c r="DQ75" i="193"/>
  <c r="DQ76" i="193"/>
  <c r="DQ77" i="193"/>
  <c r="DQ78" i="193"/>
  <c r="DQ79" i="193"/>
  <c r="DQ80" i="193"/>
  <c r="DQ81" i="193"/>
  <c r="DQ82" i="193"/>
  <c r="DQ83" i="193"/>
  <c r="DQ84" i="193"/>
  <c r="DQ85" i="193"/>
  <c r="DQ86" i="193"/>
  <c r="DQ87" i="193"/>
  <c r="DQ88" i="193"/>
  <c r="DQ89" i="193"/>
  <c r="DQ90" i="193"/>
  <c r="DQ91" i="193"/>
  <c r="DQ92" i="193"/>
  <c r="DQ93" i="193"/>
  <c r="DQ94" i="193"/>
  <c r="BI67" i="193"/>
  <c r="BJ67" i="193"/>
  <c r="BH67" i="193" s="1"/>
  <c r="BI68" i="193"/>
  <c r="BJ68" i="193"/>
  <c r="BH68" i="193" s="1"/>
  <c r="BI69" i="193"/>
  <c r="BJ69" i="193"/>
  <c r="BH69" i="193" s="1"/>
  <c r="BI70" i="193"/>
  <c r="BJ70" i="193"/>
  <c r="BI71" i="193"/>
  <c r="BJ71" i="193"/>
  <c r="BH71" i="193" s="1"/>
  <c r="BI72" i="193"/>
  <c r="BJ72" i="193"/>
  <c r="BH72" i="193" s="1"/>
  <c r="BI73" i="193"/>
  <c r="BJ73" i="193"/>
  <c r="BH73" i="193" s="1"/>
  <c r="BI74" i="193"/>
  <c r="BJ74" i="193"/>
  <c r="BI75" i="193"/>
  <c r="BJ75" i="193"/>
  <c r="BH75" i="193" s="1"/>
  <c r="BI76" i="193"/>
  <c r="BJ76" i="193"/>
  <c r="BH76" i="193" s="1"/>
  <c r="BI77" i="193"/>
  <c r="BJ77" i="193"/>
  <c r="BH77" i="193" s="1"/>
  <c r="BI78" i="193"/>
  <c r="BJ78" i="193"/>
  <c r="BI79" i="193"/>
  <c r="BJ79" i="193"/>
  <c r="BH79" i="193" s="1"/>
  <c r="BI80" i="193"/>
  <c r="BJ80" i="193"/>
  <c r="BH80" i="193" s="1"/>
  <c r="BI81" i="193"/>
  <c r="BJ81" i="193"/>
  <c r="BH81" i="193" s="1"/>
  <c r="BI82" i="193"/>
  <c r="BJ82" i="193"/>
  <c r="BI83" i="193"/>
  <c r="BJ83" i="193"/>
  <c r="BH83" i="193" s="1"/>
  <c r="BI84" i="193"/>
  <c r="BJ84" i="193"/>
  <c r="BH84" i="193" s="1"/>
  <c r="BI85" i="193"/>
  <c r="BJ85" i="193"/>
  <c r="BH85" i="193" s="1"/>
  <c r="BI86" i="193"/>
  <c r="BJ86" i="193"/>
  <c r="BI87" i="193"/>
  <c r="BJ87" i="193"/>
  <c r="BI88" i="193"/>
  <c r="BJ88" i="193"/>
  <c r="BI89" i="193"/>
  <c r="BJ89" i="193"/>
  <c r="BI90" i="193"/>
  <c r="BJ90" i="193"/>
  <c r="BI91" i="193"/>
  <c r="BJ91" i="193"/>
  <c r="BI92" i="193"/>
  <c r="BJ92" i="193"/>
  <c r="BI93" i="193"/>
  <c r="BJ93" i="193"/>
  <c r="BI94" i="193"/>
  <c r="BJ94" i="193"/>
  <c r="BH70" i="193"/>
  <c r="BH74" i="193"/>
  <c r="BH78" i="193"/>
  <c r="BH82" i="193"/>
  <c r="BH86" i="193"/>
  <c r="BH87" i="193"/>
  <c r="BH88" i="193"/>
  <c r="BH89" i="193"/>
  <c r="BH90" i="193"/>
  <c r="BH91" i="193"/>
  <c r="BH92" i="193"/>
  <c r="BH93" i="193"/>
  <c r="BH94" i="193"/>
  <c r="DP87" i="193"/>
  <c r="DO87" i="193"/>
  <c r="DN87" i="193"/>
  <c r="DM87" i="193"/>
  <c r="DL87" i="193"/>
  <c r="DK87" i="193"/>
  <c r="DJ87" i="193"/>
  <c r="DI87" i="193"/>
  <c r="DH87" i="193"/>
  <c r="DG87" i="193"/>
  <c r="DF87" i="193"/>
  <c r="DE87" i="193"/>
  <c r="DD87" i="193"/>
  <c r="DC87" i="193"/>
  <c r="DB87" i="193"/>
  <c r="DA87" i="193"/>
  <c r="CZ87" i="193"/>
  <c r="CY87" i="193"/>
  <c r="CX87" i="193"/>
  <c r="CW87" i="193"/>
  <c r="CV87" i="193"/>
  <c r="CU87" i="193"/>
  <c r="CT87" i="193"/>
  <c r="CS87" i="193"/>
  <c r="CR87" i="193"/>
  <c r="CQ87" i="193"/>
  <c r="CP87" i="193"/>
  <c r="CO87" i="193"/>
  <c r="CN87" i="193"/>
  <c r="CM87" i="193"/>
  <c r="CL87" i="193"/>
  <c r="CK87" i="193"/>
  <c r="CJ87" i="193"/>
  <c r="CI87" i="193"/>
  <c r="CH87" i="193"/>
  <c r="CG87" i="193"/>
  <c r="CF87" i="193"/>
  <c r="CE87" i="193"/>
  <c r="CD87" i="193"/>
  <c r="CC87" i="193"/>
  <c r="CB87" i="193"/>
  <c r="CA87" i="193"/>
  <c r="BZ87" i="193"/>
  <c r="BY87" i="193"/>
  <c r="BX87" i="193"/>
  <c r="BW87" i="193"/>
  <c r="BV87" i="193"/>
  <c r="BU87" i="193"/>
  <c r="BT87" i="193"/>
  <c r="BS87" i="193"/>
  <c r="BR87" i="193"/>
  <c r="BG87" i="193"/>
  <c r="BF87" i="193"/>
  <c r="BE87" i="193"/>
  <c r="BD87" i="193"/>
  <c r="BC87" i="193"/>
  <c r="BB87" i="193"/>
  <c r="BA87" i="193"/>
  <c r="AZ87" i="193"/>
  <c r="AY87" i="193"/>
  <c r="AX87" i="193"/>
  <c r="AW87" i="193"/>
  <c r="AV87" i="193"/>
  <c r="AU87" i="193"/>
  <c r="AT87" i="193"/>
  <c r="AS87" i="193"/>
  <c r="AR87" i="193"/>
  <c r="AQ87" i="193"/>
  <c r="AP87" i="193"/>
  <c r="AO87" i="193"/>
  <c r="AN87" i="193"/>
  <c r="AM87" i="193"/>
  <c r="AL87" i="193"/>
  <c r="AK87" i="193"/>
  <c r="AJ87" i="193"/>
  <c r="AI87" i="193"/>
  <c r="AH87" i="193"/>
  <c r="AG87" i="193"/>
  <c r="AF87" i="193"/>
  <c r="AE87" i="193"/>
  <c r="AD87" i="193"/>
  <c r="AC87" i="193"/>
  <c r="AB87" i="193"/>
  <c r="AA87" i="193"/>
  <c r="Z87" i="193"/>
  <c r="Y87" i="193"/>
  <c r="X87" i="193"/>
  <c r="W87" i="193"/>
  <c r="V87" i="193"/>
  <c r="U87" i="193"/>
  <c r="T87" i="193"/>
  <c r="S87" i="193"/>
  <c r="R87" i="193"/>
  <c r="Q87" i="193"/>
  <c r="P87" i="193"/>
  <c r="O87" i="193"/>
  <c r="N87" i="193"/>
  <c r="M87" i="193"/>
  <c r="L87" i="193"/>
  <c r="K87" i="193"/>
  <c r="J87" i="193"/>
  <c r="I87" i="193"/>
  <c r="H87" i="193"/>
  <c r="F87" i="193"/>
  <c r="DP86" i="193"/>
  <c r="DO86" i="193"/>
  <c r="DN86" i="193"/>
  <c r="DM86" i="193"/>
  <c r="DL86" i="193"/>
  <c r="DK86" i="193"/>
  <c r="DJ86" i="193"/>
  <c r="DI86" i="193"/>
  <c r="DH86" i="193"/>
  <c r="DG86" i="193"/>
  <c r="DF86" i="193"/>
  <c r="DE86" i="193"/>
  <c r="DD86" i="193"/>
  <c r="DC86" i="193"/>
  <c r="DB86" i="193"/>
  <c r="DA86" i="193"/>
  <c r="CZ86" i="193"/>
  <c r="CY86" i="193"/>
  <c r="CX86" i="193"/>
  <c r="CW86" i="193"/>
  <c r="CV86" i="193"/>
  <c r="CU86" i="193"/>
  <c r="CT86" i="193"/>
  <c r="CS86" i="193"/>
  <c r="CR86" i="193"/>
  <c r="CQ86" i="193"/>
  <c r="CP86" i="193"/>
  <c r="CO86" i="193"/>
  <c r="CN86" i="193"/>
  <c r="CM86" i="193"/>
  <c r="CL86" i="193"/>
  <c r="CK86" i="193"/>
  <c r="CJ86" i="193"/>
  <c r="CI86" i="193"/>
  <c r="CH86" i="193"/>
  <c r="CG86" i="193"/>
  <c r="CF86" i="193"/>
  <c r="CE86" i="193"/>
  <c r="CD86" i="193"/>
  <c r="CC86" i="193"/>
  <c r="CB86" i="193"/>
  <c r="CA86" i="193"/>
  <c r="BZ86" i="193"/>
  <c r="BY86" i="193"/>
  <c r="BX86" i="193"/>
  <c r="BW86" i="193"/>
  <c r="BV86" i="193"/>
  <c r="BU86" i="193"/>
  <c r="BT86" i="193"/>
  <c r="BS86" i="193"/>
  <c r="BR86" i="193"/>
  <c r="BG86" i="193"/>
  <c r="BF86" i="193"/>
  <c r="BE86" i="193"/>
  <c r="BD86" i="193"/>
  <c r="BC86" i="193"/>
  <c r="BB86" i="193"/>
  <c r="BA86" i="193"/>
  <c r="AZ86" i="193"/>
  <c r="AY86" i="193"/>
  <c r="AX86" i="193"/>
  <c r="AW86" i="193"/>
  <c r="AV86" i="193"/>
  <c r="AU86" i="193"/>
  <c r="AT86" i="193"/>
  <c r="AS86" i="193"/>
  <c r="AR86" i="193"/>
  <c r="AQ86" i="193"/>
  <c r="AP86" i="193"/>
  <c r="AO86" i="193"/>
  <c r="AN86" i="193"/>
  <c r="AM86" i="193"/>
  <c r="AL86" i="193"/>
  <c r="AK86" i="193"/>
  <c r="AJ86" i="193"/>
  <c r="AI86" i="193"/>
  <c r="AH86" i="193"/>
  <c r="AG86" i="193"/>
  <c r="AF86" i="193"/>
  <c r="AE86" i="193"/>
  <c r="AD86" i="193"/>
  <c r="AC86" i="193"/>
  <c r="AB86" i="193"/>
  <c r="AA86" i="193"/>
  <c r="Z86" i="193"/>
  <c r="Y86" i="193"/>
  <c r="X86" i="193"/>
  <c r="W86" i="193"/>
  <c r="V86" i="193"/>
  <c r="U86" i="193"/>
  <c r="T86" i="193"/>
  <c r="S86" i="193"/>
  <c r="R86" i="193"/>
  <c r="Q86" i="193"/>
  <c r="P86" i="193"/>
  <c r="O86" i="193"/>
  <c r="N86" i="193"/>
  <c r="M86" i="193"/>
  <c r="L86" i="193"/>
  <c r="K86" i="193"/>
  <c r="J86" i="193"/>
  <c r="I86" i="193"/>
  <c r="H86" i="193"/>
  <c r="F86" i="193"/>
  <c r="DP85" i="193"/>
  <c r="DO85" i="193"/>
  <c r="DN85" i="193"/>
  <c r="DM85" i="193"/>
  <c r="DL85" i="193"/>
  <c r="DK85" i="193"/>
  <c r="DJ85" i="193"/>
  <c r="DI85" i="193"/>
  <c r="DH85" i="193"/>
  <c r="DG85" i="193"/>
  <c r="DF85" i="193"/>
  <c r="DE85" i="193"/>
  <c r="DD85" i="193"/>
  <c r="DC85" i="193"/>
  <c r="DB85" i="193"/>
  <c r="DA85" i="193"/>
  <c r="CZ85" i="193"/>
  <c r="CY85" i="193"/>
  <c r="CX85" i="193"/>
  <c r="CW85" i="193"/>
  <c r="CV85" i="193"/>
  <c r="CU85" i="193"/>
  <c r="CT85" i="193"/>
  <c r="CS85" i="193"/>
  <c r="CR85" i="193"/>
  <c r="CQ85" i="193"/>
  <c r="CP85" i="193"/>
  <c r="CO85" i="193"/>
  <c r="CN85" i="193"/>
  <c r="CM85" i="193"/>
  <c r="CL85" i="193"/>
  <c r="CK85" i="193"/>
  <c r="CJ85" i="193"/>
  <c r="CI85" i="193"/>
  <c r="CH85" i="193"/>
  <c r="CG85" i="193"/>
  <c r="CF85" i="193"/>
  <c r="CE85" i="193"/>
  <c r="CD85" i="193"/>
  <c r="CC85" i="193"/>
  <c r="CB85" i="193"/>
  <c r="CA85" i="193"/>
  <c r="BZ85" i="193"/>
  <c r="BY85" i="193"/>
  <c r="BX85" i="193"/>
  <c r="BW85" i="193"/>
  <c r="BV85" i="193"/>
  <c r="BU85" i="193"/>
  <c r="BT85" i="193"/>
  <c r="BS85" i="193"/>
  <c r="BR85" i="193"/>
  <c r="BG85" i="193"/>
  <c r="BF85" i="193"/>
  <c r="BE85" i="193"/>
  <c r="BD85" i="193"/>
  <c r="BC85" i="193"/>
  <c r="BB85" i="193"/>
  <c r="BA85" i="193"/>
  <c r="AZ85" i="193"/>
  <c r="AY85" i="193"/>
  <c r="AX85" i="193"/>
  <c r="AW85" i="193"/>
  <c r="AV85" i="193"/>
  <c r="AU85" i="193"/>
  <c r="AT85" i="193"/>
  <c r="AS85" i="193"/>
  <c r="AR85" i="193"/>
  <c r="AQ85" i="193"/>
  <c r="AP85" i="193"/>
  <c r="AO85" i="193"/>
  <c r="AN85" i="193"/>
  <c r="AM85" i="193"/>
  <c r="AL85" i="193"/>
  <c r="AK85" i="193"/>
  <c r="AJ85" i="193"/>
  <c r="AI85" i="193"/>
  <c r="AH85" i="193"/>
  <c r="AG85" i="193"/>
  <c r="AF85" i="193"/>
  <c r="AE85" i="193"/>
  <c r="AD85" i="193"/>
  <c r="AC85" i="193"/>
  <c r="AB85" i="193"/>
  <c r="AA85" i="193"/>
  <c r="Z85" i="193"/>
  <c r="Y85" i="193"/>
  <c r="X85" i="193"/>
  <c r="W85" i="193"/>
  <c r="V85" i="193"/>
  <c r="U85" i="193"/>
  <c r="T85" i="193"/>
  <c r="S85" i="193"/>
  <c r="R85" i="193"/>
  <c r="Q85" i="193"/>
  <c r="P85" i="193"/>
  <c r="O85" i="193"/>
  <c r="N85" i="193"/>
  <c r="M85" i="193"/>
  <c r="L85" i="193"/>
  <c r="K85" i="193"/>
  <c r="J85" i="193"/>
  <c r="I85" i="193"/>
  <c r="H85" i="193"/>
  <c r="DP84" i="193"/>
  <c r="DO84" i="193"/>
  <c r="DN84" i="193"/>
  <c r="DM84" i="193"/>
  <c r="DL84" i="193"/>
  <c r="DK84" i="193"/>
  <c r="DJ84" i="193"/>
  <c r="DI84" i="193"/>
  <c r="DH84" i="193"/>
  <c r="DG84" i="193"/>
  <c r="DF84" i="193"/>
  <c r="DE84" i="193"/>
  <c r="DD84" i="193"/>
  <c r="DC84" i="193"/>
  <c r="DB84" i="193"/>
  <c r="DA84" i="193"/>
  <c r="CZ84" i="193"/>
  <c r="CY84" i="193"/>
  <c r="CX84" i="193"/>
  <c r="CW84" i="193"/>
  <c r="CV84" i="193"/>
  <c r="CU84" i="193"/>
  <c r="CT84" i="193"/>
  <c r="CS84" i="193"/>
  <c r="CR84" i="193"/>
  <c r="CQ84" i="193"/>
  <c r="CP84" i="193"/>
  <c r="CO84" i="193"/>
  <c r="CN84" i="193"/>
  <c r="CM84" i="193"/>
  <c r="CL84" i="193"/>
  <c r="CK84" i="193"/>
  <c r="CJ84" i="193"/>
  <c r="CI84" i="193"/>
  <c r="CH84" i="193"/>
  <c r="CG84" i="193"/>
  <c r="CF84" i="193"/>
  <c r="CE84" i="193"/>
  <c r="CD84" i="193"/>
  <c r="CC84" i="193"/>
  <c r="CB84" i="193"/>
  <c r="CA84" i="193"/>
  <c r="BZ84" i="193"/>
  <c r="BY84" i="193"/>
  <c r="BX84" i="193"/>
  <c r="BW84" i="193"/>
  <c r="BV84" i="193"/>
  <c r="BU84" i="193"/>
  <c r="BT84" i="193"/>
  <c r="BS84" i="193"/>
  <c r="BR84" i="193"/>
  <c r="BG84" i="193"/>
  <c r="BF84" i="193"/>
  <c r="BE84" i="193"/>
  <c r="BD84" i="193"/>
  <c r="BC84" i="193"/>
  <c r="BB84" i="193"/>
  <c r="BA84" i="193"/>
  <c r="AZ84" i="193"/>
  <c r="AY84" i="193"/>
  <c r="AX84" i="193"/>
  <c r="AW84" i="193"/>
  <c r="AV84" i="193"/>
  <c r="AU84" i="193"/>
  <c r="AT84" i="193"/>
  <c r="AS84" i="193"/>
  <c r="AR84" i="193"/>
  <c r="AQ84" i="193"/>
  <c r="AP84" i="193"/>
  <c r="AO84" i="193"/>
  <c r="AN84" i="193"/>
  <c r="AM84" i="193"/>
  <c r="AL84" i="193"/>
  <c r="AK84" i="193"/>
  <c r="AJ84" i="193"/>
  <c r="AI84" i="193"/>
  <c r="AH84" i="193"/>
  <c r="AG84" i="193"/>
  <c r="AF84" i="193"/>
  <c r="AE84" i="193"/>
  <c r="AD84" i="193"/>
  <c r="AC84" i="193"/>
  <c r="AB84" i="193"/>
  <c r="AA84" i="193"/>
  <c r="Z84" i="193"/>
  <c r="Y84" i="193"/>
  <c r="X84" i="193"/>
  <c r="W84" i="193"/>
  <c r="V84" i="193"/>
  <c r="U84" i="193"/>
  <c r="T84" i="193"/>
  <c r="S84" i="193"/>
  <c r="R84" i="193"/>
  <c r="Q84" i="193"/>
  <c r="P84" i="193"/>
  <c r="O84" i="193"/>
  <c r="N84" i="193"/>
  <c r="M84" i="193"/>
  <c r="L84" i="193"/>
  <c r="K84" i="193"/>
  <c r="J84" i="193"/>
  <c r="I84" i="193"/>
  <c r="H84" i="193"/>
  <c r="F84" i="193"/>
  <c r="DP83" i="193"/>
  <c r="DO83" i="193"/>
  <c r="DN83" i="193"/>
  <c r="DM83" i="193"/>
  <c r="DL83" i="193"/>
  <c r="DK83" i="193"/>
  <c r="DJ83" i="193"/>
  <c r="DI83" i="193"/>
  <c r="DH83" i="193"/>
  <c r="DG83" i="193"/>
  <c r="DF83" i="193"/>
  <c r="DE83" i="193"/>
  <c r="DD83" i="193"/>
  <c r="DC83" i="193"/>
  <c r="DB83" i="193"/>
  <c r="DA83" i="193"/>
  <c r="CZ83" i="193"/>
  <c r="CY83" i="193"/>
  <c r="CX83" i="193"/>
  <c r="CW83" i="193"/>
  <c r="CV83" i="193"/>
  <c r="CU83" i="193"/>
  <c r="CT83" i="193"/>
  <c r="CS83" i="193"/>
  <c r="CR83" i="193"/>
  <c r="CQ83" i="193"/>
  <c r="CP83" i="193"/>
  <c r="CO83" i="193"/>
  <c r="CN83" i="193"/>
  <c r="CM83" i="193"/>
  <c r="CL83" i="193"/>
  <c r="CK83" i="193"/>
  <c r="CJ83" i="193"/>
  <c r="CI83" i="193"/>
  <c r="CH83" i="193"/>
  <c r="CG83" i="193"/>
  <c r="CF83" i="193"/>
  <c r="CE83" i="193"/>
  <c r="CD83" i="193"/>
  <c r="CC83" i="193"/>
  <c r="CB83" i="193"/>
  <c r="CA83" i="193"/>
  <c r="BZ83" i="193"/>
  <c r="BY83" i="193"/>
  <c r="BX83" i="193"/>
  <c r="BW83" i="193"/>
  <c r="BV83" i="193"/>
  <c r="BU83" i="193"/>
  <c r="BT83" i="193"/>
  <c r="BS83" i="193"/>
  <c r="BR83" i="193"/>
  <c r="BG83" i="193"/>
  <c r="BF83" i="193"/>
  <c r="BE83" i="193"/>
  <c r="BD83" i="193"/>
  <c r="BC83" i="193"/>
  <c r="BB83" i="193"/>
  <c r="BA83" i="193"/>
  <c r="AZ83" i="193"/>
  <c r="AY83" i="193"/>
  <c r="AX83" i="193"/>
  <c r="AW83" i="193"/>
  <c r="AV83" i="193"/>
  <c r="AU83" i="193"/>
  <c r="AT83" i="193"/>
  <c r="AS83" i="193"/>
  <c r="AR83" i="193"/>
  <c r="AQ83" i="193"/>
  <c r="AP83" i="193"/>
  <c r="AO83" i="193"/>
  <c r="AN83" i="193"/>
  <c r="AM83" i="193"/>
  <c r="AL83" i="193"/>
  <c r="AK83" i="193"/>
  <c r="AJ83" i="193"/>
  <c r="AI83" i="193"/>
  <c r="AH83" i="193"/>
  <c r="AG83" i="193"/>
  <c r="AF83" i="193"/>
  <c r="AE83" i="193"/>
  <c r="AD83" i="193"/>
  <c r="AC83" i="193"/>
  <c r="AB83" i="193"/>
  <c r="AA83" i="193"/>
  <c r="Z83" i="193"/>
  <c r="Y83" i="193"/>
  <c r="X83" i="193"/>
  <c r="W83" i="193"/>
  <c r="V83" i="193"/>
  <c r="U83" i="193"/>
  <c r="T83" i="193"/>
  <c r="S83" i="193"/>
  <c r="R83" i="193"/>
  <c r="Q83" i="193"/>
  <c r="P83" i="193"/>
  <c r="O83" i="193"/>
  <c r="N83" i="193"/>
  <c r="M83" i="193"/>
  <c r="L83" i="193"/>
  <c r="K83" i="193"/>
  <c r="J83" i="193"/>
  <c r="I83" i="193"/>
  <c r="H83" i="193"/>
  <c r="F83" i="193"/>
  <c r="DP82" i="193"/>
  <c r="DO82" i="193"/>
  <c r="DN82" i="193"/>
  <c r="DM82" i="193"/>
  <c r="DL82" i="193"/>
  <c r="DK82" i="193"/>
  <c r="DJ82" i="193"/>
  <c r="DI82" i="193"/>
  <c r="DH82" i="193"/>
  <c r="DG82" i="193"/>
  <c r="DF82" i="193"/>
  <c r="DE82" i="193"/>
  <c r="DD82" i="193"/>
  <c r="DC82" i="193"/>
  <c r="DB82" i="193"/>
  <c r="DA82" i="193"/>
  <c r="CZ82" i="193"/>
  <c r="CY82" i="193"/>
  <c r="CX82" i="193"/>
  <c r="CW82" i="193"/>
  <c r="CV82" i="193"/>
  <c r="CU82" i="193"/>
  <c r="CT82" i="193"/>
  <c r="CS82" i="193"/>
  <c r="CR82" i="193"/>
  <c r="CQ82" i="193"/>
  <c r="CP82" i="193"/>
  <c r="CO82" i="193"/>
  <c r="CN82" i="193"/>
  <c r="CM82" i="193"/>
  <c r="CL82" i="193"/>
  <c r="CK82" i="193"/>
  <c r="CJ82" i="193"/>
  <c r="CI82" i="193"/>
  <c r="CH82" i="193"/>
  <c r="CG82" i="193"/>
  <c r="CF82" i="193"/>
  <c r="CE82" i="193"/>
  <c r="CD82" i="193"/>
  <c r="CC82" i="193"/>
  <c r="CB82" i="193"/>
  <c r="CA82" i="193"/>
  <c r="BZ82" i="193"/>
  <c r="BY82" i="193"/>
  <c r="BX82" i="193"/>
  <c r="BW82" i="193"/>
  <c r="BV82" i="193"/>
  <c r="BU82" i="193"/>
  <c r="BT82" i="193"/>
  <c r="BS82" i="193"/>
  <c r="BR82" i="193"/>
  <c r="BG82" i="193"/>
  <c r="BF82" i="193"/>
  <c r="BE82" i="193"/>
  <c r="BD82" i="193"/>
  <c r="BC82" i="193"/>
  <c r="BB82" i="193"/>
  <c r="BA82" i="193"/>
  <c r="AZ82" i="193"/>
  <c r="AY82" i="193"/>
  <c r="AX82" i="193"/>
  <c r="AW82" i="193"/>
  <c r="AV82" i="193"/>
  <c r="AU82" i="193"/>
  <c r="AT82" i="193"/>
  <c r="AS82" i="193"/>
  <c r="AR82" i="193"/>
  <c r="AQ82" i="193"/>
  <c r="AP82" i="193"/>
  <c r="AO82" i="193"/>
  <c r="AN82" i="193"/>
  <c r="AM82" i="193"/>
  <c r="AL82" i="193"/>
  <c r="AK82" i="193"/>
  <c r="AJ82" i="193"/>
  <c r="AI82" i="193"/>
  <c r="AH82" i="193"/>
  <c r="AG82" i="193"/>
  <c r="AF82" i="193"/>
  <c r="AE82" i="193"/>
  <c r="AD82" i="193"/>
  <c r="AC82" i="193"/>
  <c r="AB82" i="193"/>
  <c r="AA82" i="193"/>
  <c r="Z82" i="193"/>
  <c r="Y82" i="193"/>
  <c r="X82" i="193"/>
  <c r="W82" i="193"/>
  <c r="V82" i="193"/>
  <c r="U82" i="193"/>
  <c r="T82" i="193"/>
  <c r="S82" i="193"/>
  <c r="R82" i="193"/>
  <c r="Q82" i="193"/>
  <c r="P82" i="193"/>
  <c r="O82" i="193"/>
  <c r="N82" i="193"/>
  <c r="M82" i="193"/>
  <c r="L82" i="193"/>
  <c r="K82" i="193"/>
  <c r="J82" i="193"/>
  <c r="I82" i="193"/>
  <c r="H82" i="193"/>
  <c r="F82" i="193"/>
  <c r="DP81" i="193"/>
  <c r="DO81" i="193"/>
  <c r="DN81" i="193"/>
  <c r="DM81" i="193"/>
  <c r="DL81" i="193"/>
  <c r="DK81" i="193"/>
  <c r="DJ81" i="193"/>
  <c r="DI81" i="193"/>
  <c r="DH81" i="193"/>
  <c r="DG81" i="193"/>
  <c r="DF81" i="193"/>
  <c r="DE81" i="193"/>
  <c r="DD81" i="193"/>
  <c r="DC81" i="193"/>
  <c r="DB81" i="193"/>
  <c r="DA81" i="193"/>
  <c r="CZ81" i="193"/>
  <c r="CY81" i="193"/>
  <c r="CX81" i="193"/>
  <c r="CW81" i="193"/>
  <c r="CV81" i="193"/>
  <c r="CU81" i="193"/>
  <c r="CT81" i="193"/>
  <c r="CS81" i="193"/>
  <c r="CR81" i="193"/>
  <c r="CQ81" i="193"/>
  <c r="CP81" i="193"/>
  <c r="CO81" i="193"/>
  <c r="CN81" i="193"/>
  <c r="CM81" i="193"/>
  <c r="CL81" i="193"/>
  <c r="CK81" i="193"/>
  <c r="CJ81" i="193"/>
  <c r="CI81" i="193"/>
  <c r="CH81" i="193"/>
  <c r="CG81" i="193"/>
  <c r="CF81" i="193"/>
  <c r="CE81" i="193"/>
  <c r="CD81" i="193"/>
  <c r="CC81" i="193"/>
  <c r="CB81" i="193"/>
  <c r="CA81" i="193"/>
  <c r="BZ81" i="193"/>
  <c r="BY81" i="193"/>
  <c r="BX81" i="193"/>
  <c r="BW81" i="193"/>
  <c r="BV81" i="193"/>
  <c r="BU81" i="193"/>
  <c r="BT81" i="193"/>
  <c r="BS81" i="193"/>
  <c r="BR81" i="193"/>
  <c r="BG81" i="193"/>
  <c r="BF81" i="193"/>
  <c r="BE81" i="193"/>
  <c r="BD81" i="193"/>
  <c r="BC81" i="193"/>
  <c r="BB81" i="193"/>
  <c r="BA81" i="193"/>
  <c r="AZ81" i="193"/>
  <c r="AY81" i="193"/>
  <c r="AX81" i="193"/>
  <c r="AW81" i="193"/>
  <c r="AV81" i="193"/>
  <c r="AU81" i="193"/>
  <c r="AT81" i="193"/>
  <c r="AS81" i="193"/>
  <c r="AR81" i="193"/>
  <c r="AQ81" i="193"/>
  <c r="AP81" i="193"/>
  <c r="AO81" i="193"/>
  <c r="AN81" i="193"/>
  <c r="AM81" i="193"/>
  <c r="AL81" i="193"/>
  <c r="AK81" i="193"/>
  <c r="AJ81" i="193"/>
  <c r="AI81" i="193"/>
  <c r="AH81" i="193"/>
  <c r="AG81" i="193"/>
  <c r="AF81" i="193"/>
  <c r="AE81" i="193"/>
  <c r="AD81" i="193"/>
  <c r="AC81" i="193"/>
  <c r="AB81" i="193"/>
  <c r="AA81" i="193"/>
  <c r="Z81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I81" i="193"/>
  <c r="H81" i="193"/>
  <c r="F81" i="193"/>
  <c r="DP80" i="193"/>
  <c r="DO80" i="193"/>
  <c r="DN80" i="193"/>
  <c r="DM80" i="193"/>
  <c r="DL80" i="193"/>
  <c r="DK80" i="193"/>
  <c r="DJ80" i="193"/>
  <c r="DI80" i="193"/>
  <c r="DH80" i="193"/>
  <c r="DG80" i="193"/>
  <c r="DF80" i="193"/>
  <c r="DE80" i="193"/>
  <c r="DD80" i="193"/>
  <c r="DC80" i="193"/>
  <c r="DB80" i="193"/>
  <c r="DA80" i="193"/>
  <c r="CZ80" i="193"/>
  <c r="CY80" i="193"/>
  <c r="CX80" i="193"/>
  <c r="CW80" i="193"/>
  <c r="CV80" i="193"/>
  <c r="CU80" i="193"/>
  <c r="CT80" i="193"/>
  <c r="CS80" i="193"/>
  <c r="CR80" i="193"/>
  <c r="CQ80" i="193"/>
  <c r="CP80" i="193"/>
  <c r="CO80" i="193"/>
  <c r="CN80" i="193"/>
  <c r="CM80" i="193"/>
  <c r="CL80" i="193"/>
  <c r="CK80" i="193"/>
  <c r="CJ80" i="193"/>
  <c r="CI80" i="193"/>
  <c r="CH80" i="193"/>
  <c r="CG80" i="193"/>
  <c r="CF80" i="193"/>
  <c r="CE80" i="193"/>
  <c r="CD80" i="193"/>
  <c r="CC80" i="193"/>
  <c r="CB80" i="193"/>
  <c r="CA80" i="193"/>
  <c r="BZ80" i="193"/>
  <c r="BY80" i="193"/>
  <c r="BX80" i="193"/>
  <c r="BW80" i="193"/>
  <c r="BV80" i="193"/>
  <c r="BU80" i="193"/>
  <c r="BT80" i="193"/>
  <c r="BS80" i="193"/>
  <c r="BR80" i="193"/>
  <c r="BG80" i="193"/>
  <c r="BF80" i="193"/>
  <c r="BE80" i="193"/>
  <c r="BD80" i="193"/>
  <c r="BC80" i="193"/>
  <c r="BB80" i="193"/>
  <c r="BA80" i="193"/>
  <c r="AZ80" i="193"/>
  <c r="AY80" i="193"/>
  <c r="AX80" i="193"/>
  <c r="AW80" i="193"/>
  <c r="AV80" i="193"/>
  <c r="AU80" i="193"/>
  <c r="AT80" i="193"/>
  <c r="AS80" i="193"/>
  <c r="AR80" i="193"/>
  <c r="AQ80" i="193"/>
  <c r="AP80" i="193"/>
  <c r="AO80" i="193"/>
  <c r="AN80" i="193"/>
  <c r="AM80" i="193"/>
  <c r="AL80" i="193"/>
  <c r="AK80" i="193"/>
  <c r="AJ80" i="193"/>
  <c r="AI80" i="193"/>
  <c r="AH80" i="193"/>
  <c r="AG80" i="193"/>
  <c r="AF80" i="193"/>
  <c r="AE80" i="193"/>
  <c r="AD80" i="193"/>
  <c r="AC80" i="193"/>
  <c r="AB80" i="193"/>
  <c r="AA80" i="193"/>
  <c r="Z80" i="193"/>
  <c r="Y80" i="193"/>
  <c r="X80" i="193"/>
  <c r="W80" i="193"/>
  <c r="V80" i="193"/>
  <c r="U80" i="193"/>
  <c r="T80" i="193"/>
  <c r="S80" i="193"/>
  <c r="R80" i="193"/>
  <c r="Q80" i="193"/>
  <c r="P80" i="193"/>
  <c r="O80" i="193"/>
  <c r="N80" i="193"/>
  <c r="M80" i="193"/>
  <c r="L80" i="193"/>
  <c r="K80" i="193"/>
  <c r="J80" i="193"/>
  <c r="I80" i="193"/>
  <c r="H80" i="193"/>
  <c r="F80" i="193"/>
  <c r="DP79" i="193"/>
  <c r="DO79" i="193"/>
  <c r="DN79" i="193"/>
  <c r="DM79" i="193"/>
  <c r="DL79" i="193"/>
  <c r="DK79" i="193"/>
  <c r="DJ79" i="193"/>
  <c r="DI79" i="193"/>
  <c r="DH79" i="193"/>
  <c r="DG79" i="193"/>
  <c r="DF79" i="193"/>
  <c r="DE79" i="193"/>
  <c r="DD79" i="193"/>
  <c r="DC79" i="193"/>
  <c r="DB79" i="193"/>
  <c r="DA79" i="193"/>
  <c r="CZ79" i="193"/>
  <c r="CY79" i="193"/>
  <c r="CX79" i="193"/>
  <c r="CW79" i="193"/>
  <c r="CV79" i="193"/>
  <c r="CU79" i="193"/>
  <c r="CT79" i="193"/>
  <c r="CS79" i="193"/>
  <c r="CR79" i="193"/>
  <c r="CQ79" i="193"/>
  <c r="CP79" i="193"/>
  <c r="CO79" i="193"/>
  <c r="CN79" i="193"/>
  <c r="CM79" i="193"/>
  <c r="CL79" i="193"/>
  <c r="CK79" i="193"/>
  <c r="CJ79" i="193"/>
  <c r="CI79" i="193"/>
  <c r="CH79" i="193"/>
  <c r="CG79" i="193"/>
  <c r="CF79" i="193"/>
  <c r="CE79" i="193"/>
  <c r="CD79" i="193"/>
  <c r="CC79" i="193"/>
  <c r="CB79" i="193"/>
  <c r="CA79" i="193"/>
  <c r="BZ79" i="193"/>
  <c r="BY79" i="193"/>
  <c r="BX79" i="193"/>
  <c r="BW79" i="193"/>
  <c r="BV79" i="193"/>
  <c r="BU79" i="193"/>
  <c r="BT79" i="193"/>
  <c r="BS79" i="193"/>
  <c r="BR79" i="193"/>
  <c r="BG79" i="193"/>
  <c r="BF79" i="193"/>
  <c r="BE79" i="193"/>
  <c r="BD79" i="193"/>
  <c r="BC79" i="193"/>
  <c r="BB79" i="193"/>
  <c r="BA79" i="193"/>
  <c r="AZ79" i="193"/>
  <c r="AY79" i="193"/>
  <c r="AX79" i="193"/>
  <c r="AW79" i="193"/>
  <c r="AV79" i="193"/>
  <c r="AU79" i="193"/>
  <c r="AT79" i="193"/>
  <c r="AS79" i="193"/>
  <c r="AR79" i="193"/>
  <c r="AQ79" i="193"/>
  <c r="AP79" i="193"/>
  <c r="AO79" i="193"/>
  <c r="AN79" i="193"/>
  <c r="AM79" i="193"/>
  <c r="AL79" i="193"/>
  <c r="AK79" i="193"/>
  <c r="AJ79" i="193"/>
  <c r="AI79" i="193"/>
  <c r="AH79" i="193"/>
  <c r="AG79" i="193"/>
  <c r="AF79" i="193"/>
  <c r="AE79" i="193"/>
  <c r="AD79" i="193"/>
  <c r="AC79" i="193"/>
  <c r="AB79" i="193"/>
  <c r="AA79" i="193"/>
  <c r="Z79" i="193"/>
  <c r="Y79" i="193"/>
  <c r="X79" i="193"/>
  <c r="W79" i="193"/>
  <c r="V79" i="193"/>
  <c r="U79" i="193"/>
  <c r="T79" i="193"/>
  <c r="S79" i="193"/>
  <c r="R79" i="193"/>
  <c r="Q79" i="193"/>
  <c r="P79" i="193"/>
  <c r="O79" i="193"/>
  <c r="N79" i="193"/>
  <c r="M79" i="193"/>
  <c r="L79" i="193"/>
  <c r="K79" i="193"/>
  <c r="J79" i="193"/>
  <c r="I79" i="193"/>
  <c r="H79" i="193"/>
  <c r="F79" i="193"/>
  <c r="DP78" i="193"/>
  <c r="DO78" i="193"/>
  <c r="DN78" i="193"/>
  <c r="DM78" i="193"/>
  <c r="DL78" i="193"/>
  <c r="DK78" i="193"/>
  <c r="DJ78" i="193"/>
  <c r="DI78" i="193"/>
  <c r="DH78" i="193"/>
  <c r="DG78" i="193"/>
  <c r="DF78" i="193"/>
  <c r="DE78" i="193"/>
  <c r="DD78" i="193"/>
  <c r="DC78" i="193"/>
  <c r="DB78" i="193"/>
  <c r="DA78" i="193"/>
  <c r="CZ78" i="193"/>
  <c r="CY78" i="193"/>
  <c r="CX78" i="193"/>
  <c r="CW78" i="193"/>
  <c r="CV78" i="193"/>
  <c r="CU78" i="193"/>
  <c r="CT78" i="193"/>
  <c r="CS78" i="193"/>
  <c r="CR78" i="193"/>
  <c r="CQ78" i="193"/>
  <c r="CP78" i="193"/>
  <c r="CO78" i="193"/>
  <c r="CN78" i="193"/>
  <c r="CM78" i="193"/>
  <c r="CL78" i="193"/>
  <c r="CK78" i="193"/>
  <c r="CJ78" i="193"/>
  <c r="CI78" i="193"/>
  <c r="CH78" i="193"/>
  <c r="CG78" i="193"/>
  <c r="CF78" i="193"/>
  <c r="CE78" i="193"/>
  <c r="CD78" i="193"/>
  <c r="CC78" i="193"/>
  <c r="CB78" i="193"/>
  <c r="CA78" i="193"/>
  <c r="BZ78" i="193"/>
  <c r="BY78" i="193"/>
  <c r="BX78" i="193"/>
  <c r="BW78" i="193"/>
  <c r="BV78" i="193"/>
  <c r="BU78" i="193"/>
  <c r="BT78" i="193"/>
  <c r="BS78" i="193"/>
  <c r="BR78" i="193"/>
  <c r="BG78" i="193"/>
  <c r="BF78" i="193"/>
  <c r="BE78" i="193"/>
  <c r="BD78" i="193"/>
  <c r="BC78" i="193"/>
  <c r="BB78" i="193"/>
  <c r="BA78" i="193"/>
  <c r="AZ78" i="193"/>
  <c r="AY78" i="193"/>
  <c r="AX78" i="193"/>
  <c r="AW78" i="193"/>
  <c r="AV78" i="193"/>
  <c r="AU78" i="193"/>
  <c r="AT78" i="193"/>
  <c r="AS78" i="193"/>
  <c r="AR78" i="193"/>
  <c r="AQ78" i="193"/>
  <c r="AP78" i="193"/>
  <c r="AO78" i="193"/>
  <c r="AN78" i="193"/>
  <c r="AM78" i="193"/>
  <c r="AL78" i="193"/>
  <c r="AK78" i="193"/>
  <c r="AJ78" i="193"/>
  <c r="AI78" i="193"/>
  <c r="AH78" i="193"/>
  <c r="AG78" i="193"/>
  <c r="AF78" i="193"/>
  <c r="AE78" i="193"/>
  <c r="AD78" i="193"/>
  <c r="AC78" i="193"/>
  <c r="AB78" i="193"/>
  <c r="AA78" i="193"/>
  <c r="Z78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I78" i="193"/>
  <c r="H78" i="193"/>
  <c r="F78" i="193"/>
  <c r="DP77" i="193"/>
  <c r="DO77" i="193"/>
  <c r="DN77" i="193"/>
  <c r="DM77" i="193"/>
  <c r="DL77" i="193"/>
  <c r="DK77" i="193"/>
  <c r="DJ77" i="193"/>
  <c r="DI77" i="193"/>
  <c r="DH77" i="193"/>
  <c r="DG77" i="193"/>
  <c r="DF77" i="193"/>
  <c r="DE77" i="193"/>
  <c r="DD77" i="193"/>
  <c r="DC77" i="193"/>
  <c r="DB77" i="193"/>
  <c r="DA77" i="193"/>
  <c r="CZ77" i="193"/>
  <c r="CY77" i="193"/>
  <c r="CX77" i="193"/>
  <c r="CW77" i="193"/>
  <c r="CV77" i="193"/>
  <c r="CU77" i="193"/>
  <c r="CT77" i="193"/>
  <c r="CS77" i="193"/>
  <c r="CR77" i="193"/>
  <c r="CQ77" i="193"/>
  <c r="CP77" i="193"/>
  <c r="CO77" i="193"/>
  <c r="CN77" i="193"/>
  <c r="CM77" i="193"/>
  <c r="CL77" i="193"/>
  <c r="CK77" i="193"/>
  <c r="CJ77" i="193"/>
  <c r="CI77" i="193"/>
  <c r="CH77" i="193"/>
  <c r="CG77" i="193"/>
  <c r="CF77" i="193"/>
  <c r="CE77" i="193"/>
  <c r="CD77" i="193"/>
  <c r="CC77" i="193"/>
  <c r="CB77" i="193"/>
  <c r="CA77" i="193"/>
  <c r="BZ77" i="193"/>
  <c r="BY77" i="193"/>
  <c r="BX77" i="193"/>
  <c r="BW77" i="193"/>
  <c r="BV77" i="193"/>
  <c r="BU77" i="193"/>
  <c r="BT77" i="193"/>
  <c r="BS77" i="193"/>
  <c r="BR77" i="193"/>
  <c r="BG77" i="193"/>
  <c r="BF77" i="193"/>
  <c r="BE77" i="193"/>
  <c r="BD77" i="193"/>
  <c r="BC77" i="193"/>
  <c r="BB77" i="193"/>
  <c r="BA77" i="193"/>
  <c r="AZ77" i="193"/>
  <c r="AY77" i="193"/>
  <c r="AX77" i="193"/>
  <c r="AW77" i="193"/>
  <c r="AV77" i="193"/>
  <c r="AU77" i="193"/>
  <c r="AT77" i="193"/>
  <c r="AS77" i="193"/>
  <c r="AR77" i="193"/>
  <c r="AQ77" i="193"/>
  <c r="AP77" i="193"/>
  <c r="AO77" i="193"/>
  <c r="AN77" i="193"/>
  <c r="AM77" i="193"/>
  <c r="AL77" i="193"/>
  <c r="AK77" i="193"/>
  <c r="AJ77" i="193"/>
  <c r="AI77" i="193"/>
  <c r="AH77" i="193"/>
  <c r="AG77" i="193"/>
  <c r="AF77" i="193"/>
  <c r="AE77" i="193"/>
  <c r="AD77" i="193"/>
  <c r="AC77" i="193"/>
  <c r="AB77" i="193"/>
  <c r="AA77" i="193"/>
  <c r="Z77" i="193"/>
  <c r="Y77" i="193"/>
  <c r="X77" i="193"/>
  <c r="W77" i="193"/>
  <c r="V77" i="193"/>
  <c r="U77" i="193"/>
  <c r="T77" i="193"/>
  <c r="S77" i="193"/>
  <c r="R77" i="193"/>
  <c r="Q77" i="193"/>
  <c r="P77" i="193"/>
  <c r="O77" i="193"/>
  <c r="N77" i="193"/>
  <c r="M77" i="193"/>
  <c r="L77" i="193"/>
  <c r="K77" i="193"/>
  <c r="J77" i="193"/>
  <c r="I77" i="193"/>
  <c r="H77" i="193"/>
  <c r="F77" i="193"/>
  <c r="DP76" i="193"/>
  <c r="DO76" i="193"/>
  <c r="DN76" i="193"/>
  <c r="DM76" i="193"/>
  <c r="DL76" i="193"/>
  <c r="DK76" i="193"/>
  <c r="DJ76" i="193"/>
  <c r="DI76" i="193"/>
  <c r="DH76" i="193"/>
  <c r="DG76" i="193"/>
  <c r="DF76" i="193"/>
  <c r="DE76" i="193"/>
  <c r="DD76" i="193"/>
  <c r="DC76" i="193"/>
  <c r="DB76" i="193"/>
  <c r="DA76" i="193"/>
  <c r="CZ76" i="193"/>
  <c r="CY76" i="193"/>
  <c r="CX76" i="193"/>
  <c r="CW76" i="193"/>
  <c r="CV76" i="193"/>
  <c r="CU76" i="193"/>
  <c r="CT76" i="193"/>
  <c r="CS76" i="193"/>
  <c r="CR76" i="193"/>
  <c r="CQ76" i="193"/>
  <c r="CP76" i="193"/>
  <c r="CO76" i="193"/>
  <c r="CN76" i="193"/>
  <c r="CM76" i="193"/>
  <c r="CL76" i="193"/>
  <c r="CK76" i="193"/>
  <c r="CJ76" i="193"/>
  <c r="CI76" i="193"/>
  <c r="CH76" i="193"/>
  <c r="CG76" i="193"/>
  <c r="CF76" i="193"/>
  <c r="CE76" i="193"/>
  <c r="CD76" i="193"/>
  <c r="CC76" i="193"/>
  <c r="CB76" i="193"/>
  <c r="CA76" i="193"/>
  <c r="BZ76" i="193"/>
  <c r="BY76" i="193"/>
  <c r="BX76" i="193"/>
  <c r="BW76" i="193"/>
  <c r="BV76" i="193"/>
  <c r="BU76" i="193"/>
  <c r="BT76" i="193"/>
  <c r="BS76" i="193"/>
  <c r="BR76" i="193"/>
  <c r="BG76" i="193"/>
  <c r="BF76" i="193"/>
  <c r="BE76" i="193"/>
  <c r="BD76" i="193"/>
  <c r="BC76" i="193"/>
  <c r="BB76" i="193"/>
  <c r="BA76" i="193"/>
  <c r="AZ76" i="193"/>
  <c r="AY76" i="193"/>
  <c r="AX76" i="193"/>
  <c r="AW76" i="193"/>
  <c r="AV76" i="193"/>
  <c r="AU76" i="193"/>
  <c r="AT76" i="193"/>
  <c r="AS76" i="193"/>
  <c r="AR76" i="193"/>
  <c r="AQ76" i="193"/>
  <c r="AP76" i="193"/>
  <c r="AO76" i="193"/>
  <c r="AN76" i="193"/>
  <c r="AM76" i="193"/>
  <c r="AL76" i="193"/>
  <c r="AK76" i="193"/>
  <c r="AJ76" i="193"/>
  <c r="AI76" i="193"/>
  <c r="AH76" i="193"/>
  <c r="AG76" i="193"/>
  <c r="AF76" i="193"/>
  <c r="AE76" i="193"/>
  <c r="AD76" i="193"/>
  <c r="AC76" i="193"/>
  <c r="AB76" i="193"/>
  <c r="AA76" i="193"/>
  <c r="Z76" i="193"/>
  <c r="Y76" i="193"/>
  <c r="X76" i="193"/>
  <c r="W76" i="193"/>
  <c r="V76" i="193"/>
  <c r="U76" i="193"/>
  <c r="T76" i="193"/>
  <c r="S76" i="193"/>
  <c r="R76" i="193"/>
  <c r="Q76" i="193"/>
  <c r="P76" i="193"/>
  <c r="O76" i="193"/>
  <c r="N76" i="193"/>
  <c r="M76" i="193"/>
  <c r="L76" i="193"/>
  <c r="K76" i="193"/>
  <c r="J76" i="193"/>
  <c r="I76" i="193"/>
  <c r="H76" i="193"/>
  <c r="F76" i="193"/>
  <c r="DP75" i="193"/>
  <c r="DO75" i="193"/>
  <c r="DN75" i="193"/>
  <c r="DM75" i="193"/>
  <c r="DL75" i="193"/>
  <c r="DK75" i="193"/>
  <c r="DJ75" i="193"/>
  <c r="DI75" i="193"/>
  <c r="DH75" i="193"/>
  <c r="DG75" i="193"/>
  <c r="DF75" i="193"/>
  <c r="DE75" i="193"/>
  <c r="DD75" i="193"/>
  <c r="DC75" i="193"/>
  <c r="DB75" i="193"/>
  <c r="DA75" i="193"/>
  <c r="CZ75" i="193"/>
  <c r="CY75" i="193"/>
  <c r="CX75" i="193"/>
  <c r="CW75" i="193"/>
  <c r="CV75" i="193"/>
  <c r="CU75" i="193"/>
  <c r="CT75" i="193"/>
  <c r="CS75" i="193"/>
  <c r="CR75" i="193"/>
  <c r="CQ75" i="193"/>
  <c r="CP75" i="193"/>
  <c r="CO75" i="193"/>
  <c r="CN75" i="193"/>
  <c r="CM75" i="193"/>
  <c r="CL75" i="193"/>
  <c r="CK75" i="193"/>
  <c r="CJ75" i="193"/>
  <c r="CI75" i="193"/>
  <c r="CH75" i="193"/>
  <c r="CG75" i="193"/>
  <c r="CF75" i="193"/>
  <c r="CE75" i="193"/>
  <c r="CD75" i="193"/>
  <c r="CC75" i="193"/>
  <c r="CB75" i="193"/>
  <c r="CA75" i="193"/>
  <c r="BZ75" i="193"/>
  <c r="BY75" i="193"/>
  <c r="BX75" i="193"/>
  <c r="BW75" i="193"/>
  <c r="BV75" i="193"/>
  <c r="BU75" i="193"/>
  <c r="BT75" i="193"/>
  <c r="BS75" i="193"/>
  <c r="BR75" i="193"/>
  <c r="BG75" i="193"/>
  <c r="BF75" i="193"/>
  <c r="BE75" i="193"/>
  <c r="BD75" i="193"/>
  <c r="BC75" i="193"/>
  <c r="BB75" i="193"/>
  <c r="BA75" i="193"/>
  <c r="AZ75" i="193"/>
  <c r="AY75" i="193"/>
  <c r="AX75" i="193"/>
  <c r="AW75" i="193"/>
  <c r="AV75" i="193"/>
  <c r="AU75" i="193"/>
  <c r="AT75" i="193"/>
  <c r="AS75" i="193"/>
  <c r="AR75" i="193"/>
  <c r="AQ75" i="193"/>
  <c r="AP75" i="193"/>
  <c r="AO75" i="193"/>
  <c r="AN75" i="193"/>
  <c r="AM75" i="193"/>
  <c r="AL75" i="193"/>
  <c r="AK75" i="193"/>
  <c r="AJ75" i="193"/>
  <c r="AI75" i="193"/>
  <c r="AH75" i="193"/>
  <c r="AG75" i="193"/>
  <c r="AF75" i="193"/>
  <c r="AE75" i="193"/>
  <c r="AD75" i="193"/>
  <c r="AC75" i="193"/>
  <c r="AB75" i="193"/>
  <c r="AA75" i="193"/>
  <c r="Z75" i="193"/>
  <c r="Y75" i="193"/>
  <c r="X75" i="193"/>
  <c r="W75" i="193"/>
  <c r="V75" i="193"/>
  <c r="U75" i="193"/>
  <c r="T75" i="193"/>
  <c r="S75" i="193"/>
  <c r="R75" i="193"/>
  <c r="Q75" i="193"/>
  <c r="P75" i="193"/>
  <c r="O75" i="193"/>
  <c r="N75" i="193"/>
  <c r="M75" i="193"/>
  <c r="L75" i="193"/>
  <c r="K75" i="193"/>
  <c r="J75" i="193"/>
  <c r="I75" i="193"/>
  <c r="H75" i="193"/>
  <c r="DP74" i="193"/>
  <c r="DO74" i="193"/>
  <c r="DN74" i="193"/>
  <c r="DM74" i="193"/>
  <c r="DL74" i="193"/>
  <c r="DK74" i="193"/>
  <c r="DJ74" i="193"/>
  <c r="DI74" i="193"/>
  <c r="DH74" i="193"/>
  <c r="DG74" i="193"/>
  <c r="DF74" i="193"/>
  <c r="DE74" i="193"/>
  <c r="DD74" i="193"/>
  <c r="DC74" i="193"/>
  <c r="DB74" i="193"/>
  <c r="DA74" i="193"/>
  <c r="CZ74" i="193"/>
  <c r="CY74" i="193"/>
  <c r="CX74" i="193"/>
  <c r="CW74" i="193"/>
  <c r="CV74" i="193"/>
  <c r="CU74" i="193"/>
  <c r="CT74" i="193"/>
  <c r="CS74" i="193"/>
  <c r="CR74" i="193"/>
  <c r="CQ74" i="193"/>
  <c r="CP74" i="193"/>
  <c r="CO74" i="193"/>
  <c r="CN74" i="193"/>
  <c r="CM74" i="193"/>
  <c r="CL74" i="193"/>
  <c r="CK74" i="193"/>
  <c r="CJ74" i="193"/>
  <c r="CI74" i="193"/>
  <c r="CH74" i="193"/>
  <c r="CG74" i="193"/>
  <c r="CF74" i="193"/>
  <c r="CE74" i="193"/>
  <c r="CD74" i="193"/>
  <c r="CC74" i="193"/>
  <c r="CB74" i="193"/>
  <c r="CA74" i="193"/>
  <c r="BZ74" i="193"/>
  <c r="BY74" i="193"/>
  <c r="BX74" i="193"/>
  <c r="BW74" i="193"/>
  <c r="BV74" i="193"/>
  <c r="BU74" i="193"/>
  <c r="BT74" i="193"/>
  <c r="BS74" i="193"/>
  <c r="BR74" i="193"/>
  <c r="BG74" i="193"/>
  <c r="BF74" i="193"/>
  <c r="BE74" i="193"/>
  <c r="BD74" i="193"/>
  <c r="BC74" i="193"/>
  <c r="BB74" i="193"/>
  <c r="BA74" i="193"/>
  <c r="AZ74" i="193"/>
  <c r="AY74" i="193"/>
  <c r="AX74" i="193"/>
  <c r="AW74" i="193"/>
  <c r="AV74" i="193"/>
  <c r="AU74" i="193"/>
  <c r="AT74" i="193"/>
  <c r="AS74" i="193"/>
  <c r="AR74" i="193"/>
  <c r="AQ74" i="193"/>
  <c r="AP74" i="193"/>
  <c r="AO74" i="193"/>
  <c r="AN74" i="193"/>
  <c r="AM74" i="193"/>
  <c r="AL74" i="193"/>
  <c r="AK74" i="193"/>
  <c r="AJ74" i="193"/>
  <c r="AI74" i="193"/>
  <c r="AH74" i="193"/>
  <c r="AG74" i="193"/>
  <c r="AF74" i="193"/>
  <c r="AE74" i="193"/>
  <c r="AD74" i="193"/>
  <c r="AC74" i="193"/>
  <c r="AB74" i="193"/>
  <c r="AA74" i="193"/>
  <c r="Z74" i="193"/>
  <c r="Y74" i="193"/>
  <c r="X74" i="193"/>
  <c r="W74" i="193"/>
  <c r="V74" i="193"/>
  <c r="U74" i="193"/>
  <c r="T74" i="193"/>
  <c r="S74" i="193"/>
  <c r="R74" i="193"/>
  <c r="Q74" i="193"/>
  <c r="P74" i="193"/>
  <c r="O74" i="193"/>
  <c r="N74" i="193"/>
  <c r="M74" i="193"/>
  <c r="L74" i="193"/>
  <c r="K74" i="193"/>
  <c r="J74" i="193"/>
  <c r="I74" i="193"/>
  <c r="H74" i="193"/>
  <c r="F74" i="193"/>
  <c r="DP73" i="193"/>
  <c r="DO73" i="193"/>
  <c r="DN73" i="193"/>
  <c r="DM73" i="193"/>
  <c r="DL73" i="193"/>
  <c r="DK73" i="193"/>
  <c r="DJ73" i="193"/>
  <c r="DI73" i="193"/>
  <c r="DH73" i="193"/>
  <c r="DG73" i="193"/>
  <c r="DF73" i="193"/>
  <c r="DE73" i="193"/>
  <c r="DD73" i="193"/>
  <c r="DC73" i="193"/>
  <c r="DB73" i="193"/>
  <c r="DA73" i="193"/>
  <c r="CZ73" i="193"/>
  <c r="CY73" i="193"/>
  <c r="CX73" i="193"/>
  <c r="CW73" i="193"/>
  <c r="CV73" i="193"/>
  <c r="CU73" i="193"/>
  <c r="CT73" i="193"/>
  <c r="CS73" i="193"/>
  <c r="CR73" i="193"/>
  <c r="CQ73" i="193"/>
  <c r="CP73" i="193"/>
  <c r="CO73" i="193"/>
  <c r="CN73" i="193"/>
  <c r="CM73" i="193"/>
  <c r="CL73" i="193"/>
  <c r="CK73" i="193"/>
  <c r="CJ73" i="193"/>
  <c r="CI73" i="193"/>
  <c r="CH73" i="193"/>
  <c r="CG73" i="193"/>
  <c r="CF73" i="193"/>
  <c r="CE73" i="193"/>
  <c r="CD73" i="193"/>
  <c r="CC73" i="193"/>
  <c r="CB73" i="193"/>
  <c r="CA73" i="193"/>
  <c r="BZ73" i="193"/>
  <c r="BY73" i="193"/>
  <c r="BX73" i="193"/>
  <c r="BW73" i="193"/>
  <c r="BV73" i="193"/>
  <c r="BU73" i="193"/>
  <c r="BT73" i="193"/>
  <c r="BS73" i="193"/>
  <c r="BR73" i="193"/>
  <c r="BG73" i="193"/>
  <c r="BF73" i="193"/>
  <c r="BE73" i="193"/>
  <c r="BD73" i="193"/>
  <c r="BC73" i="193"/>
  <c r="BB73" i="193"/>
  <c r="BA73" i="193"/>
  <c r="AZ73" i="193"/>
  <c r="AY73" i="193"/>
  <c r="AX73" i="193"/>
  <c r="AW73" i="193"/>
  <c r="AV73" i="193"/>
  <c r="AU73" i="193"/>
  <c r="AT73" i="193"/>
  <c r="AS73" i="193"/>
  <c r="AR73" i="193"/>
  <c r="AQ73" i="193"/>
  <c r="AP73" i="193"/>
  <c r="AO73" i="193"/>
  <c r="AN73" i="193"/>
  <c r="AM73" i="193"/>
  <c r="AL73" i="193"/>
  <c r="AK73" i="193"/>
  <c r="AJ73" i="193"/>
  <c r="AI73" i="193"/>
  <c r="AH73" i="193"/>
  <c r="AG73" i="193"/>
  <c r="AF73" i="193"/>
  <c r="AE73" i="193"/>
  <c r="AD73" i="193"/>
  <c r="AC73" i="193"/>
  <c r="AB73" i="193"/>
  <c r="AA73" i="193"/>
  <c r="Z73" i="193"/>
  <c r="Y73" i="193"/>
  <c r="X73" i="193"/>
  <c r="W73" i="193"/>
  <c r="V73" i="193"/>
  <c r="U73" i="193"/>
  <c r="T73" i="193"/>
  <c r="S73" i="193"/>
  <c r="R73" i="193"/>
  <c r="Q73" i="193"/>
  <c r="P73" i="193"/>
  <c r="O73" i="193"/>
  <c r="N73" i="193"/>
  <c r="M73" i="193"/>
  <c r="L73" i="193"/>
  <c r="K73" i="193"/>
  <c r="J73" i="193"/>
  <c r="I73" i="193"/>
  <c r="H73" i="193"/>
  <c r="F73" i="193"/>
  <c r="DP72" i="193"/>
  <c r="DO72" i="193"/>
  <c r="DN72" i="193"/>
  <c r="DM72" i="193"/>
  <c r="DL72" i="193"/>
  <c r="DK72" i="193"/>
  <c r="DJ72" i="193"/>
  <c r="DI72" i="193"/>
  <c r="DH72" i="193"/>
  <c r="DG72" i="193"/>
  <c r="DF72" i="193"/>
  <c r="DE72" i="193"/>
  <c r="DD72" i="193"/>
  <c r="DC72" i="193"/>
  <c r="DB72" i="193"/>
  <c r="DA72" i="193"/>
  <c r="CZ72" i="193"/>
  <c r="CY72" i="193"/>
  <c r="CX72" i="193"/>
  <c r="CW72" i="193"/>
  <c r="CV72" i="193"/>
  <c r="CU72" i="193"/>
  <c r="CT72" i="193"/>
  <c r="CS72" i="193"/>
  <c r="CR72" i="193"/>
  <c r="CQ72" i="193"/>
  <c r="CP72" i="193"/>
  <c r="CO72" i="193"/>
  <c r="CN72" i="193"/>
  <c r="CM72" i="193"/>
  <c r="CL72" i="193"/>
  <c r="CK72" i="193"/>
  <c r="CJ72" i="193"/>
  <c r="CI72" i="193"/>
  <c r="CH72" i="193"/>
  <c r="CG72" i="193"/>
  <c r="CF72" i="193"/>
  <c r="CE72" i="193"/>
  <c r="CD72" i="193"/>
  <c r="CC72" i="193"/>
  <c r="CB72" i="193"/>
  <c r="CA72" i="193"/>
  <c r="BZ72" i="193"/>
  <c r="BY72" i="193"/>
  <c r="BX72" i="193"/>
  <c r="BW72" i="193"/>
  <c r="BV72" i="193"/>
  <c r="BU72" i="193"/>
  <c r="BT72" i="193"/>
  <c r="BS72" i="193"/>
  <c r="BR72" i="193"/>
  <c r="BG72" i="193"/>
  <c r="BF72" i="193"/>
  <c r="BE72" i="193"/>
  <c r="BD72" i="193"/>
  <c r="BC72" i="193"/>
  <c r="BB72" i="193"/>
  <c r="BA72" i="193"/>
  <c r="AZ72" i="193"/>
  <c r="AY72" i="193"/>
  <c r="AX72" i="193"/>
  <c r="AW72" i="193"/>
  <c r="AV72" i="193"/>
  <c r="AU72" i="193"/>
  <c r="AT72" i="193"/>
  <c r="AS72" i="193"/>
  <c r="AR72" i="193"/>
  <c r="AQ72" i="193"/>
  <c r="AP72" i="193"/>
  <c r="AO72" i="193"/>
  <c r="AN72" i="193"/>
  <c r="AM72" i="193"/>
  <c r="AL72" i="193"/>
  <c r="AK72" i="193"/>
  <c r="AJ72" i="193"/>
  <c r="AI72" i="193"/>
  <c r="AH72" i="193"/>
  <c r="AG72" i="193"/>
  <c r="AF72" i="193"/>
  <c r="AE72" i="193"/>
  <c r="AD72" i="193"/>
  <c r="AC72" i="193"/>
  <c r="AB72" i="193"/>
  <c r="AA72" i="193"/>
  <c r="Z72" i="193"/>
  <c r="Y72" i="193"/>
  <c r="X72" i="193"/>
  <c r="W72" i="193"/>
  <c r="V72" i="193"/>
  <c r="U72" i="193"/>
  <c r="T72" i="193"/>
  <c r="S72" i="193"/>
  <c r="R72" i="193"/>
  <c r="Q72" i="193"/>
  <c r="P72" i="193"/>
  <c r="O72" i="193"/>
  <c r="N72" i="193"/>
  <c r="M72" i="193"/>
  <c r="L72" i="193"/>
  <c r="K72" i="193"/>
  <c r="J72" i="193"/>
  <c r="I72" i="193"/>
  <c r="H72" i="193"/>
  <c r="F72" i="193"/>
  <c r="DP71" i="193"/>
  <c r="DO71" i="193"/>
  <c r="DN71" i="193"/>
  <c r="DM71" i="193"/>
  <c r="DL71" i="193"/>
  <c r="DK71" i="193"/>
  <c r="DJ71" i="193"/>
  <c r="DI71" i="193"/>
  <c r="DH71" i="193"/>
  <c r="DG71" i="193"/>
  <c r="DF71" i="193"/>
  <c r="DE71" i="193"/>
  <c r="DD71" i="193"/>
  <c r="DC71" i="193"/>
  <c r="DB71" i="193"/>
  <c r="DA71" i="193"/>
  <c r="CZ71" i="193"/>
  <c r="CY71" i="193"/>
  <c r="CX71" i="193"/>
  <c r="CW71" i="193"/>
  <c r="CV71" i="193"/>
  <c r="CU71" i="193"/>
  <c r="CT71" i="193"/>
  <c r="CS71" i="193"/>
  <c r="CR71" i="193"/>
  <c r="CQ71" i="193"/>
  <c r="CP71" i="193"/>
  <c r="CO71" i="193"/>
  <c r="CN71" i="193"/>
  <c r="CM71" i="193"/>
  <c r="CL71" i="193"/>
  <c r="CK71" i="193"/>
  <c r="CJ71" i="193"/>
  <c r="CI71" i="193"/>
  <c r="CH71" i="193"/>
  <c r="CG71" i="193"/>
  <c r="CF71" i="193"/>
  <c r="CE71" i="193"/>
  <c r="CD71" i="193"/>
  <c r="CC71" i="193"/>
  <c r="CB71" i="193"/>
  <c r="CA71" i="193"/>
  <c r="BZ71" i="193"/>
  <c r="BY71" i="193"/>
  <c r="BX71" i="193"/>
  <c r="BW71" i="193"/>
  <c r="BV71" i="193"/>
  <c r="BU71" i="193"/>
  <c r="BT71" i="193"/>
  <c r="BS71" i="193"/>
  <c r="BR71" i="193"/>
  <c r="BG71" i="193"/>
  <c r="BF71" i="193"/>
  <c r="BE71" i="193"/>
  <c r="BD71" i="193"/>
  <c r="BC71" i="193"/>
  <c r="BB71" i="193"/>
  <c r="BA71" i="193"/>
  <c r="AZ71" i="193"/>
  <c r="AY71" i="193"/>
  <c r="AX71" i="193"/>
  <c r="AW71" i="193"/>
  <c r="AV71" i="193"/>
  <c r="AU71" i="193"/>
  <c r="AT71" i="193"/>
  <c r="AS71" i="193"/>
  <c r="AR71" i="193"/>
  <c r="AQ71" i="193"/>
  <c r="AP71" i="193"/>
  <c r="AO71" i="193"/>
  <c r="AN71" i="193"/>
  <c r="AM71" i="193"/>
  <c r="AL71" i="193"/>
  <c r="AK71" i="193"/>
  <c r="AJ71" i="193"/>
  <c r="AI71" i="193"/>
  <c r="AH71" i="193"/>
  <c r="AG71" i="193"/>
  <c r="AF71" i="193"/>
  <c r="AE71" i="193"/>
  <c r="AD71" i="193"/>
  <c r="AC71" i="193"/>
  <c r="AB71" i="193"/>
  <c r="AA71" i="193"/>
  <c r="Z71" i="193"/>
  <c r="Y71" i="193"/>
  <c r="X71" i="193"/>
  <c r="W71" i="193"/>
  <c r="V71" i="193"/>
  <c r="U71" i="193"/>
  <c r="T71" i="193"/>
  <c r="S71" i="193"/>
  <c r="R71" i="193"/>
  <c r="Q71" i="193"/>
  <c r="P71" i="193"/>
  <c r="O71" i="193"/>
  <c r="N71" i="193"/>
  <c r="M71" i="193"/>
  <c r="L71" i="193"/>
  <c r="K71" i="193"/>
  <c r="J71" i="193"/>
  <c r="I71" i="193"/>
  <c r="H71" i="193"/>
  <c r="F71" i="193"/>
  <c r="DP70" i="193"/>
  <c r="DO70" i="193"/>
  <c r="DN70" i="193"/>
  <c r="DM70" i="193"/>
  <c r="DL70" i="193"/>
  <c r="DK70" i="193"/>
  <c r="DJ70" i="193"/>
  <c r="DI70" i="193"/>
  <c r="DH70" i="193"/>
  <c r="DG70" i="193"/>
  <c r="DF70" i="193"/>
  <c r="DE70" i="193"/>
  <c r="DD70" i="193"/>
  <c r="DC70" i="193"/>
  <c r="DB70" i="193"/>
  <c r="DA70" i="193"/>
  <c r="CZ70" i="193"/>
  <c r="CY70" i="193"/>
  <c r="CX70" i="193"/>
  <c r="CW70" i="193"/>
  <c r="CV70" i="193"/>
  <c r="CU70" i="193"/>
  <c r="CT70" i="193"/>
  <c r="CS70" i="193"/>
  <c r="CR70" i="193"/>
  <c r="CQ70" i="193"/>
  <c r="CP70" i="193"/>
  <c r="CO70" i="193"/>
  <c r="CN70" i="193"/>
  <c r="CM70" i="193"/>
  <c r="CL70" i="193"/>
  <c r="CK70" i="193"/>
  <c r="CJ70" i="193"/>
  <c r="CI70" i="193"/>
  <c r="CH70" i="193"/>
  <c r="CG70" i="193"/>
  <c r="CF70" i="193"/>
  <c r="CE70" i="193"/>
  <c r="CD70" i="193"/>
  <c r="CC70" i="193"/>
  <c r="CB70" i="193"/>
  <c r="CA70" i="193"/>
  <c r="BZ70" i="193"/>
  <c r="BY70" i="193"/>
  <c r="BX70" i="193"/>
  <c r="BW70" i="193"/>
  <c r="BV70" i="193"/>
  <c r="BU70" i="193"/>
  <c r="BT70" i="193"/>
  <c r="BS70" i="193"/>
  <c r="BR70" i="193"/>
  <c r="BG70" i="193"/>
  <c r="BF70" i="193"/>
  <c r="BE70" i="193"/>
  <c r="BD70" i="193"/>
  <c r="BC70" i="193"/>
  <c r="BB70" i="193"/>
  <c r="BA70" i="193"/>
  <c r="AZ70" i="193"/>
  <c r="AY70" i="193"/>
  <c r="AX70" i="193"/>
  <c r="AW70" i="193"/>
  <c r="AV70" i="193"/>
  <c r="AU70" i="193"/>
  <c r="AT70" i="193"/>
  <c r="AS70" i="193"/>
  <c r="AR70" i="193"/>
  <c r="AQ70" i="193"/>
  <c r="AP70" i="193"/>
  <c r="AO70" i="193"/>
  <c r="AN70" i="193"/>
  <c r="AM70" i="193"/>
  <c r="AL70" i="193"/>
  <c r="AK70" i="193"/>
  <c r="AJ70" i="193"/>
  <c r="AI70" i="193"/>
  <c r="AH70" i="193"/>
  <c r="AG70" i="193"/>
  <c r="AF70" i="193"/>
  <c r="AE70" i="193"/>
  <c r="AD70" i="193"/>
  <c r="AC70" i="193"/>
  <c r="AB70" i="193"/>
  <c r="AA70" i="193"/>
  <c r="Z70" i="193"/>
  <c r="Y70" i="193"/>
  <c r="X70" i="193"/>
  <c r="W70" i="193"/>
  <c r="V70" i="193"/>
  <c r="U70" i="193"/>
  <c r="T70" i="193"/>
  <c r="S70" i="193"/>
  <c r="R70" i="193"/>
  <c r="Q70" i="193"/>
  <c r="P70" i="193"/>
  <c r="O70" i="193"/>
  <c r="N70" i="193"/>
  <c r="M70" i="193"/>
  <c r="L70" i="193"/>
  <c r="K70" i="193"/>
  <c r="J70" i="193"/>
  <c r="I70" i="193"/>
  <c r="H70" i="193"/>
  <c r="F70" i="193"/>
  <c r="DP69" i="193"/>
  <c r="DO69" i="193"/>
  <c r="DN69" i="193"/>
  <c r="DM69" i="193"/>
  <c r="DL69" i="193"/>
  <c r="DK69" i="193"/>
  <c r="DJ69" i="193"/>
  <c r="DI69" i="193"/>
  <c r="DH69" i="193"/>
  <c r="DG69" i="193"/>
  <c r="DF69" i="193"/>
  <c r="DE69" i="193"/>
  <c r="DD69" i="193"/>
  <c r="DC69" i="193"/>
  <c r="DB69" i="193"/>
  <c r="DA69" i="193"/>
  <c r="CZ69" i="193"/>
  <c r="CY69" i="193"/>
  <c r="CX69" i="193"/>
  <c r="CW69" i="193"/>
  <c r="CV69" i="193"/>
  <c r="CU69" i="193"/>
  <c r="CT69" i="193"/>
  <c r="CS69" i="193"/>
  <c r="CR69" i="193"/>
  <c r="CQ69" i="193"/>
  <c r="CP69" i="193"/>
  <c r="CO69" i="193"/>
  <c r="CN69" i="193"/>
  <c r="CM69" i="193"/>
  <c r="CL69" i="193"/>
  <c r="CK69" i="193"/>
  <c r="CJ69" i="193"/>
  <c r="CI69" i="193"/>
  <c r="CH69" i="193"/>
  <c r="CG69" i="193"/>
  <c r="CF69" i="193"/>
  <c r="CE69" i="193"/>
  <c r="CD69" i="193"/>
  <c r="CC69" i="193"/>
  <c r="CB69" i="193"/>
  <c r="CA69" i="193"/>
  <c r="BZ69" i="193"/>
  <c r="BY69" i="193"/>
  <c r="BX69" i="193"/>
  <c r="BW69" i="193"/>
  <c r="BV69" i="193"/>
  <c r="BU69" i="193"/>
  <c r="BT69" i="193"/>
  <c r="BS69" i="193"/>
  <c r="BR69" i="193"/>
  <c r="BG69" i="193"/>
  <c r="BF69" i="193"/>
  <c r="BE69" i="193"/>
  <c r="BD69" i="193"/>
  <c r="BC69" i="193"/>
  <c r="BB69" i="193"/>
  <c r="BA69" i="193"/>
  <c r="AZ69" i="193"/>
  <c r="AY69" i="193"/>
  <c r="AX69" i="193"/>
  <c r="AW69" i="193"/>
  <c r="AV69" i="193"/>
  <c r="AU69" i="193"/>
  <c r="AT69" i="193"/>
  <c r="AS69" i="193"/>
  <c r="AR69" i="193"/>
  <c r="AQ69" i="193"/>
  <c r="AP69" i="193"/>
  <c r="AO69" i="193"/>
  <c r="AN69" i="193"/>
  <c r="AM69" i="193"/>
  <c r="AL69" i="193"/>
  <c r="AK69" i="193"/>
  <c r="AJ69" i="193"/>
  <c r="AI69" i="193"/>
  <c r="AH69" i="193"/>
  <c r="AG69" i="193"/>
  <c r="AF69" i="193"/>
  <c r="AE69" i="193"/>
  <c r="AD69" i="193"/>
  <c r="AC69" i="193"/>
  <c r="AB69" i="193"/>
  <c r="AA69" i="193"/>
  <c r="Z69" i="193"/>
  <c r="Y69" i="193"/>
  <c r="X69" i="193"/>
  <c r="W69" i="193"/>
  <c r="V69" i="193"/>
  <c r="U69" i="193"/>
  <c r="T69" i="193"/>
  <c r="S69" i="193"/>
  <c r="R69" i="193"/>
  <c r="Q69" i="193"/>
  <c r="P69" i="193"/>
  <c r="O69" i="193"/>
  <c r="N69" i="193"/>
  <c r="M69" i="193"/>
  <c r="L69" i="193"/>
  <c r="K69" i="193"/>
  <c r="J69" i="193"/>
  <c r="I69" i="193"/>
  <c r="H69" i="193"/>
  <c r="F69" i="193"/>
  <c r="DP68" i="193"/>
  <c r="DO68" i="193"/>
  <c r="DN68" i="193"/>
  <c r="DM68" i="193"/>
  <c r="DL68" i="193"/>
  <c r="DK68" i="193"/>
  <c r="DJ68" i="193"/>
  <c r="DI68" i="193"/>
  <c r="DH68" i="193"/>
  <c r="DG68" i="193"/>
  <c r="DF68" i="193"/>
  <c r="DE68" i="193"/>
  <c r="DD68" i="193"/>
  <c r="DC68" i="193"/>
  <c r="DB68" i="193"/>
  <c r="DA68" i="193"/>
  <c r="CZ68" i="193"/>
  <c r="CY68" i="193"/>
  <c r="CX68" i="193"/>
  <c r="CW68" i="193"/>
  <c r="CV68" i="193"/>
  <c r="CU68" i="193"/>
  <c r="CT68" i="193"/>
  <c r="CS68" i="193"/>
  <c r="CR68" i="193"/>
  <c r="CQ68" i="193"/>
  <c r="CP68" i="193"/>
  <c r="CO68" i="193"/>
  <c r="CN68" i="193"/>
  <c r="CM68" i="193"/>
  <c r="CL68" i="193"/>
  <c r="CK68" i="193"/>
  <c r="CJ68" i="193"/>
  <c r="CI68" i="193"/>
  <c r="CH68" i="193"/>
  <c r="CG68" i="193"/>
  <c r="CF68" i="193"/>
  <c r="CE68" i="193"/>
  <c r="CD68" i="193"/>
  <c r="CC68" i="193"/>
  <c r="CB68" i="193"/>
  <c r="CA68" i="193"/>
  <c r="BZ68" i="193"/>
  <c r="BY68" i="193"/>
  <c r="BX68" i="193"/>
  <c r="BW68" i="193"/>
  <c r="BV68" i="193"/>
  <c r="BU68" i="193"/>
  <c r="BT68" i="193"/>
  <c r="BS68" i="193"/>
  <c r="BR68" i="193"/>
  <c r="BG68" i="193"/>
  <c r="BF68" i="193"/>
  <c r="BE68" i="193"/>
  <c r="BD68" i="193"/>
  <c r="BC68" i="193"/>
  <c r="BB68" i="193"/>
  <c r="BA68" i="193"/>
  <c r="AZ68" i="193"/>
  <c r="AY68" i="193"/>
  <c r="AX68" i="193"/>
  <c r="AW68" i="193"/>
  <c r="AV68" i="193"/>
  <c r="AU68" i="193"/>
  <c r="AT68" i="193"/>
  <c r="AS68" i="193"/>
  <c r="AR68" i="193"/>
  <c r="AQ68" i="193"/>
  <c r="AP68" i="193"/>
  <c r="AO68" i="193"/>
  <c r="AN68" i="193"/>
  <c r="AM68" i="193"/>
  <c r="AL68" i="193"/>
  <c r="AK68" i="193"/>
  <c r="AJ68" i="193"/>
  <c r="AI68" i="193"/>
  <c r="AH68" i="193"/>
  <c r="AG68" i="193"/>
  <c r="AF68" i="193"/>
  <c r="AE68" i="193"/>
  <c r="AD68" i="193"/>
  <c r="AC68" i="193"/>
  <c r="AB68" i="193"/>
  <c r="AA68" i="193"/>
  <c r="Z68" i="193"/>
  <c r="Y68" i="193"/>
  <c r="X68" i="193"/>
  <c r="W68" i="193"/>
  <c r="V68" i="193"/>
  <c r="U68" i="193"/>
  <c r="T68" i="193"/>
  <c r="S68" i="193"/>
  <c r="R68" i="193"/>
  <c r="Q68" i="193"/>
  <c r="P68" i="193"/>
  <c r="O68" i="193"/>
  <c r="N68" i="193"/>
  <c r="M68" i="193"/>
  <c r="L68" i="193"/>
  <c r="K68" i="193"/>
  <c r="J68" i="193"/>
  <c r="I68" i="193"/>
  <c r="H68" i="193"/>
  <c r="F68" i="193"/>
  <c r="DP67" i="193"/>
  <c r="DO67" i="193"/>
  <c r="DN67" i="193"/>
  <c r="DM67" i="193"/>
  <c r="DL67" i="193"/>
  <c r="DK67" i="193"/>
  <c r="DJ67" i="193"/>
  <c r="DI67" i="193"/>
  <c r="DH67" i="193"/>
  <c r="DG67" i="193"/>
  <c r="DF67" i="193"/>
  <c r="DE67" i="193"/>
  <c r="DD67" i="193"/>
  <c r="DC67" i="193"/>
  <c r="DB67" i="193"/>
  <c r="DA67" i="193"/>
  <c r="CZ67" i="193"/>
  <c r="CY67" i="193"/>
  <c r="CX67" i="193"/>
  <c r="CW67" i="193"/>
  <c r="CV67" i="193"/>
  <c r="CU67" i="193"/>
  <c r="CT67" i="193"/>
  <c r="CS67" i="193"/>
  <c r="CR67" i="193"/>
  <c r="CQ67" i="193"/>
  <c r="CP67" i="193"/>
  <c r="CO67" i="193"/>
  <c r="CN67" i="193"/>
  <c r="CM67" i="193"/>
  <c r="CL67" i="193"/>
  <c r="CK67" i="193"/>
  <c r="CJ67" i="193"/>
  <c r="CI67" i="193"/>
  <c r="CH67" i="193"/>
  <c r="CG67" i="193"/>
  <c r="CF67" i="193"/>
  <c r="CE67" i="193"/>
  <c r="CD67" i="193"/>
  <c r="CC67" i="193"/>
  <c r="CB67" i="193"/>
  <c r="CA67" i="193"/>
  <c r="BZ67" i="193"/>
  <c r="BY67" i="193"/>
  <c r="BX67" i="193"/>
  <c r="BW67" i="193"/>
  <c r="BV67" i="193"/>
  <c r="BU67" i="193"/>
  <c r="BT67" i="193"/>
  <c r="BS67" i="193"/>
  <c r="BR67" i="193"/>
  <c r="BG67" i="193"/>
  <c r="BF67" i="193"/>
  <c r="BE67" i="193"/>
  <c r="BD67" i="193"/>
  <c r="BC67" i="193"/>
  <c r="BB67" i="193"/>
  <c r="BA67" i="193"/>
  <c r="AZ67" i="193"/>
  <c r="AY67" i="193"/>
  <c r="AX67" i="193"/>
  <c r="AW67" i="193"/>
  <c r="AV67" i="193"/>
  <c r="AU67" i="193"/>
  <c r="AT67" i="193"/>
  <c r="AS67" i="193"/>
  <c r="AR67" i="193"/>
  <c r="AQ67" i="193"/>
  <c r="AP67" i="193"/>
  <c r="AO67" i="193"/>
  <c r="AN67" i="193"/>
  <c r="AM67" i="193"/>
  <c r="AL67" i="193"/>
  <c r="AK67" i="193"/>
  <c r="AJ67" i="193"/>
  <c r="AI67" i="193"/>
  <c r="AH67" i="193"/>
  <c r="AG67" i="193"/>
  <c r="AF67" i="193"/>
  <c r="AE67" i="193"/>
  <c r="AD67" i="193"/>
  <c r="AC67" i="193"/>
  <c r="AB67" i="193"/>
  <c r="AA67" i="193"/>
  <c r="Z67" i="193"/>
  <c r="Y67" i="193"/>
  <c r="X67" i="193"/>
  <c r="W67" i="193"/>
  <c r="V67" i="193"/>
  <c r="U67" i="193"/>
  <c r="T67" i="193"/>
  <c r="S67" i="193"/>
  <c r="R67" i="193"/>
  <c r="Q67" i="193"/>
  <c r="P67" i="193"/>
  <c r="O67" i="193"/>
  <c r="N67" i="193"/>
  <c r="M67" i="193"/>
  <c r="L67" i="193"/>
  <c r="K67" i="193"/>
  <c r="J67" i="193"/>
  <c r="I67" i="193"/>
  <c r="H67" i="193"/>
  <c r="F67" i="193"/>
  <c r="DP66" i="193"/>
  <c r="DO66" i="193"/>
  <c r="DN66" i="193"/>
  <c r="DM66" i="193"/>
  <c r="DL66" i="193"/>
  <c r="DK66" i="193"/>
  <c r="DJ66" i="193"/>
  <c r="DI66" i="193"/>
  <c r="DH66" i="193"/>
  <c r="DG66" i="193"/>
  <c r="DF66" i="193"/>
  <c r="DE66" i="193"/>
  <c r="DD66" i="193"/>
  <c r="DC66" i="193"/>
  <c r="DB66" i="193"/>
  <c r="DA66" i="193"/>
  <c r="CZ66" i="193"/>
  <c r="CY66" i="193"/>
  <c r="CX66" i="193"/>
  <c r="CW66" i="193"/>
  <c r="CV66" i="193"/>
  <c r="CU66" i="193"/>
  <c r="CT66" i="193"/>
  <c r="CS66" i="193"/>
  <c r="CR66" i="193"/>
  <c r="CQ66" i="193"/>
  <c r="CP66" i="193"/>
  <c r="CO66" i="193"/>
  <c r="CN66" i="193"/>
  <c r="CM66" i="193"/>
  <c r="CL66" i="193"/>
  <c r="CK66" i="193"/>
  <c r="CJ66" i="193"/>
  <c r="CI66" i="193"/>
  <c r="CH66" i="193"/>
  <c r="CG66" i="193"/>
  <c r="CF66" i="193"/>
  <c r="CE66" i="193"/>
  <c r="CD66" i="193"/>
  <c r="CC66" i="193"/>
  <c r="CB66" i="193"/>
  <c r="CA66" i="193"/>
  <c r="BZ66" i="193"/>
  <c r="BY66" i="193"/>
  <c r="BX66" i="193"/>
  <c r="BW66" i="193"/>
  <c r="BV66" i="193"/>
  <c r="BU66" i="193"/>
  <c r="BT66" i="193"/>
  <c r="BS66" i="193"/>
  <c r="BR66" i="193"/>
  <c r="BG66" i="193"/>
  <c r="BF66" i="193"/>
  <c r="BE66" i="193"/>
  <c r="BD66" i="193"/>
  <c r="BC66" i="193"/>
  <c r="BB66" i="193"/>
  <c r="BA66" i="193"/>
  <c r="AZ66" i="193"/>
  <c r="AY66" i="193"/>
  <c r="AX66" i="193"/>
  <c r="AW66" i="193"/>
  <c r="AV66" i="193"/>
  <c r="AU66" i="193"/>
  <c r="AT66" i="193"/>
  <c r="AS66" i="193"/>
  <c r="AR66" i="193"/>
  <c r="AQ66" i="193"/>
  <c r="AP66" i="193"/>
  <c r="AO66" i="193"/>
  <c r="AN66" i="193"/>
  <c r="AM66" i="193"/>
  <c r="AL66" i="193"/>
  <c r="AK66" i="193"/>
  <c r="AJ66" i="193"/>
  <c r="AI66" i="193"/>
  <c r="AH66" i="193"/>
  <c r="AG66" i="193"/>
  <c r="AF66" i="193"/>
  <c r="AE66" i="193"/>
  <c r="AD66" i="193"/>
  <c r="AC66" i="193"/>
  <c r="AB66" i="193"/>
  <c r="AA66" i="193"/>
  <c r="Z66" i="193"/>
  <c r="Y66" i="193"/>
  <c r="X66" i="193"/>
  <c r="W66" i="193"/>
  <c r="V66" i="193"/>
  <c r="U66" i="193"/>
  <c r="T66" i="193"/>
  <c r="S66" i="193"/>
  <c r="R66" i="193"/>
  <c r="Q66" i="193"/>
  <c r="P66" i="193"/>
  <c r="O66" i="193"/>
  <c r="N66" i="193"/>
  <c r="M66" i="193"/>
  <c r="L66" i="193"/>
  <c r="K66" i="193"/>
  <c r="J66" i="193"/>
  <c r="I66" i="193"/>
  <c r="H66" i="193"/>
  <c r="DP65" i="193"/>
  <c r="DO65" i="193"/>
  <c r="DN65" i="193"/>
  <c r="DM65" i="193"/>
  <c r="DL65" i="193"/>
  <c r="DK65" i="193"/>
  <c r="DJ65" i="193"/>
  <c r="DI65" i="193"/>
  <c r="DH65" i="193"/>
  <c r="DG65" i="193"/>
  <c r="DF65" i="193"/>
  <c r="DE65" i="193"/>
  <c r="DD65" i="193"/>
  <c r="DC65" i="193"/>
  <c r="DB65" i="193"/>
  <c r="DA65" i="193"/>
  <c r="CZ65" i="193"/>
  <c r="CY65" i="193"/>
  <c r="CX65" i="193"/>
  <c r="CW65" i="193"/>
  <c r="CV65" i="193"/>
  <c r="CU65" i="193"/>
  <c r="CT65" i="193"/>
  <c r="CS65" i="193"/>
  <c r="CR65" i="193"/>
  <c r="CQ65" i="193"/>
  <c r="CP65" i="193"/>
  <c r="CO65" i="193"/>
  <c r="CN65" i="193"/>
  <c r="CM65" i="193"/>
  <c r="CL65" i="193"/>
  <c r="CK65" i="193"/>
  <c r="CJ65" i="193"/>
  <c r="CI65" i="193"/>
  <c r="CH65" i="193"/>
  <c r="CG65" i="193"/>
  <c r="CF65" i="193"/>
  <c r="CE65" i="193"/>
  <c r="CD65" i="193"/>
  <c r="CC65" i="193"/>
  <c r="CB65" i="193"/>
  <c r="CA65" i="193"/>
  <c r="BZ65" i="193"/>
  <c r="BY65" i="193"/>
  <c r="BX65" i="193"/>
  <c r="BW65" i="193"/>
  <c r="BV65" i="193"/>
  <c r="BU65" i="193"/>
  <c r="BT65" i="193"/>
  <c r="BS65" i="193"/>
  <c r="BR65" i="193"/>
  <c r="BG65" i="193"/>
  <c r="BF65" i="193"/>
  <c r="BE65" i="193"/>
  <c r="BD65" i="193"/>
  <c r="BC65" i="193"/>
  <c r="BB65" i="193"/>
  <c r="BA65" i="193"/>
  <c r="AZ65" i="193"/>
  <c r="AY65" i="193"/>
  <c r="AX65" i="193"/>
  <c r="AW65" i="193"/>
  <c r="AV65" i="193"/>
  <c r="AU65" i="193"/>
  <c r="AT65" i="193"/>
  <c r="AS65" i="193"/>
  <c r="AR65" i="193"/>
  <c r="AQ65" i="193"/>
  <c r="AP65" i="193"/>
  <c r="AO65" i="193"/>
  <c r="AN65" i="193"/>
  <c r="AM65" i="193"/>
  <c r="AL65" i="193"/>
  <c r="AK65" i="193"/>
  <c r="AJ65" i="193"/>
  <c r="AI65" i="193"/>
  <c r="AH65" i="193"/>
  <c r="AG65" i="193"/>
  <c r="AF65" i="193"/>
  <c r="AE65" i="193"/>
  <c r="AD65" i="193"/>
  <c r="AC65" i="193"/>
  <c r="AB65" i="193"/>
  <c r="AA65" i="193"/>
  <c r="Z65" i="193"/>
  <c r="Y65" i="193"/>
  <c r="X65" i="193"/>
  <c r="W65" i="193"/>
  <c r="V65" i="193"/>
  <c r="U65" i="193"/>
  <c r="T65" i="193"/>
  <c r="S65" i="193"/>
  <c r="R65" i="193"/>
  <c r="Q65" i="193"/>
  <c r="P65" i="193"/>
  <c r="O65" i="193"/>
  <c r="N65" i="193"/>
  <c r="M65" i="193"/>
  <c r="L65" i="193"/>
  <c r="K65" i="193"/>
  <c r="J65" i="193"/>
  <c r="I65" i="193"/>
  <c r="H65" i="193"/>
  <c r="DP64" i="193"/>
  <c r="DO64" i="193"/>
  <c r="DN64" i="193"/>
  <c r="DM64" i="193"/>
  <c r="DL64" i="193"/>
  <c r="DK64" i="193"/>
  <c r="DJ64" i="193"/>
  <c r="DI64" i="193"/>
  <c r="DH64" i="193"/>
  <c r="DG64" i="193"/>
  <c r="DF64" i="193"/>
  <c r="DE64" i="193"/>
  <c r="DD64" i="193"/>
  <c r="DC64" i="193"/>
  <c r="DB64" i="193"/>
  <c r="DA64" i="193"/>
  <c r="CZ64" i="193"/>
  <c r="CY64" i="193"/>
  <c r="CX64" i="193"/>
  <c r="CW64" i="193"/>
  <c r="CV64" i="193"/>
  <c r="CU64" i="193"/>
  <c r="CT64" i="193"/>
  <c r="CS64" i="193"/>
  <c r="CR64" i="193"/>
  <c r="CQ64" i="193"/>
  <c r="CP64" i="193"/>
  <c r="CO64" i="193"/>
  <c r="CN64" i="193"/>
  <c r="CM64" i="193"/>
  <c r="CL64" i="193"/>
  <c r="CK64" i="193"/>
  <c r="CJ64" i="193"/>
  <c r="CI64" i="193"/>
  <c r="CH64" i="193"/>
  <c r="CG64" i="193"/>
  <c r="CF64" i="193"/>
  <c r="CE64" i="193"/>
  <c r="CD64" i="193"/>
  <c r="CC64" i="193"/>
  <c r="CB64" i="193"/>
  <c r="CA64" i="193"/>
  <c r="BZ64" i="193"/>
  <c r="BY64" i="193"/>
  <c r="BX64" i="193"/>
  <c r="BW64" i="193"/>
  <c r="BV64" i="193"/>
  <c r="BU64" i="193"/>
  <c r="BT64" i="193"/>
  <c r="BS64" i="193"/>
  <c r="BR64" i="193"/>
  <c r="BG64" i="193"/>
  <c r="BF64" i="193"/>
  <c r="BE64" i="193"/>
  <c r="BD64" i="193"/>
  <c r="BC64" i="193"/>
  <c r="BB64" i="193"/>
  <c r="BA64" i="193"/>
  <c r="AZ64" i="193"/>
  <c r="AY64" i="193"/>
  <c r="AX64" i="193"/>
  <c r="AW64" i="193"/>
  <c r="AV64" i="193"/>
  <c r="AU64" i="193"/>
  <c r="AT64" i="193"/>
  <c r="AS64" i="193"/>
  <c r="AR64" i="193"/>
  <c r="AQ64" i="193"/>
  <c r="AP64" i="193"/>
  <c r="AO64" i="193"/>
  <c r="AN64" i="193"/>
  <c r="AM64" i="193"/>
  <c r="AL64" i="193"/>
  <c r="AK64" i="193"/>
  <c r="AJ64" i="193"/>
  <c r="AI64" i="193"/>
  <c r="AH64" i="193"/>
  <c r="AG64" i="193"/>
  <c r="AF64" i="193"/>
  <c r="AE64" i="193"/>
  <c r="AD64" i="193"/>
  <c r="AC64" i="193"/>
  <c r="AB64" i="193"/>
  <c r="AA64" i="193"/>
  <c r="Z64" i="193"/>
  <c r="Y64" i="193"/>
  <c r="X64" i="193"/>
  <c r="W64" i="193"/>
  <c r="V64" i="193"/>
  <c r="U64" i="193"/>
  <c r="T64" i="193"/>
  <c r="S64" i="193"/>
  <c r="R64" i="193"/>
  <c r="Q64" i="193"/>
  <c r="P64" i="193"/>
  <c r="O64" i="193"/>
  <c r="N64" i="193"/>
  <c r="M64" i="193"/>
  <c r="L64" i="193"/>
  <c r="K64" i="193"/>
  <c r="J64" i="193"/>
  <c r="I64" i="193"/>
  <c r="H64" i="193"/>
  <c r="DP63" i="193"/>
  <c r="DO63" i="193"/>
  <c r="DN63" i="193"/>
  <c r="DM63" i="193"/>
  <c r="DL63" i="193"/>
  <c r="DK63" i="193"/>
  <c r="DJ63" i="193"/>
  <c r="DI63" i="193"/>
  <c r="DH63" i="193"/>
  <c r="DG63" i="193"/>
  <c r="DF63" i="193"/>
  <c r="DE63" i="193"/>
  <c r="DD63" i="193"/>
  <c r="DC63" i="193"/>
  <c r="DB63" i="193"/>
  <c r="DA63" i="193"/>
  <c r="CZ63" i="193"/>
  <c r="CY63" i="193"/>
  <c r="CX63" i="193"/>
  <c r="CW63" i="193"/>
  <c r="CV63" i="193"/>
  <c r="CU63" i="193"/>
  <c r="CT63" i="193"/>
  <c r="CS63" i="193"/>
  <c r="CR63" i="193"/>
  <c r="CQ63" i="193"/>
  <c r="CP63" i="193"/>
  <c r="CO63" i="193"/>
  <c r="CN63" i="193"/>
  <c r="CM63" i="193"/>
  <c r="CL63" i="193"/>
  <c r="CK63" i="193"/>
  <c r="CJ63" i="193"/>
  <c r="CI63" i="193"/>
  <c r="CH63" i="193"/>
  <c r="CG63" i="193"/>
  <c r="CF63" i="193"/>
  <c r="CE63" i="193"/>
  <c r="CD63" i="193"/>
  <c r="CC63" i="193"/>
  <c r="CB63" i="193"/>
  <c r="CA63" i="193"/>
  <c r="BZ63" i="193"/>
  <c r="BY63" i="193"/>
  <c r="BX63" i="193"/>
  <c r="BW63" i="193"/>
  <c r="BV63" i="193"/>
  <c r="BU63" i="193"/>
  <c r="BT63" i="193"/>
  <c r="BS63" i="193"/>
  <c r="BR63" i="193"/>
  <c r="BG63" i="193"/>
  <c r="BF63" i="193"/>
  <c r="BE63" i="193"/>
  <c r="BD63" i="193"/>
  <c r="BC63" i="193"/>
  <c r="BB63" i="193"/>
  <c r="BA63" i="193"/>
  <c r="AZ63" i="193"/>
  <c r="AY63" i="193"/>
  <c r="AX63" i="193"/>
  <c r="AW63" i="193"/>
  <c r="AV63" i="193"/>
  <c r="AU63" i="193"/>
  <c r="AT63" i="193"/>
  <c r="AS63" i="193"/>
  <c r="AR63" i="193"/>
  <c r="AQ63" i="193"/>
  <c r="AP63" i="193"/>
  <c r="AO63" i="193"/>
  <c r="AN63" i="193"/>
  <c r="AM63" i="193"/>
  <c r="AL63" i="193"/>
  <c r="AK63" i="193"/>
  <c r="AJ63" i="193"/>
  <c r="AI63" i="193"/>
  <c r="AH63" i="193"/>
  <c r="AG63" i="193"/>
  <c r="AF63" i="193"/>
  <c r="AE63" i="193"/>
  <c r="AD63" i="193"/>
  <c r="AC63" i="193"/>
  <c r="AB63" i="193"/>
  <c r="AA63" i="193"/>
  <c r="Z63" i="193"/>
  <c r="Y63" i="193"/>
  <c r="X63" i="193"/>
  <c r="W63" i="193"/>
  <c r="V63" i="193"/>
  <c r="U63" i="193"/>
  <c r="T63" i="193"/>
  <c r="S63" i="193"/>
  <c r="R63" i="193"/>
  <c r="Q63" i="193"/>
  <c r="P63" i="193"/>
  <c r="O63" i="193"/>
  <c r="N63" i="193"/>
  <c r="M63" i="193"/>
  <c r="L63" i="193"/>
  <c r="K63" i="193"/>
  <c r="J63" i="193"/>
  <c r="I63" i="193"/>
  <c r="H63" i="193"/>
  <c r="DP62" i="193"/>
  <c r="DO62" i="193"/>
  <c r="DN62" i="193"/>
  <c r="DM62" i="193"/>
  <c r="DL62" i="193"/>
  <c r="DK62" i="193"/>
  <c r="DJ62" i="193"/>
  <c r="DI62" i="193"/>
  <c r="DH62" i="193"/>
  <c r="DG62" i="193"/>
  <c r="DF62" i="193"/>
  <c r="DE62" i="193"/>
  <c r="DD62" i="193"/>
  <c r="DC62" i="193"/>
  <c r="DB62" i="193"/>
  <c r="DA62" i="193"/>
  <c r="CZ62" i="193"/>
  <c r="CY62" i="193"/>
  <c r="CX62" i="193"/>
  <c r="CW62" i="193"/>
  <c r="CV62" i="193"/>
  <c r="CU62" i="193"/>
  <c r="CT62" i="193"/>
  <c r="CS62" i="193"/>
  <c r="CR62" i="193"/>
  <c r="CQ62" i="193"/>
  <c r="CP62" i="193"/>
  <c r="CO62" i="193"/>
  <c r="CN62" i="193"/>
  <c r="CM62" i="193"/>
  <c r="CL62" i="193"/>
  <c r="CK62" i="193"/>
  <c r="CJ62" i="193"/>
  <c r="CI62" i="193"/>
  <c r="CH62" i="193"/>
  <c r="CG62" i="193"/>
  <c r="CF62" i="193"/>
  <c r="CE62" i="193"/>
  <c r="CD62" i="193"/>
  <c r="CC62" i="193"/>
  <c r="CB62" i="193"/>
  <c r="CA62" i="193"/>
  <c r="BZ62" i="193"/>
  <c r="BY62" i="193"/>
  <c r="BX62" i="193"/>
  <c r="BW62" i="193"/>
  <c r="BV62" i="193"/>
  <c r="BU62" i="193"/>
  <c r="BT62" i="193"/>
  <c r="BS62" i="193"/>
  <c r="BR62" i="193"/>
  <c r="BG62" i="193"/>
  <c r="BF62" i="193"/>
  <c r="BE62" i="193"/>
  <c r="BD62" i="193"/>
  <c r="BC62" i="193"/>
  <c r="BB62" i="193"/>
  <c r="BA62" i="193"/>
  <c r="AZ62" i="193"/>
  <c r="AY62" i="193"/>
  <c r="AX62" i="193"/>
  <c r="AW62" i="193"/>
  <c r="AV62" i="193"/>
  <c r="AU62" i="193"/>
  <c r="AT62" i="193"/>
  <c r="AS62" i="193"/>
  <c r="AR62" i="193"/>
  <c r="AQ62" i="193"/>
  <c r="AP62" i="193"/>
  <c r="AO62" i="193"/>
  <c r="AN62" i="193"/>
  <c r="AM62" i="193"/>
  <c r="AL62" i="193"/>
  <c r="AK62" i="193"/>
  <c r="AJ62" i="193"/>
  <c r="AI62" i="193"/>
  <c r="AH62" i="193"/>
  <c r="AG62" i="193"/>
  <c r="AF62" i="193"/>
  <c r="AE62" i="193"/>
  <c r="AD62" i="193"/>
  <c r="AC62" i="193"/>
  <c r="AB62" i="193"/>
  <c r="AA62" i="193"/>
  <c r="Z62" i="193"/>
  <c r="Y62" i="193"/>
  <c r="X62" i="193"/>
  <c r="W62" i="193"/>
  <c r="V62" i="193"/>
  <c r="U62" i="193"/>
  <c r="T62" i="193"/>
  <c r="S62" i="193"/>
  <c r="R62" i="193"/>
  <c r="Q62" i="193"/>
  <c r="P62" i="193"/>
  <c r="O62" i="193"/>
  <c r="N62" i="193"/>
  <c r="M62" i="193"/>
  <c r="L62" i="193"/>
  <c r="K62" i="193"/>
  <c r="J62" i="193"/>
  <c r="I62" i="193"/>
  <c r="H62" i="193"/>
  <c r="DP61" i="193"/>
  <c r="DO61" i="193"/>
  <c r="DN61" i="193"/>
  <c r="DM61" i="193"/>
  <c r="DL61" i="193"/>
  <c r="DK61" i="193"/>
  <c r="DJ61" i="193"/>
  <c r="DI61" i="193"/>
  <c r="DH61" i="193"/>
  <c r="DG61" i="193"/>
  <c r="DF61" i="193"/>
  <c r="DE61" i="193"/>
  <c r="DD61" i="193"/>
  <c r="DC61" i="193"/>
  <c r="DB61" i="193"/>
  <c r="DA61" i="193"/>
  <c r="CZ61" i="193"/>
  <c r="CY61" i="193"/>
  <c r="CX61" i="193"/>
  <c r="CW61" i="193"/>
  <c r="CV61" i="193"/>
  <c r="CU61" i="193"/>
  <c r="CT61" i="193"/>
  <c r="CS61" i="193"/>
  <c r="CR61" i="193"/>
  <c r="CQ61" i="193"/>
  <c r="CP61" i="193"/>
  <c r="CO61" i="193"/>
  <c r="CN61" i="193"/>
  <c r="CM61" i="193"/>
  <c r="CL61" i="193"/>
  <c r="CK61" i="193"/>
  <c r="CJ61" i="193"/>
  <c r="CI61" i="193"/>
  <c r="CH61" i="193"/>
  <c r="CG61" i="193"/>
  <c r="CF61" i="193"/>
  <c r="CE61" i="193"/>
  <c r="CD61" i="193"/>
  <c r="CC61" i="193"/>
  <c r="CB61" i="193"/>
  <c r="CA61" i="193"/>
  <c r="BZ61" i="193"/>
  <c r="BY61" i="193"/>
  <c r="BX61" i="193"/>
  <c r="BW61" i="193"/>
  <c r="BV61" i="193"/>
  <c r="BU61" i="193"/>
  <c r="BT61" i="193"/>
  <c r="BS61" i="193"/>
  <c r="BR61" i="193"/>
  <c r="BG61" i="193"/>
  <c r="BF61" i="193"/>
  <c r="BE61" i="193"/>
  <c r="BD61" i="193"/>
  <c r="BC61" i="193"/>
  <c r="BB61" i="193"/>
  <c r="BA61" i="193"/>
  <c r="AZ61" i="193"/>
  <c r="AY61" i="193"/>
  <c r="AX61" i="193"/>
  <c r="AW61" i="193"/>
  <c r="AV61" i="193"/>
  <c r="AU61" i="193"/>
  <c r="AT61" i="193"/>
  <c r="AS61" i="193"/>
  <c r="AR61" i="193"/>
  <c r="AQ61" i="193"/>
  <c r="AP61" i="193"/>
  <c r="AO61" i="193"/>
  <c r="AN61" i="193"/>
  <c r="AM61" i="193"/>
  <c r="AL61" i="193"/>
  <c r="AK61" i="193"/>
  <c r="AJ61" i="193"/>
  <c r="AI61" i="193"/>
  <c r="AH61" i="193"/>
  <c r="AG61" i="193"/>
  <c r="AF61" i="193"/>
  <c r="AE61" i="193"/>
  <c r="AD61" i="193"/>
  <c r="AC61" i="193"/>
  <c r="AB61" i="193"/>
  <c r="AA61" i="193"/>
  <c r="Z61" i="193"/>
  <c r="Y61" i="193"/>
  <c r="X61" i="193"/>
  <c r="W61" i="193"/>
  <c r="V61" i="193"/>
  <c r="U61" i="193"/>
  <c r="T61" i="193"/>
  <c r="S61" i="193"/>
  <c r="R61" i="193"/>
  <c r="Q61" i="193"/>
  <c r="P61" i="193"/>
  <c r="O61" i="193"/>
  <c r="N61" i="193"/>
  <c r="M61" i="193"/>
  <c r="L61" i="193"/>
  <c r="K61" i="193"/>
  <c r="J61" i="193"/>
  <c r="I61" i="193"/>
  <c r="H61" i="193"/>
  <c r="DP60" i="193"/>
  <c r="DO60" i="193"/>
  <c r="DN60" i="193"/>
  <c r="DM60" i="193"/>
  <c r="DL60" i="193"/>
  <c r="DK60" i="193"/>
  <c r="DJ60" i="193"/>
  <c r="DI60" i="193"/>
  <c r="DH60" i="193"/>
  <c r="DG60" i="193"/>
  <c r="DF60" i="193"/>
  <c r="DE60" i="193"/>
  <c r="DD60" i="193"/>
  <c r="DC60" i="193"/>
  <c r="DB60" i="193"/>
  <c r="DA60" i="193"/>
  <c r="CZ60" i="193"/>
  <c r="CY60" i="193"/>
  <c r="CX60" i="193"/>
  <c r="CW60" i="193"/>
  <c r="CV60" i="193"/>
  <c r="CU60" i="193"/>
  <c r="CT60" i="193"/>
  <c r="CS60" i="193"/>
  <c r="CR60" i="193"/>
  <c r="CQ60" i="193"/>
  <c r="CP60" i="193"/>
  <c r="CO60" i="193"/>
  <c r="CN60" i="193"/>
  <c r="CM60" i="193"/>
  <c r="CL60" i="193"/>
  <c r="CK60" i="193"/>
  <c r="CJ60" i="193"/>
  <c r="CI60" i="193"/>
  <c r="CH60" i="193"/>
  <c r="CG60" i="193"/>
  <c r="CF60" i="193"/>
  <c r="CE60" i="193"/>
  <c r="CD60" i="193"/>
  <c r="CC60" i="193"/>
  <c r="CB60" i="193"/>
  <c r="CA60" i="193"/>
  <c r="BZ60" i="193"/>
  <c r="BY60" i="193"/>
  <c r="BX60" i="193"/>
  <c r="BW60" i="193"/>
  <c r="BV60" i="193"/>
  <c r="BU60" i="193"/>
  <c r="BT60" i="193"/>
  <c r="BS60" i="193"/>
  <c r="BR60" i="193"/>
  <c r="BG60" i="193"/>
  <c r="BF60" i="193"/>
  <c r="BE60" i="193"/>
  <c r="BD60" i="193"/>
  <c r="BC60" i="193"/>
  <c r="BB60" i="193"/>
  <c r="BA60" i="193"/>
  <c r="AZ60" i="193"/>
  <c r="AY60" i="193"/>
  <c r="AX60" i="193"/>
  <c r="AW60" i="193"/>
  <c r="AV60" i="193"/>
  <c r="AU60" i="193"/>
  <c r="AT60" i="193"/>
  <c r="AS60" i="193"/>
  <c r="AR60" i="193"/>
  <c r="AQ60" i="193"/>
  <c r="AP60" i="193"/>
  <c r="AO60" i="193"/>
  <c r="AN60" i="193"/>
  <c r="AM60" i="193"/>
  <c r="AL60" i="193"/>
  <c r="AK60" i="193"/>
  <c r="AJ60" i="193"/>
  <c r="AI60" i="193"/>
  <c r="AH60" i="193"/>
  <c r="AG60" i="193"/>
  <c r="AF60" i="193"/>
  <c r="AE60" i="193"/>
  <c r="AD60" i="193"/>
  <c r="AC60" i="193"/>
  <c r="AB60" i="193"/>
  <c r="AA60" i="193"/>
  <c r="Z60" i="193"/>
  <c r="Y60" i="193"/>
  <c r="X60" i="193"/>
  <c r="W60" i="193"/>
  <c r="V60" i="193"/>
  <c r="U60" i="193"/>
  <c r="T60" i="193"/>
  <c r="S60" i="193"/>
  <c r="R60" i="193"/>
  <c r="Q60" i="193"/>
  <c r="P60" i="193"/>
  <c r="O60" i="193"/>
  <c r="N60" i="193"/>
  <c r="M60" i="193"/>
  <c r="L60" i="193"/>
  <c r="K60" i="193"/>
  <c r="J60" i="193"/>
  <c r="I60" i="193"/>
  <c r="H60" i="193"/>
  <c r="F60" i="193"/>
  <c r="DP59" i="193"/>
  <c r="DO59" i="193"/>
  <c r="DN59" i="193"/>
  <c r="DM59" i="193"/>
  <c r="DL59" i="193"/>
  <c r="DK59" i="193"/>
  <c r="DJ59" i="193"/>
  <c r="DI59" i="193"/>
  <c r="DH59" i="193"/>
  <c r="DG59" i="193"/>
  <c r="DF59" i="193"/>
  <c r="DE59" i="193"/>
  <c r="DD59" i="193"/>
  <c r="DC59" i="193"/>
  <c r="DB59" i="193"/>
  <c r="DA59" i="193"/>
  <c r="CZ59" i="193"/>
  <c r="CY59" i="193"/>
  <c r="CX59" i="193"/>
  <c r="CW59" i="193"/>
  <c r="CV59" i="193"/>
  <c r="CU59" i="193"/>
  <c r="CT59" i="193"/>
  <c r="CS59" i="193"/>
  <c r="CR59" i="193"/>
  <c r="CQ59" i="193"/>
  <c r="CP59" i="193"/>
  <c r="CO59" i="193"/>
  <c r="CN59" i="193"/>
  <c r="CM59" i="193"/>
  <c r="CL59" i="193"/>
  <c r="CK59" i="193"/>
  <c r="CJ59" i="193"/>
  <c r="CI59" i="193"/>
  <c r="CH59" i="193"/>
  <c r="CG59" i="193"/>
  <c r="CF59" i="193"/>
  <c r="CE59" i="193"/>
  <c r="CD59" i="193"/>
  <c r="CC59" i="193"/>
  <c r="CB59" i="193"/>
  <c r="CA59" i="193"/>
  <c r="BZ59" i="193"/>
  <c r="BY59" i="193"/>
  <c r="BX59" i="193"/>
  <c r="BW59" i="193"/>
  <c r="BV59" i="193"/>
  <c r="BU59" i="193"/>
  <c r="BT59" i="193"/>
  <c r="BS59" i="193"/>
  <c r="BR59" i="193"/>
  <c r="BG59" i="193"/>
  <c r="BF59" i="193"/>
  <c r="BE59" i="193"/>
  <c r="BD59" i="193"/>
  <c r="BC59" i="193"/>
  <c r="BB59" i="193"/>
  <c r="BA59" i="193"/>
  <c r="AZ59" i="193"/>
  <c r="AY59" i="193"/>
  <c r="AX59" i="193"/>
  <c r="AW59" i="193"/>
  <c r="AV59" i="193"/>
  <c r="AU59" i="193"/>
  <c r="AT59" i="193"/>
  <c r="AS59" i="193"/>
  <c r="AR59" i="193"/>
  <c r="AQ59" i="193"/>
  <c r="AP59" i="193"/>
  <c r="AO59" i="193"/>
  <c r="AN59" i="193"/>
  <c r="AM59" i="193"/>
  <c r="AL59" i="193"/>
  <c r="AK59" i="193"/>
  <c r="AJ59" i="193"/>
  <c r="AI59" i="193"/>
  <c r="AH59" i="193"/>
  <c r="AG59" i="193"/>
  <c r="AF59" i="193"/>
  <c r="AE59" i="193"/>
  <c r="AD59" i="193"/>
  <c r="AC59" i="193"/>
  <c r="AB59" i="193"/>
  <c r="AA59" i="193"/>
  <c r="Z59" i="193"/>
  <c r="Y59" i="193"/>
  <c r="X59" i="193"/>
  <c r="W59" i="193"/>
  <c r="V59" i="193"/>
  <c r="U59" i="193"/>
  <c r="T59" i="193"/>
  <c r="S59" i="193"/>
  <c r="R59" i="193"/>
  <c r="Q59" i="193"/>
  <c r="P59" i="193"/>
  <c r="O59" i="193"/>
  <c r="N59" i="193"/>
  <c r="M59" i="193"/>
  <c r="L59" i="193"/>
  <c r="K59" i="193"/>
  <c r="J59" i="193"/>
  <c r="I59" i="193"/>
  <c r="H59" i="193"/>
  <c r="F59" i="193"/>
  <c r="DP58" i="193"/>
  <c r="DO58" i="193"/>
  <c r="DN58" i="193"/>
  <c r="DM58" i="193"/>
  <c r="DL58" i="193"/>
  <c r="DK58" i="193"/>
  <c r="DJ58" i="193"/>
  <c r="DI58" i="193"/>
  <c r="DH58" i="193"/>
  <c r="DG58" i="193"/>
  <c r="DF58" i="193"/>
  <c r="DE58" i="193"/>
  <c r="DD58" i="193"/>
  <c r="DC58" i="193"/>
  <c r="DB58" i="193"/>
  <c r="DA58" i="193"/>
  <c r="CZ58" i="193"/>
  <c r="CY58" i="193"/>
  <c r="CX58" i="193"/>
  <c r="CW58" i="193"/>
  <c r="CV58" i="193"/>
  <c r="CU58" i="193"/>
  <c r="CT58" i="193"/>
  <c r="CS58" i="193"/>
  <c r="CR58" i="193"/>
  <c r="CQ58" i="193"/>
  <c r="CP58" i="193"/>
  <c r="CO58" i="193"/>
  <c r="CN58" i="193"/>
  <c r="CM58" i="193"/>
  <c r="CL58" i="193"/>
  <c r="CK58" i="193"/>
  <c r="CJ58" i="193"/>
  <c r="CI58" i="193"/>
  <c r="CH58" i="193"/>
  <c r="CG58" i="193"/>
  <c r="CF58" i="193"/>
  <c r="CE58" i="193"/>
  <c r="CD58" i="193"/>
  <c r="CC58" i="193"/>
  <c r="CB58" i="193"/>
  <c r="CA58" i="193"/>
  <c r="BZ58" i="193"/>
  <c r="BY58" i="193"/>
  <c r="BX58" i="193"/>
  <c r="BW58" i="193"/>
  <c r="BV58" i="193"/>
  <c r="BU58" i="193"/>
  <c r="BT58" i="193"/>
  <c r="BS58" i="193"/>
  <c r="BR58" i="193"/>
  <c r="BG58" i="193"/>
  <c r="BF58" i="193"/>
  <c r="BE58" i="193"/>
  <c r="BD58" i="193"/>
  <c r="BC58" i="193"/>
  <c r="BB58" i="193"/>
  <c r="BA58" i="193"/>
  <c r="AZ58" i="193"/>
  <c r="AY58" i="193"/>
  <c r="AX58" i="193"/>
  <c r="AW58" i="193"/>
  <c r="AV58" i="193"/>
  <c r="AU58" i="193"/>
  <c r="AT58" i="193"/>
  <c r="AS58" i="193"/>
  <c r="AR58" i="193"/>
  <c r="AQ58" i="193"/>
  <c r="AP58" i="193"/>
  <c r="AO58" i="193"/>
  <c r="AN58" i="193"/>
  <c r="AM58" i="193"/>
  <c r="AL58" i="193"/>
  <c r="AK58" i="193"/>
  <c r="AJ58" i="193"/>
  <c r="AI58" i="193"/>
  <c r="AH58" i="193"/>
  <c r="AG58" i="193"/>
  <c r="AF58" i="193"/>
  <c r="AE58" i="193"/>
  <c r="AD58" i="193"/>
  <c r="AC58" i="193"/>
  <c r="AB58" i="193"/>
  <c r="AA58" i="193"/>
  <c r="Z58" i="193"/>
  <c r="Y58" i="193"/>
  <c r="X58" i="193"/>
  <c r="W58" i="193"/>
  <c r="V58" i="193"/>
  <c r="U58" i="193"/>
  <c r="T58" i="193"/>
  <c r="S58" i="193"/>
  <c r="R58" i="193"/>
  <c r="Q58" i="193"/>
  <c r="P58" i="193"/>
  <c r="O58" i="193"/>
  <c r="N58" i="193"/>
  <c r="M58" i="193"/>
  <c r="L58" i="193"/>
  <c r="K58" i="193"/>
  <c r="J58" i="193"/>
  <c r="I58" i="193"/>
  <c r="H58" i="193"/>
  <c r="F58" i="193"/>
  <c r="DP57" i="193"/>
  <c r="DO57" i="193"/>
  <c r="DN57" i="193"/>
  <c r="DM57" i="193"/>
  <c r="DL57" i="193"/>
  <c r="DK57" i="193"/>
  <c r="DJ57" i="193"/>
  <c r="DI57" i="193"/>
  <c r="DH57" i="193"/>
  <c r="DG57" i="193"/>
  <c r="DF57" i="193"/>
  <c r="DE57" i="193"/>
  <c r="DD57" i="193"/>
  <c r="DC57" i="193"/>
  <c r="DB57" i="193"/>
  <c r="DA57" i="193"/>
  <c r="CZ57" i="193"/>
  <c r="CY57" i="193"/>
  <c r="CX57" i="193"/>
  <c r="CW57" i="193"/>
  <c r="CV57" i="193"/>
  <c r="CU57" i="193"/>
  <c r="CT57" i="193"/>
  <c r="CS57" i="193"/>
  <c r="CR57" i="193"/>
  <c r="CQ57" i="193"/>
  <c r="CP57" i="193"/>
  <c r="CO57" i="193"/>
  <c r="CN57" i="193"/>
  <c r="CM57" i="193"/>
  <c r="CL57" i="193"/>
  <c r="CK57" i="193"/>
  <c r="CJ57" i="193"/>
  <c r="CI57" i="193"/>
  <c r="CH57" i="193"/>
  <c r="CG57" i="193"/>
  <c r="CF57" i="193"/>
  <c r="CE57" i="193"/>
  <c r="CD57" i="193"/>
  <c r="CC57" i="193"/>
  <c r="CB57" i="193"/>
  <c r="CA57" i="193"/>
  <c r="BZ57" i="193"/>
  <c r="BY57" i="193"/>
  <c r="BX57" i="193"/>
  <c r="BW57" i="193"/>
  <c r="BV57" i="193"/>
  <c r="BU57" i="193"/>
  <c r="BT57" i="193"/>
  <c r="BS57" i="193"/>
  <c r="BR57" i="193"/>
  <c r="BG57" i="193"/>
  <c r="BF57" i="193"/>
  <c r="BE57" i="193"/>
  <c r="BD57" i="193"/>
  <c r="BC57" i="193"/>
  <c r="BB57" i="193"/>
  <c r="BA57" i="193"/>
  <c r="AZ57" i="193"/>
  <c r="AY57" i="193"/>
  <c r="AX57" i="193"/>
  <c r="AW57" i="193"/>
  <c r="AV57" i="193"/>
  <c r="AU57" i="193"/>
  <c r="AT57" i="193"/>
  <c r="AS57" i="193"/>
  <c r="AR57" i="193"/>
  <c r="AQ57" i="193"/>
  <c r="AP57" i="193"/>
  <c r="AO57" i="193"/>
  <c r="AN57" i="193"/>
  <c r="AM57" i="193"/>
  <c r="AL57" i="193"/>
  <c r="AK57" i="193"/>
  <c r="AJ57" i="193"/>
  <c r="AI57" i="193"/>
  <c r="AH57" i="193"/>
  <c r="AG57" i="193"/>
  <c r="AF57" i="193"/>
  <c r="AE57" i="193"/>
  <c r="AD57" i="193"/>
  <c r="AC57" i="193"/>
  <c r="AB57" i="193"/>
  <c r="AA57" i="193"/>
  <c r="Z57" i="193"/>
  <c r="Y57" i="193"/>
  <c r="X57" i="193"/>
  <c r="W57" i="193"/>
  <c r="V57" i="193"/>
  <c r="U57" i="193"/>
  <c r="T57" i="193"/>
  <c r="S57" i="193"/>
  <c r="R57" i="193"/>
  <c r="Q57" i="193"/>
  <c r="P57" i="193"/>
  <c r="O57" i="193"/>
  <c r="N57" i="193"/>
  <c r="M57" i="193"/>
  <c r="L57" i="193"/>
  <c r="K57" i="193"/>
  <c r="J57" i="193"/>
  <c r="I57" i="193"/>
  <c r="H57" i="193"/>
  <c r="F57" i="193"/>
  <c r="DP56" i="193"/>
  <c r="DO56" i="193"/>
  <c r="DN56" i="193"/>
  <c r="DM56" i="193"/>
  <c r="DL56" i="193"/>
  <c r="DK56" i="193"/>
  <c r="DJ56" i="193"/>
  <c r="DI56" i="193"/>
  <c r="DH56" i="193"/>
  <c r="DG56" i="193"/>
  <c r="DF56" i="193"/>
  <c r="DE56" i="193"/>
  <c r="DD56" i="193"/>
  <c r="DC56" i="193"/>
  <c r="DB56" i="193"/>
  <c r="DA56" i="193"/>
  <c r="CZ56" i="193"/>
  <c r="CY56" i="193"/>
  <c r="CX56" i="193"/>
  <c r="CW56" i="193"/>
  <c r="CV56" i="193"/>
  <c r="CU56" i="193"/>
  <c r="CT56" i="193"/>
  <c r="CS56" i="193"/>
  <c r="CR56" i="193"/>
  <c r="CQ56" i="193"/>
  <c r="CP56" i="193"/>
  <c r="CO56" i="193"/>
  <c r="CN56" i="193"/>
  <c r="CM56" i="193"/>
  <c r="CL56" i="193"/>
  <c r="CK56" i="193"/>
  <c r="CJ56" i="193"/>
  <c r="CI56" i="193"/>
  <c r="CH56" i="193"/>
  <c r="CG56" i="193"/>
  <c r="CF56" i="193"/>
  <c r="CE56" i="193"/>
  <c r="CD56" i="193"/>
  <c r="CC56" i="193"/>
  <c r="CB56" i="193"/>
  <c r="CA56" i="193"/>
  <c r="BZ56" i="193"/>
  <c r="BY56" i="193"/>
  <c r="BX56" i="193"/>
  <c r="BW56" i="193"/>
  <c r="BV56" i="193"/>
  <c r="BU56" i="193"/>
  <c r="BT56" i="193"/>
  <c r="BS56" i="193"/>
  <c r="BR56" i="193"/>
  <c r="BG56" i="193"/>
  <c r="BF56" i="193"/>
  <c r="BE56" i="193"/>
  <c r="BD56" i="193"/>
  <c r="BC56" i="193"/>
  <c r="BB56" i="193"/>
  <c r="BA56" i="193"/>
  <c r="AZ56" i="193"/>
  <c r="AY56" i="193"/>
  <c r="AX56" i="193"/>
  <c r="AW56" i="193"/>
  <c r="AV56" i="193"/>
  <c r="AU56" i="193"/>
  <c r="AT56" i="193"/>
  <c r="AS56" i="193"/>
  <c r="AR56" i="193"/>
  <c r="AQ56" i="193"/>
  <c r="AP56" i="193"/>
  <c r="AO56" i="193"/>
  <c r="AN56" i="193"/>
  <c r="AM56" i="193"/>
  <c r="AL56" i="193"/>
  <c r="AK56" i="193"/>
  <c r="AJ56" i="193"/>
  <c r="AI56" i="193"/>
  <c r="AH56" i="193"/>
  <c r="AG56" i="193"/>
  <c r="AF56" i="193"/>
  <c r="AE56" i="193"/>
  <c r="AD56" i="193"/>
  <c r="AC56" i="193"/>
  <c r="AB56" i="193"/>
  <c r="AA56" i="193"/>
  <c r="Z56" i="193"/>
  <c r="Y56" i="193"/>
  <c r="X56" i="193"/>
  <c r="W56" i="193"/>
  <c r="V56" i="193"/>
  <c r="U56" i="193"/>
  <c r="T56" i="193"/>
  <c r="S56" i="193"/>
  <c r="R56" i="193"/>
  <c r="Q56" i="193"/>
  <c r="P56" i="193"/>
  <c r="O56" i="193"/>
  <c r="N56" i="193"/>
  <c r="M56" i="193"/>
  <c r="L56" i="193"/>
  <c r="K56" i="193"/>
  <c r="J56" i="193"/>
  <c r="I56" i="193"/>
  <c r="H56" i="193"/>
  <c r="DP55" i="193"/>
  <c r="DO55" i="193"/>
  <c r="DN55" i="193"/>
  <c r="DM55" i="193"/>
  <c r="DL55" i="193"/>
  <c r="DK55" i="193"/>
  <c r="DJ55" i="193"/>
  <c r="DI55" i="193"/>
  <c r="DH55" i="193"/>
  <c r="DG55" i="193"/>
  <c r="DF55" i="193"/>
  <c r="DE55" i="193"/>
  <c r="DD55" i="193"/>
  <c r="DC55" i="193"/>
  <c r="DB55" i="193"/>
  <c r="DA55" i="193"/>
  <c r="CZ55" i="193"/>
  <c r="CY55" i="193"/>
  <c r="CX55" i="193"/>
  <c r="CW55" i="193"/>
  <c r="CV55" i="193"/>
  <c r="CU55" i="193"/>
  <c r="CT55" i="193"/>
  <c r="CS55" i="193"/>
  <c r="CR55" i="193"/>
  <c r="CQ55" i="193"/>
  <c r="CP55" i="193"/>
  <c r="CO55" i="193"/>
  <c r="CN55" i="193"/>
  <c r="CM55" i="193"/>
  <c r="CL55" i="193"/>
  <c r="CK55" i="193"/>
  <c r="CJ55" i="193"/>
  <c r="CI55" i="193"/>
  <c r="CH55" i="193"/>
  <c r="CG55" i="193"/>
  <c r="CF55" i="193"/>
  <c r="CE55" i="193"/>
  <c r="CD55" i="193"/>
  <c r="CC55" i="193"/>
  <c r="CB55" i="193"/>
  <c r="CA55" i="193"/>
  <c r="BZ55" i="193"/>
  <c r="BY55" i="193"/>
  <c r="BX55" i="193"/>
  <c r="BW55" i="193"/>
  <c r="BV55" i="193"/>
  <c r="BU55" i="193"/>
  <c r="BT55" i="193"/>
  <c r="BS55" i="193"/>
  <c r="BR55" i="193"/>
  <c r="BG55" i="193"/>
  <c r="BF55" i="193"/>
  <c r="BE55" i="193"/>
  <c r="BD55" i="193"/>
  <c r="BC55" i="193"/>
  <c r="BB55" i="193"/>
  <c r="BA55" i="193"/>
  <c r="AZ55" i="193"/>
  <c r="AY55" i="193"/>
  <c r="AX55" i="193"/>
  <c r="AW55" i="193"/>
  <c r="AV55" i="193"/>
  <c r="AU55" i="193"/>
  <c r="AT55" i="193"/>
  <c r="AS55" i="193"/>
  <c r="AR55" i="193"/>
  <c r="AQ55" i="193"/>
  <c r="AP55" i="193"/>
  <c r="AO55" i="193"/>
  <c r="AN55" i="193"/>
  <c r="AM55" i="193"/>
  <c r="AL55" i="193"/>
  <c r="AK55" i="193"/>
  <c r="AJ55" i="193"/>
  <c r="AI55" i="193"/>
  <c r="AH55" i="193"/>
  <c r="AG55" i="193"/>
  <c r="AF55" i="193"/>
  <c r="AE55" i="193"/>
  <c r="AD55" i="193"/>
  <c r="AC55" i="193"/>
  <c r="AB55" i="193"/>
  <c r="AA55" i="193"/>
  <c r="Z55" i="193"/>
  <c r="Y55" i="193"/>
  <c r="X55" i="193"/>
  <c r="W55" i="193"/>
  <c r="V55" i="193"/>
  <c r="U55" i="193"/>
  <c r="T55" i="193"/>
  <c r="S55" i="193"/>
  <c r="R55" i="193"/>
  <c r="Q55" i="193"/>
  <c r="P55" i="193"/>
  <c r="O55" i="193"/>
  <c r="N55" i="193"/>
  <c r="M55" i="193"/>
  <c r="L55" i="193"/>
  <c r="K55" i="193"/>
  <c r="J55" i="193"/>
  <c r="I55" i="193"/>
  <c r="H55" i="193"/>
  <c r="F55" i="193"/>
  <c r="DP54" i="193"/>
  <c r="DO54" i="193"/>
  <c r="DN54" i="193"/>
  <c r="DM54" i="193"/>
  <c r="DL54" i="193"/>
  <c r="DK54" i="193"/>
  <c r="DJ54" i="193"/>
  <c r="DI54" i="193"/>
  <c r="DH54" i="193"/>
  <c r="DG54" i="193"/>
  <c r="DF54" i="193"/>
  <c r="DE54" i="193"/>
  <c r="DD54" i="193"/>
  <c r="DC54" i="193"/>
  <c r="DB54" i="193"/>
  <c r="DA54" i="193"/>
  <c r="CZ54" i="193"/>
  <c r="CY54" i="193"/>
  <c r="CX54" i="193"/>
  <c r="CW54" i="193"/>
  <c r="CV54" i="193"/>
  <c r="CU54" i="193"/>
  <c r="CT54" i="193"/>
  <c r="CS54" i="193"/>
  <c r="CR54" i="193"/>
  <c r="CQ54" i="193"/>
  <c r="CP54" i="193"/>
  <c r="CO54" i="193"/>
  <c r="CN54" i="193"/>
  <c r="CM54" i="193"/>
  <c r="CL54" i="193"/>
  <c r="CK54" i="193"/>
  <c r="CJ54" i="193"/>
  <c r="CI54" i="193"/>
  <c r="CH54" i="193"/>
  <c r="CG54" i="193"/>
  <c r="CF54" i="193"/>
  <c r="CE54" i="193"/>
  <c r="CD54" i="193"/>
  <c r="CC54" i="193"/>
  <c r="CB54" i="193"/>
  <c r="CA54" i="193"/>
  <c r="BZ54" i="193"/>
  <c r="BY54" i="193"/>
  <c r="BX54" i="193"/>
  <c r="BW54" i="193"/>
  <c r="BV54" i="193"/>
  <c r="BU54" i="193"/>
  <c r="BT54" i="193"/>
  <c r="BS54" i="193"/>
  <c r="BR54" i="193"/>
  <c r="BG54" i="193"/>
  <c r="BF54" i="193"/>
  <c r="BE54" i="193"/>
  <c r="BD54" i="193"/>
  <c r="BC54" i="193"/>
  <c r="BB54" i="193"/>
  <c r="BA54" i="193"/>
  <c r="AZ54" i="193"/>
  <c r="AY54" i="193"/>
  <c r="AX54" i="193"/>
  <c r="AW54" i="193"/>
  <c r="AV54" i="193"/>
  <c r="AU54" i="193"/>
  <c r="AT54" i="193"/>
  <c r="AS54" i="193"/>
  <c r="AR54" i="193"/>
  <c r="AQ54" i="193"/>
  <c r="AP54" i="193"/>
  <c r="AO54" i="193"/>
  <c r="AN54" i="193"/>
  <c r="AM54" i="193"/>
  <c r="AL54" i="193"/>
  <c r="AK54" i="193"/>
  <c r="AJ54" i="193"/>
  <c r="AI54" i="193"/>
  <c r="AH54" i="193"/>
  <c r="AG54" i="193"/>
  <c r="AF54" i="193"/>
  <c r="AE54" i="193"/>
  <c r="AD54" i="193"/>
  <c r="AC54" i="193"/>
  <c r="AB54" i="193"/>
  <c r="AA54" i="193"/>
  <c r="Z54" i="193"/>
  <c r="Y54" i="193"/>
  <c r="X54" i="193"/>
  <c r="W54" i="193"/>
  <c r="V54" i="193"/>
  <c r="U54" i="193"/>
  <c r="T54" i="193"/>
  <c r="S54" i="193"/>
  <c r="R54" i="193"/>
  <c r="Q54" i="193"/>
  <c r="P54" i="193"/>
  <c r="O54" i="193"/>
  <c r="N54" i="193"/>
  <c r="M54" i="193"/>
  <c r="L54" i="193"/>
  <c r="K54" i="193"/>
  <c r="J54" i="193"/>
  <c r="I54" i="193"/>
  <c r="H54" i="193"/>
  <c r="F54" i="193"/>
  <c r="DP53" i="193"/>
  <c r="DO53" i="193"/>
  <c r="DN53" i="193"/>
  <c r="DM53" i="193"/>
  <c r="DL53" i="193"/>
  <c r="DK53" i="193"/>
  <c r="DJ53" i="193"/>
  <c r="DI53" i="193"/>
  <c r="DH53" i="193"/>
  <c r="DG53" i="193"/>
  <c r="DF53" i="193"/>
  <c r="DE53" i="193"/>
  <c r="DD53" i="193"/>
  <c r="DC53" i="193"/>
  <c r="DB53" i="193"/>
  <c r="DA53" i="193"/>
  <c r="CZ53" i="193"/>
  <c r="CY53" i="193"/>
  <c r="CX53" i="193"/>
  <c r="CW53" i="193"/>
  <c r="CV53" i="193"/>
  <c r="CU53" i="193"/>
  <c r="CT53" i="193"/>
  <c r="CS53" i="193"/>
  <c r="CR53" i="193"/>
  <c r="CQ53" i="193"/>
  <c r="CP53" i="193"/>
  <c r="CO53" i="193"/>
  <c r="CN53" i="193"/>
  <c r="CM53" i="193"/>
  <c r="CL53" i="193"/>
  <c r="CK53" i="193"/>
  <c r="CJ53" i="193"/>
  <c r="CI53" i="193"/>
  <c r="CH53" i="193"/>
  <c r="CG53" i="193"/>
  <c r="CF53" i="193"/>
  <c r="CE53" i="193"/>
  <c r="CD53" i="193"/>
  <c r="CC53" i="193"/>
  <c r="CB53" i="193"/>
  <c r="CA53" i="193"/>
  <c r="BZ53" i="193"/>
  <c r="BY53" i="193"/>
  <c r="BX53" i="193"/>
  <c r="BW53" i="193"/>
  <c r="BV53" i="193"/>
  <c r="BU53" i="193"/>
  <c r="BT53" i="193"/>
  <c r="BS53" i="193"/>
  <c r="BR53" i="193"/>
  <c r="BG53" i="193"/>
  <c r="BF53" i="193"/>
  <c r="BE53" i="193"/>
  <c r="BD53" i="193"/>
  <c r="BC53" i="193"/>
  <c r="BB53" i="193"/>
  <c r="BA53" i="193"/>
  <c r="AZ53" i="193"/>
  <c r="AY53" i="193"/>
  <c r="AX53" i="193"/>
  <c r="AW53" i="193"/>
  <c r="AV53" i="193"/>
  <c r="AU53" i="193"/>
  <c r="AT53" i="193"/>
  <c r="AS53" i="193"/>
  <c r="AR53" i="193"/>
  <c r="AQ53" i="193"/>
  <c r="AP53" i="193"/>
  <c r="AO53" i="193"/>
  <c r="AN53" i="193"/>
  <c r="AM53" i="193"/>
  <c r="AL53" i="193"/>
  <c r="AK53" i="193"/>
  <c r="AJ53" i="193"/>
  <c r="AI53" i="193"/>
  <c r="AH53" i="193"/>
  <c r="AG53" i="193"/>
  <c r="AF53" i="193"/>
  <c r="AE53" i="193"/>
  <c r="AD53" i="193"/>
  <c r="AC53" i="193"/>
  <c r="AB53" i="193"/>
  <c r="AA53" i="193"/>
  <c r="Z53" i="193"/>
  <c r="Y53" i="193"/>
  <c r="X53" i="193"/>
  <c r="W53" i="193"/>
  <c r="V53" i="193"/>
  <c r="U53" i="193"/>
  <c r="T53" i="193"/>
  <c r="S53" i="193"/>
  <c r="R53" i="193"/>
  <c r="Q53" i="193"/>
  <c r="P53" i="193"/>
  <c r="O53" i="193"/>
  <c r="N53" i="193"/>
  <c r="M53" i="193"/>
  <c r="L53" i="193"/>
  <c r="K53" i="193"/>
  <c r="J53" i="193"/>
  <c r="I53" i="193"/>
  <c r="H53" i="193"/>
  <c r="F53" i="193"/>
  <c r="DP52" i="193"/>
  <c r="DO52" i="193"/>
  <c r="DN52" i="193"/>
  <c r="DM52" i="193"/>
  <c r="DL52" i="193"/>
  <c r="DK52" i="193"/>
  <c r="DJ52" i="193"/>
  <c r="DI52" i="193"/>
  <c r="DH52" i="193"/>
  <c r="DG52" i="193"/>
  <c r="DF52" i="193"/>
  <c r="DE52" i="193"/>
  <c r="DD52" i="193"/>
  <c r="DC52" i="193"/>
  <c r="DB52" i="193"/>
  <c r="DA52" i="193"/>
  <c r="CZ52" i="193"/>
  <c r="CY52" i="193"/>
  <c r="CX52" i="193"/>
  <c r="CW52" i="193"/>
  <c r="CV52" i="193"/>
  <c r="CU52" i="193"/>
  <c r="CT52" i="193"/>
  <c r="CS52" i="193"/>
  <c r="CR52" i="193"/>
  <c r="CQ52" i="193"/>
  <c r="CP52" i="193"/>
  <c r="CO52" i="193"/>
  <c r="CN52" i="193"/>
  <c r="CM52" i="193"/>
  <c r="CL52" i="193"/>
  <c r="CK52" i="193"/>
  <c r="CJ52" i="193"/>
  <c r="CI52" i="193"/>
  <c r="CH52" i="193"/>
  <c r="CG52" i="193"/>
  <c r="CF52" i="193"/>
  <c r="CE52" i="193"/>
  <c r="CD52" i="193"/>
  <c r="CC52" i="193"/>
  <c r="CB52" i="193"/>
  <c r="CA52" i="193"/>
  <c r="BZ52" i="193"/>
  <c r="BY52" i="193"/>
  <c r="BX52" i="193"/>
  <c r="BW52" i="193"/>
  <c r="BV52" i="193"/>
  <c r="BU52" i="193"/>
  <c r="BT52" i="193"/>
  <c r="BS52" i="193"/>
  <c r="BR52" i="193"/>
  <c r="BG52" i="193"/>
  <c r="BF52" i="193"/>
  <c r="BE52" i="193"/>
  <c r="BD52" i="193"/>
  <c r="BC52" i="193"/>
  <c r="BB52" i="193"/>
  <c r="BA52" i="193"/>
  <c r="AZ52" i="193"/>
  <c r="AY52" i="193"/>
  <c r="AX52" i="193"/>
  <c r="AW52" i="193"/>
  <c r="AV52" i="193"/>
  <c r="AU52" i="193"/>
  <c r="AT52" i="193"/>
  <c r="AS52" i="193"/>
  <c r="AR52" i="193"/>
  <c r="AQ52" i="193"/>
  <c r="AP52" i="193"/>
  <c r="AO52" i="193"/>
  <c r="AN52" i="193"/>
  <c r="AM52" i="193"/>
  <c r="AL52" i="193"/>
  <c r="AK52" i="193"/>
  <c r="AJ52" i="193"/>
  <c r="AI52" i="193"/>
  <c r="AH52" i="193"/>
  <c r="AG52" i="193"/>
  <c r="AF52" i="193"/>
  <c r="AE52" i="193"/>
  <c r="AD52" i="193"/>
  <c r="AC52" i="193"/>
  <c r="AB52" i="193"/>
  <c r="AA52" i="193"/>
  <c r="Z52" i="193"/>
  <c r="Y52" i="193"/>
  <c r="X52" i="193"/>
  <c r="W52" i="193"/>
  <c r="V52" i="193"/>
  <c r="U52" i="193"/>
  <c r="T52" i="193"/>
  <c r="S52" i="193"/>
  <c r="R52" i="193"/>
  <c r="Q52" i="193"/>
  <c r="P52" i="193"/>
  <c r="O52" i="193"/>
  <c r="N52" i="193"/>
  <c r="M52" i="193"/>
  <c r="L52" i="193"/>
  <c r="K52" i="193"/>
  <c r="J52" i="193"/>
  <c r="I52" i="193"/>
  <c r="H52" i="193"/>
  <c r="F52" i="193"/>
  <c r="DP51" i="193"/>
  <c r="DO51" i="193"/>
  <c r="DN51" i="193"/>
  <c r="DM51" i="193"/>
  <c r="DL51" i="193"/>
  <c r="DK51" i="193"/>
  <c r="DJ51" i="193"/>
  <c r="DI51" i="193"/>
  <c r="DH51" i="193"/>
  <c r="DG51" i="193"/>
  <c r="DF51" i="193"/>
  <c r="DE51" i="193"/>
  <c r="DD51" i="193"/>
  <c r="DC51" i="193"/>
  <c r="DB51" i="193"/>
  <c r="DA51" i="193"/>
  <c r="CZ51" i="193"/>
  <c r="CY51" i="193"/>
  <c r="CX51" i="193"/>
  <c r="CW51" i="193"/>
  <c r="CV51" i="193"/>
  <c r="CU51" i="193"/>
  <c r="CT51" i="193"/>
  <c r="CS51" i="193"/>
  <c r="CR51" i="193"/>
  <c r="CQ51" i="193"/>
  <c r="CP51" i="193"/>
  <c r="CO51" i="193"/>
  <c r="CN51" i="193"/>
  <c r="CM51" i="193"/>
  <c r="CL51" i="193"/>
  <c r="CK51" i="193"/>
  <c r="CJ51" i="193"/>
  <c r="CI51" i="193"/>
  <c r="CH51" i="193"/>
  <c r="CG51" i="193"/>
  <c r="CF51" i="193"/>
  <c r="CE51" i="193"/>
  <c r="CD51" i="193"/>
  <c r="CC51" i="193"/>
  <c r="CB51" i="193"/>
  <c r="CA51" i="193"/>
  <c r="BZ51" i="193"/>
  <c r="BY51" i="193"/>
  <c r="BX51" i="193"/>
  <c r="BW51" i="193"/>
  <c r="BV51" i="193"/>
  <c r="BU51" i="193"/>
  <c r="BT51" i="193"/>
  <c r="BS51" i="193"/>
  <c r="BR51" i="193"/>
  <c r="BG51" i="193"/>
  <c r="BF51" i="193"/>
  <c r="BE51" i="193"/>
  <c r="BD51" i="193"/>
  <c r="BC51" i="193"/>
  <c r="BB51" i="193"/>
  <c r="BA51" i="193"/>
  <c r="AZ51" i="193"/>
  <c r="AY51" i="193"/>
  <c r="AX51" i="193"/>
  <c r="AW51" i="193"/>
  <c r="AV51" i="193"/>
  <c r="AU51" i="193"/>
  <c r="AT51" i="193"/>
  <c r="AS51" i="193"/>
  <c r="AR51" i="193"/>
  <c r="AQ51" i="193"/>
  <c r="AP51" i="193"/>
  <c r="AO51" i="193"/>
  <c r="AN51" i="193"/>
  <c r="AM51" i="193"/>
  <c r="AL51" i="193"/>
  <c r="AK51" i="193"/>
  <c r="AJ51" i="193"/>
  <c r="AI51" i="193"/>
  <c r="AH51" i="193"/>
  <c r="AG51" i="193"/>
  <c r="AF51" i="193"/>
  <c r="AE51" i="193"/>
  <c r="AD51" i="193"/>
  <c r="AC51" i="193"/>
  <c r="AB51" i="193"/>
  <c r="AA51" i="193"/>
  <c r="Z51" i="193"/>
  <c r="Y51" i="193"/>
  <c r="X51" i="193"/>
  <c r="W51" i="193"/>
  <c r="V51" i="193"/>
  <c r="U51" i="193"/>
  <c r="T51" i="193"/>
  <c r="S51" i="193"/>
  <c r="R51" i="193"/>
  <c r="Q51" i="193"/>
  <c r="P51" i="193"/>
  <c r="O51" i="193"/>
  <c r="N51" i="193"/>
  <c r="M51" i="193"/>
  <c r="L51" i="193"/>
  <c r="K51" i="193"/>
  <c r="J51" i="193"/>
  <c r="I51" i="193"/>
  <c r="H51" i="193"/>
  <c r="F51" i="193"/>
  <c r="DP50" i="193"/>
  <c r="DO50" i="193"/>
  <c r="DN50" i="193"/>
  <c r="DM50" i="193"/>
  <c r="DL50" i="193"/>
  <c r="DK50" i="193"/>
  <c r="DJ50" i="193"/>
  <c r="DI50" i="193"/>
  <c r="DH50" i="193"/>
  <c r="DG50" i="193"/>
  <c r="DF50" i="193"/>
  <c r="DE50" i="193"/>
  <c r="DD50" i="193"/>
  <c r="DC50" i="193"/>
  <c r="DB50" i="193"/>
  <c r="DA50" i="193"/>
  <c r="CZ50" i="193"/>
  <c r="CY50" i="193"/>
  <c r="CX50" i="193"/>
  <c r="CW50" i="193"/>
  <c r="CV50" i="193"/>
  <c r="CU50" i="193"/>
  <c r="CT50" i="193"/>
  <c r="CS50" i="193"/>
  <c r="CR50" i="193"/>
  <c r="CQ50" i="193"/>
  <c r="CP50" i="193"/>
  <c r="CO50" i="193"/>
  <c r="CN50" i="193"/>
  <c r="CM50" i="193"/>
  <c r="CL50" i="193"/>
  <c r="CK50" i="193"/>
  <c r="CJ50" i="193"/>
  <c r="CI50" i="193"/>
  <c r="CH50" i="193"/>
  <c r="CG50" i="193"/>
  <c r="CF50" i="193"/>
  <c r="CE50" i="193"/>
  <c r="CD50" i="193"/>
  <c r="CC50" i="193"/>
  <c r="CB50" i="193"/>
  <c r="CA50" i="193"/>
  <c r="BZ50" i="193"/>
  <c r="BY50" i="193"/>
  <c r="BX50" i="193"/>
  <c r="BW50" i="193"/>
  <c r="BV50" i="193"/>
  <c r="BU50" i="193"/>
  <c r="BT50" i="193"/>
  <c r="BS50" i="193"/>
  <c r="BR50" i="193"/>
  <c r="BG50" i="193"/>
  <c r="BF50" i="193"/>
  <c r="BE50" i="193"/>
  <c r="BD50" i="193"/>
  <c r="BC50" i="193"/>
  <c r="BB50" i="193"/>
  <c r="BA50" i="193"/>
  <c r="AZ50" i="193"/>
  <c r="AY50" i="193"/>
  <c r="AX50" i="193"/>
  <c r="AW50" i="193"/>
  <c r="AV50" i="193"/>
  <c r="AU50" i="193"/>
  <c r="AT50" i="193"/>
  <c r="AS50" i="193"/>
  <c r="AR50" i="193"/>
  <c r="AQ50" i="193"/>
  <c r="AP50" i="193"/>
  <c r="AO50" i="193"/>
  <c r="AN50" i="193"/>
  <c r="AM50" i="193"/>
  <c r="AL50" i="193"/>
  <c r="AK50" i="193"/>
  <c r="AJ50" i="193"/>
  <c r="AI50" i="193"/>
  <c r="AH50" i="193"/>
  <c r="AG50" i="193"/>
  <c r="AF50" i="193"/>
  <c r="AE50" i="193"/>
  <c r="AD50" i="193"/>
  <c r="AC50" i="193"/>
  <c r="AB50" i="193"/>
  <c r="AA50" i="193"/>
  <c r="Z50" i="193"/>
  <c r="Y50" i="193"/>
  <c r="X50" i="193"/>
  <c r="W50" i="193"/>
  <c r="V50" i="193"/>
  <c r="U50" i="193"/>
  <c r="T50" i="193"/>
  <c r="S50" i="193"/>
  <c r="R50" i="193"/>
  <c r="Q50" i="193"/>
  <c r="P50" i="193"/>
  <c r="O50" i="193"/>
  <c r="N50" i="193"/>
  <c r="M50" i="193"/>
  <c r="L50" i="193"/>
  <c r="K50" i="193"/>
  <c r="J50" i="193"/>
  <c r="I50" i="193"/>
  <c r="H50" i="193"/>
  <c r="DP49" i="193"/>
  <c r="DO49" i="193"/>
  <c r="DN49" i="193"/>
  <c r="DM49" i="193"/>
  <c r="DL49" i="193"/>
  <c r="DK49" i="193"/>
  <c r="DJ49" i="193"/>
  <c r="DI49" i="193"/>
  <c r="DH49" i="193"/>
  <c r="DG49" i="193"/>
  <c r="DF49" i="193"/>
  <c r="DE49" i="193"/>
  <c r="DD49" i="193"/>
  <c r="DC49" i="193"/>
  <c r="DB49" i="193"/>
  <c r="DA49" i="193"/>
  <c r="CZ49" i="193"/>
  <c r="CY49" i="193"/>
  <c r="CX49" i="193"/>
  <c r="CW49" i="193"/>
  <c r="CV49" i="193"/>
  <c r="CU49" i="193"/>
  <c r="CT49" i="193"/>
  <c r="CS49" i="193"/>
  <c r="CR49" i="193"/>
  <c r="CQ49" i="193"/>
  <c r="CP49" i="193"/>
  <c r="CO49" i="193"/>
  <c r="CN49" i="193"/>
  <c r="CM49" i="193"/>
  <c r="CL49" i="193"/>
  <c r="CK49" i="193"/>
  <c r="CJ49" i="193"/>
  <c r="CI49" i="193"/>
  <c r="CH49" i="193"/>
  <c r="CG49" i="193"/>
  <c r="CF49" i="193"/>
  <c r="CE49" i="193"/>
  <c r="CD49" i="193"/>
  <c r="CC49" i="193"/>
  <c r="CB49" i="193"/>
  <c r="CA49" i="193"/>
  <c r="BZ49" i="193"/>
  <c r="BY49" i="193"/>
  <c r="BX49" i="193"/>
  <c r="BW49" i="193"/>
  <c r="BV49" i="193"/>
  <c r="BU49" i="193"/>
  <c r="BT49" i="193"/>
  <c r="BS49" i="193"/>
  <c r="BR49" i="193"/>
  <c r="BG49" i="193"/>
  <c r="BF49" i="193"/>
  <c r="BE49" i="193"/>
  <c r="BD49" i="193"/>
  <c r="BC49" i="193"/>
  <c r="BB49" i="193"/>
  <c r="BA49" i="193"/>
  <c r="AZ49" i="193"/>
  <c r="AY49" i="193"/>
  <c r="AX49" i="193"/>
  <c r="AW49" i="193"/>
  <c r="AV49" i="193"/>
  <c r="AU49" i="193"/>
  <c r="AT49" i="193"/>
  <c r="AS49" i="193"/>
  <c r="AR49" i="193"/>
  <c r="AQ49" i="193"/>
  <c r="AP49" i="193"/>
  <c r="AO49" i="193"/>
  <c r="AN49" i="193"/>
  <c r="AM49" i="193"/>
  <c r="AL49" i="193"/>
  <c r="AK49" i="193"/>
  <c r="AJ49" i="193"/>
  <c r="AI49" i="193"/>
  <c r="AH49" i="193"/>
  <c r="AG49" i="193"/>
  <c r="AF49" i="193"/>
  <c r="AE49" i="193"/>
  <c r="AD49" i="193"/>
  <c r="AC49" i="193"/>
  <c r="AB49" i="193"/>
  <c r="AA49" i="193"/>
  <c r="Z49" i="193"/>
  <c r="Y49" i="193"/>
  <c r="X49" i="193"/>
  <c r="W49" i="193"/>
  <c r="V49" i="193"/>
  <c r="U49" i="193"/>
  <c r="T49" i="193"/>
  <c r="S49" i="193"/>
  <c r="R49" i="193"/>
  <c r="Q49" i="193"/>
  <c r="P49" i="193"/>
  <c r="O49" i="193"/>
  <c r="N49" i="193"/>
  <c r="M49" i="193"/>
  <c r="L49" i="193"/>
  <c r="K49" i="193"/>
  <c r="J49" i="193"/>
  <c r="I49" i="193"/>
  <c r="H49" i="193"/>
  <c r="F49" i="193"/>
  <c r="DP48" i="193"/>
  <c r="DO48" i="193"/>
  <c r="DN48" i="193"/>
  <c r="DM48" i="193"/>
  <c r="DL48" i="193"/>
  <c r="DK48" i="193"/>
  <c r="DJ48" i="193"/>
  <c r="DI48" i="193"/>
  <c r="DH48" i="193"/>
  <c r="DG48" i="193"/>
  <c r="DF48" i="193"/>
  <c r="DE48" i="193"/>
  <c r="DD48" i="193"/>
  <c r="DC48" i="193"/>
  <c r="DB48" i="193"/>
  <c r="DA48" i="193"/>
  <c r="CZ48" i="193"/>
  <c r="CY48" i="193"/>
  <c r="CX48" i="193"/>
  <c r="CW48" i="193"/>
  <c r="CV48" i="193"/>
  <c r="CU48" i="193"/>
  <c r="CT48" i="193"/>
  <c r="CS48" i="193"/>
  <c r="CR48" i="193"/>
  <c r="CQ48" i="193"/>
  <c r="CP48" i="193"/>
  <c r="CO48" i="193"/>
  <c r="CN48" i="193"/>
  <c r="CM48" i="193"/>
  <c r="CL48" i="193"/>
  <c r="CK48" i="193"/>
  <c r="CJ48" i="193"/>
  <c r="CI48" i="193"/>
  <c r="CH48" i="193"/>
  <c r="CG48" i="193"/>
  <c r="CF48" i="193"/>
  <c r="CE48" i="193"/>
  <c r="CD48" i="193"/>
  <c r="CC48" i="193"/>
  <c r="CB48" i="193"/>
  <c r="CA48" i="193"/>
  <c r="BZ48" i="193"/>
  <c r="BY48" i="193"/>
  <c r="BX48" i="193"/>
  <c r="BW48" i="193"/>
  <c r="BV48" i="193"/>
  <c r="BU48" i="193"/>
  <c r="BT48" i="193"/>
  <c r="BS48" i="193"/>
  <c r="BR48" i="193"/>
  <c r="BG48" i="193"/>
  <c r="BF48" i="193"/>
  <c r="BE48" i="193"/>
  <c r="BD48" i="193"/>
  <c r="BC48" i="193"/>
  <c r="BB48" i="193"/>
  <c r="BA48" i="193"/>
  <c r="AZ48" i="193"/>
  <c r="AY48" i="193"/>
  <c r="AX48" i="193"/>
  <c r="AW48" i="193"/>
  <c r="AV48" i="193"/>
  <c r="AU48" i="193"/>
  <c r="AT48" i="193"/>
  <c r="AS48" i="193"/>
  <c r="AR48" i="193"/>
  <c r="AQ48" i="193"/>
  <c r="AP48" i="193"/>
  <c r="AO48" i="193"/>
  <c r="AN48" i="193"/>
  <c r="AM48" i="193"/>
  <c r="AL48" i="193"/>
  <c r="AK48" i="193"/>
  <c r="AJ48" i="193"/>
  <c r="AI48" i="193"/>
  <c r="AH48" i="193"/>
  <c r="AG48" i="193"/>
  <c r="AF48" i="193"/>
  <c r="AE48" i="193"/>
  <c r="AD48" i="193"/>
  <c r="AC48" i="193"/>
  <c r="AB48" i="193"/>
  <c r="AA48" i="193"/>
  <c r="Z48" i="193"/>
  <c r="Y48" i="193"/>
  <c r="X48" i="193"/>
  <c r="W48" i="193"/>
  <c r="V48" i="193"/>
  <c r="U48" i="193"/>
  <c r="T48" i="193"/>
  <c r="S48" i="193"/>
  <c r="R48" i="193"/>
  <c r="Q48" i="193"/>
  <c r="P48" i="193"/>
  <c r="O48" i="193"/>
  <c r="N48" i="193"/>
  <c r="M48" i="193"/>
  <c r="L48" i="193"/>
  <c r="K48" i="193"/>
  <c r="J48" i="193"/>
  <c r="I48" i="193"/>
  <c r="H48" i="193"/>
  <c r="F48" i="193"/>
  <c r="DP47" i="193"/>
  <c r="DO47" i="193"/>
  <c r="DN47" i="193"/>
  <c r="DM47" i="193"/>
  <c r="DL47" i="193"/>
  <c r="DK47" i="193"/>
  <c r="DJ47" i="193"/>
  <c r="DI47" i="193"/>
  <c r="DH47" i="193"/>
  <c r="DG47" i="193"/>
  <c r="DF47" i="193"/>
  <c r="DE47" i="193"/>
  <c r="DD47" i="193"/>
  <c r="DC47" i="193"/>
  <c r="DB47" i="193"/>
  <c r="DA47" i="193"/>
  <c r="CZ47" i="193"/>
  <c r="CY47" i="193"/>
  <c r="CX47" i="193"/>
  <c r="CW47" i="193"/>
  <c r="CV47" i="193"/>
  <c r="CU47" i="193"/>
  <c r="CT47" i="193"/>
  <c r="CS47" i="193"/>
  <c r="CR47" i="193"/>
  <c r="CQ47" i="193"/>
  <c r="CP47" i="193"/>
  <c r="CO47" i="193"/>
  <c r="CN47" i="193"/>
  <c r="CM47" i="193"/>
  <c r="CL47" i="193"/>
  <c r="CK47" i="193"/>
  <c r="CJ47" i="193"/>
  <c r="CI47" i="193"/>
  <c r="CH47" i="193"/>
  <c r="CG47" i="193"/>
  <c r="CF47" i="193"/>
  <c r="CE47" i="193"/>
  <c r="CD47" i="193"/>
  <c r="CC47" i="193"/>
  <c r="CB47" i="193"/>
  <c r="CA47" i="193"/>
  <c r="BZ47" i="193"/>
  <c r="BY47" i="193"/>
  <c r="BX47" i="193"/>
  <c r="BW47" i="193"/>
  <c r="BV47" i="193"/>
  <c r="BU47" i="193"/>
  <c r="BT47" i="193"/>
  <c r="BS47" i="193"/>
  <c r="BR47" i="193"/>
  <c r="BG47" i="193"/>
  <c r="BF47" i="193"/>
  <c r="BE47" i="193"/>
  <c r="BD47" i="193"/>
  <c r="BC47" i="193"/>
  <c r="BB47" i="193"/>
  <c r="BA47" i="193"/>
  <c r="AZ47" i="193"/>
  <c r="AY47" i="193"/>
  <c r="AX47" i="193"/>
  <c r="AW47" i="193"/>
  <c r="AV47" i="193"/>
  <c r="AU47" i="193"/>
  <c r="AT47" i="193"/>
  <c r="AS47" i="193"/>
  <c r="AR47" i="193"/>
  <c r="AQ47" i="193"/>
  <c r="AP47" i="193"/>
  <c r="AO47" i="193"/>
  <c r="AN47" i="193"/>
  <c r="AM47" i="193"/>
  <c r="AL47" i="193"/>
  <c r="AK47" i="193"/>
  <c r="AJ47" i="193"/>
  <c r="AI47" i="193"/>
  <c r="AH47" i="193"/>
  <c r="AG47" i="193"/>
  <c r="AF47" i="193"/>
  <c r="AE47" i="193"/>
  <c r="AD47" i="193"/>
  <c r="AC47" i="193"/>
  <c r="AB47" i="193"/>
  <c r="AA47" i="193"/>
  <c r="Z47" i="193"/>
  <c r="Y47" i="193"/>
  <c r="X47" i="193"/>
  <c r="W47" i="193"/>
  <c r="V47" i="193"/>
  <c r="U47" i="193"/>
  <c r="T47" i="193"/>
  <c r="S47" i="193"/>
  <c r="R47" i="193"/>
  <c r="Q47" i="193"/>
  <c r="P47" i="193"/>
  <c r="O47" i="193"/>
  <c r="N47" i="193"/>
  <c r="M47" i="193"/>
  <c r="L47" i="193"/>
  <c r="K47" i="193"/>
  <c r="J47" i="193"/>
  <c r="I47" i="193"/>
  <c r="H47" i="193"/>
  <c r="DP46" i="193"/>
  <c r="DO46" i="193"/>
  <c r="DN46" i="193"/>
  <c r="DM46" i="193"/>
  <c r="DL46" i="193"/>
  <c r="DK46" i="193"/>
  <c r="DJ46" i="193"/>
  <c r="DI46" i="193"/>
  <c r="DH46" i="193"/>
  <c r="DG46" i="193"/>
  <c r="DF46" i="193"/>
  <c r="DE46" i="193"/>
  <c r="DD46" i="193"/>
  <c r="DC46" i="193"/>
  <c r="DB46" i="193"/>
  <c r="DA46" i="193"/>
  <c r="CZ46" i="193"/>
  <c r="CY46" i="193"/>
  <c r="CX46" i="193"/>
  <c r="CW46" i="193"/>
  <c r="CV46" i="193"/>
  <c r="CU46" i="193"/>
  <c r="CT46" i="193"/>
  <c r="CS46" i="193"/>
  <c r="CR46" i="193"/>
  <c r="CQ46" i="193"/>
  <c r="CP46" i="193"/>
  <c r="CO46" i="193"/>
  <c r="CN46" i="193"/>
  <c r="CM46" i="193"/>
  <c r="CL46" i="193"/>
  <c r="CK46" i="193"/>
  <c r="CJ46" i="193"/>
  <c r="CI46" i="193"/>
  <c r="CH46" i="193"/>
  <c r="CG46" i="193"/>
  <c r="CF46" i="193"/>
  <c r="CE46" i="193"/>
  <c r="CD46" i="193"/>
  <c r="CC46" i="193"/>
  <c r="CB46" i="193"/>
  <c r="CA46" i="193"/>
  <c r="BZ46" i="193"/>
  <c r="BY46" i="193"/>
  <c r="BX46" i="193"/>
  <c r="BW46" i="193"/>
  <c r="BV46" i="193"/>
  <c r="BU46" i="193"/>
  <c r="BT46" i="193"/>
  <c r="BS46" i="193"/>
  <c r="BR46" i="193"/>
  <c r="BG46" i="193"/>
  <c r="BF46" i="193"/>
  <c r="BE46" i="193"/>
  <c r="BD46" i="193"/>
  <c r="BC46" i="193"/>
  <c r="BB46" i="193"/>
  <c r="BA46" i="193"/>
  <c r="AZ46" i="193"/>
  <c r="AY46" i="193"/>
  <c r="AX46" i="193"/>
  <c r="AW46" i="193"/>
  <c r="AV46" i="193"/>
  <c r="AU46" i="193"/>
  <c r="AT46" i="193"/>
  <c r="AS46" i="193"/>
  <c r="AR46" i="193"/>
  <c r="AQ46" i="193"/>
  <c r="AP46" i="193"/>
  <c r="AO46" i="193"/>
  <c r="AN46" i="193"/>
  <c r="AM46" i="193"/>
  <c r="AL46" i="193"/>
  <c r="AK46" i="193"/>
  <c r="AJ46" i="193"/>
  <c r="AI46" i="193"/>
  <c r="AH46" i="193"/>
  <c r="AG46" i="193"/>
  <c r="AF46" i="193"/>
  <c r="AE46" i="193"/>
  <c r="AD46" i="193"/>
  <c r="AC46" i="193"/>
  <c r="AB46" i="193"/>
  <c r="AA46" i="193"/>
  <c r="Z46" i="193"/>
  <c r="Y46" i="193"/>
  <c r="X46" i="193"/>
  <c r="W46" i="193"/>
  <c r="V46" i="193"/>
  <c r="U46" i="193"/>
  <c r="T46" i="193"/>
  <c r="S46" i="193"/>
  <c r="R46" i="193"/>
  <c r="Q46" i="193"/>
  <c r="P46" i="193"/>
  <c r="O46" i="193"/>
  <c r="N46" i="193"/>
  <c r="M46" i="193"/>
  <c r="L46" i="193"/>
  <c r="K46" i="193"/>
  <c r="J46" i="193"/>
  <c r="I46" i="193"/>
  <c r="H46" i="193"/>
  <c r="DP45" i="193"/>
  <c r="DO45" i="193"/>
  <c r="DN45" i="193"/>
  <c r="DM45" i="193"/>
  <c r="DL45" i="193"/>
  <c r="DK45" i="193"/>
  <c r="DJ45" i="193"/>
  <c r="DI45" i="193"/>
  <c r="DH45" i="193"/>
  <c r="DG45" i="193"/>
  <c r="DF45" i="193"/>
  <c r="DE45" i="193"/>
  <c r="DD45" i="193"/>
  <c r="DC45" i="193"/>
  <c r="DB45" i="193"/>
  <c r="DA45" i="193"/>
  <c r="CZ45" i="193"/>
  <c r="CY45" i="193"/>
  <c r="CX45" i="193"/>
  <c r="CW45" i="193"/>
  <c r="CV45" i="193"/>
  <c r="CU45" i="193"/>
  <c r="CT45" i="193"/>
  <c r="CS45" i="193"/>
  <c r="CR45" i="193"/>
  <c r="CQ45" i="193"/>
  <c r="CP45" i="193"/>
  <c r="CO45" i="193"/>
  <c r="CN45" i="193"/>
  <c r="CM45" i="193"/>
  <c r="CL45" i="193"/>
  <c r="CK45" i="193"/>
  <c r="CJ45" i="193"/>
  <c r="CI45" i="193"/>
  <c r="CH45" i="193"/>
  <c r="CG45" i="193"/>
  <c r="CF45" i="193"/>
  <c r="CE45" i="193"/>
  <c r="CD45" i="193"/>
  <c r="CC45" i="193"/>
  <c r="CB45" i="193"/>
  <c r="CA45" i="193"/>
  <c r="BZ45" i="193"/>
  <c r="BY45" i="193"/>
  <c r="BX45" i="193"/>
  <c r="BW45" i="193"/>
  <c r="BV45" i="193"/>
  <c r="BU45" i="193"/>
  <c r="BT45" i="193"/>
  <c r="BS45" i="193"/>
  <c r="BR45" i="193"/>
  <c r="BG45" i="193"/>
  <c r="BF45" i="193"/>
  <c r="BE45" i="193"/>
  <c r="BD45" i="193"/>
  <c r="BC45" i="193"/>
  <c r="BB45" i="193"/>
  <c r="BA45" i="193"/>
  <c r="AZ45" i="193"/>
  <c r="AY45" i="193"/>
  <c r="AX45" i="193"/>
  <c r="AW45" i="193"/>
  <c r="AV45" i="193"/>
  <c r="AU45" i="193"/>
  <c r="AT45" i="193"/>
  <c r="AS45" i="193"/>
  <c r="AR45" i="193"/>
  <c r="AQ45" i="193"/>
  <c r="AP45" i="193"/>
  <c r="AO45" i="193"/>
  <c r="AN45" i="193"/>
  <c r="AM45" i="193"/>
  <c r="AL45" i="193"/>
  <c r="AK45" i="193"/>
  <c r="AJ45" i="193"/>
  <c r="AI45" i="193"/>
  <c r="AH45" i="193"/>
  <c r="AG45" i="193"/>
  <c r="AF45" i="193"/>
  <c r="AE45" i="193"/>
  <c r="AD45" i="193"/>
  <c r="AC45" i="193"/>
  <c r="AB45" i="193"/>
  <c r="AA45" i="193"/>
  <c r="Z45" i="193"/>
  <c r="Y45" i="193"/>
  <c r="X45" i="193"/>
  <c r="W45" i="193"/>
  <c r="V45" i="193"/>
  <c r="U45" i="193"/>
  <c r="T45" i="193"/>
  <c r="S45" i="193"/>
  <c r="R45" i="193"/>
  <c r="Q45" i="193"/>
  <c r="P45" i="193"/>
  <c r="O45" i="193"/>
  <c r="N45" i="193"/>
  <c r="M45" i="193"/>
  <c r="L45" i="193"/>
  <c r="K45" i="193"/>
  <c r="J45" i="193"/>
  <c r="I45" i="193"/>
  <c r="H45" i="193"/>
  <c r="F45" i="193"/>
  <c r="DP44" i="193"/>
  <c r="DO44" i="193"/>
  <c r="DN44" i="193"/>
  <c r="DM44" i="193"/>
  <c r="DL44" i="193"/>
  <c r="DK44" i="193"/>
  <c r="DJ44" i="193"/>
  <c r="DI44" i="193"/>
  <c r="DH44" i="193"/>
  <c r="DG44" i="193"/>
  <c r="DF44" i="193"/>
  <c r="DE44" i="193"/>
  <c r="DD44" i="193"/>
  <c r="DC44" i="193"/>
  <c r="DB44" i="193"/>
  <c r="DA44" i="193"/>
  <c r="CZ44" i="193"/>
  <c r="CY44" i="193"/>
  <c r="CX44" i="193"/>
  <c r="CW44" i="193"/>
  <c r="CV44" i="193"/>
  <c r="CU44" i="193"/>
  <c r="CT44" i="193"/>
  <c r="CS44" i="193"/>
  <c r="CR44" i="193"/>
  <c r="CQ44" i="193"/>
  <c r="CP44" i="193"/>
  <c r="CO44" i="193"/>
  <c r="CN44" i="193"/>
  <c r="CM44" i="193"/>
  <c r="CL44" i="193"/>
  <c r="CK44" i="193"/>
  <c r="CJ44" i="193"/>
  <c r="CI44" i="193"/>
  <c r="CH44" i="193"/>
  <c r="CG44" i="193"/>
  <c r="CF44" i="193"/>
  <c r="CE44" i="193"/>
  <c r="CD44" i="193"/>
  <c r="CC44" i="193"/>
  <c r="CB44" i="193"/>
  <c r="CA44" i="193"/>
  <c r="BZ44" i="193"/>
  <c r="BY44" i="193"/>
  <c r="BX44" i="193"/>
  <c r="BW44" i="193"/>
  <c r="BV44" i="193"/>
  <c r="BU44" i="193"/>
  <c r="BT44" i="193"/>
  <c r="BS44" i="193"/>
  <c r="BR44" i="193"/>
  <c r="BG44" i="193"/>
  <c r="BF44" i="193"/>
  <c r="BE44" i="193"/>
  <c r="BD44" i="193"/>
  <c r="BC44" i="193"/>
  <c r="BB44" i="193"/>
  <c r="BA44" i="193"/>
  <c r="AZ44" i="193"/>
  <c r="AY44" i="193"/>
  <c r="AX44" i="193"/>
  <c r="AW44" i="193"/>
  <c r="AV44" i="193"/>
  <c r="AU44" i="193"/>
  <c r="AT44" i="193"/>
  <c r="AS44" i="193"/>
  <c r="AR44" i="193"/>
  <c r="AQ44" i="193"/>
  <c r="AP44" i="193"/>
  <c r="AO44" i="193"/>
  <c r="AN44" i="193"/>
  <c r="AM44" i="193"/>
  <c r="AL44" i="193"/>
  <c r="AK44" i="193"/>
  <c r="AJ44" i="193"/>
  <c r="AI44" i="193"/>
  <c r="AH44" i="193"/>
  <c r="AG44" i="193"/>
  <c r="AF44" i="193"/>
  <c r="AE44" i="193"/>
  <c r="AD44" i="193"/>
  <c r="AC44" i="193"/>
  <c r="AB44" i="193"/>
  <c r="AA44" i="193"/>
  <c r="Z44" i="193"/>
  <c r="Y44" i="193"/>
  <c r="X44" i="193"/>
  <c r="W44" i="193"/>
  <c r="V44" i="193"/>
  <c r="U44" i="193"/>
  <c r="T44" i="193"/>
  <c r="S44" i="193"/>
  <c r="R44" i="193"/>
  <c r="Q44" i="193"/>
  <c r="P44" i="193"/>
  <c r="O44" i="193"/>
  <c r="N44" i="193"/>
  <c r="M44" i="193"/>
  <c r="L44" i="193"/>
  <c r="K44" i="193"/>
  <c r="J44" i="193"/>
  <c r="I44" i="193"/>
  <c r="H44" i="193"/>
  <c r="F44" i="193"/>
  <c r="DP43" i="193"/>
  <c r="DO43" i="193"/>
  <c r="DN43" i="193"/>
  <c r="DM43" i="193"/>
  <c r="DL43" i="193"/>
  <c r="DK43" i="193"/>
  <c r="DJ43" i="193"/>
  <c r="DI43" i="193"/>
  <c r="DH43" i="193"/>
  <c r="DG43" i="193"/>
  <c r="DF43" i="193"/>
  <c r="DE43" i="193"/>
  <c r="DD43" i="193"/>
  <c r="DC43" i="193"/>
  <c r="DB43" i="193"/>
  <c r="DA43" i="193"/>
  <c r="CZ43" i="193"/>
  <c r="CY43" i="193"/>
  <c r="CX43" i="193"/>
  <c r="CW43" i="193"/>
  <c r="CV43" i="193"/>
  <c r="CU43" i="193"/>
  <c r="CT43" i="193"/>
  <c r="CS43" i="193"/>
  <c r="CR43" i="193"/>
  <c r="CQ43" i="193"/>
  <c r="CP43" i="193"/>
  <c r="CO43" i="193"/>
  <c r="CN43" i="193"/>
  <c r="CM43" i="193"/>
  <c r="CL43" i="193"/>
  <c r="CK43" i="193"/>
  <c r="CJ43" i="193"/>
  <c r="CI43" i="193"/>
  <c r="CH43" i="193"/>
  <c r="CG43" i="193"/>
  <c r="CF43" i="193"/>
  <c r="CE43" i="193"/>
  <c r="CD43" i="193"/>
  <c r="CC43" i="193"/>
  <c r="CB43" i="193"/>
  <c r="CA43" i="193"/>
  <c r="BZ43" i="193"/>
  <c r="BY43" i="193"/>
  <c r="BX43" i="193"/>
  <c r="BW43" i="193"/>
  <c r="BV43" i="193"/>
  <c r="BU43" i="193"/>
  <c r="BT43" i="193"/>
  <c r="BS43" i="193"/>
  <c r="BR43" i="193"/>
  <c r="BG43" i="193"/>
  <c r="BF43" i="193"/>
  <c r="BE43" i="193"/>
  <c r="BD43" i="193"/>
  <c r="BC43" i="193"/>
  <c r="BB43" i="193"/>
  <c r="BA43" i="193"/>
  <c r="AZ43" i="193"/>
  <c r="AY43" i="193"/>
  <c r="AX43" i="193"/>
  <c r="AW43" i="193"/>
  <c r="AV43" i="193"/>
  <c r="AU43" i="193"/>
  <c r="AT43" i="193"/>
  <c r="AS43" i="193"/>
  <c r="AR43" i="193"/>
  <c r="AQ43" i="193"/>
  <c r="AP43" i="193"/>
  <c r="AO43" i="193"/>
  <c r="AN43" i="193"/>
  <c r="AM43" i="193"/>
  <c r="AL43" i="193"/>
  <c r="AK43" i="193"/>
  <c r="AJ43" i="193"/>
  <c r="AI43" i="193"/>
  <c r="AH43" i="193"/>
  <c r="AG43" i="193"/>
  <c r="AF43" i="193"/>
  <c r="AE43" i="193"/>
  <c r="AD43" i="193"/>
  <c r="AC43" i="193"/>
  <c r="AB43" i="193"/>
  <c r="AA43" i="193"/>
  <c r="Z43" i="193"/>
  <c r="Y43" i="193"/>
  <c r="X43" i="193"/>
  <c r="W43" i="193"/>
  <c r="V43" i="193"/>
  <c r="U43" i="193"/>
  <c r="T43" i="193"/>
  <c r="S43" i="193"/>
  <c r="R43" i="193"/>
  <c r="Q43" i="193"/>
  <c r="P43" i="193"/>
  <c r="O43" i="193"/>
  <c r="N43" i="193"/>
  <c r="M43" i="193"/>
  <c r="L43" i="193"/>
  <c r="K43" i="193"/>
  <c r="J43" i="193"/>
  <c r="I43" i="193"/>
  <c r="H43" i="193"/>
  <c r="DP42" i="193"/>
  <c r="DO42" i="193"/>
  <c r="DN42" i="193"/>
  <c r="DM42" i="193"/>
  <c r="DL42" i="193"/>
  <c r="DK42" i="193"/>
  <c r="DJ42" i="193"/>
  <c r="DI42" i="193"/>
  <c r="DH42" i="193"/>
  <c r="DG42" i="193"/>
  <c r="DF42" i="193"/>
  <c r="DE42" i="193"/>
  <c r="DD42" i="193"/>
  <c r="DC42" i="193"/>
  <c r="DB42" i="193"/>
  <c r="DA42" i="193"/>
  <c r="CZ42" i="193"/>
  <c r="CY42" i="193"/>
  <c r="CX42" i="193"/>
  <c r="CW42" i="193"/>
  <c r="CV42" i="193"/>
  <c r="CU42" i="193"/>
  <c r="CT42" i="193"/>
  <c r="CS42" i="193"/>
  <c r="CR42" i="193"/>
  <c r="CQ42" i="193"/>
  <c r="CP42" i="193"/>
  <c r="CO42" i="193"/>
  <c r="CN42" i="193"/>
  <c r="CM42" i="193"/>
  <c r="CL42" i="193"/>
  <c r="CK42" i="193"/>
  <c r="CJ42" i="193"/>
  <c r="CI42" i="193"/>
  <c r="CH42" i="193"/>
  <c r="CG42" i="193"/>
  <c r="CF42" i="193"/>
  <c r="CE42" i="193"/>
  <c r="CD42" i="193"/>
  <c r="CC42" i="193"/>
  <c r="CB42" i="193"/>
  <c r="CA42" i="193"/>
  <c r="BZ42" i="193"/>
  <c r="BY42" i="193"/>
  <c r="BX42" i="193"/>
  <c r="BW42" i="193"/>
  <c r="BV42" i="193"/>
  <c r="BU42" i="193"/>
  <c r="BT42" i="193"/>
  <c r="BS42" i="193"/>
  <c r="BR42" i="193"/>
  <c r="BG42" i="193"/>
  <c r="BF42" i="193"/>
  <c r="BE42" i="193"/>
  <c r="BD42" i="193"/>
  <c r="BC42" i="193"/>
  <c r="BB42" i="193"/>
  <c r="BA42" i="193"/>
  <c r="AZ42" i="193"/>
  <c r="AY42" i="193"/>
  <c r="AX42" i="193"/>
  <c r="AW42" i="193"/>
  <c r="AV42" i="193"/>
  <c r="AU42" i="193"/>
  <c r="AT42" i="193"/>
  <c r="AS42" i="193"/>
  <c r="AR42" i="193"/>
  <c r="AQ42" i="193"/>
  <c r="AP42" i="193"/>
  <c r="AO42" i="193"/>
  <c r="AN42" i="193"/>
  <c r="AM42" i="193"/>
  <c r="AL42" i="193"/>
  <c r="AK42" i="193"/>
  <c r="AJ42" i="193"/>
  <c r="AI42" i="193"/>
  <c r="AH42" i="193"/>
  <c r="AG42" i="193"/>
  <c r="AF42" i="193"/>
  <c r="AE42" i="193"/>
  <c r="AD42" i="193"/>
  <c r="AC42" i="193"/>
  <c r="AB42" i="193"/>
  <c r="AA42" i="193"/>
  <c r="Z42" i="193"/>
  <c r="Y42" i="193"/>
  <c r="X42" i="193"/>
  <c r="W42" i="193"/>
  <c r="V42" i="193"/>
  <c r="U42" i="193"/>
  <c r="T42" i="193"/>
  <c r="S42" i="193"/>
  <c r="R42" i="193"/>
  <c r="Q42" i="193"/>
  <c r="P42" i="193"/>
  <c r="O42" i="193"/>
  <c r="N42" i="193"/>
  <c r="M42" i="193"/>
  <c r="L42" i="193"/>
  <c r="K42" i="193"/>
  <c r="J42" i="193"/>
  <c r="I42" i="193"/>
  <c r="H42" i="193"/>
  <c r="F42" i="193"/>
  <c r="DP41" i="193"/>
  <c r="DO41" i="193"/>
  <c r="DN41" i="193"/>
  <c r="DM41" i="193"/>
  <c r="DL41" i="193"/>
  <c r="DK41" i="193"/>
  <c r="DJ41" i="193"/>
  <c r="DI41" i="193"/>
  <c r="DH41" i="193"/>
  <c r="DG41" i="193"/>
  <c r="DF41" i="193"/>
  <c r="DE41" i="193"/>
  <c r="DD41" i="193"/>
  <c r="DC41" i="193"/>
  <c r="DB41" i="193"/>
  <c r="DA41" i="193"/>
  <c r="CZ41" i="193"/>
  <c r="CY41" i="193"/>
  <c r="CX41" i="193"/>
  <c r="CW41" i="193"/>
  <c r="CV41" i="193"/>
  <c r="CU41" i="193"/>
  <c r="CT41" i="193"/>
  <c r="CS41" i="193"/>
  <c r="CR41" i="193"/>
  <c r="CQ41" i="193"/>
  <c r="CP41" i="193"/>
  <c r="CO41" i="193"/>
  <c r="CN41" i="193"/>
  <c r="CM41" i="193"/>
  <c r="CL41" i="193"/>
  <c r="CK41" i="193"/>
  <c r="CJ41" i="193"/>
  <c r="CI41" i="193"/>
  <c r="CH41" i="193"/>
  <c r="CG41" i="193"/>
  <c r="CF41" i="193"/>
  <c r="CE41" i="193"/>
  <c r="CD41" i="193"/>
  <c r="CC41" i="193"/>
  <c r="CB41" i="193"/>
  <c r="CA41" i="193"/>
  <c r="BZ41" i="193"/>
  <c r="BY41" i="193"/>
  <c r="BX41" i="193"/>
  <c r="BW41" i="193"/>
  <c r="BV41" i="193"/>
  <c r="BU41" i="193"/>
  <c r="BT41" i="193"/>
  <c r="BS41" i="193"/>
  <c r="BR41" i="193"/>
  <c r="BG41" i="193"/>
  <c r="BF41" i="193"/>
  <c r="BE41" i="193"/>
  <c r="BD41" i="193"/>
  <c r="BC41" i="193"/>
  <c r="BB41" i="193"/>
  <c r="BA41" i="193"/>
  <c r="AZ41" i="193"/>
  <c r="AY41" i="193"/>
  <c r="AX41" i="193"/>
  <c r="AW41" i="193"/>
  <c r="AV41" i="193"/>
  <c r="AU41" i="193"/>
  <c r="AT41" i="193"/>
  <c r="AS41" i="193"/>
  <c r="AR41" i="193"/>
  <c r="AQ41" i="193"/>
  <c r="AP41" i="193"/>
  <c r="AO41" i="193"/>
  <c r="AN41" i="193"/>
  <c r="AM41" i="193"/>
  <c r="AL41" i="193"/>
  <c r="AK41" i="193"/>
  <c r="AJ41" i="193"/>
  <c r="AI41" i="193"/>
  <c r="AH41" i="193"/>
  <c r="AG41" i="193"/>
  <c r="AF41" i="193"/>
  <c r="AE41" i="193"/>
  <c r="AD41" i="193"/>
  <c r="AC41" i="193"/>
  <c r="AB41" i="193"/>
  <c r="AA41" i="193"/>
  <c r="Z41" i="193"/>
  <c r="Y41" i="193"/>
  <c r="X41" i="193"/>
  <c r="W41" i="193"/>
  <c r="V41" i="193"/>
  <c r="U41" i="193"/>
  <c r="T41" i="193"/>
  <c r="S41" i="193"/>
  <c r="R41" i="193"/>
  <c r="Q41" i="193"/>
  <c r="P41" i="193"/>
  <c r="O41" i="193"/>
  <c r="N41" i="193"/>
  <c r="M41" i="193"/>
  <c r="L41" i="193"/>
  <c r="K41" i="193"/>
  <c r="J41" i="193"/>
  <c r="I41" i="193"/>
  <c r="H41" i="193"/>
  <c r="F41" i="193"/>
  <c r="DP40" i="193"/>
  <c r="DO40" i="193"/>
  <c r="DN40" i="193"/>
  <c r="DM40" i="193"/>
  <c r="DL40" i="193"/>
  <c r="DK40" i="193"/>
  <c r="DJ40" i="193"/>
  <c r="DI40" i="193"/>
  <c r="DH40" i="193"/>
  <c r="DG40" i="193"/>
  <c r="DF40" i="193"/>
  <c r="DE40" i="193"/>
  <c r="DD40" i="193"/>
  <c r="DC40" i="193"/>
  <c r="DB40" i="193"/>
  <c r="DA40" i="193"/>
  <c r="CZ40" i="193"/>
  <c r="CY40" i="193"/>
  <c r="CX40" i="193"/>
  <c r="CW40" i="193"/>
  <c r="CV40" i="193"/>
  <c r="CU40" i="193"/>
  <c r="CT40" i="193"/>
  <c r="CS40" i="193"/>
  <c r="CR40" i="193"/>
  <c r="CQ40" i="193"/>
  <c r="CP40" i="193"/>
  <c r="CO40" i="193"/>
  <c r="CN40" i="193"/>
  <c r="CM40" i="193"/>
  <c r="CL40" i="193"/>
  <c r="CK40" i="193"/>
  <c r="CJ40" i="193"/>
  <c r="CI40" i="193"/>
  <c r="CH40" i="193"/>
  <c r="CG40" i="193"/>
  <c r="CF40" i="193"/>
  <c r="CE40" i="193"/>
  <c r="CD40" i="193"/>
  <c r="CC40" i="193"/>
  <c r="CB40" i="193"/>
  <c r="CA40" i="193"/>
  <c r="BZ40" i="193"/>
  <c r="BY40" i="193"/>
  <c r="BX40" i="193"/>
  <c r="BW40" i="193"/>
  <c r="BV40" i="193"/>
  <c r="BU40" i="193"/>
  <c r="BT40" i="193"/>
  <c r="BS40" i="193"/>
  <c r="BR40" i="193"/>
  <c r="BG40" i="193"/>
  <c r="BF40" i="193"/>
  <c r="BE40" i="193"/>
  <c r="BD40" i="193"/>
  <c r="BC40" i="193"/>
  <c r="BB40" i="193"/>
  <c r="BA40" i="193"/>
  <c r="AZ40" i="193"/>
  <c r="AY40" i="193"/>
  <c r="AX40" i="193"/>
  <c r="AW40" i="193"/>
  <c r="AV40" i="193"/>
  <c r="AU40" i="193"/>
  <c r="AT40" i="193"/>
  <c r="AS40" i="193"/>
  <c r="AR40" i="193"/>
  <c r="AQ40" i="193"/>
  <c r="AP40" i="193"/>
  <c r="AO40" i="193"/>
  <c r="AN40" i="193"/>
  <c r="AM40" i="193"/>
  <c r="AL40" i="193"/>
  <c r="AK40" i="193"/>
  <c r="AJ40" i="193"/>
  <c r="AI40" i="193"/>
  <c r="AH40" i="193"/>
  <c r="AG40" i="193"/>
  <c r="AF40" i="193"/>
  <c r="AE40" i="193"/>
  <c r="AD40" i="193"/>
  <c r="AC40" i="193"/>
  <c r="AB40" i="193"/>
  <c r="AA40" i="193"/>
  <c r="Z40" i="193"/>
  <c r="Y40" i="193"/>
  <c r="X40" i="193"/>
  <c r="W40" i="193"/>
  <c r="V40" i="193"/>
  <c r="U40" i="193"/>
  <c r="T40" i="193"/>
  <c r="S40" i="193"/>
  <c r="R40" i="193"/>
  <c r="Q40" i="193"/>
  <c r="P40" i="193"/>
  <c r="O40" i="193"/>
  <c r="N40" i="193"/>
  <c r="M40" i="193"/>
  <c r="L40" i="193"/>
  <c r="K40" i="193"/>
  <c r="J40" i="193"/>
  <c r="I40" i="193"/>
  <c r="H40" i="193"/>
  <c r="F40" i="193"/>
  <c r="DP39" i="193"/>
  <c r="DO39" i="193"/>
  <c r="DN39" i="193"/>
  <c r="DM39" i="193"/>
  <c r="DL39" i="193"/>
  <c r="DK39" i="193"/>
  <c r="DJ39" i="193"/>
  <c r="DI39" i="193"/>
  <c r="DH39" i="193"/>
  <c r="DG39" i="193"/>
  <c r="DF39" i="193"/>
  <c r="DE39" i="193"/>
  <c r="DD39" i="193"/>
  <c r="DC39" i="193"/>
  <c r="DB39" i="193"/>
  <c r="DA39" i="193"/>
  <c r="CZ39" i="193"/>
  <c r="CY39" i="193"/>
  <c r="CX39" i="193"/>
  <c r="CW39" i="193"/>
  <c r="CV39" i="193"/>
  <c r="CU39" i="193"/>
  <c r="CT39" i="193"/>
  <c r="CS39" i="193"/>
  <c r="CR39" i="193"/>
  <c r="CQ39" i="193"/>
  <c r="CP39" i="193"/>
  <c r="CO39" i="193"/>
  <c r="CN39" i="193"/>
  <c r="CM39" i="193"/>
  <c r="CL39" i="193"/>
  <c r="CK39" i="193"/>
  <c r="CJ39" i="193"/>
  <c r="CI39" i="193"/>
  <c r="CH39" i="193"/>
  <c r="CG39" i="193"/>
  <c r="CF39" i="193"/>
  <c r="CE39" i="193"/>
  <c r="CD39" i="193"/>
  <c r="CC39" i="193"/>
  <c r="CB39" i="193"/>
  <c r="CA39" i="193"/>
  <c r="BZ39" i="193"/>
  <c r="BY39" i="193"/>
  <c r="BX39" i="193"/>
  <c r="BW39" i="193"/>
  <c r="BV39" i="193"/>
  <c r="BU39" i="193"/>
  <c r="BT39" i="193"/>
  <c r="BS39" i="193"/>
  <c r="BR39" i="193"/>
  <c r="BG39" i="193"/>
  <c r="BF39" i="193"/>
  <c r="BE39" i="193"/>
  <c r="BD39" i="193"/>
  <c r="BC39" i="193"/>
  <c r="BB39" i="193"/>
  <c r="BA39" i="193"/>
  <c r="AZ39" i="193"/>
  <c r="AY39" i="193"/>
  <c r="AX39" i="193"/>
  <c r="AW39" i="193"/>
  <c r="AV39" i="193"/>
  <c r="AU39" i="193"/>
  <c r="AT39" i="193"/>
  <c r="AS39" i="193"/>
  <c r="AR39" i="193"/>
  <c r="AQ39" i="193"/>
  <c r="AP39" i="193"/>
  <c r="AO39" i="193"/>
  <c r="AN39" i="193"/>
  <c r="AM39" i="193"/>
  <c r="AL39" i="193"/>
  <c r="AK39" i="193"/>
  <c r="AJ39" i="193"/>
  <c r="AI39" i="193"/>
  <c r="AH39" i="193"/>
  <c r="AG39" i="193"/>
  <c r="AF39" i="193"/>
  <c r="AE39" i="193"/>
  <c r="AD39" i="193"/>
  <c r="AC39" i="193"/>
  <c r="AB39" i="193"/>
  <c r="AA39" i="193"/>
  <c r="Z39" i="193"/>
  <c r="Y39" i="193"/>
  <c r="X39" i="193"/>
  <c r="W39" i="193"/>
  <c r="V39" i="193"/>
  <c r="U39" i="193"/>
  <c r="T39" i="193"/>
  <c r="S39" i="193"/>
  <c r="R39" i="193"/>
  <c r="Q39" i="193"/>
  <c r="P39" i="193"/>
  <c r="O39" i="193"/>
  <c r="N39" i="193"/>
  <c r="M39" i="193"/>
  <c r="L39" i="193"/>
  <c r="K39" i="193"/>
  <c r="J39" i="193"/>
  <c r="I39" i="193"/>
  <c r="H39" i="193"/>
  <c r="F39" i="193"/>
  <c r="DP38" i="193"/>
  <c r="DO38" i="193"/>
  <c r="DN38" i="193"/>
  <c r="DM38" i="193"/>
  <c r="DL38" i="193"/>
  <c r="DK38" i="193"/>
  <c r="DJ38" i="193"/>
  <c r="DI38" i="193"/>
  <c r="DH38" i="193"/>
  <c r="DG38" i="193"/>
  <c r="DF38" i="193"/>
  <c r="DE38" i="193"/>
  <c r="DD38" i="193"/>
  <c r="DC38" i="193"/>
  <c r="DB38" i="193"/>
  <c r="DA38" i="193"/>
  <c r="CZ38" i="193"/>
  <c r="CY38" i="193"/>
  <c r="CX38" i="193"/>
  <c r="CW38" i="193"/>
  <c r="CV38" i="193"/>
  <c r="CU38" i="193"/>
  <c r="CT38" i="193"/>
  <c r="CS38" i="193"/>
  <c r="CR38" i="193"/>
  <c r="CQ38" i="193"/>
  <c r="CP38" i="193"/>
  <c r="CO38" i="193"/>
  <c r="CN38" i="193"/>
  <c r="CM38" i="193"/>
  <c r="CL38" i="193"/>
  <c r="CK38" i="193"/>
  <c r="CJ38" i="193"/>
  <c r="CI38" i="193"/>
  <c r="CH38" i="193"/>
  <c r="CG38" i="193"/>
  <c r="CF38" i="193"/>
  <c r="CE38" i="193"/>
  <c r="CD38" i="193"/>
  <c r="CC38" i="193"/>
  <c r="CB38" i="193"/>
  <c r="CA38" i="193"/>
  <c r="BZ38" i="193"/>
  <c r="BY38" i="193"/>
  <c r="BX38" i="193"/>
  <c r="BW38" i="193"/>
  <c r="BV38" i="193"/>
  <c r="BU38" i="193"/>
  <c r="BT38" i="193"/>
  <c r="BS38" i="193"/>
  <c r="BR38" i="193"/>
  <c r="BG38" i="193"/>
  <c r="BF38" i="193"/>
  <c r="BE38" i="193"/>
  <c r="BD38" i="193"/>
  <c r="BC38" i="193"/>
  <c r="BB38" i="193"/>
  <c r="BA38" i="193"/>
  <c r="AZ38" i="193"/>
  <c r="AY38" i="193"/>
  <c r="AX38" i="193"/>
  <c r="AW38" i="193"/>
  <c r="AV38" i="193"/>
  <c r="AU38" i="193"/>
  <c r="AT38" i="193"/>
  <c r="AS38" i="193"/>
  <c r="AR38" i="193"/>
  <c r="AQ38" i="193"/>
  <c r="AP38" i="193"/>
  <c r="AO38" i="193"/>
  <c r="AN38" i="193"/>
  <c r="AM38" i="193"/>
  <c r="AL38" i="193"/>
  <c r="AK38" i="193"/>
  <c r="AJ38" i="193"/>
  <c r="AI38" i="193"/>
  <c r="AH38" i="193"/>
  <c r="AG38" i="193"/>
  <c r="AF38" i="193"/>
  <c r="AE38" i="193"/>
  <c r="AD38" i="193"/>
  <c r="AC38" i="193"/>
  <c r="AB38" i="193"/>
  <c r="AA38" i="193"/>
  <c r="Z38" i="193"/>
  <c r="Y38" i="193"/>
  <c r="X38" i="193"/>
  <c r="W38" i="193"/>
  <c r="V38" i="193"/>
  <c r="U38" i="193"/>
  <c r="T38" i="193"/>
  <c r="S38" i="193"/>
  <c r="R38" i="193"/>
  <c r="Q38" i="193"/>
  <c r="P38" i="193"/>
  <c r="O38" i="193"/>
  <c r="N38" i="193"/>
  <c r="M38" i="193"/>
  <c r="L38" i="193"/>
  <c r="K38" i="193"/>
  <c r="J38" i="193"/>
  <c r="I38" i="193"/>
  <c r="H38" i="193"/>
  <c r="DP37" i="193"/>
  <c r="DO37" i="193"/>
  <c r="DN37" i="193"/>
  <c r="DM37" i="193"/>
  <c r="DL37" i="193"/>
  <c r="DK37" i="193"/>
  <c r="DJ37" i="193"/>
  <c r="DI37" i="193"/>
  <c r="DH37" i="193"/>
  <c r="DG37" i="193"/>
  <c r="DF37" i="193"/>
  <c r="DE37" i="193"/>
  <c r="DD37" i="193"/>
  <c r="DC37" i="193"/>
  <c r="DB37" i="193"/>
  <c r="DA37" i="193"/>
  <c r="CZ37" i="193"/>
  <c r="CY37" i="193"/>
  <c r="CX37" i="193"/>
  <c r="CW37" i="193"/>
  <c r="CV37" i="193"/>
  <c r="CU37" i="193"/>
  <c r="CT37" i="193"/>
  <c r="CS37" i="193"/>
  <c r="CR37" i="193"/>
  <c r="CQ37" i="193"/>
  <c r="CP37" i="193"/>
  <c r="CO37" i="193"/>
  <c r="CN37" i="193"/>
  <c r="CM37" i="193"/>
  <c r="CL37" i="193"/>
  <c r="CK37" i="193"/>
  <c r="CJ37" i="193"/>
  <c r="CI37" i="193"/>
  <c r="CH37" i="193"/>
  <c r="CG37" i="193"/>
  <c r="CF37" i="193"/>
  <c r="CE37" i="193"/>
  <c r="CD37" i="193"/>
  <c r="CC37" i="193"/>
  <c r="CB37" i="193"/>
  <c r="CA37" i="193"/>
  <c r="BZ37" i="193"/>
  <c r="BY37" i="193"/>
  <c r="BX37" i="193"/>
  <c r="BW37" i="193"/>
  <c r="BV37" i="193"/>
  <c r="BU37" i="193"/>
  <c r="BT37" i="193"/>
  <c r="BS37" i="193"/>
  <c r="BR37" i="193"/>
  <c r="BG37" i="193"/>
  <c r="BF37" i="193"/>
  <c r="BE37" i="193"/>
  <c r="BD37" i="193"/>
  <c r="BC37" i="193"/>
  <c r="BB37" i="193"/>
  <c r="BA37" i="193"/>
  <c r="AZ37" i="193"/>
  <c r="AY37" i="193"/>
  <c r="AX37" i="193"/>
  <c r="AW37" i="193"/>
  <c r="AV37" i="193"/>
  <c r="AU37" i="193"/>
  <c r="AT37" i="193"/>
  <c r="AS37" i="193"/>
  <c r="AR37" i="193"/>
  <c r="AQ37" i="193"/>
  <c r="AP37" i="193"/>
  <c r="AO37" i="193"/>
  <c r="AN37" i="193"/>
  <c r="AM37" i="193"/>
  <c r="AL37" i="193"/>
  <c r="AK37" i="193"/>
  <c r="AJ37" i="193"/>
  <c r="AI37" i="193"/>
  <c r="AH37" i="193"/>
  <c r="AG37" i="193"/>
  <c r="AF37" i="193"/>
  <c r="AE37" i="193"/>
  <c r="AD37" i="193"/>
  <c r="AC37" i="193"/>
  <c r="AB37" i="193"/>
  <c r="AA37" i="193"/>
  <c r="Z37" i="193"/>
  <c r="Y37" i="193"/>
  <c r="X37" i="193"/>
  <c r="W37" i="193"/>
  <c r="V37" i="193"/>
  <c r="U37" i="193"/>
  <c r="T37" i="193"/>
  <c r="S37" i="193"/>
  <c r="R37" i="193"/>
  <c r="Q37" i="193"/>
  <c r="P37" i="193"/>
  <c r="O37" i="193"/>
  <c r="N37" i="193"/>
  <c r="M37" i="193"/>
  <c r="L37" i="193"/>
  <c r="K37" i="193"/>
  <c r="J37" i="193"/>
  <c r="I37" i="193"/>
  <c r="H37" i="193"/>
  <c r="F37" i="193"/>
  <c r="DP36" i="193"/>
  <c r="DO36" i="193"/>
  <c r="DN36" i="193"/>
  <c r="DM36" i="193"/>
  <c r="DL36" i="193"/>
  <c r="DK36" i="193"/>
  <c r="DJ36" i="193"/>
  <c r="DI36" i="193"/>
  <c r="DH36" i="193"/>
  <c r="DG36" i="193"/>
  <c r="DF36" i="193"/>
  <c r="DE36" i="193"/>
  <c r="DD36" i="193"/>
  <c r="DC36" i="193"/>
  <c r="DB36" i="193"/>
  <c r="DA36" i="193"/>
  <c r="CZ36" i="193"/>
  <c r="CY36" i="193"/>
  <c r="CX36" i="193"/>
  <c r="CW36" i="193"/>
  <c r="CV36" i="193"/>
  <c r="CU36" i="193"/>
  <c r="CT36" i="193"/>
  <c r="CS36" i="193"/>
  <c r="CR36" i="193"/>
  <c r="CQ36" i="193"/>
  <c r="CP36" i="193"/>
  <c r="CO36" i="193"/>
  <c r="CN36" i="193"/>
  <c r="CM36" i="193"/>
  <c r="CL36" i="193"/>
  <c r="CK36" i="193"/>
  <c r="CJ36" i="193"/>
  <c r="CI36" i="193"/>
  <c r="CH36" i="193"/>
  <c r="CG36" i="193"/>
  <c r="CF36" i="193"/>
  <c r="CE36" i="193"/>
  <c r="CD36" i="193"/>
  <c r="CC36" i="193"/>
  <c r="CB36" i="193"/>
  <c r="CA36" i="193"/>
  <c r="BZ36" i="193"/>
  <c r="BY36" i="193"/>
  <c r="BX36" i="193"/>
  <c r="BW36" i="193"/>
  <c r="BV36" i="193"/>
  <c r="BU36" i="193"/>
  <c r="BT36" i="193"/>
  <c r="BS36" i="193"/>
  <c r="BR36" i="193"/>
  <c r="BG36" i="193"/>
  <c r="BF36" i="193"/>
  <c r="BE36" i="193"/>
  <c r="BD36" i="193"/>
  <c r="BC36" i="193"/>
  <c r="BB36" i="193"/>
  <c r="BA36" i="193"/>
  <c r="AZ36" i="193"/>
  <c r="AY36" i="193"/>
  <c r="AX36" i="193"/>
  <c r="AW36" i="193"/>
  <c r="AV36" i="193"/>
  <c r="AU36" i="193"/>
  <c r="AT36" i="193"/>
  <c r="AS36" i="193"/>
  <c r="AR36" i="193"/>
  <c r="AQ36" i="193"/>
  <c r="AP36" i="193"/>
  <c r="AO36" i="193"/>
  <c r="AN36" i="193"/>
  <c r="AM36" i="193"/>
  <c r="AL36" i="193"/>
  <c r="AK36" i="193"/>
  <c r="AJ36" i="193"/>
  <c r="AI36" i="193"/>
  <c r="AH36" i="193"/>
  <c r="AG36" i="193"/>
  <c r="AF36" i="193"/>
  <c r="AE36" i="193"/>
  <c r="AD36" i="193"/>
  <c r="AC36" i="193"/>
  <c r="AB36" i="193"/>
  <c r="AA36" i="193"/>
  <c r="Z36" i="193"/>
  <c r="Y36" i="193"/>
  <c r="X36" i="193"/>
  <c r="W36" i="193"/>
  <c r="V36" i="193"/>
  <c r="U36" i="193"/>
  <c r="T36" i="193"/>
  <c r="S36" i="193"/>
  <c r="R36" i="193"/>
  <c r="Q36" i="193"/>
  <c r="P36" i="193"/>
  <c r="O36" i="193"/>
  <c r="N36" i="193"/>
  <c r="M36" i="193"/>
  <c r="L36" i="193"/>
  <c r="K36" i="193"/>
  <c r="J36" i="193"/>
  <c r="I36" i="193"/>
  <c r="H36" i="193"/>
  <c r="F36" i="193"/>
  <c r="DP35" i="193"/>
  <c r="DO35" i="193"/>
  <c r="DN35" i="193"/>
  <c r="DM35" i="193"/>
  <c r="DL35" i="193"/>
  <c r="DK35" i="193"/>
  <c r="DJ35" i="193"/>
  <c r="DI35" i="193"/>
  <c r="DH35" i="193"/>
  <c r="DG35" i="193"/>
  <c r="DF35" i="193"/>
  <c r="DE35" i="193"/>
  <c r="DD35" i="193"/>
  <c r="DC35" i="193"/>
  <c r="DB35" i="193"/>
  <c r="DA35" i="193"/>
  <c r="CZ35" i="193"/>
  <c r="CY35" i="193"/>
  <c r="CX35" i="193"/>
  <c r="CW35" i="193"/>
  <c r="CV35" i="193"/>
  <c r="CU35" i="193"/>
  <c r="CT35" i="193"/>
  <c r="CS35" i="193"/>
  <c r="CR35" i="193"/>
  <c r="CQ35" i="193"/>
  <c r="CP35" i="193"/>
  <c r="CO35" i="193"/>
  <c r="CN35" i="193"/>
  <c r="CM35" i="193"/>
  <c r="CL35" i="193"/>
  <c r="CK35" i="193"/>
  <c r="CJ35" i="193"/>
  <c r="CI35" i="193"/>
  <c r="CH35" i="193"/>
  <c r="CG35" i="193"/>
  <c r="CF35" i="193"/>
  <c r="CE35" i="193"/>
  <c r="CD35" i="193"/>
  <c r="CC35" i="193"/>
  <c r="CB35" i="193"/>
  <c r="CA35" i="193"/>
  <c r="BZ35" i="193"/>
  <c r="BY35" i="193"/>
  <c r="BX35" i="193"/>
  <c r="BW35" i="193"/>
  <c r="BV35" i="193"/>
  <c r="BU35" i="193"/>
  <c r="BT35" i="193"/>
  <c r="BS35" i="193"/>
  <c r="BR35" i="193"/>
  <c r="BG35" i="193"/>
  <c r="BF3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H35" i="193"/>
  <c r="F35" i="193"/>
  <c r="DP34" i="193"/>
  <c r="DO34" i="193"/>
  <c r="DN34" i="193"/>
  <c r="DM34" i="193"/>
  <c r="DL34" i="193"/>
  <c r="DK34" i="193"/>
  <c r="DJ34" i="193"/>
  <c r="DI34" i="193"/>
  <c r="DH34" i="193"/>
  <c r="DG34" i="193"/>
  <c r="DF34" i="193"/>
  <c r="DE34" i="193"/>
  <c r="DD34" i="193"/>
  <c r="DC34" i="193"/>
  <c r="DB34" i="193"/>
  <c r="DA34" i="193"/>
  <c r="CZ34" i="193"/>
  <c r="CY34" i="193"/>
  <c r="CX34" i="193"/>
  <c r="CW34" i="193"/>
  <c r="CV34" i="193"/>
  <c r="CU34" i="193"/>
  <c r="CT34" i="193"/>
  <c r="CS34" i="193"/>
  <c r="CR34" i="193"/>
  <c r="CQ34" i="193"/>
  <c r="CP34" i="193"/>
  <c r="CO34" i="193"/>
  <c r="CN34" i="193"/>
  <c r="CM34" i="193"/>
  <c r="CL34" i="193"/>
  <c r="CK34" i="193"/>
  <c r="CJ34" i="193"/>
  <c r="CI34" i="193"/>
  <c r="CH34" i="193"/>
  <c r="CG34" i="193"/>
  <c r="CF34" i="193"/>
  <c r="CE34" i="193"/>
  <c r="CD34" i="193"/>
  <c r="CC34" i="193"/>
  <c r="CB34" i="193"/>
  <c r="CA34" i="193"/>
  <c r="BZ34" i="193"/>
  <c r="BY34" i="193"/>
  <c r="BX34" i="193"/>
  <c r="BW34" i="193"/>
  <c r="BV34" i="193"/>
  <c r="BU34" i="193"/>
  <c r="BT34" i="193"/>
  <c r="BS34" i="193"/>
  <c r="BR34" i="193"/>
  <c r="BG34" i="193"/>
  <c r="BF34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I34" i="193"/>
  <c r="H34" i="193"/>
  <c r="G2" i="315"/>
  <c r="F2" i="315"/>
  <c r="E2" i="315"/>
  <c r="D2" i="315"/>
  <c r="R3" i="215"/>
  <c r="C1548" i="313"/>
  <c r="D1548" i="313" s="1"/>
  <c r="C1547" i="313"/>
  <c r="D1547" i="313" s="1"/>
  <c r="C1546" i="313"/>
  <c r="D1546" i="313" s="1"/>
  <c r="C1545" i="313"/>
  <c r="D1545" i="313" s="1"/>
  <c r="C1544" i="313"/>
  <c r="D1544" i="313" s="1"/>
  <c r="C1543" i="313"/>
  <c r="D1543" i="313" s="1"/>
  <c r="C1542" i="313"/>
  <c r="D1542" i="313" s="1"/>
  <c r="C1541" i="313"/>
  <c r="D1541" i="313" s="1"/>
  <c r="C1540" i="313"/>
  <c r="D1540" i="313" s="1"/>
  <c r="C1539" i="313"/>
  <c r="D1539" i="313" s="1"/>
  <c r="C1538" i="313"/>
  <c r="D1538" i="313" s="1"/>
  <c r="C1537" i="313"/>
  <c r="D1537" i="313" s="1"/>
  <c r="C1536" i="313"/>
  <c r="D1536" i="313" s="1"/>
  <c r="C1535" i="313"/>
  <c r="D1535" i="313" s="1"/>
  <c r="C1534" i="313"/>
  <c r="D1534" i="313" s="1"/>
  <c r="C1533" i="313"/>
  <c r="D1533" i="313" s="1"/>
  <c r="C1532" i="313"/>
  <c r="D1532" i="313" s="1"/>
  <c r="D1531" i="313"/>
  <c r="C1531" i="313"/>
  <c r="D1530" i="313"/>
  <c r="C1530" i="313"/>
  <c r="D1529" i="313"/>
  <c r="C1529" i="313"/>
  <c r="D1528" i="313"/>
  <c r="C1528" i="313"/>
  <c r="D1527" i="313"/>
  <c r="C1527" i="313"/>
  <c r="D1526" i="313"/>
  <c r="C1526" i="313"/>
  <c r="D1525" i="313"/>
  <c r="C1525" i="313"/>
  <c r="D1524" i="313"/>
  <c r="C1524" i="313"/>
  <c r="D1523" i="313"/>
  <c r="C1523" i="313"/>
  <c r="D1522" i="313"/>
  <c r="C1522" i="313"/>
  <c r="D1521" i="313"/>
  <c r="C1521" i="313"/>
  <c r="D1520" i="313"/>
  <c r="C1520" i="313"/>
  <c r="D1519" i="313"/>
  <c r="C1519" i="313"/>
  <c r="D1518" i="313"/>
  <c r="C1518" i="313"/>
  <c r="D1517" i="313"/>
  <c r="C1517" i="313"/>
  <c r="D1516" i="313"/>
  <c r="C1516" i="313"/>
  <c r="D1515" i="313"/>
  <c r="C1515" i="313"/>
  <c r="D1514" i="313"/>
  <c r="C1514" i="313"/>
  <c r="D1513" i="313"/>
  <c r="C1513" i="313"/>
  <c r="D1512" i="313"/>
  <c r="C1512" i="313"/>
  <c r="D1511" i="313"/>
  <c r="C1511" i="313"/>
  <c r="D1510" i="313"/>
  <c r="C1510" i="313"/>
  <c r="A1510" i="313"/>
  <c r="D1509" i="313"/>
  <c r="C1509" i="313"/>
  <c r="C1508" i="313"/>
  <c r="D1508" i="313" s="1"/>
  <c r="C1507" i="313"/>
  <c r="D1507" i="313" s="1"/>
  <c r="C1506" i="313"/>
  <c r="D1506" i="313" s="1"/>
  <c r="C1505" i="313"/>
  <c r="D1505" i="313" s="1"/>
  <c r="C1504" i="313"/>
  <c r="D1504" i="313" s="1"/>
  <c r="C1503" i="313"/>
  <c r="D1503" i="313" s="1"/>
  <c r="C1502" i="313"/>
  <c r="D1502" i="313" s="1"/>
  <c r="C1501" i="313"/>
  <c r="D1501" i="313" s="1"/>
  <c r="C1500" i="313"/>
  <c r="D1500" i="313" s="1"/>
  <c r="C1499" i="313"/>
  <c r="D1499" i="313" s="1"/>
  <c r="C1498" i="313"/>
  <c r="D1498" i="313" s="1"/>
  <c r="C1497" i="313"/>
  <c r="D1497" i="313" s="1"/>
  <c r="C1496" i="313"/>
  <c r="D1496" i="313" s="1"/>
  <c r="C1495" i="313"/>
  <c r="D1495" i="313" s="1"/>
  <c r="C1494" i="313"/>
  <c r="D1494" i="313" s="1"/>
  <c r="C1493" i="313"/>
  <c r="D1493" i="313" s="1"/>
  <c r="C1492" i="313"/>
  <c r="D1492" i="313" s="1"/>
  <c r="C1491" i="313"/>
  <c r="D1491" i="313" s="1"/>
  <c r="C1490" i="313"/>
  <c r="D1490" i="313" s="1"/>
  <c r="C1489" i="313"/>
  <c r="D1489" i="313" s="1"/>
  <c r="C1488" i="313"/>
  <c r="D1488" i="313" s="1"/>
  <c r="C1487" i="313"/>
  <c r="D1487" i="313" s="1"/>
  <c r="C1486" i="313"/>
  <c r="D1486" i="313" s="1"/>
  <c r="C1485" i="313"/>
  <c r="D1485" i="313" s="1"/>
  <c r="C1484" i="313"/>
  <c r="D1484" i="313" s="1"/>
  <c r="C1483" i="313"/>
  <c r="D1483" i="313" s="1"/>
  <c r="C1482" i="313"/>
  <c r="D1482" i="313" s="1"/>
  <c r="C1481" i="313"/>
  <c r="D1481" i="313" s="1"/>
  <c r="C1480" i="313"/>
  <c r="D1480" i="313" s="1"/>
  <c r="C1479" i="313"/>
  <c r="D1479" i="313" s="1"/>
  <c r="C1478" i="313"/>
  <c r="D1478" i="313" s="1"/>
  <c r="C1477" i="313"/>
  <c r="D1477" i="313" s="1"/>
  <c r="C1476" i="313"/>
  <c r="D1476" i="313" s="1"/>
  <c r="C1475" i="313"/>
  <c r="D1475" i="313" s="1"/>
  <c r="C1474" i="313"/>
  <c r="D1474" i="313" s="1"/>
  <c r="C1473" i="313"/>
  <c r="D1473" i="313" s="1"/>
  <c r="C1472" i="313"/>
  <c r="D1472" i="313" s="1"/>
  <c r="C1471" i="313"/>
  <c r="D1471" i="313" s="1"/>
  <c r="C1470" i="313"/>
  <c r="D1470" i="313" s="1"/>
  <c r="A1470" i="313"/>
  <c r="C1469" i="313"/>
  <c r="D1469" i="313" s="1"/>
  <c r="C1468" i="313"/>
  <c r="D1468" i="313" s="1"/>
  <c r="C1467" i="313"/>
  <c r="D1467" i="313" s="1"/>
  <c r="C1466" i="313"/>
  <c r="D1466" i="313" s="1"/>
  <c r="C1465" i="313"/>
  <c r="D1465" i="313" s="1"/>
  <c r="C1464" i="313"/>
  <c r="D1464" i="313" s="1"/>
  <c r="C1463" i="313"/>
  <c r="D1463" i="313" s="1"/>
  <c r="C1462" i="313"/>
  <c r="D1462" i="313" s="1"/>
  <c r="C1461" i="313"/>
  <c r="D1461" i="313" s="1"/>
  <c r="D1460" i="313"/>
  <c r="C1460" i="313"/>
  <c r="D1459" i="313"/>
  <c r="C1459" i="313"/>
  <c r="D1458" i="313"/>
  <c r="C1458" i="313"/>
  <c r="D1457" i="313"/>
  <c r="C1457" i="313"/>
  <c r="D1456" i="313"/>
  <c r="C1456" i="313"/>
  <c r="D1455" i="313"/>
  <c r="C1455" i="313"/>
  <c r="D1454" i="313"/>
  <c r="C1454" i="313"/>
  <c r="D1453" i="313"/>
  <c r="C1453" i="313"/>
  <c r="D1452" i="313"/>
  <c r="C1452" i="313"/>
  <c r="D1451" i="313"/>
  <c r="C1451" i="313"/>
  <c r="D1450" i="313"/>
  <c r="C1450" i="313"/>
  <c r="D1449" i="313"/>
  <c r="C1449" i="313"/>
  <c r="D1448" i="313"/>
  <c r="C1448" i="313"/>
  <c r="D1447" i="313"/>
  <c r="C1447" i="313"/>
  <c r="D1446" i="313"/>
  <c r="C1446" i="313"/>
  <c r="D1445" i="313"/>
  <c r="C1445" i="313"/>
  <c r="D1444" i="313"/>
  <c r="C1444" i="313"/>
  <c r="D1443" i="313"/>
  <c r="C1443" i="313"/>
  <c r="D1442" i="313"/>
  <c r="C1442" i="313"/>
  <c r="D1441" i="313"/>
  <c r="C1441" i="313"/>
  <c r="D1440" i="313"/>
  <c r="C1440" i="313"/>
  <c r="D1439" i="313"/>
  <c r="C1439" i="313"/>
  <c r="D1438" i="313"/>
  <c r="C1438" i="313"/>
  <c r="D1437" i="313"/>
  <c r="C1437" i="313"/>
  <c r="D1436" i="313"/>
  <c r="C1436" i="313"/>
  <c r="D1435" i="313"/>
  <c r="C1435" i="313"/>
  <c r="D1434" i="313"/>
  <c r="C1434" i="313"/>
  <c r="D1433" i="313"/>
  <c r="C1433" i="313"/>
  <c r="D1432" i="313"/>
  <c r="C1432" i="313"/>
  <c r="D1431" i="313"/>
  <c r="C1431" i="313"/>
  <c r="D1430" i="313"/>
  <c r="C1430" i="313"/>
  <c r="A1430" i="313"/>
  <c r="D1429" i="313"/>
  <c r="C1429" i="313"/>
  <c r="D1428" i="313"/>
  <c r="C1428" i="313"/>
  <c r="D1427" i="313"/>
  <c r="C1427" i="313"/>
  <c r="D1426" i="313"/>
  <c r="C1426" i="313"/>
  <c r="D1425" i="313"/>
  <c r="C1425" i="313"/>
  <c r="D1424" i="313"/>
  <c r="C1424" i="313"/>
  <c r="D1423" i="313"/>
  <c r="C1423" i="313"/>
  <c r="D1422" i="313"/>
  <c r="C1422" i="313"/>
  <c r="D1421" i="313"/>
  <c r="C1421" i="313"/>
  <c r="D1420" i="313"/>
  <c r="C1420" i="313"/>
  <c r="D1419" i="313"/>
  <c r="C1419" i="313"/>
  <c r="D1418" i="313"/>
  <c r="C1418" i="313"/>
  <c r="D1417" i="313"/>
  <c r="C1417" i="313"/>
  <c r="D1416" i="313"/>
  <c r="C1416" i="313"/>
  <c r="D1415" i="313"/>
  <c r="C1415" i="313"/>
  <c r="D1414" i="313"/>
  <c r="C1414" i="313"/>
  <c r="D1413" i="313"/>
  <c r="C1413" i="313"/>
  <c r="D1412" i="313"/>
  <c r="C1412" i="313"/>
  <c r="D1411" i="313"/>
  <c r="C1411" i="313"/>
  <c r="D1410" i="313"/>
  <c r="C1410" i="313"/>
  <c r="D1409" i="313"/>
  <c r="C1409" i="313"/>
  <c r="D1408" i="313"/>
  <c r="C1408" i="313"/>
  <c r="D1407" i="313"/>
  <c r="C1407" i="313"/>
  <c r="D1406" i="313"/>
  <c r="C1406" i="313"/>
  <c r="D1405" i="313"/>
  <c r="C1405" i="313"/>
  <c r="D1404" i="313"/>
  <c r="C1404" i="313"/>
  <c r="D1403" i="313"/>
  <c r="C1403" i="313"/>
  <c r="D1402" i="313"/>
  <c r="C1402" i="313"/>
  <c r="D1401" i="313"/>
  <c r="C1401" i="313"/>
  <c r="D1400" i="313"/>
  <c r="C1400" i="313"/>
  <c r="D1399" i="313"/>
  <c r="C1399" i="313"/>
  <c r="D1398" i="313"/>
  <c r="C1398" i="313"/>
  <c r="D1397" i="313"/>
  <c r="C1397" i="313"/>
  <c r="D1396" i="313"/>
  <c r="C1396" i="313"/>
  <c r="D1395" i="313"/>
  <c r="C1395" i="313"/>
  <c r="D1394" i="313"/>
  <c r="C1394" i="313"/>
  <c r="D1393" i="313"/>
  <c r="C1393" i="313"/>
  <c r="D1392" i="313"/>
  <c r="C1392" i="313"/>
  <c r="D1391" i="313"/>
  <c r="C1391" i="313"/>
  <c r="D1390" i="313"/>
  <c r="C1390" i="313"/>
  <c r="A1390" i="313"/>
  <c r="D1389" i="313"/>
  <c r="C1389" i="313"/>
  <c r="D1388" i="313"/>
  <c r="C1388" i="313"/>
  <c r="C1387" i="313"/>
  <c r="D1387" i="313" s="1"/>
  <c r="D1386" i="313"/>
  <c r="C1386" i="313"/>
  <c r="C1385" i="313"/>
  <c r="D1385" i="313" s="1"/>
  <c r="D1384" i="313"/>
  <c r="C1384" i="313"/>
  <c r="C1383" i="313"/>
  <c r="D1383" i="313" s="1"/>
  <c r="D1382" i="313"/>
  <c r="C1382" i="313"/>
  <c r="C1381" i="313"/>
  <c r="D1381" i="313" s="1"/>
  <c r="D1380" i="313"/>
  <c r="C1380" i="313"/>
  <c r="C1379" i="313"/>
  <c r="D1379" i="313" s="1"/>
  <c r="D1378" i="313"/>
  <c r="C1378" i="313"/>
  <c r="C1377" i="313"/>
  <c r="D1377" i="313" s="1"/>
  <c r="D1376" i="313"/>
  <c r="C1376" i="313"/>
  <c r="C1375" i="313"/>
  <c r="D1375" i="313" s="1"/>
  <c r="D1374" i="313"/>
  <c r="C1374" i="313"/>
  <c r="C1373" i="313"/>
  <c r="D1373" i="313" s="1"/>
  <c r="D1372" i="313"/>
  <c r="C1372" i="313"/>
  <c r="C1371" i="313"/>
  <c r="D1371" i="313" s="1"/>
  <c r="D1370" i="313"/>
  <c r="C1370" i="313"/>
  <c r="C1369" i="313"/>
  <c r="D1369" i="313" s="1"/>
  <c r="D1368" i="313"/>
  <c r="C1368" i="313"/>
  <c r="C1367" i="313"/>
  <c r="D1367" i="313" s="1"/>
  <c r="D1366" i="313"/>
  <c r="C1366" i="313"/>
  <c r="C1365" i="313"/>
  <c r="D1365" i="313" s="1"/>
  <c r="D1364" i="313"/>
  <c r="C1364" i="313"/>
  <c r="D1363" i="313"/>
  <c r="C1363" i="313"/>
  <c r="C1362" i="313"/>
  <c r="D1362" i="313" s="1"/>
  <c r="C1361" i="313"/>
  <c r="D1361" i="313" s="1"/>
  <c r="D1360" i="313"/>
  <c r="C1360" i="313"/>
  <c r="D1359" i="313"/>
  <c r="C1359" i="313"/>
  <c r="C1358" i="313"/>
  <c r="D1358" i="313" s="1"/>
  <c r="C1357" i="313"/>
  <c r="D1357" i="313" s="1"/>
  <c r="D1356" i="313"/>
  <c r="C1356" i="313"/>
  <c r="D1355" i="313"/>
  <c r="C1355" i="313"/>
  <c r="C1354" i="313"/>
  <c r="D1354" i="313" s="1"/>
  <c r="C1353" i="313"/>
  <c r="D1353" i="313" s="1"/>
  <c r="D1352" i="313"/>
  <c r="C1352" i="313"/>
  <c r="D1351" i="313"/>
  <c r="C1351" i="313"/>
  <c r="C1350" i="313"/>
  <c r="D1350" i="313" s="1"/>
  <c r="A1350" i="313"/>
  <c r="A1351" i="313" s="1"/>
  <c r="A1352" i="313" s="1"/>
  <c r="A1353" i="313" s="1"/>
  <c r="A1354" i="313" s="1"/>
  <c r="A1355" i="313" s="1"/>
  <c r="A1356" i="313" s="1"/>
  <c r="A1357" i="313" s="1"/>
  <c r="A1358" i="313" s="1"/>
  <c r="A1359" i="313" s="1"/>
  <c r="A1360" i="313" s="1"/>
  <c r="A1361" i="313" s="1"/>
  <c r="A1362" i="313" s="1"/>
  <c r="A1363" i="313" s="1"/>
  <c r="A1364" i="313" s="1"/>
  <c r="A1365" i="313" s="1"/>
  <c r="A1366" i="313" s="1"/>
  <c r="C1349" i="313"/>
  <c r="D1349" i="313" s="1"/>
  <c r="C1348" i="313"/>
  <c r="D1348" i="313" s="1"/>
  <c r="C1347" i="313"/>
  <c r="D1347" i="313" s="1"/>
  <c r="C1346" i="313"/>
  <c r="D1346" i="313" s="1"/>
  <c r="C1345" i="313"/>
  <c r="D1345" i="313" s="1"/>
  <c r="C1344" i="313"/>
  <c r="D1344" i="313" s="1"/>
  <c r="D1343" i="313"/>
  <c r="C1343" i="313"/>
  <c r="D1342" i="313"/>
  <c r="C1342" i="313"/>
  <c r="D1341" i="313"/>
  <c r="C1341" i="313"/>
  <c r="D1340" i="313"/>
  <c r="C1340" i="313"/>
  <c r="D1339" i="313"/>
  <c r="C1339" i="313"/>
  <c r="D1338" i="313"/>
  <c r="C1338" i="313"/>
  <c r="D1337" i="313"/>
  <c r="C1337" i="313"/>
  <c r="D1336" i="313"/>
  <c r="C1336" i="313"/>
  <c r="D1335" i="313"/>
  <c r="C1335" i="313"/>
  <c r="D1334" i="313"/>
  <c r="C1334" i="313"/>
  <c r="D1333" i="313"/>
  <c r="C1333" i="313"/>
  <c r="D1332" i="313"/>
  <c r="C1332" i="313"/>
  <c r="D1331" i="313"/>
  <c r="C1331" i="313"/>
  <c r="D1330" i="313"/>
  <c r="C1330" i="313"/>
  <c r="D1329" i="313"/>
  <c r="C1329" i="313"/>
  <c r="D1328" i="313"/>
  <c r="C1328" i="313"/>
  <c r="D1327" i="313"/>
  <c r="C1327" i="313"/>
  <c r="D1326" i="313"/>
  <c r="C1326" i="313"/>
  <c r="D1325" i="313"/>
  <c r="C1325" i="313"/>
  <c r="D1324" i="313"/>
  <c r="C1324" i="313"/>
  <c r="D1323" i="313"/>
  <c r="C1323" i="313"/>
  <c r="D1322" i="313"/>
  <c r="C1322" i="313"/>
  <c r="D1321" i="313"/>
  <c r="C1321" i="313"/>
  <c r="D1320" i="313"/>
  <c r="C1320" i="313"/>
  <c r="D1319" i="313"/>
  <c r="C1319" i="313"/>
  <c r="D1318" i="313"/>
  <c r="C1318" i="313"/>
  <c r="D1317" i="313"/>
  <c r="C1317" i="313"/>
  <c r="D1316" i="313"/>
  <c r="C1316" i="313"/>
  <c r="D1315" i="313"/>
  <c r="C1315" i="313"/>
  <c r="D1314" i="313"/>
  <c r="C1314" i="313"/>
  <c r="D1313" i="313"/>
  <c r="C1313" i="313"/>
  <c r="D1312" i="313"/>
  <c r="C1312" i="313"/>
  <c r="D1311" i="313"/>
  <c r="C1311" i="313"/>
  <c r="D1310" i="313"/>
  <c r="C1310" i="313"/>
  <c r="A1310" i="313"/>
  <c r="D1309" i="313"/>
  <c r="C1309" i="313"/>
  <c r="D1308" i="313"/>
  <c r="C1308" i="313"/>
  <c r="D1307" i="313"/>
  <c r="C1307" i="313"/>
  <c r="D1306" i="313"/>
  <c r="C1306" i="313"/>
  <c r="D1305" i="313"/>
  <c r="C1305" i="313"/>
  <c r="D1304" i="313"/>
  <c r="C1304" i="313"/>
  <c r="D1303" i="313"/>
  <c r="C1303" i="313"/>
  <c r="D1302" i="313"/>
  <c r="C1302" i="313"/>
  <c r="D1301" i="313"/>
  <c r="C1301" i="313"/>
  <c r="D1300" i="313"/>
  <c r="C1300" i="313"/>
  <c r="D1299" i="313"/>
  <c r="C1299" i="313"/>
  <c r="D1298" i="313"/>
  <c r="C1298" i="313"/>
  <c r="D1297" i="313"/>
  <c r="C1297" i="313"/>
  <c r="D1296" i="313"/>
  <c r="C1296" i="313"/>
  <c r="D1295" i="313"/>
  <c r="C1295" i="313"/>
  <c r="D1294" i="313"/>
  <c r="C1294" i="313"/>
  <c r="D1293" i="313"/>
  <c r="C1293" i="313"/>
  <c r="D1292" i="313"/>
  <c r="C1292" i="313"/>
  <c r="D1291" i="313"/>
  <c r="C1291" i="313"/>
  <c r="D1290" i="313"/>
  <c r="C1290" i="313"/>
  <c r="D1289" i="313"/>
  <c r="C1289" i="313"/>
  <c r="D1288" i="313"/>
  <c r="C1288" i="313"/>
  <c r="D1287" i="313"/>
  <c r="C1287" i="313"/>
  <c r="D1286" i="313"/>
  <c r="C1286" i="313"/>
  <c r="D1285" i="313"/>
  <c r="C1285" i="313"/>
  <c r="D1284" i="313"/>
  <c r="C1284" i="313"/>
  <c r="D1283" i="313"/>
  <c r="C1283" i="313"/>
  <c r="D1282" i="313"/>
  <c r="C1282" i="313"/>
  <c r="D1281" i="313"/>
  <c r="C1281" i="313"/>
  <c r="D1280" i="313"/>
  <c r="C1280" i="313"/>
  <c r="D1279" i="313"/>
  <c r="C1279" i="313"/>
  <c r="D1278" i="313"/>
  <c r="C1278" i="313"/>
  <c r="D1277" i="313"/>
  <c r="C1277" i="313"/>
  <c r="C1276" i="313"/>
  <c r="D1276" i="313" s="1"/>
  <c r="D1275" i="313"/>
  <c r="C1275" i="313"/>
  <c r="D1274" i="313"/>
  <c r="C1274" i="313"/>
  <c r="D1273" i="313"/>
  <c r="C1273" i="313"/>
  <c r="D1272" i="313"/>
  <c r="C1272" i="313"/>
  <c r="D1271" i="313"/>
  <c r="C1271" i="313"/>
  <c r="D1270" i="313"/>
  <c r="C1270" i="313"/>
  <c r="A1270" i="313"/>
  <c r="A1271" i="313" s="1"/>
  <c r="D1269" i="313"/>
  <c r="C1269" i="313"/>
  <c r="C1268" i="313"/>
  <c r="D1268" i="313" s="1"/>
  <c r="C1267" i="313"/>
  <c r="D1267" i="313" s="1"/>
  <c r="C1266" i="313"/>
  <c r="D1266" i="313" s="1"/>
  <c r="C1265" i="313"/>
  <c r="D1265" i="313" s="1"/>
  <c r="C1264" i="313"/>
  <c r="D1264" i="313" s="1"/>
  <c r="C1263" i="313"/>
  <c r="D1263" i="313" s="1"/>
  <c r="C1262" i="313"/>
  <c r="D1262" i="313" s="1"/>
  <c r="C1261" i="313"/>
  <c r="D1261" i="313" s="1"/>
  <c r="C1260" i="313"/>
  <c r="D1260" i="313" s="1"/>
  <c r="C1259" i="313"/>
  <c r="D1259" i="313" s="1"/>
  <c r="C1258" i="313"/>
  <c r="D1258" i="313" s="1"/>
  <c r="C1257" i="313"/>
  <c r="D1257" i="313" s="1"/>
  <c r="C1256" i="313"/>
  <c r="D1256" i="313" s="1"/>
  <c r="C1255" i="313"/>
  <c r="D1255" i="313" s="1"/>
  <c r="C1254" i="313"/>
  <c r="D1254" i="313" s="1"/>
  <c r="C1253" i="313"/>
  <c r="D1253" i="313" s="1"/>
  <c r="C1252" i="313"/>
  <c r="D1252" i="313" s="1"/>
  <c r="C1251" i="313"/>
  <c r="D1251" i="313" s="1"/>
  <c r="C1250" i="313"/>
  <c r="D1250" i="313" s="1"/>
  <c r="C1249" i="313"/>
  <c r="D1249" i="313" s="1"/>
  <c r="C1248" i="313"/>
  <c r="D1248" i="313" s="1"/>
  <c r="C1247" i="313"/>
  <c r="D1247" i="313" s="1"/>
  <c r="C1246" i="313"/>
  <c r="D1246" i="313" s="1"/>
  <c r="C1245" i="313"/>
  <c r="D1245" i="313" s="1"/>
  <c r="C1244" i="313"/>
  <c r="D1244" i="313" s="1"/>
  <c r="C1243" i="313"/>
  <c r="D1243" i="313" s="1"/>
  <c r="C1242" i="313"/>
  <c r="D1242" i="313" s="1"/>
  <c r="C1241" i="313"/>
  <c r="D1241" i="313" s="1"/>
  <c r="C1240" i="313"/>
  <c r="D1240" i="313" s="1"/>
  <c r="C1239" i="313"/>
  <c r="D1239" i="313" s="1"/>
  <c r="C1238" i="313"/>
  <c r="D1238" i="313" s="1"/>
  <c r="C1237" i="313"/>
  <c r="D1237" i="313" s="1"/>
  <c r="C1236" i="313"/>
  <c r="D1236" i="313" s="1"/>
  <c r="C1235" i="313"/>
  <c r="D1235" i="313" s="1"/>
  <c r="C1234" i="313"/>
  <c r="D1234" i="313" s="1"/>
  <c r="C1233" i="313"/>
  <c r="D1233" i="313" s="1"/>
  <c r="C1232" i="313"/>
  <c r="D1232" i="313" s="1"/>
  <c r="C1231" i="313"/>
  <c r="D1231" i="313" s="1"/>
  <c r="C1230" i="313"/>
  <c r="D1230" i="313" s="1"/>
  <c r="A1230" i="313"/>
  <c r="C1229" i="313"/>
  <c r="D1229" i="313" s="1"/>
  <c r="D1228" i="313"/>
  <c r="C1228" i="313"/>
  <c r="D1227" i="313"/>
  <c r="C1227" i="313"/>
  <c r="D1226" i="313"/>
  <c r="C1226" i="313"/>
  <c r="D1225" i="313"/>
  <c r="C1225" i="313"/>
  <c r="D1224" i="313"/>
  <c r="C1224" i="313"/>
  <c r="D1223" i="313"/>
  <c r="C1223" i="313"/>
  <c r="D1222" i="313"/>
  <c r="C1222" i="313"/>
  <c r="D1221" i="313"/>
  <c r="C1221" i="313"/>
  <c r="D1220" i="313"/>
  <c r="C1220" i="313"/>
  <c r="D1219" i="313"/>
  <c r="C1219" i="313"/>
  <c r="D1218" i="313"/>
  <c r="C1218" i="313"/>
  <c r="D1217" i="313"/>
  <c r="C1217" i="313"/>
  <c r="D1216" i="313"/>
  <c r="C1216" i="313"/>
  <c r="D1215" i="313"/>
  <c r="C1215" i="313"/>
  <c r="D1214" i="313"/>
  <c r="C1214" i="313"/>
  <c r="D1213" i="313"/>
  <c r="C1213" i="313"/>
  <c r="D1212" i="313"/>
  <c r="C1212" i="313"/>
  <c r="D1211" i="313"/>
  <c r="C1211" i="313"/>
  <c r="D1210" i="313"/>
  <c r="C1210" i="313"/>
  <c r="D1209" i="313"/>
  <c r="C1209" i="313"/>
  <c r="D1208" i="313"/>
  <c r="C1208" i="313"/>
  <c r="D1207" i="313"/>
  <c r="C1207" i="313"/>
  <c r="D1206" i="313"/>
  <c r="C1206" i="313"/>
  <c r="D1205" i="313"/>
  <c r="C1205" i="313"/>
  <c r="D1204" i="313"/>
  <c r="C1204" i="313"/>
  <c r="D1203" i="313"/>
  <c r="C1203" i="313"/>
  <c r="D1202" i="313"/>
  <c r="C1202" i="313"/>
  <c r="D1201" i="313"/>
  <c r="C1201" i="313"/>
  <c r="D1200" i="313"/>
  <c r="C1200" i="313"/>
  <c r="D1199" i="313"/>
  <c r="C1199" i="313"/>
  <c r="D1198" i="313"/>
  <c r="C1198" i="313"/>
  <c r="D1197" i="313"/>
  <c r="C1197" i="313"/>
  <c r="D1196" i="313"/>
  <c r="C1196" i="313"/>
  <c r="D1195" i="313"/>
  <c r="C1195" i="313"/>
  <c r="D1194" i="313"/>
  <c r="C1194" i="313"/>
  <c r="D1193" i="313"/>
  <c r="C1193" i="313"/>
  <c r="D1192" i="313"/>
  <c r="C1192" i="313"/>
  <c r="D1191" i="313"/>
  <c r="C1191" i="313"/>
  <c r="D1190" i="313"/>
  <c r="C1190" i="313"/>
  <c r="A1190" i="313"/>
  <c r="A1191" i="313" s="1"/>
  <c r="D1189" i="313"/>
  <c r="C1189" i="313"/>
  <c r="C1188" i="313"/>
  <c r="D1188" i="313" s="1"/>
  <c r="C1187" i="313"/>
  <c r="D1187" i="313" s="1"/>
  <c r="C1186" i="313"/>
  <c r="D1186" i="313" s="1"/>
  <c r="C1185" i="313"/>
  <c r="D1185" i="313" s="1"/>
  <c r="C1184" i="313"/>
  <c r="D1184" i="313" s="1"/>
  <c r="C1183" i="313"/>
  <c r="D1183" i="313" s="1"/>
  <c r="C1182" i="313"/>
  <c r="D1182" i="313" s="1"/>
  <c r="C1181" i="313"/>
  <c r="D1181" i="313" s="1"/>
  <c r="C1180" i="313"/>
  <c r="D1180" i="313" s="1"/>
  <c r="C1179" i="313"/>
  <c r="D1179" i="313" s="1"/>
  <c r="C1178" i="313"/>
  <c r="D1178" i="313" s="1"/>
  <c r="C1177" i="313"/>
  <c r="D1177" i="313" s="1"/>
  <c r="C1176" i="313"/>
  <c r="D1176" i="313" s="1"/>
  <c r="C1175" i="313"/>
  <c r="D1175" i="313" s="1"/>
  <c r="C1174" i="313"/>
  <c r="D1174" i="313" s="1"/>
  <c r="C1173" i="313"/>
  <c r="D1173" i="313" s="1"/>
  <c r="C1172" i="313"/>
  <c r="D1172" i="313" s="1"/>
  <c r="C1171" i="313"/>
  <c r="D1171" i="313" s="1"/>
  <c r="C1170" i="313"/>
  <c r="D1170" i="313" s="1"/>
  <c r="C1169" i="313"/>
  <c r="D1169" i="313" s="1"/>
  <c r="C1168" i="313"/>
  <c r="D1168" i="313" s="1"/>
  <c r="C1167" i="313"/>
  <c r="D1167" i="313" s="1"/>
  <c r="C1166" i="313"/>
  <c r="D1166" i="313" s="1"/>
  <c r="C1165" i="313"/>
  <c r="D1165" i="313" s="1"/>
  <c r="C1164" i="313"/>
  <c r="D1164" i="313" s="1"/>
  <c r="C1163" i="313"/>
  <c r="D1163" i="313" s="1"/>
  <c r="C1162" i="313"/>
  <c r="D1162" i="313" s="1"/>
  <c r="C1161" i="313"/>
  <c r="D1161" i="313" s="1"/>
  <c r="C1160" i="313"/>
  <c r="D1160" i="313" s="1"/>
  <c r="C1159" i="313"/>
  <c r="D1159" i="313" s="1"/>
  <c r="C1158" i="313"/>
  <c r="D1158" i="313" s="1"/>
  <c r="C1157" i="313"/>
  <c r="D1157" i="313" s="1"/>
  <c r="C1156" i="313"/>
  <c r="D1156" i="313" s="1"/>
  <c r="C1155" i="313"/>
  <c r="D1155" i="313" s="1"/>
  <c r="C1154" i="313"/>
  <c r="D1154" i="313" s="1"/>
  <c r="C1153" i="313"/>
  <c r="D1153" i="313" s="1"/>
  <c r="C1152" i="313"/>
  <c r="D1152" i="313" s="1"/>
  <c r="C1151" i="313"/>
  <c r="D1151" i="313" s="1"/>
  <c r="C1150" i="313"/>
  <c r="D1150" i="313" s="1"/>
  <c r="A1150" i="313"/>
  <c r="C1149" i="313"/>
  <c r="D1149" i="313" s="1"/>
  <c r="D1148" i="313"/>
  <c r="C1148" i="313"/>
  <c r="D1147" i="313"/>
  <c r="C1147" i="313"/>
  <c r="D1146" i="313"/>
  <c r="C1146" i="313"/>
  <c r="D1145" i="313"/>
  <c r="C1145" i="313"/>
  <c r="D1144" i="313"/>
  <c r="C1144" i="313"/>
  <c r="D1143" i="313"/>
  <c r="C1143" i="313"/>
  <c r="D1142" i="313"/>
  <c r="C1142" i="313"/>
  <c r="D1141" i="313"/>
  <c r="C1141" i="313"/>
  <c r="D1140" i="313"/>
  <c r="C1140" i="313"/>
  <c r="D1139" i="313"/>
  <c r="C1139" i="313"/>
  <c r="D1138" i="313"/>
  <c r="C1138" i="313"/>
  <c r="D1137" i="313"/>
  <c r="C1137" i="313"/>
  <c r="D1136" i="313"/>
  <c r="C1136" i="313"/>
  <c r="D1135" i="313"/>
  <c r="C1135" i="313"/>
  <c r="D1134" i="313"/>
  <c r="C1134" i="313"/>
  <c r="D1133" i="313"/>
  <c r="C1133" i="313"/>
  <c r="D1132" i="313"/>
  <c r="C1132" i="313"/>
  <c r="D1131" i="313"/>
  <c r="C1131" i="313"/>
  <c r="D1130" i="313"/>
  <c r="C1130" i="313"/>
  <c r="D1129" i="313"/>
  <c r="C1129" i="313"/>
  <c r="D1128" i="313"/>
  <c r="C1128" i="313"/>
  <c r="D1127" i="313"/>
  <c r="C1127" i="313"/>
  <c r="D1126" i="313"/>
  <c r="C1126" i="313"/>
  <c r="D1125" i="313"/>
  <c r="C1125" i="313"/>
  <c r="D1124" i="313"/>
  <c r="C1124" i="313"/>
  <c r="D1123" i="313"/>
  <c r="C1123" i="313"/>
  <c r="D1122" i="313"/>
  <c r="C1122" i="313"/>
  <c r="D1121" i="313"/>
  <c r="C1121" i="313"/>
  <c r="D1120" i="313"/>
  <c r="C1120" i="313"/>
  <c r="D1119" i="313"/>
  <c r="C1119" i="313"/>
  <c r="D1118" i="313"/>
  <c r="C1118" i="313"/>
  <c r="D1117" i="313"/>
  <c r="C1117" i="313"/>
  <c r="D1116" i="313"/>
  <c r="C1116" i="313"/>
  <c r="D1115" i="313"/>
  <c r="C1115" i="313"/>
  <c r="D1114" i="313"/>
  <c r="C1114" i="313"/>
  <c r="D1113" i="313"/>
  <c r="C1113" i="313"/>
  <c r="D1112" i="313"/>
  <c r="C1112" i="313"/>
  <c r="D1111" i="313"/>
  <c r="C1111" i="313"/>
  <c r="D1110" i="313"/>
  <c r="C1110" i="313"/>
  <c r="A1110" i="313"/>
  <c r="A1111" i="313" s="1"/>
  <c r="D1109" i="313"/>
  <c r="C1109" i="313"/>
  <c r="C1108" i="313"/>
  <c r="D1108" i="313" s="1"/>
  <c r="C1107" i="313"/>
  <c r="D1107" i="313" s="1"/>
  <c r="C1106" i="313"/>
  <c r="D1106" i="313" s="1"/>
  <c r="C1105" i="313"/>
  <c r="D1105" i="313" s="1"/>
  <c r="C1104" i="313"/>
  <c r="D1104" i="313" s="1"/>
  <c r="C1103" i="313"/>
  <c r="D1103" i="313" s="1"/>
  <c r="C1102" i="313"/>
  <c r="D1102" i="313" s="1"/>
  <c r="C1101" i="313"/>
  <c r="D1101" i="313" s="1"/>
  <c r="C1100" i="313"/>
  <c r="D1100" i="313" s="1"/>
  <c r="C1099" i="313"/>
  <c r="D1099" i="313" s="1"/>
  <c r="C1098" i="313"/>
  <c r="D1098" i="313" s="1"/>
  <c r="C1097" i="313"/>
  <c r="D1097" i="313" s="1"/>
  <c r="C1096" i="313"/>
  <c r="D1096" i="313" s="1"/>
  <c r="C1095" i="313"/>
  <c r="D1095" i="313" s="1"/>
  <c r="C1094" i="313"/>
  <c r="D1094" i="313" s="1"/>
  <c r="C1093" i="313"/>
  <c r="D1093" i="313" s="1"/>
  <c r="C1092" i="313"/>
  <c r="D1092" i="313" s="1"/>
  <c r="C1091" i="313"/>
  <c r="D1091" i="313" s="1"/>
  <c r="C1090" i="313"/>
  <c r="D1090" i="313" s="1"/>
  <c r="C1089" i="313"/>
  <c r="D1089" i="313" s="1"/>
  <c r="C1088" i="313"/>
  <c r="D1088" i="313" s="1"/>
  <c r="C1087" i="313"/>
  <c r="D1087" i="313" s="1"/>
  <c r="C1086" i="313"/>
  <c r="D1086" i="313" s="1"/>
  <c r="C1085" i="313"/>
  <c r="D1085" i="313" s="1"/>
  <c r="C1084" i="313"/>
  <c r="D1084" i="313" s="1"/>
  <c r="C1083" i="313"/>
  <c r="D1083" i="313" s="1"/>
  <c r="C1082" i="313"/>
  <c r="D1082" i="313" s="1"/>
  <c r="C1081" i="313"/>
  <c r="D1081" i="313" s="1"/>
  <c r="C1080" i="313"/>
  <c r="D1080" i="313" s="1"/>
  <c r="C1079" i="313"/>
  <c r="D1079" i="313" s="1"/>
  <c r="C1078" i="313"/>
  <c r="D1078" i="313" s="1"/>
  <c r="C1077" i="313"/>
  <c r="D1077" i="313" s="1"/>
  <c r="C1076" i="313"/>
  <c r="D1076" i="313" s="1"/>
  <c r="C1075" i="313"/>
  <c r="D1075" i="313" s="1"/>
  <c r="C1074" i="313"/>
  <c r="D1074" i="313" s="1"/>
  <c r="C1073" i="313"/>
  <c r="D1073" i="313" s="1"/>
  <c r="C1072" i="313"/>
  <c r="D1072" i="313" s="1"/>
  <c r="C1071" i="313"/>
  <c r="D1071" i="313" s="1"/>
  <c r="A1071" i="313"/>
  <c r="C1070" i="313"/>
  <c r="D1070" i="313" s="1"/>
  <c r="A1070" i="313"/>
  <c r="C1069" i="313"/>
  <c r="D1069" i="313" s="1"/>
  <c r="D1068" i="313"/>
  <c r="C1068" i="313"/>
  <c r="D1067" i="313"/>
  <c r="C1067" i="313"/>
  <c r="D1066" i="313"/>
  <c r="C1066" i="313"/>
  <c r="D1065" i="313"/>
  <c r="C1065" i="313"/>
  <c r="D1064" i="313"/>
  <c r="C1064" i="313"/>
  <c r="D1063" i="313"/>
  <c r="C1063" i="313"/>
  <c r="D1062" i="313"/>
  <c r="C1062" i="313"/>
  <c r="D1061" i="313"/>
  <c r="C1061" i="313"/>
  <c r="D1060" i="313"/>
  <c r="C1060" i="313"/>
  <c r="D1059" i="313"/>
  <c r="C1059" i="313"/>
  <c r="D1058" i="313"/>
  <c r="C1058" i="313"/>
  <c r="D1057" i="313"/>
  <c r="C1057" i="313"/>
  <c r="D1056" i="313"/>
  <c r="C1056" i="313"/>
  <c r="D1055" i="313"/>
  <c r="C1055" i="313"/>
  <c r="D1054" i="313"/>
  <c r="C1054" i="313"/>
  <c r="D1053" i="313"/>
  <c r="C1053" i="313"/>
  <c r="D1052" i="313"/>
  <c r="C1052" i="313"/>
  <c r="D1051" i="313"/>
  <c r="C1051" i="313"/>
  <c r="D1050" i="313"/>
  <c r="C1050" i="313"/>
  <c r="D1049" i="313"/>
  <c r="C1049" i="313"/>
  <c r="D1048" i="313"/>
  <c r="C1048" i="313"/>
  <c r="D1047" i="313"/>
  <c r="C1047" i="313"/>
  <c r="D1046" i="313"/>
  <c r="C1046" i="313"/>
  <c r="D1045" i="313"/>
  <c r="C1045" i="313"/>
  <c r="D1044" i="313"/>
  <c r="C1044" i="313"/>
  <c r="D1043" i="313"/>
  <c r="C1043" i="313"/>
  <c r="D1042" i="313"/>
  <c r="C1042" i="313"/>
  <c r="D1041" i="313"/>
  <c r="C1041" i="313"/>
  <c r="D1040" i="313"/>
  <c r="C1040" i="313"/>
  <c r="D1039" i="313"/>
  <c r="C1039" i="313"/>
  <c r="D1038" i="313"/>
  <c r="C1038" i="313"/>
  <c r="D1037" i="313"/>
  <c r="C1037" i="313"/>
  <c r="D1036" i="313"/>
  <c r="C1036" i="313"/>
  <c r="D1035" i="313"/>
  <c r="C1035" i="313"/>
  <c r="D1034" i="313"/>
  <c r="C1034" i="313"/>
  <c r="D1033" i="313"/>
  <c r="C1033" i="313"/>
  <c r="D1032" i="313"/>
  <c r="C1032" i="313"/>
  <c r="D1031" i="313"/>
  <c r="C1031" i="313"/>
  <c r="D1030" i="313"/>
  <c r="C1030" i="313"/>
  <c r="A1030" i="313"/>
  <c r="D1029" i="313"/>
  <c r="C1029" i="313"/>
  <c r="C1028" i="313"/>
  <c r="D1028" i="313" s="1"/>
  <c r="C1027" i="313"/>
  <c r="D1027" i="313" s="1"/>
  <c r="C1026" i="313"/>
  <c r="D1026" i="313" s="1"/>
  <c r="C1025" i="313"/>
  <c r="D1025" i="313" s="1"/>
  <c r="C1024" i="313"/>
  <c r="D1024" i="313" s="1"/>
  <c r="C1023" i="313"/>
  <c r="D1023" i="313" s="1"/>
  <c r="C1022" i="313"/>
  <c r="D1022" i="313" s="1"/>
  <c r="C1021" i="313"/>
  <c r="D1021" i="313" s="1"/>
  <c r="C1020" i="313"/>
  <c r="D1020" i="313" s="1"/>
  <c r="C1019" i="313"/>
  <c r="D1019" i="313" s="1"/>
  <c r="C1018" i="313"/>
  <c r="D1018" i="313" s="1"/>
  <c r="C1017" i="313"/>
  <c r="D1017" i="313" s="1"/>
  <c r="C1016" i="313"/>
  <c r="D1016" i="313" s="1"/>
  <c r="C1015" i="313"/>
  <c r="D1015" i="313" s="1"/>
  <c r="C1014" i="313"/>
  <c r="D1014" i="313" s="1"/>
  <c r="C1013" i="313"/>
  <c r="D1013" i="313" s="1"/>
  <c r="C1012" i="313"/>
  <c r="D1012" i="313" s="1"/>
  <c r="C1011" i="313"/>
  <c r="D1011" i="313" s="1"/>
  <c r="C1010" i="313"/>
  <c r="D1010" i="313" s="1"/>
  <c r="C1009" i="313"/>
  <c r="D1009" i="313" s="1"/>
  <c r="C1008" i="313"/>
  <c r="D1008" i="313" s="1"/>
  <c r="C1007" i="313"/>
  <c r="D1007" i="313" s="1"/>
  <c r="C1006" i="313"/>
  <c r="D1006" i="313" s="1"/>
  <c r="C1005" i="313"/>
  <c r="D1005" i="313" s="1"/>
  <c r="C1004" i="313"/>
  <c r="D1004" i="313" s="1"/>
  <c r="C1003" i="313"/>
  <c r="D1003" i="313" s="1"/>
  <c r="C1002" i="313"/>
  <c r="D1002" i="313" s="1"/>
  <c r="C1001" i="313"/>
  <c r="D1001" i="313" s="1"/>
  <c r="C1000" i="313"/>
  <c r="D1000" i="313" s="1"/>
  <c r="C999" i="313"/>
  <c r="D999" i="313" s="1"/>
  <c r="C998" i="313"/>
  <c r="D998" i="313" s="1"/>
  <c r="C997" i="313"/>
  <c r="D997" i="313" s="1"/>
  <c r="C996" i="313"/>
  <c r="D996" i="313" s="1"/>
  <c r="C995" i="313"/>
  <c r="D995" i="313" s="1"/>
  <c r="C994" i="313"/>
  <c r="D994" i="313" s="1"/>
  <c r="C993" i="313"/>
  <c r="D993" i="313" s="1"/>
  <c r="C992" i="313"/>
  <c r="D992" i="313" s="1"/>
  <c r="C991" i="313"/>
  <c r="D991" i="313" s="1"/>
  <c r="C990" i="313"/>
  <c r="D990" i="313" s="1"/>
  <c r="A990" i="313"/>
  <c r="A991" i="313" s="1"/>
  <c r="C989" i="313"/>
  <c r="D989" i="313" s="1"/>
  <c r="C988" i="313"/>
  <c r="D988" i="313" s="1"/>
  <c r="C987" i="313"/>
  <c r="D987" i="313" s="1"/>
  <c r="C986" i="313"/>
  <c r="D986" i="313" s="1"/>
  <c r="C985" i="313"/>
  <c r="D985" i="313" s="1"/>
  <c r="C984" i="313"/>
  <c r="D984" i="313" s="1"/>
  <c r="C983" i="313"/>
  <c r="D983" i="313" s="1"/>
  <c r="C982" i="313"/>
  <c r="D982" i="313" s="1"/>
  <c r="C981" i="313"/>
  <c r="D981" i="313" s="1"/>
  <c r="C980" i="313"/>
  <c r="D980" i="313" s="1"/>
  <c r="C979" i="313"/>
  <c r="D979" i="313" s="1"/>
  <c r="C978" i="313"/>
  <c r="D978" i="313" s="1"/>
  <c r="C977" i="313"/>
  <c r="D977" i="313" s="1"/>
  <c r="C976" i="313"/>
  <c r="D976" i="313" s="1"/>
  <c r="C975" i="313"/>
  <c r="D975" i="313" s="1"/>
  <c r="C974" i="313"/>
  <c r="D974" i="313" s="1"/>
  <c r="C973" i="313"/>
  <c r="D973" i="313" s="1"/>
  <c r="D972" i="313"/>
  <c r="C972" i="313"/>
  <c r="D971" i="313"/>
  <c r="C971" i="313"/>
  <c r="D970" i="313"/>
  <c r="C970" i="313"/>
  <c r="D969" i="313"/>
  <c r="C969" i="313"/>
  <c r="D968" i="313"/>
  <c r="C968" i="313"/>
  <c r="D967" i="313"/>
  <c r="C967" i="313"/>
  <c r="D966" i="313"/>
  <c r="C966" i="313"/>
  <c r="D965" i="313"/>
  <c r="C965" i="313"/>
  <c r="D964" i="313"/>
  <c r="C964" i="313"/>
  <c r="D963" i="313"/>
  <c r="C963" i="313"/>
  <c r="D962" i="313"/>
  <c r="C962" i="313"/>
  <c r="D961" i="313"/>
  <c r="C961" i="313"/>
  <c r="D960" i="313"/>
  <c r="C960" i="313"/>
  <c r="D959" i="313"/>
  <c r="C959" i="313"/>
  <c r="D958" i="313"/>
  <c r="C958" i="313"/>
  <c r="D957" i="313"/>
  <c r="C957" i="313"/>
  <c r="D956" i="313"/>
  <c r="C956" i="313"/>
  <c r="D955" i="313"/>
  <c r="C955" i="313"/>
  <c r="D954" i="313"/>
  <c r="C954" i="313"/>
  <c r="D953" i="313"/>
  <c r="C953" i="313"/>
  <c r="D952" i="313"/>
  <c r="C952" i="313"/>
  <c r="D951" i="313"/>
  <c r="C951" i="313"/>
  <c r="D950" i="313"/>
  <c r="C950" i="313"/>
  <c r="A950" i="313"/>
  <c r="A951" i="313" s="1"/>
  <c r="A952" i="313" s="1"/>
  <c r="A953" i="313" s="1"/>
  <c r="A954" i="313" s="1"/>
  <c r="A955" i="313" s="1"/>
  <c r="A956" i="313" s="1"/>
  <c r="A957" i="313" s="1"/>
  <c r="A958" i="313" s="1"/>
  <c r="A959" i="313" s="1"/>
  <c r="A960" i="313" s="1"/>
  <c r="A961" i="313" s="1"/>
  <c r="A962" i="313" s="1"/>
  <c r="A963" i="313" s="1"/>
  <c r="A964" i="313" s="1"/>
  <c r="A965" i="313" s="1"/>
  <c r="A966" i="313" s="1"/>
  <c r="A967" i="313" s="1"/>
  <c r="A968" i="313" s="1"/>
  <c r="A969" i="313" s="1"/>
  <c r="A970" i="313" s="1"/>
  <c r="A971" i="313" s="1"/>
  <c r="A972" i="313" s="1"/>
  <c r="A973" i="313" s="1"/>
  <c r="A974" i="313" s="1"/>
  <c r="A975" i="313" s="1"/>
  <c r="A976" i="313" s="1"/>
  <c r="A977" i="313" s="1"/>
  <c r="A978" i="313" s="1"/>
  <c r="A979" i="313" s="1"/>
  <c r="A980" i="313" s="1"/>
  <c r="A981" i="313" s="1"/>
  <c r="A982" i="313" s="1"/>
  <c r="A983" i="313" s="1"/>
  <c r="A984" i="313" s="1"/>
  <c r="A985" i="313" s="1"/>
  <c r="A986" i="313" s="1"/>
  <c r="A987" i="313" s="1"/>
  <c r="A988" i="313" s="1"/>
  <c r="D949" i="313"/>
  <c r="C949" i="313"/>
  <c r="C948" i="313"/>
  <c r="D948" i="313" s="1"/>
  <c r="C947" i="313"/>
  <c r="D947" i="313" s="1"/>
  <c r="C946" i="313"/>
  <c r="D946" i="313" s="1"/>
  <c r="C945" i="313"/>
  <c r="D945" i="313" s="1"/>
  <c r="C944" i="313"/>
  <c r="D944" i="313" s="1"/>
  <c r="C943" i="313"/>
  <c r="D943" i="313" s="1"/>
  <c r="D942" i="313"/>
  <c r="C942" i="313"/>
  <c r="C941" i="313"/>
  <c r="D941" i="313" s="1"/>
  <c r="D940" i="313"/>
  <c r="C940" i="313"/>
  <c r="C939" i="313"/>
  <c r="D939" i="313" s="1"/>
  <c r="D938" i="313"/>
  <c r="C938" i="313"/>
  <c r="C937" i="313"/>
  <c r="D937" i="313" s="1"/>
  <c r="D936" i="313"/>
  <c r="C936" i="313"/>
  <c r="C935" i="313"/>
  <c r="D935" i="313" s="1"/>
  <c r="D934" i="313"/>
  <c r="C934" i="313"/>
  <c r="C933" i="313"/>
  <c r="D933" i="313" s="1"/>
  <c r="D932" i="313"/>
  <c r="C932" i="313"/>
  <c r="C931" i="313"/>
  <c r="D931" i="313" s="1"/>
  <c r="D930" i="313"/>
  <c r="C930" i="313"/>
  <c r="C929" i="313"/>
  <c r="D929" i="313" s="1"/>
  <c r="C928" i="313"/>
  <c r="D928" i="313" s="1"/>
  <c r="C927" i="313"/>
  <c r="D927" i="313" s="1"/>
  <c r="C926" i="313"/>
  <c r="D926" i="313" s="1"/>
  <c r="C925" i="313"/>
  <c r="D925" i="313" s="1"/>
  <c r="C924" i="313"/>
  <c r="D924" i="313" s="1"/>
  <c r="C923" i="313"/>
  <c r="D923" i="313" s="1"/>
  <c r="C922" i="313"/>
  <c r="D922" i="313" s="1"/>
  <c r="C921" i="313"/>
  <c r="D921" i="313" s="1"/>
  <c r="C920" i="313"/>
  <c r="D920" i="313" s="1"/>
  <c r="C919" i="313"/>
  <c r="D919" i="313" s="1"/>
  <c r="C918" i="313"/>
  <c r="D918" i="313" s="1"/>
  <c r="C917" i="313"/>
  <c r="D917" i="313" s="1"/>
  <c r="C916" i="313"/>
  <c r="D916" i="313" s="1"/>
  <c r="C915" i="313"/>
  <c r="D915" i="313" s="1"/>
  <c r="C914" i="313"/>
  <c r="D914" i="313" s="1"/>
  <c r="C913" i="313"/>
  <c r="D913" i="313" s="1"/>
  <c r="C912" i="313"/>
  <c r="D912" i="313" s="1"/>
  <c r="C911" i="313"/>
  <c r="D911" i="313" s="1"/>
  <c r="C910" i="313"/>
  <c r="D910" i="313" s="1"/>
  <c r="A910" i="313"/>
  <c r="C909" i="313"/>
  <c r="D909" i="313" s="1"/>
  <c r="D908" i="313"/>
  <c r="C908" i="313"/>
  <c r="D907" i="313"/>
  <c r="C907" i="313"/>
  <c r="D906" i="313"/>
  <c r="C906" i="313"/>
  <c r="D905" i="313"/>
  <c r="C905" i="313"/>
  <c r="D904" i="313"/>
  <c r="C904" i="313"/>
  <c r="D903" i="313"/>
  <c r="C903" i="313"/>
  <c r="D902" i="313"/>
  <c r="C902" i="313"/>
  <c r="D901" i="313"/>
  <c r="C901" i="313"/>
  <c r="D900" i="313"/>
  <c r="C900" i="313"/>
  <c r="D899" i="313"/>
  <c r="C899" i="313"/>
  <c r="D898" i="313"/>
  <c r="C898" i="313"/>
  <c r="D897" i="313"/>
  <c r="C897" i="313"/>
  <c r="D896" i="313"/>
  <c r="C896" i="313"/>
  <c r="D895" i="313"/>
  <c r="C895" i="313"/>
  <c r="D894" i="313"/>
  <c r="C894" i="313"/>
  <c r="D893" i="313"/>
  <c r="C893" i="313"/>
  <c r="D892" i="313"/>
  <c r="C892" i="313"/>
  <c r="D891" i="313"/>
  <c r="C891" i="313"/>
  <c r="D890" i="313"/>
  <c r="C890" i="313"/>
  <c r="D889" i="313"/>
  <c r="C889" i="313"/>
  <c r="D888" i="313"/>
  <c r="C888" i="313"/>
  <c r="D887" i="313"/>
  <c r="C887" i="313"/>
  <c r="D886" i="313"/>
  <c r="C886" i="313"/>
  <c r="D885" i="313"/>
  <c r="C885" i="313"/>
  <c r="D884" i="313"/>
  <c r="C884" i="313"/>
  <c r="D883" i="313"/>
  <c r="C883" i="313"/>
  <c r="D882" i="313"/>
  <c r="C882" i="313"/>
  <c r="D881" i="313"/>
  <c r="C881" i="313"/>
  <c r="D880" i="313"/>
  <c r="C880" i="313"/>
  <c r="D879" i="313"/>
  <c r="C879" i="313"/>
  <c r="D878" i="313"/>
  <c r="C878" i="313"/>
  <c r="D877" i="313"/>
  <c r="C877" i="313"/>
  <c r="D876" i="313"/>
  <c r="C876" i="313"/>
  <c r="D875" i="313"/>
  <c r="C875" i="313"/>
  <c r="D874" i="313"/>
  <c r="C874" i="313"/>
  <c r="D873" i="313"/>
  <c r="C873" i="313"/>
  <c r="D872" i="313"/>
  <c r="C872" i="313"/>
  <c r="D871" i="313"/>
  <c r="C871" i="313"/>
  <c r="D870" i="313"/>
  <c r="C870" i="313"/>
  <c r="A870" i="313"/>
  <c r="A871" i="313" s="1"/>
  <c r="D869" i="313"/>
  <c r="C869" i="313"/>
  <c r="C868" i="313"/>
  <c r="D868" i="313" s="1"/>
  <c r="C867" i="313"/>
  <c r="D867" i="313" s="1"/>
  <c r="C866" i="313"/>
  <c r="D866" i="313" s="1"/>
  <c r="C865" i="313"/>
  <c r="D865" i="313" s="1"/>
  <c r="C864" i="313"/>
  <c r="D864" i="313" s="1"/>
  <c r="C863" i="313"/>
  <c r="D863" i="313" s="1"/>
  <c r="C862" i="313"/>
  <c r="D862" i="313" s="1"/>
  <c r="C861" i="313"/>
  <c r="D861" i="313" s="1"/>
  <c r="C860" i="313"/>
  <c r="D860" i="313" s="1"/>
  <c r="C859" i="313"/>
  <c r="D859" i="313" s="1"/>
  <c r="C858" i="313"/>
  <c r="D858" i="313" s="1"/>
  <c r="C857" i="313"/>
  <c r="D857" i="313" s="1"/>
  <c r="C856" i="313"/>
  <c r="D856" i="313" s="1"/>
  <c r="C855" i="313"/>
  <c r="D855" i="313" s="1"/>
  <c r="C854" i="313"/>
  <c r="D854" i="313" s="1"/>
  <c r="C853" i="313"/>
  <c r="D853" i="313" s="1"/>
  <c r="C852" i="313"/>
  <c r="D852" i="313" s="1"/>
  <c r="C851" i="313"/>
  <c r="D851" i="313" s="1"/>
  <c r="C850" i="313"/>
  <c r="D850" i="313" s="1"/>
  <c r="C849" i="313"/>
  <c r="D849" i="313" s="1"/>
  <c r="C848" i="313"/>
  <c r="D848" i="313" s="1"/>
  <c r="C847" i="313"/>
  <c r="D847" i="313" s="1"/>
  <c r="C846" i="313"/>
  <c r="D846" i="313" s="1"/>
  <c r="C845" i="313"/>
  <c r="D845" i="313" s="1"/>
  <c r="C844" i="313"/>
  <c r="D844" i="313" s="1"/>
  <c r="C843" i="313"/>
  <c r="D843" i="313" s="1"/>
  <c r="C842" i="313"/>
  <c r="D842" i="313" s="1"/>
  <c r="C841" i="313"/>
  <c r="D841" i="313" s="1"/>
  <c r="C840" i="313"/>
  <c r="D840" i="313" s="1"/>
  <c r="C839" i="313"/>
  <c r="D839" i="313" s="1"/>
  <c r="C838" i="313"/>
  <c r="D838" i="313" s="1"/>
  <c r="C837" i="313"/>
  <c r="D837" i="313" s="1"/>
  <c r="C836" i="313"/>
  <c r="D836" i="313" s="1"/>
  <c r="C835" i="313"/>
  <c r="D835" i="313" s="1"/>
  <c r="C834" i="313"/>
  <c r="D834" i="313" s="1"/>
  <c r="C833" i="313"/>
  <c r="D833" i="313" s="1"/>
  <c r="C832" i="313"/>
  <c r="D832" i="313" s="1"/>
  <c r="C831" i="313"/>
  <c r="D831" i="313" s="1"/>
  <c r="C830" i="313"/>
  <c r="D830" i="313" s="1"/>
  <c r="A830" i="313"/>
  <c r="C829" i="313"/>
  <c r="D829" i="313" s="1"/>
  <c r="D828" i="313"/>
  <c r="C828" i="313"/>
  <c r="D827" i="313"/>
  <c r="C827" i="313"/>
  <c r="D826" i="313"/>
  <c r="C826" i="313"/>
  <c r="D825" i="313"/>
  <c r="C825" i="313"/>
  <c r="D824" i="313"/>
  <c r="C824" i="313"/>
  <c r="D823" i="313"/>
  <c r="C823" i="313"/>
  <c r="D822" i="313"/>
  <c r="C822" i="313"/>
  <c r="D821" i="313"/>
  <c r="C821" i="313"/>
  <c r="D820" i="313"/>
  <c r="C820" i="313"/>
  <c r="D819" i="313"/>
  <c r="C819" i="313"/>
  <c r="D818" i="313"/>
  <c r="C818" i="313"/>
  <c r="D817" i="313"/>
  <c r="C817" i="313"/>
  <c r="D816" i="313"/>
  <c r="C816" i="313"/>
  <c r="D815" i="313"/>
  <c r="C815" i="313"/>
  <c r="D814" i="313"/>
  <c r="C814" i="313"/>
  <c r="D813" i="313"/>
  <c r="C813" i="313"/>
  <c r="D812" i="313"/>
  <c r="C812" i="313"/>
  <c r="D811" i="313"/>
  <c r="C811" i="313"/>
  <c r="D810" i="313"/>
  <c r="C810" i="313"/>
  <c r="D809" i="313"/>
  <c r="C809" i="313"/>
  <c r="D808" i="313"/>
  <c r="C808" i="313"/>
  <c r="D807" i="313"/>
  <c r="C807" i="313"/>
  <c r="D806" i="313"/>
  <c r="C806" i="313"/>
  <c r="D805" i="313"/>
  <c r="C805" i="313"/>
  <c r="D804" i="313"/>
  <c r="C804" i="313"/>
  <c r="D803" i="313"/>
  <c r="C803" i="313"/>
  <c r="D802" i="313"/>
  <c r="C802" i="313"/>
  <c r="D801" i="313"/>
  <c r="C801" i="313"/>
  <c r="D800" i="313"/>
  <c r="C800" i="313"/>
  <c r="D799" i="313"/>
  <c r="C799" i="313"/>
  <c r="D798" i="313"/>
  <c r="C798" i="313"/>
  <c r="D797" i="313"/>
  <c r="C797" i="313"/>
  <c r="D796" i="313"/>
  <c r="C796" i="313"/>
  <c r="D795" i="313"/>
  <c r="C795" i="313"/>
  <c r="D794" i="313"/>
  <c r="C794" i="313"/>
  <c r="D793" i="313"/>
  <c r="C793" i="313"/>
  <c r="D792" i="313"/>
  <c r="C792" i="313"/>
  <c r="D791" i="313"/>
  <c r="C791" i="313"/>
  <c r="D790" i="313"/>
  <c r="C790" i="313"/>
  <c r="A790" i="313"/>
  <c r="A791" i="313" s="1"/>
  <c r="D789" i="313"/>
  <c r="C789" i="313"/>
  <c r="C788" i="313"/>
  <c r="D788" i="313" s="1"/>
  <c r="C787" i="313"/>
  <c r="D787" i="313" s="1"/>
  <c r="C786" i="313"/>
  <c r="D786" i="313" s="1"/>
  <c r="C785" i="313"/>
  <c r="D785" i="313" s="1"/>
  <c r="C784" i="313"/>
  <c r="D784" i="313" s="1"/>
  <c r="C783" i="313"/>
  <c r="D783" i="313" s="1"/>
  <c r="C782" i="313"/>
  <c r="D782" i="313" s="1"/>
  <c r="C781" i="313"/>
  <c r="D781" i="313" s="1"/>
  <c r="C780" i="313"/>
  <c r="D780" i="313" s="1"/>
  <c r="C779" i="313"/>
  <c r="D779" i="313" s="1"/>
  <c r="C778" i="313"/>
  <c r="D778" i="313" s="1"/>
  <c r="C777" i="313"/>
  <c r="D777" i="313" s="1"/>
  <c r="C776" i="313"/>
  <c r="D776" i="313" s="1"/>
  <c r="C775" i="313"/>
  <c r="D775" i="313" s="1"/>
  <c r="C774" i="313"/>
  <c r="D774" i="313" s="1"/>
  <c r="C773" i="313"/>
  <c r="D773" i="313" s="1"/>
  <c r="C772" i="313"/>
  <c r="D772" i="313" s="1"/>
  <c r="C771" i="313"/>
  <c r="D771" i="313" s="1"/>
  <c r="C770" i="313"/>
  <c r="D770" i="313" s="1"/>
  <c r="C769" i="313"/>
  <c r="D769" i="313" s="1"/>
  <c r="C768" i="313"/>
  <c r="D768" i="313" s="1"/>
  <c r="C767" i="313"/>
  <c r="D767" i="313" s="1"/>
  <c r="C766" i="313"/>
  <c r="D766" i="313" s="1"/>
  <c r="C765" i="313"/>
  <c r="D765" i="313" s="1"/>
  <c r="C764" i="313"/>
  <c r="D764" i="313" s="1"/>
  <c r="C763" i="313"/>
  <c r="D763" i="313" s="1"/>
  <c r="C762" i="313"/>
  <c r="D762" i="313" s="1"/>
  <c r="C761" i="313"/>
  <c r="D761" i="313" s="1"/>
  <c r="C760" i="313"/>
  <c r="D760" i="313" s="1"/>
  <c r="C759" i="313"/>
  <c r="D759" i="313" s="1"/>
  <c r="C758" i="313"/>
  <c r="D758" i="313" s="1"/>
  <c r="C757" i="313"/>
  <c r="D757" i="313" s="1"/>
  <c r="C756" i="313"/>
  <c r="D756" i="313" s="1"/>
  <c r="C755" i="313"/>
  <c r="D755" i="313" s="1"/>
  <c r="C754" i="313"/>
  <c r="D754" i="313" s="1"/>
  <c r="C753" i="313"/>
  <c r="D753" i="313" s="1"/>
  <c r="C752" i="313"/>
  <c r="D752" i="313" s="1"/>
  <c r="C751" i="313"/>
  <c r="D751" i="313" s="1"/>
  <c r="A751" i="313"/>
  <c r="C750" i="313"/>
  <c r="D750" i="313" s="1"/>
  <c r="A750" i="313"/>
  <c r="C749" i="313"/>
  <c r="D749" i="313" s="1"/>
  <c r="D748" i="313"/>
  <c r="C748" i="313"/>
  <c r="D747" i="313"/>
  <c r="C747" i="313"/>
  <c r="D746" i="313"/>
  <c r="C746" i="313"/>
  <c r="D745" i="313"/>
  <c r="C745" i="313"/>
  <c r="D744" i="313"/>
  <c r="C744" i="313"/>
  <c r="D743" i="313"/>
  <c r="C743" i="313"/>
  <c r="D742" i="313"/>
  <c r="C742" i="313"/>
  <c r="D741" i="313"/>
  <c r="C741" i="313"/>
  <c r="D740" i="313"/>
  <c r="C740" i="313"/>
  <c r="D739" i="313"/>
  <c r="C739" i="313"/>
  <c r="D738" i="313"/>
  <c r="C738" i="313"/>
  <c r="D737" i="313"/>
  <c r="C737" i="313"/>
  <c r="D736" i="313"/>
  <c r="C736" i="313"/>
  <c r="D735" i="313"/>
  <c r="C735" i="313"/>
  <c r="D734" i="313"/>
  <c r="C734" i="313"/>
  <c r="D733" i="313"/>
  <c r="C733" i="313"/>
  <c r="D732" i="313"/>
  <c r="C732" i="313"/>
  <c r="D731" i="313"/>
  <c r="C731" i="313"/>
  <c r="D730" i="313"/>
  <c r="C730" i="313"/>
  <c r="D729" i="313"/>
  <c r="C729" i="313"/>
  <c r="D728" i="313"/>
  <c r="C728" i="313"/>
  <c r="D727" i="313"/>
  <c r="C727" i="313"/>
  <c r="D726" i="313"/>
  <c r="C726" i="313"/>
  <c r="D725" i="313"/>
  <c r="C725" i="313"/>
  <c r="D724" i="313"/>
  <c r="C724" i="313"/>
  <c r="D723" i="313"/>
  <c r="C723" i="313"/>
  <c r="D722" i="313"/>
  <c r="C722" i="313"/>
  <c r="D721" i="313"/>
  <c r="C721" i="313"/>
  <c r="D720" i="313"/>
  <c r="C720" i="313"/>
  <c r="D719" i="313"/>
  <c r="C719" i="313"/>
  <c r="D718" i="313"/>
  <c r="C718" i="313"/>
  <c r="D717" i="313"/>
  <c r="C717" i="313"/>
  <c r="D716" i="313"/>
  <c r="C716" i="313"/>
  <c r="D715" i="313"/>
  <c r="C715" i="313"/>
  <c r="D714" i="313"/>
  <c r="C714" i="313"/>
  <c r="D713" i="313"/>
  <c r="C713" i="313"/>
  <c r="D712" i="313"/>
  <c r="C712" i="313"/>
  <c r="D711" i="313"/>
  <c r="C711" i="313"/>
  <c r="D710" i="313"/>
  <c r="C710" i="313"/>
  <c r="A710" i="313"/>
  <c r="A711" i="313" s="1"/>
  <c r="A712" i="313" s="1"/>
  <c r="A713" i="313" s="1"/>
  <c r="A714" i="313" s="1"/>
  <c r="A715" i="313" s="1"/>
  <c r="A716" i="313" s="1"/>
  <c r="A717" i="313" s="1"/>
  <c r="A718" i="313" s="1"/>
  <c r="A719" i="313" s="1"/>
  <c r="A720" i="313" s="1"/>
  <c r="A721" i="313" s="1"/>
  <c r="A722" i="313" s="1"/>
  <c r="A723" i="313" s="1"/>
  <c r="A724" i="313" s="1"/>
  <c r="A725" i="313" s="1"/>
  <c r="A726" i="313" s="1"/>
  <c r="A727" i="313" s="1"/>
  <c r="A728" i="313" s="1"/>
  <c r="A729" i="313" s="1"/>
  <c r="A730" i="313" s="1"/>
  <c r="A731" i="313" s="1"/>
  <c r="A732" i="313" s="1"/>
  <c r="A733" i="313" s="1"/>
  <c r="A734" i="313" s="1"/>
  <c r="A735" i="313" s="1"/>
  <c r="A736" i="313" s="1"/>
  <c r="A737" i="313" s="1"/>
  <c r="A738" i="313" s="1"/>
  <c r="A739" i="313" s="1"/>
  <c r="A740" i="313" s="1"/>
  <c r="A741" i="313" s="1"/>
  <c r="A742" i="313" s="1"/>
  <c r="A743" i="313" s="1"/>
  <c r="A744" i="313" s="1"/>
  <c r="A745" i="313" s="1"/>
  <c r="A746" i="313" s="1"/>
  <c r="A747" i="313" s="1"/>
  <c r="A748" i="313" s="1"/>
  <c r="D709" i="313"/>
  <c r="C709" i="313"/>
  <c r="C708" i="313"/>
  <c r="D708" i="313" s="1"/>
  <c r="C707" i="313"/>
  <c r="D707" i="313" s="1"/>
  <c r="C706" i="313"/>
  <c r="D706" i="313" s="1"/>
  <c r="C705" i="313"/>
  <c r="D705" i="313" s="1"/>
  <c r="C704" i="313"/>
  <c r="D704" i="313" s="1"/>
  <c r="C703" i="313"/>
  <c r="D703" i="313" s="1"/>
  <c r="C702" i="313"/>
  <c r="D702" i="313" s="1"/>
  <c r="C701" i="313"/>
  <c r="D701" i="313" s="1"/>
  <c r="C700" i="313"/>
  <c r="D700" i="313" s="1"/>
  <c r="C699" i="313"/>
  <c r="D699" i="313" s="1"/>
  <c r="C698" i="313"/>
  <c r="D698" i="313" s="1"/>
  <c r="C697" i="313"/>
  <c r="D697" i="313" s="1"/>
  <c r="C696" i="313"/>
  <c r="D696" i="313" s="1"/>
  <c r="C695" i="313"/>
  <c r="D695" i="313" s="1"/>
  <c r="C694" i="313"/>
  <c r="D694" i="313" s="1"/>
  <c r="C693" i="313"/>
  <c r="D693" i="313" s="1"/>
  <c r="C692" i="313"/>
  <c r="D692" i="313" s="1"/>
  <c r="C691" i="313"/>
  <c r="D691" i="313" s="1"/>
  <c r="D690" i="313"/>
  <c r="C690" i="313"/>
  <c r="D689" i="313"/>
  <c r="C689" i="313"/>
  <c r="D688" i="313"/>
  <c r="C688" i="313"/>
  <c r="D687" i="313"/>
  <c r="C687" i="313"/>
  <c r="D686" i="313"/>
  <c r="C686" i="313"/>
  <c r="D685" i="313"/>
  <c r="C685" i="313"/>
  <c r="D684" i="313"/>
  <c r="C684" i="313"/>
  <c r="D683" i="313"/>
  <c r="C683" i="313"/>
  <c r="D682" i="313"/>
  <c r="C682" i="313"/>
  <c r="D681" i="313"/>
  <c r="C681" i="313"/>
  <c r="D680" i="313"/>
  <c r="C680" i="313"/>
  <c r="D679" i="313"/>
  <c r="C679" i="313"/>
  <c r="D678" i="313"/>
  <c r="C678" i="313"/>
  <c r="D677" i="313"/>
  <c r="C677" i="313"/>
  <c r="D676" i="313"/>
  <c r="C676" i="313"/>
  <c r="D675" i="313"/>
  <c r="C675" i="313"/>
  <c r="D674" i="313"/>
  <c r="C674" i="313"/>
  <c r="A674" i="313"/>
  <c r="D673" i="313"/>
  <c r="C673" i="313"/>
  <c r="C672" i="313"/>
  <c r="D672" i="313" s="1"/>
  <c r="C671" i="313"/>
  <c r="D671" i="313" s="1"/>
  <c r="C670" i="313"/>
  <c r="D670" i="313" s="1"/>
  <c r="C669" i="313"/>
  <c r="D669" i="313" s="1"/>
  <c r="C668" i="313"/>
  <c r="D668" i="313" s="1"/>
  <c r="C667" i="313"/>
  <c r="D667" i="313" s="1"/>
  <c r="C666" i="313"/>
  <c r="D666" i="313" s="1"/>
  <c r="C665" i="313"/>
  <c r="D665" i="313" s="1"/>
  <c r="C664" i="313"/>
  <c r="D664" i="313" s="1"/>
  <c r="C663" i="313"/>
  <c r="D663" i="313" s="1"/>
  <c r="C662" i="313"/>
  <c r="D662" i="313" s="1"/>
  <c r="C661" i="313"/>
  <c r="D661" i="313" s="1"/>
  <c r="C660" i="313"/>
  <c r="D660" i="313" s="1"/>
  <c r="C659" i="313"/>
  <c r="D659" i="313" s="1"/>
  <c r="C658" i="313"/>
  <c r="D658" i="313" s="1"/>
  <c r="C657" i="313"/>
  <c r="D657" i="313" s="1"/>
  <c r="C656" i="313"/>
  <c r="D656" i="313" s="1"/>
  <c r="C655" i="313"/>
  <c r="D655" i="313" s="1"/>
  <c r="C654" i="313"/>
  <c r="D654" i="313" s="1"/>
  <c r="C653" i="313"/>
  <c r="D653" i="313" s="1"/>
  <c r="C652" i="313"/>
  <c r="D652" i="313" s="1"/>
  <c r="C651" i="313"/>
  <c r="D651" i="313" s="1"/>
  <c r="C650" i="313"/>
  <c r="D650" i="313" s="1"/>
  <c r="C649" i="313"/>
  <c r="D649" i="313" s="1"/>
  <c r="C648" i="313"/>
  <c r="D648" i="313" s="1"/>
  <c r="C647" i="313"/>
  <c r="D647" i="313" s="1"/>
  <c r="C646" i="313"/>
  <c r="D646" i="313" s="1"/>
  <c r="C645" i="313"/>
  <c r="D645" i="313" s="1"/>
  <c r="C644" i="313"/>
  <c r="D644" i="313" s="1"/>
  <c r="C643" i="313"/>
  <c r="D643" i="313" s="1"/>
  <c r="C642" i="313"/>
  <c r="D642" i="313" s="1"/>
  <c r="C641" i="313"/>
  <c r="D641" i="313" s="1"/>
  <c r="C640" i="313"/>
  <c r="D640" i="313" s="1"/>
  <c r="C639" i="313"/>
  <c r="D639" i="313" s="1"/>
  <c r="C638" i="313"/>
  <c r="D638" i="313" s="1"/>
  <c r="A638" i="313"/>
  <c r="C637" i="313"/>
  <c r="D637" i="313" s="1"/>
  <c r="C636" i="313"/>
  <c r="D636" i="313" s="1"/>
  <c r="C635" i="313"/>
  <c r="D635" i="313" s="1"/>
  <c r="C634" i="313"/>
  <c r="D634" i="313" s="1"/>
  <c r="C633" i="313"/>
  <c r="D633" i="313" s="1"/>
  <c r="C632" i="313"/>
  <c r="D632" i="313" s="1"/>
  <c r="C631" i="313"/>
  <c r="D631" i="313" s="1"/>
  <c r="C630" i="313"/>
  <c r="D630" i="313" s="1"/>
  <c r="C629" i="313"/>
  <c r="D629" i="313" s="1"/>
  <c r="C628" i="313"/>
  <c r="D628" i="313" s="1"/>
  <c r="C627" i="313"/>
  <c r="D627" i="313" s="1"/>
  <c r="C626" i="313"/>
  <c r="D626" i="313" s="1"/>
  <c r="C625" i="313"/>
  <c r="D625" i="313" s="1"/>
  <c r="C624" i="313"/>
  <c r="D624" i="313" s="1"/>
  <c r="C623" i="313"/>
  <c r="D623" i="313" s="1"/>
  <c r="C622" i="313"/>
  <c r="D622" i="313" s="1"/>
  <c r="C621" i="313"/>
  <c r="D621" i="313" s="1"/>
  <c r="C620" i="313"/>
  <c r="D620" i="313" s="1"/>
  <c r="C619" i="313"/>
  <c r="D619" i="313" s="1"/>
  <c r="C618" i="313"/>
  <c r="D618" i="313" s="1"/>
  <c r="C617" i="313"/>
  <c r="D617" i="313" s="1"/>
  <c r="C616" i="313"/>
  <c r="D616" i="313" s="1"/>
  <c r="C615" i="313"/>
  <c r="D615" i="313" s="1"/>
  <c r="C614" i="313"/>
  <c r="D614" i="313" s="1"/>
  <c r="C613" i="313"/>
  <c r="D613" i="313" s="1"/>
  <c r="C612" i="313"/>
  <c r="D612" i="313" s="1"/>
  <c r="C611" i="313"/>
  <c r="D611" i="313" s="1"/>
  <c r="C610" i="313"/>
  <c r="D610" i="313" s="1"/>
  <c r="C609" i="313"/>
  <c r="D609" i="313" s="1"/>
  <c r="C608" i="313"/>
  <c r="D608" i="313" s="1"/>
  <c r="C607" i="313"/>
  <c r="D607" i="313" s="1"/>
  <c r="C606" i="313"/>
  <c r="D606" i="313" s="1"/>
  <c r="C605" i="313"/>
  <c r="D605" i="313" s="1"/>
  <c r="C604" i="313"/>
  <c r="D604" i="313" s="1"/>
  <c r="C603" i="313"/>
  <c r="D603" i="313" s="1"/>
  <c r="C602" i="313"/>
  <c r="D602" i="313" s="1"/>
  <c r="A602" i="313"/>
  <c r="A603" i="313" s="1"/>
  <c r="C601" i="313"/>
  <c r="D601" i="313" s="1"/>
  <c r="D600" i="313"/>
  <c r="C600" i="313"/>
  <c r="D599" i="313"/>
  <c r="C599" i="313"/>
  <c r="D598" i="313"/>
  <c r="C598" i="313"/>
  <c r="D597" i="313"/>
  <c r="C597" i="313"/>
  <c r="D596" i="313"/>
  <c r="C596" i="313"/>
  <c r="D595" i="313"/>
  <c r="C595" i="313"/>
  <c r="D594" i="313"/>
  <c r="C594" i="313"/>
  <c r="D593" i="313"/>
  <c r="C593" i="313"/>
  <c r="D592" i="313"/>
  <c r="C592" i="313"/>
  <c r="D591" i="313"/>
  <c r="C591" i="313"/>
  <c r="D590" i="313"/>
  <c r="C590" i="313"/>
  <c r="D589" i="313"/>
  <c r="C589" i="313"/>
  <c r="D588" i="313"/>
  <c r="C588" i="313"/>
  <c r="D587" i="313"/>
  <c r="C587" i="313"/>
  <c r="D586" i="313"/>
  <c r="C586" i="313"/>
  <c r="D585" i="313"/>
  <c r="C585" i="313"/>
  <c r="D584" i="313"/>
  <c r="C584" i="313"/>
  <c r="D583" i="313"/>
  <c r="C583" i="313"/>
  <c r="D582" i="313"/>
  <c r="C582" i="313"/>
  <c r="D581" i="313"/>
  <c r="C581" i="313"/>
  <c r="D580" i="313"/>
  <c r="C580" i="313"/>
  <c r="D579" i="313"/>
  <c r="C579" i="313"/>
  <c r="D578" i="313"/>
  <c r="C578" i="313"/>
  <c r="D577" i="313"/>
  <c r="C577" i="313"/>
  <c r="D576" i="313"/>
  <c r="C576" i="313"/>
  <c r="D575" i="313"/>
  <c r="C575" i="313"/>
  <c r="D574" i="313"/>
  <c r="C574" i="313"/>
  <c r="D573" i="313"/>
  <c r="C573" i="313"/>
  <c r="D572" i="313"/>
  <c r="C572" i="313"/>
  <c r="D571" i="313"/>
  <c r="C571" i="313"/>
  <c r="D570" i="313"/>
  <c r="C570" i="313"/>
  <c r="D569" i="313"/>
  <c r="C569" i="313"/>
  <c r="D568" i="313"/>
  <c r="C568" i="313"/>
  <c r="D567" i="313"/>
  <c r="C567" i="313"/>
  <c r="D566" i="313"/>
  <c r="C566" i="313"/>
  <c r="A566" i="313"/>
  <c r="D565" i="313"/>
  <c r="C565" i="313"/>
  <c r="C564" i="313"/>
  <c r="D564" i="313" s="1"/>
  <c r="C563" i="313"/>
  <c r="D563" i="313" s="1"/>
  <c r="C562" i="313"/>
  <c r="D562" i="313" s="1"/>
  <c r="C561" i="313"/>
  <c r="D561" i="313" s="1"/>
  <c r="C560" i="313"/>
  <c r="D560" i="313" s="1"/>
  <c r="C559" i="313"/>
  <c r="D559" i="313" s="1"/>
  <c r="C558" i="313"/>
  <c r="D558" i="313" s="1"/>
  <c r="C557" i="313"/>
  <c r="D557" i="313" s="1"/>
  <c r="C556" i="313"/>
  <c r="D556" i="313" s="1"/>
  <c r="C555" i="313"/>
  <c r="D555" i="313" s="1"/>
  <c r="C554" i="313"/>
  <c r="D554" i="313" s="1"/>
  <c r="C553" i="313"/>
  <c r="D553" i="313" s="1"/>
  <c r="C552" i="313"/>
  <c r="D552" i="313" s="1"/>
  <c r="C551" i="313"/>
  <c r="D551" i="313" s="1"/>
  <c r="C550" i="313"/>
  <c r="D550" i="313" s="1"/>
  <c r="C549" i="313"/>
  <c r="D549" i="313" s="1"/>
  <c r="C548" i="313"/>
  <c r="D548" i="313" s="1"/>
  <c r="C547" i="313"/>
  <c r="D547" i="313" s="1"/>
  <c r="C546" i="313"/>
  <c r="D546" i="313" s="1"/>
  <c r="C545" i="313"/>
  <c r="D545" i="313" s="1"/>
  <c r="C544" i="313"/>
  <c r="D544" i="313" s="1"/>
  <c r="C543" i="313"/>
  <c r="D543" i="313" s="1"/>
  <c r="C542" i="313"/>
  <c r="D542" i="313" s="1"/>
  <c r="C541" i="313"/>
  <c r="D541" i="313" s="1"/>
  <c r="C540" i="313"/>
  <c r="D540" i="313" s="1"/>
  <c r="C539" i="313"/>
  <c r="D539" i="313" s="1"/>
  <c r="C538" i="313"/>
  <c r="D538" i="313" s="1"/>
  <c r="C537" i="313"/>
  <c r="D537" i="313" s="1"/>
  <c r="C536" i="313"/>
  <c r="D536" i="313" s="1"/>
  <c r="C535" i="313"/>
  <c r="D535" i="313" s="1"/>
  <c r="C534" i="313"/>
  <c r="D534" i="313" s="1"/>
  <c r="A534" i="313"/>
  <c r="C533" i="313"/>
  <c r="D533" i="313" s="1"/>
  <c r="C532" i="313"/>
  <c r="D532" i="313" s="1"/>
  <c r="C531" i="313"/>
  <c r="D531" i="313" s="1"/>
  <c r="C530" i="313"/>
  <c r="D530" i="313" s="1"/>
  <c r="C529" i="313"/>
  <c r="D529" i="313" s="1"/>
  <c r="C528" i="313"/>
  <c r="D528" i="313" s="1"/>
  <c r="C527" i="313"/>
  <c r="D527" i="313" s="1"/>
  <c r="C526" i="313"/>
  <c r="D526" i="313" s="1"/>
  <c r="C525" i="313"/>
  <c r="D525" i="313" s="1"/>
  <c r="C524" i="313"/>
  <c r="D524" i="313" s="1"/>
  <c r="C523" i="313"/>
  <c r="D523" i="313" s="1"/>
  <c r="C522" i="313"/>
  <c r="D522" i="313" s="1"/>
  <c r="C521" i="313"/>
  <c r="D521" i="313" s="1"/>
  <c r="C520" i="313"/>
  <c r="D520" i="313" s="1"/>
  <c r="C519" i="313"/>
  <c r="D519" i="313" s="1"/>
  <c r="C518" i="313"/>
  <c r="D518" i="313" s="1"/>
  <c r="C517" i="313"/>
  <c r="D517" i="313" s="1"/>
  <c r="C516" i="313"/>
  <c r="D516" i="313" s="1"/>
  <c r="C515" i="313"/>
  <c r="D515" i="313" s="1"/>
  <c r="C514" i="313"/>
  <c r="D514" i="313" s="1"/>
  <c r="C513" i="313"/>
  <c r="D513" i="313" s="1"/>
  <c r="C512" i="313"/>
  <c r="D512" i="313" s="1"/>
  <c r="C511" i="313"/>
  <c r="D511" i="313" s="1"/>
  <c r="C510" i="313"/>
  <c r="D510" i="313" s="1"/>
  <c r="C509" i="313"/>
  <c r="D509" i="313" s="1"/>
  <c r="C508" i="313"/>
  <c r="D508" i="313" s="1"/>
  <c r="C507" i="313"/>
  <c r="D507" i="313" s="1"/>
  <c r="C506" i="313"/>
  <c r="D506" i="313" s="1"/>
  <c r="C505" i="313"/>
  <c r="D505" i="313" s="1"/>
  <c r="C504" i="313"/>
  <c r="D504" i="313" s="1"/>
  <c r="C503" i="313"/>
  <c r="D503" i="313" s="1"/>
  <c r="C502" i="313"/>
  <c r="D502" i="313" s="1"/>
  <c r="A502" i="313"/>
  <c r="A503" i="313" s="1"/>
  <c r="A504" i="313" s="1"/>
  <c r="A505" i="313" s="1"/>
  <c r="A506" i="313" s="1"/>
  <c r="A507" i="313" s="1"/>
  <c r="A508" i="313" s="1"/>
  <c r="A509" i="313" s="1"/>
  <c r="A510" i="313" s="1"/>
  <c r="A511" i="313" s="1"/>
  <c r="A512" i="313" s="1"/>
  <c r="A513" i="313" s="1"/>
  <c r="A514" i="313" s="1"/>
  <c r="A515" i="313" s="1"/>
  <c r="A516" i="313" s="1"/>
  <c r="A517" i="313" s="1"/>
  <c r="A518" i="313" s="1"/>
  <c r="A519" i="313" s="1"/>
  <c r="A520" i="313" s="1"/>
  <c r="A521" i="313" s="1"/>
  <c r="A522" i="313" s="1"/>
  <c r="A523" i="313" s="1"/>
  <c r="A524" i="313" s="1"/>
  <c r="A525" i="313" s="1"/>
  <c r="A526" i="313" s="1"/>
  <c r="A527" i="313" s="1"/>
  <c r="A528" i="313" s="1"/>
  <c r="A529" i="313" s="1"/>
  <c r="A530" i="313" s="1"/>
  <c r="A531" i="313" s="1"/>
  <c r="A532" i="313" s="1"/>
  <c r="C501" i="313"/>
  <c r="D501" i="313" s="1"/>
  <c r="C500" i="313"/>
  <c r="D500" i="313" s="1"/>
  <c r="C499" i="313"/>
  <c r="D499" i="313" s="1"/>
  <c r="C498" i="313"/>
  <c r="D498" i="313" s="1"/>
  <c r="C497" i="313"/>
  <c r="D497" i="313" s="1"/>
  <c r="C496" i="313"/>
  <c r="D496" i="313" s="1"/>
  <c r="C495" i="313"/>
  <c r="D495" i="313" s="1"/>
  <c r="C494" i="313"/>
  <c r="D494" i="313" s="1"/>
  <c r="C493" i="313"/>
  <c r="D493" i="313" s="1"/>
  <c r="C492" i="313"/>
  <c r="D492" i="313" s="1"/>
  <c r="C491" i="313"/>
  <c r="D491" i="313" s="1"/>
  <c r="C490" i="313"/>
  <c r="D490" i="313" s="1"/>
  <c r="C489" i="313"/>
  <c r="D489" i="313" s="1"/>
  <c r="C488" i="313"/>
  <c r="D488" i="313" s="1"/>
  <c r="C487" i="313"/>
  <c r="D487" i="313" s="1"/>
  <c r="C486" i="313"/>
  <c r="D486" i="313" s="1"/>
  <c r="C485" i="313"/>
  <c r="D485" i="313" s="1"/>
  <c r="C484" i="313"/>
  <c r="D484" i="313" s="1"/>
  <c r="C483" i="313"/>
  <c r="D483" i="313" s="1"/>
  <c r="C482" i="313"/>
  <c r="D482" i="313" s="1"/>
  <c r="C481" i="313"/>
  <c r="D481" i="313" s="1"/>
  <c r="C480" i="313"/>
  <c r="D480" i="313" s="1"/>
  <c r="C479" i="313"/>
  <c r="D479" i="313" s="1"/>
  <c r="C478" i="313"/>
  <c r="D478" i="313" s="1"/>
  <c r="C477" i="313"/>
  <c r="D477" i="313" s="1"/>
  <c r="C476" i="313"/>
  <c r="D476" i="313" s="1"/>
  <c r="C475" i="313"/>
  <c r="D475" i="313" s="1"/>
  <c r="C474" i="313"/>
  <c r="D474" i="313" s="1"/>
  <c r="C473" i="313"/>
  <c r="D473" i="313" s="1"/>
  <c r="C472" i="313"/>
  <c r="D472" i="313" s="1"/>
  <c r="C471" i="313"/>
  <c r="D471" i="313" s="1"/>
  <c r="C470" i="313"/>
  <c r="D470" i="313" s="1"/>
  <c r="A470" i="313"/>
  <c r="C469" i="313"/>
  <c r="D469" i="313" s="1"/>
  <c r="D468" i="313"/>
  <c r="C468" i="313"/>
  <c r="D467" i="313"/>
  <c r="C467" i="313"/>
  <c r="D466" i="313"/>
  <c r="C466" i="313"/>
  <c r="D465" i="313"/>
  <c r="C465" i="313"/>
  <c r="D464" i="313"/>
  <c r="C464" i="313"/>
  <c r="D463" i="313"/>
  <c r="C463" i="313"/>
  <c r="D462" i="313"/>
  <c r="C462" i="313"/>
  <c r="D461" i="313"/>
  <c r="C461" i="313"/>
  <c r="D460" i="313"/>
  <c r="C460" i="313"/>
  <c r="D459" i="313"/>
  <c r="C459" i="313"/>
  <c r="D458" i="313"/>
  <c r="C458" i="313"/>
  <c r="D457" i="313"/>
  <c r="C457" i="313"/>
  <c r="D456" i="313"/>
  <c r="C456" i="313"/>
  <c r="D455" i="313"/>
  <c r="C455" i="313"/>
  <c r="D454" i="313"/>
  <c r="C454" i="313"/>
  <c r="D453" i="313"/>
  <c r="C453" i="313"/>
  <c r="D452" i="313"/>
  <c r="C452" i="313"/>
  <c r="D451" i="313"/>
  <c r="C451" i="313"/>
  <c r="D450" i="313"/>
  <c r="C450" i="313"/>
  <c r="D449" i="313"/>
  <c r="C449" i="313"/>
  <c r="D448" i="313"/>
  <c r="C448" i="313"/>
  <c r="D447" i="313"/>
  <c r="C447" i="313"/>
  <c r="D446" i="313"/>
  <c r="C446" i="313"/>
  <c r="D445" i="313"/>
  <c r="C445" i="313"/>
  <c r="D444" i="313"/>
  <c r="C444" i="313"/>
  <c r="D443" i="313"/>
  <c r="C443" i="313"/>
  <c r="D442" i="313"/>
  <c r="C442" i="313"/>
  <c r="D441" i="313"/>
  <c r="C441" i="313"/>
  <c r="D440" i="313"/>
  <c r="C440" i="313"/>
  <c r="D439" i="313"/>
  <c r="C439" i="313"/>
  <c r="D438" i="313"/>
  <c r="C438" i="313"/>
  <c r="A438" i="313"/>
  <c r="A439" i="313" s="1"/>
  <c r="D437" i="313"/>
  <c r="C437" i="313"/>
  <c r="C436" i="313"/>
  <c r="D436" i="313" s="1"/>
  <c r="C435" i="313"/>
  <c r="D435" i="313" s="1"/>
  <c r="C434" i="313"/>
  <c r="D434" i="313" s="1"/>
  <c r="C433" i="313"/>
  <c r="D433" i="313" s="1"/>
  <c r="C432" i="313"/>
  <c r="D432" i="313" s="1"/>
  <c r="C431" i="313"/>
  <c r="D431" i="313" s="1"/>
  <c r="C430" i="313"/>
  <c r="D430" i="313" s="1"/>
  <c r="C429" i="313"/>
  <c r="D429" i="313" s="1"/>
  <c r="C428" i="313"/>
  <c r="D428" i="313" s="1"/>
  <c r="C427" i="313"/>
  <c r="D427" i="313" s="1"/>
  <c r="C426" i="313"/>
  <c r="D426" i="313" s="1"/>
  <c r="C425" i="313"/>
  <c r="D425" i="313" s="1"/>
  <c r="C424" i="313"/>
  <c r="D424" i="313" s="1"/>
  <c r="C423" i="313"/>
  <c r="D423" i="313" s="1"/>
  <c r="C422" i="313"/>
  <c r="D422" i="313" s="1"/>
  <c r="C421" i="313"/>
  <c r="D421" i="313" s="1"/>
  <c r="C420" i="313"/>
  <c r="D420" i="313" s="1"/>
  <c r="C419" i="313"/>
  <c r="D419" i="313" s="1"/>
  <c r="C418" i="313"/>
  <c r="D418" i="313" s="1"/>
  <c r="C417" i="313"/>
  <c r="D417" i="313" s="1"/>
  <c r="C416" i="313"/>
  <c r="D416" i="313" s="1"/>
  <c r="C415" i="313"/>
  <c r="D415" i="313" s="1"/>
  <c r="C414" i="313"/>
  <c r="D414" i="313" s="1"/>
  <c r="C413" i="313"/>
  <c r="D413" i="313" s="1"/>
  <c r="C412" i="313"/>
  <c r="D412" i="313" s="1"/>
  <c r="C411" i="313"/>
  <c r="D411" i="313" s="1"/>
  <c r="C410" i="313"/>
  <c r="D410" i="313" s="1"/>
  <c r="A410" i="313"/>
  <c r="C409" i="313"/>
  <c r="D409" i="313" s="1"/>
  <c r="D408" i="313"/>
  <c r="C408" i="313"/>
  <c r="D407" i="313"/>
  <c r="C407" i="313"/>
  <c r="D406" i="313"/>
  <c r="C406" i="313"/>
  <c r="D405" i="313"/>
  <c r="C405" i="313"/>
  <c r="D404" i="313"/>
  <c r="C404" i="313"/>
  <c r="D403" i="313"/>
  <c r="C403" i="313"/>
  <c r="D402" i="313"/>
  <c r="C402" i="313"/>
  <c r="D401" i="313"/>
  <c r="C401" i="313"/>
  <c r="D400" i="313"/>
  <c r="C400" i="313"/>
  <c r="D399" i="313"/>
  <c r="C399" i="313"/>
  <c r="D398" i="313"/>
  <c r="C398" i="313"/>
  <c r="D397" i="313"/>
  <c r="C397" i="313"/>
  <c r="D396" i="313"/>
  <c r="C396" i="313"/>
  <c r="D395" i="313"/>
  <c r="C395" i="313"/>
  <c r="D394" i="313"/>
  <c r="C394" i="313"/>
  <c r="D393" i="313"/>
  <c r="C393" i="313"/>
  <c r="D392" i="313"/>
  <c r="C392" i="313"/>
  <c r="D391" i="313"/>
  <c r="C391" i="313"/>
  <c r="D390" i="313"/>
  <c r="C390" i="313"/>
  <c r="D389" i="313"/>
  <c r="C389" i="313"/>
  <c r="D388" i="313"/>
  <c r="C388" i="313"/>
  <c r="D387" i="313"/>
  <c r="C387" i="313"/>
  <c r="D386" i="313"/>
  <c r="C386" i="313"/>
  <c r="D385" i="313"/>
  <c r="C385" i="313"/>
  <c r="D384" i="313"/>
  <c r="C384" i="313"/>
  <c r="D383" i="313"/>
  <c r="C383" i="313"/>
  <c r="D382" i="313"/>
  <c r="C382" i="313"/>
  <c r="A382" i="313"/>
  <c r="A383" i="313" s="1"/>
  <c r="D381" i="313"/>
  <c r="C381" i="313"/>
  <c r="C380" i="313"/>
  <c r="D380" i="313" s="1"/>
  <c r="C379" i="313"/>
  <c r="D379" i="313" s="1"/>
  <c r="C378" i="313"/>
  <c r="D378" i="313" s="1"/>
  <c r="C377" i="313"/>
  <c r="D377" i="313" s="1"/>
  <c r="C376" i="313"/>
  <c r="D376" i="313" s="1"/>
  <c r="C375" i="313"/>
  <c r="D375" i="313" s="1"/>
  <c r="C374" i="313"/>
  <c r="D374" i="313" s="1"/>
  <c r="C373" i="313"/>
  <c r="D373" i="313" s="1"/>
  <c r="C372" i="313"/>
  <c r="D372" i="313" s="1"/>
  <c r="C371" i="313"/>
  <c r="D371" i="313" s="1"/>
  <c r="C370" i="313"/>
  <c r="D370" i="313" s="1"/>
  <c r="C369" i="313"/>
  <c r="D369" i="313" s="1"/>
  <c r="C368" i="313"/>
  <c r="D368" i="313" s="1"/>
  <c r="C367" i="313"/>
  <c r="D367" i="313" s="1"/>
  <c r="C366" i="313"/>
  <c r="D366" i="313" s="1"/>
  <c r="C365" i="313"/>
  <c r="D365" i="313" s="1"/>
  <c r="C364" i="313"/>
  <c r="D364" i="313" s="1"/>
  <c r="C363" i="313"/>
  <c r="D363" i="313" s="1"/>
  <c r="C362" i="313"/>
  <c r="D362" i="313" s="1"/>
  <c r="C361" i="313"/>
  <c r="D361" i="313" s="1"/>
  <c r="C360" i="313"/>
  <c r="D360" i="313" s="1"/>
  <c r="C359" i="313"/>
  <c r="D359" i="313" s="1"/>
  <c r="C358" i="313"/>
  <c r="D358" i="313" s="1"/>
  <c r="C357" i="313"/>
  <c r="D357" i="313" s="1"/>
  <c r="C356" i="313"/>
  <c r="D356" i="313" s="1"/>
  <c r="C355" i="313"/>
  <c r="D355" i="313" s="1"/>
  <c r="C354" i="313"/>
  <c r="D354" i="313" s="1"/>
  <c r="A354" i="313"/>
  <c r="C353" i="313"/>
  <c r="D353" i="313" s="1"/>
  <c r="D352" i="313"/>
  <c r="C352" i="313"/>
  <c r="D351" i="313"/>
  <c r="C351" i="313"/>
  <c r="D350" i="313"/>
  <c r="C350" i="313"/>
  <c r="D349" i="313"/>
  <c r="C349" i="313"/>
  <c r="D348" i="313"/>
  <c r="C348" i="313"/>
  <c r="D347" i="313"/>
  <c r="C347" i="313"/>
  <c r="D346" i="313"/>
  <c r="C346" i="313"/>
  <c r="D345" i="313"/>
  <c r="C345" i="313"/>
  <c r="D344" i="313"/>
  <c r="C344" i="313"/>
  <c r="D343" i="313"/>
  <c r="C343" i="313"/>
  <c r="D342" i="313"/>
  <c r="C342" i="313"/>
  <c r="D341" i="313"/>
  <c r="C341" i="313"/>
  <c r="D340" i="313"/>
  <c r="C340" i="313"/>
  <c r="D339" i="313"/>
  <c r="C339" i="313"/>
  <c r="D338" i="313"/>
  <c r="C338" i="313"/>
  <c r="D337" i="313"/>
  <c r="C337" i="313"/>
  <c r="D336" i="313"/>
  <c r="C336" i="313"/>
  <c r="D335" i="313"/>
  <c r="C335" i="313"/>
  <c r="D334" i="313"/>
  <c r="C334" i="313"/>
  <c r="D333" i="313"/>
  <c r="C333" i="313"/>
  <c r="D332" i="313"/>
  <c r="C332" i="313"/>
  <c r="D331" i="313"/>
  <c r="C331" i="313"/>
  <c r="D330" i="313"/>
  <c r="C330" i="313"/>
  <c r="D329" i="313"/>
  <c r="C329" i="313"/>
  <c r="D328" i="313"/>
  <c r="C328" i="313"/>
  <c r="D327" i="313"/>
  <c r="C327" i="313"/>
  <c r="D326" i="313"/>
  <c r="C326" i="313"/>
  <c r="A326" i="313"/>
  <c r="A327" i="313" s="1"/>
  <c r="D325" i="313"/>
  <c r="C325" i="313"/>
  <c r="C324" i="313"/>
  <c r="D324" i="313" s="1"/>
  <c r="C323" i="313"/>
  <c r="D323" i="313" s="1"/>
  <c r="C322" i="313"/>
  <c r="D322" i="313" s="1"/>
  <c r="C321" i="313"/>
  <c r="D321" i="313" s="1"/>
  <c r="C320" i="313"/>
  <c r="D320" i="313" s="1"/>
  <c r="C319" i="313"/>
  <c r="D319" i="313" s="1"/>
  <c r="C318" i="313"/>
  <c r="D318" i="313" s="1"/>
  <c r="C317" i="313"/>
  <c r="D317" i="313" s="1"/>
  <c r="C316" i="313"/>
  <c r="D316" i="313" s="1"/>
  <c r="C315" i="313"/>
  <c r="D315" i="313" s="1"/>
  <c r="C314" i="313"/>
  <c r="D314" i="313" s="1"/>
  <c r="C313" i="313"/>
  <c r="D313" i="313" s="1"/>
  <c r="C312" i="313"/>
  <c r="D312" i="313" s="1"/>
  <c r="C311" i="313"/>
  <c r="D311" i="313" s="1"/>
  <c r="C310" i="313"/>
  <c r="D310" i="313" s="1"/>
  <c r="C309" i="313"/>
  <c r="D309" i="313" s="1"/>
  <c r="C308" i="313"/>
  <c r="D308" i="313" s="1"/>
  <c r="C307" i="313"/>
  <c r="D307" i="313" s="1"/>
  <c r="C306" i="313"/>
  <c r="D306" i="313" s="1"/>
  <c r="C305" i="313"/>
  <c r="D305" i="313" s="1"/>
  <c r="C304" i="313"/>
  <c r="D304" i="313" s="1"/>
  <c r="C303" i="313"/>
  <c r="D303" i="313" s="1"/>
  <c r="C302" i="313"/>
  <c r="D302" i="313" s="1"/>
  <c r="A302" i="313"/>
  <c r="C301" i="313"/>
  <c r="D301" i="313" s="1"/>
  <c r="D300" i="313"/>
  <c r="C300" i="313"/>
  <c r="D299" i="313"/>
  <c r="C299" i="313"/>
  <c r="D298" i="313"/>
  <c r="C298" i="313"/>
  <c r="D297" i="313"/>
  <c r="C297" i="313"/>
  <c r="D296" i="313"/>
  <c r="C296" i="313"/>
  <c r="D295" i="313"/>
  <c r="C295" i="313"/>
  <c r="D294" i="313"/>
  <c r="C294" i="313"/>
  <c r="D293" i="313"/>
  <c r="C293" i="313"/>
  <c r="D292" i="313"/>
  <c r="C292" i="313"/>
  <c r="D291" i="313"/>
  <c r="C291" i="313"/>
  <c r="D290" i="313"/>
  <c r="C290" i="313"/>
  <c r="D289" i="313"/>
  <c r="C289" i="313"/>
  <c r="D288" i="313"/>
  <c r="C288" i="313"/>
  <c r="D287" i="313"/>
  <c r="C287" i="313"/>
  <c r="D286" i="313"/>
  <c r="C286" i="313"/>
  <c r="D285" i="313"/>
  <c r="C285" i="313"/>
  <c r="D284" i="313"/>
  <c r="C284" i="313"/>
  <c r="D283" i="313"/>
  <c r="C283" i="313"/>
  <c r="D282" i="313"/>
  <c r="C282" i="313"/>
  <c r="D281" i="313"/>
  <c r="C281" i="313"/>
  <c r="D280" i="313"/>
  <c r="C280" i="313"/>
  <c r="D279" i="313"/>
  <c r="C279" i="313"/>
  <c r="D278" i="313"/>
  <c r="C278" i="313"/>
  <c r="A278" i="313"/>
  <c r="A279" i="313" s="1"/>
  <c r="D277" i="313"/>
  <c r="C277" i="313"/>
  <c r="C276" i="313"/>
  <c r="D276" i="313" s="1"/>
  <c r="C275" i="313"/>
  <c r="D275" i="313" s="1"/>
  <c r="C274" i="313"/>
  <c r="D274" i="313" s="1"/>
  <c r="C273" i="313"/>
  <c r="D273" i="313" s="1"/>
  <c r="C272" i="313"/>
  <c r="D272" i="313" s="1"/>
  <c r="C271" i="313"/>
  <c r="D271" i="313" s="1"/>
  <c r="C270" i="313"/>
  <c r="D270" i="313" s="1"/>
  <c r="C269" i="313"/>
  <c r="D269" i="313" s="1"/>
  <c r="C268" i="313"/>
  <c r="D268" i="313" s="1"/>
  <c r="C267" i="313"/>
  <c r="D267" i="313" s="1"/>
  <c r="C266" i="313"/>
  <c r="D266" i="313" s="1"/>
  <c r="C265" i="313"/>
  <c r="D265" i="313" s="1"/>
  <c r="C264" i="313"/>
  <c r="D264" i="313" s="1"/>
  <c r="C263" i="313"/>
  <c r="D263" i="313" s="1"/>
  <c r="C262" i="313"/>
  <c r="D262" i="313" s="1"/>
  <c r="C261" i="313"/>
  <c r="D261" i="313" s="1"/>
  <c r="C260" i="313"/>
  <c r="D260" i="313" s="1"/>
  <c r="C259" i="313"/>
  <c r="D259" i="313" s="1"/>
  <c r="C258" i="313"/>
  <c r="D258" i="313" s="1"/>
  <c r="C257" i="313"/>
  <c r="D257" i="313" s="1"/>
  <c r="C256" i="313"/>
  <c r="D256" i="313" s="1"/>
  <c r="C255" i="313"/>
  <c r="D255" i="313" s="1"/>
  <c r="C254" i="313"/>
  <c r="D254" i="313" s="1"/>
  <c r="A254" i="313"/>
  <c r="C253" i="313"/>
  <c r="D253" i="313" s="1"/>
  <c r="D252" i="313"/>
  <c r="C252" i="313"/>
  <c r="D251" i="313"/>
  <c r="C251" i="313"/>
  <c r="D250" i="313"/>
  <c r="C250" i="313"/>
  <c r="D249" i="313"/>
  <c r="C249" i="313"/>
  <c r="D248" i="313"/>
  <c r="C248" i="313"/>
  <c r="D247" i="313"/>
  <c r="C247" i="313"/>
  <c r="D246" i="313"/>
  <c r="C246" i="313"/>
  <c r="D245" i="313"/>
  <c r="C245" i="313"/>
  <c r="D244" i="313"/>
  <c r="C244" i="313"/>
  <c r="D243" i="313"/>
  <c r="C243" i="313"/>
  <c r="D242" i="313"/>
  <c r="C242" i="313"/>
  <c r="D241" i="313"/>
  <c r="C241" i="313"/>
  <c r="D240" i="313"/>
  <c r="C240" i="313"/>
  <c r="D239" i="313"/>
  <c r="C239" i="313"/>
  <c r="D238" i="313"/>
  <c r="C238" i="313"/>
  <c r="D237" i="313"/>
  <c r="C237" i="313"/>
  <c r="D236" i="313"/>
  <c r="C236" i="313"/>
  <c r="D235" i="313"/>
  <c r="C235" i="313"/>
  <c r="D234" i="313"/>
  <c r="C234" i="313"/>
  <c r="D233" i="313"/>
  <c r="C233" i="313"/>
  <c r="D232" i="313"/>
  <c r="C232" i="313"/>
  <c r="D231" i="313"/>
  <c r="C231" i="313"/>
  <c r="D230" i="313"/>
  <c r="C230" i="313"/>
  <c r="A230" i="313"/>
  <c r="A231" i="313" s="1"/>
  <c r="D229" i="313"/>
  <c r="C229" i="313"/>
  <c r="C228" i="313"/>
  <c r="D228" i="313" s="1"/>
  <c r="C227" i="313"/>
  <c r="D227" i="313" s="1"/>
  <c r="C226" i="313"/>
  <c r="D226" i="313" s="1"/>
  <c r="C225" i="313"/>
  <c r="D225" i="313" s="1"/>
  <c r="C224" i="313"/>
  <c r="D224" i="313" s="1"/>
  <c r="C223" i="313"/>
  <c r="D223" i="313" s="1"/>
  <c r="C222" i="313"/>
  <c r="D222" i="313" s="1"/>
  <c r="C221" i="313"/>
  <c r="D221" i="313" s="1"/>
  <c r="C220" i="313"/>
  <c r="D220" i="313" s="1"/>
  <c r="C219" i="313"/>
  <c r="D219" i="313" s="1"/>
  <c r="C218" i="313"/>
  <c r="D218" i="313" s="1"/>
  <c r="C217" i="313"/>
  <c r="D217" i="313" s="1"/>
  <c r="C216" i="313"/>
  <c r="D216" i="313" s="1"/>
  <c r="C215" i="313"/>
  <c r="D215" i="313" s="1"/>
  <c r="C214" i="313"/>
  <c r="D214" i="313" s="1"/>
  <c r="C213" i="313"/>
  <c r="D213" i="313" s="1"/>
  <c r="C212" i="313"/>
  <c r="D212" i="313" s="1"/>
  <c r="C211" i="313"/>
  <c r="D211" i="313" s="1"/>
  <c r="C210" i="313"/>
  <c r="D210" i="313" s="1"/>
  <c r="A210" i="313"/>
  <c r="C209" i="313"/>
  <c r="D209" i="313" s="1"/>
  <c r="D208" i="313"/>
  <c r="C208" i="313"/>
  <c r="D207" i="313"/>
  <c r="C207" i="313"/>
  <c r="D206" i="313"/>
  <c r="C206" i="313"/>
  <c r="D205" i="313"/>
  <c r="C205" i="313"/>
  <c r="D204" i="313"/>
  <c r="C204" i="313"/>
  <c r="D203" i="313"/>
  <c r="C203" i="313"/>
  <c r="D202" i="313"/>
  <c r="C202" i="313"/>
  <c r="D201" i="313"/>
  <c r="C201" i="313"/>
  <c r="D200" i="313"/>
  <c r="C200" i="313"/>
  <c r="D199" i="313"/>
  <c r="C199" i="313"/>
  <c r="D198" i="313"/>
  <c r="C198" i="313"/>
  <c r="D197" i="313"/>
  <c r="C197" i="313"/>
  <c r="D196" i="313"/>
  <c r="C196" i="313"/>
  <c r="D195" i="313"/>
  <c r="C195" i="313"/>
  <c r="D194" i="313"/>
  <c r="C194" i="313"/>
  <c r="D193" i="313"/>
  <c r="C193" i="313"/>
  <c r="D192" i="313"/>
  <c r="C192" i="313"/>
  <c r="D191" i="313"/>
  <c r="C191" i="313"/>
  <c r="D190" i="313"/>
  <c r="C190" i="313"/>
  <c r="A190" i="313"/>
  <c r="A191" i="313" s="1"/>
  <c r="A192" i="313" s="1"/>
  <c r="A193" i="313" s="1"/>
  <c r="A194" i="313" s="1"/>
  <c r="A195" i="313" s="1"/>
  <c r="A196" i="313" s="1"/>
  <c r="A197" i="313" s="1"/>
  <c r="A198" i="313" s="1"/>
  <c r="A199" i="313" s="1"/>
  <c r="A200" i="313" s="1"/>
  <c r="A201" i="313" s="1"/>
  <c r="A202" i="313" s="1"/>
  <c r="A203" i="313" s="1"/>
  <c r="A204" i="313" s="1"/>
  <c r="A205" i="313" s="1"/>
  <c r="A206" i="313" s="1"/>
  <c r="A207" i="313" s="1"/>
  <c r="A208" i="313" s="1"/>
  <c r="D189" i="313"/>
  <c r="C189" i="313"/>
  <c r="C188" i="313"/>
  <c r="D188" i="313" s="1"/>
  <c r="C187" i="313"/>
  <c r="D187" i="313" s="1"/>
  <c r="C186" i="313"/>
  <c r="D186" i="313" s="1"/>
  <c r="C185" i="313"/>
  <c r="D185" i="313" s="1"/>
  <c r="C184" i="313"/>
  <c r="D184" i="313" s="1"/>
  <c r="C183" i="313"/>
  <c r="D183" i="313" s="1"/>
  <c r="C182" i="313"/>
  <c r="D182" i="313" s="1"/>
  <c r="C181" i="313"/>
  <c r="D181" i="313" s="1"/>
  <c r="C180" i="313"/>
  <c r="D180" i="313" s="1"/>
  <c r="C179" i="313"/>
  <c r="D179" i="313" s="1"/>
  <c r="C178" i="313"/>
  <c r="D178" i="313" s="1"/>
  <c r="C177" i="313"/>
  <c r="D177" i="313" s="1"/>
  <c r="C176" i="313"/>
  <c r="D176" i="313" s="1"/>
  <c r="C175" i="313"/>
  <c r="D175" i="313" s="1"/>
  <c r="C174" i="313"/>
  <c r="D174" i="313" s="1"/>
  <c r="C173" i="313"/>
  <c r="D173" i="313" s="1"/>
  <c r="C172" i="313"/>
  <c r="D172" i="313" s="1"/>
  <c r="C171" i="313"/>
  <c r="D171" i="313" s="1"/>
  <c r="C170" i="313"/>
  <c r="D170" i="313" s="1"/>
  <c r="A170" i="313"/>
  <c r="C169" i="313"/>
  <c r="D169" i="313" s="1"/>
  <c r="D168" i="313"/>
  <c r="C168" i="313"/>
  <c r="D167" i="313"/>
  <c r="C167" i="313"/>
  <c r="D166" i="313"/>
  <c r="C166" i="313"/>
  <c r="D165" i="313"/>
  <c r="C165" i="313"/>
  <c r="D164" i="313"/>
  <c r="C164" i="313"/>
  <c r="D163" i="313"/>
  <c r="C163" i="313"/>
  <c r="D162" i="313"/>
  <c r="C162" i="313"/>
  <c r="D161" i="313"/>
  <c r="C161" i="313"/>
  <c r="D160" i="313"/>
  <c r="C160" i="313"/>
  <c r="D159" i="313"/>
  <c r="C159" i="313"/>
  <c r="D158" i="313"/>
  <c r="C158" i="313"/>
  <c r="D157" i="313"/>
  <c r="C157" i="313"/>
  <c r="D156" i="313"/>
  <c r="C156" i="313"/>
  <c r="D155" i="313"/>
  <c r="C155" i="313"/>
  <c r="D154" i="313"/>
  <c r="C154" i="313"/>
  <c r="D153" i="313"/>
  <c r="C153" i="313"/>
  <c r="D152" i="313"/>
  <c r="C152" i="313"/>
  <c r="D151" i="313"/>
  <c r="C151" i="313"/>
  <c r="D150" i="313"/>
  <c r="C150" i="313"/>
  <c r="A150" i="313"/>
  <c r="A151" i="313" s="1"/>
  <c r="A152" i="313" s="1"/>
  <c r="A153" i="313" s="1"/>
  <c r="A154" i="313" s="1"/>
  <c r="A155" i="313" s="1"/>
  <c r="A156" i="313" s="1"/>
  <c r="A157" i="313" s="1"/>
  <c r="A158" i="313" s="1"/>
  <c r="A159" i="313" s="1"/>
  <c r="A160" i="313" s="1"/>
  <c r="A161" i="313" s="1"/>
  <c r="A162" i="313" s="1"/>
  <c r="A163" i="313" s="1"/>
  <c r="A164" i="313" s="1"/>
  <c r="A165" i="313" s="1"/>
  <c r="A166" i="313" s="1"/>
  <c r="A167" i="313" s="1"/>
  <c r="A168" i="313" s="1"/>
  <c r="D149" i="313"/>
  <c r="C149" i="313"/>
  <c r="C148" i="313"/>
  <c r="D148" i="313" s="1"/>
  <c r="C147" i="313"/>
  <c r="D147" i="313" s="1"/>
  <c r="C146" i="313"/>
  <c r="D146" i="313" s="1"/>
  <c r="C145" i="313"/>
  <c r="D145" i="313" s="1"/>
  <c r="C144" i="313"/>
  <c r="D144" i="313" s="1"/>
  <c r="C143" i="313"/>
  <c r="D143" i="313" s="1"/>
  <c r="C142" i="313"/>
  <c r="D142" i="313" s="1"/>
  <c r="C141" i="313"/>
  <c r="D141" i="313" s="1"/>
  <c r="C140" i="313"/>
  <c r="D140" i="313" s="1"/>
  <c r="C139" i="313"/>
  <c r="D139" i="313" s="1"/>
  <c r="C138" i="313"/>
  <c r="D138" i="313" s="1"/>
  <c r="C137" i="313"/>
  <c r="D137" i="313" s="1"/>
  <c r="C136" i="313"/>
  <c r="D136" i="313" s="1"/>
  <c r="C135" i="313"/>
  <c r="D135" i="313" s="1"/>
  <c r="A135" i="313"/>
  <c r="C134" i="313"/>
  <c r="D134" i="313" s="1"/>
  <c r="A134" i="313"/>
  <c r="C133" i="313"/>
  <c r="D133" i="313" s="1"/>
  <c r="D132" i="313"/>
  <c r="C132" i="313"/>
  <c r="D131" i="313"/>
  <c r="C131" i="313"/>
  <c r="D130" i="313"/>
  <c r="C130" i="313"/>
  <c r="D129" i="313"/>
  <c r="C129" i="313"/>
  <c r="D128" i="313"/>
  <c r="C128" i="313"/>
  <c r="D127" i="313"/>
  <c r="C127" i="313"/>
  <c r="D126" i="313"/>
  <c r="C126" i="313"/>
  <c r="D125" i="313"/>
  <c r="C125" i="313"/>
  <c r="D124" i="313"/>
  <c r="C124" i="313"/>
  <c r="D123" i="313"/>
  <c r="C123" i="313"/>
  <c r="D122" i="313"/>
  <c r="C122" i="313"/>
  <c r="D121" i="313"/>
  <c r="C121" i="313"/>
  <c r="D120" i="313"/>
  <c r="C120" i="313"/>
  <c r="D119" i="313"/>
  <c r="C119" i="313"/>
  <c r="D118" i="313"/>
  <c r="C118" i="313"/>
  <c r="A118" i="313"/>
  <c r="A119" i="313" s="1"/>
  <c r="A120" i="313" s="1"/>
  <c r="A121" i="313" s="1"/>
  <c r="A122" i="313" s="1"/>
  <c r="A123" i="313" s="1"/>
  <c r="A124" i="313" s="1"/>
  <c r="A125" i="313" s="1"/>
  <c r="A126" i="313" s="1"/>
  <c r="A127" i="313" s="1"/>
  <c r="A128" i="313" s="1"/>
  <c r="A129" i="313" s="1"/>
  <c r="A130" i="313" s="1"/>
  <c r="A131" i="313" s="1"/>
  <c r="A132" i="313" s="1"/>
  <c r="D117" i="313"/>
  <c r="C117" i="313"/>
  <c r="C116" i="313"/>
  <c r="D116" i="313" s="1"/>
  <c r="C115" i="313"/>
  <c r="D115" i="313" s="1"/>
  <c r="C114" i="313"/>
  <c r="D114" i="313" s="1"/>
  <c r="C113" i="313"/>
  <c r="D113" i="313" s="1"/>
  <c r="C112" i="313"/>
  <c r="D112" i="313" s="1"/>
  <c r="C111" i="313"/>
  <c r="D111" i="313" s="1"/>
  <c r="C110" i="313"/>
  <c r="D110" i="313" s="1"/>
  <c r="C109" i="313"/>
  <c r="D109" i="313" s="1"/>
  <c r="C108" i="313"/>
  <c r="D108" i="313" s="1"/>
  <c r="C107" i="313"/>
  <c r="D107" i="313" s="1"/>
  <c r="C106" i="313"/>
  <c r="D106" i="313" s="1"/>
  <c r="C105" i="313"/>
  <c r="D105" i="313" s="1"/>
  <c r="C104" i="313"/>
  <c r="D104" i="313" s="1"/>
  <c r="C103" i="313"/>
  <c r="D103" i="313" s="1"/>
  <c r="A103" i="313"/>
  <c r="C102" i="313"/>
  <c r="D102" i="313" s="1"/>
  <c r="A102" i="313"/>
  <c r="C101" i="313"/>
  <c r="D101" i="313" s="1"/>
  <c r="D100" i="313"/>
  <c r="C100" i="313"/>
  <c r="D99" i="313"/>
  <c r="C99" i="313"/>
  <c r="D98" i="313"/>
  <c r="C98" i="313"/>
  <c r="D97" i="313"/>
  <c r="C97" i="313"/>
  <c r="D96" i="313"/>
  <c r="C96" i="313"/>
  <c r="D95" i="313"/>
  <c r="C95" i="313"/>
  <c r="D94" i="313"/>
  <c r="C94" i="313"/>
  <c r="D93" i="313"/>
  <c r="C93" i="313"/>
  <c r="D92" i="313"/>
  <c r="C92" i="313"/>
  <c r="D91" i="313"/>
  <c r="C91" i="313"/>
  <c r="D90" i="313"/>
  <c r="C90" i="313"/>
  <c r="D89" i="313"/>
  <c r="C89" i="313"/>
  <c r="D88" i="313"/>
  <c r="C88" i="313"/>
  <c r="D87" i="313"/>
  <c r="C87" i="313"/>
  <c r="D86" i="313"/>
  <c r="C86" i="313"/>
  <c r="A86" i="313"/>
  <c r="A87" i="313" s="1"/>
  <c r="A88" i="313" s="1"/>
  <c r="A89" i="313" s="1"/>
  <c r="A90" i="313" s="1"/>
  <c r="A91" i="313" s="1"/>
  <c r="A92" i="313" s="1"/>
  <c r="A93" i="313" s="1"/>
  <c r="A94" i="313" s="1"/>
  <c r="A95" i="313" s="1"/>
  <c r="A96" i="313" s="1"/>
  <c r="A97" i="313" s="1"/>
  <c r="A98" i="313" s="1"/>
  <c r="A99" i="313" s="1"/>
  <c r="A100" i="313" s="1"/>
  <c r="D85" i="313"/>
  <c r="C85" i="313"/>
  <c r="C84" i="313"/>
  <c r="D84" i="313" s="1"/>
  <c r="C83" i="313"/>
  <c r="D83" i="313" s="1"/>
  <c r="C82" i="313"/>
  <c r="D82" i="313" s="1"/>
  <c r="C81" i="313"/>
  <c r="D81" i="313" s="1"/>
  <c r="C80" i="313"/>
  <c r="D80" i="313" s="1"/>
  <c r="C79" i="313"/>
  <c r="D79" i="313" s="1"/>
  <c r="C78" i="313"/>
  <c r="D78" i="313" s="1"/>
  <c r="C77" i="313"/>
  <c r="D77" i="313" s="1"/>
  <c r="C76" i="313"/>
  <c r="D76" i="313" s="1"/>
  <c r="C75" i="313"/>
  <c r="D75" i="313" s="1"/>
  <c r="C74" i="313"/>
  <c r="D74" i="313" s="1"/>
  <c r="A74" i="313"/>
  <c r="C73" i="313"/>
  <c r="D73" i="313" s="1"/>
  <c r="D72" i="313"/>
  <c r="C72" i="313"/>
  <c r="D71" i="313"/>
  <c r="C71" i="313"/>
  <c r="D70" i="313"/>
  <c r="C70" i="313"/>
  <c r="D69" i="313"/>
  <c r="C69" i="313"/>
  <c r="D68" i="313"/>
  <c r="C68" i="313"/>
  <c r="D67" i="313"/>
  <c r="C67" i="313"/>
  <c r="D66" i="313"/>
  <c r="C66" i="313"/>
  <c r="D65" i="313"/>
  <c r="C65" i="313"/>
  <c r="D64" i="313"/>
  <c r="C64" i="313"/>
  <c r="D63" i="313"/>
  <c r="C63" i="313"/>
  <c r="D62" i="313"/>
  <c r="C62" i="313"/>
  <c r="A62" i="313"/>
  <c r="A63" i="313" s="1"/>
  <c r="A64" i="313" s="1"/>
  <c r="A65" i="313" s="1"/>
  <c r="A66" i="313" s="1"/>
  <c r="A67" i="313" s="1"/>
  <c r="A68" i="313" s="1"/>
  <c r="A69" i="313" s="1"/>
  <c r="A70" i="313" s="1"/>
  <c r="A71" i="313" s="1"/>
  <c r="A72" i="313" s="1"/>
  <c r="D61" i="313"/>
  <c r="C61" i="313"/>
  <c r="C60" i="313"/>
  <c r="D60" i="313" s="1"/>
  <c r="C59" i="313"/>
  <c r="D59" i="313" s="1"/>
  <c r="C58" i="313"/>
  <c r="D58" i="313" s="1"/>
  <c r="C57" i="313"/>
  <c r="D57" i="313" s="1"/>
  <c r="C56" i="313"/>
  <c r="D56" i="313" s="1"/>
  <c r="C55" i="313"/>
  <c r="D55" i="313" s="1"/>
  <c r="C54" i="313"/>
  <c r="D54" i="313" s="1"/>
  <c r="C53" i="313"/>
  <c r="D53" i="313" s="1"/>
  <c r="C52" i="313"/>
  <c r="D52" i="313" s="1"/>
  <c r="C51" i="313"/>
  <c r="D51" i="313" s="1"/>
  <c r="C50" i="313"/>
  <c r="D50" i="313" s="1"/>
  <c r="A50" i="313"/>
  <c r="C49" i="313"/>
  <c r="D49" i="313" s="1"/>
  <c r="D48" i="313"/>
  <c r="C48" i="313"/>
  <c r="D47" i="313"/>
  <c r="C47" i="313"/>
  <c r="D46" i="313"/>
  <c r="C46" i="313"/>
  <c r="D45" i="313"/>
  <c r="C45" i="313"/>
  <c r="D44" i="313"/>
  <c r="C44" i="313"/>
  <c r="D43" i="313"/>
  <c r="C43" i="313"/>
  <c r="D42" i="313"/>
  <c r="C42" i="313"/>
  <c r="D41" i="313"/>
  <c r="C41" i="313"/>
  <c r="D40" i="313"/>
  <c r="C40" i="313"/>
  <c r="D39" i="313"/>
  <c r="C39" i="313"/>
  <c r="D38" i="313"/>
  <c r="C38" i="313"/>
  <c r="A38" i="313"/>
  <c r="A39" i="313" s="1"/>
  <c r="D37" i="313"/>
  <c r="C37" i="313"/>
  <c r="C36" i="313"/>
  <c r="D36" i="313" s="1"/>
  <c r="C35" i="313"/>
  <c r="D35" i="313" s="1"/>
  <c r="C34" i="313"/>
  <c r="D34" i="313" s="1"/>
  <c r="C33" i="313"/>
  <c r="D33" i="313" s="1"/>
  <c r="C32" i="313"/>
  <c r="D32" i="313" s="1"/>
  <c r="C31" i="313"/>
  <c r="D31" i="313" s="1"/>
  <c r="C30" i="313"/>
  <c r="D30" i="313" s="1"/>
  <c r="A30" i="313"/>
  <c r="A31" i="313" s="1"/>
  <c r="C29" i="313"/>
  <c r="D29" i="313" s="1"/>
  <c r="D28" i="313"/>
  <c r="C28" i="313"/>
  <c r="D27" i="313"/>
  <c r="C27" i="313"/>
  <c r="D26" i="313"/>
  <c r="C26" i="313"/>
  <c r="D25" i="313"/>
  <c r="C25" i="313"/>
  <c r="D24" i="313"/>
  <c r="C24" i="313"/>
  <c r="D23" i="313"/>
  <c r="C23" i="313"/>
  <c r="D22" i="313"/>
  <c r="C22" i="313"/>
  <c r="A22" i="313"/>
  <c r="A23" i="313" s="1"/>
  <c r="D21" i="313"/>
  <c r="C21" i="313"/>
  <c r="C20" i="313"/>
  <c r="D20" i="313" s="1"/>
  <c r="C19" i="313"/>
  <c r="D19" i="313" s="1"/>
  <c r="C18" i="313"/>
  <c r="D18" i="313" s="1"/>
  <c r="C17" i="313"/>
  <c r="D17" i="313" s="1"/>
  <c r="C16" i="313"/>
  <c r="D16" i="313" s="1"/>
  <c r="C15" i="313"/>
  <c r="D15" i="313" s="1"/>
  <c r="C14" i="313"/>
  <c r="D14" i="313" s="1"/>
  <c r="A14" i="313"/>
  <c r="C13" i="313"/>
  <c r="D13" i="313" s="1"/>
  <c r="D12" i="313"/>
  <c r="C12" i="313"/>
  <c r="D11" i="313"/>
  <c r="C11" i="313"/>
  <c r="D10" i="313"/>
  <c r="C10" i="313"/>
  <c r="D9" i="313"/>
  <c r="C9" i="313"/>
  <c r="D8" i="313"/>
  <c r="C8" i="313"/>
  <c r="D7" i="313"/>
  <c r="C7" i="313"/>
  <c r="D6" i="313"/>
  <c r="C6" i="313"/>
  <c r="A6" i="313"/>
  <c r="A7" i="313" s="1"/>
  <c r="D5" i="313"/>
  <c r="C5" i="313"/>
  <c r="C1548" i="312"/>
  <c r="D1548" i="312" s="1"/>
  <c r="C1547" i="312"/>
  <c r="D1547" i="312" s="1"/>
  <c r="C1546" i="312"/>
  <c r="D1546" i="312" s="1"/>
  <c r="C1545" i="312"/>
  <c r="D1545" i="312" s="1"/>
  <c r="C1544" i="312"/>
  <c r="D1544" i="312" s="1"/>
  <c r="C1543" i="312"/>
  <c r="D1543" i="312" s="1"/>
  <c r="C1542" i="312"/>
  <c r="D1542" i="312" s="1"/>
  <c r="C1541" i="312"/>
  <c r="D1541" i="312" s="1"/>
  <c r="C1540" i="312"/>
  <c r="D1540" i="312" s="1"/>
  <c r="C1539" i="312"/>
  <c r="D1539" i="312" s="1"/>
  <c r="C1538" i="312"/>
  <c r="D1538" i="312" s="1"/>
  <c r="C1537" i="312"/>
  <c r="D1537" i="312" s="1"/>
  <c r="C1536" i="312"/>
  <c r="D1536" i="312" s="1"/>
  <c r="C1535" i="312"/>
  <c r="D1535" i="312" s="1"/>
  <c r="C1534" i="312"/>
  <c r="D1534" i="312" s="1"/>
  <c r="C1533" i="312"/>
  <c r="D1533" i="312" s="1"/>
  <c r="C1532" i="312"/>
  <c r="D1532" i="312" s="1"/>
  <c r="C1531" i="312"/>
  <c r="D1531" i="312" s="1"/>
  <c r="C1530" i="312"/>
  <c r="D1530" i="312" s="1"/>
  <c r="C1529" i="312"/>
  <c r="D1529" i="312" s="1"/>
  <c r="C1528" i="312"/>
  <c r="D1528" i="312" s="1"/>
  <c r="C1527" i="312"/>
  <c r="D1527" i="312" s="1"/>
  <c r="C1526" i="312"/>
  <c r="D1526" i="312" s="1"/>
  <c r="C1525" i="312"/>
  <c r="D1525" i="312" s="1"/>
  <c r="C1524" i="312"/>
  <c r="D1524" i="312" s="1"/>
  <c r="C1523" i="312"/>
  <c r="D1523" i="312" s="1"/>
  <c r="C1522" i="312"/>
  <c r="D1522" i="312" s="1"/>
  <c r="C1521" i="312"/>
  <c r="D1521" i="312" s="1"/>
  <c r="C1520" i="312"/>
  <c r="D1520" i="312" s="1"/>
  <c r="C1519" i="312"/>
  <c r="D1519" i="312" s="1"/>
  <c r="C1518" i="312"/>
  <c r="D1518" i="312" s="1"/>
  <c r="C1517" i="312"/>
  <c r="D1517" i="312" s="1"/>
  <c r="C1516" i="312"/>
  <c r="D1516" i="312" s="1"/>
  <c r="C1515" i="312"/>
  <c r="D1515" i="312" s="1"/>
  <c r="C1514" i="312"/>
  <c r="D1514" i="312" s="1"/>
  <c r="C1513" i="312"/>
  <c r="D1513" i="312" s="1"/>
  <c r="C1512" i="312"/>
  <c r="D1512" i="312" s="1"/>
  <c r="C1511" i="312"/>
  <c r="D1511" i="312" s="1"/>
  <c r="A1511" i="312"/>
  <c r="C1510" i="312"/>
  <c r="D1510" i="312" s="1"/>
  <c r="A1510" i="312"/>
  <c r="C1509" i="312"/>
  <c r="D1509" i="312" s="1"/>
  <c r="D1508" i="312"/>
  <c r="C1508" i="312"/>
  <c r="C1507" i="312"/>
  <c r="D1507" i="312" s="1"/>
  <c r="D1506" i="312"/>
  <c r="C1506" i="312"/>
  <c r="C1505" i="312"/>
  <c r="D1505" i="312" s="1"/>
  <c r="D1504" i="312"/>
  <c r="C1504" i="312"/>
  <c r="C1503" i="312"/>
  <c r="D1503" i="312" s="1"/>
  <c r="D1502" i="312"/>
  <c r="C1502" i="312"/>
  <c r="C1501" i="312"/>
  <c r="D1501" i="312" s="1"/>
  <c r="D1500" i="312"/>
  <c r="C1500" i="312"/>
  <c r="C1499" i="312"/>
  <c r="D1499" i="312" s="1"/>
  <c r="D1498" i="312"/>
  <c r="C1498" i="312"/>
  <c r="C1497" i="312"/>
  <c r="D1497" i="312" s="1"/>
  <c r="D1496" i="312"/>
  <c r="C1496" i="312"/>
  <c r="C1495" i="312"/>
  <c r="D1495" i="312" s="1"/>
  <c r="D1494" i="312"/>
  <c r="C1494" i="312"/>
  <c r="C1493" i="312"/>
  <c r="D1493" i="312" s="1"/>
  <c r="D1492" i="312"/>
  <c r="C1492" i="312"/>
  <c r="C1491" i="312"/>
  <c r="D1491" i="312" s="1"/>
  <c r="D1490" i="312"/>
  <c r="C1490" i="312"/>
  <c r="C1489" i="312"/>
  <c r="D1489" i="312" s="1"/>
  <c r="D1488" i="312"/>
  <c r="C1488" i="312"/>
  <c r="C1487" i="312"/>
  <c r="D1487" i="312" s="1"/>
  <c r="D1486" i="312"/>
  <c r="C1486" i="312"/>
  <c r="C1485" i="312"/>
  <c r="D1485" i="312" s="1"/>
  <c r="D1484" i="312"/>
  <c r="C1484" i="312"/>
  <c r="C1483" i="312"/>
  <c r="D1483" i="312" s="1"/>
  <c r="D1482" i="312"/>
  <c r="C1482" i="312"/>
  <c r="C1481" i="312"/>
  <c r="D1481" i="312" s="1"/>
  <c r="D1480" i="312"/>
  <c r="C1480" i="312"/>
  <c r="C1479" i="312"/>
  <c r="D1479" i="312" s="1"/>
  <c r="D1478" i="312"/>
  <c r="C1478" i="312"/>
  <c r="C1477" i="312"/>
  <c r="D1477" i="312" s="1"/>
  <c r="D1476" i="312"/>
  <c r="C1476" i="312"/>
  <c r="C1475" i="312"/>
  <c r="D1475" i="312" s="1"/>
  <c r="D1474" i="312"/>
  <c r="C1474" i="312"/>
  <c r="C1473" i="312"/>
  <c r="D1473" i="312" s="1"/>
  <c r="D1472" i="312"/>
  <c r="C1472" i="312"/>
  <c r="C1471" i="312"/>
  <c r="D1471" i="312" s="1"/>
  <c r="D1470" i="312"/>
  <c r="C1470" i="312"/>
  <c r="A1470" i="312"/>
  <c r="C1469" i="312"/>
  <c r="D1469" i="312" s="1"/>
  <c r="C1468" i="312"/>
  <c r="D1468" i="312" s="1"/>
  <c r="C1467" i="312"/>
  <c r="D1467" i="312" s="1"/>
  <c r="C1466" i="312"/>
  <c r="D1466" i="312" s="1"/>
  <c r="C1465" i="312"/>
  <c r="D1465" i="312" s="1"/>
  <c r="C1464" i="312"/>
  <c r="D1464" i="312" s="1"/>
  <c r="C1463" i="312"/>
  <c r="D1463" i="312" s="1"/>
  <c r="C1462" i="312"/>
  <c r="D1462" i="312" s="1"/>
  <c r="C1461" i="312"/>
  <c r="D1461" i="312" s="1"/>
  <c r="C1460" i="312"/>
  <c r="D1460" i="312" s="1"/>
  <c r="C1459" i="312"/>
  <c r="D1459" i="312" s="1"/>
  <c r="C1458" i="312"/>
  <c r="D1458" i="312" s="1"/>
  <c r="C1457" i="312"/>
  <c r="D1457" i="312" s="1"/>
  <c r="C1456" i="312"/>
  <c r="D1456" i="312" s="1"/>
  <c r="C1455" i="312"/>
  <c r="D1455" i="312" s="1"/>
  <c r="C1454" i="312"/>
  <c r="D1454" i="312" s="1"/>
  <c r="C1453" i="312"/>
  <c r="D1453" i="312" s="1"/>
  <c r="C1452" i="312"/>
  <c r="D1452" i="312" s="1"/>
  <c r="C1451" i="312"/>
  <c r="D1451" i="312" s="1"/>
  <c r="C1450" i="312"/>
  <c r="D1450" i="312" s="1"/>
  <c r="C1449" i="312"/>
  <c r="D1449" i="312" s="1"/>
  <c r="C1448" i="312"/>
  <c r="D1448" i="312" s="1"/>
  <c r="C1447" i="312"/>
  <c r="D1447" i="312" s="1"/>
  <c r="C1446" i="312"/>
  <c r="D1446" i="312" s="1"/>
  <c r="C1445" i="312"/>
  <c r="D1445" i="312" s="1"/>
  <c r="C1444" i="312"/>
  <c r="D1444" i="312" s="1"/>
  <c r="C1443" i="312"/>
  <c r="D1443" i="312" s="1"/>
  <c r="C1442" i="312"/>
  <c r="D1442" i="312" s="1"/>
  <c r="C1441" i="312"/>
  <c r="D1441" i="312" s="1"/>
  <c r="C1440" i="312"/>
  <c r="D1440" i="312" s="1"/>
  <c r="C1439" i="312"/>
  <c r="D1439" i="312" s="1"/>
  <c r="C1438" i="312"/>
  <c r="D1438" i="312" s="1"/>
  <c r="C1437" i="312"/>
  <c r="D1437" i="312" s="1"/>
  <c r="C1436" i="312"/>
  <c r="D1436" i="312" s="1"/>
  <c r="C1435" i="312"/>
  <c r="D1435" i="312" s="1"/>
  <c r="C1434" i="312"/>
  <c r="D1434" i="312" s="1"/>
  <c r="C1433" i="312"/>
  <c r="D1433" i="312" s="1"/>
  <c r="C1432" i="312"/>
  <c r="D1432" i="312" s="1"/>
  <c r="C1431" i="312"/>
  <c r="D1431" i="312" s="1"/>
  <c r="C1430" i="312"/>
  <c r="D1430" i="312" s="1"/>
  <c r="A1430" i="312"/>
  <c r="C1429" i="312"/>
  <c r="D1429" i="312" s="1"/>
  <c r="D1428" i="312"/>
  <c r="C1428" i="312"/>
  <c r="C1427" i="312"/>
  <c r="D1427" i="312" s="1"/>
  <c r="D1426" i="312"/>
  <c r="C1426" i="312"/>
  <c r="C1425" i="312"/>
  <c r="D1425" i="312" s="1"/>
  <c r="D1424" i="312"/>
  <c r="C1424" i="312"/>
  <c r="C1423" i="312"/>
  <c r="D1423" i="312" s="1"/>
  <c r="D1422" i="312"/>
  <c r="C1422" i="312"/>
  <c r="C1421" i="312"/>
  <c r="D1421" i="312" s="1"/>
  <c r="D1420" i="312"/>
  <c r="C1420" i="312"/>
  <c r="C1419" i="312"/>
  <c r="D1419" i="312" s="1"/>
  <c r="D1418" i="312"/>
  <c r="C1418" i="312"/>
  <c r="C1417" i="312"/>
  <c r="D1417" i="312" s="1"/>
  <c r="D1416" i="312"/>
  <c r="C1416" i="312"/>
  <c r="C1415" i="312"/>
  <c r="D1415" i="312" s="1"/>
  <c r="D1414" i="312"/>
  <c r="C1414" i="312"/>
  <c r="C1413" i="312"/>
  <c r="D1413" i="312" s="1"/>
  <c r="D1412" i="312"/>
  <c r="C1412" i="312"/>
  <c r="C1411" i="312"/>
  <c r="D1411" i="312" s="1"/>
  <c r="D1410" i="312"/>
  <c r="C1410" i="312"/>
  <c r="C1409" i="312"/>
  <c r="D1409" i="312" s="1"/>
  <c r="D1408" i="312"/>
  <c r="C1408" i="312"/>
  <c r="C1407" i="312"/>
  <c r="D1407" i="312" s="1"/>
  <c r="D1406" i="312"/>
  <c r="C1406" i="312"/>
  <c r="C1405" i="312"/>
  <c r="D1405" i="312" s="1"/>
  <c r="D1404" i="312"/>
  <c r="C1404" i="312"/>
  <c r="C1403" i="312"/>
  <c r="D1403" i="312" s="1"/>
  <c r="D1402" i="312"/>
  <c r="C1402" i="312"/>
  <c r="C1401" i="312"/>
  <c r="D1401" i="312" s="1"/>
  <c r="D1400" i="312"/>
  <c r="C1400" i="312"/>
  <c r="C1399" i="312"/>
  <c r="D1399" i="312" s="1"/>
  <c r="D1398" i="312"/>
  <c r="C1398" i="312"/>
  <c r="C1397" i="312"/>
  <c r="D1397" i="312" s="1"/>
  <c r="D1396" i="312"/>
  <c r="C1396" i="312"/>
  <c r="C1395" i="312"/>
  <c r="D1395" i="312" s="1"/>
  <c r="D1394" i="312"/>
  <c r="C1394" i="312"/>
  <c r="C1393" i="312"/>
  <c r="D1393" i="312" s="1"/>
  <c r="D1392" i="312"/>
  <c r="C1392" i="312"/>
  <c r="C1391" i="312"/>
  <c r="D1391" i="312" s="1"/>
  <c r="D1390" i="312"/>
  <c r="C1390" i="312"/>
  <c r="A1390" i="312"/>
  <c r="C1389" i="312"/>
  <c r="D1389" i="312" s="1"/>
  <c r="C1388" i="312"/>
  <c r="D1388" i="312" s="1"/>
  <c r="C1387" i="312"/>
  <c r="D1387" i="312" s="1"/>
  <c r="D1386" i="312"/>
  <c r="C1386" i="312"/>
  <c r="C1385" i="312"/>
  <c r="D1385" i="312" s="1"/>
  <c r="C1384" i="312"/>
  <c r="D1384" i="312" s="1"/>
  <c r="C1383" i="312"/>
  <c r="D1383" i="312" s="1"/>
  <c r="C1382" i="312"/>
  <c r="D1382" i="312" s="1"/>
  <c r="C1381" i="312"/>
  <c r="D1381" i="312" s="1"/>
  <c r="C1380" i="312"/>
  <c r="D1380" i="312" s="1"/>
  <c r="C1379" i="312"/>
  <c r="D1379" i="312" s="1"/>
  <c r="C1378" i="312"/>
  <c r="D1378" i="312" s="1"/>
  <c r="C1377" i="312"/>
  <c r="D1377" i="312" s="1"/>
  <c r="C1376" i="312"/>
  <c r="D1376" i="312" s="1"/>
  <c r="C1375" i="312"/>
  <c r="D1375" i="312" s="1"/>
  <c r="C1374" i="312"/>
  <c r="D1374" i="312" s="1"/>
  <c r="C1373" i="312"/>
  <c r="D1373" i="312" s="1"/>
  <c r="C1372" i="312"/>
  <c r="D1372" i="312" s="1"/>
  <c r="C1371" i="312"/>
  <c r="D1371" i="312" s="1"/>
  <c r="D1370" i="312"/>
  <c r="C1370" i="312"/>
  <c r="C1369" i="312"/>
  <c r="D1369" i="312" s="1"/>
  <c r="C1368" i="312"/>
  <c r="D1368" i="312" s="1"/>
  <c r="C1367" i="312"/>
  <c r="D1367" i="312" s="1"/>
  <c r="C1366" i="312"/>
  <c r="D1366" i="312" s="1"/>
  <c r="C1365" i="312"/>
  <c r="D1365" i="312" s="1"/>
  <c r="C1364" i="312"/>
  <c r="D1364" i="312" s="1"/>
  <c r="C1363" i="312"/>
  <c r="D1363" i="312" s="1"/>
  <c r="C1362" i="312"/>
  <c r="D1362" i="312" s="1"/>
  <c r="C1361" i="312"/>
  <c r="D1361" i="312" s="1"/>
  <c r="C1360" i="312"/>
  <c r="D1360" i="312" s="1"/>
  <c r="C1359" i="312"/>
  <c r="D1359" i="312" s="1"/>
  <c r="C1358" i="312"/>
  <c r="D1358" i="312" s="1"/>
  <c r="C1357" i="312"/>
  <c r="D1357" i="312" s="1"/>
  <c r="C1356" i="312"/>
  <c r="D1356" i="312" s="1"/>
  <c r="C1355" i="312"/>
  <c r="D1355" i="312" s="1"/>
  <c r="C1354" i="312"/>
  <c r="D1354" i="312" s="1"/>
  <c r="C1353" i="312"/>
  <c r="D1353" i="312" s="1"/>
  <c r="C1352" i="312"/>
  <c r="D1352" i="312" s="1"/>
  <c r="C1351" i="312"/>
  <c r="D1351" i="312" s="1"/>
  <c r="C1350" i="312"/>
  <c r="D1350" i="312" s="1"/>
  <c r="A1350" i="312"/>
  <c r="C1349" i="312"/>
  <c r="D1349" i="312" s="1"/>
  <c r="C1348" i="312"/>
  <c r="D1348" i="312" s="1"/>
  <c r="C1347" i="312"/>
  <c r="D1347" i="312" s="1"/>
  <c r="C1346" i="312"/>
  <c r="D1346" i="312" s="1"/>
  <c r="C1345" i="312"/>
  <c r="D1345" i="312" s="1"/>
  <c r="C1344" i="312"/>
  <c r="D1344" i="312" s="1"/>
  <c r="C1343" i="312"/>
  <c r="D1343" i="312" s="1"/>
  <c r="C1342" i="312"/>
  <c r="D1342" i="312" s="1"/>
  <c r="C1341" i="312"/>
  <c r="D1341" i="312" s="1"/>
  <c r="C1340" i="312"/>
  <c r="D1340" i="312" s="1"/>
  <c r="C1339" i="312"/>
  <c r="D1339" i="312" s="1"/>
  <c r="C1338" i="312"/>
  <c r="D1338" i="312" s="1"/>
  <c r="C1337" i="312"/>
  <c r="D1337" i="312" s="1"/>
  <c r="C1336" i="312"/>
  <c r="D1336" i="312" s="1"/>
  <c r="C1335" i="312"/>
  <c r="D1335" i="312" s="1"/>
  <c r="C1334" i="312"/>
  <c r="D1334" i="312" s="1"/>
  <c r="C1333" i="312"/>
  <c r="D1333" i="312" s="1"/>
  <c r="C1332" i="312"/>
  <c r="D1332" i="312" s="1"/>
  <c r="C1331" i="312"/>
  <c r="D1331" i="312" s="1"/>
  <c r="C1330" i="312"/>
  <c r="D1330" i="312" s="1"/>
  <c r="C1329" i="312"/>
  <c r="D1329" i="312" s="1"/>
  <c r="C1328" i="312"/>
  <c r="D1328" i="312" s="1"/>
  <c r="C1327" i="312"/>
  <c r="D1327" i="312" s="1"/>
  <c r="C1326" i="312"/>
  <c r="D1326" i="312" s="1"/>
  <c r="C1325" i="312"/>
  <c r="D1325" i="312" s="1"/>
  <c r="C1324" i="312"/>
  <c r="D1324" i="312" s="1"/>
  <c r="C1323" i="312"/>
  <c r="D1323" i="312" s="1"/>
  <c r="C1322" i="312"/>
  <c r="D1322" i="312" s="1"/>
  <c r="C1321" i="312"/>
  <c r="D1321" i="312" s="1"/>
  <c r="C1320" i="312"/>
  <c r="D1320" i="312" s="1"/>
  <c r="C1319" i="312"/>
  <c r="D1319" i="312" s="1"/>
  <c r="C1318" i="312"/>
  <c r="D1318" i="312" s="1"/>
  <c r="C1317" i="312"/>
  <c r="D1317" i="312" s="1"/>
  <c r="C1316" i="312"/>
  <c r="D1316" i="312" s="1"/>
  <c r="C1315" i="312"/>
  <c r="D1315" i="312" s="1"/>
  <c r="C1314" i="312"/>
  <c r="D1314" i="312" s="1"/>
  <c r="C1313" i="312"/>
  <c r="D1313" i="312" s="1"/>
  <c r="C1312" i="312"/>
  <c r="D1312" i="312" s="1"/>
  <c r="C1311" i="312"/>
  <c r="D1311" i="312" s="1"/>
  <c r="A1311" i="312"/>
  <c r="C1310" i="312"/>
  <c r="D1310" i="312" s="1"/>
  <c r="A1310" i="312"/>
  <c r="C1309" i="312"/>
  <c r="D1309" i="312" s="1"/>
  <c r="D1308" i="312"/>
  <c r="C1308" i="312"/>
  <c r="C1307" i="312"/>
  <c r="D1307" i="312" s="1"/>
  <c r="D1306" i="312"/>
  <c r="C1306" i="312"/>
  <c r="C1305" i="312"/>
  <c r="D1305" i="312" s="1"/>
  <c r="D1304" i="312"/>
  <c r="C1304" i="312"/>
  <c r="C1303" i="312"/>
  <c r="D1303" i="312" s="1"/>
  <c r="D1302" i="312"/>
  <c r="C1302" i="312"/>
  <c r="C1301" i="312"/>
  <c r="D1301" i="312" s="1"/>
  <c r="D1300" i="312"/>
  <c r="C1300" i="312"/>
  <c r="C1299" i="312"/>
  <c r="D1299" i="312" s="1"/>
  <c r="D1298" i="312"/>
  <c r="C1298" i="312"/>
  <c r="C1297" i="312"/>
  <c r="D1297" i="312" s="1"/>
  <c r="D1296" i="312"/>
  <c r="C1296" i="312"/>
  <c r="C1295" i="312"/>
  <c r="D1295" i="312" s="1"/>
  <c r="D1294" i="312"/>
  <c r="C1294" i="312"/>
  <c r="C1293" i="312"/>
  <c r="D1293" i="312" s="1"/>
  <c r="D1292" i="312"/>
  <c r="C1292" i="312"/>
  <c r="C1291" i="312"/>
  <c r="D1291" i="312" s="1"/>
  <c r="D1290" i="312"/>
  <c r="C1290" i="312"/>
  <c r="C1289" i="312"/>
  <c r="D1289" i="312" s="1"/>
  <c r="D1288" i="312"/>
  <c r="C1288" i="312"/>
  <c r="C1287" i="312"/>
  <c r="D1287" i="312" s="1"/>
  <c r="D1286" i="312"/>
  <c r="C1286" i="312"/>
  <c r="C1285" i="312"/>
  <c r="D1285" i="312" s="1"/>
  <c r="D1284" i="312"/>
  <c r="C1284" i="312"/>
  <c r="C1283" i="312"/>
  <c r="D1283" i="312" s="1"/>
  <c r="D1282" i="312"/>
  <c r="C1282" i="312"/>
  <c r="C1281" i="312"/>
  <c r="D1281" i="312" s="1"/>
  <c r="D1280" i="312"/>
  <c r="C1280" i="312"/>
  <c r="C1279" i="312"/>
  <c r="D1279" i="312" s="1"/>
  <c r="D1278" i="312"/>
  <c r="C1278" i="312"/>
  <c r="C1277" i="312"/>
  <c r="D1277" i="312" s="1"/>
  <c r="D1276" i="312"/>
  <c r="C1276" i="312"/>
  <c r="C1275" i="312"/>
  <c r="D1275" i="312" s="1"/>
  <c r="D1274" i="312"/>
  <c r="C1274" i="312"/>
  <c r="C1273" i="312"/>
  <c r="D1273" i="312" s="1"/>
  <c r="D1272" i="312"/>
  <c r="C1272" i="312"/>
  <c r="C1271" i="312"/>
  <c r="D1271" i="312" s="1"/>
  <c r="D1270" i="312"/>
  <c r="C1270" i="312"/>
  <c r="A1270" i="312"/>
  <c r="D1269" i="312"/>
  <c r="C1269" i="312"/>
  <c r="C1268" i="312"/>
  <c r="D1268" i="312" s="1"/>
  <c r="D1267" i="312"/>
  <c r="C1267" i="312"/>
  <c r="C1266" i="312"/>
  <c r="D1266" i="312" s="1"/>
  <c r="D1265" i="312"/>
  <c r="C1265" i="312"/>
  <c r="C1264" i="312"/>
  <c r="D1264" i="312" s="1"/>
  <c r="D1263" i="312"/>
  <c r="C1263" i="312"/>
  <c r="C1262" i="312"/>
  <c r="D1262" i="312" s="1"/>
  <c r="D1261" i="312"/>
  <c r="C1261" i="312"/>
  <c r="C1260" i="312"/>
  <c r="D1260" i="312" s="1"/>
  <c r="D1259" i="312"/>
  <c r="C1259" i="312"/>
  <c r="C1258" i="312"/>
  <c r="D1258" i="312" s="1"/>
  <c r="D1257" i="312"/>
  <c r="C1257" i="312"/>
  <c r="C1256" i="312"/>
  <c r="D1256" i="312" s="1"/>
  <c r="D1255" i="312"/>
  <c r="C1255" i="312"/>
  <c r="C1254" i="312"/>
  <c r="D1254" i="312" s="1"/>
  <c r="D1253" i="312"/>
  <c r="C1253" i="312"/>
  <c r="C1252" i="312"/>
  <c r="D1252" i="312" s="1"/>
  <c r="D1251" i="312"/>
  <c r="C1251" i="312"/>
  <c r="C1250" i="312"/>
  <c r="D1250" i="312" s="1"/>
  <c r="D1249" i="312"/>
  <c r="C1249" i="312"/>
  <c r="C1248" i="312"/>
  <c r="D1248" i="312" s="1"/>
  <c r="D1247" i="312"/>
  <c r="C1247" i="312"/>
  <c r="C1246" i="312"/>
  <c r="D1246" i="312" s="1"/>
  <c r="D1245" i="312"/>
  <c r="C1245" i="312"/>
  <c r="C1244" i="312"/>
  <c r="D1244" i="312" s="1"/>
  <c r="D1243" i="312"/>
  <c r="C1243" i="312"/>
  <c r="C1242" i="312"/>
  <c r="D1242" i="312" s="1"/>
  <c r="D1241" i="312"/>
  <c r="C1241" i="312"/>
  <c r="C1240" i="312"/>
  <c r="D1240" i="312" s="1"/>
  <c r="D1239" i="312"/>
  <c r="C1239" i="312"/>
  <c r="C1238" i="312"/>
  <c r="D1238" i="312" s="1"/>
  <c r="D1237" i="312"/>
  <c r="C1237" i="312"/>
  <c r="C1236" i="312"/>
  <c r="D1236" i="312" s="1"/>
  <c r="D1235" i="312"/>
  <c r="C1235" i="312"/>
  <c r="C1234" i="312"/>
  <c r="D1234" i="312" s="1"/>
  <c r="D1233" i="312"/>
  <c r="C1233" i="312"/>
  <c r="C1232" i="312"/>
  <c r="D1232" i="312" s="1"/>
  <c r="D1231" i="312"/>
  <c r="C1231" i="312"/>
  <c r="C1230" i="312"/>
  <c r="D1230" i="312" s="1"/>
  <c r="A1230" i="312"/>
  <c r="C1229" i="312"/>
  <c r="D1229" i="312" s="1"/>
  <c r="C1228" i="312"/>
  <c r="D1228" i="312" s="1"/>
  <c r="C1227" i="312"/>
  <c r="D1227" i="312" s="1"/>
  <c r="C1226" i="312"/>
  <c r="D1226" i="312" s="1"/>
  <c r="C1225" i="312"/>
  <c r="D1225" i="312" s="1"/>
  <c r="C1224" i="312"/>
  <c r="D1224" i="312" s="1"/>
  <c r="C1223" i="312"/>
  <c r="D1223" i="312" s="1"/>
  <c r="C1222" i="312"/>
  <c r="D1222" i="312" s="1"/>
  <c r="C1221" i="312"/>
  <c r="D1221" i="312" s="1"/>
  <c r="C1220" i="312"/>
  <c r="D1220" i="312" s="1"/>
  <c r="C1219" i="312"/>
  <c r="D1219" i="312" s="1"/>
  <c r="C1218" i="312"/>
  <c r="D1218" i="312" s="1"/>
  <c r="C1217" i="312"/>
  <c r="D1217" i="312" s="1"/>
  <c r="C1216" i="312"/>
  <c r="D1216" i="312" s="1"/>
  <c r="C1215" i="312"/>
  <c r="D1215" i="312" s="1"/>
  <c r="C1214" i="312"/>
  <c r="D1214" i="312" s="1"/>
  <c r="C1213" i="312"/>
  <c r="D1213" i="312" s="1"/>
  <c r="C1212" i="312"/>
  <c r="D1212" i="312" s="1"/>
  <c r="C1211" i="312"/>
  <c r="D1211" i="312" s="1"/>
  <c r="C1210" i="312"/>
  <c r="D1210" i="312" s="1"/>
  <c r="C1209" i="312"/>
  <c r="D1209" i="312" s="1"/>
  <c r="C1208" i="312"/>
  <c r="D1208" i="312" s="1"/>
  <c r="C1207" i="312"/>
  <c r="D1207" i="312" s="1"/>
  <c r="C1206" i="312"/>
  <c r="D1206" i="312" s="1"/>
  <c r="C1205" i="312"/>
  <c r="D1205" i="312" s="1"/>
  <c r="C1204" i="312"/>
  <c r="D1204" i="312" s="1"/>
  <c r="C1203" i="312"/>
  <c r="D1203" i="312" s="1"/>
  <c r="C1202" i="312"/>
  <c r="D1202" i="312" s="1"/>
  <c r="C1201" i="312"/>
  <c r="D1201" i="312" s="1"/>
  <c r="C1200" i="312"/>
  <c r="D1200" i="312" s="1"/>
  <c r="C1199" i="312"/>
  <c r="D1199" i="312" s="1"/>
  <c r="C1198" i="312"/>
  <c r="D1198" i="312" s="1"/>
  <c r="C1197" i="312"/>
  <c r="D1197" i="312" s="1"/>
  <c r="C1196" i="312"/>
  <c r="D1196" i="312" s="1"/>
  <c r="C1195" i="312"/>
  <c r="D1195" i="312" s="1"/>
  <c r="C1194" i="312"/>
  <c r="D1194" i="312" s="1"/>
  <c r="C1193" i="312"/>
  <c r="D1193" i="312" s="1"/>
  <c r="C1192" i="312"/>
  <c r="D1192" i="312" s="1"/>
  <c r="C1191" i="312"/>
  <c r="D1191" i="312" s="1"/>
  <c r="C1190" i="312"/>
  <c r="D1190" i="312" s="1"/>
  <c r="A1190" i="312"/>
  <c r="C1189" i="312"/>
  <c r="D1189" i="312" s="1"/>
  <c r="C1188" i="312"/>
  <c r="D1188" i="312" s="1"/>
  <c r="C1187" i="312"/>
  <c r="D1187" i="312" s="1"/>
  <c r="C1186" i="312"/>
  <c r="D1186" i="312" s="1"/>
  <c r="C1185" i="312"/>
  <c r="D1185" i="312" s="1"/>
  <c r="C1184" i="312"/>
  <c r="D1184" i="312" s="1"/>
  <c r="C1183" i="312"/>
  <c r="D1183" i="312" s="1"/>
  <c r="C1182" i="312"/>
  <c r="D1182" i="312" s="1"/>
  <c r="C1181" i="312"/>
  <c r="D1181" i="312" s="1"/>
  <c r="C1180" i="312"/>
  <c r="D1180" i="312" s="1"/>
  <c r="C1179" i="312"/>
  <c r="D1179" i="312" s="1"/>
  <c r="C1178" i="312"/>
  <c r="D1178" i="312" s="1"/>
  <c r="C1177" i="312"/>
  <c r="D1177" i="312" s="1"/>
  <c r="C1176" i="312"/>
  <c r="D1176" i="312" s="1"/>
  <c r="C1175" i="312"/>
  <c r="D1175" i="312" s="1"/>
  <c r="C1174" i="312"/>
  <c r="D1174" i="312" s="1"/>
  <c r="C1173" i="312"/>
  <c r="D1173" i="312" s="1"/>
  <c r="C1172" i="312"/>
  <c r="D1172" i="312" s="1"/>
  <c r="C1171" i="312"/>
  <c r="D1171" i="312" s="1"/>
  <c r="C1170" i="312"/>
  <c r="D1170" i="312" s="1"/>
  <c r="C1169" i="312"/>
  <c r="D1169" i="312" s="1"/>
  <c r="C1168" i="312"/>
  <c r="D1168" i="312" s="1"/>
  <c r="C1167" i="312"/>
  <c r="D1167" i="312" s="1"/>
  <c r="C1166" i="312"/>
  <c r="D1166" i="312" s="1"/>
  <c r="C1165" i="312"/>
  <c r="D1165" i="312" s="1"/>
  <c r="C1164" i="312"/>
  <c r="D1164" i="312" s="1"/>
  <c r="C1163" i="312"/>
  <c r="D1163" i="312" s="1"/>
  <c r="C1162" i="312"/>
  <c r="D1162" i="312" s="1"/>
  <c r="C1161" i="312"/>
  <c r="D1161" i="312" s="1"/>
  <c r="C1160" i="312"/>
  <c r="D1160" i="312" s="1"/>
  <c r="C1159" i="312"/>
  <c r="D1159" i="312" s="1"/>
  <c r="C1158" i="312"/>
  <c r="D1158" i="312" s="1"/>
  <c r="C1157" i="312"/>
  <c r="D1157" i="312" s="1"/>
  <c r="C1156" i="312"/>
  <c r="D1156" i="312" s="1"/>
  <c r="C1155" i="312"/>
  <c r="D1155" i="312" s="1"/>
  <c r="C1154" i="312"/>
  <c r="D1154" i="312" s="1"/>
  <c r="C1153" i="312"/>
  <c r="D1153" i="312" s="1"/>
  <c r="C1152" i="312"/>
  <c r="D1152" i="312" s="1"/>
  <c r="C1151" i="312"/>
  <c r="D1151" i="312" s="1"/>
  <c r="C1150" i="312"/>
  <c r="D1150" i="312" s="1"/>
  <c r="A1150" i="312"/>
  <c r="C1149" i="312"/>
  <c r="D1149" i="312" s="1"/>
  <c r="C1148" i="312"/>
  <c r="D1148" i="312" s="1"/>
  <c r="D1147" i="312"/>
  <c r="C1147" i="312"/>
  <c r="C1146" i="312"/>
  <c r="D1146" i="312" s="1"/>
  <c r="D1145" i="312"/>
  <c r="C1145" i="312"/>
  <c r="C1144" i="312"/>
  <c r="D1144" i="312" s="1"/>
  <c r="D1143" i="312"/>
  <c r="C1143" i="312"/>
  <c r="C1142" i="312"/>
  <c r="D1142" i="312" s="1"/>
  <c r="D1141" i="312"/>
  <c r="C1141" i="312"/>
  <c r="C1140" i="312"/>
  <c r="D1140" i="312" s="1"/>
  <c r="D1139" i="312"/>
  <c r="C1139" i="312"/>
  <c r="C1138" i="312"/>
  <c r="D1138" i="312" s="1"/>
  <c r="D1137" i="312"/>
  <c r="C1137" i="312"/>
  <c r="C1136" i="312"/>
  <c r="D1136" i="312" s="1"/>
  <c r="D1135" i="312"/>
  <c r="C1135" i="312"/>
  <c r="C1134" i="312"/>
  <c r="D1134" i="312" s="1"/>
  <c r="D1133" i="312"/>
  <c r="C1133" i="312"/>
  <c r="C1132" i="312"/>
  <c r="D1132" i="312" s="1"/>
  <c r="D1131" i="312"/>
  <c r="C1131" i="312"/>
  <c r="C1130" i="312"/>
  <c r="D1130" i="312" s="1"/>
  <c r="D1129" i="312"/>
  <c r="C1129" i="312"/>
  <c r="C1128" i="312"/>
  <c r="D1128" i="312" s="1"/>
  <c r="D1127" i="312"/>
  <c r="C1127" i="312"/>
  <c r="C1126" i="312"/>
  <c r="D1126" i="312" s="1"/>
  <c r="D1125" i="312"/>
  <c r="C1125" i="312"/>
  <c r="C1124" i="312"/>
  <c r="D1124" i="312" s="1"/>
  <c r="D1123" i="312"/>
  <c r="C1123" i="312"/>
  <c r="C1122" i="312"/>
  <c r="D1122" i="312" s="1"/>
  <c r="D1121" i="312"/>
  <c r="C1121" i="312"/>
  <c r="C1120" i="312"/>
  <c r="D1120" i="312" s="1"/>
  <c r="A1120" i="312"/>
  <c r="C1119" i="312"/>
  <c r="D1119" i="312" s="1"/>
  <c r="D1118" i="312"/>
  <c r="C1118" i="312"/>
  <c r="C1117" i="312"/>
  <c r="D1117" i="312" s="1"/>
  <c r="C1116" i="312"/>
  <c r="D1116" i="312" s="1"/>
  <c r="C1115" i="312"/>
  <c r="D1115" i="312" s="1"/>
  <c r="D1114" i="312"/>
  <c r="C1114" i="312"/>
  <c r="D1113" i="312"/>
  <c r="C1113" i="312"/>
  <c r="D1112" i="312"/>
  <c r="C1112" i="312"/>
  <c r="D1111" i="312"/>
  <c r="C1111" i="312"/>
  <c r="D1110" i="312"/>
  <c r="C1110" i="312"/>
  <c r="A1110" i="312"/>
  <c r="A1111" i="312" s="1"/>
  <c r="A1112" i="312" s="1"/>
  <c r="A1113" i="312" s="1"/>
  <c r="A1114" i="312" s="1"/>
  <c r="A1115" i="312" s="1"/>
  <c r="A1116" i="312" s="1"/>
  <c r="A1117" i="312" s="1"/>
  <c r="A1118" i="312" s="1"/>
  <c r="A1119" i="312" s="1"/>
  <c r="D1109" i="312"/>
  <c r="C1109" i="312"/>
  <c r="C1108" i="312"/>
  <c r="D1108" i="312" s="1"/>
  <c r="D1107" i="312"/>
  <c r="C1107" i="312"/>
  <c r="C1106" i="312"/>
  <c r="D1106" i="312" s="1"/>
  <c r="C1105" i="312"/>
  <c r="D1105" i="312" s="1"/>
  <c r="C1104" i="312"/>
  <c r="D1104" i="312" s="1"/>
  <c r="C1103" i="312"/>
  <c r="D1103" i="312" s="1"/>
  <c r="C1102" i="312"/>
  <c r="D1102" i="312" s="1"/>
  <c r="C1101" i="312"/>
  <c r="D1101" i="312" s="1"/>
  <c r="C1100" i="312"/>
  <c r="D1100" i="312" s="1"/>
  <c r="C1099" i="312"/>
  <c r="D1099" i="312" s="1"/>
  <c r="C1098" i="312"/>
  <c r="D1098" i="312" s="1"/>
  <c r="C1097" i="312"/>
  <c r="D1097" i="312" s="1"/>
  <c r="C1096" i="312"/>
  <c r="D1096" i="312" s="1"/>
  <c r="C1095" i="312"/>
  <c r="D1095" i="312" s="1"/>
  <c r="C1094" i="312"/>
  <c r="D1094" i="312" s="1"/>
  <c r="C1093" i="312"/>
  <c r="D1093" i="312" s="1"/>
  <c r="C1092" i="312"/>
  <c r="D1092" i="312" s="1"/>
  <c r="C1091" i="312"/>
  <c r="D1091" i="312" s="1"/>
  <c r="C1090" i="312"/>
  <c r="D1090" i="312" s="1"/>
  <c r="C1089" i="312"/>
  <c r="D1089" i="312" s="1"/>
  <c r="C1088" i="312"/>
  <c r="D1088" i="312" s="1"/>
  <c r="C1087" i="312"/>
  <c r="D1087" i="312" s="1"/>
  <c r="C1086" i="312"/>
  <c r="D1086" i="312" s="1"/>
  <c r="C1085" i="312"/>
  <c r="D1085" i="312" s="1"/>
  <c r="C1084" i="312"/>
  <c r="D1084" i="312" s="1"/>
  <c r="C1083" i="312"/>
  <c r="D1083" i="312" s="1"/>
  <c r="C1082" i="312"/>
  <c r="D1082" i="312" s="1"/>
  <c r="C1081" i="312"/>
  <c r="D1081" i="312" s="1"/>
  <c r="C1080" i="312"/>
  <c r="D1080" i="312" s="1"/>
  <c r="C1079" i="312"/>
  <c r="D1079" i="312" s="1"/>
  <c r="C1078" i="312"/>
  <c r="D1078" i="312" s="1"/>
  <c r="C1077" i="312"/>
  <c r="D1077" i="312" s="1"/>
  <c r="C1076" i="312"/>
  <c r="D1076" i="312" s="1"/>
  <c r="C1075" i="312"/>
  <c r="D1075" i="312" s="1"/>
  <c r="C1074" i="312"/>
  <c r="D1074" i="312" s="1"/>
  <c r="C1073" i="312"/>
  <c r="D1073" i="312" s="1"/>
  <c r="C1072" i="312"/>
  <c r="D1072" i="312" s="1"/>
  <c r="C1071" i="312"/>
  <c r="D1071" i="312" s="1"/>
  <c r="C1070" i="312"/>
  <c r="D1070" i="312" s="1"/>
  <c r="A1070" i="312"/>
  <c r="C1069" i="312"/>
  <c r="D1069" i="312" s="1"/>
  <c r="D1068" i="312"/>
  <c r="C1068" i="312"/>
  <c r="C1067" i="312"/>
  <c r="D1067" i="312" s="1"/>
  <c r="D1066" i="312"/>
  <c r="C1066" i="312"/>
  <c r="C1065" i="312"/>
  <c r="D1065" i="312" s="1"/>
  <c r="C1064" i="312"/>
  <c r="D1064" i="312" s="1"/>
  <c r="C1063" i="312"/>
  <c r="D1063" i="312" s="1"/>
  <c r="C1062" i="312"/>
  <c r="D1062" i="312" s="1"/>
  <c r="C1061" i="312"/>
  <c r="D1061" i="312" s="1"/>
  <c r="C1060" i="312"/>
  <c r="D1060" i="312" s="1"/>
  <c r="D1059" i="312"/>
  <c r="C1059" i="312"/>
  <c r="C1058" i="312"/>
  <c r="D1058" i="312" s="1"/>
  <c r="C1057" i="312"/>
  <c r="D1057" i="312" s="1"/>
  <c r="D1056" i="312"/>
  <c r="C1056" i="312"/>
  <c r="D1055" i="312"/>
  <c r="C1055" i="312"/>
  <c r="C1054" i="312"/>
  <c r="D1054" i="312" s="1"/>
  <c r="D1053" i="312"/>
  <c r="C1053" i="312"/>
  <c r="C1052" i="312"/>
  <c r="D1052" i="312" s="1"/>
  <c r="C1051" i="312"/>
  <c r="D1051" i="312" s="1"/>
  <c r="D1050" i="312"/>
  <c r="C1050" i="312"/>
  <c r="D1049" i="312"/>
  <c r="C1049" i="312"/>
  <c r="C1048" i="312"/>
  <c r="D1048" i="312" s="1"/>
  <c r="D1047" i="312"/>
  <c r="C1047" i="312"/>
  <c r="C1046" i="312"/>
  <c r="D1046" i="312" s="1"/>
  <c r="C1045" i="312"/>
  <c r="D1045" i="312" s="1"/>
  <c r="D1044" i="312"/>
  <c r="C1044" i="312"/>
  <c r="D1043" i="312"/>
  <c r="C1043" i="312"/>
  <c r="C1042" i="312"/>
  <c r="D1042" i="312" s="1"/>
  <c r="D1041" i="312"/>
  <c r="C1041" i="312"/>
  <c r="D1040" i="312"/>
  <c r="C1040" i="312"/>
  <c r="C1039" i="312"/>
  <c r="D1039" i="312" s="1"/>
  <c r="D1038" i="312"/>
  <c r="C1038" i="312"/>
  <c r="D1037" i="312"/>
  <c r="C1037" i="312"/>
  <c r="C1036" i="312"/>
  <c r="D1036" i="312" s="1"/>
  <c r="C1035" i="312"/>
  <c r="D1035" i="312" s="1"/>
  <c r="D1034" i="312"/>
  <c r="C1034" i="312"/>
  <c r="C1033" i="312"/>
  <c r="D1033" i="312" s="1"/>
  <c r="C1032" i="312"/>
  <c r="D1032" i="312" s="1"/>
  <c r="D1031" i="312"/>
  <c r="C1031" i="312"/>
  <c r="C1030" i="312"/>
  <c r="D1030" i="312" s="1"/>
  <c r="A1030" i="312"/>
  <c r="A1031" i="312" s="1"/>
  <c r="A1032" i="312" s="1"/>
  <c r="A1033" i="312" s="1"/>
  <c r="A1034" i="312" s="1"/>
  <c r="A1035" i="312" s="1"/>
  <c r="A1036" i="312" s="1"/>
  <c r="A1037" i="312" s="1"/>
  <c r="A1038" i="312" s="1"/>
  <c r="A1039" i="312" s="1"/>
  <c r="A1040" i="312" s="1"/>
  <c r="A1041" i="312" s="1"/>
  <c r="A1042" i="312" s="1"/>
  <c r="A1043" i="312" s="1"/>
  <c r="A1044" i="312" s="1"/>
  <c r="A1045" i="312" s="1"/>
  <c r="A1046" i="312" s="1"/>
  <c r="A1047" i="312" s="1"/>
  <c r="A1048" i="312" s="1"/>
  <c r="A1049" i="312" s="1"/>
  <c r="C1029" i="312"/>
  <c r="D1029" i="312" s="1"/>
  <c r="C1028" i="312"/>
  <c r="D1028" i="312" s="1"/>
  <c r="C1027" i="312"/>
  <c r="D1027" i="312" s="1"/>
  <c r="C1026" i="312"/>
  <c r="D1026" i="312" s="1"/>
  <c r="C1025" i="312"/>
  <c r="D1025" i="312" s="1"/>
  <c r="C1024" i="312"/>
  <c r="D1024" i="312" s="1"/>
  <c r="C1023" i="312"/>
  <c r="D1023" i="312" s="1"/>
  <c r="C1022" i="312"/>
  <c r="D1022" i="312" s="1"/>
  <c r="C1021" i="312"/>
  <c r="D1021" i="312" s="1"/>
  <c r="C1020" i="312"/>
  <c r="D1020" i="312" s="1"/>
  <c r="C1019" i="312"/>
  <c r="D1019" i="312" s="1"/>
  <c r="C1018" i="312"/>
  <c r="D1018" i="312" s="1"/>
  <c r="C1017" i="312"/>
  <c r="D1017" i="312" s="1"/>
  <c r="C1016" i="312"/>
  <c r="D1016" i="312" s="1"/>
  <c r="C1015" i="312"/>
  <c r="D1015" i="312" s="1"/>
  <c r="C1014" i="312"/>
  <c r="D1014" i="312" s="1"/>
  <c r="C1013" i="312"/>
  <c r="D1013" i="312" s="1"/>
  <c r="C1012" i="312"/>
  <c r="D1012" i="312" s="1"/>
  <c r="C1011" i="312"/>
  <c r="D1011" i="312" s="1"/>
  <c r="D1010" i="312"/>
  <c r="C1010" i="312"/>
  <c r="C1009" i="312"/>
  <c r="D1009" i="312" s="1"/>
  <c r="D1008" i="312"/>
  <c r="C1008" i="312"/>
  <c r="C1007" i="312"/>
  <c r="D1007" i="312" s="1"/>
  <c r="D1006" i="312"/>
  <c r="C1006" i="312"/>
  <c r="C1005" i="312"/>
  <c r="D1005" i="312" s="1"/>
  <c r="D1004" i="312"/>
  <c r="C1004" i="312"/>
  <c r="C1003" i="312"/>
  <c r="D1003" i="312" s="1"/>
  <c r="D1002" i="312"/>
  <c r="C1002" i="312"/>
  <c r="C1001" i="312"/>
  <c r="D1001" i="312" s="1"/>
  <c r="D1000" i="312"/>
  <c r="C1000" i="312"/>
  <c r="C999" i="312"/>
  <c r="D999" i="312" s="1"/>
  <c r="D998" i="312"/>
  <c r="C998" i="312"/>
  <c r="C997" i="312"/>
  <c r="D997" i="312" s="1"/>
  <c r="D996" i="312"/>
  <c r="C996" i="312"/>
  <c r="C995" i="312"/>
  <c r="D995" i="312" s="1"/>
  <c r="D994" i="312"/>
  <c r="C994" i="312"/>
  <c r="C993" i="312"/>
  <c r="D993" i="312" s="1"/>
  <c r="D992" i="312"/>
  <c r="C992" i="312"/>
  <c r="C991" i="312"/>
  <c r="D991" i="312" s="1"/>
  <c r="D990" i="312"/>
  <c r="C990" i="312"/>
  <c r="A990" i="312"/>
  <c r="D989" i="312"/>
  <c r="C989" i="312"/>
  <c r="C988" i="312"/>
  <c r="D988" i="312" s="1"/>
  <c r="D987" i="312"/>
  <c r="C987" i="312"/>
  <c r="C986" i="312"/>
  <c r="D986" i="312" s="1"/>
  <c r="D985" i="312"/>
  <c r="C985" i="312"/>
  <c r="C984" i="312"/>
  <c r="D984" i="312" s="1"/>
  <c r="D983" i="312"/>
  <c r="C983" i="312"/>
  <c r="C982" i="312"/>
  <c r="D982" i="312" s="1"/>
  <c r="D981" i="312"/>
  <c r="C981" i="312"/>
  <c r="C980" i="312"/>
  <c r="D980" i="312" s="1"/>
  <c r="D979" i="312"/>
  <c r="C979" i="312"/>
  <c r="C978" i="312"/>
  <c r="D978" i="312" s="1"/>
  <c r="D977" i="312"/>
  <c r="C977" i="312"/>
  <c r="C976" i="312"/>
  <c r="D976" i="312" s="1"/>
  <c r="D975" i="312"/>
  <c r="C975" i="312"/>
  <c r="C974" i="312"/>
  <c r="D974" i="312" s="1"/>
  <c r="D973" i="312"/>
  <c r="C973" i="312"/>
  <c r="C972" i="312"/>
  <c r="D972" i="312" s="1"/>
  <c r="D971" i="312"/>
  <c r="C971" i="312"/>
  <c r="C970" i="312"/>
  <c r="D970" i="312" s="1"/>
  <c r="D969" i="312"/>
  <c r="C969" i="312"/>
  <c r="C968" i="312"/>
  <c r="D968" i="312" s="1"/>
  <c r="D967" i="312"/>
  <c r="C967" i="312"/>
  <c r="C966" i="312"/>
  <c r="D966" i="312" s="1"/>
  <c r="D965" i="312"/>
  <c r="C965" i="312"/>
  <c r="C964" i="312"/>
  <c r="D964" i="312" s="1"/>
  <c r="D963" i="312"/>
  <c r="C963" i="312"/>
  <c r="C962" i="312"/>
  <c r="D962" i="312" s="1"/>
  <c r="D961" i="312"/>
  <c r="C961" i="312"/>
  <c r="C960" i="312"/>
  <c r="D960" i="312" s="1"/>
  <c r="D959" i="312"/>
  <c r="C959" i="312"/>
  <c r="C958" i="312"/>
  <c r="D958" i="312" s="1"/>
  <c r="D957" i="312"/>
  <c r="C957" i="312"/>
  <c r="C956" i="312"/>
  <c r="D956" i="312" s="1"/>
  <c r="D955" i="312"/>
  <c r="C955" i="312"/>
  <c r="C954" i="312"/>
  <c r="D954" i="312" s="1"/>
  <c r="D953" i="312"/>
  <c r="C953" i="312"/>
  <c r="C952" i="312"/>
  <c r="D952" i="312" s="1"/>
  <c r="D951" i="312"/>
  <c r="C951" i="312"/>
  <c r="C950" i="312"/>
  <c r="D950" i="312" s="1"/>
  <c r="A950" i="312"/>
  <c r="A951" i="312" s="1"/>
  <c r="C949" i="312"/>
  <c r="D949" i="312" s="1"/>
  <c r="C948" i="312"/>
  <c r="D948" i="312" s="1"/>
  <c r="C947" i="312"/>
  <c r="D947" i="312" s="1"/>
  <c r="C946" i="312"/>
  <c r="D946" i="312" s="1"/>
  <c r="C945" i="312"/>
  <c r="D945" i="312" s="1"/>
  <c r="C944" i="312"/>
  <c r="D944" i="312" s="1"/>
  <c r="C943" i="312"/>
  <c r="D943" i="312" s="1"/>
  <c r="C942" i="312"/>
  <c r="D942" i="312" s="1"/>
  <c r="C941" i="312"/>
  <c r="D941" i="312" s="1"/>
  <c r="C940" i="312"/>
  <c r="D940" i="312" s="1"/>
  <c r="C939" i="312"/>
  <c r="D939" i="312" s="1"/>
  <c r="C938" i="312"/>
  <c r="D938" i="312" s="1"/>
  <c r="C937" i="312"/>
  <c r="D937" i="312" s="1"/>
  <c r="C936" i="312"/>
  <c r="D936" i="312" s="1"/>
  <c r="C935" i="312"/>
  <c r="D935" i="312" s="1"/>
  <c r="C934" i="312"/>
  <c r="D934" i="312" s="1"/>
  <c r="C933" i="312"/>
  <c r="D933" i="312" s="1"/>
  <c r="C932" i="312"/>
  <c r="D932" i="312" s="1"/>
  <c r="C931" i="312"/>
  <c r="D931" i="312" s="1"/>
  <c r="C930" i="312"/>
  <c r="D930" i="312" s="1"/>
  <c r="C929" i="312"/>
  <c r="D929" i="312" s="1"/>
  <c r="C928" i="312"/>
  <c r="D928" i="312" s="1"/>
  <c r="C927" i="312"/>
  <c r="D927" i="312" s="1"/>
  <c r="C926" i="312"/>
  <c r="D926" i="312" s="1"/>
  <c r="C925" i="312"/>
  <c r="D925" i="312" s="1"/>
  <c r="C924" i="312"/>
  <c r="D924" i="312" s="1"/>
  <c r="C923" i="312"/>
  <c r="D923" i="312" s="1"/>
  <c r="C922" i="312"/>
  <c r="D922" i="312" s="1"/>
  <c r="C921" i="312"/>
  <c r="D921" i="312" s="1"/>
  <c r="C920" i="312"/>
  <c r="D920" i="312" s="1"/>
  <c r="C919" i="312"/>
  <c r="D919" i="312" s="1"/>
  <c r="C918" i="312"/>
  <c r="D918" i="312" s="1"/>
  <c r="C917" i="312"/>
  <c r="D917" i="312" s="1"/>
  <c r="C916" i="312"/>
  <c r="D916" i="312" s="1"/>
  <c r="C915" i="312"/>
  <c r="D915" i="312" s="1"/>
  <c r="C914" i="312"/>
  <c r="D914" i="312" s="1"/>
  <c r="C913" i="312"/>
  <c r="D913" i="312" s="1"/>
  <c r="C912" i="312"/>
  <c r="D912" i="312" s="1"/>
  <c r="C911" i="312"/>
  <c r="D911" i="312" s="1"/>
  <c r="C910" i="312"/>
  <c r="D910" i="312" s="1"/>
  <c r="A910" i="312"/>
  <c r="A911" i="312" s="1"/>
  <c r="C909" i="312"/>
  <c r="D909" i="312" s="1"/>
  <c r="D908" i="312"/>
  <c r="C908" i="312"/>
  <c r="D907" i="312"/>
  <c r="C907" i="312"/>
  <c r="C906" i="312"/>
  <c r="D906" i="312" s="1"/>
  <c r="D905" i="312"/>
  <c r="C905" i="312"/>
  <c r="C904" i="312"/>
  <c r="D904" i="312" s="1"/>
  <c r="C903" i="312"/>
  <c r="D903" i="312" s="1"/>
  <c r="D902" i="312"/>
  <c r="C902" i="312"/>
  <c r="C901" i="312"/>
  <c r="D901" i="312" s="1"/>
  <c r="D900" i="312"/>
  <c r="C900" i="312"/>
  <c r="D899" i="312"/>
  <c r="C899" i="312"/>
  <c r="C898" i="312"/>
  <c r="D898" i="312" s="1"/>
  <c r="D897" i="312"/>
  <c r="C897" i="312"/>
  <c r="C896" i="312"/>
  <c r="D896" i="312" s="1"/>
  <c r="C895" i="312"/>
  <c r="D895" i="312" s="1"/>
  <c r="D894" i="312"/>
  <c r="C894" i="312"/>
  <c r="C893" i="312"/>
  <c r="D893" i="312" s="1"/>
  <c r="D892" i="312"/>
  <c r="C892" i="312"/>
  <c r="D891" i="312"/>
  <c r="C891" i="312"/>
  <c r="C890" i="312"/>
  <c r="D890" i="312" s="1"/>
  <c r="D889" i="312"/>
  <c r="C889" i="312"/>
  <c r="C888" i="312"/>
  <c r="D888" i="312" s="1"/>
  <c r="C887" i="312"/>
  <c r="D887" i="312" s="1"/>
  <c r="D886" i="312"/>
  <c r="C886" i="312"/>
  <c r="C885" i="312"/>
  <c r="D885" i="312" s="1"/>
  <c r="D884" i="312"/>
  <c r="C884" i="312"/>
  <c r="D883" i="312"/>
  <c r="C883" i="312"/>
  <c r="D882" i="312"/>
  <c r="C882" i="312"/>
  <c r="D881" i="312"/>
  <c r="C881" i="312"/>
  <c r="C880" i="312"/>
  <c r="D880" i="312" s="1"/>
  <c r="D879" i="312"/>
  <c r="C879" i="312"/>
  <c r="D878" i="312"/>
  <c r="C878" i="312"/>
  <c r="C877" i="312"/>
  <c r="D877" i="312" s="1"/>
  <c r="D876" i="312"/>
  <c r="C876" i="312"/>
  <c r="D875" i="312"/>
  <c r="C875" i="312"/>
  <c r="D874" i="312"/>
  <c r="C874" i="312"/>
  <c r="D873" i="312"/>
  <c r="C873" i="312"/>
  <c r="C872" i="312"/>
  <c r="D872" i="312" s="1"/>
  <c r="D871" i="312"/>
  <c r="C871" i="312"/>
  <c r="D870" i="312"/>
  <c r="C870" i="312"/>
  <c r="A870" i="312"/>
  <c r="A871" i="312" s="1"/>
  <c r="A872" i="312" s="1"/>
  <c r="A873" i="312" s="1"/>
  <c r="A874" i="312" s="1"/>
  <c r="A875" i="312" s="1"/>
  <c r="A876" i="312" s="1"/>
  <c r="A877" i="312" s="1"/>
  <c r="A878" i="312" s="1"/>
  <c r="A879" i="312" s="1"/>
  <c r="A880" i="312" s="1"/>
  <c r="A881" i="312" s="1"/>
  <c r="A882" i="312" s="1"/>
  <c r="A883" i="312" s="1"/>
  <c r="A884" i="312" s="1"/>
  <c r="A885" i="312" s="1"/>
  <c r="A886" i="312" s="1"/>
  <c r="A887" i="312" s="1"/>
  <c r="A888" i="312" s="1"/>
  <c r="A889" i="312" s="1"/>
  <c r="A890" i="312" s="1"/>
  <c r="A891" i="312" s="1"/>
  <c r="A892" i="312" s="1"/>
  <c r="A893" i="312" s="1"/>
  <c r="A894" i="312" s="1"/>
  <c r="A895" i="312" s="1"/>
  <c r="A896" i="312" s="1"/>
  <c r="A897" i="312" s="1"/>
  <c r="A898" i="312" s="1"/>
  <c r="A899" i="312" s="1"/>
  <c r="A900" i="312" s="1"/>
  <c r="A901" i="312" s="1"/>
  <c r="A902" i="312" s="1"/>
  <c r="A903" i="312" s="1"/>
  <c r="A904" i="312" s="1"/>
  <c r="A905" i="312" s="1"/>
  <c r="A906" i="312" s="1"/>
  <c r="A907" i="312" s="1"/>
  <c r="A908" i="312" s="1"/>
  <c r="D869" i="312"/>
  <c r="C869" i="312"/>
  <c r="C868" i="312"/>
  <c r="D868" i="312" s="1"/>
  <c r="C867" i="312"/>
  <c r="D867" i="312" s="1"/>
  <c r="C866" i="312"/>
  <c r="D866" i="312" s="1"/>
  <c r="C865" i="312"/>
  <c r="D865" i="312" s="1"/>
  <c r="C864" i="312"/>
  <c r="D864" i="312" s="1"/>
  <c r="C863" i="312"/>
  <c r="D863" i="312" s="1"/>
  <c r="C862" i="312"/>
  <c r="D862" i="312" s="1"/>
  <c r="C861" i="312"/>
  <c r="D861" i="312" s="1"/>
  <c r="C860" i="312"/>
  <c r="D860" i="312" s="1"/>
  <c r="C859" i="312"/>
  <c r="D859" i="312" s="1"/>
  <c r="C858" i="312"/>
  <c r="D858" i="312" s="1"/>
  <c r="C857" i="312"/>
  <c r="D857" i="312" s="1"/>
  <c r="C856" i="312"/>
  <c r="D856" i="312" s="1"/>
  <c r="C855" i="312"/>
  <c r="D855" i="312" s="1"/>
  <c r="C854" i="312"/>
  <c r="D854" i="312" s="1"/>
  <c r="C853" i="312"/>
  <c r="D853" i="312" s="1"/>
  <c r="C852" i="312"/>
  <c r="D852" i="312" s="1"/>
  <c r="C851" i="312"/>
  <c r="D851" i="312" s="1"/>
  <c r="C850" i="312"/>
  <c r="D850" i="312" s="1"/>
  <c r="C849" i="312"/>
  <c r="D849" i="312" s="1"/>
  <c r="C848" i="312"/>
  <c r="D848" i="312" s="1"/>
  <c r="C847" i="312"/>
  <c r="D847" i="312" s="1"/>
  <c r="C846" i="312"/>
  <c r="D846" i="312" s="1"/>
  <c r="C845" i="312"/>
  <c r="D845" i="312" s="1"/>
  <c r="C844" i="312"/>
  <c r="D844" i="312" s="1"/>
  <c r="C843" i="312"/>
  <c r="D843" i="312" s="1"/>
  <c r="C842" i="312"/>
  <c r="D842" i="312" s="1"/>
  <c r="C841" i="312"/>
  <c r="D841" i="312" s="1"/>
  <c r="C840" i="312"/>
  <c r="D840" i="312" s="1"/>
  <c r="C839" i="312"/>
  <c r="D839" i="312" s="1"/>
  <c r="C838" i="312"/>
  <c r="D838" i="312" s="1"/>
  <c r="C837" i="312"/>
  <c r="D837" i="312" s="1"/>
  <c r="C836" i="312"/>
  <c r="D836" i="312" s="1"/>
  <c r="C835" i="312"/>
  <c r="D835" i="312" s="1"/>
  <c r="C834" i="312"/>
  <c r="D834" i="312" s="1"/>
  <c r="C833" i="312"/>
  <c r="D833" i="312" s="1"/>
  <c r="C832" i="312"/>
  <c r="D832" i="312" s="1"/>
  <c r="C831" i="312"/>
  <c r="D831" i="312" s="1"/>
  <c r="A831" i="312"/>
  <c r="C830" i="312"/>
  <c r="D830" i="312" s="1"/>
  <c r="A830" i="312"/>
  <c r="C829" i="312"/>
  <c r="D829" i="312" s="1"/>
  <c r="C828" i="312"/>
  <c r="D828" i="312" s="1"/>
  <c r="D827" i="312"/>
  <c r="C827" i="312"/>
  <c r="C826" i="312"/>
  <c r="D826" i="312" s="1"/>
  <c r="D825" i="312"/>
  <c r="C825" i="312"/>
  <c r="C824" i="312"/>
  <c r="D824" i="312" s="1"/>
  <c r="D823" i="312"/>
  <c r="C823" i="312"/>
  <c r="C822" i="312"/>
  <c r="D822" i="312" s="1"/>
  <c r="D821" i="312"/>
  <c r="C821" i="312"/>
  <c r="D820" i="312"/>
  <c r="C820" i="312"/>
  <c r="C819" i="312"/>
  <c r="D819" i="312" s="1"/>
  <c r="D818" i="312"/>
  <c r="C818" i="312"/>
  <c r="C817" i="312"/>
  <c r="D817" i="312" s="1"/>
  <c r="D816" i="312"/>
  <c r="C816" i="312"/>
  <c r="C815" i="312"/>
  <c r="D815" i="312" s="1"/>
  <c r="D814" i="312"/>
  <c r="C814" i="312"/>
  <c r="C813" i="312"/>
  <c r="D813" i="312" s="1"/>
  <c r="C812" i="312"/>
  <c r="D812" i="312" s="1"/>
  <c r="D811" i="312"/>
  <c r="C811" i="312"/>
  <c r="C810" i="312"/>
  <c r="D810" i="312" s="1"/>
  <c r="D809" i="312"/>
  <c r="C809" i="312"/>
  <c r="C808" i="312"/>
  <c r="D808" i="312" s="1"/>
  <c r="D807" i="312"/>
  <c r="C807" i="312"/>
  <c r="C806" i="312"/>
  <c r="D806" i="312" s="1"/>
  <c r="D805" i="312"/>
  <c r="C805" i="312"/>
  <c r="D804" i="312"/>
  <c r="C804" i="312"/>
  <c r="C803" i="312"/>
  <c r="D803" i="312" s="1"/>
  <c r="D802" i="312"/>
  <c r="C802" i="312"/>
  <c r="C801" i="312"/>
  <c r="D801" i="312" s="1"/>
  <c r="D800" i="312"/>
  <c r="C800" i="312"/>
  <c r="C799" i="312"/>
  <c r="D799" i="312" s="1"/>
  <c r="D798" i="312"/>
  <c r="C798" i="312"/>
  <c r="C797" i="312"/>
  <c r="D797" i="312" s="1"/>
  <c r="C796" i="312"/>
  <c r="D796" i="312" s="1"/>
  <c r="D795" i="312"/>
  <c r="C795" i="312"/>
  <c r="C794" i="312"/>
  <c r="D794" i="312" s="1"/>
  <c r="D793" i="312"/>
  <c r="C793" i="312"/>
  <c r="C792" i="312"/>
  <c r="D792" i="312" s="1"/>
  <c r="D791" i="312"/>
  <c r="C791" i="312"/>
  <c r="C790" i="312"/>
  <c r="D790" i="312" s="1"/>
  <c r="A790" i="312"/>
  <c r="A791" i="312" s="1"/>
  <c r="A792" i="312" s="1"/>
  <c r="A793" i="312" s="1"/>
  <c r="A794" i="312" s="1"/>
  <c r="A795" i="312" s="1"/>
  <c r="A796" i="312" s="1"/>
  <c r="A797" i="312" s="1"/>
  <c r="A798" i="312" s="1"/>
  <c r="A799" i="312" s="1"/>
  <c r="A800" i="312" s="1"/>
  <c r="A801" i="312" s="1"/>
  <c r="A802" i="312" s="1"/>
  <c r="A803" i="312" s="1"/>
  <c r="A804" i="312" s="1"/>
  <c r="A805" i="312" s="1"/>
  <c r="A806" i="312" s="1"/>
  <c r="A807" i="312" s="1"/>
  <c r="A808" i="312" s="1"/>
  <c r="A809" i="312" s="1"/>
  <c r="A810" i="312" s="1"/>
  <c r="A811" i="312" s="1"/>
  <c r="A812" i="312" s="1"/>
  <c r="A813" i="312" s="1"/>
  <c r="A814" i="312" s="1"/>
  <c r="A815" i="312" s="1"/>
  <c r="A816" i="312" s="1"/>
  <c r="A817" i="312" s="1"/>
  <c r="A818" i="312" s="1"/>
  <c r="A819" i="312" s="1"/>
  <c r="A820" i="312" s="1"/>
  <c r="A821" i="312" s="1"/>
  <c r="A822" i="312" s="1"/>
  <c r="A823" i="312" s="1"/>
  <c r="A824" i="312" s="1"/>
  <c r="A825" i="312" s="1"/>
  <c r="A826" i="312" s="1"/>
  <c r="A827" i="312" s="1"/>
  <c r="A828" i="312" s="1"/>
  <c r="C789" i="312"/>
  <c r="D789" i="312" s="1"/>
  <c r="C788" i="312"/>
  <c r="D788" i="312" s="1"/>
  <c r="C787" i="312"/>
  <c r="D787" i="312" s="1"/>
  <c r="C786" i="312"/>
  <c r="D786" i="312" s="1"/>
  <c r="C785" i="312"/>
  <c r="D785" i="312" s="1"/>
  <c r="C784" i="312"/>
  <c r="D784" i="312" s="1"/>
  <c r="C783" i="312"/>
  <c r="D783" i="312" s="1"/>
  <c r="C782" i="312"/>
  <c r="D782" i="312" s="1"/>
  <c r="C781" i="312"/>
  <c r="D781" i="312" s="1"/>
  <c r="C780" i="312"/>
  <c r="D780" i="312" s="1"/>
  <c r="C779" i="312"/>
  <c r="D779" i="312" s="1"/>
  <c r="C778" i="312"/>
  <c r="D778" i="312" s="1"/>
  <c r="C777" i="312"/>
  <c r="D777" i="312" s="1"/>
  <c r="C776" i="312"/>
  <c r="D776" i="312" s="1"/>
  <c r="C775" i="312"/>
  <c r="D775" i="312" s="1"/>
  <c r="C774" i="312"/>
  <c r="D774" i="312" s="1"/>
  <c r="C773" i="312"/>
  <c r="D773" i="312" s="1"/>
  <c r="C772" i="312"/>
  <c r="D772" i="312" s="1"/>
  <c r="C771" i="312"/>
  <c r="D771" i="312" s="1"/>
  <c r="C770" i="312"/>
  <c r="D770" i="312" s="1"/>
  <c r="C769" i="312"/>
  <c r="D769" i="312" s="1"/>
  <c r="C768" i="312"/>
  <c r="D768" i="312" s="1"/>
  <c r="C767" i="312"/>
  <c r="D767" i="312" s="1"/>
  <c r="C766" i="312"/>
  <c r="D766" i="312" s="1"/>
  <c r="C765" i="312"/>
  <c r="D765" i="312" s="1"/>
  <c r="C764" i="312"/>
  <c r="D764" i="312" s="1"/>
  <c r="C763" i="312"/>
  <c r="D763" i="312" s="1"/>
  <c r="C762" i="312"/>
  <c r="D762" i="312" s="1"/>
  <c r="C761" i="312"/>
  <c r="D761" i="312" s="1"/>
  <c r="C760" i="312"/>
  <c r="D760" i="312" s="1"/>
  <c r="C759" i="312"/>
  <c r="D759" i="312" s="1"/>
  <c r="C758" i="312"/>
  <c r="D758" i="312" s="1"/>
  <c r="C757" i="312"/>
  <c r="D757" i="312" s="1"/>
  <c r="C756" i="312"/>
  <c r="D756" i="312" s="1"/>
  <c r="C755" i="312"/>
  <c r="D755" i="312" s="1"/>
  <c r="C754" i="312"/>
  <c r="D754" i="312" s="1"/>
  <c r="C753" i="312"/>
  <c r="D753" i="312" s="1"/>
  <c r="C752" i="312"/>
  <c r="D752" i="312" s="1"/>
  <c r="C751" i="312"/>
  <c r="D751" i="312" s="1"/>
  <c r="C750" i="312"/>
  <c r="D750" i="312" s="1"/>
  <c r="A750" i="312"/>
  <c r="C749" i="312"/>
  <c r="D749" i="312" s="1"/>
  <c r="D748" i="312"/>
  <c r="C748" i="312"/>
  <c r="D747" i="312"/>
  <c r="C747" i="312"/>
  <c r="D746" i="312"/>
  <c r="C746" i="312"/>
  <c r="D745" i="312"/>
  <c r="C745" i="312"/>
  <c r="D744" i="312"/>
  <c r="C744" i="312"/>
  <c r="D743" i="312"/>
  <c r="C743" i="312"/>
  <c r="D742" i="312"/>
  <c r="C742" i="312"/>
  <c r="D741" i="312"/>
  <c r="C741" i="312"/>
  <c r="D740" i="312"/>
  <c r="C740" i="312"/>
  <c r="D739" i="312"/>
  <c r="C739" i="312"/>
  <c r="D738" i="312"/>
  <c r="C738" i="312"/>
  <c r="D737" i="312"/>
  <c r="C737" i="312"/>
  <c r="D736" i="312"/>
  <c r="C736" i="312"/>
  <c r="D735" i="312"/>
  <c r="C735" i="312"/>
  <c r="D734" i="312"/>
  <c r="C734" i="312"/>
  <c r="D733" i="312"/>
  <c r="C733" i="312"/>
  <c r="D732" i="312"/>
  <c r="C732" i="312"/>
  <c r="D731" i="312"/>
  <c r="C731" i="312"/>
  <c r="D730" i="312"/>
  <c r="C730" i="312"/>
  <c r="D729" i="312"/>
  <c r="C729" i="312"/>
  <c r="D728" i="312"/>
  <c r="C728" i="312"/>
  <c r="D727" i="312"/>
  <c r="C727" i="312"/>
  <c r="D726" i="312"/>
  <c r="C726" i="312"/>
  <c r="D725" i="312"/>
  <c r="C725" i="312"/>
  <c r="D724" i="312"/>
  <c r="C724" i="312"/>
  <c r="D723" i="312"/>
  <c r="C723" i="312"/>
  <c r="D722" i="312"/>
  <c r="C722" i="312"/>
  <c r="D721" i="312"/>
  <c r="C721" i="312"/>
  <c r="C720" i="312"/>
  <c r="D720" i="312" s="1"/>
  <c r="C719" i="312"/>
  <c r="D719" i="312" s="1"/>
  <c r="C718" i="312"/>
  <c r="D718" i="312" s="1"/>
  <c r="C717" i="312"/>
  <c r="D717" i="312" s="1"/>
  <c r="C716" i="312"/>
  <c r="D716" i="312" s="1"/>
  <c r="C715" i="312"/>
  <c r="D715" i="312" s="1"/>
  <c r="C714" i="312"/>
  <c r="D714" i="312" s="1"/>
  <c r="C713" i="312"/>
  <c r="D713" i="312" s="1"/>
  <c r="C712" i="312"/>
  <c r="D712" i="312" s="1"/>
  <c r="C711" i="312"/>
  <c r="D711" i="312" s="1"/>
  <c r="C710" i="312"/>
  <c r="D710" i="312" s="1"/>
  <c r="A710" i="312"/>
  <c r="C709" i="312"/>
  <c r="D709" i="312" s="1"/>
  <c r="D708" i="312"/>
  <c r="C708" i="312"/>
  <c r="C707" i="312"/>
  <c r="D707" i="312" s="1"/>
  <c r="C706" i="312"/>
  <c r="D706" i="312" s="1"/>
  <c r="C705" i="312"/>
  <c r="D705" i="312" s="1"/>
  <c r="C704" i="312"/>
  <c r="D704" i="312" s="1"/>
  <c r="D703" i="312"/>
  <c r="C703" i="312"/>
  <c r="D702" i="312"/>
  <c r="C702" i="312"/>
  <c r="D701" i="312"/>
  <c r="C701" i="312"/>
  <c r="D700" i="312"/>
  <c r="C700" i="312"/>
  <c r="C699" i="312"/>
  <c r="D699" i="312" s="1"/>
  <c r="C698" i="312"/>
  <c r="D698" i="312" s="1"/>
  <c r="C697" i="312"/>
  <c r="D697" i="312" s="1"/>
  <c r="C696" i="312"/>
  <c r="D696" i="312" s="1"/>
  <c r="D695" i="312"/>
  <c r="C695" i="312"/>
  <c r="D694" i="312"/>
  <c r="C694" i="312"/>
  <c r="D693" i="312"/>
  <c r="C693" i="312"/>
  <c r="D692" i="312"/>
  <c r="C692" i="312"/>
  <c r="C691" i="312"/>
  <c r="D691" i="312" s="1"/>
  <c r="C690" i="312"/>
  <c r="D690" i="312" s="1"/>
  <c r="C689" i="312"/>
  <c r="D689" i="312" s="1"/>
  <c r="C688" i="312"/>
  <c r="D688" i="312" s="1"/>
  <c r="D687" i="312"/>
  <c r="C687" i="312"/>
  <c r="D686" i="312"/>
  <c r="C686" i="312"/>
  <c r="D685" i="312"/>
  <c r="C685" i="312"/>
  <c r="D684" i="312"/>
  <c r="C684" i="312"/>
  <c r="C683" i="312"/>
  <c r="D683" i="312" s="1"/>
  <c r="C682" i="312"/>
  <c r="D682" i="312" s="1"/>
  <c r="C681" i="312"/>
  <c r="D681" i="312" s="1"/>
  <c r="C680" i="312"/>
  <c r="D680" i="312" s="1"/>
  <c r="D679" i="312"/>
  <c r="C679" i="312"/>
  <c r="D678" i="312"/>
  <c r="C678" i="312"/>
  <c r="D677" i="312"/>
  <c r="C677" i="312"/>
  <c r="D676" i="312"/>
  <c r="C676" i="312"/>
  <c r="C675" i="312"/>
  <c r="D675" i="312" s="1"/>
  <c r="C674" i="312"/>
  <c r="D674" i="312" s="1"/>
  <c r="A674" i="312"/>
  <c r="A675" i="312" s="1"/>
  <c r="A676" i="312" s="1"/>
  <c r="A677" i="312" s="1"/>
  <c r="A678" i="312" s="1"/>
  <c r="A679" i="312" s="1"/>
  <c r="A680" i="312" s="1"/>
  <c r="A681" i="312" s="1"/>
  <c r="A682" i="312" s="1"/>
  <c r="A683" i="312" s="1"/>
  <c r="A684" i="312" s="1"/>
  <c r="A685" i="312" s="1"/>
  <c r="A686" i="312" s="1"/>
  <c r="A687" i="312" s="1"/>
  <c r="A688" i="312" s="1"/>
  <c r="A689" i="312" s="1"/>
  <c r="A690" i="312" s="1"/>
  <c r="A691" i="312" s="1"/>
  <c r="A692" i="312" s="1"/>
  <c r="A693" i="312" s="1"/>
  <c r="A694" i="312" s="1"/>
  <c r="A695" i="312" s="1"/>
  <c r="A696" i="312" s="1"/>
  <c r="A697" i="312" s="1"/>
  <c r="A698" i="312" s="1"/>
  <c r="A699" i="312" s="1"/>
  <c r="A700" i="312" s="1"/>
  <c r="A701" i="312" s="1"/>
  <c r="A702" i="312" s="1"/>
  <c r="A703" i="312" s="1"/>
  <c r="A704" i="312" s="1"/>
  <c r="A705" i="312" s="1"/>
  <c r="A706" i="312" s="1"/>
  <c r="A707" i="312" s="1"/>
  <c r="A708" i="312" s="1"/>
  <c r="C673" i="312"/>
  <c r="D673" i="312" s="1"/>
  <c r="C672" i="312"/>
  <c r="D672" i="312" s="1"/>
  <c r="C671" i="312"/>
  <c r="D671" i="312" s="1"/>
  <c r="C670" i="312"/>
  <c r="D670" i="312" s="1"/>
  <c r="C669" i="312"/>
  <c r="D669" i="312" s="1"/>
  <c r="C668" i="312"/>
  <c r="D668" i="312" s="1"/>
  <c r="C667" i="312"/>
  <c r="D667" i="312" s="1"/>
  <c r="C666" i="312"/>
  <c r="D666" i="312" s="1"/>
  <c r="C665" i="312"/>
  <c r="D665" i="312" s="1"/>
  <c r="C664" i="312"/>
  <c r="D664" i="312" s="1"/>
  <c r="C663" i="312"/>
  <c r="D663" i="312" s="1"/>
  <c r="C662" i="312"/>
  <c r="D662" i="312" s="1"/>
  <c r="C661" i="312"/>
  <c r="D661" i="312" s="1"/>
  <c r="C660" i="312"/>
  <c r="D660" i="312" s="1"/>
  <c r="C659" i="312"/>
  <c r="D659" i="312" s="1"/>
  <c r="C658" i="312"/>
  <c r="D658" i="312" s="1"/>
  <c r="C657" i="312"/>
  <c r="D657" i="312" s="1"/>
  <c r="C656" i="312"/>
  <c r="D656" i="312" s="1"/>
  <c r="C655" i="312"/>
  <c r="D655" i="312" s="1"/>
  <c r="C654" i="312"/>
  <c r="D654" i="312" s="1"/>
  <c r="C653" i="312"/>
  <c r="D653" i="312" s="1"/>
  <c r="C652" i="312"/>
  <c r="D652" i="312" s="1"/>
  <c r="C651" i="312"/>
  <c r="D651" i="312" s="1"/>
  <c r="C650" i="312"/>
  <c r="D650" i="312" s="1"/>
  <c r="C649" i="312"/>
  <c r="D649" i="312" s="1"/>
  <c r="C648" i="312"/>
  <c r="D648" i="312" s="1"/>
  <c r="C647" i="312"/>
  <c r="D647" i="312" s="1"/>
  <c r="C646" i="312"/>
  <c r="D646" i="312" s="1"/>
  <c r="C645" i="312"/>
  <c r="D645" i="312" s="1"/>
  <c r="C644" i="312"/>
  <c r="D644" i="312" s="1"/>
  <c r="C643" i="312"/>
  <c r="D643" i="312" s="1"/>
  <c r="C642" i="312"/>
  <c r="D642" i="312" s="1"/>
  <c r="C641" i="312"/>
  <c r="D641" i="312" s="1"/>
  <c r="C640" i="312"/>
  <c r="D640" i="312" s="1"/>
  <c r="C639" i="312"/>
  <c r="D639" i="312" s="1"/>
  <c r="C638" i="312"/>
  <c r="D638" i="312" s="1"/>
  <c r="A638" i="312"/>
  <c r="C637" i="312"/>
  <c r="D637" i="312" s="1"/>
  <c r="C636" i="312"/>
  <c r="D636" i="312" s="1"/>
  <c r="C635" i="312"/>
  <c r="D635" i="312" s="1"/>
  <c r="C634" i="312"/>
  <c r="D634" i="312" s="1"/>
  <c r="C633" i="312"/>
  <c r="D633" i="312" s="1"/>
  <c r="C632" i="312"/>
  <c r="D632" i="312" s="1"/>
  <c r="C631" i="312"/>
  <c r="D631" i="312" s="1"/>
  <c r="C630" i="312"/>
  <c r="D630" i="312" s="1"/>
  <c r="C629" i="312"/>
  <c r="D629" i="312" s="1"/>
  <c r="C628" i="312"/>
  <c r="D628" i="312" s="1"/>
  <c r="C627" i="312"/>
  <c r="D627" i="312" s="1"/>
  <c r="C626" i="312"/>
  <c r="D626" i="312" s="1"/>
  <c r="C625" i="312"/>
  <c r="D625" i="312" s="1"/>
  <c r="C624" i="312"/>
  <c r="D624" i="312" s="1"/>
  <c r="C623" i="312"/>
  <c r="D623" i="312" s="1"/>
  <c r="C622" i="312"/>
  <c r="D622" i="312" s="1"/>
  <c r="C621" i="312"/>
  <c r="D621" i="312" s="1"/>
  <c r="C620" i="312"/>
  <c r="D620" i="312" s="1"/>
  <c r="C619" i="312"/>
  <c r="D619" i="312" s="1"/>
  <c r="C618" i="312"/>
  <c r="D618" i="312" s="1"/>
  <c r="C617" i="312"/>
  <c r="D617" i="312" s="1"/>
  <c r="C616" i="312"/>
  <c r="D616" i="312" s="1"/>
  <c r="C615" i="312"/>
  <c r="D615" i="312" s="1"/>
  <c r="C614" i="312"/>
  <c r="D614" i="312" s="1"/>
  <c r="C613" i="312"/>
  <c r="D613" i="312" s="1"/>
  <c r="C612" i="312"/>
  <c r="D612" i="312" s="1"/>
  <c r="C611" i="312"/>
  <c r="D611" i="312" s="1"/>
  <c r="C610" i="312"/>
  <c r="D610" i="312" s="1"/>
  <c r="D609" i="312"/>
  <c r="C609" i="312"/>
  <c r="C608" i="312"/>
  <c r="D608" i="312" s="1"/>
  <c r="C607" i="312"/>
  <c r="D607" i="312" s="1"/>
  <c r="C606" i="312"/>
  <c r="D606" i="312" s="1"/>
  <c r="D605" i="312"/>
  <c r="C605" i="312"/>
  <c r="C604" i="312"/>
  <c r="D604" i="312" s="1"/>
  <c r="C603" i="312"/>
  <c r="D603" i="312" s="1"/>
  <c r="C602" i="312"/>
  <c r="D602" i="312" s="1"/>
  <c r="A602" i="312"/>
  <c r="A603" i="312" s="1"/>
  <c r="A604" i="312" s="1"/>
  <c r="A605" i="312" s="1"/>
  <c r="A606" i="312" s="1"/>
  <c r="A607" i="312" s="1"/>
  <c r="A608" i="312" s="1"/>
  <c r="A609" i="312" s="1"/>
  <c r="A610" i="312" s="1"/>
  <c r="A611" i="312" s="1"/>
  <c r="C601" i="312"/>
  <c r="D601" i="312" s="1"/>
  <c r="C600" i="312"/>
  <c r="D600" i="312" s="1"/>
  <c r="C599" i="312"/>
  <c r="D599" i="312" s="1"/>
  <c r="C598" i="312"/>
  <c r="D598" i="312" s="1"/>
  <c r="C597" i="312"/>
  <c r="D597" i="312" s="1"/>
  <c r="C596" i="312"/>
  <c r="D596" i="312" s="1"/>
  <c r="C595" i="312"/>
  <c r="D595" i="312" s="1"/>
  <c r="C594" i="312"/>
  <c r="D594" i="312" s="1"/>
  <c r="C593" i="312"/>
  <c r="D593" i="312" s="1"/>
  <c r="C592" i="312"/>
  <c r="D592" i="312" s="1"/>
  <c r="C591" i="312"/>
  <c r="D591" i="312" s="1"/>
  <c r="C590" i="312"/>
  <c r="D590" i="312" s="1"/>
  <c r="C589" i="312"/>
  <c r="D589" i="312" s="1"/>
  <c r="C588" i="312"/>
  <c r="D588" i="312" s="1"/>
  <c r="C587" i="312"/>
  <c r="D587" i="312" s="1"/>
  <c r="C586" i="312"/>
  <c r="D586" i="312" s="1"/>
  <c r="C585" i="312"/>
  <c r="D585" i="312" s="1"/>
  <c r="C584" i="312"/>
  <c r="D584" i="312" s="1"/>
  <c r="C583" i="312"/>
  <c r="D583" i="312" s="1"/>
  <c r="C582" i="312"/>
  <c r="D582" i="312" s="1"/>
  <c r="C581" i="312"/>
  <c r="D581" i="312" s="1"/>
  <c r="C580" i="312"/>
  <c r="D580" i="312" s="1"/>
  <c r="C579" i="312"/>
  <c r="D579" i="312" s="1"/>
  <c r="C578" i="312"/>
  <c r="D578" i="312" s="1"/>
  <c r="C577" i="312"/>
  <c r="D577" i="312" s="1"/>
  <c r="C576" i="312"/>
  <c r="D576" i="312" s="1"/>
  <c r="C575" i="312"/>
  <c r="D575" i="312" s="1"/>
  <c r="C574" i="312"/>
  <c r="D574" i="312" s="1"/>
  <c r="C573" i="312"/>
  <c r="D573" i="312" s="1"/>
  <c r="C572" i="312"/>
  <c r="D572" i="312" s="1"/>
  <c r="C571" i="312"/>
  <c r="D571" i="312" s="1"/>
  <c r="C570" i="312"/>
  <c r="D570" i="312" s="1"/>
  <c r="C569" i="312"/>
  <c r="D569" i="312" s="1"/>
  <c r="C568" i="312"/>
  <c r="D568" i="312" s="1"/>
  <c r="C567" i="312"/>
  <c r="D567" i="312" s="1"/>
  <c r="A567" i="312"/>
  <c r="C566" i="312"/>
  <c r="D566" i="312" s="1"/>
  <c r="A566" i="312"/>
  <c r="C565" i="312"/>
  <c r="D565" i="312" s="1"/>
  <c r="C564" i="312"/>
  <c r="D564" i="312" s="1"/>
  <c r="D563" i="312"/>
  <c r="C563" i="312"/>
  <c r="D562" i="312"/>
  <c r="C562" i="312"/>
  <c r="C561" i="312"/>
  <c r="D561" i="312" s="1"/>
  <c r="D560" i="312"/>
  <c r="C560" i="312"/>
  <c r="C559" i="312"/>
  <c r="D559" i="312" s="1"/>
  <c r="C558" i="312"/>
  <c r="D558" i="312" s="1"/>
  <c r="D557" i="312"/>
  <c r="C557" i="312"/>
  <c r="C556" i="312"/>
  <c r="D556" i="312" s="1"/>
  <c r="D555" i="312"/>
  <c r="C555" i="312"/>
  <c r="D554" i="312"/>
  <c r="C554" i="312"/>
  <c r="C553" i="312"/>
  <c r="D553" i="312" s="1"/>
  <c r="D552" i="312"/>
  <c r="C552" i="312"/>
  <c r="C551" i="312"/>
  <c r="D551" i="312" s="1"/>
  <c r="C550" i="312"/>
  <c r="D550" i="312" s="1"/>
  <c r="D549" i="312"/>
  <c r="C549" i="312"/>
  <c r="C548" i="312"/>
  <c r="D548" i="312" s="1"/>
  <c r="D547" i="312"/>
  <c r="C547" i="312"/>
  <c r="D546" i="312"/>
  <c r="C546" i="312"/>
  <c r="C545" i="312"/>
  <c r="D545" i="312" s="1"/>
  <c r="D544" i="312"/>
  <c r="C544" i="312"/>
  <c r="C543" i="312"/>
  <c r="D543" i="312" s="1"/>
  <c r="C542" i="312"/>
  <c r="D542" i="312" s="1"/>
  <c r="D541" i="312"/>
  <c r="C541" i="312"/>
  <c r="C540" i="312"/>
  <c r="D540" i="312" s="1"/>
  <c r="D539" i="312"/>
  <c r="C539" i="312"/>
  <c r="D538" i="312"/>
  <c r="C538" i="312"/>
  <c r="C537" i="312"/>
  <c r="D537" i="312" s="1"/>
  <c r="D536" i="312"/>
  <c r="C536" i="312"/>
  <c r="C535" i="312"/>
  <c r="D535" i="312" s="1"/>
  <c r="C534" i="312"/>
  <c r="D534" i="312" s="1"/>
  <c r="A534" i="312"/>
  <c r="A535" i="312" s="1"/>
  <c r="A536" i="312" s="1"/>
  <c r="A537" i="312" s="1"/>
  <c r="A538" i="312" s="1"/>
  <c r="A539" i="312" s="1"/>
  <c r="A540" i="312" s="1"/>
  <c r="A541" i="312" s="1"/>
  <c r="A542" i="312" s="1"/>
  <c r="A543" i="312" s="1"/>
  <c r="A544" i="312" s="1"/>
  <c r="A545" i="312" s="1"/>
  <c r="A546" i="312" s="1"/>
  <c r="A547" i="312" s="1"/>
  <c r="A548" i="312" s="1"/>
  <c r="A549" i="312" s="1"/>
  <c r="A550" i="312" s="1"/>
  <c r="A551" i="312" s="1"/>
  <c r="A552" i="312" s="1"/>
  <c r="A553" i="312" s="1"/>
  <c r="A554" i="312" s="1"/>
  <c r="A555" i="312" s="1"/>
  <c r="A556" i="312" s="1"/>
  <c r="A557" i="312" s="1"/>
  <c r="A558" i="312" s="1"/>
  <c r="A559" i="312" s="1"/>
  <c r="A560" i="312" s="1"/>
  <c r="A561" i="312" s="1"/>
  <c r="A562" i="312" s="1"/>
  <c r="A563" i="312" s="1"/>
  <c r="A564" i="312" s="1"/>
  <c r="C533" i="312"/>
  <c r="D533" i="312" s="1"/>
  <c r="C532" i="312"/>
  <c r="D532" i="312" s="1"/>
  <c r="C531" i="312"/>
  <c r="D531" i="312" s="1"/>
  <c r="C530" i="312"/>
  <c r="D530" i="312" s="1"/>
  <c r="C529" i="312"/>
  <c r="D529" i="312" s="1"/>
  <c r="C528" i="312"/>
  <c r="D528" i="312" s="1"/>
  <c r="C527" i="312"/>
  <c r="D527" i="312" s="1"/>
  <c r="C526" i="312"/>
  <c r="D526" i="312" s="1"/>
  <c r="C525" i="312"/>
  <c r="D525" i="312" s="1"/>
  <c r="C524" i="312"/>
  <c r="D524" i="312" s="1"/>
  <c r="C523" i="312"/>
  <c r="D523" i="312" s="1"/>
  <c r="C522" i="312"/>
  <c r="D522" i="312" s="1"/>
  <c r="C521" i="312"/>
  <c r="D521" i="312" s="1"/>
  <c r="C520" i="312"/>
  <c r="D520" i="312" s="1"/>
  <c r="C519" i="312"/>
  <c r="D519" i="312" s="1"/>
  <c r="C518" i="312"/>
  <c r="D518" i="312" s="1"/>
  <c r="C517" i="312"/>
  <c r="D517" i="312" s="1"/>
  <c r="C516" i="312"/>
  <c r="D516" i="312" s="1"/>
  <c r="C515" i="312"/>
  <c r="D515" i="312" s="1"/>
  <c r="C514" i="312"/>
  <c r="D514" i="312" s="1"/>
  <c r="C513" i="312"/>
  <c r="D513" i="312" s="1"/>
  <c r="C512" i="312"/>
  <c r="D512" i="312" s="1"/>
  <c r="C511" i="312"/>
  <c r="D511" i="312" s="1"/>
  <c r="C510" i="312"/>
  <c r="D510" i="312" s="1"/>
  <c r="C509" i="312"/>
  <c r="D509" i="312" s="1"/>
  <c r="C508" i="312"/>
  <c r="D508" i="312" s="1"/>
  <c r="C507" i="312"/>
  <c r="D507" i="312" s="1"/>
  <c r="C506" i="312"/>
  <c r="D506" i="312" s="1"/>
  <c r="C505" i="312"/>
  <c r="D505" i="312" s="1"/>
  <c r="C504" i="312"/>
  <c r="D504" i="312" s="1"/>
  <c r="C503" i="312"/>
  <c r="D503" i="312" s="1"/>
  <c r="C502" i="312"/>
  <c r="D502" i="312" s="1"/>
  <c r="A502" i="312"/>
  <c r="C501" i="312"/>
  <c r="D501" i="312" s="1"/>
  <c r="D500" i="312"/>
  <c r="C500" i="312"/>
  <c r="C499" i="312"/>
  <c r="D499" i="312" s="1"/>
  <c r="C498" i="312"/>
  <c r="D498" i="312" s="1"/>
  <c r="C497" i="312"/>
  <c r="D497" i="312" s="1"/>
  <c r="C496" i="312"/>
  <c r="D496" i="312" s="1"/>
  <c r="D495" i="312"/>
  <c r="C495" i="312"/>
  <c r="D494" i="312"/>
  <c r="C494" i="312"/>
  <c r="D493" i="312"/>
  <c r="C493" i="312"/>
  <c r="D492" i="312"/>
  <c r="C492" i="312"/>
  <c r="C491" i="312"/>
  <c r="D491" i="312" s="1"/>
  <c r="C490" i="312"/>
  <c r="D490" i="312" s="1"/>
  <c r="C489" i="312"/>
  <c r="D489" i="312" s="1"/>
  <c r="C488" i="312"/>
  <c r="D488" i="312" s="1"/>
  <c r="D487" i="312"/>
  <c r="C487" i="312"/>
  <c r="D486" i="312"/>
  <c r="C486" i="312"/>
  <c r="D485" i="312"/>
  <c r="C485" i="312"/>
  <c r="D484" i="312"/>
  <c r="C484" i="312"/>
  <c r="C483" i="312"/>
  <c r="D483" i="312" s="1"/>
  <c r="C482" i="312"/>
  <c r="D482" i="312" s="1"/>
  <c r="C481" i="312"/>
  <c r="D481" i="312" s="1"/>
  <c r="C480" i="312"/>
  <c r="D480" i="312" s="1"/>
  <c r="D479" i="312"/>
  <c r="C479" i="312"/>
  <c r="D478" i="312"/>
  <c r="C478" i="312"/>
  <c r="D477" i="312"/>
  <c r="C477" i="312"/>
  <c r="D476" i="312"/>
  <c r="C476" i="312"/>
  <c r="C475" i="312"/>
  <c r="D475" i="312" s="1"/>
  <c r="C474" i="312"/>
  <c r="D474" i="312" s="1"/>
  <c r="C473" i="312"/>
  <c r="D473" i="312" s="1"/>
  <c r="C472" i="312"/>
  <c r="D472" i="312" s="1"/>
  <c r="D471" i="312"/>
  <c r="C471" i="312"/>
  <c r="D470" i="312"/>
  <c r="C470" i="312"/>
  <c r="A470" i="312"/>
  <c r="A471" i="312" s="1"/>
  <c r="A472" i="312" s="1"/>
  <c r="A473" i="312" s="1"/>
  <c r="A474" i="312" s="1"/>
  <c r="A475" i="312" s="1"/>
  <c r="A476" i="312" s="1"/>
  <c r="A477" i="312" s="1"/>
  <c r="A478" i="312" s="1"/>
  <c r="A479" i="312" s="1"/>
  <c r="A480" i="312" s="1"/>
  <c r="A481" i="312" s="1"/>
  <c r="A482" i="312" s="1"/>
  <c r="A483" i="312" s="1"/>
  <c r="A484" i="312" s="1"/>
  <c r="A485" i="312" s="1"/>
  <c r="A486" i="312" s="1"/>
  <c r="A487" i="312" s="1"/>
  <c r="A488" i="312" s="1"/>
  <c r="A489" i="312" s="1"/>
  <c r="A490" i="312" s="1"/>
  <c r="A491" i="312" s="1"/>
  <c r="A492" i="312" s="1"/>
  <c r="A493" i="312" s="1"/>
  <c r="A494" i="312" s="1"/>
  <c r="A495" i="312" s="1"/>
  <c r="A496" i="312" s="1"/>
  <c r="A497" i="312" s="1"/>
  <c r="A498" i="312" s="1"/>
  <c r="A499" i="312" s="1"/>
  <c r="A500" i="312" s="1"/>
  <c r="D469" i="312"/>
  <c r="C469" i="312"/>
  <c r="C468" i="312"/>
  <c r="D468" i="312" s="1"/>
  <c r="C467" i="312"/>
  <c r="D467" i="312" s="1"/>
  <c r="C466" i="312"/>
  <c r="D466" i="312" s="1"/>
  <c r="C465" i="312"/>
  <c r="D465" i="312" s="1"/>
  <c r="C464" i="312"/>
  <c r="D464" i="312" s="1"/>
  <c r="C463" i="312"/>
  <c r="D463" i="312" s="1"/>
  <c r="C462" i="312"/>
  <c r="D462" i="312" s="1"/>
  <c r="C461" i="312"/>
  <c r="D461" i="312" s="1"/>
  <c r="C460" i="312"/>
  <c r="D460" i="312" s="1"/>
  <c r="C459" i="312"/>
  <c r="D459" i="312" s="1"/>
  <c r="C458" i="312"/>
  <c r="D458" i="312" s="1"/>
  <c r="C457" i="312"/>
  <c r="D457" i="312" s="1"/>
  <c r="C456" i="312"/>
  <c r="D456" i="312" s="1"/>
  <c r="C455" i="312"/>
  <c r="D455" i="312" s="1"/>
  <c r="C454" i="312"/>
  <c r="D454" i="312" s="1"/>
  <c r="C453" i="312"/>
  <c r="D453" i="312" s="1"/>
  <c r="C452" i="312"/>
  <c r="D452" i="312" s="1"/>
  <c r="C451" i="312"/>
  <c r="D451" i="312" s="1"/>
  <c r="C450" i="312"/>
  <c r="D450" i="312" s="1"/>
  <c r="C449" i="312"/>
  <c r="D449" i="312" s="1"/>
  <c r="C448" i="312"/>
  <c r="D448" i="312" s="1"/>
  <c r="C447" i="312"/>
  <c r="D447" i="312" s="1"/>
  <c r="C446" i="312"/>
  <c r="D446" i="312" s="1"/>
  <c r="C445" i="312"/>
  <c r="D445" i="312" s="1"/>
  <c r="C444" i="312"/>
  <c r="D444" i="312" s="1"/>
  <c r="C443" i="312"/>
  <c r="D443" i="312" s="1"/>
  <c r="C442" i="312"/>
  <c r="D442" i="312" s="1"/>
  <c r="C441" i="312"/>
  <c r="D441" i="312" s="1"/>
  <c r="C440" i="312"/>
  <c r="D440" i="312" s="1"/>
  <c r="C439" i="312"/>
  <c r="D439" i="312" s="1"/>
  <c r="C438" i="312"/>
  <c r="D438" i="312" s="1"/>
  <c r="A438" i="312"/>
  <c r="C437" i="312"/>
  <c r="D437" i="312" s="1"/>
  <c r="C436" i="312"/>
  <c r="D436" i="312" s="1"/>
  <c r="D435" i="312"/>
  <c r="C435" i="312"/>
  <c r="C434" i="312"/>
  <c r="D434" i="312" s="1"/>
  <c r="C433" i="312"/>
  <c r="D433" i="312" s="1"/>
  <c r="C432" i="312"/>
  <c r="D432" i="312" s="1"/>
  <c r="D431" i="312"/>
  <c r="C431" i="312"/>
  <c r="C430" i="312"/>
  <c r="D430" i="312" s="1"/>
  <c r="C429" i="312"/>
  <c r="D429" i="312" s="1"/>
  <c r="C428" i="312"/>
  <c r="D428" i="312" s="1"/>
  <c r="D427" i="312"/>
  <c r="C427" i="312"/>
  <c r="D426" i="312"/>
  <c r="C426" i="312"/>
  <c r="D425" i="312"/>
  <c r="C425" i="312"/>
  <c r="D424" i="312"/>
  <c r="C424" i="312"/>
  <c r="D423" i="312"/>
  <c r="C423" i="312"/>
  <c r="D422" i="312"/>
  <c r="C422" i="312"/>
  <c r="D421" i="312"/>
  <c r="C421" i="312"/>
  <c r="D420" i="312"/>
  <c r="C420" i="312"/>
  <c r="D419" i="312"/>
  <c r="C419" i="312"/>
  <c r="D418" i="312"/>
  <c r="C418" i="312"/>
  <c r="D417" i="312"/>
  <c r="C417" i="312"/>
  <c r="D416" i="312"/>
  <c r="C416" i="312"/>
  <c r="D415" i="312"/>
  <c r="C415" i="312"/>
  <c r="D414" i="312"/>
  <c r="C414" i="312"/>
  <c r="D413" i="312"/>
  <c r="C413" i="312"/>
  <c r="D412" i="312"/>
  <c r="C412" i="312"/>
  <c r="D411" i="312"/>
  <c r="C411" i="312"/>
  <c r="D410" i="312"/>
  <c r="C410" i="312"/>
  <c r="A410" i="312"/>
  <c r="A411" i="312" s="1"/>
  <c r="A412" i="312" s="1"/>
  <c r="D409" i="312"/>
  <c r="C409" i="312"/>
  <c r="C408" i="312"/>
  <c r="D408" i="312" s="1"/>
  <c r="C407" i="312"/>
  <c r="D407" i="312" s="1"/>
  <c r="C406" i="312"/>
  <c r="D406" i="312" s="1"/>
  <c r="C405" i="312"/>
  <c r="D405" i="312" s="1"/>
  <c r="C404" i="312"/>
  <c r="D404" i="312" s="1"/>
  <c r="C403" i="312"/>
  <c r="D403" i="312" s="1"/>
  <c r="C402" i="312"/>
  <c r="D402" i="312" s="1"/>
  <c r="C401" i="312"/>
  <c r="D401" i="312" s="1"/>
  <c r="C400" i="312"/>
  <c r="D400" i="312" s="1"/>
  <c r="C399" i="312"/>
  <c r="D399" i="312" s="1"/>
  <c r="C398" i="312"/>
  <c r="D398" i="312" s="1"/>
  <c r="C397" i="312"/>
  <c r="D397" i="312" s="1"/>
  <c r="C396" i="312"/>
  <c r="D396" i="312" s="1"/>
  <c r="C395" i="312"/>
  <c r="D395" i="312" s="1"/>
  <c r="C394" i="312"/>
  <c r="D394" i="312" s="1"/>
  <c r="C393" i="312"/>
  <c r="D393" i="312" s="1"/>
  <c r="C392" i="312"/>
  <c r="D392" i="312" s="1"/>
  <c r="C391" i="312"/>
  <c r="D391" i="312" s="1"/>
  <c r="C390" i="312"/>
  <c r="D390" i="312" s="1"/>
  <c r="C389" i="312"/>
  <c r="D389" i="312" s="1"/>
  <c r="C388" i="312"/>
  <c r="D388" i="312" s="1"/>
  <c r="C387" i="312"/>
  <c r="D387" i="312" s="1"/>
  <c r="C386" i="312"/>
  <c r="D386" i="312" s="1"/>
  <c r="C385" i="312"/>
  <c r="D385" i="312" s="1"/>
  <c r="C384" i="312"/>
  <c r="D384" i="312" s="1"/>
  <c r="C383" i="312"/>
  <c r="D383" i="312" s="1"/>
  <c r="A383" i="312"/>
  <c r="C382" i="312"/>
  <c r="D382" i="312" s="1"/>
  <c r="A382" i="312"/>
  <c r="C381" i="312"/>
  <c r="D381" i="312" s="1"/>
  <c r="D380" i="312"/>
  <c r="C380" i="312"/>
  <c r="D379" i="312"/>
  <c r="C379" i="312"/>
  <c r="D378" i="312"/>
  <c r="C378" i="312"/>
  <c r="D377" i="312"/>
  <c r="C377" i="312"/>
  <c r="D376" i="312"/>
  <c r="C376" i="312"/>
  <c r="D375" i="312"/>
  <c r="C375" i="312"/>
  <c r="D374" i="312"/>
  <c r="C374" i="312"/>
  <c r="D373" i="312"/>
  <c r="C373" i="312"/>
  <c r="D372" i="312"/>
  <c r="C372" i="312"/>
  <c r="D371" i="312"/>
  <c r="C371" i="312"/>
  <c r="D370" i="312"/>
  <c r="C370" i="312"/>
  <c r="D369" i="312"/>
  <c r="C369" i="312"/>
  <c r="D368" i="312"/>
  <c r="C368" i="312"/>
  <c r="D367" i="312"/>
  <c r="C367" i="312"/>
  <c r="D366" i="312"/>
  <c r="C366" i="312"/>
  <c r="D365" i="312"/>
  <c r="C365" i="312"/>
  <c r="D364" i="312"/>
  <c r="C364" i="312"/>
  <c r="D363" i="312"/>
  <c r="C363" i="312"/>
  <c r="D362" i="312"/>
  <c r="C362" i="312"/>
  <c r="D361" i="312"/>
  <c r="C361" i="312"/>
  <c r="D360" i="312"/>
  <c r="C360" i="312"/>
  <c r="D359" i="312"/>
  <c r="C359" i="312"/>
  <c r="D358" i="312"/>
  <c r="C358" i="312"/>
  <c r="D357" i="312"/>
  <c r="C357" i="312"/>
  <c r="D356" i="312"/>
  <c r="C356" i="312"/>
  <c r="D355" i="312"/>
  <c r="C355" i="312"/>
  <c r="D354" i="312"/>
  <c r="C354" i="312"/>
  <c r="A354" i="312"/>
  <c r="C353" i="312"/>
  <c r="D353" i="312" s="1"/>
  <c r="C352" i="312"/>
  <c r="D352" i="312" s="1"/>
  <c r="C351" i="312"/>
  <c r="D351" i="312" s="1"/>
  <c r="C350" i="312"/>
  <c r="D350" i="312" s="1"/>
  <c r="C349" i="312"/>
  <c r="D349" i="312" s="1"/>
  <c r="C348" i="312"/>
  <c r="D348" i="312" s="1"/>
  <c r="C347" i="312"/>
  <c r="D347" i="312" s="1"/>
  <c r="C346" i="312"/>
  <c r="D346" i="312" s="1"/>
  <c r="C345" i="312"/>
  <c r="D345" i="312" s="1"/>
  <c r="C344" i="312"/>
  <c r="D344" i="312" s="1"/>
  <c r="C343" i="312"/>
  <c r="D343" i="312" s="1"/>
  <c r="C342" i="312"/>
  <c r="D342" i="312" s="1"/>
  <c r="C341" i="312"/>
  <c r="D341" i="312" s="1"/>
  <c r="C340" i="312"/>
  <c r="D340" i="312" s="1"/>
  <c r="C339" i="312"/>
  <c r="D339" i="312" s="1"/>
  <c r="C338" i="312"/>
  <c r="D338" i="312" s="1"/>
  <c r="C337" i="312"/>
  <c r="D337" i="312" s="1"/>
  <c r="C336" i="312"/>
  <c r="D336" i="312" s="1"/>
  <c r="C335" i="312"/>
  <c r="D335" i="312" s="1"/>
  <c r="C334" i="312"/>
  <c r="D334" i="312" s="1"/>
  <c r="C333" i="312"/>
  <c r="D333" i="312" s="1"/>
  <c r="C332" i="312"/>
  <c r="D332" i="312" s="1"/>
  <c r="C331" i="312"/>
  <c r="D331" i="312" s="1"/>
  <c r="C330" i="312"/>
  <c r="D330" i="312" s="1"/>
  <c r="C329" i="312"/>
  <c r="D329" i="312" s="1"/>
  <c r="C328" i="312"/>
  <c r="D328" i="312" s="1"/>
  <c r="C327" i="312"/>
  <c r="D327" i="312" s="1"/>
  <c r="C326" i="312"/>
  <c r="D326" i="312" s="1"/>
  <c r="A326" i="312"/>
  <c r="A327" i="312" s="1"/>
  <c r="C325" i="312"/>
  <c r="D325" i="312" s="1"/>
  <c r="C324" i="312"/>
  <c r="D324" i="312" s="1"/>
  <c r="C323" i="312"/>
  <c r="D323" i="312" s="1"/>
  <c r="C322" i="312"/>
  <c r="D322" i="312" s="1"/>
  <c r="C321" i="312"/>
  <c r="D321" i="312" s="1"/>
  <c r="C320" i="312"/>
  <c r="D320" i="312" s="1"/>
  <c r="C319" i="312"/>
  <c r="D319" i="312" s="1"/>
  <c r="C318" i="312"/>
  <c r="D318" i="312" s="1"/>
  <c r="C317" i="312"/>
  <c r="D317" i="312" s="1"/>
  <c r="C316" i="312"/>
  <c r="D316" i="312" s="1"/>
  <c r="C315" i="312"/>
  <c r="D315" i="312" s="1"/>
  <c r="C314" i="312"/>
  <c r="D314" i="312" s="1"/>
  <c r="C313" i="312"/>
  <c r="D313" i="312" s="1"/>
  <c r="C312" i="312"/>
  <c r="D312" i="312" s="1"/>
  <c r="C311" i="312"/>
  <c r="D311" i="312" s="1"/>
  <c r="C310" i="312"/>
  <c r="D310" i="312" s="1"/>
  <c r="C309" i="312"/>
  <c r="D309" i="312" s="1"/>
  <c r="C308" i="312"/>
  <c r="D308" i="312" s="1"/>
  <c r="C307" i="312"/>
  <c r="D307" i="312" s="1"/>
  <c r="C306" i="312"/>
  <c r="D306" i="312" s="1"/>
  <c r="C305" i="312"/>
  <c r="D305" i="312" s="1"/>
  <c r="C304" i="312"/>
  <c r="D304" i="312" s="1"/>
  <c r="C303" i="312"/>
  <c r="D303" i="312" s="1"/>
  <c r="C302" i="312"/>
  <c r="D302" i="312" s="1"/>
  <c r="A302" i="312"/>
  <c r="A303" i="312" s="1"/>
  <c r="A304" i="312" s="1"/>
  <c r="A305" i="312" s="1"/>
  <c r="A306" i="312" s="1"/>
  <c r="A307" i="312" s="1"/>
  <c r="A308" i="312" s="1"/>
  <c r="A309" i="312" s="1"/>
  <c r="A310" i="312" s="1"/>
  <c r="A311" i="312" s="1"/>
  <c r="A312" i="312" s="1"/>
  <c r="A313" i="312" s="1"/>
  <c r="A314" i="312" s="1"/>
  <c r="A315" i="312" s="1"/>
  <c r="A316" i="312" s="1"/>
  <c r="A317" i="312" s="1"/>
  <c r="A318" i="312" s="1"/>
  <c r="A319" i="312" s="1"/>
  <c r="A320" i="312" s="1"/>
  <c r="A321" i="312" s="1"/>
  <c r="A322" i="312" s="1"/>
  <c r="A323" i="312" s="1"/>
  <c r="A324" i="312" s="1"/>
  <c r="C301" i="312"/>
  <c r="D301" i="312" s="1"/>
  <c r="D300" i="312"/>
  <c r="C300" i="312"/>
  <c r="D299" i="312"/>
  <c r="C299" i="312"/>
  <c r="D298" i="312"/>
  <c r="C298" i="312"/>
  <c r="D297" i="312"/>
  <c r="C297" i="312"/>
  <c r="D296" i="312"/>
  <c r="C296" i="312"/>
  <c r="D295" i="312"/>
  <c r="C295" i="312"/>
  <c r="D294" i="312"/>
  <c r="C294" i="312"/>
  <c r="D293" i="312"/>
  <c r="C293" i="312"/>
  <c r="D292" i="312"/>
  <c r="C292" i="312"/>
  <c r="D291" i="312"/>
  <c r="C291" i="312"/>
  <c r="D290" i="312"/>
  <c r="C290" i="312"/>
  <c r="D289" i="312"/>
  <c r="C289" i="312"/>
  <c r="D288" i="312"/>
  <c r="C288" i="312"/>
  <c r="D287" i="312"/>
  <c r="C287" i="312"/>
  <c r="D286" i="312"/>
  <c r="C286" i="312"/>
  <c r="D285" i="312"/>
  <c r="C285" i="312"/>
  <c r="D284" i="312"/>
  <c r="C284" i="312"/>
  <c r="D283" i="312"/>
  <c r="C283" i="312"/>
  <c r="D282" i="312"/>
  <c r="C282" i="312"/>
  <c r="D281" i="312"/>
  <c r="C281" i="312"/>
  <c r="D280" i="312"/>
  <c r="C280" i="312"/>
  <c r="D279" i="312"/>
  <c r="C279" i="312"/>
  <c r="A279" i="312"/>
  <c r="C278" i="312"/>
  <c r="D278" i="312" s="1"/>
  <c r="A278" i="312"/>
  <c r="D277" i="312"/>
  <c r="C277" i="312"/>
  <c r="C276" i="312"/>
  <c r="D276" i="312" s="1"/>
  <c r="C275" i="312"/>
  <c r="D275" i="312" s="1"/>
  <c r="C274" i="312"/>
  <c r="D274" i="312" s="1"/>
  <c r="C273" i="312"/>
  <c r="D273" i="312" s="1"/>
  <c r="C272" i="312"/>
  <c r="D272" i="312" s="1"/>
  <c r="C271" i="312"/>
  <c r="D271" i="312" s="1"/>
  <c r="C270" i="312"/>
  <c r="D270" i="312" s="1"/>
  <c r="C269" i="312"/>
  <c r="D269" i="312" s="1"/>
  <c r="C268" i="312"/>
  <c r="D268" i="312" s="1"/>
  <c r="C267" i="312"/>
  <c r="D267" i="312" s="1"/>
  <c r="C266" i="312"/>
  <c r="D266" i="312" s="1"/>
  <c r="C265" i="312"/>
  <c r="D265" i="312" s="1"/>
  <c r="C264" i="312"/>
  <c r="D264" i="312" s="1"/>
  <c r="C263" i="312"/>
  <c r="D263" i="312" s="1"/>
  <c r="C262" i="312"/>
  <c r="D262" i="312" s="1"/>
  <c r="C261" i="312"/>
  <c r="D261" i="312" s="1"/>
  <c r="C260" i="312"/>
  <c r="D260" i="312" s="1"/>
  <c r="C259" i="312"/>
  <c r="D259" i="312" s="1"/>
  <c r="C258" i="312"/>
  <c r="D258" i="312" s="1"/>
  <c r="C257" i="312"/>
  <c r="D257" i="312" s="1"/>
  <c r="C256" i="312"/>
  <c r="D256" i="312" s="1"/>
  <c r="C255" i="312"/>
  <c r="D255" i="312" s="1"/>
  <c r="C254" i="312"/>
  <c r="D254" i="312" s="1"/>
  <c r="A254" i="312"/>
  <c r="D253" i="312"/>
  <c r="C253" i="312"/>
  <c r="C252" i="312"/>
  <c r="D252" i="312" s="1"/>
  <c r="C251" i="312"/>
  <c r="D251" i="312" s="1"/>
  <c r="C250" i="312"/>
  <c r="D250" i="312" s="1"/>
  <c r="C249" i="312"/>
  <c r="D249" i="312" s="1"/>
  <c r="C248" i="312"/>
  <c r="D248" i="312" s="1"/>
  <c r="C247" i="312"/>
  <c r="D247" i="312" s="1"/>
  <c r="C246" i="312"/>
  <c r="D246" i="312" s="1"/>
  <c r="C245" i="312"/>
  <c r="D245" i="312" s="1"/>
  <c r="C244" i="312"/>
  <c r="D244" i="312" s="1"/>
  <c r="C243" i="312"/>
  <c r="D243" i="312" s="1"/>
  <c r="C242" i="312"/>
  <c r="D242" i="312" s="1"/>
  <c r="C241" i="312"/>
  <c r="D241" i="312" s="1"/>
  <c r="C240" i="312"/>
  <c r="D240" i="312" s="1"/>
  <c r="C239" i="312"/>
  <c r="D239" i="312" s="1"/>
  <c r="C238" i="312"/>
  <c r="D238" i="312" s="1"/>
  <c r="C237" i="312"/>
  <c r="D237" i="312" s="1"/>
  <c r="C236" i="312"/>
  <c r="D236" i="312" s="1"/>
  <c r="C235" i="312"/>
  <c r="D235" i="312" s="1"/>
  <c r="C234" i="312"/>
  <c r="D234" i="312" s="1"/>
  <c r="C233" i="312"/>
  <c r="D233" i="312" s="1"/>
  <c r="C232" i="312"/>
  <c r="D232" i="312" s="1"/>
  <c r="C231" i="312"/>
  <c r="D231" i="312" s="1"/>
  <c r="C230" i="312"/>
  <c r="D230" i="312" s="1"/>
  <c r="A230" i="312"/>
  <c r="A231" i="312" s="1"/>
  <c r="C229" i="312"/>
  <c r="D229" i="312" s="1"/>
  <c r="C228" i="312"/>
  <c r="D228" i="312" s="1"/>
  <c r="C227" i="312"/>
  <c r="D227" i="312" s="1"/>
  <c r="C226" i="312"/>
  <c r="D226" i="312" s="1"/>
  <c r="C225" i="312"/>
  <c r="D225" i="312" s="1"/>
  <c r="C224" i="312"/>
  <c r="D224" i="312" s="1"/>
  <c r="C223" i="312"/>
  <c r="D223" i="312" s="1"/>
  <c r="C222" i="312"/>
  <c r="D222" i="312" s="1"/>
  <c r="C221" i="312"/>
  <c r="D221" i="312" s="1"/>
  <c r="C220" i="312"/>
  <c r="D220" i="312" s="1"/>
  <c r="C219" i="312"/>
  <c r="D219" i="312" s="1"/>
  <c r="C218" i="312"/>
  <c r="D218" i="312" s="1"/>
  <c r="C217" i="312"/>
  <c r="D217" i="312" s="1"/>
  <c r="C216" i="312"/>
  <c r="D216" i="312" s="1"/>
  <c r="C215" i="312"/>
  <c r="D215" i="312" s="1"/>
  <c r="C214" i="312"/>
  <c r="D214" i="312" s="1"/>
  <c r="C213" i="312"/>
  <c r="D213" i="312" s="1"/>
  <c r="C212" i="312"/>
  <c r="D212" i="312" s="1"/>
  <c r="C211" i="312"/>
  <c r="D211" i="312" s="1"/>
  <c r="C210" i="312"/>
  <c r="D210" i="312" s="1"/>
  <c r="A210" i="312"/>
  <c r="A211" i="312" s="1"/>
  <c r="A212" i="312" s="1"/>
  <c r="A213" i="312" s="1"/>
  <c r="A214" i="312" s="1"/>
  <c r="A215" i="312" s="1"/>
  <c r="A216" i="312" s="1"/>
  <c r="A217" i="312" s="1"/>
  <c r="A218" i="312" s="1"/>
  <c r="A219" i="312" s="1"/>
  <c r="A220" i="312" s="1"/>
  <c r="A221" i="312" s="1"/>
  <c r="A222" i="312" s="1"/>
  <c r="A223" i="312" s="1"/>
  <c r="A224" i="312" s="1"/>
  <c r="A225" i="312" s="1"/>
  <c r="A226" i="312" s="1"/>
  <c r="A227" i="312" s="1"/>
  <c r="A228" i="312" s="1"/>
  <c r="C209" i="312"/>
  <c r="D209" i="312" s="1"/>
  <c r="C208" i="312"/>
  <c r="D208" i="312" s="1"/>
  <c r="C207" i="312"/>
  <c r="D207" i="312" s="1"/>
  <c r="C206" i="312"/>
  <c r="D206" i="312" s="1"/>
  <c r="C205" i="312"/>
  <c r="D205" i="312" s="1"/>
  <c r="C204" i="312"/>
  <c r="D204" i="312" s="1"/>
  <c r="C203" i="312"/>
  <c r="D203" i="312" s="1"/>
  <c r="C202" i="312"/>
  <c r="D202" i="312" s="1"/>
  <c r="C201" i="312"/>
  <c r="D201" i="312" s="1"/>
  <c r="C200" i="312"/>
  <c r="D200" i="312" s="1"/>
  <c r="C199" i="312"/>
  <c r="D199" i="312" s="1"/>
  <c r="C198" i="312"/>
  <c r="D198" i="312" s="1"/>
  <c r="C197" i="312"/>
  <c r="D197" i="312" s="1"/>
  <c r="C196" i="312"/>
  <c r="D196" i="312" s="1"/>
  <c r="C195" i="312"/>
  <c r="D195" i="312" s="1"/>
  <c r="C194" i="312"/>
  <c r="D194" i="312" s="1"/>
  <c r="C193" i="312"/>
  <c r="D193" i="312" s="1"/>
  <c r="C192" i="312"/>
  <c r="D192" i="312" s="1"/>
  <c r="C191" i="312"/>
  <c r="D191" i="312" s="1"/>
  <c r="C190" i="312"/>
  <c r="D190" i="312" s="1"/>
  <c r="A190" i="312"/>
  <c r="D189" i="312"/>
  <c r="C189" i="312"/>
  <c r="C188" i="312"/>
  <c r="D188" i="312" s="1"/>
  <c r="C187" i="312"/>
  <c r="D187" i="312" s="1"/>
  <c r="C186" i="312"/>
  <c r="D186" i="312" s="1"/>
  <c r="C185" i="312"/>
  <c r="D185" i="312" s="1"/>
  <c r="C184" i="312"/>
  <c r="D184" i="312" s="1"/>
  <c r="C183" i="312"/>
  <c r="D183" i="312" s="1"/>
  <c r="C182" i="312"/>
  <c r="D182" i="312" s="1"/>
  <c r="C181" i="312"/>
  <c r="D181" i="312" s="1"/>
  <c r="C180" i="312"/>
  <c r="D180" i="312" s="1"/>
  <c r="C179" i="312"/>
  <c r="D179" i="312" s="1"/>
  <c r="C178" i="312"/>
  <c r="D178" i="312" s="1"/>
  <c r="C177" i="312"/>
  <c r="D177" i="312" s="1"/>
  <c r="C176" i="312"/>
  <c r="D176" i="312" s="1"/>
  <c r="C175" i="312"/>
  <c r="D175" i="312" s="1"/>
  <c r="C174" i="312"/>
  <c r="D174" i="312" s="1"/>
  <c r="C173" i="312"/>
  <c r="D173" i="312" s="1"/>
  <c r="C172" i="312"/>
  <c r="D172" i="312" s="1"/>
  <c r="C171" i="312"/>
  <c r="D171" i="312" s="1"/>
  <c r="C170" i="312"/>
  <c r="D170" i="312" s="1"/>
  <c r="A170" i="312"/>
  <c r="D169" i="312"/>
  <c r="C169" i="312"/>
  <c r="C168" i="312"/>
  <c r="D168" i="312" s="1"/>
  <c r="C167" i="312"/>
  <c r="D167" i="312" s="1"/>
  <c r="C166" i="312"/>
  <c r="D166" i="312" s="1"/>
  <c r="C165" i="312"/>
  <c r="D165" i="312" s="1"/>
  <c r="C164" i="312"/>
  <c r="D164" i="312" s="1"/>
  <c r="C163" i="312"/>
  <c r="D163" i="312" s="1"/>
  <c r="C162" i="312"/>
  <c r="D162" i="312" s="1"/>
  <c r="C161" i="312"/>
  <c r="D161" i="312" s="1"/>
  <c r="C160" i="312"/>
  <c r="D160" i="312" s="1"/>
  <c r="C159" i="312"/>
  <c r="D159" i="312" s="1"/>
  <c r="C158" i="312"/>
  <c r="D158" i="312" s="1"/>
  <c r="C157" i="312"/>
  <c r="D157" i="312" s="1"/>
  <c r="C156" i="312"/>
  <c r="D156" i="312" s="1"/>
  <c r="C155" i="312"/>
  <c r="D155" i="312" s="1"/>
  <c r="C154" i="312"/>
  <c r="D154" i="312" s="1"/>
  <c r="C153" i="312"/>
  <c r="D153" i="312" s="1"/>
  <c r="C152" i="312"/>
  <c r="D152" i="312" s="1"/>
  <c r="C151" i="312"/>
  <c r="D151" i="312" s="1"/>
  <c r="C150" i="312"/>
  <c r="D150" i="312" s="1"/>
  <c r="A150" i="312"/>
  <c r="A151" i="312" s="1"/>
  <c r="A152" i="312" s="1"/>
  <c r="A153" i="312" s="1"/>
  <c r="A154" i="312" s="1"/>
  <c r="A155" i="312" s="1"/>
  <c r="A156" i="312" s="1"/>
  <c r="A157" i="312" s="1"/>
  <c r="A158" i="312" s="1"/>
  <c r="A159" i="312" s="1"/>
  <c r="A160" i="312" s="1"/>
  <c r="C149" i="312"/>
  <c r="D149" i="312" s="1"/>
  <c r="C148" i="312"/>
  <c r="D148" i="312" s="1"/>
  <c r="C147" i="312"/>
  <c r="D147" i="312" s="1"/>
  <c r="C146" i="312"/>
  <c r="D146" i="312" s="1"/>
  <c r="C145" i="312"/>
  <c r="D145" i="312" s="1"/>
  <c r="C144" i="312"/>
  <c r="D144" i="312" s="1"/>
  <c r="C143" i="312"/>
  <c r="D143" i="312" s="1"/>
  <c r="C142" i="312"/>
  <c r="D142" i="312" s="1"/>
  <c r="C141" i="312"/>
  <c r="D141" i="312" s="1"/>
  <c r="C140" i="312"/>
  <c r="D140" i="312" s="1"/>
  <c r="C139" i="312"/>
  <c r="D139" i="312" s="1"/>
  <c r="C138" i="312"/>
  <c r="D138" i="312" s="1"/>
  <c r="C137" i="312"/>
  <c r="D137" i="312" s="1"/>
  <c r="C136" i="312"/>
  <c r="D136" i="312" s="1"/>
  <c r="C135" i="312"/>
  <c r="D135" i="312" s="1"/>
  <c r="A135" i="312"/>
  <c r="A136" i="312" s="1"/>
  <c r="C134" i="312"/>
  <c r="D134" i="312" s="1"/>
  <c r="A134" i="312"/>
  <c r="C133" i="312"/>
  <c r="D133" i="312" s="1"/>
  <c r="C132" i="312"/>
  <c r="D132" i="312" s="1"/>
  <c r="C131" i="312"/>
  <c r="D131" i="312" s="1"/>
  <c r="C130" i="312"/>
  <c r="D130" i="312" s="1"/>
  <c r="C129" i="312"/>
  <c r="D129" i="312" s="1"/>
  <c r="C128" i="312"/>
  <c r="D128" i="312" s="1"/>
  <c r="C127" i="312"/>
  <c r="D127" i="312" s="1"/>
  <c r="C126" i="312"/>
  <c r="D126" i="312" s="1"/>
  <c r="C125" i="312"/>
  <c r="D125" i="312" s="1"/>
  <c r="C124" i="312"/>
  <c r="D124" i="312" s="1"/>
  <c r="C123" i="312"/>
  <c r="D123" i="312" s="1"/>
  <c r="C122" i="312"/>
  <c r="D122" i="312" s="1"/>
  <c r="C121" i="312"/>
  <c r="D121" i="312" s="1"/>
  <c r="C120" i="312"/>
  <c r="D120" i="312" s="1"/>
  <c r="D119" i="312"/>
  <c r="C119" i="312"/>
  <c r="A119" i="312"/>
  <c r="A120" i="312" s="1"/>
  <c r="C118" i="312"/>
  <c r="D118" i="312" s="1"/>
  <c r="A118" i="312"/>
  <c r="D117" i="312"/>
  <c r="C117" i="312"/>
  <c r="C116" i="312"/>
  <c r="D116" i="312" s="1"/>
  <c r="D115" i="312"/>
  <c r="C115" i="312"/>
  <c r="C114" i="312"/>
  <c r="D114" i="312" s="1"/>
  <c r="C113" i="312"/>
  <c r="D113" i="312" s="1"/>
  <c r="C112" i="312"/>
  <c r="D112" i="312" s="1"/>
  <c r="D111" i="312"/>
  <c r="C111" i="312"/>
  <c r="C110" i="312"/>
  <c r="D110" i="312" s="1"/>
  <c r="C109" i="312"/>
  <c r="D109" i="312" s="1"/>
  <c r="C108" i="312"/>
  <c r="D108" i="312" s="1"/>
  <c r="D107" i="312"/>
  <c r="C107" i="312"/>
  <c r="C106" i="312"/>
  <c r="D106" i="312" s="1"/>
  <c r="C105" i="312"/>
  <c r="D105" i="312" s="1"/>
  <c r="C104" i="312"/>
  <c r="D104" i="312" s="1"/>
  <c r="D103" i="312"/>
  <c r="C103" i="312"/>
  <c r="C102" i="312"/>
  <c r="D102" i="312" s="1"/>
  <c r="A102" i="312"/>
  <c r="D101" i="312"/>
  <c r="C101" i="312"/>
  <c r="C100" i="312"/>
  <c r="D100" i="312" s="1"/>
  <c r="C99" i="312"/>
  <c r="D99" i="312" s="1"/>
  <c r="C98" i="312"/>
  <c r="D98" i="312" s="1"/>
  <c r="C97" i="312"/>
  <c r="D97" i="312" s="1"/>
  <c r="C96" i="312"/>
  <c r="D96" i="312" s="1"/>
  <c r="C95" i="312"/>
  <c r="D95" i="312" s="1"/>
  <c r="C94" i="312"/>
  <c r="D94" i="312" s="1"/>
  <c r="C93" i="312"/>
  <c r="D93" i="312" s="1"/>
  <c r="C92" i="312"/>
  <c r="D92" i="312" s="1"/>
  <c r="C91" i="312"/>
  <c r="D91" i="312" s="1"/>
  <c r="C90" i="312"/>
  <c r="D90" i="312" s="1"/>
  <c r="C89" i="312"/>
  <c r="D89" i="312" s="1"/>
  <c r="C88" i="312"/>
  <c r="D88" i="312" s="1"/>
  <c r="C87" i="312"/>
  <c r="D87" i="312" s="1"/>
  <c r="C86" i="312"/>
  <c r="D86" i="312" s="1"/>
  <c r="A86" i="312"/>
  <c r="A87" i="312" s="1"/>
  <c r="A88" i="312" s="1"/>
  <c r="A89" i="312" s="1"/>
  <c r="A90" i="312" s="1"/>
  <c r="A91" i="312" s="1"/>
  <c r="A92" i="312" s="1"/>
  <c r="A93" i="312" s="1"/>
  <c r="A94" i="312" s="1"/>
  <c r="A95" i="312" s="1"/>
  <c r="A96" i="312" s="1"/>
  <c r="A97" i="312" s="1"/>
  <c r="A98" i="312" s="1"/>
  <c r="A99" i="312" s="1"/>
  <c r="A100" i="312" s="1"/>
  <c r="C85" i="312"/>
  <c r="D85" i="312" s="1"/>
  <c r="C84" i="312"/>
  <c r="D84" i="312" s="1"/>
  <c r="C83" i="312"/>
  <c r="D83" i="312" s="1"/>
  <c r="C82" i="312"/>
  <c r="D82" i="312" s="1"/>
  <c r="C81" i="312"/>
  <c r="D81" i="312" s="1"/>
  <c r="C80" i="312"/>
  <c r="D80" i="312" s="1"/>
  <c r="C79" i="312"/>
  <c r="D79" i="312" s="1"/>
  <c r="C78" i="312"/>
  <c r="D78" i="312" s="1"/>
  <c r="C77" i="312"/>
  <c r="D77" i="312" s="1"/>
  <c r="C76" i="312"/>
  <c r="D76" i="312" s="1"/>
  <c r="C75" i="312"/>
  <c r="D75" i="312" s="1"/>
  <c r="C74" i="312"/>
  <c r="D74" i="312" s="1"/>
  <c r="A74" i="312"/>
  <c r="A75" i="312" s="1"/>
  <c r="C73" i="312"/>
  <c r="D73" i="312" s="1"/>
  <c r="C72" i="312"/>
  <c r="D72" i="312" s="1"/>
  <c r="C71" i="312"/>
  <c r="D71" i="312" s="1"/>
  <c r="C70" i="312"/>
  <c r="D70" i="312" s="1"/>
  <c r="C69" i="312"/>
  <c r="D69" i="312" s="1"/>
  <c r="C68" i="312"/>
  <c r="D68" i="312" s="1"/>
  <c r="C67" i="312"/>
  <c r="D67" i="312" s="1"/>
  <c r="C66" i="312"/>
  <c r="D66" i="312" s="1"/>
  <c r="C65" i="312"/>
  <c r="D65" i="312" s="1"/>
  <c r="C64" i="312"/>
  <c r="D64" i="312" s="1"/>
  <c r="C63" i="312"/>
  <c r="D63" i="312" s="1"/>
  <c r="C62" i="312"/>
  <c r="D62" i="312" s="1"/>
  <c r="A62" i="312"/>
  <c r="D61" i="312"/>
  <c r="C61" i="312"/>
  <c r="C60" i="312"/>
  <c r="D60" i="312" s="1"/>
  <c r="C59" i="312"/>
  <c r="D59" i="312" s="1"/>
  <c r="C58" i="312"/>
  <c r="D58" i="312" s="1"/>
  <c r="C57" i="312"/>
  <c r="D57" i="312" s="1"/>
  <c r="C56" i="312"/>
  <c r="D56" i="312" s="1"/>
  <c r="C55" i="312"/>
  <c r="D55" i="312" s="1"/>
  <c r="C54" i="312"/>
  <c r="D54" i="312" s="1"/>
  <c r="C53" i="312"/>
  <c r="D53" i="312" s="1"/>
  <c r="C52" i="312"/>
  <c r="D52" i="312" s="1"/>
  <c r="C51" i="312"/>
  <c r="D51" i="312" s="1"/>
  <c r="D50" i="312"/>
  <c r="C50" i="312"/>
  <c r="A50" i="312"/>
  <c r="A51" i="312" s="1"/>
  <c r="C49" i="312"/>
  <c r="D49" i="312" s="1"/>
  <c r="C48" i="312"/>
  <c r="D48" i="312" s="1"/>
  <c r="C47" i="312"/>
  <c r="D47" i="312" s="1"/>
  <c r="D46" i="312"/>
  <c r="C46" i="312"/>
  <c r="D45" i="312"/>
  <c r="C45" i="312"/>
  <c r="C44" i="312"/>
  <c r="D44" i="312" s="1"/>
  <c r="C43" i="312"/>
  <c r="D43" i="312" s="1"/>
  <c r="D42" i="312"/>
  <c r="C42" i="312"/>
  <c r="D41" i="312"/>
  <c r="C41" i="312"/>
  <c r="D40" i="312"/>
  <c r="C40" i="312"/>
  <c r="D39" i="312"/>
  <c r="C39" i="312"/>
  <c r="D38" i="312"/>
  <c r="C38" i="312"/>
  <c r="A38" i="312"/>
  <c r="C37" i="312"/>
  <c r="D37" i="312" s="1"/>
  <c r="D36" i="312"/>
  <c r="C36" i="312"/>
  <c r="D35" i="312"/>
  <c r="C35" i="312"/>
  <c r="D34" i="312"/>
  <c r="C34" i="312"/>
  <c r="D33" i="312"/>
  <c r="C33" i="312"/>
  <c r="D32" i="312"/>
  <c r="C32" i="312"/>
  <c r="D31" i="312"/>
  <c r="C31" i="312"/>
  <c r="D30" i="312"/>
  <c r="C30" i="312"/>
  <c r="A30" i="312"/>
  <c r="C29" i="312"/>
  <c r="D29" i="312" s="1"/>
  <c r="C28" i="312"/>
  <c r="D28" i="312" s="1"/>
  <c r="C27" i="312"/>
  <c r="D27" i="312" s="1"/>
  <c r="C26" i="312"/>
  <c r="D26" i="312" s="1"/>
  <c r="C25" i="312"/>
  <c r="D25" i="312" s="1"/>
  <c r="C24" i="312"/>
  <c r="D24" i="312" s="1"/>
  <c r="C23" i="312"/>
  <c r="D23" i="312" s="1"/>
  <c r="C22" i="312"/>
  <c r="D22" i="312" s="1"/>
  <c r="A22" i="312"/>
  <c r="A23" i="312" s="1"/>
  <c r="C21" i="312"/>
  <c r="D21" i="312" s="1"/>
  <c r="C20" i="312"/>
  <c r="D20" i="312" s="1"/>
  <c r="C19" i="312"/>
  <c r="D19" i="312" s="1"/>
  <c r="C18" i="312"/>
  <c r="D18" i="312" s="1"/>
  <c r="C17" i="312"/>
  <c r="D17" i="312" s="1"/>
  <c r="C16" i="312"/>
  <c r="D16" i="312" s="1"/>
  <c r="C15" i="312"/>
  <c r="D15" i="312" s="1"/>
  <c r="C14" i="312"/>
  <c r="D14" i="312" s="1"/>
  <c r="A14" i="312"/>
  <c r="A15" i="312" s="1"/>
  <c r="C13" i="312"/>
  <c r="D13" i="312" s="1"/>
  <c r="D12" i="312"/>
  <c r="C12" i="312"/>
  <c r="D11" i="312"/>
  <c r="C11" i="312"/>
  <c r="D10" i="312"/>
  <c r="C10" i="312"/>
  <c r="D9" i="312"/>
  <c r="C9" i="312"/>
  <c r="D8" i="312"/>
  <c r="C8" i="312"/>
  <c r="D7" i="312"/>
  <c r="C7" i="312"/>
  <c r="D6" i="312"/>
  <c r="C6" i="312"/>
  <c r="A6" i="312"/>
  <c r="C5" i="312"/>
  <c r="D5" i="312" s="1"/>
  <c r="C1548" i="311"/>
  <c r="D1548" i="311" s="1"/>
  <c r="C1547" i="311"/>
  <c r="D1547" i="311" s="1"/>
  <c r="C1546" i="311"/>
  <c r="D1546" i="311" s="1"/>
  <c r="C1545" i="311"/>
  <c r="D1545" i="311" s="1"/>
  <c r="C1544" i="311"/>
  <c r="D1544" i="311" s="1"/>
  <c r="C1543" i="311"/>
  <c r="D1543" i="311" s="1"/>
  <c r="C1542" i="311"/>
  <c r="D1542" i="311" s="1"/>
  <c r="C1541" i="311"/>
  <c r="D1541" i="311" s="1"/>
  <c r="C1540" i="311"/>
  <c r="D1540" i="311" s="1"/>
  <c r="C1539" i="311"/>
  <c r="D1539" i="311" s="1"/>
  <c r="C1538" i="311"/>
  <c r="D1538" i="311" s="1"/>
  <c r="C1537" i="311"/>
  <c r="D1537" i="311" s="1"/>
  <c r="C1536" i="311"/>
  <c r="D1536" i="311" s="1"/>
  <c r="C1535" i="311"/>
  <c r="D1535" i="311" s="1"/>
  <c r="C1534" i="311"/>
  <c r="D1534" i="311" s="1"/>
  <c r="C1533" i="311"/>
  <c r="D1533" i="311" s="1"/>
  <c r="C1532" i="311"/>
  <c r="D1532" i="311" s="1"/>
  <c r="C1531" i="311"/>
  <c r="D1531" i="311" s="1"/>
  <c r="C1530" i="311"/>
  <c r="D1530" i="311" s="1"/>
  <c r="C1529" i="311"/>
  <c r="D1529" i="311" s="1"/>
  <c r="C1528" i="311"/>
  <c r="D1528" i="311" s="1"/>
  <c r="C1527" i="311"/>
  <c r="D1527" i="311" s="1"/>
  <c r="C1526" i="311"/>
  <c r="D1526" i="311" s="1"/>
  <c r="C1525" i="311"/>
  <c r="D1525" i="311" s="1"/>
  <c r="C1524" i="311"/>
  <c r="D1524" i="311" s="1"/>
  <c r="C1523" i="311"/>
  <c r="D1523" i="311" s="1"/>
  <c r="C1522" i="311"/>
  <c r="D1522" i="311" s="1"/>
  <c r="C1521" i="311"/>
  <c r="D1521" i="311" s="1"/>
  <c r="C1520" i="311"/>
  <c r="D1520" i="311" s="1"/>
  <c r="C1519" i="311"/>
  <c r="D1519" i="311" s="1"/>
  <c r="C1518" i="311"/>
  <c r="D1518" i="311" s="1"/>
  <c r="C1517" i="311"/>
  <c r="D1517" i="311" s="1"/>
  <c r="C1516" i="311"/>
  <c r="D1516" i="311" s="1"/>
  <c r="C1515" i="311"/>
  <c r="D1515" i="311" s="1"/>
  <c r="C1514" i="311"/>
  <c r="D1514" i="311" s="1"/>
  <c r="C1513" i="311"/>
  <c r="D1513" i="311" s="1"/>
  <c r="C1512" i="311"/>
  <c r="D1512" i="311" s="1"/>
  <c r="C1511" i="311"/>
  <c r="D1511" i="311" s="1"/>
  <c r="A1511" i="311"/>
  <c r="C1510" i="311"/>
  <c r="D1510" i="311" s="1"/>
  <c r="A1510" i="311"/>
  <c r="C1509" i="311"/>
  <c r="D1509" i="311" s="1"/>
  <c r="D1508" i="311"/>
  <c r="C1508" i="311"/>
  <c r="D1507" i="311"/>
  <c r="C1507" i="311"/>
  <c r="D1506" i="311"/>
  <c r="C1506" i="311"/>
  <c r="D1505" i="311"/>
  <c r="C1505" i="311"/>
  <c r="D1504" i="311"/>
  <c r="C1504" i="311"/>
  <c r="D1503" i="311"/>
  <c r="C1503" i="311"/>
  <c r="D1502" i="311"/>
  <c r="C1502" i="311"/>
  <c r="D1501" i="311"/>
  <c r="C1501" i="311"/>
  <c r="D1500" i="311"/>
  <c r="C1500" i="311"/>
  <c r="D1499" i="311"/>
  <c r="C1499" i="311"/>
  <c r="D1498" i="311"/>
  <c r="C1498" i="311"/>
  <c r="D1497" i="311"/>
  <c r="C1497" i="311"/>
  <c r="D1496" i="311"/>
  <c r="C1496" i="311"/>
  <c r="D1495" i="311"/>
  <c r="C1495" i="311"/>
  <c r="D1494" i="311"/>
  <c r="C1494" i="311"/>
  <c r="D1493" i="311"/>
  <c r="C1493" i="311"/>
  <c r="D1492" i="311"/>
  <c r="C1492" i="311"/>
  <c r="D1491" i="311"/>
  <c r="C1491" i="311"/>
  <c r="D1490" i="311"/>
  <c r="C1490" i="311"/>
  <c r="D1489" i="311"/>
  <c r="C1489" i="311"/>
  <c r="D1488" i="311"/>
  <c r="C1488" i="311"/>
  <c r="D1487" i="311"/>
  <c r="C1487" i="311"/>
  <c r="D1486" i="311"/>
  <c r="C1486" i="311"/>
  <c r="D1485" i="311"/>
  <c r="C1485" i="311"/>
  <c r="D1484" i="311"/>
  <c r="C1484" i="311"/>
  <c r="D1483" i="311"/>
  <c r="C1483" i="311"/>
  <c r="D1482" i="311"/>
  <c r="C1482" i="311"/>
  <c r="D1481" i="311"/>
  <c r="C1481" i="311"/>
  <c r="D1480" i="311"/>
  <c r="C1480" i="311"/>
  <c r="D1479" i="311"/>
  <c r="C1479" i="311"/>
  <c r="D1478" i="311"/>
  <c r="C1478" i="311"/>
  <c r="D1477" i="311"/>
  <c r="C1477" i="311"/>
  <c r="D1476" i="311"/>
  <c r="C1476" i="311"/>
  <c r="D1475" i="311"/>
  <c r="C1475" i="311"/>
  <c r="D1474" i="311"/>
  <c r="C1474" i="311"/>
  <c r="D1473" i="311"/>
  <c r="C1473" i="311"/>
  <c r="D1472" i="311"/>
  <c r="C1472" i="311"/>
  <c r="D1471" i="311"/>
  <c r="C1471" i="311"/>
  <c r="D1470" i="311"/>
  <c r="C1470" i="311"/>
  <c r="A1470" i="311"/>
  <c r="D1469" i="311"/>
  <c r="C1469" i="311"/>
  <c r="C1468" i="311"/>
  <c r="D1468" i="311" s="1"/>
  <c r="C1467" i="311"/>
  <c r="D1467" i="311" s="1"/>
  <c r="C1466" i="311"/>
  <c r="D1466" i="311" s="1"/>
  <c r="C1465" i="311"/>
  <c r="D1465" i="311" s="1"/>
  <c r="C1464" i="311"/>
  <c r="D1464" i="311" s="1"/>
  <c r="C1463" i="311"/>
  <c r="D1463" i="311" s="1"/>
  <c r="C1462" i="311"/>
  <c r="D1462" i="311" s="1"/>
  <c r="C1461" i="311"/>
  <c r="D1461" i="311" s="1"/>
  <c r="C1460" i="311"/>
  <c r="D1460" i="311" s="1"/>
  <c r="C1459" i="311"/>
  <c r="D1459" i="311" s="1"/>
  <c r="D1458" i="311"/>
  <c r="C1458" i="311"/>
  <c r="C1457" i="311"/>
  <c r="D1457" i="311" s="1"/>
  <c r="C1456" i="311"/>
  <c r="D1456" i="311" s="1"/>
  <c r="C1455" i="311"/>
  <c r="D1455" i="311" s="1"/>
  <c r="D1454" i="311"/>
  <c r="C1454" i="311"/>
  <c r="C1453" i="311"/>
  <c r="D1453" i="311" s="1"/>
  <c r="C1452" i="311"/>
  <c r="D1452" i="311" s="1"/>
  <c r="C1451" i="311"/>
  <c r="D1451" i="311" s="1"/>
  <c r="D1450" i="311"/>
  <c r="C1450" i="311"/>
  <c r="C1449" i="311"/>
  <c r="D1449" i="311" s="1"/>
  <c r="C1448" i="311"/>
  <c r="D1448" i="311" s="1"/>
  <c r="C1447" i="311"/>
  <c r="D1447" i="311" s="1"/>
  <c r="D1446" i="311"/>
  <c r="C1446" i="311"/>
  <c r="C1445" i="311"/>
  <c r="D1445" i="311" s="1"/>
  <c r="C1444" i="311"/>
  <c r="D1444" i="311" s="1"/>
  <c r="C1443" i="311"/>
  <c r="D1443" i="311" s="1"/>
  <c r="D1442" i="311"/>
  <c r="C1442" i="311"/>
  <c r="C1441" i="311"/>
  <c r="D1441" i="311" s="1"/>
  <c r="C1440" i="311"/>
  <c r="D1440" i="311" s="1"/>
  <c r="C1439" i="311"/>
  <c r="D1439" i="311" s="1"/>
  <c r="D1438" i="311"/>
  <c r="C1438" i="311"/>
  <c r="C1437" i="311"/>
  <c r="D1437" i="311" s="1"/>
  <c r="C1436" i="311"/>
  <c r="D1436" i="311" s="1"/>
  <c r="C1435" i="311"/>
  <c r="D1435" i="311" s="1"/>
  <c r="D1434" i="311"/>
  <c r="C1434" i="311"/>
  <c r="C1433" i="311"/>
  <c r="D1433" i="311" s="1"/>
  <c r="C1432" i="311"/>
  <c r="D1432" i="311" s="1"/>
  <c r="C1431" i="311"/>
  <c r="D1431" i="311" s="1"/>
  <c r="A1431" i="311"/>
  <c r="D1430" i="311"/>
  <c r="C1430" i="311"/>
  <c r="A1430" i="311"/>
  <c r="C1429" i="311"/>
  <c r="D1429" i="311" s="1"/>
  <c r="C1428" i="311"/>
  <c r="D1428" i="311" s="1"/>
  <c r="C1427" i="311"/>
  <c r="D1427" i="311" s="1"/>
  <c r="D1426" i="311"/>
  <c r="C1426" i="311"/>
  <c r="D1425" i="311"/>
  <c r="C1425" i="311"/>
  <c r="C1424" i="311"/>
  <c r="D1424" i="311" s="1"/>
  <c r="C1423" i="311"/>
  <c r="D1423" i="311" s="1"/>
  <c r="D1422" i="311"/>
  <c r="C1422" i="311"/>
  <c r="D1421" i="311"/>
  <c r="C1421" i="311"/>
  <c r="C1420" i="311"/>
  <c r="D1420" i="311" s="1"/>
  <c r="C1419" i="311"/>
  <c r="D1419" i="311" s="1"/>
  <c r="D1418" i="311"/>
  <c r="C1418" i="311"/>
  <c r="D1417" i="311"/>
  <c r="C1417" i="311"/>
  <c r="C1416" i="311"/>
  <c r="D1416" i="311" s="1"/>
  <c r="C1415" i="311"/>
  <c r="D1415" i="311" s="1"/>
  <c r="D1414" i="311"/>
  <c r="C1414" i="311"/>
  <c r="D1413" i="311"/>
  <c r="C1413" i="311"/>
  <c r="C1412" i="311"/>
  <c r="D1412" i="311" s="1"/>
  <c r="C1411" i="311"/>
  <c r="D1411" i="311" s="1"/>
  <c r="D1410" i="311"/>
  <c r="C1410" i="311"/>
  <c r="D1409" i="311"/>
  <c r="C1409" i="311"/>
  <c r="C1408" i="311"/>
  <c r="D1408" i="311" s="1"/>
  <c r="C1407" i="311"/>
  <c r="D1407" i="311" s="1"/>
  <c r="D1406" i="311"/>
  <c r="C1406" i="311"/>
  <c r="D1405" i="311"/>
  <c r="C1405" i="311"/>
  <c r="C1404" i="311"/>
  <c r="D1404" i="311" s="1"/>
  <c r="C1403" i="311"/>
  <c r="D1403" i="311" s="1"/>
  <c r="D1402" i="311"/>
  <c r="C1402" i="311"/>
  <c r="D1401" i="311"/>
  <c r="C1401" i="311"/>
  <c r="C1400" i="311"/>
  <c r="D1400" i="311" s="1"/>
  <c r="C1399" i="311"/>
  <c r="D1399" i="311" s="1"/>
  <c r="D1398" i="311"/>
  <c r="C1398" i="311"/>
  <c r="D1397" i="311"/>
  <c r="C1397" i="311"/>
  <c r="C1396" i="311"/>
  <c r="D1396" i="311" s="1"/>
  <c r="C1395" i="311"/>
  <c r="D1395" i="311" s="1"/>
  <c r="D1394" i="311"/>
  <c r="C1394" i="311"/>
  <c r="D1393" i="311"/>
  <c r="C1393" i="311"/>
  <c r="D1392" i="311"/>
  <c r="C1392" i="311"/>
  <c r="D1391" i="311"/>
  <c r="C1391" i="311"/>
  <c r="D1390" i="311"/>
  <c r="C1390" i="311"/>
  <c r="A1390" i="311"/>
  <c r="D1389" i="311"/>
  <c r="C1389" i="311"/>
  <c r="D1388" i="311"/>
  <c r="C1388" i="311"/>
  <c r="C1387" i="311"/>
  <c r="D1387" i="311" s="1"/>
  <c r="D1386" i="311"/>
  <c r="C1386" i="311"/>
  <c r="C1385" i="311"/>
  <c r="D1385" i="311" s="1"/>
  <c r="D1384" i="311"/>
  <c r="C1384" i="311"/>
  <c r="C1383" i="311"/>
  <c r="D1383" i="311" s="1"/>
  <c r="C1382" i="311"/>
  <c r="D1382" i="311" s="1"/>
  <c r="D1381" i="311"/>
  <c r="C1381" i="311"/>
  <c r="C1380" i="311"/>
  <c r="D1380" i="311" s="1"/>
  <c r="C1379" i="311"/>
  <c r="D1379" i="311" s="1"/>
  <c r="C1378" i="311"/>
  <c r="D1378" i="311" s="1"/>
  <c r="D1377" i="311"/>
  <c r="C1377" i="311"/>
  <c r="C1376" i="311"/>
  <c r="D1376" i="311" s="1"/>
  <c r="C1375" i="311"/>
  <c r="D1375" i="311" s="1"/>
  <c r="C1374" i="311"/>
  <c r="D1374" i="311" s="1"/>
  <c r="D1373" i="311"/>
  <c r="C1373" i="311"/>
  <c r="C1372" i="311"/>
  <c r="D1372" i="311" s="1"/>
  <c r="C1371" i="311"/>
  <c r="D1371" i="311" s="1"/>
  <c r="C1370" i="311"/>
  <c r="D1370" i="311" s="1"/>
  <c r="D1369" i="311"/>
  <c r="C1369" i="311"/>
  <c r="C1368" i="311"/>
  <c r="D1368" i="311" s="1"/>
  <c r="C1367" i="311"/>
  <c r="D1367" i="311" s="1"/>
  <c r="C1366" i="311"/>
  <c r="D1366" i="311" s="1"/>
  <c r="D1365" i="311"/>
  <c r="C1365" i="311"/>
  <c r="C1364" i="311"/>
  <c r="D1364" i="311" s="1"/>
  <c r="C1363" i="311"/>
  <c r="D1363" i="311" s="1"/>
  <c r="C1362" i="311"/>
  <c r="D1362" i="311" s="1"/>
  <c r="D1361" i="311"/>
  <c r="C1361" i="311"/>
  <c r="C1360" i="311"/>
  <c r="D1360" i="311" s="1"/>
  <c r="C1359" i="311"/>
  <c r="D1359" i="311" s="1"/>
  <c r="C1358" i="311"/>
  <c r="D1358" i="311" s="1"/>
  <c r="D1357" i="311"/>
  <c r="C1357" i="311"/>
  <c r="C1356" i="311"/>
  <c r="D1356" i="311" s="1"/>
  <c r="C1355" i="311"/>
  <c r="D1355" i="311" s="1"/>
  <c r="C1354" i="311"/>
  <c r="D1354" i="311" s="1"/>
  <c r="D1353" i="311"/>
  <c r="C1353" i="311"/>
  <c r="C1352" i="311"/>
  <c r="D1352" i="311" s="1"/>
  <c r="C1351" i="311"/>
  <c r="D1351" i="311" s="1"/>
  <c r="A1351" i="311"/>
  <c r="C1350" i="311"/>
  <c r="D1350" i="311" s="1"/>
  <c r="A1350" i="311"/>
  <c r="D1349" i="311"/>
  <c r="C1349" i="311"/>
  <c r="C1348" i="311"/>
  <c r="D1348" i="311" s="1"/>
  <c r="C1347" i="311"/>
  <c r="D1347" i="311" s="1"/>
  <c r="C1346" i="311"/>
  <c r="D1346" i="311" s="1"/>
  <c r="D1345" i="311"/>
  <c r="C1345" i="311"/>
  <c r="C1344" i="311"/>
  <c r="D1344" i="311" s="1"/>
  <c r="C1343" i="311"/>
  <c r="D1343" i="311" s="1"/>
  <c r="C1342" i="311"/>
  <c r="D1342" i="311" s="1"/>
  <c r="D1341" i="311"/>
  <c r="C1341" i="311"/>
  <c r="C1340" i="311"/>
  <c r="D1340" i="311" s="1"/>
  <c r="C1339" i="311"/>
  <c r="D1339" i="311" s="1"/>
  <c r="D1338" i="311"/>
  <c r="C1338" i="311"/>
  <c r="D1337" i="311"/>
  <c r="C1337" i="311"/>
  <c r="D1336" i="311"/>
  <c r="C1336" i="311"/>
  <c r="D1335" i="311"/>
  <c r="C1335" i="311"/>
  <c r="D1334" i="311"/>
  <c r="C1334" i="311"/>
  <c r="D1333" i="311"/>
  <c r="C1333" i="311"/>
  <c r="D1332" i="311"/>
  <c r="C1332" i="311"/>
  <c r="D1331" i="311"/>
  <c r="C1331" i="311"/>
  <c r="D1330" i="311"/>
  <c r="C1330" i="311"/>
  <c r="D1329" i="311"/>
  <c r="C1329" i="311"/>
  <c r="D1328" i="311"/>
  <c r="C1328" i="311"/>
  <c r="D1327" i="311"/>
  <c r="C1327" i="311"/>
  <c r="D1326" i="311"/>
  <c r="C1326" i="311"/>
  <c r="D1325" i="311"/>
  <c r="C1325" i="311"/>
  <c r="D1324" i="311"/>
  <c r="C1324" i="311"/>
  <c r="D1323" i="311"/>
  <c r="C1323" i="311"/>
  <c r="D1322" i="311"/>
  <c r="C1322" i="311"/>
  <c r="D1321" i="311"/>
  <c r="C1321" i="311"/>
  <c r="D1320" i="311"/>
  <c r="C1320" i="311"/>
  <c r="D1319" i="311"/>
  <c r="C1319" i="311"/>
  <c r="D1318" i="311"/>
  <c r="C1318" i="311"/>
  <c r="D1317" i="311"/>
  <c r="C1317" i="311"/>
  <c r="D1316" i="311"/>
  <c r="C1316" i="311"/>
  <c r="D1315" i="311"/>
  <c r="C1315" i="311"/>
  <c r="D1314" i="311"/>
  <c r="C1314" i="311"/>
  <c r="D1313" i="311"/>
  <c r="C1313" i="311"/>
  <c r="D1312" i="311"/>
  <c r="C1312" i="311"/>
  <c r="D1311" i="311"/>
  <c r="C1311" i="311"/>
  <c r="D1310" i="311"/>
  <c r="C1310" i="311"/>
  <c r="A1310" i="311"/>
  <c r="D1309" i="311"/>
  <c r="C1309" i="311"/>
  <c r="D1308" i="311"/>
  <c r="C1308" i="311"/>
  <c r="D1307" i="311"/>
  <c r="C1307" i="311"/>
  <c r="D1306" i="311"/>
  <c r="C1306" i="311"/>
  <c r="D1305" i="311"/>
  <c r="C1305" i="311"/>
  <c r="D1304" i="311"/>
  <c r="C1304" i="311"/>
  <c r="D1303" i="311"/>
  <c r="C1303" i="311"/>
  <c r="D1302" i="311"/>
  <c r="C1302" i="311"/>
  <c r="D1301" i="311"/>
  <c r="C1301" i="311"/>
  <c r="D1300" i="311"/>
  <c r="C1300" i="311"/>
  <c r="D1299" i="311"/>
  <c r="C1299" i="311"/>
  <c r="D1298" i="311"/>
  <c r="C1298" i="311"/>
  <c r="D1297" i="311"/>
  <c r="C1297" i="311"/>
  <c r="D1296" i="311"/>
  <c r="C1296" i="311"/>
  <c r="D1295" i="311"/>
  <c r="C1295" i="311"/>
  <c r="D1294" i="311"/>
  <c r="C1294" i="311"/>
  <c r="D1293" i="311"/>
  <c r="C1293" i="311"/>
  <c r="D1292" i="311"/>
  <c r="C1292" i="311"/>
  <c r="D1291" i="311"/>
  <c r="C1291" i="311"/>
  <c r="D1290" i="311"/>
  <c r="C1290" i="311"/>
  <c r="D1289" i="311"/>
  <c r="C1289" i="311"/>
  <c r="D1288" i="311"/>
  <c r="C1288" i="311"/>
  <c r="D1287" i="311"/>
  <c r="C1287" i="311"/>
  <c r="D1286" i="311"/>
  <c r="C1286" i="311"/>
  <c r="D1285" i="311"/>
  <c r="C1285" i="311"/>
  <c r="D1284" i="311"/>
  <c r="C1284" i="311"/>
  <c r="D1283" i="311"/>
  <c r="C1283" i="311"/>
  <c r="D1282" i="311"/>
  <c r="C1282" i="311"/>
  <c r="D1281" i="311"/>
  <c r="C1281" i="311"/>
  <c r="D1280" i="311"/>
  <c r="C1280" i="311"/>
  <c r="D1279" i="311"/>
  <c r="C1279" i="311"/>
  <c r="D1278" i="311"/>
  <c r="C1278" i="311"/>
  <c r="D1277" i="311"/>
  <c r="C1277" i="311"/>
  <c r="D1276" i="311"/>
  <c r="C1276" i="311"/>
  <c r="D1275" i="311"/>
  <c r="C1275" i="311"/>
  <c r="D1274" i="311"/>
  <c r="C1274" i="311"/>
  <c r="D1273" i="311"/>
  <c r="C1273" i="311"/>
  <c r="D1272" i="311"/>
  <c r="C1272" i="311"/>
  <c r="D1271" i="311"/>
  <c r="C1271" i="311"/>
  <c r="A1271" i="311"/>
  <c r="D1270" i="311"/>
  <c r="C1270" i="311"/>
  <c r="A1270" i="311"/>
  <c r="D1269" i="311"/>
  <c r="C1269" i="311"/>
  <c r="C1268" i="311"/>
  <c r="D1268" i="311" s="1"/>
  <c r="C1267" i="311"/>
  <c r="D1267" i="311" s="1"/>
  <c r="C1266" i="311"/>
  <c r="D1266" i="311" s="1"/>
  <c r="C1265" i="311"/>
  <c r="D1265" i="311" s="1"/>
  <c r="C1264" i="311"/>
  <c r="D1264" i="311" s="1"/>
  <c r="C1263" i="311"/>
  <c r="D1263" i="311" s="1"/>
  <c r="C1262" i="311"/>
  <c r="D1262" i="311" s="1"/>
  <c r="C1261" i="311"/>
  <c r="D1261" i="311" s="1"/>
  <c r="C1260" i="311"/>
  <c r="D1260" i="311" s="1"/>
  <c r="C1259" i="311"/>
  <c r="D1259" i="311" s="1"/>
  <c r="C1258" i="311"/>
  <c r="D1258" i="311" s="1"/>
  <c r="C1257" i="311"/>
  <c r="D1257" i="311" s="1"/>
  <c r="C1256" i="311"/>
  <c r="D1256" i="311" s="1"/>
  <c r="C1255" i="311"/>
  <c r="D1255" i="311" s="1"/>
  <c r="C1254" i="311"/>
  <c r="D1254" i="311" s="1"/>
  <c r="C1253" i="311"/>
  <c r="D1253" i="311" s="1"/>
  <c r="C1252" i="311"/>
  <c r="D1252" i="311" s="1"/>
  <c r="C1251" i="311"/>
  <c r="D1251" i="311" s="1"/>
  <c r="C1250" i="311"/>
  <c r="D1250" i="311" s="1"/>
  <c r="C1249" i="311"/>
  <c r="D1249" i="311" s="1"/>
  <c r="C1248" i="311"/>
  <c r="D1248" i="311" s="1"/>
  <c r="C1247" i="311"/>
  <c r="D1247" i="311" s="1"/>
  <c r="C1246" i="311"/>
  <c r="D1246" i="311" s="1"/>
  <c r="C1245" i="311"/>
  <c r="D1245" i="311" s="1"/>
  <c r="C1244" i="311"/>
  <c r="D1244" i="311" s="1"/>
  <c r="C1243" i="311"/>
  <c r="D1243" i="311" s="1"/>
  <c r="C1242" i="311"/>
  <c r="D1242" i="311" s="1"/>
  <c r="C1241" i="311"/>
  <c r="D1241" i="311" s="1"/>
  <c r="C1240" i="311"/>
  <c r="D1240" i="311" s="1"/>
  <c r="C1239" i="311"/>
  <c r="D1239" i="311" s="1"/>
  <c r="C1238" i="311"/>
  <c r="D1238" i="311" s="1"/>
  <c r="C1237" i="311"/>
  <c r="D1237" i="311" s="1"/>
  <c r="C1236" i="311"/>
  <c r="D1236" i="311" s="1"/>
  <c r="C1235" i="311"/>
  <c r="D1235" i="311" s="1"/>
  <c r="C1234" i="311"/>
  <c r="D1234" i="311" s="1"/>
  <c r="C1233" i="311"/>
  <c r="D1233" i="311" s="1"/>
  <c r="C1232" i="311"/>
  <c r="D1232" i="311" s="1"/>
  <c r="C1231" i="311"/>
  <c r="D1231" i="311" s="1"/>
  <c r="C1230" i="311"/>
  <c r="D1230" i="311" s="1"/>
  <c r="A1230" i="311"/>
  <c r="A1231" i="311" s="1"/>
  <c r="C1229" i="311"/>
  <c r="D1229" i="311" s="1"/>
  <c r="C1228" i="311"/>
  <c r="D1228" i="311" s="1"/>
  <c r="C1227" i="311"/>
  <c r="D1227" i="311" s="1"/>
  <c r="C1226" i="311"/>
  <c r="D1226" i="311" s="1"/>
  <c r="C1225" i="311"/>
  <c r="D1225" i="311" s="1"/>
  <c r="C1224" i="311"/>
  <c r="D1224" i="311" s="1"/>
  <c r="C1223" i="311"/>
  <c r="D1223" i="311" s="1"/>
  <c r="C1222" i="311"/>
  <c r="D1222" i="311" s="1"/>
  <c r="C1221" i="311"/>
  <c r="D1221" i="311" s="1"/>
  <c r="C1220" i="311"/>
  <c r="D1220" i="311" s="1"/>
  <c r="C1219" i="311"/>
  <c r="D1219" i="311" s="1"/>
  <c r="C1218" i="311"/>
  <c r="D1218" i="311" s="1"/>
  <c r="C1217" i="311"/>
  <c r="D1217" i="311" s="1"/>
  <c r="C1216" i="311"/>
  <c r="D1216" i="311" s="1"/>
  <c r="C1215" i="311"/>
  <c r="D1215" i="311" s="1"/>
  <c r="C1214" i="311"/>
  <c r="D1214" i="311" s="1"/>
  <c r="C1213" i="311"/>
  <c r="D1213" i="311" s="1"/>
  <c r="C1212" i="311"/>
  <c r="D1212" i="311" s="1"/>
  <c r="C1211" i="311"/>
  <c r="D1211" i="311" s="1"/>
  <c r="C1210" i="311"/>
  <c r="D1210" i="311" s="1"/>
  <c r="C1209" i="311"/>
  <c r="D1209" i="311" s="1"/>
  <c r="C1208" i="311"/>
  <c r="D1208" i="311" s="1"/>
  <c r="C1207" i="311"/>
  <c r="D1207" i="311" s="1"/>
  <c r="C1206" i="311"/>
  <c r="D1206" i="311" s="1"/>
  <c r="C1205" i="311"/>
  <c r="D1205" i="311" s="1"/>
  <c r="C1204" i="311"/>
  <c r="D1204" i="311" s="1"/>
  <c r="C1203" i="311"/>
  <c r="D1203" i="311" s="1"/>
  <c r="C1202" i="311"/>
  <c r="D1202" i="311" s="1"/>
  <c r="C1201" i="311"/>
  <c r="D1201" i="311" s="1"/>
  <c r="C1200" i="311"/>
  <c r="D1200" i="311" s="1"/>
  <c r="C1199" i="311"/>
  <c r="D1199" i="311" s="1"/>
  <c r="C1198" i="311"/>
  <c r="D1198" i="311" s="1"/>
  <c r="C1197" i="311"/>
  <c r="D1197" i="311" s="1"/>
  <c r="C1196" i="311"/>
  <c r="D1196" i="311" s="1"/>
  <c r="C1195" i="311"/>
  <c r="D1195" i="311" s="1"/>
  <c r="C1194" i="311"/>
  <c r="D1194" i="311" s="1"/>
  <c r="C1193" i="311"/>
  <c r="D1193" i="311" s="1"/>
  <c r="C1192" i="311"/>
  <c r="D1192" i="311" s="1"/>
  <c r="C1191" i="311"/>
  <c r="D1191" i="311" s="1"/>
  <c r="C1190" i="311"/>
  <c r="D1190" i="311" s="1"/>
  <c r="A1190" i="311"/>
  <c r="C1189" i="311"/>
  <c r="D1189" i="311" s="1"/>
  <c r="D1188" i="311"/>
  <c r="C1188" i="311"/>
  <c r="D1187" i="311"/>
  <c r="C1187" i="311"/>
  <c r="D1186" i="311"/>
  <c r="C1186" i="311"/>
  <c r="D1185" i="311"/>
  <c r="C1185" i="311"/>
  <c r="D1184" i="311"/>
  <c r="C1184" i="311"/>
  <c r="D1183" i="311"/>
  <c r="C1183" i="311"/>
  <c r="D1182" i="311"/>
  <c r="C1182" i="311"/>
  <c r="D1181" i="311"/>
  <c r="C1181" i="311"/>
  <c r="D1180" i="311"/>
  <c r="C1180" i="311"/>
  <c r="D1179" i="311"/>
  <c r="C1179" i="311"/>
  <c r="D1178" i="311"/>
  <c r="C1178" i="311"/>
  <c r="D1177" i="311"/>
  <c r="C1177" i="311"/>
  <c r="D1176" i="311"/>
  <c r="C1176" i="311"/>
  <c r="D1175" i="311"/>
  <c r="C1175" i="311"/>
  <c r="D1174" i="311"/>
  <c r="C1174" i="311"/>
  <c r="D1173" i="311"/>
  <c r="C1173" i="311"/>
  <c r="D1172" i="311"/>
  <c r="C1172" i="311"/>
  <c r="D1171" i="311"/>
  <c r="C1171" i="311"/>
  <c r="D1170" i="311"/>
  <c r="C1170" i="311"/>
  <c r="D1169" i="311"/>
  <c r="C1169" i="311"/>
  <c r="D1168" i="311"/>
  <c r="C1168" i="311"/>
  <c r="D1167" i="311"/>
  <c r="C1167" i="311"/>
  <c r="D1166" i="311"/>
  <c r="C1166" i="311"/>
  <c r="D1165" i="311"/>
  <c r="C1165" i="311"/>
  <c r="D1164" i="311"/>
  <c r="C1164" i="311"/>
  <c r="D1163" i="311"/>
  <c r="C1163" i="311"/>
  <c r="D1162" i="311"/>
  <c r="C1162" i="311"/>
  <c r="D1161" i="311"/>
  <c r="C1161" i="311"/>
  <c r="D1160" i="311"/>
  <c r="C1160" i="311"/>
  <c r="D1159" i="311"/>
  <c r="C1159" i="311"/>
  <c r="D1158" i="311"/>
  <c r="C1158" i="311"/>
  <c r="D1157" i="311"/>
  <c r="C1157" i="311"/>
  <c r="D1156" i="311"/>
  <c r="C1156" i="311"/>
  <c r="D1155" i="311"/>
  <c r="C1155" i="311"/>
  <c r="D1154" i="311"/>
  <c r="C1154" i="311"/>
  <c r="D1153" i="311"/>
  <c r="C1153" i="311"/>
  <c r="D1152" i="311"/>
  <c r="C1152" i="311"/>
  <c r="D1151" i="311"/>
  <c r="C1151" i="311"/>
  <c r="D1150" i="311"/>
  <c r="C1150" i="311"/>
  <c r="A1150" i="311"/>
  <c r="D1149" i="311"/>
  <c r="C1149" i="311"/>
  <c r="C1148" i="311"/>
  <c r="D1148" i="311" s="1"/>
  <c r="C1147" i="311"/>
  <c r="D1147" i="311" s="1"/>
  <c r="D1146" i="311"/>
  <c r="C1146" i="311"/>
  <c r="C1145" i="311"/>
  <c r="D1145" i="311" s="1"/>
  <c r="C1144" i="311"/>
  <c r="D1144" i="311" s="1"/>
  <c r="C1143" i="311"/>
  <c r="D1143" i="311" s="1"/>
  <c r="D1142" i="311"/>
  <c r="C1142" i="311"/>
  <c r="C1141" i="311"/>
  <c r="D1141" i="311" s="1"/>
  <c r="C1140" i="311"/>
  <c r="D1140" i="311" s="1"/>
  <c r="C1139" i="311"/>
  <c r="D1139" i="311" s="1"/>
  <c r="D1138" i="311"/>
  <c r="C1138" i="311"/>
  <c r="C1137" i="311"/>
  <c r="D1137" i="311" s="1"/>
  <c r="C1136" i="311"/>
  <c r="D1136" i="311" s="1"/>
  <c r="C1135" i="311"/>
  <c r="D1135" i="311" s="1"/>
  <c r="D1134" i="311"/>
  <c r="C1134" i="311"/>
  <c r="C1133" i="311"/>
  <c r="D1133" i="311" s="1"/>
  <c r="C1132" i="311"/>
  <c r="D1132" i="311" s="1"/>
  <c r="C1131" i="311"/>
  <c r="D1131" i="311" s="1"/>
  <c r="D1130" i="311"/>
  <c r="C1130" i="311"/>
  <c r="D1129" i="311"/>
  <c r="C1129" i="311"/>
  <c r="D1128" i="311"/>
  <c r="C1128" i="311"/>
  <c r="D1127" i="311"/>
  <c r="C1127" i="311"/>
  <c r="D1126" i="311"/>
  <c r="C1126" i="311"/>
  <c r="D1125" i="311"/>
  <c r="C1125" i="311"/>
  <c r="D1124" i="311"/>
  <c r="C1124" i="311"/>
  <c r="D1123" i="311"/>
  <c r="C1123" i="311"/>
  <c r="D1122" i="311"/>
  <c r="C1122" i="311"/>
  <c r="D1121" i="311"/>
  <c r="C1121" i="311"/>
  <c r="D1120" i="311"/>
  <c r="C1120" i="311"/>
  <c r="D1119" i="311"/>
  <c r="C1119" i="311"/>
  <c r="D1118" i="311"/>
  <c r="C1118" i="311"/>
  <c r="D1117" i="311"/>
  <c r="C1117" i="311"/>
  <c r="D1116" i="311"/>
  <c r="C1116" i="311"/>
  <c r="D1115" i="311"/>
  <c r="C1115" i="311"/>
  <c r="D1114" i="311"/>
  <c r="C1114" i="311"/>
  <c r="D1113" i="311"/>
  <c r="C1113" i="311"/>
  <c r="D1112" i="311"/>
  <c r="C1112" i="311"/>
  <c r="D1111" i="311"/>
  <c r="C1111" i="311"/>
  <c r="D1110" i="311"/>
  <c r="C1110" i="311"/>
  <c r="A1110" i="311"/>
  <c r="D1109" i="311"/>
  <c r="C1109" i="311"/>
  <c r="C1108" i="311"/>
  <c r="D1108" i="311" s="1"/>
  <c r="C1107" i="311"/>
  <c r="D1107" i="311" s="1"/>
  <c r="C1106" i="311"/>
  <c r="D1106" i="311" s="1"/>
  <c r="C1105" i="311"/>
  <c r="D1105" i="311" s="1"/>
  <c r="C1104" i="311"/>
  <c r="D1104" i="311" s="1"/>
  <c r="C1103" i="311"/>
  <c r="D1103" i="311" s="1"/>
  <c r="C1102" i="311"/>
  <c r="D1102" i="311" s="1"/>
  <c r="D1101" i="311"/>
  <c r="C1101" i="311"/>
  <c r="C1100" i="311"/>
  <c r="D1100" i="311" s="1"/>
  <c r="D1099" i="311"/>
  <c r="C1099" i="311"/>
  <c r="C1098" i="311"/>
  <c r="D1098" i="311" s="1"/>
  <c r="D1097" i="311"/>
  <c r="C1097" i="311"/>
  <c r="C1096" i="311"/>
  <c r="D1096" i="311" s="1"/>
  <c r="D1095" i="311"/>
  <c r="C1095" i="311"/>
  <c r="C1094" i="311"/>
  <c r="D1094" i="311" s="1"/>
  <c r="D1093" i="311"/>
  <c r="C1093" i="311"/>
  <c r="C1092" i="311"/>
  <c r="D1092" i="311" s="1"/>
  <c r="D1091" i="311"/>
  <c r="C1091" i="311"/>
  <c r="C1090" i="311"/>
  <c r="D1090" i="311" s="1"/>
  <c r="D1089" i="311"/>
  <c r="C1089" i="311"/>
  <c r="C1088" i="311"/>
  <c r="D1088" i="311" s="1"/>
  <c r="D1087" i="311"/>
  <c r="C1087" i="311"/>
  <c r="C1086" i="311"/>
  <c r="D1086" i="311" s="1"/>
  <c r="D1085" i="311"/>
  <c r="C1085" i="311"/>
  <c r="C1084" i="311"/>
  <c r="D1084" i="311" s="1"/>
  <c r="D1083" i="311"/>
  <c r="C1083" i="311"/>
  <c r="C1082" i="311"/>
  <c r="D1082" i="311" s="1"/>
  <c r="D1081" i="311"/>
  <c r="C1081" i="311"/>
  <c r="C1080" i="311"/>
  <c r="D1080" i="311" s="1"/>
  <c r="D1079" i="311"/>
  <c r="C1079" i="311"/>
  <c r="C1078" i="311"/>
  <c r="D1078" i="311" s="1"/>
  <c r="D1077" i="311"/>
  <c r="C1077" i="311"/>
  <c r="C1076" i="311"/>
  <c r="D1076" i="311" s="1"/>
  <c r="D1075" i="311"/>
  <c r="C1075" i="311"/>
  <c r="C1074" i="311"/>
  <c r="D1074" i="311" s="1"/>
  <c r="D1073" i="311"/>
  <c r="C1073" i="311"/>
  <c r="C1072" i="311"/>
  <c r="D1072" i="311" s="1"/>
  <c r="D1071" i="311"/>
  <c r="C1071" i="311"/>
  <c r="C1070" i="311"/>
  <c r="D1070" i="311" s="1"/>
  <c r="A1070" i="311"/>
  <c r="D1069" i="311"/>
  <c r="C1069" i="311"/>
  <c r="C1068" i="311"/>
  <c r="D1068" i="311" s="1"/>
  <c r="C1067" i="311"/>
  <c r="D1067" i="311" s="1"/>
  <c r="D1066" i="311"/>
  <c r="C1066" i="311"/>
  <c r="D1065" i="311"/>
  <c r="C1065" i="311"/>
  <c r="C1064" i="311"/>
  <c r="D1064" i="311" s="1"/>
  <c r="C1063" i="311"/>
  <c r="D1063" i="311" s="1"/>
  <c r="D1062" i="311"/>
  <c r="C1062" i="311"/>
  <c r="D1061" i="311"/>
  <c r="C1061" i="311"/>
  <c r="C1060" i="311"/>
  <c r="D1060" i="311" s="1"/>
  <c r="C1059" i="311"/>
  <c r="D1059" i="311" s="1"/>
  <c r="D1058" i="311"/>
  <c r="C1058" i="311"/>
  <c r="D1057" i="311"/>
  <c r="C1057" i="311"/>
  <c r="C1056" i="311"/>
  <c r="D1056" i="311" s="1"/>
  <c r="C1055" i="311"/>
  <c r="D1055" i="311" s="1"/>
  <c r="D1054" i="311"/>
  <c r="C1054" i="311"/>
  <c r="D1053" i="311"/>
  <c r="C1053" i="311"/>
  <c r="C1052" i="311"/>
  <c r="D1052" i="311" s="1"/>
  <c r="C1051" i="311"/>
  <c r="D1051" i="311" s="1"/>
  <c r="D1050" i="311"/>
  <c r="C1050" i="311"/>
  <c r="D1049" i="311"/>
  <c r="C1049" i="311"/>
  <c r="C1048" i="311"/>
  <c r="D1048" i="311" s="1"/>
  <c r="C1047" i="311"/>
  <c r="D1047" i="311" s="1"/>
  <c r="D1046" i="311"/>
  <c r="C1046" i="311"/>
  <c r="D1045" i="311"/>
  <c r="C1045" i="311"/>
  <c r="D1044" i="311"/>
  <c r="C1044" i="311"/>
  <c r="D1043" i="311"/>
  <c r="C1043" i="311"/>
  <c r="D1042" i="311"/>
  <c r="C1042" i="311"/>
  <c r="D1041" i="311"/>
  <c r="C1041" i="311"/>
  <c r="D1040" i="311"/>
  <c r="C1040" i="311"/>
  <c r="D1039" i="311"/>
  <c r="C1039" i="311"/>
  <c r="D1038" i="311"/>
  <c r="C1038" i="311"/>
  <c r="D1037" i="311"/>
  <c r="C1037" i="311"/>
  <c r="D1036" i="311"/>
  <c r="C1036" i="311"/>
  <c r="D1035" i="311"/>
  <c r="C1035" i="311"/>
  <c r="D1034" i="311"/>
  <c r="C1034" i="311"/>
  <c r="D1033" i="311"/>
  <c r="C1033" i="311"/>
  <c r="D1032" i="311"/>
  <c r="C1032" i="311"/>
  <c r="D1031" i="311"/>
  <c r="C1031" i="311"/>
  <c r="A1031" i="311"/>
  <c r="D1030" i="311"/>
  <c r="C1030" i="311"/>
  <c r="A1030" i="311"/>
  <c r="D1029" i="311"/>
  <c r="C1029" i="311"/>
  <c r="D1028" i="311"/>
  <c r="C1028" i="311"/>
  <c r="D1027" i="311"/>
  <c r="C1027" i="311"/>
  <c r="D1026" i="311"/>
  <c r="C1026" i="311"/>
  <c r="D1025" i="311"/>
  <c r="C1025" i="311"/>
  <c r="D1024" i="311"/>
  <c r="C1024" i="311"/>
  <c r="D1023" i="311"/>
  <c r="C1023" i="311"/>
  <c r="D1022" i="311"/>
  <c r="C1022" i="311"/>
  <c r="D1021" i="311"/>
  <c r="C1021" i="311"/>
  <c r="D1020" i="311"/>
  <c r="C1020" i="311"/>
  <c r="D1019" i="311"/>
  <c r="C1019" i="311"/>
  <c r="D1018" i="311"/>
  <c r="C1018" i="311"/>
  <c r="D1017" i="311"/>
  <c r="C1017" i="311"/>
  <c r="D1016" i="311"/>
  <c r="C1016" i="311"/>
  <c r="D1015" i="311"/>
  <c r="C1015" i="311"/>
  <c r="D1014" i="311"/>
  <c r="C1014" i="311"/>
  <c r="D1013" i="311"/>
  <c r="C1013" i="311"/>
  <c r="D1012" i="311"/>
  <c r="C1012" i="311"/>
  <c r="D1011" i="311"/>
  <c r="C1011" i="311"/>
  <c r="D1010" i="311"/>
  <c r="C1010" i="311"/>
  <c r="D1009" i="311"/>
  <c r="C1009" i="311"/>
  <c r="D1008" i="311"/>
  <c r="C1008" i="311"/>
  <c r="D1007" i="311"/>
  <c r="C1007" i="311"/>
  <c r="D1006" i="311"/>
  <c r="C1006" i="311"/>
  <c r="D1005" i="311"/>
  <c r="C1005" i="311"/>
  <c r="D1004" i="311"/>
  <c r="C1004" i="311"/>
  <c r="D1003" i="311"/>
  <c r="C1003" i="311"/>
  <c r="D1002" i="311"/>
  <c r="C1002" i="311"/>
  <c r="D1001" i="311"/>
  <c r="C1001" i="311"/>
  <c r="D1000" i="311"/>
  <c r="C1000" i="311"/>
  <c r="D999" i="311"/>
  <c r="C999" i="311"/>
  <c r="D998" i="311"/>
  <c r="C998" i="311"/>
  <c r="D997" i="311"/>
  <c r="C997" i="311"/>
  <c r="D996" i="311"/>
  <c r="C996" i="311"/>
  <c r="D995" i="311"/>
  <c r="C995" i="311"/>
  <c r="C994" i="311"/>
  <c r="D994" i="311" s="1"/>
  <c r="D993" i="311"/>
  <c r="C993" i="311"/>
  <c r="C992" i="311"/>
  <c r="D992" i="311" s="1"/>
  <c r="D991" i="311"/>
  <c r="C991" i="311"/>
  <c r="C990" i="311"/>
  <c r="D990" i="311" s="1"/>
  <c r="A990" i="311"/>
  <c r="C989" i="311"/>
  <c r="D989" i="311" s="1"/>
  <c r="C988" i="311"/>
  <c r="D988" i="311" s="1"/>
  <c r="C987" i="311"/>
  <c r="D987" i="311" s="1"/>
  <c r="C986" i="311"/>
  <c r="D986" i="311" s="1"/>
  <c r="C985" i="311"/>
  <c r="D985" i="311" s="1"/>
  <c r="C984" i="311"/>
  <c r="D984" i="311" s="1"/>
  <c r="C983" i="311"/>
  <c r="D983" i="311" s="1"/>
  <c r="C982" i="311"/>
  <c r="D982" i="311" s="1"/>
  <c r="C981" i="311"/>
  <c r="D981" i="311" s="1"/>
  <c r="C980" i="311"/>
  <c r="D980" i="311" s="1"/>
  <c r="C979" i="311"/>
  <c r="D979" i="311" s="1"/>
  <c r="C978" i="311"/>
  <c r="D978" i="311" s="1"/>
  <c r="C977" i="311"/>
  <c r="D977" i="311" s="1"/>
  <c r="C976" i="311"/>
  <c r="D976" i="311" s="1"/>
  <c r="C975" i="311"/>
  <c r="D975" i="311" s="1"/>
  <c r="C974" i="311"/>
  <c r="D974" i="311" s="1"/>
  <c r="C973" i="311"/>
  <c r="D973" i="311" s="1"/>
  <c r="C972" i="311"/>
  <c r="D972" i="311" s="1"/>
  <c r="C971" i="311"/>
  <c r="D971" i="311" s="1"/>
  <c r="C970" i="311"/>
  <c r="D970" i="311" s="1"/>
  <c r="C969" i="311"/>
  <c r="D969" i="311" s="1"/>
  <c r="C968" i="311"/>
  <c r="D968" i="311" s="1"/>
  <c r="C967" i="311"/>
  <c r="D967" i="311" s="1"/>
  <c r="C966" i="311"/>
  <c r="D966" i="311" s="1"/>
  <c r="C965" i="311"/>
  <c r="D965" i="311" s="1"/>
  <c r="C964" i="311"/>
  <c r="D964" i="311" s="1"/>
  <c r="C963" i="311"/>
  <c r="D963" i="311" s="1"/>
  <c r="C962" i="311"/>
  <c r="D962" i="311" s="1"/>
  <c r="C961" i="311"/>
  <c r="D961" i="311" s="1"/>
  <c r="C960" i="311"/>
  <c r="D960" i="311" s="1"/>
  <c r="C959" i="311"/>
  <c r="D959" i="311" s="1"/>
  <c r="C958" i="311"/>
  <c r="D958" i="311" s="1"/>
  <c r="C957" i="311"/>
  <c r="D957" i="311" s="1"/>
  <c r="C956" i="311"/>
  <c r="D956" i="311" s="1"/>
  <c r="C955" i="311"/>
  <c r="D955" i="311" s="1"/>
  <c r="C954" i="311"/>
  <c r="D954" i="311" s="1"/>
  <c r="C953" i="311"/>
  <c r="D953" i="311" s="1"/>
  <c r="C952" i="311"/>
  <c r="D952" i="311" s="1"/>
  <c r="C951" i="311"/>
  <c r="D951" i="311" s="1"/>
  <c r="C950" i="311"/>
  <c r="D950" i="311" s="1"/>
  <c r="A950" i="311"/>
  <c r="A951" i="311" s="1"/>
  <c r="A952" i="311" s="1"/>
  <c r="A953" i="311" s="1"/>
  <c r="A954" i="311" s="1"/>
  <c r="A955" i="311" s="1"/>
  <c r="A956" i="311" s="1"/>
  <c r="A957" i="311" s="1"/>
  <c r="A958" i="311" s="1"/>
  <c r="A959" i="311" s="1"/>
  <c r="A960" i="311" s="1"/>
  <c r="A961" i="311" s="1"/>
  <c r="A962" i="311" s="1"/>
  <c r="A963" i="311" s="1"/>
  <c r="A964" i="311" s="1"/>
  <c r="A965" i="311" s="1"/>
  <c r="A966" i="311" s="1"/>
  <c r="A967" i="311" s="1"/>
  <c r="A968" i="311" s="1"/>
  <c r="A969" i="311" s="1"/>
  <c r="A970" i="311" s="1"/>
  <c r="A971" i="311" s="1"/>
  <c r="A972" i="311" s="1"/>
  <c r="A973" i="311" s="1"/>
  <c r="A974" i="311" s="1"/>
  <c r="A975" i="311" s="1"/>
  <c r="A976" i="311" s="1"/>
  <c r="A977" i="311" s="1"/>
  <c r="A978" i="311" s="1"/>
  <c r="A979" i="311" s="1"/>
  <c r="A980" i="311" s="1"/>
  <c r="A981" i="311" s="1"/>
  <c r="A982" i="311" s="1"/>
  <c r="A983" i="311" s="1"/>
  <c r="A984" i="311" s="1"/>
  <c r="A985" i="311" s="1"/>
  <c r="A986" i="311" s="1"/>
  <c r="A987" i="311" s="1"/>
  <c r="A988" i="311" s="1"/>
  <c r="C949" i="311"/>
  <c r="D949" i="311" s="1"/>
  <c r="D948" i="311"/>
  <c r="C948" i="311"/>
  <c r="D947" i="311"/>
  <c r="C947" i="311"/>
  <c r="D946" i="311"/>
  <c r="C946" i="311"/>
  <c r="D945" i="311"/>
  <c r="C945" i="311"/>
  <c r="D944" i="311"/>
  <c r="C944" i="311"/>
  <c r="D943" i="311"/>
  <c r="C943" i="311"/>
  <c r="D942" i="311"/>
  <c r="C942" i="311"/>
  <c r="D941" i="311"/>
  <c r="C941" i="311"/>
  <c r="D940" i="311"/>
  <c r="C940" i="311"/>
  <c r="D939" i="311"/>
  <c r="C939" i="311"/>
  <c r="D938" i="311"/>
  <c r="C938" i="311"/>
  <c r="D937" i="311"/>
  <c r="C937" i="311"/>
  <c r="D936" i="311"/>
  <c r="C936" i="311"/>
  <c r="D935" i="311"/>
  <c r="C935" i="311"/>
  <c r="D934" i="311"/>
  <c r="C934" i="311"/>
  <c r="D933" i="311"/>
  <c r="C933" i="311"/>
  <c r="D932" i="311"/>
  <c r="C932" i="311"/>
  <c r="D931" i="311"/>
  <c r="C931" i="311"/>
  <c r="D930" i="311"/>
  <c r="C930" i="311"/>
  <c r="D929" i="311"/>
  <c r="C929" i="311"/>
  <c r="D928" i="311"/>
  <c r="C928" i="311"/>
  <c r="D927" i="311"/>
  <c r="C927" i="311"/>
  <c r="D926" i="311"/>
  <c r="C926" i="311"/>
  <c r="D925" i="311"/>
  <c r="C925" i="311"/>
  <c r="D924" i="311"/>
  <c r="C924" i="311"/>
  <c r="D923" i="311"/>
  <c r="C923" i="311"/>
  <c r="D922" i="311"/>
  <c r="C922" i="311"/>
  <c r="D921" i="311"/>
  <c r="C921" i="311"/>
  <c r="D920" i="311"/>
  <c r="C920" i="311"/>
  <c r="D919" i="311"/>
  <c r="C919" i="311"/>
  <c r="D918" i="311"/>
  <c r="C918" i="311"/>
  <c r="D917" i="311"/>
  <c r="C917" i="311"/>
  <c r="D916" i="311"/>
  <c r="C916" i="311"/>
  <c r="D915" i="311"/>
  <c r="C915" i="311"/>
  <c r="D914" i="311"/>
  <c r="C914" i="311"/>
  <c r="D913" i="311"/>
  <c r="C913" i="311"/>
  <c r="D912" i="311"/>
  <c r="C912" i="311"/>
  <c r="D911" i="311"/>
  <c r="C911" i="311"/>
  <c r="D910" i="311"/>
  <c r="C910" i="311"/>
  <c r="A910" i="311"/>
  <c r="A911" i="311" s="1"/>
  <c r="A912" i="311" s="1"/>
  <c r="A913" i="311" s="1"/>
  <c r="A914" i="311" s="1"/>
  <c r="A915" i="311" s="1"/>
  <c r="A916" i="311" s="1"/>
  <c r="A917" i="311" s="1"/>
  <c r="A918" i="311" s="1"/>
  <c r="A919" i="311" s="1"/>
  <c r="A920" i="311" s="1"/>
  <c r="A921" i="311" s="1"/>
  <c r="A922" i="311" s="1"/>
  <c r="A923" i="311" s="1"/>
  <c r="A924" i="311" s="1"/>
  <c r="A925" i="311" s="1"/>
  <c r="A926" i="311" s="1"/>
  <c r="A927" i="311" s="1"/>
  <c r="A928" i="311" s="1"/>
  <c r="A929" i="311" s="1"/>
  <c r="A930" i="311" s="1"/>
  <c r="A931" i="311" s="1"/>
  <c r="A932" i="311" s="1"/>
  <c r="A933" i="311" s="1"/>
  <c r="A934" i="311" s="1"/>
  <c r="A935" i="311" s="1"/>
  <c r="A936" i="311" s="1"/>
  <c r="A937" i="311" s="1"/>
  <c r="A938" i="311" s="1"/>
  <c r="A939" i="311" s="1"/>
  <c r="A940" i="311" s="1"/>
  <c r="A941" i="311" s="1"/>
  <c r="A942" i="311" s="1"/>
  <c r="A943" i="311" s="1"/>
  <c r="A944" i="311" s="1"/>
  <c r="A945" i="311" s="1"/>
  <c r="A946" i="311" s="1"/>
  <c r="A947" i="311" s="1"/>
  <c r="A948" i="311" s="1"/>
  <c r="D909" i="311"/>
  <c r="C909" i="311"/>
  <c r="D908" i="311"/>
  <c r="C908" i="311"/>
  <c r="D907" i="311"/>
  <c r="C907" i="311"/>
  <c r="C906" i="311"/>
  <c r="D906" i="311" s="1"/>
  <c r="C905" i="311"/>
  <c r="D905" i="311" s="1"/>
  <c r="D904" i="311"/>
  <c r="C904" i="311"/>
  <c r="D903" i="311"/>
  <c r="C903" i="311"/>
  <c r="C902" i="311"/>
  <c r="D902" i="311" s="1"/>
  <c r="C901" i="311"/>
  <c r="D901" i="311" s="1"/>
  <c r="D900" i="311"/>
  <c r="C900" i="311"/>
  <c r="D899" i="311"/>
  <c r="C899" i="311"/>
  <c r="C898" i="311"/>
  <c r="D898" i="311" s="1"/>
  <c r="C897" i="311"/>
  <c r="D897" i="311" s="1"/>
  <c r="D896" i="311"/>
  <c r="C896" i="311"/>
  <c r="D895" i="311"/>
  <c r="C895" i="311"/>
  <c r="C894" i="311"/>
  <c r="D894" i="311" s="1"/>
  <c r="C893" i="311"/>
  <c r="D893" i="311" s="1"/>
  <c r="D892" i="311"/>
  <c r="C892" i="311"/>
  <c r="D891" i="311"/>
  <c r="C891" i="311"/>
  <c r="C890" i="311"/>
  <c r="D890" i="311" s="1"/>
  <c r="C889" i="311"/>
  <c r="D889" i="311" s="1"/>
  <c r="D888" i="311"/>
  <c r="C888" i="311"/>
  <c r="D887" i="311"/>
  <c r="C887" i="311"/>
  <c r="C886" i="311"/>
  <c r="D886" i="311" s="1"/>
  <c r="C885" i="311"/>
  <c r="D885" i="311" s="1"/>
  <c r="D884" i="311"/>
  <c r="C884" i="311"/>
  <c r="D883" i="311"/>
  <c r="C883" i="311"/>
  <c r="C882" i="311"/>
  <c r="D882" i="311" s="1"/>
  <c r="C881" i="311"/>
  <c r="D881" i="311" s="1"/>
  <c r="D880" i="311"/>
  <c r="C880" i="311"/>
  <c r="D879" i="311"/>
  <c r="C879" i="311"/>
  <c r="C878" i="311"/>
  <c r="D878" i="311" s="1"/>
  <c r="C877" i="311"/>
  <c r="D877" i="311" s="1"/>
  <c r="D876" i="311"/>
  <c r="C876" i="311"/>
  <c r="D875" i="311"/>
  <c r="C875" i="311"/>
  <c r="C874" i="311"/>
  <c r="D874" i="311" s="1"/>
  <c r="C873" i="311"/>
  <c r="D873" i="311" s="1"/>
  <c r="D872" i="311"/>
  <c r="C872" i="311"/>
  <c r="D871" i="311"/>
  <c r="C871" i="311"/>
  <c r="C870" i="311"/>
  <c r="D870" i="311" s="1"/>
  <c r="A870" i="311"/>
  <c r="C869" i="311"/>
  <c r="D869" i="311" s="1"/>
  <c r="D868" i="311"/>
  <c r="C868" i="311"/>
  <c r="D867" i="311"/>
  <c r="C867" i="311"/>
  <c r="C866" i="311"/>
  <c r="D866" i="311" s="1"/>
  <c r="C865" i="311"/>
  <c r="D865" i="311" s="1"/>
  <c r="D864" i="311"/>
  <c r="C864" i="311"/>
  <c r="D863" i="311"/>
  <c r="C863" i="311"/>
  <c r="C862" i="311"/>
  <c r="D862" i="311" s="1"/>
  <c r="C861" i="311"/>
  <c r="D861" i="311" s="1"/>
  <c r="D860" i="311"/>
  <c r="C860" i="311"/>
  <c r="D859" i="311"/>
  <c r="C859" i="311"/>
  <c r="C858" i="311"/>
  <c r="D858" i="311" s="1"/>
  <c r="C857" i="311"/>
  <c r="D857" i="311" s="1"/>
  <c r="D856" i="311"/>
  <c r="C856" i="311"/>
  <c r="D855" i="311"/>
  <c r="C855" i="311"/>
  <c r="D854" i="311"/>
  <c r="C854" i="311"/>
  <c r="D853" i="311"/>
  <c r="C853" i="311"/>
  <c r="D852" i="311"/>
  <c r="C852" i="311"/>
  <c r="D851" i="311"/>
  <c r="C851" i="311"/>
  <c r="D850" i="311"/>
  <c r="C850" i="311"/>
  <c r="D849" i="311"/>
  <c r="C849" i="311"/>
  <c r="D848" i="311"/>
  <c r="C848" i="311"/>
  <c r="D847" i="311"/>
  <c r="C847" i="311"/>
  <c r="D846" i="311"/>
  <c r="C846" i="311"/>
  <c r="D845" i="311"/>
  <c r="C845" i="311"/>
  <c r="D844" i="311"/>
  <c r="C844" i="311"/>
  <c r="D843" i="311"/>
  <c r="C843" i="311"/>
  <c r="D842" i="311"/>
  <c r="C842" i="311"/>
  <c r="D841" i="311"/>
  <c r="C841" i="311"/>
  <c r="D840" i="311"/>
  <c r="C840" i="311"/>
  <c r="D839" i="311"/>
  <c r="C839" i="311"/>
  <c r="D838" i="311"/>
  <c r="C838" i="311"/>
  <c r="D837" i="311"/>
  <c r="C837" i="311"/>
  <c r="D836" i="311"/>
  <c r="C836" i="311"/>
  <c r="D835" i="311"/>
  <c r="C835" i="311"/>
  <c r="D834" i="311"/>
  <c r="C834" i="311"/>
  <c r="D833" i="311"/>
  <c r="C833" i="311"/>
  <c r="D832" i="311"/>
  <c r="C832" i="311"/>
  <c r="D831" i="311"/>
  <c r="C831" i="311"/>
  <c r="D830" i="311"/>
  <c r="C830" i="311"/>
  <c r="A830" i="311"/>
  <c r="D829" i="311"/>
  <c r="C829" i="311"/>
  <c r="D828" i="311"/>
  <c r="C828" i="311"/>
  <c r="D827" i="311"/>
  <c r="C827" i="311"/>
  <c r="D826" i="311"/>
  <c r="C826" i="311"/>
  <c r="D825" i="311"/>
  <c r="C825" i="311"/>
  <c r="D824" i="311"/>
  <c r="C824" i="311"/>
  <c r="D823" i="311"/>
  <c r="C823" i="311"/>
  <c r="D822" i="311"/>
  <c r="C822" i="311"/>
  <c r="D821" i="311"/>
  <c r="C821" i="311"/>
  <c r="D820" i="311"/>
  <c r="C820" i="311"/>
  <c r="D819" i="311"/>
  <c r="C819" i="311"/>
  <c r="D818" i="311"/>
  <c r="C818" i="311"/>
  <c r="D817" i="311"/>
  <c r="C817" i="311"/>
  <c r="D816" i="311"/>
  <c r="C816" i="311"/>
  <c r="D815" i="311"/>
  <c r="C815" i="311"/>
  <c r="D814" i="311"/>
  <c r="C814" i="311"/>
  <c r="D813" i="311"/>
  <c r="C813" i="311"/>
  <c r="D812" i="311"/>
  <c r="C812" i="311"/>
  <c r="D811" i="311"/>
  <c r="C811" i="311"/>
  <c r="D810" i="311"/>
  <c r="C810" i="311"/>
  <c r="D809" i="311"/>
  <c r="C809" i="311"/>
  <c r="D808" i="311"/>
  <c r="C808" i="311"/>
  <c r="D807" i="311"/>
  <c r="C807" i="311"/>
  <c r="D806" i="311"/>
  <c r="C806" i="311"/>
  <c r="D805" i="311"/>
  <c r="C805" i="311"/>
  <c r="D804" i="311"/>
  <c r="C804" i="311"/>
  <c r="D803" i="311"/>
  <c r="C803" i="311"/>
  <c r="D802" i="311"/>
  <c r="C802" i="311"/>
  <c r="D801" i="311"/>
  <c r="C801" i="311"/>
  <c r="D800" i="311"/>
  <c r="C800" i="311"/>
  <c r="D799" i="311"/>
  <c r="C799" i="311"/>
  <c r="D798" i="311"/>
  <c r="C798" i="311"/>
  <c r="D797" i="311"/>
  <c r="C797" i="311"/>
  <c r="D796" i="311"/>
  <c r="C796" i="311"/>
  <c r="D795" i="311"/>
  <c r="C795" i="311"/>
  <c r="D794" i="311"/>
  <c r="C794" i="311"/>
  <c r="D793" i="311"/>
  <c r="C793" i="311"/>
  <c r="D792" i="311"/>
  <c r="C792" i="311"/>
  <c r="D791" i="311"/>
  <c r="C791" i="311"/>
  <c r="D790" i="311"/>
  <c r="C790" i="311"/>
  <c r="A790" i="311"/>
  <c r="D789" i="311"/>
  <c r="C789" i="311"/>
  <c r="C788" i="311"/>
  <c r="D788" i="311" s="1"/>
  <c r="C787" i="311"/>
  <c r="D787" i="311" s="1"/>
  <c r="C786" i="311"/>
  <c r="D786" i="311" s="1"/>
  <c r="C785" i="311"/>
  <c r="D785" i="311" s="1"/>
  <c r="C784" i="311"/>
  <c r="D784" i="311" s="1"/>
  <c r="C783" i="311"/>
  <c r="D783" i="311" s="1"/>
  <c r="C782" i="311"/>
  <c r="D782" i="311" s="1"/>
  <c r="C781" i="311"/>
  <c r="D781" i="311" s="1"/>
  <c r="C780" i="311"/>
  <c r="D780" i="311" s="1"/>
  <c r="C779" i="311"/>
  <c r="D779" i="311" s="1"/>
  <c r="C778" i="311"/>
  <c r="D778" i="311" s="1"/>
  <c r="C777" i="311"/>
  <c r="D777" i="311" s="1"/>
  <c r="C776" i="311"/>
  <c r="D776" i="311" s="1"/>
  <c r="C775" i="311"/>
  <c r="D775" i="311" s="1"/>
  <c r="C774" i="311"/>
  <c r="D774" i="311" s="1"/>
  <c r="C773" i="311"/>
  <c r="D773" i="311" s="1"/>
  <c r="C772" i="311"/>
  <c r="D772" i="311" s="1"/>
  <c r="C771" i="311"/>
  <c r="D771" i="311" s="1"/>
  <c r="C770" i="311"/>
  <c r="D770" i="311" s="1"/>
  <c r="C769" i="311"/>
  <c r="D769" i="311" s="1"/>
  <c r="C768" i="311"/>
  <c r="D768" i="311" s="1"/>
  <c r="C767" i="311"/>
  <c r="D767" i="311" s="1"/>
  <c r="C766" i="311"/>
  <c r="D766" i="311" s="1"/>
  <c r="C765" i="311"/>
  <c r="D765" i="311" s="1"/>
  <c r="C764" i="311"/>
  <c r="D764" i="311" s="1"/>
  <c r="C763" i="311"/>
  <c r="D763" i="311" s="1"/>
  <c r="C762" i="311"/>
  <c r="D762" i="311" s="1"/>
  <c r="C761" i="311"/>
  <c r="D761" i="311" s="1"/>
  <c r="C760" i="311"/>
  <c r="D760" i="311" s="1"/>
  <c r="C759" i="311"/>
  <c r="D759" i="311" s="1"/>
  <c r="C758" i="311"/>
  <c r="D758" i="311" s="1"/>
  <c r="C757" i="311"/>
  <c r="D757" i="311" s="1"/>
  <c r="C756" i="311"/>
  <c r="D756" i="311" s="1"/>
  <c r="C755" i="311"/>
  <c r="D755" i="311" s="1"/>
  <c r="C754" i="311"/>
  <c r="D754" i="311" s="1"/>
  <c r="C753" i="311"/>
  <c r="D753" i="311" s="1"/>
  <c r="C752" i="311"/>
  <c r="D752" i="311" s="1"/>
  <c r="C751" i="311"/>
  <c r="D751" i="311" s="1"/>
  <c r="C750" i="311"/>
  <c r="D750" i="311" s="1"/>
  <c r="A750" i="311"/>
  <c r="A751" i="311" s="1"/>
  <c r="C749" i="311"/>
  <c r="D749" i="311" s="1"/>
  <c r="C748" i="311"/>
  <c r="D748" i="311" s="1"/>
  <c r="C747" i="311"/>
  <c r="D747" i="311" s="1"/>
  <c r="C746" i="311"/>
  <c r="D746" i="311" s="1"/>
  <c r="C745" i="311"/>
  <c r="D745" i="311" s="1"/>
  <c r="C744" i="311"/>
  <c r="D744" i="311" s="1"/>
  <c r="C743" i="311"/>
  <c r="D743" i="311" s="1"/>
  <c r="C742" i="311"/>
  <c r="D742" i="311" s="1"/>
  <c r="C741" i="311"/>
  <c r="D741" i="311" s="1"/>
  <c r="C740" i="311"/>
  <c r="D740" i="311" s="1"/>
  <c r="C739" i="311"/>
  <c r="D739" i="311" s="1"/>
  <c r="C738" i="311"/>
  <c r="D738" i="311" s="1"/>
  <c r="C737" i="311"/>
  <c r="D737" i="311" s="1"/>
  <c r="C736" i="311"/>
  <c r="D736" i="311" s="1"/>
  <c r="C735" i="311"/>
  <c r="D735" i="311" s="1"/>
  <c r="C734" i="311"/>
  <c r="D734" i="311" s="1"/>
  <c r="C733" i="311"/>
  <c r="D733" i="311" s="1"/>
  <c r="C732" i="311"/>
  <c r="D732" i="311" s="1"/>
  <c r="C731" i="311"/>
  <c r="D731" i="311" s="1"/>
  <c r="C730" i="311"/>
  <c r="D730" i="311" s="1"/>
  <c r="C729" i="311"/>
  <c r="D729" i="311" s="1"/>
  <c r="C728" i="311"/>
  <c r="D728" i="311" s="1"/>
  <c r="C727" i="311"/>
  <c r="D727" i="311" s="1"/>
  <c r="C726" i="311"/>
  <c r="D726" i="311" s="1"/>
  <c r="C725" i="311"/>
  <c r="D725" i="311" s="1"/>
  <c r="C724" i="311"/>
  <c r="D724" i="311" s="1"/>
  <c r="C723" i="311"/>
  <c r="D723" i="311" s="1"/>
  <c r="C722" i="311"/>
  <c r="D722" i="311" s="1"/>
  <c r="C721" i="311"/>
  <c r="D721" i="311" s="1"/>
  <c r="C720" i="311"/>
  <c r="D720" i="311" s="1"/>
  <c r="C719" i="311"/>
  <c r="D719" i="311" s="1"/>
  <c r="C718" i="311"/>
  <c r="D718" i="311" s="1"/>
  <c r="C717" i="311"/>
  <c r="D717" i="311" s="1"/>
  <c r="C716" i="311"/>
  <c r="D716" i="311" s="1"/>
  <c r="C715" i="311"/>
  <c r="D715" i="311" s="1"/>
  <c r="C714" i="311"/>
  <c r="D714" i="311" s="1"/>
  <c r="C713" i="311"/>
  <c r="D713" i="311" s="1"/>
  <c r="C712" i="311"/>
  <c r="D712" i="311" s="1"/>
  <c r="C711" i="311"/>
  <c r="D711" i="311" s="1"/>
  <c r="C710" i="311"/>
  <c r="D710" i="311" s="1"/>
  <c r="A710" i="311"/>
  <c r="A711" i="311" s="1"/>
  <c r="C709" i="311"/>
  <c r="D709" i="311" s="1"/>
  <c r="D708" i="311"/>
  <c r="C708" i="311"/>
  <c r="D707" i="311"/>
  <c r="C707" i="311"/>
  <c r="D706" i="311"/>
  <c r="C706" i="311"/>
  <c r="D705" i="311"/>
  <c r="C705" i="311"/>
  <c r="D704" i="311"/>
  <c r="C704" i="311"/>
  <c r="D703" i="311"/>
  <c r="C703" i="311"/>
  <c r="D702" i="311"/>
  <c r="C702" i="311"/>
  <c r="D701" i="311"/>
  <c r="C701" i="311"/>
  <c r="D700" i="311"/>
  <c r="C700" i="311"/>
  <c r="D699" i="311"/>
  <c r="C699" i="311"/>
  <c r="D698" i="311"/>
  <c r="C698" i="311"/>
  <c r="D697" i="311"/>
  <c r="C697" i="311"/>
  <c r="D696" i="311"/>
  <c r="C696" i="311"/>
  <c r="D695" i="311"/>
  <c r="C695" i="311"/>
  <c r="D694" i="311"/>
  <c r="C694" i="311"/>
  <c r="D693" i="311"/>
  <c r="C693" i="311"/>
  <c r="D692" i="311"/>
  <c r="C692" i="311"/>
  <c r="D691" i="311"/>
  <c r="C691" i="311"/>
  <c r="D690" i="311"/>
  <c r="C690" i="311"/>
  <c r="D689" i="311"/>
  <c r="C689" i="311"/>
  <c r="D688" i="311"/>
  <c r="C688" i="311"/>
  <c r="D687" i="311"/>
  <c r="C687" i="311"/>
  <c r="D686" i="311"/>
  <c r="C686" i="311"/>
  <c r="D685" i="311"/>
  <c r="C685" i="311"/>
  <c r="D684" i="311"/>
  <c r="C684" i="311"/>
  <c r="D683" i="311"/>
  <c r="C683" i="311"/>
  <c r="D682" i="311"/>
  <c r="C682" i="311"/>
  <c r="D681" i="311"/>
  <c r="C681" i="311"/>
  <c r="D680" i="311"/>
  <c r="C680" i="311"/>
  <c r="D679" i="311"/>
  <c r="C679" i="311"/>
  <c r="D678" i="311"/>
  <c r="C678" i="311"/>
  <c r="D677" i="311"/>
  <c r="C677" i="311"/>
  <c r="D676" i="311"/>
  <c r="C676" i="311"/>
  <c r="D675" i="311"/>
  <c r="C675" i="311"/>
  <c r="D674" i="311"/>
  <c r="C674" i="311"/>
  <c r="A674" i="311"/>
  <c r="A675" i="311" s="1"/>
  <c r="A676" i="311" s="1"/>
  <c r="A677" i="311" s="1"/>
  <c r="A678" i="311" s="1"/>
  <c r="A679" i="311" s="1"/>
  <c r="A680" i="311" s="1"/>
  <c r="A681" i="311" s="1"/>
  <c r="A682" i="311" s="1"/>
  <c r="A683" i="311" s="1"/>
  <c r="A684" i="311" s="1"/>
  <c r="A685" i="311" s="1"/>
  <c r="A686" i="311" s="1"/>
  <c r="A687" i="311" s="1"/>
  <c r="A688" i="311" s="1"/>
  <c r="A689" i="311" s="1"/>
  <c r="A690" i="311" s="1"/>
  <c r="A691" i="311" s="1"/>
  <c r="A692" i="311" s="1"/>
  <c r="A693" i="311" s="1"/>
  <c r="A694" i="311" s="1"/>
  <c r="A695" i="311" s="1"/>
  <c r="A696" i="311" s="1"/>
  <c r="A697" i="311" s="1"/>
  <c r="A698" i="311" s="1"/>
  <c r="A699" i="311" s="1"/>
  <c r="A700" i="311" s="1"/>
  <c r="A701" i="311" s="1"/>
  <c r="A702" i="311" s="1"/>
  <c r="A703" i="311" s="1"/>
  <c r="A704" i="311" s="1"/>
  <c r="A705" i="311" s="1"/>
  <c r="A706" i="311" s="1"/>
  <c r="A707" i="311" s="1"/>
  <c r="A708" i="311" s="1"/>
  <c r="D673" i="311"/>
  <c r="C673" i="311"/>
  <c r="D672" i="311"/>
  <c r="C672" i="311"/>
  <c r="D671" i="311"/>
  <c r="C671" i="311"/>
  <c r="D670" i="311"/>
  <c r="C670" i="311"/>
  <c r="D669" i="311"/>
  <c r="C669" i="311"/>
  <c r="D668" i="311"/>
  <c r="C668" i="311"/>
  <c r="D667" i="311"/>
  <c r="C667" i="311"/>
  <c r="D666" i="311"/>
  <c r="C666" i="311"/>
  <c r="D665" i="311"/>
  <c r="C665" i="311"/>
  <c r="D664" i="311"/>
  <c r="C664" i="311"/>
  <c r="D663" i="311"/>
  <c r="C663" i="311"/>
  <c r="D662" i="311"/>
  <c r="C662" i="311"/>
  <c r="D661" i="311"/>
  <c r="C661" i="311"/>
  <c r="D660" i="311"/>
  <c r="C660" i="311"/>
  <c r="D659" i="311"/>
  <c r="C659" i="311"/>
  <c r="D658" i="311"/>
  <c r="C658" i="311"/>
  <c r="D657" i="311"/>
  <c r="C657" i="311"/>
  <c r="D656" i="311"/>
  <c r="C656" i="311"/>
  <c r="D655" i="311"/>
  <c r="C655" i="311"/>
  <c r="D654" i="311"/>
  <c r="C654" i="311"/>
  <c r="D653" i="311"/>
  <c r="C653" i="311"/>
  <c r="D652" i="311"/>
  <c r="C652" i="311"/>
  <c r="D651" i="311"/>
  <c r="C651" i="311"/>
  <c r="D650" i="311"/>
  <c r="C650" i="311"/>
  <c r="D649" i="311"/>
  <c r="C649" i="311"/>
  <c r="D648" i="311"/>
  <c r="C648" i="311"/>
  <c r="D647" i="311"/>
  <c r="C647" i="311"/>
  <c r="D646" i="311"/>
  <c r="C646" i="311"/>
  <c r="D645" i="311"/>
  <c r="C645" i="311"/>
  <c r="D644" i="311"/>
  <c r="C644" i="311"/>
  <c r="D643" i="311"/>
  <c r="C643" i="311"/>
  <c r="D642" i="311"/>
  <c r="C642" i="311"/>
  <c r="D641" i="311"/>
  <c r="C641" i="311"/>
  <c r="D640" i="311"/>
  <c r="C640" i="311"/>
  <c r="D639" i="311"/>
  <c r="C639" i="311"/>
  <c r="D638" i="311"/>
  <c r="C638" i="311"/>
  <c r="A638" i="311"/>
  <c r="D637" i="311"/>
  <c r="C637" i="311"/>
  <c r="D636" i="311"/>
  <c r="C636" i="311"/>
  <c r="D635" i="311"/>
  <c r="C635" i="311"/>
  <c r="D634" i="311"/>
  <c r="C634" i="311"/>
  <c r="D633" i="311"/>
  <c r="C633" i="311"/>
  <c r="D632" i="311"/>
  <c r="C632" i="311"/>
  <c r="D631" i="311"/>
  <c r="C631" i="311"/>
  <c r="D630" i="311"/>
  <c r="C630" i="311"/>
  <c r="D629" i="311"/>
  <c r="C629" i="311"/>
  <c r="D628" i="311"/>
  <c r="C628" i="311"/>
  <c r="D627" i="311"/>
  <c r="C627" i="311"/>
  <c r="D626" i="311"/>
  <c r="C626" i="311"/>
  <c r="D625" i="311"/>
  <c r="C625" i="311"/>
  <c r="D624" i="311"/>
  <c r="C624" i="311"/>
  <c r="D623" i="311"/>
  <c r="C623" i="311"/>
  <c r="D622" i="311"/>
  <c r="C622" i="311"/>
  <c r="D621" i="311"/>
  <c r="C621" i="311"/>
  <c r="D620" i="311"/>
  <c r="C620" i="311"/>
  <c r="D619" i="311"/>
  <c r="C619" i="311"/>
  <c r="D618" i="311"/>
  <c r="C618" i="311"/>
  <c r="D617" i="311"/>
  <c r="C617" i="311"/>
  <c r="D616" i="311"/>
  <c r="C616" i="311"/>
  <c r="D615" i="311"/>
  <c r="C615" i="311"/>
  <c r="D614" i="311"/>
  <c r="C614" i="311"/>
  <c r="D613" i="311"/>
  <c r="C613" i="311"/>
  <c r="D612" i="311"/>
  <c r="C612" i="311"/>
  <c r="D611" i="311"/>
  <c r="C611" i="311"/>
  <c r="D610" i="311"/>
  <c r="C610" i="311"/>
  <c r="D609" i="311"/>
  <c r="C609" i="311"/>
  <c r="D608" i="311"/>
  <c r="C608" i="311"/>
  <c r="D607" i="311"/>
  <c r="C607" i="311"/>
  <c r="D606" i="311"/>
  <c r="C606" i="311"/>
  <c r="D605" i="311"/>
  <c r="C605" i="311"/>
  <c r="D604" i="311"/>
  <c r="C604" i="311"/>
  <c r="D603" i="311"/>
  <c r="C603" i="311"/>
  <c r="D602" i="311"/>
  <c r="C602" i="311"/>
  <c r="A602" i="311"/>
  <c r="A603" i="311" s="1"/>
  <c r="D601" i="311"/>
  <c r="C601" i="311"/>
  <c r="C600" i="311"/>
  <c r="D600" i="311" s="1"/>
  <c r="C599" i="311"/>
  <c r="D599" i="311" s="1"/>
  <c r="C598" i="311"/>
  <c r="D598" i="311" s="1"/>
  <c r="C597" i="311"/>
  <c r="D597" i="311" s="1"/>
  <c r="C596" i="311"/>
  <c r="D596" i="311" s="1"/>
  <c r="C595" i="311"/>
  <c r="D595" i="311" s="1"/>
  <c r="C594" i="311"/>
  <c r="D594" i="311" s="1"/>
  <c r="C593" i="311"/>
  <c r="D593" i="311" s="1"/>
  <c r="C592" i="311"/>
  <c r="D592" i="311" s="1"/>
  <c r="C591" i="311"/>
  <c r="D591" i="311" s="1"/>
  <c r="C590" i="311"/>
  <c r="D590" i="311" s="1"/>
  <c r="C589" i="311"/>
  <c r="D589" i="311" s="1"/>
  <c r="C588" i="311"/>
  <c r="D588" i="311" s="1"/>
  <c r="C587" i="311"/>
  <c r="D587" i="311" s="1"/>
  <c r="C586" i="311"/>
  <c r="D586" i="311" s="1"/>
  <c r="C585" i="311"/>
  <c r="D585" i="311" s="1"/>
  <c r="C584" i="311"/>
  <c r="D584" i="311" s="1"/>
  <c r="C583" i="311"/>
  <c r="D583" i="311" s="1"/>
  <c r="C582" i="311"/>
  <c r="D582" i="311" s="1"/>
  <c r="C581" i="311"/>
  <c r="D581" i="311" s="1"/>
  <c r="C580" i="311"/>
  <c r="D580" i="311" s="1"/>
  <c r="C579" i="311"/>
  <c r="D579" i="311" s="1"/>
  <c r="C578" i="311"/>
  <c r="D578" i="311" s="1"/>
  <c r="C577" i="311"/>
  <c r="D577" i="311" s="1"/>
  <c r="C576" i="311"/>
  <c r="D576" i="311" s="1"/>
  <c r="C575" i="311"/>
  <c r="D575" i="311" s="1"/>
  <c r="C574" i="311"/>
  <c r="D574" i="311" s="1"/>
  <c r="C573" i="311"/>
  <c r="D573" i="311" s="1"/>
  <c r="C572" i="311"/>
  <c r="D572" i="311" s="1"/>
  <c r="C571" i="311"/>
  <c r="D571" i="311" s="1"/>
  <c r="C570" i="311"/>
  <c r="D570" i="311" s="1"/>
  <c r="C569" i="311"/>
  <c r="D569" i="311" s="1"/>
  <c r="C568" i="311"/>
  <c r="D568" i="311" s="1"/>
  <c r="C567" i="311"/>
  <c r="D567" i="311" s="1"/>
  <c r="C566" i="311"/>
  <c r="D566" i="311" s="1"/>
  <c r="A566" i="311"/>
  <c r="A567" i="311" s="1"/>
  <c r="A568" i="311" s="1"/>
  <c r="A569" i="311" s="1"/>
  <c r="A570" i="311" s="1"/>
  <c r="A571" i="311" s="1"/>
  <c r="A572" i="311" s="1"/>
  <c r="A573" i="311" s="1"/>
  <c r="A574" i="311" s="1"/>
  <c r="A575" i="311" s="1"/>
  <c r="A576" i="311" s="1"/>
  <c r="A577" i="311" s="1"/>
  <c r="A578" i="311" s="1"/>
  <c r="A579" i="311" s="1"/>
  <c r="A580" i="311" s="1"/>
  <c r="A581" i="311" s="1"/>
  <c r="A582" i="311" s="1"/>
  <c r="A583" i="311" s="1"/>
  <c r="A584" i="311" s="1"/>
  <c r="A585" i="311" s="1"/>
  <c r="A586" i="311" s="1"/>
  <c r="A587" i="311" s="1"/>
  <c r="A588" i="311" s="1"/>
  <c r="A589" i="311" s="1"/>
  <c r="A590" i="311" s="1"/>
  <c r="A591" i="311" s="1"/>
  <c r="A592" i="311" s="1"/>
  <c r="A593" i="311" s="1"/>
  <c r="A594" i="311" s="1"/>
  <c r="A595" i="311" s="1"/>
  <c r="A596" i="311" s="1"/>
  <c r="A597" i="311" s="1"/>
  <c r="A598" i="311" s="1"/>
  <c r="A599" i="311" s="1"/>
  <c r="A600" i="311" s="1"/>
  <c r="C565" i="311"/>
  <c r="D565" i="311" s="1"/>
  <c r="D564" i="311"/>
  <c r="C564" i="311"/>
  <c r="D563" i="311"/>
  <c r="C563" i="311"/>
  <c r="D562" i="311"/>
  <c r="C562" i="311"/>
  <c r="D561" i="311"/>
  <c r="C561" i="311"/>
  <c r="D560" i="311"/>
  <c r="C560" i="311"/>
  <c r="D559" i="311"/>
  <c r="C559" i="311"/>
  <c r="D558" i="311"/>
  <c r="C558" i="311"/>
  <c r="D557" i="311"/>
  <c r="C557" i="311"/>
  <c r="D556" i="311"/>
  <c r="C556" i="311"/>
  <c r="D555" i="311"/>
  <c r="C555" i="311"/>
  <c r="D554" i="311"/>
  <c r="C554" i="311"/>
  <c r="D553" i="311"/>
  <c r="C553" i="311"/>
  <c r="D552" i="311"/>
  <c r="C552" i="311"/>
  <c r="D551" i="311"/>
  <c r="C551" i="311"/>
  <c r="D550" i="311"/>
  <c r="C550" i="311"/>
  <c r="D549" i="311"/>
  <c r="C549" i="311"/>
  <c r="D548" i="311"/>
  <c r="C548" i="311"/>
  <c r="D547" i="311"/>
  <c r="C547" i="311"/>
  <c r="D546" i="311"/>
  <c r="C546" i="311"/>
  <c r="D545" i="311"/>
  <c r="C545" i="311"/>
  <c r="D544" i="311"/>
  <c r="C544" i="311"/>
  <c r="D543" i="311"/>
  <c r="C543" i="311"/>
  <c r="D542" i="311"/>
  <c r="C542" i="311"/>
  <c r="D541" i="311"/>
  <c r="C541" i="311"/>
  <c r="D540" i="311"/>
  <c r="C540" i="311"/>
  <c r="D539" i="311"/>
  <c r="C539" i="311"/>
  <c r="D538" i="311"/>
  <c r="C538" i="311"/>
  <c r="D537" i="311"/>
  <c r="C537" i="311"/>
  <c r="D536" i="311"/>
  <c r="C536" i="311"/>
  <c r="D535" i="311"/>
  <c r="C535" i="311"/>
  <c r="D534" i="311"/>
  <c r="C534" i="311"/>
  <c r="A534" i="311"/>
  <c r="D533" i="311"/>
  <c r="C533" i="311"/>
  <c r="C532" i="311"/>
  <c r="D532" i="311" s="1"/>
  <c r="C531" i="311"/>
  <c r="D531" i="311" s="1"/>
  <c r="D530" i="311"/>
  <c r="C530" i="311"/>
  <c r="D529" i="311"/>
  <c r="C529" i="311"/>
  <c r="C528" i="311"/>
  <c r="D528" i="311" s="1"/>
  <c r="C527" i="311"/>
  <c r="D527" i="311" s="1"/>
  <c r="D526" i="311"/>
  <c r="C526" i="311"/>
  <c r="D525" i="311"/>
  <c r="C525" i="311"/>
  <c r="C524" i="311"/>
  <c r="D524" i="311" s="1"/>
  <c r="C523" i="311"/>
  <c r="D523" i="311" s="1"/>
  <c r="D522" i="311"/>
  <c r="C522" i="311"/>
  <c r="D521" i="311"/>
  <c r="C521" i="311"/>
  <c r="C520" i="311"/>
  <c r="D520" i="311" s="1"/>
  <c r="C519" i="311"/>
  <c r="D519" i="311" s="1"/>
  <c r="D518" i="311"/>
  <c r="C518" i="311"/>
  <c r="D517" i="311"/>
  <c r="C517" i="311"/>
  <c r="C516" i="311"/>
  <c r="D516" i="311" s="1"/>
  <c r="C515" i="311"/>
  <c r="D515" i="311" s="1"/>
  <c r="D514" i="311"/>
  <c r="C514" i="311"/>
  <c r="D513" i="311"/>
  <c r="C513" i="311"/>
  <c r="C512" i="311"/>
  <c r="D512" i="311" s="1"/>
  <c r="C511" i="311"/>
  <c r="D511" i="311" s="1"/>
  <c r="D510" i="311"/>
  <c r="C510" i="311"/>
  <c r="D509" i="311"/>
  <c r="C509" i="311"/>
  <c r="C508" i="311"/>
  <c r="D508" i="311" s="1"/>
  <c r="C507" i="311"/>
  <c r="D507" i="311" s="1"/>
  <c r="D506" i="311"/>
  <c r="C506" i="311"/>
  <c r="D505" i="311"/>
  <c r="C505" i="311"/>
  <c r="C504" i="311"/>
  <c r="D504" i="311" s="1"/>
  <c r="C503" i="311"/>
  <c r="D503" i="311" s="1"/>
  <c r="A503" i="311"/>
  <c r="D502" i="311"/>
  <c r="C502" i="311"/>
  <c r="A502" i="311"/>
  <c r="D501" i="311"/>
  <c r="C501" i="311"/>
  <c r="C500" i="311"/>
  <c r="D500" i="311" s="1"/>
  <c r="C499" i="311"/>
  <c r="D499" i="311" s="1"/>
  <c r="D498" i="311"/>
  <c r="C498" i="311"/>
  <c r="D497" i="311"/>
  <c r="C497" i="311"/>
  <c r="C496" i="311"/>
  <c r="D496" i="311" s="1"/>
  <c r="C495" i="311"/>
  <c r="D495" i="311" s="1"/>
  <c r="D494" i="311"/>
  <c r="C494" i="311"/>
  <c r="D493" i="311"/>
  <c r="C493" i="311"/>
  <c r="C492" i="311"/>
  <c r="D492" i="311" s="1"/>
  <c r="C491" i="311"/>
  <c r="D491" i="311" s="1"/>
  <c r="D490" i="311"/>
  <c r="C490" i="311"/>
  <c r="D489" i="311"/>
  <c r="C489" i="311"/>
  <c r="C488" i="311"/>
  <c r="D488" i="311" s="1"/>
  <c r="C487" i="311"/>
  <c r="D487" i="311" s="1"/>
  <c r="D486" i="311"/>
  <c r="C486" i="311"/>
  <c r="D485" i="311"/>
  <c r="C485" i="311"/>
  <c r="C484" i="311"/>
  <c r="D484" i="311" s="1"/>
  <c r="C483" i="311"/>
  <c r="D483" i="311" s="1"/>
  <c r="D482" i="311"/>
  <c r="C482" i="311"/>
  <c r="D481" i="311"/>
  <c r="C481" i="311"/>
  <c r="C480" i="311"/>
  <c r="D480" i="311" s="1"/>
  <c r="C479" i="311"/>
  <c r="D479" i="311" s="1"/>
  <c r="D478" i="311"/>
  <c r="C478" i="311"/>
  <c r="D477" i="311"/>
  <c r="C477" i="311"/>
  <c r="C476" i="311"/>
  <c r="D476" i="311" s="1"/>
  <c r="C475" i="311"/>
  <c r="D475" i="311" s="1"/>
  <c r="D474" i="311"/>
  <c r="C474" i="311"/>
  <c r="D473" i="311"/>
  <c r="C473" i="311"/>
  <c r="C472" i="311"/>
  <c r="D472" i="311" s="1"/>
  <c r="C471" i="311"/>
  <c r="D471" i="311" s="1"/>
  <c r="D470" i="311"/>
  <c r="C470" i="311"/>
  <c r="A470" i="311"/>
  <c r="A471" i="311" s="1"/>
  <c r="A472" i="311" s="1"/>
  <c r="D469" i="311"/>
  <c r="C469" i="311"/>
  <c r="C468" i="311"/>
  <c r="D468" i="311" s="1"/>
  <c r="C467" i="311"/>
  <c r="D467" i="311" s="1"/>
  <c r="C466" i="311"/>
  <c r="D466" i="311" s="1"/>
  <c r="C465" i="311"/>
  <c r="D465" i="311" s="1"/>
  <c r="C464" i="311"/>
  <c r="D464" i="311" s="1"/>
  <c r="C463" i="311"/>
  <c r="D463" i="311" s="1"/>
  <c r="C462" i="311"/>
  <c r="D462" i="311" s="1"/>
  <c r="C461" i="311"/>
  <c r="D461" i="311" s="1"/>
  <c r="C460" i="311"/>
  <c r="D460" i="311" s="1"/>
  <c r="C459" i="311"/>
  <c r="D459" i="311" s="1"/>
  <c r="C458" i="311"/>
  <c r="D458" i="311" s="1"/>
  <c r="C457" i="311"/>
  <c r="D457" i="311" s="1"/>
  <c r="C456" i="311"/>
  <c r="D456" i="311" s="1"/>
  <c r="C455" i="311"/>
  <c r="D455" i="311" s="1"/>
  <c r="C454" i="311"/>
  <c r="D454" i="311" s="1"/>
  <c r="C453" i="311"/>
  <c r="D453" i="311" s="1"/>
  <c r="C452" i="311"/>
  <c r="D452" i="311" s="1"/>
  <c r="C451" i="311"/>
  <c r="D451" i="311" s="1"/>
  <c r="C450" i="311"/>
  <c r="D450" i="311" s="1"/>
  <c r="C449" i="311"/>
  <c r="D449" i="311" s="1"/>
  <c r="C448" i="311"/>
  <c r="D448" i="311" s="1"/>
  <c r="C447" i="311"/>
  <c r="D447" i="311" s="1"/>
  <c r="C446" i="311"/>
  <c r="D446" i="311" s="1"/>
  <c r="C445" i="311"/>
  <c r="D445" i="311" s="1"/>
  <c r="C444" i="311"/>
  <c r="D444" i="311" s="1"/>
  <c r="C443" i="311"/>
  <c r="D443" i="311" s="1"/>
  <c r="C442" i="311"/>
  <c r="D442" i="311" s="1"/>
  <c r="C441" i="311"/>
  <c r="D441" i="311" s="1"/>
  <c r="C440" i="311"/>
  <c r="D440" i="311" s="1"/>
  <c r="C439" i="311"/>
  <c r="D439" i="311" s="1"/>
  <c r="C438" i="311"/>
  <c r="D438" i="311" s="1"/>
  <c r="A438" i="311"/>
  <c r="A439" i="311" s="1"/>
  <c r="C437" i="311"/>
  <c r="D437" i="311" s="1"/>
  <c r="C436" i="311"/>
  <c r="D436" i="311" s="1"/>
  <c r="C435" i="311"/>
  <c r="D435" i="311" s="1"/>
  <c r="C434" i="311"/>
  <c r="D434" i="311" s="1"/>
  <c r="C433" i="311"/>
  <c r="D433" i="311" s="1"/>
  <c r="C432" i="311"/>
  <c r="D432" i="311" s="1"/>
  <c r="C431" i="311"/>
  <c r="D431" i="311" s="1"/>
  <c r="C430" i="311"/>
  <c r="D430" i="311" s="1"/>
  <c r="C429" i="311"/>
  <c r="D429" i="311" s="1"/>
  <c r="C428" i="311"/>
  <c r="D428" i="311" s="1"/>
  <c r="C427" i="311"/>
  <c r="D427" i="311" s="1"/>
  <c r="D426" i="311"/>
  <c r="C426" i="311"/>
  <c r="D425" i="311"/>
  <c r="C425" i="311"/>
  <c r="D424" i="311"/>
  <c r="C424" i="311"/>
  <c r="D423" i="311"/>
  <c r="C423" i="311"/>
  <c r="D422" i="311"/>
  <c r="C422" i="311"/>
  <c r="D421" i="311"/>
  <c r="C421" i="311"/>
  <c r="D420" i="311"/>
  <c r="C420" i="311"/>
  <c r="D419" i="311"/>
  <c r="C419" i="311"/>
  <c r="D418" i="311"/>
  <c r="C418" i="311"/>
  <c r="D417" i="311"/>
  <c r="C417" i="311"/>
  <c r="D416" i="311"/>
  <c r="C416" i="311"/>
  <c r="D415" i="311"/>
  <c r="C415" i="311"/>
  <c r="D414" i="311"/>
  <c r="C414" i="311"/>
  <c r="D413" i="311"/>
  <c r="C413" i="311"/>
  <c r="D412" i="311"/>
  <c r="C412" i="311"/>
  <c r="D411" i="311"/>
  <c r="C411" i="311"/>
  <c r="D410" i="311"/>
  <c r="C410" i="311"/>
  <c r="A410" i="311"/>
  <c r="A411" i="311" s="1"/>
  <c r="A412" i="311" s="1"/>
  <c r="A413" i="311" s="1"/>
  <c r="A414" i="311" s="1"/>
  <c r="A415" i="311" s="1"/>
  <c r="A416" i="311" s="1"/>
  <c r="A417" i="311" s="1"/>
  <c r="A418" i="311" s="1"/>
  <c r="A419" i="311" s="1"/>
  <c r="A420" i="311" s="1"/>
  <c r="A421" i="311" s="1"/>
  <c r="A422" i="311" s="1"/>
  <c r="A423" i="311" s="1"/>
  <c r="A424" i="311" s="1"/>
  <c r="A425" i="311" s="1"/>
  <c r="A426" i="311" s="1"/>
  <c r="A427" i="311" s="1"/>
  <c r="A428" i="311" s="1"/>
  <c r="A429" i="311" s="1"/>
  <c r="A430" i="311" s="1"/>
  <c r="A431" i="311" s="1"/>
  <c r="A432" i="311" s="1"/>
  <c r="A433" i="311" s="1"/>
  <c r="A434" i="311" s="1"/>
  <c r="A435" i="311" s="1"/>
  <c r="A436" i="311" s="1"/>
  <c r="D409" i="311"/>
  <c r="C409" i="311"/>
  <c r="C408" i="311"/>
  <c r="D408" i="311" s="1"/>
  <c r="C407" i="311"/>
  <c r="D407" i="311" s="1"/>
  <c r="C406" i="311"/>
  <c r="D406" i="311" s="1"/>
  <c r="C405" i="311"/>
  <c r="D405" i="311" s="1"/>
  <c r="C404" i="311"/>
  <c r="D404" i="311" s="1"/>
  <c r="C403" i="311"/>
  <c r="D403" i="311" s="1"/>
  <c r="C402" i="311"/>
  <c r="D402" i="311" s="1"/>
  <c r="C401" i="311"/>
  <c r="D401" i="311" s="1"/>
  <c r="C400" i="311"/>
  <c r="D400" i="311" s="1"/>
  <c r="C399" i="311"/>
  <c r="D399" i="311" s="1"/>
  <c r="C398" i="311"/>
  <c r="D398" i="311" s="1"/>
  <c r="C397" i="311"/>
  <c r="D397" i="311" s="1"/>
  <c r="C396" i="311"/>
  <c r="D396" i="311" s="1"/>
  <c r="C395" i="311"/>
  <c r="D395" i="311" s="1"/>
  <c r="C394" i="311"/>
  <c r="D394" i="311" s="1"/>
  <c r="C393" i="311"/>
  <c r="D393" i="311" s="1"/>
  <c r="C392" i="311"/>
  <c r="D392" i="311" s="1"/>
  <c r="C391" i="311"/>
  <c r="D391" i="311" s="1"/>
  <c r="C390" i="311"/>
  <c r="D390" i="311" s="1"/>
  <c r="C389" i="311"/>
  <c r="D389" i="311" s="1"/>
  <c r="C388" i="311"/>
  <c r="D388" i="311" s="1"/>
  <c r="C387" i="311"/>
  <c r="D387" i="311" s="1"/>
  <c r="C386" i="311"/>
  <c r="D386" i="311" s="1"/>
  <c r="C385" i="311"/>
  <c r="D385" i="311" s="1"/>
  <c r="C384" i="311"/>
  <c r="D384" i="311" s="1"/>
  <c r="C383" i="311"/>
  <c r="D383" i="311" s="1"/>
  <c r="C382" i="311"/>
  <c r="D382" i="311" s="1"/>
  <c r="A382" i="311"/>
  <c r="C381" i="311"/>
  <c r="D381" i="311" s="1"/>
  <c r="D380" i="311"/>
  <c r="C380" i="311"/>
  <c r="D379" i="311"/>
  <c r="C379" i="311"/>
  <c r="D378" i="311"/>
  <c r="C378" i="311"/>
  <c r="D377" i="311"/>
  <c r="C377" i="311"/>
  <c r="D376" i="311"/>
  <c r="C376" i="311"/>
  <c r="D375" i="311"/>
  <c r="C375" i="311"/>
  <c r="D374" i="311"/>
  <c r="C374" i="311"/>
  <c r="D373" i="311"/>
  <c r="C373" i="311"/>
  <c r="D372" i="311"/>
  <c r="C372" i="311"/>
  <c r="D371" i="311"/>
  <c r="C371" i="311"/>
  <c r="D370" i="311"/>
  <c r="C370" i="311"/>
  <c r="D369" i="311"/>
  <c r="C369" i="311"/>
  <c r="D368" i="311"/>
  <c r="C368" i="311"/>
  <c r="D367" i="311"/>
  <c r="C367" i="311"/>
  <c r="D366" i="311"/>
  <c r="C366" i="311"/>
  <c r="D365" i="311"/>
  <c r="C365" i="311"/>
  <c r="D364" i="311"/>
  <c r="C364" i="311"/>
  <c r="D363" i="311"/>
  <c r="C363" i="311"/>
  <c r="D362" i="311"/>
  <c r="C362" i="311"/>
  <c r="D361" i="311"/>
  <c r="C361" i="311"/>
  <c r="D360" i="311"/>
  <c r="C360" i="311"/>
  <c r="D359" i="311"/>
  <c r="C359" i="311"/>
  <c r="D358" i="311"/>
  <c r="C358" i="311"/>
  <c r="D357" i="311"/>
  <c r="C357" i="311"/>
  <c r="D356" i="311"/>
  <c r="C356" i="311"/>
  <c r="D355" i="311"/>
  <c r="C355" i="311"/>
  <c r="D354" i="311"/>
  <c r="C354" i="311"/>
  <c r="A354" i="311"/>
  <c r="A355" i="311" s="1"/>
  <c r="A356" i="311" s="1"/>
  <c r="A357" i="311" s="1"/>
  <c r="A358" i="311" s="1"/>
  <c r="A359" i="311" s="1"/>
  <c r="A360" i="311" s="1"/>
  <c r="A361" i="311" s="1"/>
  <c r="A362" i="311" s="1"/>
  <c r="A363" i="311" s="1"/>
  <c r="A364" i="311" s="1"/>
  <c r="A365" i="311" s="1"/>
  <c r="A366" i="311" s="1"/>
  <c r="A367" i="311" s="1"/>
  <c r="A368" i="311" s="1"/>
  <c r="A369" i="311" s="1"/>
  <c r="A370" i="311" s="1"/>
  <c r="A371" i="311" s="1"/>
  <c r="A372" i="311" s="1"/>
  <c r="A373" i="311" s="1"/>
  <c r="A374" i="311" s="1"/>
  <c r="A375" i="311" s="1"/>
  <c r="A376" i="311" s="1"/>
  <c r="A377" i="311" s="1"/>
  <c r="A378" i="311" s="1"/>
  <c r="A379" i="311" s="1"/>
  <c r="A380" i="311" s="1"/>
  <c r="D353" i="311"/>
  <c r="C353" i="311"/>
  <c r="C352" i="311"/>
  <c r="D352" i="311" s="1"/>
  <c r="C351" i="311"/>
  <c r="D351" i="311" s="1"/>
  <c r="C350" i="311"/>
  <c r="D350" i="311" s="1"/>
  <c r="C349" i="311"/>
  <c r="D349" i="311" s="1"/>
  <c r="C348" i="311"/>
  <c r="D348" i="311" s="1"/>
  <c r="C347" i="311"/>
  <c r="D347" i="311" s="1"/>
  <c r="C346" i="311"/>
  <c r="D346" i="311" s="1"/>
  <c r="C345" i="311"/>
  <c r="D345" i="311" s="1"/>
  <c r="C344" i="311"/>
  <c r="D344" i="311" s="1"/>
  <c r="C343" i="311"/>
  <c r="D343" i="311" s="1"/>
  <c r="C342" i="311"/>
  <c r="D342" i="311" s="1"/>
  <c r="C341" i="311"/>
  <c r="D341" i="311" s="1"/>
  <c r="C340" i="311"/>
  <c r="D340" i="311" s="1"/>
  <c r="C339" i="311"/>
  <c r="D339" i="311" s="1"/>
  <c r="C338" i="311"/>
  <c r="D338" i="311" s="1"/>
  <c r="C337" i="311"/>
  <c r="D337" i="311" s="1"/>
  <c r="C336" i="311"/>
  <c r="D336" i="311" s="1"/>
  <c r="C335" i="311"/>
  <c r="D335" i="311" s="1"/>
  <c r="C334" i="311"/>
  <c r="D334" i="311" s="1"/>
  <c r="C333" i="311"/>
  <c r="D333" i="311" s="1"/>
  <c r="C332" i="311"/>
  <c r="D332" i="311" s="1"/>
  <c r="C331" i="311"/>
  <c r="D331" i="311" s="1"/>
  <c r="C330" i="311"/>
  <c r="D330" i="311" s="1"/>
  <c r="C329" i="311"/>
  <c r="D329" i="311" s="1"/>
  <c r="C328" i="311"/>
  <c r="D328" i="311" s="1"/>
  <c r="C327" i="311"/>
  <c r="D327" i="311" s="1"/>
  <c r="C326" i="311"/>
  <c r="D326" i="311" s="1"/>
  <c r="A326" i="311"/>
  <c r="C325" i="311"/>
  <c r="D325" i="311" s="1"/>
  <c r="D324" i="311"/>
  <c r="C324" i="311"/>
  <c r="D323" i="311"/>
  <c r="C323" i="311"/>
  <c r="D322" i="311"/>
  <c r="C322" i="311"/>
  <c r="D321" i="311"/>
  <c r="C321" i="311"/>
  <c r="D320" i="311"/>
  <c r="C320" i="311"/>
  <c r="D319" i="311"/>
  <c r="C319" i="311"/>
  <c r="D318" i="311"/>
  <c r="C318" i="311"/>
  <c r="D317" i="311"/>
  <c r="C317" i="311"/>
  <c r="D316" i="311"/>
  <c r="C316" i="311"/>
  <c r="D315" i="311"/>
  <c r="C315" i="311"/>
  <c r="D314" i="311"/>
  <c r="C314" i="311"/>
  <c r="D313" i="311"/>
  <c r="C313" i="311"/>
  <c r="D312" i="311"/>
  <c r="C312" i="311"/>
  <c r="D311" i="311"/>
  <c r="C311" i="311"/>
  <c r="D310" i="311"/>
  <c r="C310" i="311"/>
  <c r="D309" i="311"/>
  <c r="C309" i="311"/>
  <c r="D308" i="311"/>
  <c r="C308" i="311"/>
  <c r="D307" i="311"/>
  <c r="C307" i="311"/>
  <c r="D306" i="311"/>
  <c r="C306" i="311"/>
  <c r="D305" i="311"/>
  <c r="C305" i="311"/>
  <c r="D304" i="311"/>
  <c r="C304" i="311"/>
  <c r="D303" i="311"/>
  <c r="C303" i="311"/>
  <c r="D302" i="311"/>
  <c r="C302" i="311"/>
  <c r="A302" i="311"/>
  <c r="A303" i="311" s="1"/>
  <c r="A304" i="311" s="1"/>
  <c r="A305" i="311" s="1"/>
  <c r="A306" i="311" s="1"/>
  <c r="A307" i="311" s="1"/>
  <c r="A308" i="311" s="1"/>
  <c r="A309" i="311" s="1"/>
  <c r="A310" i="311" s="1"/>
  <c r="A311" i="311" s="1"/>
  <c r="A312" i="311" s="1"/>
  <c r="A313" i="311" s="1"/>
  <c r="A314" i="311" s="1"/>
  <c r="A315" i="311" s="1"/>
  <c r="A316" i="311" s="1"/>
  <c r="A317" i="311" s="1"/>
  <c r="A318" i="311" s="1"/>
  <c r="A319" i="311" s="1"/>
  <c r="A320" i="311" s="1"/>
  <c r="A321" i="311" s="1"/>
  <c r="A322" i="311" s="1"/>
  <c r="A323" i="311" s="1"/>
  <c r="A324" i="311" s="1"/>
  <c r="D301" i="311"/>
  <c r="C301" i="311"/>
  <c r="C300" i="311"/>
  <c r="D300" i="311" s="1"/>
  <c r="C299" i="311"/>
  <c r="D299" i="311" s="1"/>
  <c r="C298" i="311"/>
  <c r="D298" i="311" s="1"/>
  <c r="C297" i="311"/>
  <c r="D297" i="311" s="1"/>
  <c r="D296" i="311"/>
  <c r="C296" i="311"/>
  <c r="C295" i="311"/>
  <c r="D295" i="311" s="1"/>
  <c r="C294" i="311"/>
  <c r="D294" i="311" s="1"/>
  <c r="D293" i="311"/>
  <c r="C293" i="311"/>
  <c r="D292" i="311"/>
  <c r="C292" i="311"/>
  <c r="C291" i="311"/>
  <c r="D291" i="311" s="1"/>
  <c r="C290" i="311"/>
  <c r="D290" i="311" s="1"/>
  <c r="D289" i="311"/>
  <c r="C289" i="311"/>
  <c r="D288" i="311"/>
  <c r="C288" i="311"/>
  <c r="C287" i="311"/>
  <c r="D287" i="311" s="1"/>
  <c r="C286" i="311"/>
  <c r="D286" i="311" s="1"/>
  <c r="D285" i="311"/>
  <c r="C285" i="311"/>
  <c r="D284" i="311"/>
  <c r="C284" i="311"/>
  <c r="C283" i="311"/>
  <c r="D283" i="311" s="1"/>
  <c r="C282" i="311"/>
  <c r="D282" i="311" s="1"/>
  <c r="D281" i="311"/>
  <c r="C281" i="311"/>
  <c r="D280" i="311"/>
  <c r="C280" i="311"/>
  <c r="C279" i="311"/>
  <c r="D279" i="311" s="1"/>
  <c r="C278" i="311"/>
  <c r="D278" i="311" s="1"/>
  <c r="A278" i="311"/>
  <c r="D277" i="311"/>
  <c r="C277" i="311"/>
  <c r="D276" i="311"/>
  <c r="C276" i="311"/>
  <c r="C275" i="311"/>
  <c r="D275" i="311" s="1"/>
  <c r="C274" i="311"/>
  <c r="D274" i="311" s="1"/>
  <c r="D273" i="311"/>
  <c r="C273" i="311"/>
  <c r="D272" i="311"/>
  <c r="C272" i="311"/>
  <c r="C271" i="311"/>
  <c r="D271" i="311" s="1"/>
  <c r="C270" i="311"/>
  <c r="D270" i="311" s="1"/>
  <c r="D269" i="311"/>
  <c r="C269" i="311"/>
  <c r="D268" i="311"/>
  <c r="C268" i="311"/>
  <c r="C267" i="311"/>
  <c r="D267" i="311" s="1"/>
  <c r="C266" i="311"/>
  <c r="D266" i="311" s="1"/>
  <c r="D265" i="311"/>
  <c r="C265" i="311"/>
  <c r="D264" i="311"/>
  <c r="C264" i="311"/>
  <c r="C263" i="311"/>
  <c r="D263" i="311" s="1"/>
  <c r="C262" i="311"/>
  <c r="D262" i="311" s="1"/>
  <c r="D261" i="311"/>
  <c r="C261" i="311"/>
  <c r="D260" i="311"/>
  <c r="C260" i="311"/>
  <c r="C259" i="311"/>
  <c r="D259" i="311" s="1"/>
  <c r="C258" i="311"/>
  <c r="D258" i="311" s="1"/>
  <c r="D257" i="311"/>
  <c r="C257" i="311"/>
  <c r="D256" i="311"/>
  <c r="C256" i="311"/>
  <c r="C255" i="311"/>
  <c r="D255" i="311" s="1"/>
  <c r="C254" i="311"/>
  <c r="D254" i="311" s="1"/>
  <c r="A254" i="311"/>
  <c r="A255" i="311" s="1"/>
  <c r="A256" i="311" s="1"/>
  <c r="A257" i="311" s="1"/>
  <c r="A258" i="311" s="1"/>
  <c r="A259" i="311" s="1"/>
  <c r="A260" i="311" s="1"/>
  <c r="A261" i="311" s="1"/>
  <c r="A262" i="311" s="1"/>
  <c r="A263" i="311" s="1"/>
  <c r="A264" i="311" s="1"/>
  <c r="A265" i="311" s="1"/>
  <c r="A266" i="311" s="1"/>
  <c r="A267" i="311" s="1"/>
  <c r="A268" i="311" s="1"/>
  <c r="A269" i="311" s="1"/>
  <c r="A270" i="311" s="1"/>
  <c r="A271" i="311" s="1"/>
  <c r="A272" i="311" s="1"/>
  <c r="A273" i="311" s="1"/>
  <c r="A274" i="311" s="1"/>
  <c r="A275" i="311" s="1"/>
  <c r="A276" i="311" s="1"/>
  <c r="C253" i="311"/>
  <c r="D253" i="311" s="1"/>
  <c r="C252" i="311"/>
  <c r="D252" i="311" s="1"/>
  <c r="C251" i="311"/>
  <c r="D251" i="311" s="1"/>
  <c r="C250" i="311"/>
  <c r="D250" i="311" s="1"/>
  <c r="C249" i="311"/>
  <c r="D249" i="311" s="1"/>
  <c r="C248" i="311"/>
  <c r="D248" i="311" s="1"/>
  <c r="C247" i="311"/>
  <c r="D247" i="311" s="1"/>
  <c r="C246" i="311"/>
  <c r="D246" i="311" s="1"/>
  <c r="C245" i="311"/>
  <c r="D245" i="311" s="1"/>
  <c r="C244" i="311"/>
  <c r="D244" i="311" s="1"/>
  <c r="C243" i="311"/>
  <c r="D243" i="311" s="1"/>
  <c r="C242" i="311"/>
  <c r="D242" i="311" s="1"/>
  <c r="C241" i="311"/>
  <c r="D241" i="311" s="1"/>
  <c r="C240" i="311"/>
  <c r="D240" i="311" s="1"/>
  <c r="C239" i="311"/>
  <c r="D239" i="311" s="1"/>
  <c r="C238" i="311"/>
  <c r="D238" i="311" s="1"/>
  <c r="C237" i="311"/>
  <c r="D237" i="311" s="1"/>
  <c r="C236" i="311"/>
  <c r="D236" i="311" s="1"/>
  <c r="C235" i="311"/>
  <c r="D235" i="311" s="1"/>
  <c r="C234" i="311"/>
  <c r="D234" i="311" s="1"/>
  <c r="C233" i="311"/>
  <c r="D233" i="311" s="1"/>
  <c r="C232" i="311"/>
  <c r="D232" i="311" s="1"/>
  <c r="C231" i="311"/>
  <c r="D231" i="311" s="1"/>
  <c r="C230" i="311"/>
  <c r="D230" i="311" s="1"/>
  <c r="A230" i="311"/>
  <c r="A231" i="311" s="1"/>
  <c r="C229" i="311"/>
  <c r="D229" i="311" s="1"/>
  <c r="D228" i="311"/>
  <c r="C228" i="311"/>
  <c r="D227" i="311"/>
  <c r="C227" i="311"/>
  <c r="D226" i="311"/>
  <c r="C226" i="311"/>
  <c r="D225" i="311"/>
  <c r="C225" i="311"/>
  <c r="D224" i="311"/>
  <c r="C224" i="311"/>
  <c r="D223" i="311"/>
  <c r="C223" i="311"/>
  <c r="D222" i="311"/>
  <c r="C222" i="311"/>
  <c r="D221" i="311"/>
  <c r="C221" i="311"/>
  <c r="D220" i="311"/>
  <c r="C220" i="311"/>
  <c r="D219" i="311"/>
  <c r="C219" i="311"/>
  <c r="D218" i="311"/>
  <c r="C218" i="311"/>
  <c r="D217" i="311"/>
  <c r="C217" i="311"/>
  <c r="D216" i="311"/>
  <c r="C216" i="311"/>
  <c r="D215" i="311"/>
  <c r="C215" i="311"/>
  <c r="D214" i="311"/>
  <c r="C214" i="311"/>
  <c r="D213" i="311"/>
  <c r="C213" i="311"/>
  <c r="D212" i="311"/>
  <c r="C212" i="311"/>
  <c r="D211" i="311"/>
  <c r="C211" i="311"/>
  <c r="D210" i="311"/>
  <c r="C210" i="311"/>
  <c r="A210" i="311"/>
  <c r="D209" i="311"/>
  <c r="C209" i="311"/>
  <c r="C208" i="311"/>
  <c r="D208" i="311" s="1"/>
  <c r="C207" i="311"/>
  <c r="D207" i="311" s="1"/>
  <c r="D206" i="311"/>
  <c r="C206" i="311"/>
  <c r="D205" i="311"/>
  <c r="C205" i="311"/>
  <c r="C204" i="311"/>
  <c r="D204" i="311" s="1"/>
  <c r="C203" i="311"/>
  <c r="D203" i="311" s="1"/>
  <c r="D202" i="311"/>
  <c r="C202" i="311"/>
  <c r="D201" i="311"/>
  <c r="C201" i="311"/>
  <c r="C200" i="311"/>
  <c r="D200" i="311" s="1"/>
  <c r="C199" i="311"/>
  <c r="D199" i="311" s="1"/>
  <c r="D198" i="311"/>
  <c r="C198" i="311"/>
  <c r="D197" i="311"/>
  <c r="C197" i="311"/>
  <c r="C196" i="311"/>
  <c r="D196" i="311" s="1"/>
  <c r="C195" i="311"/>
  <c r="D195" i="311" s="1"/>
  <c r="D194" i="311"/>
  <c r="C194" i="311"/>
  <c r="D193" i="311"/>
  <c r="C193" i="311"/>
  <c r="C192" i="311"/>
  <c r="D192" i="311" s="1"/>
  <c r="C191" i="311"/>
  <c r="D191" i="311" s="1"/>
  <c r="A191" i="311"/>
  <c r="D190" i="311"/>
  <c r="C190" i="311"/>
  <c r="A190" i="311"/>
  <c r="D189" i="311"/>
  <c r="C189" i="311"/>
  <c r="C188" i="311"/>
  <c r="D188" i="311" s="1"/>
  <c r="C187" i="311"/>
  <c r="D187" i="311" s="1"/>
  <c r="D186" i="311"/>
  <c r="C186" i="311"/>
  <c r="D185" i="311"/>
  <c r="C185" i="311"/>
  <c r="C184" i="311"/>
  <c r="D184" i="311" s="1"/>
  <c r="C183" i="311"/>
  <c r="D183" i="311" s="1"/>
  <c r="D182" i="311"/>
  <c r="C182" i="311"/>
  <c r="D181" i="311"/>
  <c r="C181" i="311"/>
  <c r="C180" i="311"/>
  <c r="D180" i="311" s="1"/>
  <c r="C179" i="311"/>
  <c r="D179" i="311" s="1"/>
  <c r="D178" i="311"/>
  <c r="C178" i="311"/>
  <c r="D177" i="311"/>
  <c r="C177" i="311"/>
  <c r="C176" i="311"/>
  <c r="D176" i="311" s="1"/>
  <c r="C175" i="311"/>
  <c r="D175" i="311" s="1"/>
  <c r="D174" i="311"/>
  <c r="C174" i="311"/>
  <c r="D173" i="311"/>
  <c r="C173" i="311"/>
  <c r="C172" i="311"/>
  <c r="D172" i="311" s="1"/>
  <c r="C171" i="311"/>
  <c r="D171" i="311" s="1"/>
  <c r="D170" i="311"/>
  <c r="C170" i="311"/>
  <c r="A170" i="311"/>
  <c r="A171" i="311" s="1"/>
  <c r="A172" i="311" s="1"/>
  <c r="A173" i="311" s="1"/>
  <c r="A174" i="311" s="1"/>
  <c r="A175" i="311" s="1"/>
  <c r="A176" i="311" s="1"/>
  <c r="A177" i="311" s="1"/>
  <c r="A178" i="311" s="1"/>
  <c r="A179" i="311" s="1"/>
  <c r="A180" i="311" s="1"/>
  <c r="A181" i="311" s="1"/>
  <c r="A182" i="311" s="1"/>
  <c r="A183" i="311" s="1"/>
  <c r="A184" i="311" s="1"/>
  <c r="A185" i="311" s="1"/>
  <c r="A186" i="311" s="1"/>
  <c r="A187" i="311" s="1"/>
  <c r="A188" i="311" s="1"/>
  <c r="D169" i="311"/>
  <c r="C169" i="311"/>
  <c r="C168" i="311"/>
  <c r="D168" i="311" s="1"/>
  <c r="C167" i="311"/>
  <c r="D167" i="311" s="1"/>
  <c r="C166" i="311"/>
  <c r="D166" i="311" s="1"/>
  <c r="C165" i="311"/>
  <c r="D165" i="311" s="1"/>
  <c r="C164" i="311"/>
  <c r="D164" i="311" s="1"/>
  <c r="C163" i="311"/>
  <c r="D163" i="311" s="1"/>
  <c r="C162" i="311"/>
  <c r="D162" i="311" s="1"/>
  <c r="C161" i="311"/>
  <c r="D161" i="311" s="1"/>
  <c r="C160" i="311"/>
  <c r="D160" i="311" s="1"/>
  <c r="C159" i="311"/>
  <c r="D159" i="311" s="1"/>
  <c r="C158" i="311"/>
  <c r="D158" i="311" s="1"/>
  <c r="C157" i="311"/>
  <c r="D157" i="311" s="1"/>
  <c r="C156" i="311"/>
  <c r="D156" i="311" s="1"/>
  <c r="C155" i="311"/>
  <c r="D155" i="311" s="1"/>
  <c r="C154" i="311"/>
  <c r="D154" i="311" s="1"/>
  <c r="C153" i="311"/>
  <c r="D153" i="311" s="1"/>
  <c r="D152" i="311"/>
  <c r="C152" i="311"/>
  <c r="D151" i="311"/>
  <c r="C151" i="311"/>
  <c r="D150" i="311"/>
  <c r="C150" i="311"/>
  <c r="A150" i="311"/>
  <c r="D149" i="311"/>
  <c r="C149" i="311"/>
  <c r="C148" i="311"/>
  <c r="D148" i="311" s="1"/>
  <c r="C147" i="311"/>
  <c r="D147" i="311" s="1"/>
  <c r="C146" i="311"/>
  <c r="D146" i="311" s="1"/>
  <c r="C145" i="311"/>
  <c r="D145" i="311" s="1"/>
  <c r="C144" i="311"/>
  <c r="D144" i="311" s="1"/>
  <c r="C143" i="311"/>
  <c r="D143" i="311" s="1"/>
  <c r="C142" i="311"/>
  <c r="D142" i="311" s="1"/>
  <c r="C141" i="311"/>
  <c r="D141" i="311" s="1"/>
  <c r="C140" i="311"/>
  <c r="D140" i="311" s="1"/>
  <c r="C139" i="311"/>
  <c r="D139" i="311" s="1"/>
  <c r="C138" i="311"/>
  <c r="D138" i="311" s="1"/>
  <c r="C137" i="311"/>
  <c r="D137" i="311" s="1"/>
  <c r="C136" i="311"/>
  <c r="D136" i="311" s="1"/>
  <c r="C135" i="311"/>
  <c r="D135" i="311" s="1"/>
  <c r="C134" i="311"/>
  <c r="D134" i="311" s="1"/>
  <c r="A134" i="311"/>
  <c r="A135" i="311" s="1"/>
  <c r="C133" i="311"/>
  <c r="D133" i="311" s="1"/>
  <c r="C132" i="311"/>
  <c r="D132" i="311" s="1"/>
  <c r="C131" i="311"/>
  <c r="D131" i="311" s="1"/>
  <c r="C130" i="311"/>
  <c r="D130" i="311" s="1"/>
  <c r="C129" i="311"/>
  <c r="D129" i="311" s="1"/>
  <c r="C128" i="311"/>
  <c r="D128" i="311" s="1"/>
  <c r="C127" i="311"/>
  <c r="D127" i="311" s="1"/>
  <c r="C126" i="311"/>
  <c r="D126" i="311" s="1"/>
  <c r="C125" i="311"/>
  <c r="D125" i="311" s="1"/>
  <c r="C124" i="311"/>
  <c r="D124" i="311" s="1"/>
  <c r="C123" i="311"/>
  <c r="D123" i="311" s="1"/>
  <c r="C122" i="311"/>
  <c r="D122" i="311" s="1"/>
  <c r="C121" i="311"/>
  <c r="D121" i="311" s="1"/>
  <c r="C120" i="311"/>
  <c r="D120" i="311" s="1"/>
  <c r="C119" i="311"/>
  <c r="D119" i="311" s="1"/>
  <c r="C118" i="311"/>
  <c r="D118" i="311" s="1"/>
  <c r="A118" i="311"/>
  <c r="A119" i="311" s="1"/>
  <c r="C117" i="311"/>
  <c r="D117" i="311" s="1"/>
  <c r="D116" i="311"/>
  <c r="C116" i="311"/>
  <c r="D115" i="311"/>
  <c r="C115" i="311"/>
  <c r="D114" i="311"/>
  <c r="C114" i="311"/>
  <c r="D113" i="311"/>
  <c r="C113" i="311"/>
  <c r="D112" i="311"/>
  <c r="C112" i="311"/>
  <c r="D111" i="311"/>
  <c r="C111" i="311"/>
  <c r="D110" i="311"/>
  <c r="C110" i="311"/>
  <c r="D109" i="311"/>
  <c r="C109" i="311"/>
  <c r="D108" i="311"/>
  <c r="C108" i="311"/>
  <c r="D107" i="311"/>
  <c r="C107" i="311"/>
  <c r="D106" i="311"/>
  <c r="C106" i="311"/>
  <c r="D105" i="311"/>
  <c r="C105" i="311"/>
  <c r="D104" i="311"/>
  <c r="C104" i="311"/>
  <c r="D103" i="311"/>
  <c r="C103" i="311"/>
  <c r="D102" i="311"/>
  <c r="C102" i="311"/>
  <c r="A102" i="311"/>
  <c r="A103" i="311" s="1"/>
  <c r="D101" i="311"/>
  <c r="C101" i="311"/>
  <c r="D100" i="311"/>
  <c r="C100" i="311"/>
  <c r="D99" i="311"/>
  <c r="C99" i="311"/>
  <c r="D98" i="311"/>
  <c r="C98" i="311"/>
  <c r="D97" i="311"/>
  <c r="C97" i="311"/>
  <c r="D96" i="311"/>
  <c r="C96" i="311"/>
  <c r="D95" i="311"/>
  <c r="C95" i="311"/>
  <c r="D94" i="311"/>
  <c r="C94" i="311"/>
  <c r="D93" i="311"/>
  <c r="C93" i="311"/>
  <c r="D92" i="311"/>
  <c r="C92" i="311"/>
  <c r="D91" i="311"/>
  <c r="C91" i="311"/>
  <c r="D90" i="311"/>
  <c r="C90" i="311"/>
  <c r="D89" i="311"/>
  <c r="C89" i="311"/>
  <c r="D88" i="311"/>
  <c r="C88" i="311"/>
  <c r="D87" i="311"/>
  <c r="C87" i="311"/>
  <c r="D86" i="311"/>
  <c r="C86" i="311"/>
  <c r="A86" i="311"/>
  <c r="D85" i="311"/>
  <c r="C85" i="311"/>
  <c r="C84" i="311"/>
  <c r="D84" i="311" s="1"/>
  <c r="C83" i="311"/>
  <c r="D83" i="311" s="1"/>
  <c r="C82" i="311"/>
  <c r="D82" i="311" s="1"/>
  <c r="C81" i="311"/>
  <c r="D81" i="311" s="1"/>
  <c r="C80" i="311"/>
  <c r="D80" i="311" s="1"/>
  <c r="C79" i="311"/>
  <c r="D79" i="311" s="1"/>
  <c r="C78" i="311"/>
  <c r="D78" i="311" s="1"/>
  <c r="C77" i="311"/>
  <c r="D77" i="311" s="1"/>
  <c r="C76" i="311"/>
  <c r="D76" i="311" s="1"/>
  <c r="C75" i="311"/>
  <c r="D75" i="311" s="1"/>
  <c r="C74" i="311"/>
  <c r="D74" i="311" s="1"/>
  <c r="A74" i="311"/>
  <c r="A75" i="311" s="1"/>
  <c r="C73" i="311"/>
  <c r="D73" i="311" s="1"/>
  <c r="C72" i="311"/>
  <c r="D72" i="311" s="1"/>
  <c r="C71" i="311"/>
  <c r="D71" i="311" s="1"/>
  <c r="C70" i="311"/>
  <c r="D70" i="311" s="1"/>
  <c r="C69" i="311"/>
  <c r="D69" i="311" s="1"/>
  <c r="C68" i="311"/>
  <c r="D68" i="311" s="1"/>
  <c r="C67" i="311"/>
  <c r="D67" i="311" s="1"/>
  <c r="C66" i="311"/>
  <c r="D66" i="311" s="1"/>
  <c r="C65" i="311"/>
  <c r="D65" i="311" s="1"/>
  <c r="C64" i="311"/>
  <c r="D64" i="311" s="1"/>
  <c r="C63" i="311"/>
  <c r="D63" i="311" s="1"/>
  <c r="C62" i="311"/>
  <c r="D62" i="311" s="1"/>
  <c r="A62" i="311"/>
  <c r="A63" i="311" s="1"/>
  <c r="C61" i="311"/>
  <c r="D61" i="311" s="1"/>
  <c r="D60" i="311"/>
  <c r="C60" i="311"/>
  <c r="D59" i="311"/>
  <c r="C59" i="311"/>
  <c r="D58" i="311"/>
  <c r="C58" i="311"/>
  <c r="D57" i="311"/>
  <c r="C57" i="311"/>
  <c r="D56" i="311"/>
  <c r="C56" i="311"/>
  <c r="D55" i="311"/>
  <c r="C55" i="311"/>
  <c r="D54" i="311"/>
  <c r="C54" i="311"/>
  <c r="D53" i="311"/>
  <c r="C53" i="311"/>
  <c r="D52" i="311"/>
  <c r="C52" i="311"/>
  <c r="D51" i="311"/>
  <c r="C51" i="311"/>
  <c r="D50" i="311"/>
  <c r="C50" i="311"/>
  <c r="A50" i="311"/>
  <c r="A51" i="311" s="1"/>
  <c r="D49" i="311"/>
  <c r="C49" i="311"/>
  <c r="D48" i="311"/>
  <c r="C48" i="311"/>
  <c r="D47" i="311"/>
  <c r="C47" i="311"/>
  <c r="D46" i="311"/>
  <c r="C46" i="311"/>
  <c r="D45" i="311"/>
  <c r="C45" i="311"/>
  <c r="D44" i="311"/>
  <c r="C44" i="311"/>
  <c r="D43" i="311"/>
  <c r="C43" i="311"/>
  <c r="D42" i="311"/>
  <c r="C42" i="311"/>
  <c r="D41" i="311"/>
  <c r="C41" i="311"/>
  <c r="D40" i="311"/>
  <c r="C40" i="311"/>
  <c r="D39" i="311"/>
  <c r="C39" i="311"/>
  <c r="D38" i="311"/>
  <c r="C38" i="311"/>
  <c r="A38" i="311"/>
  <c r="D37" i="311"/>
  <c r="C37" i="311"/>
  <c r="C36" i="311"/>
  <c r="D36" i="311" s="1"/>
  <c r="C35" i="311"/>
  <c r="D35" i="311" s="1"/>
  <c r="C34" i="311"/>
  <c r="D34" i="311" s="1"/>
  <c r="C33" i="311"/>
  <c r="D33" i="311" s="1"/>
  <c r="C32" i="311"/>
  <c r="D32" i="311" s="1"/>
  <c r="C31" i="311"/>
  <c r="D31" i="311" s="1"/>
  <c r="C30" i="311"/>
  <c r="D30" i="311" s="1"/>
  <c r="A30" i="311"/>
  <c r="A31" i="311" s="1"/>
  <c r="C29" i="311"/>
  <c r="D29" i="311" s="1"/>
  <c r="C28" i="311"/>
  <c r="D28" i="311" s="1"/>
  <c r="C27" i="311"/>
  <c r="D27" i="311" s="1"/>
  <c r="C26" i="311"/>
  <c r="D26" i="311" s="1"/>
  <c r="C25" i="311"/>
  <c r="D25" i="311" s="1"/>
  <c r="C24" i="311"/>
  <c r="D24" i="311" s="1"/>
  <c r="C23" i="311"/>
  <c r="D23" i="311" s="1"/>
  <c r="C22" i="311"/>
  <c r="D22" i="311" s="1"/>
  <c r="A22" i="311"/>
  <c r="A23" i="311" s="1"/>
  <c r="C21" i="311"/>
  <c r="D21" i="311" s="1"/>
  <c r="D20" i="311"/>
  <c r="C20" i="311"/>
  <c r="D19" i="311"/>
  <c r="C19" i="311"/>
  <c r="D18" i="311"/>
  <c r="C18" i="311"/>
  <c r="D17" i="311"/>
  <c r="C17" i="311"/>
  <c r="D16" i="311"/>
  <c r="C16" i="311"/>
  <c r="D15" i="311"/>
  <c r="C15" i="311"/>
  <c r="D14" i="311"/>
  <c r="C14" i="311"/>
  <c r="A14" i="311"/>
  <c r="D13" i="311"/>
  <c r="C13" i="311"/>
  <c r="D12" i="311"/>
  <c r="C12" i="311"/>
  <c r="D11" i="311"/>
  <c r="C11" i="311"/>
  <c r="D10" i="311"/>
  <c r="C10" i="311"/>
  <c r="D9" i="311"/>
  <c r="C9" i="311"/>
  <c r="D8" i="311"/>
  <c r="C8" i="311"/>
  <c r="D7" i="311"/>
  <c r="C7" i="311"/>
  <c r="D6" i="311"/>
  <c r="C6" i="311"/>
  <c r="A6" i="311"/>
  <c r="D5" i="311"/>
  <c r="C5" i="311"/>
  <c r="A1359" i="209"/>
  <c r="A1360" i="209" s="1"/>
  <c r="A1361" i="209" s="1"/>
  <c r="A1362" i="209" s="1"/>
  <c r="A1363" i="209" s="1"/>
  <c r="A1364" i="209" s="1"/>
  <c r="A1365" i="209" s="1"/>
  <c r="A1366" i="209" s="1"/>
  <c r="A1367" i="209" s="1"/>
  <c r="A1368" i="209" s="1"/>
  <c r="A1369" i="209" s="1"/>
  <c r="A1370" i="209" s="1"/>
  <c r="A1371" i="209" s="1"/>
  <c r="A1372" i="209" s="1"/>
  <c r="A1373" i="209" s="1"/>
  <c r="A1374" i="209" s="1"/>
  <c r="A1375" i="209" s="1"/>
  <c r="A1376" i="209" s="1"/>
  <c r="A1377" i="209" s="1"/>
  <c r="A1378" i="209" s="1"/>
  <c r="A1379" i="209" s="1"/>
  <c r="A1380" i="209" s="1"/>
  <c r="A1381" i="209" s="1"/>
  <c r="A1382" i="209" s="1"/>
  <c r="A1383" i="209" s="1"/>
  <c r="A1384" i="209" s="1"/>
  <c r="A1385" i="209" s="1"/>
  <c r="A1386" i="209" s="1"/>
  <c r="A1387" i="209" s="1"/>
  <c r="A1388" i="209" s="1"/>
  <c r="A1319" i="209"/>
  <c r="A1320" i="209" s="1"/>
  <c r="A1321" i="209" s="1"/>
  <c r="A1322" i="209" s="1"/>
  <c r="A1323" i="209" s="1"/>
  <c r="A1324" i="209" s="1"/>
  <c r="A1325" i="209" s="1"/>
  <c r="A1326" i="209" s="1"/>
  <c r="A1327" i="209" s="1"/>
  <c r="A1328" i="209" s="1"/>
  <c r="A1329" i="209" s="1"/>
  <c r="A1330" i="209" s="1"/>
  <c r="A1331" i="209" s="1"/>
  <c r="A1332" i="209" s="1"/>
  <c r="A1333" i="209" s="1"/>
  <c r="A1334" i="209" s="1"/>
  <c r="A1335" i="209" s="1"/>
  <c r="A1336" i="209" s="1"/>
  <c r="A1337" i="209" s="1"/>
  <c r="A1338" i="209" s="1"/>
  <c r="A1339" i="209" s="1"/>
  <c r="A1340" i="209" s="1"/>
  <c r="A1341" i="209" s="1"/>
  <c r="A1342" i="209" s="1"/>
  <c r="A1343" i="209" s="1"/>
  <c r="A1344" i="209" s="1"/>
  <c r="A1345" i="209" s="1"/>
  <c r="A1346" i="209" s="1"/>
  <c r="A1347" i="209" s="1"/>
  <c r="A1348" i="209" s="1"/>
  <c r="A1279" i="209"/>
  <c r="A1280" i="209" s="1"/>
  <c r="A1281" i="209" s="1"/>
  <c r="A1282" i="209" s="1"/>
  <c r="A1283" i="209" s="1"/>
  <c r="A1284" i="209" s="1"/>
  <c r="A1285" i="209" s="1"/>
  <c r="A1286" i="209" s="1"/>
  <c r="A1287" i="209" s="1"/>
  <c r="A1288" i="209" s="1"/>
  <c r="A1289" i="209" s="1"/>
  <c r="A1290" i="209" s="1"/>
  <c r="A1291" i="209" s="1"/>
  <c r="A1292" i="209" s="1"/>
  <c r="A1293" i="209" s="1"/>
  <c r="A1294" i="209" s="1"/>
  <c r="A1295" i="209" s="1"/>
  <c r="A1296" i="209" s="1"/>
  <c r="A1297" i="209" s="1"/>
  <c r="A1298" i="209" s="1"/>
  <c r="A1299" i="209" s="1"/>
  <c r="A1300" i="209" s="1"/>
  <c r="A1301" i="209" s="1"/>
  <c r="A1302" i="209" s="1"/>
  <c r="A1303" i="209" s="1"/>
  <c r="A1304" i="209" s="1"/>
  <c r="A1305" i="209" s="1"/>
  <c r="A1306" i="209" s="1"/>
  <c r="A1307" i="209" s="1"/>
  <c r="A1308" i="209" s="1"/>
  <c r="A1239" i="209"/>
  <c r="A1240" i="209" s="1"/>
  <c r="A1241" i="209" s="1"/>
  <c r="A1242" i="209" s="1"/>
  <c r="A1243" i="209" s="1"/>
  <c r="A1244" i="209" s="1"/>
  <c r="A1245" i="209" s="1"/>
  <c r="A1246" i="209" s="1"/>
  <c r="A1247" i="209" s="1"/>
  <c r="A1248" i="209" s="1"/>
  <c r="A1249" i="209" s="1"/>
  <c r="A1250" i="209" s="1"/>
  <c r="A1251" i="209" s="1"/>
  <c r="A1252" i="209" s="1"/>
  <c r="A1253" i="209" s="1"/>
  <c r="A1254" i="209" s="1"/>
  <c r="A1255" i="209" s="1"/>
  <c r="A1256" i="209" s="1"/>
  <c r="A1257" i="209" s="1"/>
  <c r="A1258" i="209" s="1"/>
  <c r="A1259" i="209" s="1"/>
  <c r="A1260" i="209" s="1"/>
  <c r="A1261" i="209" s="1"/>
  <c r="A1262" i="209" s="1"/>
  <c r="A1263" i="209" s="1"/>
  <c r="A1264" i="209" s="1"/>
  <c r="A1265" i="209" s="1"/>
  <c r="A1266" i="209" s="1"/>
  <c r="A1267" i="209" s="1"/>
  <c r="A1268" i="209" s="1"/>
  <c r="A1199" i="209"/>
  <c r="A1200" i="209"/>
  <c r="A1201" i="209" s="1"/>
  <c r="A1202" i="209" s="1"/>
  <c r="A1203" i="209" s="1"/>
  <c r="A1204" i="209" s="1"/>
  <c r="A1205" i="209" s="1"/>
  <c r="A1206" i="209" s="1"/>
  <c r="A1207" i="209" s="1"/>
  <c r="A1208" i="209" s="1"/>
  <c r="A1209" i="209" s="1"/>
  <c r="A1210" i="209" s="1"/>
  <c r="A1211" i="209" s="1"/>
  <c r="A1212" i="209" s="1"/>
  <c r="A1213" i="209" s="1"/>
  <c r="A1214" i="209" s="1"/>
  <c r="A1215" i="209" s="1"/>
  <c r="A1216" i="209" s="1"/>
  <c r="A1217" i="209" s="1"/>
  <c r="A1218" i="209" s="1"/>
  <c r="A1219" i="209" s="1"/>
  <c r="A1220" i="209" s="1"/>
  <c r="A1221" i="209" s="1"/>
  <c r="A1222" i="209" s="1"/>
  <c r="A1223" i="209" s="1"/>
  <c r="A1224" i="209" s="1"/>
  <c r="A1225" i="209" s="1"/>
  <c r="A1226" i="209" s="1"/>
  <c r="A1227" i="209" s="1"/>
  <c r="A1228" i="209" s="1"/>
  <c r="A1159" i="209"/>
  <c r="A1160" i="209" s="1"/>
  <c r="A1161" i="209" s="1"/>
  <c r="A1162" i="209" s="1"/>
  <c r="A1163" i="209" s="1"/>
  <c r="A1164" i="209" s="1"/>
  <c r="A1165" i="209" s="1"/>
  <c r="A1166" i="209" s="1"/>
  <c r="A1167" i="209" s="1"/>
  <c r="A1168" i="209" s="1"/>
  <c r="A1169" i="209" s="1"/>
  <c r="A1170" i="209" s="1"/>
  <c r="A1171" i="209" s="1"/>
  <c r="A1172" i="209" s="1"/>
  <c r="A1173" i="209" s="1"/>
  <c r="A1174" i="209" s="1"/>
  <c r="A1175" i="209" s="1"/>
  <c r="A1176" i="209" s="1"/>
  <c r="A1177" i="209" s="1"/>
  <c r="A1178" i="209" s="1"/>
  <c r="A1179" i="209" s="1"/>
  <c r="A1180" i="209" s="1"/>
  <c r="A1181" i="209" s="1"/>
  <c r="A1182" i="209" s="1"/>
  <c r="A1183" i="209" s="1"/>
  <c r="A1184" i="209" s="1"/>
  <c r="A1185" i="209" s="1"/>
  <c r="A1186" i="209" s="1"/>
  <c r="A1187" i="209" s="1"/>
  <c r="A1188" i="209" s="1"/>
  <c r="A1119" i="209"/>
  <c r="A1120" i="209" s="1"/>
  <c r="A1121" i="209" s="1"/>
  <c r="A1122" i="209" s="1"/>
  <c r="A1123" i="209" s="1"/>
  <c r="A1124" i="209" s="1"/>
  <c r="A1125" i="209" s="1"/>
  <c r="A1126" i="209" s="1"/>
  <c r="A1127" i="209" s="1"/>
  <c r="A1128" i="209" s="1"/>
  <c r="A1129" i="209" s="1"/>
  <c r="A1130" i="209" s="1"/>
  <c r="A1131" i="209" s="1"/>
  <c r="A1132" i="209" s="1"/>
  <c r="A1133" i="209" s="1"/>
  <c r="A1134" i="209" s="1"/>
  <c r="A1135" i="209" s="1"/>
  <c r="A1136" i="209" s="1"/>
  <c r="A1137" i="209" s="1"/>
  <c r="A1138" i="209" s="1"/>
  <c r="A1139" i="209" s="1"/>
  <c r="A1140" i="209" s="1"/>
  <c r="A1141" i="209" s="1"/>
  <c r="A1142" i="209" s="1"/>
  <c r="A1143" i="209" s="1"/>
  <c r="A1144" i="209" s="1"/>
  <c r="A1145" i="209" s="1"/>
  <c r="A1146" i="209" s="1"/>
  <c r="A1147" i="209" s="1"/>
  <c r="A1148" i="209" s="1"/>
  <c r="A1079" i="209"/>
  <c r="A1080" i="209" s="1"/>
  <c r="A1081" i="209" s="1"/>
  <c r="A1082" i="209" s="1"/>
  <c r="A1083" i="209" s="1"/>
  <c r="A1084" i="209" s="1"/>
  <c r="A1085" i="209" s="1"/>
  <c r="A1086" i="209" s="1"/>
  <c r="A1087" i="209" s="1"/>
  <c r="A1088" i="209" s="1"/>
  <c r="A1089" i="209" s="1"/>
  <c r="A1090" i="209" s="1"/>
  <c r="A1091" i="209" s="1"/>
  <c r="A1092" i="209" s="1"/>
  <c r="A1093" i="209" s="1"/>
  <c r="A1094" i="209" s="1"/>
  <c r="A1095" i="209" s="1"/>
  <c r="A1096" i="209" s="1"/>
  <c r="A1097" i="209" s="1"/>
  <c r="A1098" i="209" s="1"/>
  <c r="A1099" i="209" s="1"/>
  <c r="A1100" i="209" s="1"/>
  <c r="A1101" i="209" s="1"/>
  <c r="A1102" i="209" s="1"/>
  <c r="A1103" i="209" s="1"/>
  <c r="A1104" i="209" s="1"/>
  <c r="A1105" i="209" s="1"/>
  <c r="A1106" i="209" s="1"/>
  <c r="A1107" i="209" s="1"/>
  <c r="A1108" i="209" s="1"/>
  <c r="A1039" i="209"/>
  <c r="A1040" i="209" s="1"/>
  <c r="A1041" i="209" s="1"/>
  <c r="A1042" i="209" s="1"/>
  <c r="A1043" i="209" s="1"/>
  <c r="A1044" i="209" s="1"/>
  <c r="A1045" i="209" s="1"/>
  <c r="A1046" i="209" s="1"/>
  <c r="A1047" i="209" s="1"/>
  <c r="A1048" i="209" s="1"/>
  <c r="A1049" i="209" s="1"/>
  <c r="A1050" i="209" s="1"/>
  <c r="A1051" i="209" s="1"/>
  <c r="A1052" i="209" s="1"/>
  <c r="A1053" i="209" s="1"/>
  <c r="A1054" i="209" s="1"/>
  <c r="A1055" i="209" s="1"/>
  <c r="A1056" i="209" s="1"/>
  <c r="A1057" i="209" s="1"/>
  <c r="A1058" i="209" s="1"/>
  <c r="A1059" i="209" s="1"/>
  <c r="A1060" i="209" s="1"/>
  <c r="A1061" i="209" s="1"/>
  <c r="A1062" i="209" s="1"/>
  <c r="A1063" i="209" s="1"/>
  <c r="A1064" i="209" s="1"/>
  <c r="A1065" i="209" s="1"/>
  <c r="A1066" i="209" s="1"/>
  <c r="A1067" i="209" s="1"/>
  <c r="A1068" i="209" s="1"/>
  <c r="A999" i="209"/>
  <c r="A1000" i="209" s="1"/>
  <c r="A1001" i="209" s="1"/>
  <c r="A1002" i="209" s="1"/>
  <c r="A1003" i="209" s="1"/>
  <c r="A1004" i="209" s="1"/>
  <c r="A1005" i="209" s="1"/>
  <c r="A1006" i="209" s="1"/>
  <c r="A1007" i="209" s="1"/>
  <c r="A1008" i="209" s="1"/>
  <c r="A1009" i="209" s="1"/>
  <c r="A1010" i="209" s="1"/>
  <c r="A1011" i="209" s="1"/>
  <c r="A1012" i="209" s="1"/>
  <c r="A1013" i="209" s="1"/>
  <c r="A1014" i="209" s="1"/>
  <c r="A1015" i="209" s="1"/>
  <c r="A1016" i="209" s="1"/>
  <c r="A1017" i="209" s="1"/>
  <c r="A1018" i="209" s="1"/>
  <c r="A1019" i="209" s="1"/>
  <c r="A1020" i="209" s="1"/>
  <c r="A1021" i="209" s="1"/>
  <c r="A1022" i="209" s="1"/>
  <c r="A1023" i="209" s="1"/>
  <c r="A1024" i="209" s="1"/>
  <c r="A1025" i="209" s="1"/>
  <c r="A1026" i="209" s="1"/>
  <c r="A1027" i="209" s="1"/>
  <c r="A1028" i="209" s="1"/>
  <c r="A959" i="209"/>
  <c r="A960" i="209" s="1"/>
  <c r="A961" i="209" s="1"/>
  <c r="A962" i="209" s="1"/>
  <c r="A963" i="209" s="1"/>
  <c r="A964" i="209" s="1"/>
  <c r="A965" i="209" s="1"/>
  <c r="A966" i="209" s="1"/>
  <c r="A967" i="209" s="1"/>
  <c r="A968" i="209" s="1"/>
  <c r="A969" i="209" s="1"/>
  <c r="A970" i="209" s="1"/>
  <c r="A971" i="209" s="1"/>
  <c r="A972" i="209" s="1"/>
  <c r="A973" i="209" s="1"/>
  <c r="A974" i="209" s="1"/>
  <c r="A975" i="209" s="1"/>
  <c r="A976" i="209" s="1"/>
  <c r="A977" i="209" s="1"/>
  <c r="A978" i="209" s="1"/>
  <c r="A979" i="209" s="1"/>
  <c r="A980" i="209" s="1"/>
  <c r="A981" i="209" s="1"/>
  <c r="A982" i="209" s="1"/>
  <c r="A983" i="209" s="1"/>
  <c r="A984" i="209" s="1"/>
  <c r="A985" i="209" s="1"/>
  <c r="A986" i="209" s="1"/>
  <c r="A987" i="209" s="1"/>
  <c r="A988" i="209" s="1"/>
  <c r="A919" i="209"/>
  <c r="A920" i="209" s="1"/>
  <c r="A921" i="209" s="1"/>
  <c r="A922" i="209" s="1"/>
  <c r="A923" i="209" s="1"/>
  <c r="A924" i="209" s="1"/>
  <c r="A925" i="209" s="1"/>
  <c r="A926" i="209" s="1"/>
  <c r="A927" i="209" s="1"/>
  <c r="A928" i="209" s="1"/>
  <c r="A929" i="209" s="1"/>
  <c r="A930" i="209" s="1"/>
  <c r="A931" i="209" s="1"/>
  <c r="A932" i="209" s="1"/>
  <c r="A933" i="209" s="1"/>
  <c r="A934" i="209" s="1"/>
  <c r="A935" i="209" s="1"/>
  <c r="A936" i="209" s="1"/>
  <c r="A937" i="209" s="1"/>
  <c r="A938" i="209" s="1"/>
  <c r="A939" i="209" s="1"/>
  <c r="A940" i="209" s="1"/>
  <c r="A941" i="209" s="1"/>
  <c r="A942" i="209" s="1"/>
  <c r="A943" i="209" s="1"/>
  <c r="A944" i="209" s="1"/>
  <c r="A945" i="209" s="1"/>
  <c r="A946" i="209" s="1"/>
  <c r="A947" i="209" s="1"/>
  <c r="A948" i="209" s="1"/>
  <c r="I87" i="352"/>
  <c r="I62" i="352"/>
  <c r="I29" i="352"/>
  <c r="I30" i="352"/>
  <c r="I28" i="352"/>
  <c r="I27" i="352"/>
  <c r="I26" i="352"/>
  <c r="I25" i="352"/>
  <c r="I24" i="352"/>
  <c r="I1" i="352"/>
  <c r="I2" i="352"/>
  <c r="I22" i="352"/>
  <c r="I185" i="352"/>
  <c r="I186" i="352"/>
  <c r="I187" i="352"/>
  <c r="I188" i="352"/>
  <c r="I189" i="352"/>
  <c r="I190" i="352"/>
  <c r="I191" i="352"/>
  <c r="I192" i="352"/>
  <c r="I193" i="352"/>
  <c r="I194" i="352"/>
  <c r="I195" i="352"/>
  <c r="I196" i="352"/>
  <c r="I197" i="352"/>
  <c r="I198" i="352"/>
  <c r="I199" i="352"/>
  <c r="I200" i="352"/>
  <c r="I201" i="352"/>
  <c r="I202" i="352"/>
  <c r="I203" i="352"/>
  <c r="I204" i="352"/>
  <c r="N88" i="355" l="1"/>
  <c r="N90" i="355"/>
  <c r="N17" i="355"/>
  <c r="N19" i="355"/>
  <c r="N21" i="355"/>
  <c r="N23" i="355"/>
  <c r="N25" i="355"/>
  <c r="N27" i="355"/>
  <c r="N29" i="355"/>
  <c r="N31" i="355"/>
  <c r="N33" i="355"/>
  <c r="N35" i="355"/>
  <c r="N37" i="355"/>
  <c r="N39" i="355"/>
  <c r="N41" i="355"/>
  <c r="N43" i="355"/>
  <c r="N45" i="355"/>
  <c r="N47" i="355"/>
  <c r="N49" i="355"/>
  <c r="N51" i="355"/>
  <c r="N53" i="355"/>
  <c r="N55" i="355"/>
  <c r="N57" i="355"/>
  <c r="N59" i="355"/>
  <c r="N61" i="355"/>
  <c r="N63" i="355"/>
  <c r="N65" i="355"/>
  <c r="N67" i="355"/>
  <c r="N69" i="355"/>
  <c r="N71" i="355"/>
  <c r="N73" i="355"/>
  <c r="N75" i="355"/>
  <c r="N77" i="355"/>
  <c r="N79" i="355"/>
  <c r="N81" i="355"/>
  <c r="N83" i="355"/>
  <c r="N85" i="355"/>
  <c r="N87" i="355"/>
  <c r="N89" i="355"/>
  <c r="N91" i="355"/>
  <c r="N93" i="355"/>
  <c r="N16" i="355"/>
  <c r="N18" i="355"/>
  <c r="N20" i="355"/>
  <c r="N22" i="355"/>
  <c r="N24" i="355"/>
  <c r="N26" i="355"/>
  <c r="N28" i="355"/>
  <c r="N30" i="355"/>
  <c r="N32" i="355"/>
  <c r="N34" i="355"/>
  <c r="N36" i="355"/>
  <c r="N38" i="355"/>
  <c r="N40" i="355"/>
  <c r="N42" i="355"/>
  <c r="N44" i="355"/>
  <c r="N46" i="355"/>
  <c r="N48" i="355"/>
  <c r="N50" i="355"/>
  <c r="N52" i="355"/>
  <c r="N54" i="355"/>
  <c r="N56" i="355"/>
  <c r="N58" i="355"/>
  <c r="N60" i="355"/>
  <c r="N62" i="355"/>
  <c r="N64" i="355"/>
  <c r="N66" i="355"/>
  <c r="N68" i="355"/>
  <c r="N70" i="355"/>
  <c r="N72" i="355"/>
  <c r="N74" i="355"/>
  <c r="N76" i="355"/>
  <c r="N78" i="355"/>
  <c r="N80" i="355"/>
  <c r="N82" i="355"/>
  <c r="N92" i="355"/>
  <c r="N16" i="354"/>
  <c r="N18" i="354"/>
  <c r="N20" i="354"/>
  <c r="N22" i="354"/>
  <c r="N24" i="354"/>
  <c r="N26" i="354"/>
  <c r="N28" i="354"/>
  <c r="N30" i="354"/>
  <c r="N32" i="354"/>
  <c r="N34" i="354"/>
  <c r="N36" i="354"/>
  <c r="N38" i="354"/>
  <c r="N40" i="354"/>
  <c r="N42" i="354"/>
  <c r="N44" i="354"/>
  <c r="N46" i="354"/>
  <c r="N48" i="354"/>
  <c r="N50" i="354"/>
  <c r="N52" i="354"/>
  <c r="N54" i="354"/>
  <c r="N56" i="354"/>
  <c r="N58" i="354"/>
  <c r="N60" i="354"/>
  <c r="N62" i="354"/>
  <c r="N64" i="354"/>
  <c r="N66" i="354"/>
  <c r="N68" i="354"/>
  <c r="N70" i="354"/>
  <c r="N72" i="354"/>
  <c r="N74" i="354"/>
  <c r="N76" i="354"/>
  <c r="N78" i="354"/>
  <c r="N80" i="354"/>
  <c r="N82" i="354"/>
  <c r="N84" i="354"/>
  <c r="N86" i="354"/>
  <c r="N88" i="354"/>
  <c r="N90" i="354"/>
  <c r="N92" i="354"/>
  <c r="N17" i="354"/>
  <c r="N19" i="354"/>
  <c r="N21" i="354"/>
  <c r="N23" i="354"/>
  <c r="N25" i="354"/>
  <c r="N27" i="354"/>
  <c r="N29" i="354"/>
  <c r="N31" i="354"/>
  <c r="N33" i="354"/>
  <c r="N35" i="354"/>
  <c r="N37" i="354"/>
  <c r="N39" i="354"/>
  <c r="N41" i="354"/>
  <c r="N43" i="354"/>
  <c r="N45" i="354"/>
  <c r="N47" i="354"/>
  <c r="N49" i="354"/>
  <c r="N51" i="354"/>
  <c r="N53" i="354"/>
  <c r="N55" i="354"/>
  <c r="N57" i="354"/>
  <c r="N59" i="354"/>
  <c r="N61" i="354"/>
  <c r="N63" i="354"/>
  <c r="N65" i="354"/>
  <c r="N67" i="354"/>
  <c r="N69" i="354"/>
  <c r="N71" i="354"/>
  <c r="N73" i="354"/>
  <c r="N75" i="354"/>
  <c r="N77" i="354"/>
  <c r="N79" i="354"/>
  <c r="N81" i="354"/>
  <c r="N83" i="354"/>
  <c r="N85" i="354"/>
  <c r="N87" i="354"/>
  <c r="N89" i="354"/>
  <c r="N91" i="354"/>
  <c r="N93" i="354"/>
  <c r="DR42" i="193"/>
  <c r="DR39" i="193"/>
  <c r="DR40" i="193"/>
  <c r="DR41" i="193"/>
  <c r="C14" i="302" s="1"/>
  <c r="BI38" i="193"/>
  <c r="BI39" i="193"/>
  <c r="BI40" i="193"/>
  <c r="BI41" i="193"/>
  <c r="BI42" i="193"/>
  <c r="BI61" i="193"/>
  <c r="BI65" i="193"/>
  <c r="BI34" i="193"/>
  <c r="BI35" i="193"/>
  <c r="BI36" i="193"/>
  <c r="BI37" i="193"/>
  <c r="BI56" i="193"/>
  <c r="BI57" i="193"/>
  <c r="BI58" i="193"/>
  <c r="BI59" i="193"/>
  <c r="BI60" i="193"/>
  <c r="BI64" i="193"/>
  <c r="DR44" i="193"/>
  <c r="DR45" i="193"/>
  <c r="DR48" i="193"/>
  <c r="DR49" i="193"/>
  <c r="C15" i="302" s="1"/>
  <c r="BI50" i="193"/>
  <c r="BI51" i="193"/>
  <c r="BI52" i="193"/>
  <c r="BI53" i="193"/>
  <c r="BI54" i="193"/>
  <c r="BI55" i="193"/>
  <c r="BI63" i="193"/>
  <c r="BI43" i="193"/>
  <c r="BI44" i="193"/>
  <c r="BI45" i="193"/>
  <c r="BI46" i="193"/>
  <c r="BI47" i="193"/>
  <c r="BI48" i="193"/>
  <c r="BI49" i="193"/>
  <c r="BI62" i="193"/>
  <c r="BI66" i="193"/>
  <c r="DR51" i="193"/>
  <c r="DR52" i="193"/>
  <c r="DR53" i="193"/>
  <c r="DR54" i="193"/>
  <c r="C16" i="302" s="1"/>
  <c r="DR55" i="193"/>
  <c r="BJ66" i="193"/>
  <c r="BH66" i="193" s="1"/>
  <c r="E21" i="302" s="1"/>
  <c r="DR35" i="193"/>
  <c r="DR36" i="193"/>
  <c r="DR37" i="193"/>
  <c r="C13" i="302" s="1"/>
  <c r="DR57" i="193"/>
  <c r="DR58" i="193"/>
  <c r="DR59" i="193"/>
  <c r="C18" i="302" s="1"/>
  <c r="DR60" i="193"/>
  <c r="BJ54" i="193"/>
  <c r="BH54" i="193" s="1"/>
  <c r="E16" i="302" s="1"/>
  <c r="BJ64" i="193"/>
  <c r="BH64" i="193" s="1"/>
  <c r="BJ62" i="193"/>
  <c r="BH62" i="193" s="1"/>
  <c r="BJ60" i="193"/>
  <c r="BH60" i="193" s="1"/>
  <c r="BJ58" i="193"/>
  <c r="BH58" i="193" s="1"/>
  <c r="BJ56" i="193"/>
  <c r="BH56" i="193" s="1"/>
  <c r="BJ52" i="193"/>
  <c r="BH52" i="193" s="1"/>
  <c r="BJ50" i="193"/>
  <c r="BH50" i="193" s="1"/>
  <c r="BJ48" i="193"/>
  <c r="BH48" i="193" s="1"/>
  <c r="BJ46" i="193"/>
  <c r="BH46" i="193" s="1"/>
  <c r="BJ44" i="193"/>
  <c r="BH44" i="193" s="1"/>
  <c r="BJ42" i="193"/>
  <c r="BH42" i="193" s="1"/>
  <c r="BJ40" i="193"/>
  <c r="BH40" i="193" s="1"/>
  <c r="BJ38" i="193"/>
  <c r="BH38" i="193" s="1"/>
  <c r="BJ36" i="193"/>
  <c r="BH36" i="193" s="1"/>
  <c r="BJ34" i="193"/>
  <c r="BH34" i="193" s="1"/>
  <c r="E12" i="302" s="1"/>
  <c r="BJ65" i="193"/>
  <c r="BH65" i="193" s="1"/>
  <c r="BJ63" i="193"/>
  <c r="BH63" i="193" s="1"/>
  <c r="E20" i="302" s="1"/>
  <c r="BJ61" i="193"/>
  <c r="BH61" i="193" s="1"/>
  <c r="E19" i="302" s="1"/>
  <c r="BJ59" i="193"/>
  <c r="BH59" i="193" s="1"/>
  <c r="E18" i="302" s="1"/>
  <c r="BJ57" i="193"/>
  <c r="BH57" i="193" s="1"/>
  <c r="BJ55" i="193"/>
  <c r="BH55" i="193" s="1"/>
  <c r="BJ53" i="193"/>
  <c r="BH53" i="193" s="1"/>
  <c r="BJ51" i="193"/>
  <c r="BH51" i="193" s="1"/>
  <c r="BJ49" i="193"/>
  <c r="BH49" i="193" s="1"/>
  <c r="E15" i="302" s="1"/>
  <c r="BJ47" i="193"/>
  <c r="BH47" i="193" s="1"/>
  <c r="BJ45" i="193"/>
  <c r="BH45" i="193" s="1"/>
  <c r="BJ43" i="193"/>
  <c r="BH43" i="193" s="1"/>
  <c r="BJ41" i="193"/>
  <c r="BH41" i="193" s="1"/>
  <c r="E14" i="302" s="1"/>
  <c r="BJ39" i="193"/>
  <c r="BH39" i="193" s="1"/>
  <c r="BJ37" i="193"/>
  <c r="BH37" i="193" s="1"/>
  <c r="E13" i="302" s="1"/>
  <c r="BJ35" i="193"/>
  <c r="BH35" i="193" s="1"/>
  <c r="BK69" i="193"/>
  <c r="BK73" i="193"/>
  <c r="BK77" i="193"/>
  <c r="BK81" i="193"/>
  <c r="BK87" i="193"/>
  <c r="BK39" i="193"/>
  <c r="BK85" i="193"/>
  <c r="BK84" i="193"/>
  <c r="BK43" i="193"/>
  <c r="BK47" i="193"/>
  <c r="BK57" i="193"/>
  <c r="BK63" i="193"/>
  <c r="G20" i="302" s="1"/>
  <c r="F20" i="302" s="1"/>
  <c r="BK67" i="193"/>
  <c r="BK71" i="193"/>
  <c r="BK83" i="193"/>
  <c r="BK35" i="193"/>
  <c r="BK37" i="193"/>
  <c r="G13" i="302" s="1"/>
  <c r="BK53" i="193"/>
  <c r="BK76" i="193"/>
  <c r="BK80" i="193"/>
  <c r="BK45" i="193"/>
  <c r="BK49" i="193"/>
  <c r="G15" i="302" s="1"/>
  <c r="BK59" i="193"/>
  <c r="G18" i="302" s="1"/>
  <c r="BK75" i="193"/>
  <c r="BK79" i="193"/>
  <c r="BK41" i="193"/>
  <c r="G14" i="302" s="1"/>
  <c r="BK51" i="193"/>
  <c r="BK55" i="193"/>
  <c r="BK61" i="193"/>
  <c r="G19" i="302" s="1"/>
  <c r="F19" i="302" s="1"/>
  <c r="BK65" i="193"/>
  <c r="BK74" i="193"/>
  <c r="BK78" i="193"/>
  <c r="BK82" i="193"/>
  <c r="BK86" i="193"/>
  <c r="BK34" i="193"/>
  <c r="G12" i="302" s="1"/>
  <c r="F12" i="302" s="1"/>
  <c r="BK36" i="193"/>
  <c r="BK38" i="193"/>
  <c r="BK40" i="193"/>
  <c r="BK42" i="193"/>
  <c r="BK44" i="193"/>
  <c r="BK46" i="193"/>
  <c r="BK48" i="193"/>
  <c r="BK50" i="193"/>
  <c r="BK52" i="193"/>
  <c r="BK54" i="193"/>
  <c r="G16" i="302" s="1"/>
  <c r="F16" i="302" s="1"/>
  <c r="BK56" i="193"/>
  <c r="BK58" i="193"/>
  <c r="BK60" i="193"/>
  <c r="BK62" i="193"/>
  <c r="G65" i="302" s="1"/>
  <c r="F65" i="302" s="1"/>
  <c r="BK64" i="193"/>
  <c r="BK66" i="193"/>
  <c r="G21" i="302" s="1"/>
  <c r="F21" i="302" s="1"/>
  <c r="BK68" i="193"/>
  <c r="BK70" i="193"/>
  <c r="BK72" i="193"/>
  <c r="A24" i="313"/>
  <c r="A40" i="313"/>
  <c r="A32" i="313"/>
  <c r="A8" i="313"/>
  <c r="A104" i="313"/>
  <c r="A171" i="313"/>
  <c r="A328" i="313"/>
  <c r="A15" i="313"/>
  <c r="A51" i="313"/>
  <c r="A75" i="313"/>
  <c r="A136" i="313"/>
  <c r="A384" i="313"/>
  <c r="A232" i="313"/>
  <c r="A440" i="313"/>
  <c r="A280" i="313"/>
  <c r="A211" i="313"/>
  <c r="A303" i="313"/>
  <c r="A411" i="313"/>
  <c r="A604" i="313"/>
  <c r="A255" i="313"/>
  <c r="A355" i="313"/>
  <c r="A471" i="313"/>
  <c r="A567" i="313"/>
  <c r="A535" i="313"/>
  <c r="A675" i="313"/>
  <c r="A752" i="313"/>
  <c r="A639" i="313"/>
  <c r="A792" i="313"/>
  <c r="A872" i="313"/>
  <c r="A911" i="313"/>
  <c r="A831" i="313"/>
  <c r="A992" i="313"/>
  <c r="A1031" i="313"/>
  <c r="A1272" i="313"/>
  <c r="A1072" i="313"/>
  <c r="A1112" i="313"/>
  <c r="A1192" i="313"/>
  <c r="A1231" i="313"/>
  <c r="A1151" i="313"/>
  <c r="A1311" i="313"/>
  <c r="A1367" i="313"/>
  <c r="A1391" i="313"/>
  <c r="A1431" i="313"/>
  <c r="A1511" i="313"/>
  <c r="A1471" i="313"/>
  <c r="A1071" i="312"/>
  <c r="A1151" i="312"/>
  <c r="A1050" i="312"/>
  <c r="A1191" i="312"/>
  <c r="A1192" i="312" s="1"/>
  <c r="A1193" i="312" s="1"/>
  <c r="A1194" i="312" s="1"/>
  <c r="A1195" i="312" s="1"/>
  <c r="A1196" i="312" s="1"/>
  <c r="A1197" i="312" s="1"/>
  <c r="A1198" i="312" s="1"/>
  <c r="A1199" i="312" s="1"/>
  <c r="A1200" i="312" s="1"/>
  <c r="A1201" i="312" s="1"/>
  <c r="A1202" i="312" s="1"/>
  <c r="A1203" i="312" s="1"/>
  <c r="A1204" i="312" s="1"/>
  <c r="A1205" i="312" s="1"/>
  <c r="A1206" i="312" s="1"/>
  <c r="A1207" i="312" s="1"/>
  <c r="A1208" i="312" s="1"/>
  <c r="A1209" i="312" s="1"/>
  <c r="A1210" i="312" s="1"/>
  <c r="A1211" i="312" s="1"/>
  <c r="A1212" i="312" s="1"/>
  <c r="A1213" i="312" s="1"/>
  <c r="A1214" i="312" s="1"/>
  <c r="A1215" i="312" s="1"/>
  <c r="A1216" i="312" s="1"/>
  <c r="A1217" i="312" s="1"/>
  <c r="A1218" i="312" s="1"/>
  <c r="A1219" i="312" s="1"/>
  <c r="A1220" i="312" s="1"/>
  <c r="A1221" i="312" s="1"/>
  <c r="A1222" i="312" s="1"/>
  <c r="A1223" i="312" s="1"/>
  <c r="A1224" i="312" s="1"/>
  <c r="A1225" i="312" s="1"/>
  <c r="A1226" i="312" s="1"/>
  <c r="A1227" i="312" s="1"/>
  <c r="A1228" i="312" s="1"/>
  <c r="A24" i="312"/>
  <c r="A16" i="312"/>
  <c r="A76" i="312"/>
  <c r="A137" i="312"/>
  <c r="A7" i="312"/>
  <c r="A39" i="312"/>
  <c r="A568" i="312"/>
  <c r="A31" i="312"/>
  <c r="A63" i="312"/>
  <c r="A328" i="312"/>
  <c r="A161" i="312"/>
  <c r="A191" i="312"/>
  <c r="A413" i="312"/>
  <c r="A52" i="312"/>
  <c r="A121" i="312"/>
  <c r="A232" i="312"/>
  <c r="A280" i="312"/>
  <c r="A439" i="312"/>
  <c r="A639" i="312"/>
  <c r="A103" i="312"/>
  <c r="A171" i="312"/>
  <c r="A255" i="312"/>
  <c r="A355" i="312"/>
  <c r="A384" i="312"/>
  <c r="A503" i="312"/>
  <c r="A612" i="312"/>
  <c r="A751" i="312"/>
  <c r="A832" i="312"/>
  <c r="A991" i="312"/>
  <c r="A711" i="312"/>
  <c r="A912" i="312"/>
  <c r="A952" i="312"/>
  <c r="A1121" i="312"/>
  <c r="A1072" i="312"/>
  <c r="A1152" i="312"/>
  <c r="A1312" i="312"/>
  <c r="A1271" i="312"/>
  <c r="A1231" i="312"/>
  <c r="A1351" i="312"/>
  <c r="A1431" i="312"/>
  <c r="A1391" i="312"/>
  <c r="A1512" i="312"/>
  <c r="A1471" i="312"/>
  <c r="A24" i="311"/>
  <c r="A120" i="311"/>
  <c r="A232" i="311"/>
  <c r="A52" i="311"/>
  <c r="A76" i="311"/>
  <c r="A64" i="311"/>
  <c r="A32" i="311"/>
  <c r="A104" i="311"/>
  <c r="A136" i="311"/>
  <c r="A15" i="311"/>
  <c r="A7" i="311"/>
  <c r="A39" i="311"/>
  <c r="A87" i="311"/>
  <c r="A151" i="311"/>
  <c r="A211" i="311"/>
  <c r="A440" i="311"/>
  <c r="A504" i="311"/>
  <c r="A327" i="311"/>
  <c r="A473" i="311"/>
  <c r="A712" i="311"/>
  <c r="A192" i="311"/>
  <c r="A279" i="311"/>
  <c r="A383" i="311"/>
  <c r="A535" i="311"/>
  <c r="A604" i="311"/>
  <c r="A752" i="311"/>
  <c r="A639" i="311"/>
  <c r="A831" i="311"/>
  <c r="A1032" i="311"/>
  <c r="A791" i="311"/>
  <c r="A871" i="311"/>
  <c r="A991" i="311"/>
  <c r="A1191" i="311"/>
  <c r="A1272" i="311"/>
  <c r="A1311" i="311"/>
  <c r="A1391" i="311"/>
  <c r="A1111" i="311"/>
  <c r="A1071" i="311"/>
  <c r="A1151" i="311"/>
  <c r="A1232" i="311"/>
  <c r="A1352" i="311"/>
  <c r="A1432" i="311"/>
  <c r="A1512" i="311"/>
  <c r="A1471" i="311"/>
  <c r="Q61" i="352"/>
  <c r="Q122" i="352"/>
  <c r="Q183" i="352"/>
  <c r="I243" i="352"/>
  <c r="I242" i="352"/>
  <c r="Q242" i="352" s="1"/>
  <c r="I241" i="352"/>
  <c r="I240" i="352"/>
  <c r="I239" i="352"/>
  <c r="I238" i="352"/>
  <c r="I237" i="352"/>
  <c r="I236" i="352"/>
  <c r="I235" i="352"/>
  <c r="I234" i="352"/>
  <c r="I233" i="352"/>
  <c r="I232" i="352"/>
  <c r="Q232" i="352" s="1"/>
  <c r="I231" i="352"/>
  <c r="I230" i="352"/>
  <c r="I229" i="352"/>
  <c r="I228" i="352"/>
  <c r="I227" i="352"/>
  <c r="I226" i="352"/>
  <c r="I225" i="352"/>
  <c r="I224" i="352"/>
  <c r="I223" i="352"/>
  <c r="I222" i="352"/>
  <c r="Q222" i="352" s="1"/>
  <c r="I221" i="352"/>
  <c r="I220" i="352"/>
  <c r="I219" i="352"/>
  <c r="I218" i="352"/>
  <c r="I217" i="352"/>
  <c r="I216" i="352"/>
  <c r="I215" i="352"/>
  <c r="I214" i="352"/>
  <c r="I213" i="352"/>
  <c r="I212" i="352"/>
  <c r="I211" i="352"/>
  <c r="I210" i="352"/>
  <c r="I209" i="352"/>
  <c r="I208" i="352"/>
  <c r="I207" i="352"/>
  <c r="I206" i="352"/>
  <c r="I205" i="352"/>
  <c r="I184" i="352"/>
  <c r="I182" i="352"/>
  <c r="I181" i="352"/>
  <c r="Q181" i="352" s="1"/>
  <c r="I180" i="352"/>
  <c r="I179" i="352"/>
  <c r="I178" i="352"/>
  <c r="I177" i="352"/>
  <c r="I176" i="352"/>
  <c r="I175" i="352"/>
  <c r="I174" i="352"/>
  <c r="I173" i="352"/>
  <c r="I172" i="352"/>
  <c r="I171" i="352"/>
  <c r="Q171" i="352" s="1"/>
  <c r="I170" i="352"/>
  <c r="I169" i="352"/>
  <c r="I168" i="352"/>
  <c r="I167" i="352"/>
  <c r="I166" i="352"/>
  <c r="I165" i="352"/>
  <c r="I164" i="352"/>
  <c r="I163" i="352"/>
  <c r="I162" i="352"/>
  <c r="I161" i="352"/>
  <c r="Q161" i="352" s="1"/>
  <c r="I160" i="352"/>
  <c r="I159" i="352"/>
  <c r="I158" i="352"/>
  <c r="I157" i="352"/>
  <c r="I156" i="352"/>
  <c r="I155" i="352"/>
  <c r="I154" i="352"/>
  <c r="I153" i="352"/>
  <c r="I152" i="352"/>
  <c r="I151" i="352"/>
  <c r="I150" i="352"/>
  <c r="I149" i="352"/>
  <c r="I148" i="352"/>
  <c r="I147" i="352"/>
  <c r="I146" i="352"/>
  <c r="I145" i="352"/>
  <c r="I144" i="352"/>
  <c r="I143" i="352"/>
  <c r="I142" i="352"/>
  <c r="I141" i="352"/>
  <c r="I140" i="352"/>
  <c r="I139" i="352"/>
  <c r="I138" i="352"/>
  <c r="I137" i="352"/>
  <c r="I136" i="352"/>
  <c r="I135" i="352"/>
  <c r="I134" i="352"/>
  <c r="I133" i="352"/>
  <c r="I132" i="352"/>
  <c r="I131" i="352"/>
  <c r="I130" i="352"/>
  <c r="I129" i="352"/>
  <c r="I128" i="352"/>
  <c r="I127" i="352"/>
  <c r="I126" i="352"/>
  <c r="I125" i="352"/>
  <c r="I124" i="352"/>
  <c r="I123" i="352"/>
  <c r="I121" i="352"/>
  <c r="I120" i="352"/>
  <c r="Q120" i="352" s="1"/>
  <c r="I119" i="352"/>
  <c r="I118" i="352"/>
  <c r="I117" i="352"/>
  <c r="I116" i="352"/>
  <c r="I115" i="352"/>
  <c r="I114" i="352"/>
  <c r="I113" i="352"/>
  <c r="I112" i="352"/>
  <c r="I111" i="352"/>
  <c r="I110" i="352"/>
  <c r="I109" i="352"/>
  <c r="I108" i="352"/>
  <c r="I107" i="352"/>
  <c r="I106" i="352"/>
  <c r="I105" i="352"/>
  <c r="I104" i="352"/>
  <c r="I103" i="352"/>
  <c r="I102" i="352"/>
  <c r="I101" i="352"/>
  <c r="I100" i="352"/>
  <c r="I99" i="352"/>
  <c r="I98" i="352"/>
  <c r="I97" i="352"/>
  <c r="I96" i="352"/>
  <c r="I95" i="352"/>
  <c r="I94" i="352"/>
  <c r="I93" i="352"/>
  <c r="I92" i="352"/>
  <c r="I91" i="352"/>
  <c r="I90" i="352"/>
  <c r="I89" i="352"/>
  <c r="I88" i="352"/>
  <c r="I86" i="352"/>
  <c r="I85" i="352"/>
  <c r="I84" i="352"/>
  <c r="I83" i="352"/>
  <c r="I82" i="352"/>
  <c r="I81" i="352"/>
  <c r="I80" i="352"/>
  <c r="I79" i="352"/>
  <c r="I78" i="352"/>
  <c r="I77" i="352"/>
  <c r="I76" i="352"/>
  <c r="I75" i="352"/>
  <c r="I74" i="352"/>
  <c r="I73" i="352"/>
  <c r="I72" i="352"/>
  <c r="I71" i="352"/>
  <c r="I70" i="352"/>
  <c r="I69" i="352"/>
  <c r="I68" i="352"/>
  <c r="I67" i="352"/>
  <c r="I66" i="352"/>
  <c r="I65" i="352"/>
  <c r="I64" i="352"/>
  <c r="I63" i="352"/>
  <c r="I50" i="352"/>
  <c r="I60" i="352"/>
  <c r="I59" i="352"/>
  <c r="Q59" i="352" s="1"/>
  <c r="I58" i="352"/>
  <c r="I57" i="352"/>
  <c r="I56" i="352"/>
  <c r="I55" i="352"/>
  <c r="I54" i="352"/>
  <c r="I53" i="352"/>
  <c r="I52" i="352"/>
  <c r="I51" i="352"/>
  <c r="I49" i="352"/>
  <c r="I48" i="352"/>
  <c r="I47" i="352"/>
  <c r="I46" i="352"/>
  <c r="I45" i="352"/>
  <c r="I44" i="352"/>
  <c r="I43" i="352"/>
  <c r="I42" i="352"/>
  <c r="I41" i="352"/>
  <c r="I40" i="352"/>
  <c r="I39" i="352"/>
  <c r="Q39" i="352" s="1"/>
  <c r="I38" i="352"/>
  <c r="I37" i="352"/>
  <c r="I36" i="352"/>
  <c r="I35" i="352"/>
  <c r="I34" i="352"/>
  <c r="I33" i="352"/>
  <c r="I32" i="352"/>
  <c r="I31" i="352"/>
  <c r="I23" i="352"/>
  <c r="I21" i="352"/>
  <c r="I12" i="352"/>
  <c r="I13" i="352"/>
  <c r="I14" i="352"/>
  <c r="I15" i="352"/>
  <c r="I16" i="352"/>
  <c r="I17" i="352"/>
  <c r="I18" i="352"/>
  <c r="I19" i="352"/>
  <c r="I20" i="352"/>
  <c r="I11" i="352"/>
  <c r="I3" i="352"/>
  <c r="Q3" i="352" s="1"/>
  <c r="I4" i="352"/>
  <c r="I5" i="352"/>
  <c r="I6" i="352"/>
  <c r="I7" i="352"/>
  <c r="I8" i="352"/>
  <c r="I9" i="352"/>
  <c r="I10" i="352"/>
  <c r="Q2" i="352"/>
  <c r="Q1" i="352"/>
  <c r="G64" i="302" l="1"/>
  <c r="F64" i="302" s="1"/>
  <c r="C64" i="302"/>
  <c r="G62" i="302"/>
  <c r="F62" i="302" s="1"/>
  <c r="G67" i="302"/>
  <c r="F67" i="302" s="1"/>
  <c r="C63" i="302"/>
  <c r="G56" i="302"/>
  <c r="F56" i="302" s="1"/>
  <c r="E55" i="302"/>
  <c r="E63" i="302"/>
  <c r="G57" i="302"/>
  <c r="F57" i="302" s="1"/>
  <c r="E61" i="302"/>
  <c r="C61" i="302"/>
  <c r="G17" i="302"/>
  <c r="F17" i="302" s="1"/>
  <c r="G58" i="302"/>
  <c r="G55" i="302"/>
  <c r="G59" i="302"/>
  <c r="F59" i="302" s="1"/>
  <c r="G61" i="302"/>
  <c r="F61" i="302" s="1"/>
  <c r="D61" i="302" s="1"/>
  <c r="E58" i="302"/>
  <c r="E57" i="302"/>
  <c r="C58" i="302"/>
  <c r="G63" i="302"/>
  <c r="F63" i="302" s="1"/>
  <c r="E60" i="302"/>
  <c r="E59" i="302"/>
  <c r="E65" i="302"/>
  <c r="E62" i="302"/>
  <c r="C56" i="302"/>
  <c r="E67" i="302"/>
  <c r="E56" i="302"/>
  <c r="E17" i="302"/>
  <c r="E64" i="302"/>
  <c r="G60" i="302"/>
  <c r="C60" i="302"/>
  <c r="E66" i="302"/>
  <c r="G66" i="302"/>
  <c r="F66" i="302" s="1"/>
  <c r="F18" i="302"/>
  <c r="D18" i="302" s="1"/>
  <c r="F14" i="302"/>
  <c r="D14" i="302" s="1"/>
  <c r="F15" i="302"/>
  <c r="D15" i="302" s="1"/>
  <c r="D16" i="302"/>
  <c r="F13" i="302"/>
  <c r="D13" i="302" s="1"/>
  <c r="A1472" i="313"/>
  <c r="A1392" i="313"/>
  <c r="A993" i="313"/>
  <c r="A873" i="313"/>
  <c r="A472" i="313"/>
  <c r="A605" i="313"/>
  <c r="A304" i="313"/>
  <c r="A385" i="313"/>
  <c r="A137" i="313"/>
  <c r="A52" i="313"/>
  <c r="A172" i="313"/>
  <c r="A105" i="313"/>
  <c r="A9" i="313"/>
  <c r="A41" i="313"/>
  <c r="A1512" i="313"/>
  <c r="A1368" i="313"/>
  <c r="A1152" i="313"/>
  <c r="A1273" i="313"/>
  <c r="A640" i="313"/>
  <c r="A676" i="313"/>
  <c r="A356" i="313"/>
  <c r="A212" i="313"/>
  <c r="A441" i="313"/>
  <c r="A76" i="313"/>
  <c r="A16" i="313"/>
  <c r="A1232" i="313"/>
  <c r="A1113" i="313"/>
  <c r="A1032" i="313"/>
  <c r="A753" i="313"/>
  <c r="A536" i="313"/>
  <c r="A256" i="313"/>
  <c r="A281" i="313"/>
  <c r="A25" i="313"/>
  <c r="A1432" i="313"/>
  <c r="A1312" i="313"/>
  <c r="A1193" i="313"/>
  <c r="A1073" i="313"/>
  <c r="A832" i="313"/>
  <c r="A912" i="313"/>
  <c r="A793" i="313"/>
  <c r="A568" i="313"/>
  <c r="A412" i="313"/>
  <c r="A233" i="313"/>
  <c r="A329" i="313"/>
  <c r="A33" i="313"/>
  <c r="A1051" i="312"/>
  <c r="A913" i="312"/>
  <c r="A992" i="312"/>
  <c r="A1352" i="312"/>
  <c r="A1272" i="312"/>
  <c r="A1073" i="312"/>
  <c r="A613" i="312"/>
  <c r="A104" i="312"/>
  <c r="A281" i="312"/>
  <c r="A122" i="312"/>
  <c r="A414" i="312"/>
  <c r="A329" i="312"/>
  <c r="A17" i="312"/>
  <c r="A569" i="312"/>
  <c r="A1392" i="312"/>
  <c r="A1232" i="312"/>
  <c r="A1313" i="312"/>
  <c r="A953" i="312"/>
  <c r="A752" i="312"/>
  <c r="A356" i="312"/>
  <c r="A640" i="312"/>
  <c r="A233" i="312"/>
  <c r="A53" i="312"/>
  <c r="A192" i="312"/>
  <c r="A64" i="312"/>
  <c r="A40" i="312"/>
  <c r="A77" i="312"/>
  <c r="A25" i="312"/>
  <c r="A1513" i="312"/>
  <c r="A1432" i="312"/>
  <c r="A1122" i="312"/>
  <c r="A172" i="312"/>
  <c r="A440" i="312"/>
  <c r="A138" i="312"/>
  <c r="A1472" i="312"/>
  <c r="A1153" i="312"/>
  <c r="A712" i="312"/>
  <c r="A833" i="312"/>
  <c r="A504" i="312"/>
  <c r="A385" i="312"/>
  <c r="A256" i="312"/>
  <c r="A162" i="312"/>
  <c r="A32" i="312"/>
  <c r="A8" i="312"/>
  <c r="A1353" i="311"/>
  <c r="A1152" i="311"/>
  <c r="A713" i="311"/>
  <c r="A441" i="311"/>
  <c r="A8" i="311"/>
  <c r="A53" i="311"/>
  <c r="A536" i="311"/>
  <c r="A16" i="311"/>
  <c r="A105" i="311"/>
  <c r="A65" i="311"/>
  <c r="A121" i="311"/>
  <c r="A1072" i="311"/>
  <c r="A832" i="311"/>
  <c r="A1112" i="311"/>
  <c r="A1192" i="311"/>
  <c r="A872" i="311"/>
  <c r="A640" i="311"/>
  <c r="A193" i="311"/>
  <c r="A505" i="311"/>
  <c r="A212" i="311"/>
  <c r="A137" i="311"/>
  <c r="A33" i="311"/>
  <c r="A77" i="311"/>
  <c r="A233" i="311"/>
  <c r="A1472" i="311"/>
  <c r="A1033" i="311"/>
  <c r="A1513" i="311"/>
  <c r="A1312" i="311"/>
  <c r="A753" i="311"/>
  <c r="A88" i="311"/>
  <c r="A1233" i="311"/>
  <c r="A1433" i="311"/>
  <c r="A1392" i="311"/>
  <c r="A1273" i="311"/>
  <c r="A992" i="311"/>
  <c r="A792" i="311"/>
  <c r="A605" i="311"/>
  <c r="A384" i="311"/>
  <c r="A280" i="311"/>
  <c r="A474" i="311"/>
  <c r="A328" i="311"/>
  <c r="A152" i="311"/>
  <c r="A40" i="311"/>
  <c r="A25" i="311"/>
  <c r="Q110" i="352"/>
  <c r="Q100" i="352"/>
  <c r="Q49" i="352"/>
  <c r="Q151" i="352"/>
  <c r="Q212" i="352"/>
  <c r="Q90" i="352"/>
  <c r="Q29" i="352"/>
  <c r="Q80" i="352"/>
  <c r="Q9" i="352"/>
  <c r="Q16" i="352"/>
  <c r="Q26" i="352"/>
  <c r="Q19" i="352"/>
  <c r="Q131" i="352"/>
  <c r="Q202" i="352"/>
  <c r="Q70" i="352"/>
  <c r="Q141" i="352"/>
  <c r="Q192" i="352"/>
  <c r="Q36" i="352"/>
  <c r="Q46" i="352"/>
  <c r="Q56" i="352"/>
  <c r="Q6" i="352"/>
  <c r="Q156" i="352"/>
  <c r="Q207" i="352"/>
  <c r="Q115" i="352"/>
  <c r="Q166" i="352"/>
  <c r="Q217" i="352"/>
  <c r="Q227" i="352"/>
  <c r="Q176" i="352"/>
  <c r="Q237" i="352"/>
  <c r="Q95" i="352"/>
  <c r="Q146" i="352"/>
  <c r="Q105" i="352"/>
  <c r="Q85" i="352"/>
  <c r="Q197" i="352"/>
  <c r="Q34" i="352"/>
  <c r="Q44" i="352"/>
  <c r="Q54" i="352"/>
  <c r="Q24" i="352"/>
  <c r="Q65" i="352"/>
  <c r="Q33" i="352"/>
  <c r="Q75" i="352"/>
  <c r="Q14" i="352"/>
  <c r="Q187" i="352"/>
  <c r="Q126" i="352"/>
  <c r="Q136" i="352"/>
  <c r="Q175" i="352"/>
  <c r="Q114" i="352"/>
  <c r="Q43" i="352"/>
  <c r="Q53" i="352"/>
  <c r="Q13" i="352"/>
  <c r="Q23" i="352"/>
  <c r="Q155" i="352"/>
  <c r="Q165" i="352"/>
  <c r="Q94" i="352"/>
  <c r="Q104" i="352"/>
  <c r="Q74" i="352"/>
  <c r="Q84" i="352"/>
  <c r="Q125" i="352"/>
  <c r="Q64" i="352"/>
  <c r="Q135" i="352"/>
  <c r="Q145" i="352"/>
  <c r="Q182" i="352"/>
  <c r="Q101" i="352"/>
  <c r="Q121" i="352"/>
  <c r="Q243" i="352"/>
  <c r="Q60" i="352"/>
  <c r="Q233" i="352"/>
  <c r="Q162" i="352"/>
  <c r="Q50" i="352"/>
  <c r="Q223" i="352"/>
  <c r="Q40" i="352"/>
  <c r="Q172" i="352"/>
  <c r="Q111" i="352"/>
  <c r="Q20" i="352"/>
  <c r="Q55" i="352"/>
  <c r="Q10" i="352"/>
  <c r="Q25" i="352"/>
  <c r="Q30" i="352"/>
  <c r="Q28" i="352"/>
  <c r="Q22" i="352"/>
  <c r="Q213" i="352"/>
  <c r="Q91" i="352"/>
  <c r="Q193" i="352"/>
  <c r="Q152" i="352"/>
  <c r="Q132" i="352"/>
  <c r="Q203" i="352"/>
  <c r="Q142" i="352"/>
  <c r="Q71" i="352"/>
  <c r="Q81" i="352"/>
  <c r="Q45" i="352"/>
  <c r="Q35" i="352"/>
  <c r="Q177" i="352"/>
  <c r="Q238" i="352"/>
  <c r="Q116" i="352"/>
  <c r="Q96" i="352"/>
  <c r="Q106" i="352"/>
  <c r="Q157" i="352"/>
  <c r="Q167" i="352"/>
  <c r="Q86" i="352"/>
  <c r="Q180" i="352"/>
  <c r="Q235" i="352"/>
  <c r="Q150" i="352"/>
  <c r="Q147" i="352"/>
  <c r="Q240" i="352"/>
  <c r="Q208" i="352"/>
  <c r="Q210" i="352"/>
  <c r="Q119" i="352"/>
  <c r="Q89" i="352"/>
  <c r="Q200" i="352"/>
  <c r="Q109" i="352"/>
  <c r="Q130" i="352"/>
  <c r="Q170" i="352"/>
  <c r="Q190" i="352"/>
  <c r="Q215" i="352"/>
  <c r="Q225" i="352"/>
  <c r="Q127" i="352"/>
  <c r="Q140" i="352"/>
  <c r="Q160" i="352"/>
  <c r="Q137" i="352"/>
  <c r="Q69" i="352"/>
  <c r="Q66" i="352"/>
  <c r="Q99" i="352"/>
  <c r="Q79" i="352"/>
  <c r="Q15" i="352"/>
  <c r="Q8" i="352"/>
  <c r="Q32" i="352"/>
  <c r="Q179" i="352"/>
  <c r="Q159" i="352"/>
  <c r="Q169" i="352"/>
  <c r="Q118" i="352"/>
  <c r="Q98" i="352"/>
  <c r="Q108" i="352"/>
  <c r="Q196" i="352"/>
  <c r="Q185" i="352"/>
  <c r="Q88" i="352"/>
  <c r="Q195" i="352"/>
  <c r="Q205" i="352"/>
  <c r="Q12" i="352"/>
  <c r="Q149" i="352"/>
  <c r="Q129" i="352"/>
  <c r="Q139" i="352"/>
  <c r="Q48" i="352"/>
  <c r="Q42" i="352"/>
  <c r="Q52" i="352"/>
  <c r="Q236" i="352"/>
  <c r="Q38" i="352"/>
  <c r="Q216" i="352"/>
  <c r="Q226" i="352"/>
  <c r="Q164" i="352"/>
  <c r="Q174" i="352"/>
  <c r="Q154" i="352"/>
  <c r="Q58" i="352"/>
  <c r="Q124" i="352"/>
  <c r="Q211" i="352"/>
  <c r="Q78" i="352"/>
  <c r="Q144" i="352"/>
  <c r="Q191" i="352"/>
  <c r="Q231" i="352"/>
  <c r="Q18" i="352"/>
  <c r="Q63" i="352"/>
  <c r="Q186" i="352"/>
  <c r="Q68" i="352"/>
  <c r="Q221" i="352"/>
  <c r="Q241" i="352"/>
  <c r="Q103" i="352"/>
  <c r="Q134" i="352"/>
  <c r="Q73" i="352"/>
  <c r="Q201" i="352"/>
  <c r="Q206" i="352"/>
  <c r="Q230" i="352"/>
  <c r="Q220" i="352"/>
  <c r="Q113" i="352"/>
  <c r="Q83" i="352"/>
  <c r="Q93" i="352"/>
  <c r="Q209" i="352"/>
  <c r="Q234" i="352"/>
  <c r="Q204" i="352"/>
  <c r="Q239" i="352"/>
  <c r="Q21" i="352"/>
  <c r="Q7" i="352"/>
  <c r="Q143" i="352"/>
  <c r="Q219" i="352"/>
  <c r="Q31" i="352"/>
  <c r="Q27" i="352"/>
  <c r="Q229" i="352"/>
  <c r="Q62" i="352"/>
  <c r="Q57" i="352"/>
  <c r="Q178" i="352"/>
  <c r="Q37" i="352"/>
  <c r="Q11" i="352"/>
  <c r="Q41" i="352"/>
  <c r="Q189" i="352"/>
  <c r="Q199" i="352"/>
  <c r="Q17" i="352"/>
  <c r="Q51" i="352"/>
  <c r="Q67" i="352"/>
  <c r="Q148" i="352"/>
  <c r="Q112" i="352"/>
  <c r="Q158" i="352"/>
  <c r="Q138" i="352"/>
  <c r="Q5" i="352"/>
  <c r="Q47" i="352"/>
  <c r="Q168" i="352"/>
  <c r="Q4" i="352"/>
  <c r="Q128" i="352"/>
  <c r="Q173" i="352"/>
  <c r="Q87" i="352"/>
  <c r="Q224" i="352"/>
  <c r="Q153" i="352"/>
  <c r="Q97" i="352"/>
  <c r="Q76" i="352"/>
  <c r="Q82" i="352"/>
  <c r="Q184" i="352"/>
  <c r="Q72" i="352"/>
  <c r="Q133" i="352"/>
  <c r="Q214" i="352"/>
  <c r="Q117" i="352"/>
  <c r="Q228" i="352"/>
  <c r="Q92" i="352"/>
  <c r="Q163" i="352"/>
  <c r="Q123" i="352"/>
  <c r="Q107" i="352"/>
  <c r="Q198" i="352"/>
  <c r="Q102" i="352"/>
  <c r="Q77" i="352"/>
  <c r="Q188" i="352"/>
  <c r="Q218" i="352"/>
  <c r="Q194" i="352"/>
  <c r="DP6" i="193"/>
  <c r="DO6" i="193"/>
  <c r="DN6" i="193"/>
  <c r="DM6" i="193"/>
  <c r="DL6" i="193"/>
  <c r="DK6" i="193"/>
  <c r="DJ6" i="193"/>
  <c r="DI6" i="193"/>
  <c r="DH6" i="193"/>
  <c r="DG6" i="193"/>
  <c r="DF6" i="193"/>
  <c r="DE6" i="193"/>
  <c r="DD6" i="193"/>
  <c r="DC6" i="193"/>
  <c r="DB6" i="193"/>
  <c r="DA6" i="193"/>
  <c r="CZ6" i="193"/>
  <c r="CY6" i="193"/>
  <c r="CX6" i="193"/>
  <c r="CW6" i="193"/>
  <c r="CV6" i="193"/>
  <c r="CU6" i="193"/>
  <c r="CT6" i="193"/>
  <c r="CS6" i="193"/>
  <c r="CR6" i="193"/>
  <c r="CQ6" i="193"/>
  <c r="CP6" i="193"/>
  <c r="CO6" i="193"/>
  <c r="CN6" i="193"/>
  <c r="CM6" i="193"/>
  <c r="CL6" i="193"/>
  <c r="CK6" i="193"/>
  <c r="CJ6" i="193"/>
  <c r="CI6" i="193"/>
  <c r="CH6" i="193"/>
  <c r="CG6" i="193"/>
  <c r="CF6" i="193"/>
  <c r="CE6" i="193"/>
  <c r="CD6" i="193"/>
  <c r="CC6" i="193"/>
  <c r="CB6" i="193"/>
  <c r="CA6" i="193"/>
  <c r="BZ6" i="193"/>
  <c r="BY6" i="193"/>
  <c r="BX6" i="193"/>
  <c r="BW6" i="193"/>
  <c r="BV6" i="193"/>
  <c r="BU6" i="193"/>
  <c r="BT6" i="193"/>
  <c r="BS6" i="193"/>
  <c r="BR6" i="193"/>
  <c r="BG6" i="193"/>
  <c r="BF6" i="193"/>
  <c r="BE6" i="193"/>
  <c r="BD6" i="193"/>
  <c r="BC6" i="193"/>
  <c r="BB6" i="193"/>
  <c r="BA6" i="193"/>
  <c r="AZ6" i="193"/>
  <c r="AY6" i="193"/>
  <c r="AX6" i="193"/>
  <c r="AW6" i="193"/>
  <c r="AV6" i="193"/>
  <c r="AU6" i="193"/>
  <c r="AT6" i="193"/>
  <c r="AS6" i="193"/>
  <c r="AR6" i="193"/>
  <c r="AQ6" i="193"/>
  <c r="AP6" i="193"/>
  <c r="AO6" i="193"/>
  <c r="AN6" i="193"/>
  <c r="AM6" i="193"/>
  <c r="AL6" i="193"/>
  <c r="AK6" i="193"/>
  <c r="AJ6" i="193"/>
  <c r="AI6" i="193"/>
  <c r="AH6" i="193"/>
  <c r="AG6" i="193"/>
  <c r="AF6" i="193"/>
  <c r="AE6" i="193"/>
  <c r="AD6" i="193"/>
  <c r="AC6" i="193"/>
  <c r="AB6" i="193"/>
  <c r="AA6" i="193"/>
  <c r="Z6" i="193"/>
  <c r="Y6" i="193"/>
  <c r="X6" i="193"/>
  <c r="W6" i="193"/>
  <c r="V6" i="193"/>
  <c r="U6" i="193"/>
  <c r="T6" i="193"/>
  <c r="S6" i="193"/>
  <c r="R6" i="193"/>
  <c r="Q6" i="193"/>
  <c r="P6" i="193"/>
  <c r="O6" i="193"/>
  <c r="N6" i="193"/>
  <c r="M6" i="193"/>
  <c r="L6" i="193"/>
  <c r="K6" i="193"/>
  <c r="J6" i="193"/>
  <c r="I6" i="193"/>
  <c r="H6" i="193"/>
  <c r="D56" i="302" l="1"/>
  <c r="D63" i="302"/>
  <c r="F58" i="302"/>
  <c r="D58" i="302" s="1"/>
  <c r="F55" i="302"/>
  <c r="F60" i="302"/>
  <c r="D60" i="302" s="1"/>
  <c r="BI6" i="193"/>
  <c r="BJ6" i="193"/>
  <c r="BH6" i="193" s="1"/>
  <c r="A569" i="313"/>
  <c r="A1074" i="313"/>
  <c r="A26" i="313"/>
  <c r="A257" i="313"/>
  <c r="A754" i="313"/>
  <c r="A1153" i="313"/>
  <c r="A10" i="313"/>
  <c r="A138" i="313"/>
  <c r="A473" i="313"/>
  <c r="A994" i="313"/>
  <c r="A34" i="313"/>
  <c r="A234" i="313"/>
  <c r="A413" i="313"/>
  <c r="A833" i="313"/>
  <c r="A1194" i="313"/>
  <c r="A1433" i="313"/>
  <c r="A282" i="313"/>
  <c r="A537" i="313"/>
  <c r="A1033" i="313"/>
  <c r="A1233" i="313"/>
  <c r="A77" i="313"/>
  <c r="A213" i="313"/>
  <c r="A677" i="313"/>
  <c r="A1369" i="313"/>
  <c r="A42" i="313"/>
  <c r="A106" i="313"/>
  <c r="A53" i="313"/>
  <c r="A386" i="313"/>
  <c r="A874" i="313"/>
  <c r="A1393" i="313"/>
  <c r="A913" i="313"/>
  <c r="A1313" i="313"/>
  <c r="A17" i="313"/>
  <c r="A357" i="313"/>
  <c r="A641" i="313"/>
  <c r="A1513" i="313"/>
  <c r="A173" i="313"/>
  <c r="A305" i="313"/>
  <c r="A1473" i="313"/>
  <c r="A1114" i="313"/>
  <c r="A442" i="313"/>
  <c r="A330" i="313"/>
  <c r="A794" i="313"/>
  <c r="A1274" i="313"/>
  <c r="A606" i="313"/>
  <c r="A1052" i="312"/>
  <c r="A33" i="312"/>
  <c r="A505" i="312"/>
  <c r="A441" i="312"/>
  <c r="A1514" i="312"/>
  <c r="A65" i="312"/>
  <c r="A641" i="312"/>
  <c r="A993" i="312"/>
  <c r="A753" i="312"/>
  <c r="A1314" i="312"/>
  <c r="A18" i="312"/>
  <c r="A415" i="312"/>
  <c r="A1473" i="312"/>
  <c r="A54" i="312"/>
  <c r="A1273" i="312"/>
  <c r="A163" i="312"/>
  <c r="A386" i="312"/>
  <c r="A834" i="312"/>
  <c r="A139" i="312"/>
  <c r="A173" i="312"/>
  <c r="A26" i="312"/>
  <c r="A193" i="312"/>
  <c r="A234" i="312"/>
  <c r="A357" i="312"/>
  <c r="A954" i="312"/>
  <c r="A1233" i="312"/>
  <c r="A570" i="312"/>
  <c r="A330" i="312"/>
  <c r="A123" i="312"/>
  <c r="A105" i="312"/>
  <c r="A1074" i="312"/>
  <c r="A1353" i="312"/>
  <c r="A914" i="312"/>
  <c r="A257" i="312"/>
  <c r="A713" i="312"/>
  <c r="A1123" i="312"/>
  <c r="A78" i="312"/>
  <c r="A1393" i="312"/>
  <c r="A282" i="312"/>
  <c r="A614" i="312"/>
  <c r="A9" i="312"/>
  <c r="A1154" i="312"/>
  <c r="A1433" i="312"/>
  <c r="A41" i="312"/>
  <c r="A153" i="311"/>
  <c r="A793" i="311"/>
  <c r="A1434" i="311"/>
  <c r="A1034" i="311"/>
  <c r="A34" i="311"/>
  <c r="A194" i="311"/>
  <c r="A1113" i="311"/>
  <c r="A1153" i="311"/>
  <c r="A26" i="311"/>
  <c r="A475" i="311"/>
  <c r="A66" i="311"/>
  <c r="A17" i="311"/>
  <c r="A54" i="311"/>
  <c r="A1274" i="311"/>
  <c r="A89" i="311"/>
  <c r="A234" i="311"/>
  <c r="A213" i="311"/>
  <c r="A873" i="311"/>
  <c r="A1073" i="311"/>
  <c r="A442" i="311"/>
  <c r="A41" i="311"/>
  <c r="A329" i="311"/>
  <c r="A281" i="311"/>
  <c r="A606" i="311"/>
  <c r="A993" i="311"/>
  <c r="A1393" i="311"/>
  <c r="A1234" i="311"/>
  <c r="A754" i="311"/>
  <c r="A1514" i="311"/>
  <c r="A1473" i="311"/>
  <c r="A78" i="311"/>
  <c r="A138" i="311"/>
  <c r="A506" i="311"/>
  <c r="A641" i="311"/>
  <c r="A833" i="311"/>
  <c r="A537" i="311"/>
  <c r="A9" i="311"/>
  <c r="A1354" i="311"/>
  <c r="A385" i="311"/>
  <c r="A1313" i="311"/>
  <c r="A1193" i="311"/>
  <c r="A122" i="311"/>
  <c r="A106" i="311"/>
  <c r="A714" i="311"/>
  <c r="BK6" i="193"/>
  <c r="DE3" i="193"/>
  <c r="DE4" i="193"/>
  <c r="DE5" i="193"/>
  <c r="DE7" i="193"/>
  <c r="DE8" i="193"/>
  <c r="DE9" i="193"/>
  <c r="DE10" i="193"/>
  <c r="DE11" i="193"/>
  <c r="DE12" i="193"/>
  <c r="DE13" i="193"/>
  <c r="DE14" i="193"/>
  <c r="DE15" i="193"/>
  <c r="DE16" i="193"/>
  <c r="DE17" i="193"/>
  <c r="DE18" i="193"/>
  <c r="DE19" i="193"/>
  <c r="DE20" i="193"/>
  <c r="DE21" i="193"/>
  <c r="DE22" i="193"/>
  <c r="DE23" i="193"/>
  <c r="DE24" i="193"/>
  <c r="DE25" i="193"/>
  <c r="DE26" i="193"/>
  <c r="DE27" i="193"/>
  <c r="DE28" i="193"/>
  <c r="DE29" i="193"/>
  <c r="DE30" i="193"/>
  <c r="DE31" i="193"/>
  <c r="DE32" i="193"/>
  <c r="DE33" i="193"/>
  <c r="DE88" i="193"/>
  <c r="DE89" i="193"/>
  <c r="DE90" i="193"/>
  <c r="DE91" i="193"/>
  <c r="DE92" i="193"/>
  <c r="DE93" i="193"/>
  <c r="DE94" i="193"/>
  <c r="DE2" i="193"/>
  <c r="DD2" i="193"/>
  <c r="AU3" i="193"/>
  <c r="AU4" i="193"/>
  <c r="AU5" i="193"/>
  <c r="AU7" i="193"/>
  <c r="AU8" i="193"/>
  <c r="AU9" i="193"/>
  <c r="AU10" i="193"/>
  <c r="AU11" i="193"/>
  <c r="AU12" i="193"/>
  <c r="AU13" i="193"/>
  <c r="AU14" i="193"/>
  <c r="AU15" i="193"/>
  <c r="AU16" i="193"/>
  <c r="AU17" i="193"/>
  <c r="AU18" i="193"/>
  <c r="AU19" i="193"/>
  <c r="AU20" i="193"/>
  <c r="AU21" i="193"/>
  <c r="AU22" i="193"/>
  <c r="AU23" i="193"/>
  <c r="AU24" i="193"/>
  <c r="AU25" i="193"/>
  <c r="AU26" i="193"/>
  <c r="AU27" i="193"/>
  <c r="AU28" i="193"/>
  <c r="AU29" i="193"/>
  <c r="AU30" i="193"/>
  <c r="AU31" i="193"/>
  <c r="AU32" i="193"/>
  <c r="AU33" i="193"/>
  <c r="AU88" i="193"/>
  <c r="AU89" i="193"/>
  <c r="AU90" i="193"/>
  <c r="AU91" i="193"/>
  <c r="AU92" i="193"/>
  <c r="AU93" i="193"/>
  <c r="AU94" i="193"/>
  <c r="AU2" i="193"/>
  <c r="AT2" i="193"/>
  <c r="A174" i="313" l="1"/>
  <c r="A18" i="313"/>
  <c r="A875" i="313"/>
  <c r="A43" i="313"/>
  <c r="A1034" i="313"/>
  <c r="A11" i="313"/>
  <c r="A27" i="313"/>
  <c r="A35" i="313"/>
  <c r="A306" i="313"/>
  <c r="A1514" i="313"/>
  <c r="A358" i="313"/>
  <c r="A1314" i="313"/>
  <c r="A1394" i="313"/>
  <c r="A387" i="313"/>
  <c r="A107" i="313"/>
  <c r="A1370" i="313"/>
  <c r="A214" i="313"/>
  <c r="A1234" i="313"/>
  <c r="A538" i="313"/>
  <c r="A1434" i="313"/>
  <c r="A834" i="313"/>
  <c r="A995" i="313"/>
  <c r="A139" i="313"/>
  <c r="A1154" i="313"/>
  <c r="A258" i="313"/>
  <c r="A1075" i="313"/>
  <c r="A1474" i="313"/>
  <c r="A642" i="313"/>
  <c r="A914" i="313"/>
  <c r="A54" i="313"/>
  <c r="A678" i="313"/>
  <c r="A78" i="313"/>
  <c r="A283" i="313"/>
  <c r="A1195" i="313"/>
  <c r="A414" i="313"/>
  <c r="A474" i="313"/>
  <c r="A755" i="313"/>
  <c r="A570" i="313"/>
  <c r="A607" i="313"/>
  <c r="A795" i="313"/>
  <c r="A443" i="313"/>
  <c r="A1275" i="313"/>
  <c r="A331" i="313"/>
  <c r="A1115" i="313"/>
  <c r="A235" i="313"/>
  <c r="A1053" i="312"/>
  <c r="A1434" i="312"/>
  <c r="A283" i="312"/>
  <c r="A915" i="312"/>
  <c r="A124" i="312"/>
  <c r="A571" i="312"/>
  <c r="A235" i="312"/>
  <c r="A27" i="312"/>
  <c r="A387" i="312"/>
  <c r="A506" i="312"/>
  <c r="A10" i="312"/>
  <c r="A79" i="312"/>
  <c r="A140" i="312"/>
  <c r="A19" i="312"/>
  <c r="A1515" i="312"/>
  <c r="A42" i="312"/>
  <c r="A615" i="312"/>
  <c r="A1394" i="312"/>
  <c r="A1124" i="312"/>
  <c r="A258" i="312"/>
  <c r="A1354" i="312"/>
  <c r="A106" i="312"/>
  <c r="A331" i="312"/>
  <c r="A1234" i="312"/>
  <c r="A358" i="312"/>
  <c r="A194" i="312"/>
  <c r="A174" i="312"/>
  <c r="A835" i="312"/>
  <c r="A164" i="312"/>
  <c r="A55" i="312"/>
  <c r="A1315" i="312"/>
  <c r="A994" i="312"/>
  <c r="A66" i="312"/>
  <c r="A442" i="312"/>
  <c r="A34" i="312"/>
  <c r="A714" i="312"/>
  <c r="A1075" i="312"/>
  <c r="A955" i="312"/>
  <c r="A1274" i="312"/>
  <c r="A1474" i="312"/>
  <c r="A754" i="312"/>
  <c r="A642" i="312"/>
  <c r="A1155" i="312"/>
  <c r="A416" i="312"/>
  <c r="A538" i="311"/>
  <c r="A139" i="311"/>
  <c r="A1394" i="311"/>
  <c r="A330" i="311"/>
  <c r="A443" i="311"/>
  <c r="A874" i="311"/>
  <c r="A794" i="311"/>
  <c r="A715" i="311"/>
  <c r="A123" i="311"/>
  <c r="A235" i="311"/>
  <c r="A476" i="311"/>
  <c r="A1355" i="311"/>
  <c r="A755" i="311"/>
  <c r="A195" i="311"/>
  <c r="A1194" i="311"/>
  <c r="A386" i="311"/>
  <c r="A10" i="311"/>
  <c r="A834" i="311"/>
  <c r="A507" i="311"/>
  <c r="A79" i="311"/>
  <c r="A1515" i="311"/>
  <c r="A1235" i="311"/>
  <c r="A994" i="311"/>
  <c r="A282" i="311"/>
  <c r="A42" i="311"/>
  <c r="A1074" i="311"/>
  <c r="A214" i="311"/>
  <c r="A90" i="311"/>
  <c r="A55" i="311"/>
  <c r="A1114" i="311"/>
  <c r="A35" i="311"/>
  <c r="A1435" i="311"/>
  <c r="A154" i="311"/>
  <c r="A1314" i="311"/>
  <c r="A642" i="311"/>
  <c r="A1474" i="311"/>
  <c r="A607" i="311"/>
  <c r="A1275" i="311"/>
  <c r="A18" i="311"/>
  <c r="A1154" i="311"/>
  <c r="A1035" i="311"/>
  <c r="A107" i="311"/>
  <c r="A67" i="311"/>
  <c r="A27" i="311"/>
  <c r="AU95" i="193"/>
  <c r="DP11" i="193"/>
  <c r="DO11" i="193"/>
  <c r="DN11" i="193"/>
  <c r="DM11" i="193"/>
  <c r="DL11" i="193"/>
  <c r="DK11" i="193"/>
  <c r="DJ11" i="193"/>
  <c r="DI11" i="193"/>
  <c r="DH11" i="193"/>
  <c r="DG11" i="193"/>
  <c r="DF11" i="193"/>
  <c r="DD11" i="193"/>
  <c r="DC11" i="193"/>
  <c r="DB11" i="193"/>
  <c r="DA11" i="193"/>
  <c r="CZ11" i="193"/>
  <c r="CY11" i="193"/>
  <c r="CX11" i="193"/>
  <c r="CW11" i="193"/>
  <c r="CV11" i="193"/>
  <c r="CU11" i="193"/>
  <c r="CT11" i="193"/>
  <c r="CS11" i="193"/>
  <c r="CR11" i="193"/>
  <c r="CQ11" i="193"/>
  <c r="CP11" i="193"/>
  <c r="CO11" i="193"/>
  <c r="CN11" i="193"/>
  <c r="CM11" i="193"/>
  <c r="CL11" i="193"/>
  <c r="CK11" i="193"/>
  <c r="CJ11" i="193"/>
  <c r="CI11" i="193"/>
  <c r="CH11" i="193"/>
  <c r="CG11" i="193"/>
  <c r="CF11" i="193"/>
  <c r="CE11" i="193"/>
  <c r="CD11" i="193"/>
  <c r="CC11" i="193"/>
  <c r="CB11" i="193"/>
  <c r="CA11" i="193"/>
  <c r="BZ11" i="193"/>
  <c r="BY11" i="193"/>
  <c r="BX11" i="193"/>
  <c r="BW11" i="193"/>
  <c r="BV11" i="193"/>
  <c r="BU11" i="193"/>
  <c r="BT11" i="193"/>
  <c r="BS11" i="193"/>
  <c r="BR11" i="193"/>
  <c r="BG11" i="193"/>
  <c r="BF11" i="193"/>
  <c r="BE11" i="193"/>
  <c r="BD11" i="193"/>
  <c r="BC11" i="193"/>
  <c r="BB11" i="193"/>
  <c r="BA11" i="193"/>
  <c r="AZ11" i="193"/>
  <c r="AY11" i="193"/>
  <c r="AX11" i="193"/>
  <c r="AW11" i="193"/>
  <c r="AV11" i="193"/>
  <c r="AT11" i="193"/>
  <c r="AS11" i="193"/>
  <c r="AR11" i="193"/>
  <c r="AQ11" i="193"/>
  <c r="AP11" i="193"/>
  <c r="AO11" i="193"/>
  <c r="AN11" i="193"/>
  <c r="AM11" i="193"/>
  <c r="AL11" i="193"/>
  <c r="AK11" i="193"/>
  <c r="AJ11" i="193"/>
  <c r="AI11" i="193"/>
  <c r="AH11" i="193"/>
  <c r="AG11" i="193"/>
  <c r="AF11" i="193"/>
  <c r="AE11" i="193"/>
  <c r="AD11" i="193"/>
  <c r="AC11" i="193"/>
  <c r="AB11" i="193"/>
  <c r="AA11" i="193"/>
  <c r="Z11" i="193"/>
  <c r="Y11" i="193"/>
  <c r="X11" i="193"/>
  <c r="W11" i="193"/>
  <c r="V11" i="193"/>
  <c r="U11" i="193"/>
  <c r="T11" i="193"/>
  <c r="S11" i="193"/>
  <c r="R11" i="193"/>
  <c r="Q11" i="193"/>
  <c r="P11" i="193"/>
  <c r="O11" i="193"/>
  <c r="N11" i="193"/>
  <c r="M11" i="193"/>
  <c r="L11" i="193"/>
  <c r="K11" i="193"/>
  <c r="J11" i="193"/>
  <c r="I11" i="193"/>
  <c r="H11" i="193"/>
  <c r="DP29" i="193"/>
  <c r="DO29" i="193"/>
  <c r="DN29" i="193"/>
  <c r="DM29" i="193"/>
  <c r="DL29" i="193"/>
  <c r="DK29" i="193"/>
  <c r="DJ29" i="193"/>
  <c r="DI29" i="193"/>
  <c r="DH29" i="193"/>
  <c r="DG29" i="193"/>
  <c r="DF29" i="193"/>
  <c r="DD29" i="193"/>
  <c r="DC29" i="193"/>
  <c r="DB29" i="193"/>
  <c r="DA29" i="193"/>
  <c r="CZ29" i="193"/>
  <c r="CY29" i="193"/>
  <c r="CX29" i="193"/>
  <c r="CW29" i="193"/>
  <c r="CV29" i="193"/>
  <c r="CU29" i="193"/>
  <c r="CT29" i="193"/>
  <c r="CS29" i="193"/>
  <c r="CR29" i="193"/>
  <c r="CQ29" i="193"/>
  <c r="CP29" i="193"/>
  <c r="CO29" i="193"/>
  <c r="CN29" i="193"/>
  <c r="CM29" i="193"/>
  <c r="CL29" i="193"/>
  <c r="CK29" i="193"/>
  <c r="CJ29" i="193"/>
  <c r="CI29" i="193"/>
  <c r="CH29" i="193"/>
  <c r="CG29" i="193"/>
  <c r="CF29" i="193"/>
  <c r="CE29" i="193"/>
  <c r="CD29" i="193"/>
  <c r="CC29" i="193"/>
  <c r="CB29" i="193"/>
  <c r="CA29" i="193"/>
  <c r="BZ29" i="193"/>
  <c r="BY29" i="193"/>
  <c r="BX29" i="193"/>
  <c r="BW29" i="193"/>
  <c r="BV29" i="193"/>
  <c r="BU29" i="193"/>
  <c r="BT29" i="193"/>
  <c r="BS29" i="193"/>
  <c r="BR29" i="193"/>
  <c r="BG29" i="193"/>
  <c r="BF29" i="193"/>
  <c r="BE29" i="193"/>
  <c r="BD29" i="193"/>
  <c r="BC29" i="193"/>
  <c r="BB29" i="193"/>
  <c r="BA29" i="193"/>
  <c r="AZ29" i="193"/>
  <c r="AY29" i="193"/>
  <c r="AX29" i="193"/>
  <c r="AW29" i="193"/>
  <c r="AV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H29" i="193"/>
  <c r="BR3" i="193"/>
  <c r="BS3" i="193"/>
  <c r="BT3" i="193"/>
  <c r="BU3" i="193"/>
  <c r="BV3" i="193"/>
  <c r="BW3" i="193"/>
  <c r="BX3" i="193"/>
  <c r="BY3" i="193"/>
  <c r="BZ3" i="193"/>
  <c r="CA3" i="193"/>
  <c r="CB3" i="193"/>
  <c r="CC3" i="193"/>
  <c r="CD3" i="193"/>
  <c r="CE3" i="193"/>
  <c r="CF3" i="193"/>
  <c r="CG3" i="193"/>
  <c r="CH3" i="193"/>
  <c r="CI3" i="193"/>
  <c r="CJ3" i="193"/>
  <c r="CK3" i="193"/>
  <c r="CL3" i="193"/>
  <c r="CM3" i="193"/>
  <c r="CN3" i="193"/>
  <c r="CO3" i="193"/>
  <c r="CP3" i="193"/>
  <c r="CQ3" i="193"/>
  <c r="CR3" i="193"/>
  <c r="CS3" i="193"/>
  <c r="CT3" i="193"/>
  <c r="CU3" i="193"/>
  <c r="CV3" i="193"/>
  <c r="CW3" i="193"/>
  <c r="CX3" i="193"/>
  <c r="CY3" i="193"/>
  <c r="CZ3" i="193"/>
  <c r="DA3" i="193"/>
  <c r="DB3" i="193"/>
  <c r="DC3" i="193"/>
  <c r="DD3" i="193"/>
  <c r="DF3" i="193"/>
  <c r="DG3" i="193"/>
  <c r="DH3" i="193"/>
  <c r="DI3" i="193"/>
  <c r="DJ3" i="193"/>
  <c r="DK3" i="193"/>
  <c r="DL3" i="193"/>
  <c r="DM3" i="193"/>
  <c r="DN3" i="193"/>
  <c r="DO3" i="193"/>
  <c r="DP3" i="193"/>
  <c r="BR4" i="193"/>
  <c r="BS4" i="193"/>
  <c r="BT4" i="193"/>
  <c r="BU4" i="193"/>
  <c r="BV4" i="193"/>
  <c r="BW4" i="193"/>
  <c r="BX4" i="193"/>
  <c r="BY4" i="193"/>
  <c r="BZ4" i="193"/>
  <c r="CA4" i="193"/>
  <c r="CB4" i="193"/>
  <c r="CC4" i="193"/>
  <c r="CD4" i="193"/>
  <c r="CE4" i="193"/>
  <c r="CF4" i="193"/>
  <c r="CG4" i="193"/>
  <c r="CH4" i="193"/>
  <c r="CI4" i="193"/>
  <c r="CJ4" i="193"/>
  <c r="CK4" i="193"/>
  <c r="CL4" i="193"/>
  <c r="CM4" i="193"/>
  <c r="CN4" i="193"/>
  <c r="CO4" i="193"/>
  <c r="CP4" i="193"/>
  <c r="CQ4" i="193"/>
  <c r="CR4" i="193"/>
  <c r="CS4" i="193"/>
  <c r="CT4" i="193"/>
  <c r="CU4" i="193"/>
  <c r="CV4" i="193"/>
  <c r="CW4" i="193"/>
  <c r="CX4" i="193"/>
  <c r="CY4" i="193"/>
  <c r="CZ4" i="193"/>
  <c r="DA4" i="193"/>
  <c r="DB4" i="193"/>
  <c r="DC4" i="193"/>
  <c r="DD4" i="193"/>
  <c r="DF4" i="193"/>
  <c r="DG4" i="193"/>
  <c r="DH4" i="193"/>
  <c r="DI4" i="193"/>
  <c r="DJ4" i="193"/>
  <c r="DK4" i="193"/>
  <c r="DL4" i="193"/>
  <c r="DM4" i="193"/>
  <c r="DN4" i="193"/>
  <c r="DO4" i="193"/>
  <c r="DP4" i="193"/>
  <c r="BR5" i="193"/>
  <c r="BS5" i="193"/>
  <c r="BT5" i="193"/>
  <c r="BU5" i="193"/>
  <c r="BV5" i="193"/>
  <c r="BW5" i="193"/>
  <c r="BX5" i="193"/>
  <c r="BY5" i="193"/>
  <c r="BZ5" i="193"/>
  <c r="CA5" i="193"/>
  <c r="CB5" i="193"/>
  <c r="CC5" i="193"/>
  <c r="CD5" i="193"/>
  <c r="CE5" i="193"/>
  <c r="CF5" i="193"/>
  <c r="CG5" i="193"/>
  <c r="CH5" i="193"/>
  <c r="CI5" i="193"/>
  <c r="CJ5" i="193"/>
  <c r="CK5" i="193"/>
  <c r="CL5" i="193"/>
  <c r="CM5" i="193"/>
  <c r="CN5" i="193"/>
  <c r="CO5" i="193"/>
  <c r="CP5" i="193"/>
  <c r="CQ5" i="193"/>
  <c r="CR5" i="193"/>
  <c r="CS5" i="193"/>
  <c r="CT5" i="193"/>
  <c r="CU5" i="193"/>
  <c r="CV5" i="193"/>
  <c r="CW5" i="193"/>
  <c r="CX5" i="193"/>
  <c r="CY5" i="193"/>
  <c r="CZ5" i="193"/>
  <c r="DA5" i="193"/>
  <c r="DB5" i="193"/>
  <c r="DC5" i="193"/>
  <c r="DD5" i="193"/>
  <c r="DF5" i="193"/>
  <c r="DG5" i="193"/>
  <c r="DH5" i="193"/>
  <c r="DI5" i="193"/>
  <c r="DJ5" i="193"/>
  <c r="DK5" i="193"/>
  <c r="DL5" i="193"/>
  <c r="DM5" i="193"/>
  <c r="DN5" i="193"/>
  <c r="DO5" i="193"/>
  <c r="DP5" i="193"/>
  <c r="BR7" i="193"/>
  <c r="BS7" i="193"/>
  <c r="BT7" i="193"/>
  <c r="BU7" i="193"/>
  <c r="BV7" i="193"/>
  <c r="BW7" i="193"/>
  <c r="BX7" i="193"/>
  <c r="BY7" i="193"/>
  <c r="BZ7" i="193"/>
  <c r="CA7" i="193"/>
  <c r="CB7" i="193"/>
  <c r="CC7" i="193"/>
  <c r="CD7" i="193"/>
  <c r="CE7" i="193"/>
  <c r="CF7" i="193"/>
  <c r="CG7" i="193"/>
  <c r="CH7" i="193"/>
  <c r="CI7" i="193"/>
  <c r="CJ7" i="193"/>
  <c r="CK7" i="193"/>
  <c r="CL7" i="193"/>
  <c r="CM7" i="193"/>
  <c r="CN7" i="193"/>
  <c r="CO7" i="193"/>
  <c r="CP7" i="193"/>
  <c r="CQ7" i="193"/>
  <c r="CR7" i="193"/>
  <c r="CS7" i="193"/>
  <c r="CT7" i="193"/>
  <c r="CU7" i="193"/>
  <c r="CV7" i="193"/>
  <c r="CW7" i="193"/>
  <c r="CX7" i="193"/>
  <c r="CY7" i="193"/>
  <c r="CZ7" i="193"/>
  <c r="DA7" i="193"/>
  <c r="DB7" i="193"/>
  <c r="DC7" i="193"/>
  <c r="DD7" i="193"/>
  <c r="DF7" i="193"/>
  <c r="DG7" i="193"/>
  <c r="DH7" i="193"/>
  <c r="DI7" i="193"/>
  <c r="DJ7" i="193"/>
  <c r="DK7" i="193"/>
  <c r="DL7" i="193"/>
  <c r="DM7" i="193"/>
  <c r="DN7" i="193"/>
  <c r="DO7" i="193"/>
  <c r="DP7" i="193"/>
  <c r="BR8" i="193"/>
  <c r="BS8" i="193"/>
  <c r="BT8" i="193"/>
  <c r="BU8" i="193"/>
  <c r="BV8" i="193"/>
  <c r="BW8" i="193"/>
  <c r="BX8" i="193"/>
  <c r="BY8" i="193"/>
  <c r="BZ8" i="193"/>
  <c r="CA8" i="193"/>
  <c r="CB8" i="193"/>
  <c r="CC8" i="193"/>
  <c r="CD8" i="193"/>
  <c r="CE8" i="193"/>
  <c r="CF8" i="193"/>
  <c r="CG8" i="193"/>
  <c r="CH8" i="193"/>
  <c r="CI8" i="193"/>
  <c r="CJ8" i="193"/>
  <c r="CK8" i="193"/>
  <c r="CL8" i="193"/>
  <c r="CM8" i="193"/>
  <c r="CN8" i="193"/>
  <c r="CO8" i="193"/>
  <c r="CP8" i="193"/>
  <c r="CQ8" i="193"/>
  <c r="CR8" i="193"/>
  <c r="CS8" i="193"/>
  <c r="CT8" i="193"/>
  <c r="CU8" i="193"/>
  <c r="CV8" i="193"/>
  <c r="CW8" i="193"/>
  <c r="CX8" i="193"/>
  <c r="CY8" i="193"/>
  <c r="CZ8" i="193"/>
  <c r="DA8" i="193"/>
  <c r="DB8" i="193"/>
  <c r="DC8" i="193"/>
  <c r="DD8" i="193"/>
  <c r="DF8" i="193"/>
  <c r="DG8" i="193"/>
  <c r="DH8" i="193"/>
  <c r="DI8" i="193"/>
  <c r="DJ8" i="193"/>
  <c r="DK8" i="193"/>
  <c r="DL8" i="193"/>
  <c r="DM8" i="193"/>
  <c r="DN8" i="193"/>
  <c r="DO8" i="193"/>
  <c r="DP8" i="193"/>
  <c r="BR9" i="193"/>
  <c r="BS9" i="193"/>
  <c r="BT9" i="193"/>
  <c r="BU9" i="193"/>
  <c r="BV9" i="193"/>
  <c r="BW9" i="193"/>
  <c r="BX9" i="193"/>
  <c r="BY9" i="193"/>
  <c r="BZ9" i="193"/>
  <c r="CA9" i="193"/>
  <c r="CB9" i="193"/>
  <c r="CC9" i="193"/>
  <c r="CD9" i="193"/>
  <c r="CE9" i="193"/>
  <c r="CF9" i="193"/>
  <c r="CG9" i="193"/>
  <c r="CH9" i="193"/>
  <c r="CI9" i="193"/>
  <c r="CJ9" i="193"/>
  <c r="CK9" i="193"/>
  <c r="CL9" i="193"/>
  <c r="CM9" i="193"/>
  <c r="CN9" i="193"/>
  <c r="CO9" i="193"/>
  <c r="CP9" i="193"/>
  <c r="CQ9" i="193"/>
  <c r="CR9" i="193"/>
  <c r="CS9" i="193"/>
  <c r="CT9" i="193"/>
  <c r="CU9" i="193"/>
  <c r="CV9" i="193"/>
  <c r="CW9" i="193"/>
  <c r="CX9" i="193"/>
  <c r="CY9" i="193"/>
  <c r="CZ9" i="193"/>
  <c r="DA9" i="193"/>
  <c r="DB9" i="193"/>
  <c r="DC9" i="193"/>
  <c r="DD9" i="193"/>
  <c r="DF9" i="193"/>
  <c r="DG9" i="193"/>
  <c r="DH9" i="193"/>
  <c r="DI9" i="193"/>
  <c r="DJ9" i="193"/>
  <c r="DK9" i="193"/>
  <c r="DL9" i="193"/>
  <c r="DM9" i="193"/>
  <c r="DN9" i="193"/>
  <c r="DO9" i="193"/>
  <c r="DP9" i="193"/>
  <c r="BR10" i="193"/>
  <c r="BS10" i="193"/>
  <c r="BT10" i="193"/>
  <c r="BU10" i="193"/>
  <c r="BV10" i="193"/>
  <c r="BW10" i="193"/>
  <c r="BX10" i="193"/>
  <c r="BY10" i="193"/>
  <c r="BZ10" i="193"/>
  <c r="CA10" i="193"/>
  <c r="CB10" i="193"/>
  <c r="CC10" i="193"/>
  <c r="CD10" i="193"/>
  <c r="CE10" i="193"/>
  <c r="CF10" i="193"/>
  <c r="CG10" i="193"/>
  <c r="CH10" i="193"/>
  <c r="CI10" i="193"/>
  <c r="CJ10" i="193"/>
  <c r="CK10" i="193"/>
  <c r="CL10" i="193"/>
  <c r="CM10" i="193"/>
  <c r="CN10" i="193"/>
  <c r="CO10" i="193"/>
  <c r="CP10" i="193"/>
  <c r="CQ10" i="193"/>
  <c r="CR10" i="193"/>
  <c r="CS10" i="193"/>
  <c r="CT10" i="193"/>
  <c r="CU10" i="193"/>
  <c r="CV10" i="193"/>
  <c r="CW10" i="193"/>
  <c r="CX10" i="193"/>
  <c r="CY10" i="193"/>
  <c r="CZ10" i="193"/>
  <c r="DA10" i="193"/>
  <c r="DB10" i="193"/>
  <c r="DC10" i="193"/>
  <c r="DD10" i="193"/>
  <c r="DF10" i="193"/>
  <c r="DG10" i="193"/>
  <c r="DH10" i="193"/>
  <c r="DI10" i="193"/>
  <c r="DJ10" i="193"/>
  <c r="DK10" i="193"/>
  <c r="DL10" i="193"/>
  <c r="DM10" i="193"/>
  <c r="DN10" i="193"/>
  <c r="DO10" i="193"/>
  <c r="DP10" i="193"/>
  <c r="BR12" i="193"/>
  <c r="BS12" i="193"/>
  <c r="BT12" i="193"/>
  <c r="BU12" i="193"/>
  <c r="BV12" i="193"/>
  <c r="BW12" i="193"/>
  <c r="BX12" i="193"/>
  <c r="BY12" i="193"/>
  <c r="BZ12" i="193"/>
  <c r="CA12" i="193"/>
  <c r="CB12" i="193"/>
  <c r="CC12" i="193"/>
  <c r="CD12" i="193"/>
  <c r="CE12" i="193"/>
  <c r="CF12" i="193"/>
  <c r="CG12" i="193"/>
  <c r="CH12" i="193"/>
  <c r="CI12" i="193"/>
  <c r="CJ12" i="193"/>
  <c r="CK12" i="193"/>
  <c r="CL12" i="193"/>
  <c r="CM12" i="193"/>
  <c r="CN12" i="193"/>
  <c r="CO12" i="193"/>
  <c r="CP12" i="193"/>
  <c r="CQ12" i="193"/>
  <c r="CR12" i="193"/>
  <c r="CS12" i="193"/>
  <c r="CT12" i="193"/>
  <c r="CU12" i="193"/>
  <c r="CV12" i="193"/>
  <c r="CW12" i="193"/>
  <c r="CX12" i="193"/>
  <c r="CY12" i="193"/>
  <c r="CZ12" i="193"/>
  <c r="DA12" i="193"/>
  <c r="DB12" i="193"/>
  <c r="DC12" i="193"/>
  <c r="DD12" i="193"/>
  <c r="DF12" i="193"/>
  <c r="DG12" i="193"/>
  <c r="DH12" i="193"/>
  <c r="DI12" i="193"/>
  <c r="DJ12" i="193"/>
  <c r="DK12" i="193"/>
  <c r="DL12" i="193"/>
  <c r="DM12" i="193"/>
  <c r="DN12" i="193"/>
  <c r="DO12" i="193"/>
  <c r="DP12" i="193"/>
  <c r="BR13" i="193"/>
  <c r="BS13" i="193"/>
  <c r="BT13" i="193"/>
  <c r="BU13" i="193"/>
  <c r="BV13" i="193"/>
  <c r="BW13" i="193"/>
  <c r="BX13" i="193"/>
  <c r="BY13" i="193"/>
  <c r="BZ13" i="193"/>
  <c r="CA13" i="193"/>
  <c r="CB13" i="193"/>
  <c r="CC13" i="193"/>
  <c r="CD13" i="193"/>
  <c r="CE13" i="193"/>
  <c r="CF13" i="193"/>
  <c r="CG13" i="193"/>
  <c r="CH13" i="193"/>
  <c r="CI13" i="193"/>
  <c r="CJ13" i="193"/>
  <c r="CK13" i="193"/>
  <c r="CL13" i="193"/>
  <c r="CM13" i="193"/>
  <c r="CN13" i="193"/>
  <c r="CO13" i="193"/>
  <c r="CP13" i="193"/>
  <c r="CQ13" i="193"/>
  <c r="CR13" i="193"/>
  <c r="CS13" i="193"/>
  <c r="CT13" i="193"/>
  <c r="CU13" i="193"/>
  <c r="CV13" i="193"/>
  <c r="CW13" i="193"/>
  <c r="CX13" i="193"/>
  <c r="CY13" i="193"/>
  <c r="CZ13" i="193"/>
  <c r="DA13" i="193"/>
  <c r="DB13" i="193"/>
  <c r="DC13" i="193"/>
  <c r="DD13" i="193"/>
  <c r="DF13" i="193"/>
  <c r="DG13" i="193"/>
  <c r="DH13" i="193"/>
  <c r="DI13" i="193"/>
  <c r="DJ13" i="193"/>
  <c r="DK13" i="193"/>
  <c r="DL13" i="193"/>
  <c r="DM13" i="193"/>
  <c r="DN13" i="193"/>
  <c r="DO13" i="193"/>
  <c r="DP13" i="193"/>
  <c r="BR14" i="193"/>
  <c r="BS14" i="193"/>
  <c r="BT14" i="193"/>
  <c r="BU14" i="193"/>
  <c r="BV14" i="193"/>
  <c r="BW14" i="193"/>
  <c r="BX14" i="193"/>
  <c r="BY14" i="193"/>
  <c r="BZ14" i="193"/>
  <c r="CA14" i="193"/>
  <c r="CB14" i="193"/>
  <c r="CC14" i="193"/>
  <c r="CD14" i="193"/>
  <c r="CE14" i="193"/>
  <c r="CF14" i="193"/>
  <c r="CG14" i="193"/>
  <c r="CH14" i="193"/>
  <c r="CI14" i="193"/>
  <c r="CJ14" i="193"/>
  <c r="CK14" i="193"/>
  <c r="CL14" i="193"/>
  <c r="CM14" i="193"/>
  <c r="CN14" i="193"/>
  <c r="CO14" i="193"/>
  <c r="CP14" i="193"/>
  <c r="CQ14" i="193"/>
  <c r="CR14" i="193"/>
  <c r="CS14" i="193"/>
  <c r="CT14" i="193"/>
  <c r="CU14" i="193"/>
  <c r="CV14" i="193"/>
  <c r="CW14" i="193"/>
  <c r="CX14" i="193"/>
  <c r="CY14" i="193"/>
  <c r="CZ14" i="193"/>
  <c r="DA14" i="193"/>
  <c r="DB14" i="193"/>
  <c r="DC14" i="193"/>
  <c r="DD14" i="193"/>
  <c r="DF14" i="193"/>
  <c r="DG14" i="193"/>
  <c r="DH14" i="193"/>
  <c r="DI14" i="193"/>
  <c r="DJ14" i="193"/>
  <c r="DK14" i="193"/>
  <c r="DL14" i="193"/>
  <c r="DM14" i="193"/>
  <c r="DN14" i="193"/>
  <c r="DO14" i="193"/>
  <c r="DP14" i="193"/>
  <c r="BR15" i="193"/>
  <c r="BS15" i="193"/>
  <c r="BT15" i="193"/>
  <c r="BU15" i="193"/>
  <c r="BV15" i="193"/>
  <c r="BW15" i="193"/>
  <c r="BX15" i="193"/>
  <c r="BY15" i="193"/>
  <c r="BZ15" i="193"/>
  <c r="CA15" i="193"/>
  <c r="CB15" i="193"/>
  <c r="CC15" i="193"/>
  <c r="CD15" i="193"/>
  <c r="CE15" i="193"/>
  <c r="CF15" i="193"/>
  <c r="CG15" i="193"/>
  <c r="CH15" i="193"/>
  <c r="CI15" i="193"/>
  <c r="CJ15" i="193"/>
  <c r="CK15" i="193"/>
  <c r="CL15" i="193"/>
  <c r="CM15" i="193"/>
  <c r="CN15" i="193"/>
  <c r="CO15" i="193"/>
  <c r="CP15" i="193"/>
  <c r="CQ15" i="193"/>
  <c r="CR15" i="193"/>
  <c r="CS15" i="193"/>
  <c r="CT15" i="193"/>
  <c r="CU15" i="193"/>
  <c r="CV15" i="193"/>
  <c r="CW15" i="193"/>
  <c r="CX15" i="193"/>
  <c r="CY15" i="193"/>
  <c r="CZ15" i="193"/>
  <c r="DA15" i="193"/>
  <c r="DB15" i="193"/>
  <c r="DC15" i="193"/>
  <c r="DD15" i="193"/>
  <c r="DF15" i="193"/>
  <c r="DG15" i="193"/>
  <c r="DH15" i="193"/>
  <c r="DI15" i="193"/>
  <c r="DJ15" i="193"/>
  <c r="DK15" i="193"/>
  <c r="DL15" i="193"/>
  <c r="DM15" i="193"/>
  <c r="DN15" i="193"/>
  <c r="DO15" i="193"/>
  <c r="DP15" i="193"/>
  <c r="BR16" i="193"/>
  <c r="BS16" i="193"/>
  <c r="BT16" i="193"/>
  <c r="BU16" i="193"/>
  <c r="BV16" i="193"/>
  <c r="BW16" i="193"/>
  <c r="BX16" i="193"/>
  <c r="BY16" i="193"/>
  <c r="BZ16" i="193"/>
  <c r="CA16" i="193"/>
  <c r="CB16" i="193"/>
  <c r="CC16" i="193"/>
  <c r="CD16" i="193"/>
  <c r="CE16" i="193"/>
  <c r="CF16" i="193"/>
  <c r="CG16" i="193"/>
  <c r="CH16" i="193"/>
  <c r="CI16" i="193"/>
  <c r="CJ16" i="193"/>
  <c r="CK16" i="193"/>
  <c r="CL16" i="193"/>
  <c r="CM16" i="193"/>
  <c r="CN16" i="193"/>
  <c r="CO16" i="193"/>
  <c r="CP16" i="193"/>
  <c r="CQ16" i="193"/>
  <c r="CR16" i="193"/>
  <c r="CS16" i="193"/>
  <c r="CT16" i="193"/>
  <c r="CU16" i="193"/>
  <c r="CV16" i="193"/>
  <c r="CW16" i="193"/>
  <c r="CX16" i="193"/>
  <c r="CY16" i="193"/>
  <c r="CZ16" i="193"/>
  <c r="DA16" i="193"/>
  <c r="DB16" i="193"/>
  <c r="DC16" i="193"/>
  <c r="DD16" i="193"/>
  <c r="DF16" i="193"/>
  <c r="DG16" i="193"/>
  <c r="DH16" i="193"/>
  <c r="DI16" i="193"/>
  <c r="DJ16" i="193"/>
  <c r="DK16" i="193"/>
  <c r="DL16" i="193"/>
  <c r="DM16" i="193"/>
  <c r="DN16" i="193"/>
  <c r="DO16" i="193"/>
  <c r="DP16" i="193"/>
  <c r="BR17" i="193"/>
  <c r="BS17" i="193"/>
  <c r="BT17" i="193"/>
  <c r="BU17" i="193"/>
  <c r="BV17" i="193"/>
  <c r="BW17" i="193"/>
  <c r="BX17" i="193"/>
  <c r="BY17" i="193"/>
  <c r="BZ17" i="193"/>
  <c r="CA17" i="193"/>
  <c r="CB17" i="193"/>
  <c r="CC17" i="193"/>
  <c r="CD17" i="193"/>
  <c r="CE17" i="193"/>
  <c r="CF17" i="193"/>
  <c r="CG17" i="193"/>
  <c r="CH17" i="193"/>
  <c r="CI17" i="193"/>
  <c r="CJ17" i="193"/>
  <c r="CK17" i="193"/>
  <c r="CL17" i="193"/>
  <c r="CM17" i="193"/>
  <c r="CN17" i="193"/>
  <c r="CO17" i="193"/>
  <c r="CP17" i="193"/>
  <c r="CQ17" i="193"/>
  <c r="CR17" i="193"/>
  <c r="CS17" i="193"/>
  <c r="CT17" i="193"/>
  <c r="CU17" i="193"/>
  <c r="CV17" i="193"/>
  <c r="CW17" i="193"/>
  <c r="CX17" i="193"/>
  <c r="CY17" i="193"/>
  <c r="CZ17" i="193"/>
  <c r="DA17" i="193"/>
  <c r="DB17" i="193"/>
  <c r="DC17" i="193"/>
  <c r="DD17" i="193"/>
  <c r="DF17" i="193"/>
  <c r="DG17" i="193"/>
  <c r="DH17" i="193"/>
  <c r="DI17" i="193"/>
  <c r="DJ17" i="193"/>
  <c r="DK17" i="193"/>
  <c r="DL17" i="193"/>
  <c r="DM17" i="193"/>
  <c r="DN17" i="193"/>
  <c r="DO17" i="193"/>
  <c r="DP17" i="193"/>
  <c r="BR18" i="193"/>
  <c r="BS18" i="193"/>
  <c r="BT18" i="193"/>
  <c r="BU18" i="193"/>
  <c r="BV18" i="193"/>
  <c r="BW18" i="193"/>
  <c r="BX18" i="193"/>
  <c r="BY18" i="193"/>
  <c r="BZ18" i="193"/>
  <c r="CA18" i="193"/>
  <c r="CB18" i="193"/>
  <c r="CC18" i="193"/>
  <c r="CD18" i="193"/>
  <c r="CE18" i="193"/>
  <c r="CF18" i="193"/>
  <c r="CG18" i="193"/>
  <c r="CH18" i="193"/>
  <c r="CI18" i="193"/>
  <c r="CJ18" i="193"/>
  <c r="CK18" i="193"/>
  <c r="CL18" i="193"/>
  <c r="CM18" i="193"/>
  <c r="CN18" i="193"/>
  <c r="CO18" i="193"/>
  <c r="CP18" i="193"/>
  <c r="CQ18" i="193"/>
  <c r="CR18" i="193"/>
  <c r="CS18" i="193"/>
  <c r="CT18" i="193"/>
  <c r="CU18" i="193"/>
  <c r="CV18" i="193"/>
  <c r="CW18" i="193"/>
  <c r="CX18" i="193"/>
  <c r="CY18" i="193"/>
  <c r="CZ18" i="193"/>
  <c r="DA18" i="193"/>
  <c r="DB18" i="193"/>
  <c r="DC18" i="193"/>
  <c r="DD18" i="193"/>
  <c r="DF18" i="193"/>
  <c r="DG18" i="193"/>
  <c r="DH18" i="193"/>
  <c r="DI18" i="193"/>
  <c r="DJ18" i="193"/>
  <c r="DK18" i="193"/>
  <c r="DL18" i="193"/>
  <c r="DM18" i="193"/>
  <c r="DN18" i="193"/>
  <c r="DO18" i="193"/>
  <c r="DP18" i="193"/>
  <c r="BR19" i="193"/>
  <c r="BS19" i="193"/>
  <c r="BT19" i="193"/>
  <c r="BU19" i="193"/>
  <c r="BV19" i="193"/>
  <c r="BW19" i="193"/>
  <c r="BX19" i="193"/>
  <c r="BY19" i="193"/>
  <c r="BZ19" i="193"/>
  <c r="CA19" i="193"/>
  <c r="CB19" i="193"/>
  <c r="CC19" i="193"/>
  <c r="CD19" i="193"/>
  <c r="CE19" i="193"/>
  <c r="CF19" i="193"/>
  <c r="CG19" i="193"/>
  <c r="CH19" i="193"/>
  <c r="CI19" i="193"/>
  <c r="CJ19" i="193"/>
  <c r="CK19" i="193"/>
  <c r="CL19" i="193"/>
  <c r="CM19" i="193"/>
  <c r="CN19" i="193"/>
  <c r="CO19" i="193"/>
  <c r="CP19" i="193"/>
  <c r="CQ19" i="193"/>
  <c r="CR19" i="193"/>
  <c r="CS19" i="193"/>
  <c r="CT19" i="193"/>
  <c r="CU19" i="193"/>
  <c r="CV19" i="193"/>
  <c r="CW19" i="193"/>
  <c r="CX19" i="193"/>
  <c r="CY19" i="193"/>
  <c r="CZ19" i="193"/>
  <c r="DA19" i="193"/>
  <c r="DB19" i="193"/>
  <c r="DC19" i="193"/>
  <c r="DD19" i="193"/>
  <c r="DF19" i="193"/>
  <c r="DG19" i="193"/>
  <c r="DH19" i="193"/>
  <c r="DI19" i="193"/>
  <c r="DJ19" i="193"/>
  <c r="DK19" i="193"/>
  <c r="DL19" i="193"/>
  <c r="DM19" i="193"/>
  <c r="DN19" i="193"/>
  <c r="DO19" i="193"/>
  <c r="DP19" i="193"/>
  <c r="BR20" i="193"/>
  <c r="BS20" i="193"/>
  <c r="BT20" i="193"/>
  <c r="BU20" i="193"/>
  <c r="BV20" i="193"/>
  <c r="BW20" i="193"/>
  <c r="BX20" i="193"/>
  <c r="BY20" i="193"/>
  <c r="BZ20" i="193"/>
  <c r="CA20" i="193"/>
  <c r="CB20" i="193"/>
  <c r="CC20" i="193"/>
  <c r="CD20" i="193"/>
  <c r="CE20" i="193"/>
  <c r="CF20" i="193"/>
  <c r="CG20" i="193"/>
  <c r="CH20" i="193"/>
  <c r="CI20" i="193"/>
  <c r="CJ20" i="193"/>
  <c r="CK20" i="193"/>
  <c r="CL20" i="193"/>
  <c r="CM20" i="193"/>
  <c r="CN20" i="193"/>
  <c r="CO20" i="193"/>
  <c r="CP20" i="193"/>
  <c r="CQ20" i="193"/>
  <c r="CR20" i="193"/>
  <c r="CS20" i="193"/>
  <c r="CT20" i="193"/>
  <c r="CU20" i="193"/>
  <c r="CV20" i="193"/>
  <c r="CW20" i="193"/>
  <c r="CX20" i="193"/>
  <c r="CY20" i="193"/>
  <c r="CZ20" i="193"/>
  <c r="DA20" i="193"/>
  <c r="DB20" i="193"/>
  <c r="DC20" i="193"/>
  <c r="DD20" i="193"/>
  <c r="DF20" i="193"/>
  <c r="DG20" i="193"/>
  <c r="DH20" i="193"/>
  <c r="DI20" i="193"/>
  <c r="DJ20" i="193"/>
  <c r="DK20" i="193"/>
  <c r="DL20" i="193"/>
  <c r="DM20" i="193"/>
  <c r="DN20" i="193"/>
  <c r="DO20" i="193"/>
  <c r="DP20" i="193"/>
  <c r="BR21" i="193"/>
  <c r="BS21" i="193"/>
  <c r="BT21" i="193"/>
  <c r="BU21" i="193"/>
  <c r="BV21" i="193"/>
  <c r="BW21" i="193"/>
  <c r="BX21" i="193"/>
  <c r="BY21" i="193"/>
  <c r="BZ21" i="193"/>
  <c r="CA21" i="193"/>
  <c r="CB21" i="193"/>
  <c r="CC21" i="193"/>
  <c r="CD21" i="193"/>
  <c r="CE21" i="193"/>
  <c r="CF21" i="193"/>
  <c r="CG21" i="193"/>
  <c r="CH21" i="193"/>
  <c r="CI21" i="193"/>
  <c r="CJ21" i="193"/>
  <c r="CK21" i="193"/>
  <c r="CL21" i="193"/>
  <c r="CM21" i="193"/>
  <c r="CN21" i="193"/>
  <c r="CO21" i="193"/>
  <c r="CP21" i="193"/>
  <c r="CQ21" i="193"/>
  <c r="CR21" i="193"/>
  <c r="CS21" i="193"/>
  <c r="CT21" i="193"/>
  <c r="CU21" i="193"/>
  <c r="CV21" i="193"/>
  <c r="CW21" i="193"/>
  <c r="CX21" i="193"/>
  <c r="CY21" i="193"/>
  <c r="CZ21" i="193"/>
  <c r="DA21" i="193"/>
  <c r="DB21" i="193"/>
  <c r="DC21" i="193"/>
  <c r="DD21" i="193"/>
  <c r="DF21" i="193"/>
  <c r="DG21" i="193"/>
  <c r="DH21" i="193"/>
  <c r="DI21" i="193"/>
  <c r="DJ21" i="193"/>
  <c r="DK21" i="193"/>
  <c r="DL21" i="193"/>
  <c r="DM21" i="193"/>
  <c r="DN21" i="193"/>
  <c r="DO21" i="193"/>
  <c r="DP21" i="193"/>
  <c r="BR22" i="193"/>
  <c r="BS22" i="193"/>
  <c r="BT22" i="193"/>
  <c r="BU22" i="193"/>
  <c r="BV22" i="193"/>
  <c r="BW22" i="193"/>
  <c r="BX22" i="193"/>
  <c r="BY22" i="193"/>
  <c r="BZ22" i="193"/>
  <c r="CA22" i="193"/>
  <c r="CB22" i="193"/>
  <c r="CC22" i="193"/>
  <c r="CD22" i="193"/>
  <c r="CE22" i="193"/>
  <c r="CF22" i="193"/>
  <c r="CG22" i="193"/>
  <c r="CH22" i="193"/>
  <c r="CI22" i="193"/>
  <c r="CJ22" i="193"/>
  <c r="CK22" i="193"/>
  <c r="CL22" i="193"/>
  <c r="CM22" i="193"/>
  <c r="CN22" i="193"/>
  <c r="CO22" i="193"/>
  <c r="CP22" i="193"/>
  <c r="CQ22" i="193"/>
  <c r="CR22" i="193"/>
  <c r="CS22" i="193"/>
  <c r="CT22" i="193"/>
  <c r="CU22" i="193"/>
  <c r="CV22" i="193"/>
  <c r="CW22" i="193"/>
  <c r="CX22" i="193"/>
  <c r="CY22" i="193"/>
  <c r="CZ22" i="193"/>
  <c r="DA22" i="193"/>
  <c r="DB22" i="193"/>
  <c r="DC22" i="193"/>
  <c r="DD22" i="193"/>
  <c r="DF22" i="193"/>
  <c r="DG22" i="193"/>
  <c r="DH22" i="193"/>
  <c r="DI22" i="193"/>
  <c r="DJ22" i="193"/>
  <c r="DK22" i="193"/>
  <c r="DL22" i="193"/>
  <c r="DM22" i="193"/>
  <c r="DN22" i="193"/>
  <c r="DO22" i="193"/>
  <c r="DP22" i="193"/>
  <c r="BR23" i="193"/>
  <c r="BS23" i="193"/>
  <c r="BT23" i="193"/>
  <c r="BU23" i="193"/>
  <c r="BV23" i="193"/>
  <c r="BW23" i="193"/>
  <c r="BX23" i="193"/>
  <c r="BY23" i="193"/>
  <c r="BZ23" i="193"/>
  <c r="CA23" i="193"/>
  <c r="CB23" i="193"/>
  <c r="CC23" i="193"/>
  <c r="CD23" i="193"/>
  <c r="CE23" i="193"/>
  <c r="CF23" i="193"/>
  <c r="CG23" i="193"/>
  <c r="CH23" i="193"/>
  <c r="CI23" i="193"/>
  <c r="CJ23" i="193"/>
  <c r="CK23" i="193"/>
  <c r="CL23" i="193"/>
  <c r="CM23" i="193"/>
  <c r="CN23" i="193"/>
  <c r="CO23" i="193"/>
  <c r="CP23" i="193"/>
  <c r="CQ23" i="193"/>
  <c r="CR23" i="193"/>
  <c r="CS23" i="193"/>
  <c r="CT23" i="193"/>
  <c r="CU23" i="193"/>
  <c r="CV23" i="193"/>
  <c r="CW23" i="193"/>
  <c r="CX23" i="193"/>
  <c r="CY23" i="193"/>
  <c r="CZ23" i="193"/>
  <c r="DA23" i="193"/>
  <c r="DB23" i="193"/>
  <c r="DC23" i="193"/>
  <c r="DD23" i="193"/>
  <c r="DF23" i="193"/>
  <c r="DG23" i="193"/>
  <c r="DH23" i="193"/>
  <c r="DI23" i="193"/>
  <c r="DJ23" i="193"/>
  <c r="DK23" i="193"/>
  <c r="DL23" i="193"/>
  <c r="DM23" i="193"/>
  <c r="DN23" i="193"/>
  <c r="DO23" i="193"/>
  <c r="DP23" i="193"/>
  <c r="BR24" i="193"/>
  <c r="BS24" i="193"/>
  <c r="BT24" i="193"/>
  <c r="BU24" i="193"/>
  <c r="BV24" i="193"/>
  <c r="BW24" i="193"/>
  <c r="BX24" i="193"/>
  <c r="BY24" i="193"/>
  <c r="BZ24" i="193"/>
  <c r="CA24" i="193"/>
  <c r="CB24" i="193"/>
  <c r="CC24" i="193"/>
  <c r="CD24" i="193"/>
  <c r="CE24" i="193"/>
  <c r="CF24" i="193"/>
  <c r="CG24" i="193"/>
  <c r="CH24" i="193"/>
  <c r="CI24" i="193"/>
  <c r="CJ24" i="193"/>
  <c r="CK24" i="193"/>
  <c r="CL24" i="193"/>
  <c r="CM24" i="193"/>
  <c r="CN24" i="193"/>
  <c r="CO24" i="193"/>
  <c r="CP24" i="193"/>
  <c r="CQ24" i="193"/>
  <c r="CR24" i="193"/>
  <c r="CS24" i="193"/>
  <c r="CT24" i="193"/>
  <c r="CU24" i="193"/>
  <c r="CV24" i="193"/>
  <c r="CW24" i="193"/>
  <c r="CX24" i="193"/>
  <c r="CY24" i="193"/>
  <c r="CZ24" i="193"/>
  <c r="DA24" i="193"/>
  <c r="DB24" i="193"/>
  <c r="DC24" i="193"/>
  <c r="DD24" i="193"/>
  <c r="DF24" i="193"/>
  <c r="DG24" i="193"/>
  <c r="DH24" i="193"/>
  <c r="DI24" i="193"/>
  <c r="DJ24" i="193"/>
  <c r="DK24" i="193"/>
  <c r="DL24" i="193"/>
  <c r="DM24" i="193"/>
  <c r="DN24" i="193"/>
  <c r="DO24" i="193"/>
  <c r="DP24" i="193"/>
  <c r="BR25" i="193"/>
  <c r="BS25" i="193"/>
  <c r="BT25" i="193"/>
  <c r="BU25" i="193"/>
  <c r="BV25" i="193"/>
  <c r="BW25" i="193"/>
  <c r="BX25" i="193"/>
  <c r="BY25" i="193"/>
  <c r="BZ25" i="193"/>
  <c r="CA25" i="193"/>
  <c r="CB25" i="193"/>
  <c r="CC25" i="193"/>
  <c r="CD25" i="193"/>
  <c r="CE25" i="193"/>
  <c r="CF25" i="193"/>
  <c r="CG25" i="193"/>
  <c r="CH25" i="193"/>
  <c r="CI25" i="193"/>
  <c r="CJ25" i="193"/>
  <c r="CK25" i="193"/>
  <c r="CL25" i="193"/>
  <c r="CM25" i="193"/>
  <c r="CN25" i="193"/>
  <c r="CO25" i="193"/>
  <c r="CP25" i="193"/>
  <c r="CQ25" i="193"/>
  <c r="CR25" i="193"/>
  <c r="CS25" i="193"/>
  <c r="CT25" i="193"/>
  <c r="CU25" i="193"/>
  <c r="CV25" i="193"/>
  <c r="CW25" i="193"/>
  <c r="CX25" i="193"/>
  <c r="CY25" i="193"/>
  <c r="CZ25" i="193"/>
  <c r="DA25" i="193"/>
  <c r="DB25" i="193"/>
  <c r="DC25" i="193"/>
  <c r="DD25" i="193"/>
  <c r="DF25" i="193"/>
  <c r="DG25" i="193"/>
  <c r="DH25" i="193"/>
  <c r="DI25" i="193"/>
  <c r="DJ25" i="193"/>
  <c r="DK25" i="193"/>
  <c r="DL25" i="193"/>
  <c r="DM25" i="193"/>
  <c r="DN25" i="193"/>
  <c r="DO25" i="193"/>
  <c r="DP25" i="193"/>
  <c r="BR26" i="193"/>
  <c r="BS26" i="193"/>
  <c r="BT26" i="193"/>
  <c r="BU26" i="193"/>
  <c r="BV26" i="193"/>
  <c r="BW26" i="193"/>
  <c r="BX26" i="193"/>
  <c r="BY26" i="193"/>
  <c r="BZ26" i="193"/>
  <c r="CA26" i="193"/>
  <c r="CB26" i="193"/>
  <c r="CC26" i="193"/>
  <c r="CD26" i="193"/>
  <c r="CE26" i="193"/>
  <c r="CF26" i="193"/>
  <c r="CG26" i="193"/>
  <c r="CH26" i="193"/>
  <c r="CI26" i="193"/>
  <c r="CJ26" i="193"/>
  <c r="CK26" i="193"/>
  <c r="CL26" i="193"/>
  <c r="CM26" i="193"/>
  <c r="CN26" i="193"/>
  <c r="CO26" i="193"/>
  <c r="CP26" i="193"/>
  <c r="CQ26" i="193"/>
  <c r="CR26" i="193"/>
  <c r="CS26" i="193"/>
  <c r="CT26" i="193"/>
  <c r="CU26" i="193"/>
  <c r="CV26" i="193"/>
  <c r="CW26" i="193"/>
  <c r="CX26" i="193"/>
  <c r="CY26" i="193"/>
  <c r="CZ26" i="193"/>
  <c r="DA26" i="193"/>
  <c r="DB26" i="193"/>
  <c r="DC26" i="193"/>
  <c r="DD26" i="193"/>
  <c r="DF26" i="193"/>
  <c r="DG26" i="193"/>
  <c r="DH26" i="193"/>
  <c r="DI26" i="193"/>
  <c r="DJ26" i="193"/>
  <c r="DK26" i="193"/>
  <c r="DL26" i="193"/>
  <c r="DM26" i="193"/>
  <c r="DN26" i="193"/>
  <c r="DO26" i="193"/>
  <c r="DP26" i="193"/>
  <c r="BR27" i="193"/>
  <c r="BS27" i="193"/>
  <c r="BT27" i="193"/>
  <c r="BU27" i="193"/>
  <c r="BV27" i="193"/>
  <c r="BW27" i="193"/>
  <c r="BX27" i="193"/>
  <c r="BY27" i="193"/>
  <c r="BZ27" i="193"/>
  <c r="CA27" i="193"/>
  <c r="CB27" i="193"/>
  <c r="CC27" i="193"/>
  <c r="CD27" i="193"/>
  <c r="CE27" i="193"/>
  <c r="CF27" i="193"/>
  <c r="CG27" i="193"/>
  <c r="CH27" i="193"/>
  <c r="CI27" i="193"/>
  <c r="CJ27" i="193"/>
  <c r="CK27" i="193"/>
  <c r="CL27" i="193"/>
  <c r="CM27" i="193"/>
  <c r="CN27" i="193"/>
  <c r="CO27" i="193"/>
  <c r="CP27" i="193"/>
  <c r="CQ27" i="193"/>
  <c r="CR27" i="193"/>
  <c r="CS27" i="193"/>
  <c r="CT27" i="193"/>
  <c r="CU27" i="193"/>
  <c r="CV27" i="193"/>
  <c r="CW27" i="193"/>
  <c r="CX27" i="193"/>
  <c r="CY27" i="193"/>
  <c r="CZ27" i="193"/>
  <c r="DA27" i="193"/>
  <c r="DB27" i="193"/>
  <c r="DC27" i="193"/>
  <c r="DD27" i="193"/>
  <c r="DF27" i="193"/>
  <c r="DG27" i="193"/>
  <c r="DH27" i="193"/>
  <c r="DI27" i="193"/>
  <c r="DJ27" i="193"/>
  <c r="DK27" i="193"/>
  <c r="DL27" i="193"/>
  <c r="DM27" i="193"/>
  <c r="DN27" i="193"/>
  <c r="DO27" i="193"/>
  <c r="DP27" i="193"/>
  <c r="BR28" i="193"/>
  <c r="BS28" i="193"/>
  <c r="BT28" i="193"/>
  <c r="BU28" i="193"/>
  <c r="BV28" i="193"/>
  <c r="BW28" i="193"/>
  <c r="BX28" i="193"/>
  <c r="BY28" i="193"/>
  <c r="BZ28" i="193"/>
  <c r="CA28" i="193"/>
  <c r="CB28" i="193"/>
  <c r="CC28" i="193"/>
  <c r="CD28" i="193"/>
  <c r="CE28" i="193"/>
  <c r="CF28" i="193"/>
  <c r="CG28" i="193"/>
  <c r="CH28" i="193"/>
  <c r="CI28" i="193"/>
  <c r="CJ28" i="193"/>
  <c r="CK28" i="193"/>
  <c r="CL28" i="193"/>
  <c r="CM28" i="193"/>
  <c r="CN28" i="193"/>
  <c r="CO28" i="193"/>
  <c r="CP28" i="193"/>
  <c r="CQ28" i="193"/>
  <c r="CR28" i="193"/>
  <c r="CS28" i="193"/>
  <c r="CT28" i="193"/>
  <c r="CU28" i="193"/>
  <c r="CV28" i="193"/>
  <c r="CW28" i="193"/>
  <c r="CX28" i="193"/>
  <c r="CY28" i="193"/>
  <c r="CZ28" i="193"/>
  <c r="DA28" i="193"/>
  <c r="DB28" i="193"/>
  <c r="DC28" i="193"/>
  <c r="DD28" i="193"/>
  <c r="DF28" i="193"/>
  <c r="DG28" i="193"/>
  <c r="DH28" i="193"/>
  <c r="DI28" i="193"/>
  <c r="DJ28" i="193"/>
  <c r="DK28" i="193"/>
  <c r="DL28" i="193"/>
  <c r="DM28" i="193"/>
  <c r="DN28" i="193"/>
  <c r="DO28" i="193"/>
  <c r="DP28" i="193"/>
  <c r="BR30" i="193"/>
  <c r="BS30" i="193"/>
  <c r="BT30" i="193"/>
  <c r="BU30" i="193"/>
  <c r="BV30" i="193"/>
  <c r="BW30" i="193"/>
  <c r="BX30" i="193"/>
  <c r="BY30" i="193"/>
  <c r="BZ30" i="193"/>
  <c r="CA30" i="193"/>
  <c r="CB30" i="193"/>
  <c r="CC30" i="193"/>
  <c r="CD30" i="193"/>
  <c r="CE30" i="193"/>
  <c r="CF30" i="193"/>
  <c r="CG30" i="193"/>
  <c r="CH30" i="193"/>
  <c r="CI30" i="193"/>
  <c r="CJ30" i="193"/>
  <c r="CK30" i="193"/>
  <c r="CL30" i="193"/>
  <c r="CM30" i="193"/>
  <c r="CN30" i="193"/>
  <c r="CO30" i="193"/>
  <c r="CP30" i="193"/>
  <c r="CQ30" i="193"/>
  <c r="CR30" i="193"/>
  <c r="CS30" i="193"/>
  <c r="CT30" i="193"/>
  <c r="CU30" i="193"/>
  <c r="CV30" i="193"/>
  <c r="CW30" i="193"/>
  <c r="CX30" i="193"/>
  <c r="CY30" i="193"/>
  <c r="CZ30" i="193"/>
  <c r="DA30" i="193"/>
  <c r="DB30" i="193"/>
  <c r="DC30" i="193"/>
  <c r="DD30" i="193"/>
  <c r="DF30" i="193"/>
  <c r="DG30" i="193"/>
  <c r="DH30" i="193"/>
  <c r="DI30" i="193"/>
  <c r="DJ30" i="193"/>
  <c r="DK30" i="193"/>
  <c r="DL30" i="193"/>
  <c r="DM30" i="193"/>
  <c r="DN30" i="193"/>
  <c r="DO30" i="193"/>
  <c r="DP30" i="193"/>
  <c r="BR31" i="193"/>
  <c r="BS31" i="193"/>
  <c r="BT31" i="193"/>
  <c r="BU31" i="193"/>
  <c r="BV31" i="193"/>
  <c r="BW31" i="193"/>
  <c r="BX31" i="193"/>
  <c r="BY31" i="193"/>
  <c r="BZ31" i="193"/>
  <c r="CA31" i="193"/>
  <c r="CB31" i="193"/>
  <c r="CC31" i="193"/>
  <c r="CD31" i="193"/>
  <c r="CE31" i="193"/>
  <c r="CF31" i="193"/>
  <c r="CG31" i="193"/>
  <c r="CH31" i="193"/>
  <c r="CI31" i="193"/>
  <c r="CJ31" i="193"/>
  <c r="CK31" i="193"/>
  <c r="CL31" i="193"/>
  <c r="CM31" i="193"/>
  <c r="CN31" i="193"/>
  <c r="CO31" i="193"/>
  <c r="CP31" i="193"/>
  <c r="CQ31" i="193"/>
  <c r="CR31" i="193"/>
  <c r="CS31" i="193"/>
  <c r="CT31" i="193"/>
  <c r="CU31" i="193"/>
  <c r="CV31" i="193"/>
  <c r="CW31" i="193"/>
  <c r="CX31" i="193"/>
  <c r="CY31" i="193"/>
  <c r="CZ31" i="193"/>
  <c r="DA31" i="193"/>
  <c r="DB31" i="193"/>
  <c r="DC31" i="193"/>
  <c r="DD31" i="193"/>
  <c r="DF31" i="193"/>
  <c r="DG31" i="193"/>
  <c r="DH31" i="193"/>
  <c r="DI31" i="193"/>
  <c r="DJ31" i="193"/>
  <c r="DK31" i="193"/>
  <c r="DL31" i="193"/>
  <c r="DM31" i="193"/>
  <c r="DN31" i="193"/>
  <c r="DO31" i="193"/>
  <c r="DP31" i="193"/>
  <c r="BR32" i="193"/>
  <c r="BS32" i="193"/>
  <c r="BT32" i="193"/>
  <c r="BU32" i="193"/>
  <c r="BV32" i="193"/>
  <c r="BW32" i="193"/>
  <c r="BX32" i="193"/>
  <c r="BY32" i="193"/>
  <c r="BZ32" i="193"/>
  <c r="CA32" i="193"/>
  <c r="CB32" i="193"/>
  <c r="CC32" i="193"/>
  <c r="CD32" i="193"/>
  <c r="CE32" i="193"/>
  <c r="CF32" i="193"/>
  <c r="CG32" i="193"/>
  <c r="CH32" i="193"/>
  <c r="CI32" i="193"/>
  <c r="CJ32" i="193"/>
  <c r="CK32" i="193"/>
  <c r="CL32" i="193"/>
  <c r="CM32" i="193"/>
  <c r="CN32" i="193"/>
  <c r="CO32" i="193"/>
  <c r="CP32" i="193"/>
  <c r="CQ32" i="193"/>
  <c r="CR32" i="193"/>
  <c r="CS32" i="193"/>
  <c r="CT32" i="193"/>
  <c r="CU32" i="193"/>
  <c r="CV32" i="193"/>
  <c r="CW32" i="193"/>
  <c r="CX32" i="193"/>
  <c r="CY32" i="193"/>
  <c r="CZ32" i="193"/>
  <c r="DA32" i="193"/>
  <c r="DB32" i="193"/>
  <c r="DC32" i="193"/>
  <c r="DD32" i="193"/>
  <c r="DF32" i="193"/>
  <c r="DG32" i="193"/>
  <c r="DH32" i="193"/>
  <c r="DI32" i="193"/>
  <c r="DJ32" i="193"/>
  <c r="DK32" i="193"/>
  <c r="DL32" i="193"/>
  <c r="DM32" i="193"/>
  <c r="DN32" i="193"/>
  <c r="DO32" i="193"/>
  <c r="DP32" i="193"/>
  <c r="BR33" i="193"/>
  <c r="BS33" i="193"/>
  <c r="BT33" i="193"/>
  <c r="BU33" i="193"/>
  <c r="BV33" i="193"/>
  <c r="BW33" i="193"/>
  <c r="BX33" i="193"/>
  <c r="BY33" i="193"/>
  <c r="BZ33" i="193"/>
  <c r="CA33" i="193"/>
  <c r="CB33" i="193"/>
  <c r="CC33" i="193"/>
  <c r="CD33" i="193"/>
  <c r="CE33" i="193"/>
  <c r="CF33" i="193"/>
  <c r="CG33" i="193"/>
  <c r="CH33" i="193"/>
  <c r="CI33" i="193"/>
  <c r="CJ33" i="193"/>
  <c r="CK33" i="193"/>
  <c r="CL33" i="193"/>
  <c r="CM33" i="193"/>
  <c r="CN33" i="193"/>
  <c r="CO33" i="193"/>
  <c r="CP33" i="193"/>
  <c r="CQ33" i="193"/>
  <c r="CR33" i="193"/>
  <c r="CS33" i="193"/>
  <c r="CT33" i="193"/>
  <c r="CU33" i="193"/>
  <c r="CV33" i="193"/>
  <c r="CW33" i="193"/>
  <c r="CX33" i="193"/>
  <c r="CY33" i="193"/>
  <c r="CZ33" i="193"/>
  <c r="DA33" i="193"/>
  <c r="DB33" i="193"/>
  <c r="DC33" i="193"/>
  <c r="DD33" i="193"/>
  <c r="DF33" i="193"/>
  <c r="DG33" i="193"/>
  <c r="DH33" i="193"/>
  <c r="DI33" i="193"/>
  <c r="DJ33" i="193"/>
  <c r="DK33" i="193"/>
  <c r="DL33" i="193"/>
  <c r="DM33" i="193"/>
  <c r="DN33" i="193"/>
  <c r="DO33" i="193"/>
  <c r="DP33" i="193"/>
  <c r="BR88" i="193"/>
  <c r="BS88" i="193"/>
  <c r="BT88" i="193"/>
  <c r="BU88" i="193"/>
  <c r="BV88" i="193"/>
  <c r="BW88" i="193"/>
  <c r="BX88" i="193"/>
  <c r="BY88" i="193"/>
  <c r="BZ88" i="193"/>
  <c r="CA88" i="193"/>
  <c r="CB88" i="193"/>
  <c r="CC88" i="193"/>
  <c r="CD88" i="193"/>
  <c r="CE88" i="193"/>
  <c r="CF88" i="193"/>
  <c r="CG88" i="193"/>
  <c r="CH88" i="193"/>
  <c r="CI88" i="193"/>
  <c r="CJ88" i="193"/>
  <c r="CK88" i="193"/>
  <c r="CL88" i="193"/>
  <c r="CM88" i="193"/>
  <c r="CN88" i="193"/>
  <c r="CO88" i="193"/>
  <c r="CP88" i="193"/>
  <c r="CQ88" i="193"/>
  <c r="CR88" i="193"/>
  <c r="CS88" i="193"/>
  <c r="CT88" i="193"/>
  <c r="CU88" i="193"/>
  <c r="CV88" i="193"/>
  <c r="CW88" i="193"/>
  <c r="CX88" i="193"/>
  <c r="CY88" i="193"/>
  <c r="CZ88" i="193"/>
  <c r="DA88" i="193"/>
  <c r="DB88" i="193"/>
  <c r="DC88" i="193"/>
  <c r="DD88" i="193"/>
  <c r="DF88" i="193"/>
  <c r="DG88" i="193"/>
  <c r="DH88" i="193"/>
  <c r="DI88" i="193"/>
  <c r="DJ88" i="193"/>
  <c r="DK88" i="193"/>
  <c r="DL88" i="193"/>
  <c r="DM88" i="193"/>
  <c r="DN88" i="193"/>
  <c r="DO88" i="193"/>
  <c r="DP88" i="193"/>
  <c r="BR89" i="193"/>
  <c r="BS89" i="193"/>
  <c r="BT89" i="193"/>
  <c r="BU89" i="193"/>
  <c r="BV89" i="193"/>
  <c r="BW89" i="193"/>
  <c r="BX89" i="193"/>
  <c r="BY89" i="193"/>
  <c r="BZ89" i="193"/>
  <c r="CA89" i="193"/>
  <c r="CB89" i="193"/>
  <c r="CC89" i="193"/>
  <c r="CD89" i="193"/>
  <c r="CE89" i="193"/>
  <c r="CF89" i="193"/>
  <c r="CG89" i="193"/>
  <c r="CH89" i="193"/>
  <c r="CI89" i="193"/>
  <c r="CJ89" i="193"/>
  <c r="CK89" i="193"/>
  <c r="CL89" i="193"/>
  <c r="CM89" i="193"/>
  <c r="CN89" i="193"/>
  <c r="CO89" i="193"/>
  <c r="CP89" i="193"/>
  <c r="CQ89" i="193"/>
  <c r="CR89" i="193"/>
  <c r="CS89" i="193"/>
  <c r="CT89" i="193"/>
  <c r="CU89" i="193"/>
  <c r="CV89" i="193"/>
  <c r="CW89" i="193"/>
  <c r="CX89" i="193"/>
  <c r="CY89" i="193"/>
  <c r="CZ89" i="193"/>
  <c r="DA89" i="193"/>
  <c r="DB89" i="193"/>
  <c r="DC89" i="193"/>
  <c r="DD89" i="193"/>
  <c r="DF89" i="193"/>
  <c r="DG89" i="193"/>
  <c r="DH89" i="193"/>
  <c r="DI89" i="193"/>
  <c r="DJ89" i="193"/>
  <c r="DK89" i="193"/>
  <c r="DL89" i="193"/>
  <c r="DM89" i="193"/>
  <c r="DN89" i="193"/>
  <c r="DO89" i="193"/>
  <c r="DP89" i="193"/>
  <c r="BR90" i="193"/>
  <c r="BS90" i="193"/>
  <c r="BT90" i="193"/>
  <c r="BU90" i="193"/>
  <c r="BV90" i="193"/>
  <c r="BW90" i="193"/>
  <c r="BX90" i="193"/>
  <c r="BY90" i="193"/>
  <c r="BZ90" i="193"/>
  <c r="CA90" i="193"/>
  <c r="CB90" i="193"/>
  <c r="CC90" i="193"/>
  <c r="CD90" i="193"/>
  <c r="CE90" i="193"/>
  <c r="CF90" i="193"/>
  <c r="CG90" i="193"/>
  <c r="CH90" i="193"/>
  <c r="CI90" i="193"/>
  <c r="CJ90" i="193"/>
  <c r="CK90" i="193"/>
  <c r="CL90" i="193"/>
  <c r="CM90" i="193"/>
  <c r="CN90" i="193"/>
  <c r="CO90" i="193"/>
  <c r="CP90" i="193"/>
  <c r="CQ90" i="193"/>
  <c r="CR90" i="193"/>
  <c r="CS90" i="193"/>
  <c r="CT90" i="193"/>
  <c r="CU90" i="193"/>
  <c r="CV90" i="193"/>
  <c r="CW90" i="193"/>
  <c r="CX90" i="193"/>
  <c r="CY90" i="193"/>
  <c r="CZ90" i="193"/>
  <c r="DA90" i="193"/>
  <c r="DB90" i="193"/>
  <c r="DC90" i="193"/>
  <c r="DD90" i="193"/>
  <c r="DF90" i="193"/>
  <c r="DG90" i="193"/>
  <c r="DH90" i="193"/>
  <c r="DI90" i="193"/>
  <c r="DJ90" i="193"/>
  <c r="DK90" i="193"/>
  <c r="DL90" i="193"/>
  <c r="DM90" i="193"/>
  <c r="DN90" i="193"/>
  <c r="DO90" i="193"/>
  <c r="DP90" i="193"/>
  <c r="BR91" i="193"/>
  <c r="BS91" i="193"/>
  <c r="BT91" i="193"/>
  <c r="BU91" i="193"/>
  <c r="BV91" i="193"/>
  <c r="BW91" i="193"/>
  <c r="BX91" i="193"/>
  <c r="BY91" i="193"/>
  <c r="BZ91" i="193"/>
  <c r="CA91" i="193"/>
  <c r="CB91" i="193"/>
  <c r="CC91" i="193"/>
  <c r="CD91" i="193"/>
  <c r="CE91" i="193"/>
  <c r="CF91" i="193"/>
  <c r="CG91" i="193"/>
  <c r="CH91" i="193"/>
  <c r="CI91" i="193"/>
  <c r="CJ91" i="193"/>
  <c r="CK91" i="193"/>
  <c r="CL91" i="193"/>
  <c r="CM91" i="193"/>
  <c r="CN91" i="193"/>
  <c r="CO91" i="193"/>
  <c r="CP91" i="193"/>
  <c r="CQ91" i="193"/>
  <c r="CR91" i="193"/>
  <c r="CS91" i="193"/>
  <c r="CT91" i="193"/>
  <c r="CU91" i="193"/>
  <c r="CV91" i="193"/>
  <c r="CW91" i="193"/>
  <c r="CX91" i="193"/>
  <c r="CY91" i="193"/>
  <c r="CZ91" i="193"/>
  <c r="DA91" i="193"/>
  <c r="DB91" i="193"/>
  <c r="DC91" i="193"/>
  <c r="DD91" i="193"/>
  <c r="DF91" i="193"/>
  <c r="DG91" i="193"/>
  <c r="DH91" i="193"/>
  <c r="DI91" i="193"/>
  <c r="DJ91" i="193"/>
  <c r="DK91" i="193"/>
  <c r="DL91" i="193"/>
  <c r="DM91" i="193"/>
  <c r="DN91" i="193"/>
  <c r="DO91" i="193"/>
  <c r="DP91" i="193"/>
  <c r="BR92" i="193"/>
  <c r="BS92" i="193"/>
  <c r="BT92" i="193"/>
  <c r="BU92" i="193"/>
  <c r="BV92" i="193"/>
  <c r="BW92" i="193"/>
  <c r="BX92" i="193"/>
  <c r="BY92" i="193"/>
  <c r="BZ92" i="193"/>
  <c r="CA92" i="193"/>
  <c r="CB92" i="193"/>
  <c r="CC92" i="193"/>
  <c r="CD92" i="193"/>
  <c r="CE92" i="193"/>
  <c r="CF92" i="193"/>
  <c r="CG92" i="193"/>
  <c r="CH92" i="193"/>
  <c r="CI92" i="193"/>
  <c r="CJ92" i="193"/>
  <c r="CK92" i="193"/>
  <c r="CL92" i="193"/>
  <c r="CM92" i="193"/>
  <c r="CN92" i="193"/>
  <c r="CO92" i="193"/>
  <c r="CP92" i="193"/>
  <c r="CQ92" i="193"/>
  <c r="CR92" i="193"/>
  <c r="CS92" i="193"/>
  <c r="CT92" i="193"/>
  <c r="CU92" i="193"/>
  <c r="CV92" i="193"/>
  <c r="CW92" i="193"/>
  <c r="CX92" i="193"/>
  <c r="CY92" i="193"/>
  <c r="CZ92" i="193"/>
  <c r="DA92" i="193"/>
  <c r="DB92" i="193"/>
  <c r="DC92" i="193"/>
  <c r="DD92" i="193"/>
  <c r="DF92" i="193"/>
  <c r="DG92" i="193"/>
  <c r="DH92" i="193"/>
  <c r="DI92" i="193"/>
  <c r="DJ92" i="193"/>
  <c r="DK92" i="193"/>
  <c r="DL92" i="193"/>
  <c r="DM92" i="193"/>
  <c r="DN92" i="193"/>
  <c r="DO92" i="193"/>
  <c r="DP92" i="193"/>
  <c r="BR93" i="193"/>
  <c r="BS93" i="193"/>
  <c r="BT93" i="193"/>
  <c r="BU93" i="193"/>
  <c r="BV93" i="193"/>
  <c r="BW93" i="193"/>
  <c r="BX93" i="193"/>
  <c r="BY93" i="193"/>
  <c r="BZ93" i="193"/>
  <c r="CA93" i="193"/>
  <c r="CB93" i="193"/>
  <c r="CC93" i="193"/>
  <c r="CD93" i="193"/>
  <c r="CE93" i="193"/>
  <c r="CF93" i="193"/>
  <c r="CG93" i="193"/>
  <c r="CH93" i="193"/>
  <c r="CI93" i="193"/>
  <c r="CJ93" i="193"/>
  <c r="CK93" i="193"/>
  <c r="CL93" i="193"/>
  <c r="CM93" i="193"/>
  <c r="CN93" i="193"/>
  <c r="CO93" i="193"/>
  <c r="CP93" i="193"/>
  <c r="CQ93" i="193"/>
  <c r="CR93" i="193"/>
  <c r="CS93" i="193"/>
  <c r="CT93" i="193"/>
  <c r="CU93" i="193"/>
  <c r="CV93" i="193"/>
  <c r="CW93" i="193"/>
  <c r="CX93" i="193"/>
  <c r="CY93" i="193"/>
  <c r="CZ93" i="193"/>
  <c r="DA93" i="193"/>
  <c r="DB93" i="193"/>
  <c r="DC93" i="193"/>
  <c r="DD93" i="193"/>
  <c r="DF93" i="193"/>
  <c r="DG93" i="193"/>
  <c r="DH93" i="193"/>
  <c r="DI93" i="193"/>
  <c r="DJ93" i="193"/>
  <c r="DK93" i="193"/>
  <c r="DL93" i="193"/>
  <c r="DM93" i="193"/>
  <c r="DN93" i="193"/>
  <c r="DO93" i="193"/>
  <c r="DP93" i="193"/>
  <c r="BR94" i="193"/>
  <c r="BS94" i="193"/>
  <c r="BT94" i="193"/>
  <c r="BU94" i="193"/>
  <c r="BV94" i="193"/>
  <c r="BW94" i="193"/>
  <c r="BX94" i="193"/>
  <c r="BY94" i="193"/>
  <c r="BZ94" i="193"/>
  <c r="CA94" i="193"/>
  <c r="CB94" i="193"/>
  <c r="CC94" i="193"/>
  <c r="CD94" i="193"/>
  <c r="CE94" i="193"/>
  <c r="CF94" i="193"/>
  <c r="CG94" i="193"/>
  <c r="CH94" i="193"/>
  <c r="CI94" i="193"/>
  <c r="CJ94" i="193"/>
  <c r="CK94" i="193"/>
  <c r="CL94" i="193"/>
  <c r="CM94" i="193"/>
  <c r="CN94" i="193"/>
  <c r="CO94" i="193"/>
  <c r="CP94" i="193"/>
  <c r="CQ94" i="193"/>
  <c r="CR94" i="193"/>
  <c r="CS94" i="193"/>
  <c r="CT94" i="193"/>
  <c r="CU94" i="193"/>
  <c r="CV94" i="193"/>
  <c r="CW94" i="193"/>
  <c r="CX94" i="193"/>
  <c r="CY94" i="193"/>
  <c r="CZ94" i="193"/>
  <c r="DA94" i="193"/>
  <c r="DB94" i="193"/>
  <c r="DC94" i="193"/>
  <c r="DD94" i="193"/>
  <c r="DF94" i="193"/>
  <c r="DG94" i="193"/>
  <c r="DH94" i="193"/>
  <c r="DI94" i="193"/>
  <c r="DJ94" i="193"/>
  <c r="DK94" i="193"/>
  <c r="DL94" i="193"/>
  <c r="DM94" i="193"/>
  <c r="DN94" i="193"/>
  <c r="DO94" i="193"/>
  <c r="DP94" i="193"/>
  <c r="J14" i="193"/>
  <c r="K14" i="193"/>
  <c r="L14" i="193"/>
  <c r="M14" i="193"/>
  <c r="N14" i="193"/>
  <c r="O14" i="193"/>
  <c r="P14" i="193"/>
  <c r="Q14" i="193"/>
  <c r="R14" i="193"/>
  <c r="S14" i="193"/>
  <c r="T14" i="193"/>
  <c r="U14" i="193"/>
  <c r="V14" i="193"/>
  <c r="W14" i="193"/>
  <c r="X14" i="193"/>
  <c r="Y14" i="193"/>
  <c r="Z14" i="193"/>
  <c r="AA14" i="193"/>
  <c r="AB14" i="193"/>
  <c r="AC14" i="193"/>
  <c r="AD14" i="193"/>
  <c r="AE14" i="193"/>
  <c r="AF14" i="193"/>
  <c r="AG14" i="193"/>
  <c r="AH14" i="193"/>
  <c r="AI14" i="193"/>
  <c r="AJ14" i="193"/>
  <c r="AK14" i="193"/>
  <c r="AL14" i="193"/>
  <c r="AM14" i="193"/>
  <c r="AN14" i="193"/>
  <c r="AO14" i="193"/>
  <c r="AP14" i="193"/>
  <c r="AQ14" i="193"/>
  <c r="AR14" i="193"/>
  <c r="AS14" i="193"/>
  <c r="AT14" i="193"/>
  <c r="AV14" i="193"/>
  <c r="AW14" i="193"/>
  <c r="AX14" i="193"/>
  <c r="AY14" i="193"/>
  <c r="AZ14" i="193"/>
  <c r="BA14" i="193"/>
  <c r="BB14" i="193"/>
  <c r="BC14" i="193"/>
  <c r="BD14" i="193"/>
  <c r="BE14" i="193"/>
  <c r="BF14" i="193"/>
  <c r="BG14" i="193"/>
  <c r="J15" i="193"/>
  <c r="K15" i="193"/>
  <c r="L15" i="193"/>
  <c r="M15" i="193"/>
  <c r="N15" i="193"/>
  <c r="O15" i="193"/>
  <c r="P15" i="193"/>
  <c r="Q15" i="193"/>
  <c r="R15" i="193"/>
  <c r="S15" i="193"/>
  <c r="T15" i="193"/>
  <c r="U15" i="193"/>
  <c r="V15" i="193"/>
  <c r="W15" i="193"/>
  <c r="X15" i="193"/>
  <c r="Y15" i="193"/>
  <c r="Z15" i="193"/>
  <c r="AA15" i="193"/>
  <c r="AB15" i="193"/>
  <c r="AC15" i="193"/>
  <c r="AD15" i="193"/>
  <c r="AE15" i="193"/>
  <c r="AF15" i="193"/>
  <c r="AG15" i="193"/>
  <c r="AH15" i="193"/>
  <c r="AI15" i="193"/>
  <c r="AJ15" i="193"/>
  <c r="AK15" i="193"/>
  <c r="AL15" i="193"/>
  <c r="AM15" i="193"/>
  <c r="AN15" i="193"/>
  <c r="AO15" i="193"/>
  <c r="AP15" i="193"/>
  <c r="AQ15" i="193"/>
  <c r="AR15" i="193"/>
  <c r="AS15" i="193"/>
  <c r="AT15" i="193"/>
  <c r="AV15" i="193"/>
  <c r="AW15" i="193"/>
  <c r="AX15" i="193"/>
  <c r="AY15" i="193"/>
  <c r="AZ15" i="193"/>
  <c r="BA15" i="193"/>
  <c r="BB15" i="193"/>
  <c r="BC15" i="193"/>
  <c r="BD15" i="193"/>
  <c r="BE15" i="193"/>
  <c r="BF15" i="193"/>
  <c r="BG15" i="193"/>
  <c r="J16" i="193"/>
  <c r="K16" i="193"/>
  <c r="L16" i="193"/>
  <c r="M16" i="193"/>
  <c r="N16" i="193"/>
  <c r="O16" i="193"/>
  <c r="P16" i="193"/>
  <c r="Q16" i="193"/>
  <c r="R16" i="193"/>
  <c r="S16" i="193"/>
  <c r="T16" i="193"/>
  <c r="U16" i="193"/>
  <c r="V16" i="193"/>
  <c r="W16" i="193"/>
  <c r="X16" i="193"/>
  <c r="Y16" i="193"/>
  <c r="Z16" i="193"/>
  <c r="AA16" i="193"/>
  <c r="AB16" i="193"/>
  <c r="AC16" i="193"/>
  <c r="AD16" i="193"/>
  <c r="AE16" i="193"/>
  <c r="AF16" i="193"/>
  <c r="AG16" i="193"/>
  <c r="AH16" i="193"/>
  <c r="AI16" i="193"/>
  <c r="AJ16" i="193"/>
  <c r="AK16" i="193"/>
  <c r="AL16" i="193"/>
  <c r="AM16" i="193"/>
  <c r="AN16" i="193"/>
  <c r="AO16" i="193"/>
  <c r="AP16" i="193"/>
  <c r="AQ16" i="193"/>
  <c r="AR16" i="193"/>
  <c r="AS16" i="193"/>
  <c r="AT16" i="193"/>
  <c r="AV16" i="193"/>
  <c r="AW16" i="193"/>
  <c r="AX16" i="193"/>
  <c r="AY16" i="193"/>
  <c r="AZ16" i="193"/>
  <c r="BA16" i="193"/>
  <c r="BB16" i="193"/>
  <c r="BC16" i="193"/>
  <c r="BD16" i="193"/>
  <c r="BE16" i="193"/>
  <c r="BF16" i="193"/>
  <c r="BG16" i="193"/>
  <c r="J17" i="193"/>
  <c r="K17" i="193"/>
  <c r="L17" i="193"/>
  <c r="M17" i="193"/>
  <c r="N17" i="193"/>
  <c r="O17" i="193"/>
  <c r="P17" i="193"/>
  <c r="Q17" i="193"/>
  <c r="R17" i="193"/>
  <c r="S17" i="193"/>
  <c r="T17" i="193"/>
  <c r="U17" i="193"/>
  <c r="V17" i="193"/>
  <c r="W17" i="193"/>
  <c r="X17" i="193"/>
  <c r="Y17" i="193"/>
  <c r="Z17" i="193"/>
  <c r="AA17" i="193"/>
  <c r="AB17" i="193"/>
  <c r="AC17" i="193"/>
  <c r="AD17" i="193"/>
  <c r="AE17" i="193"/>
  <c r="AF17" i="193"/>
  <c r="AG17" i="193"/>
  <c r="AH17" i="193"/>
  <c r="AI17" i="193"/>
  <c r="AJ17" i="193"/>
  <c r="AK17" i="193"/>
  <c r="AL17" i="193"/>
  <c r="AM17" i="193"/>
  <c r="AN17" i="193"/>
  <c r="AO17" i="193"/>
  <c r="AP17" i="193"/>
  <c r="AQ17" i="193"/>
  <c r="AR17" i="193"/>
  <c r="AS17" i="193"/>
  <c r="AT17" i="193"/>
  <c r="AV17" i="193"/>
  <c r="AW17" i="193"/>
  <c r="AX17" i="193"/>
  <c r="AY17" i="193"/>
  <c r="AZ17" i="193"/>
  <c r="BA17" i="193"/>
  <c r="BB17" i="193"/>
  <c r="BC17" i="193"/>
  <c r="BD17" i="193"/>
  <c r="BE17" i="193"/>
  <c r="BF17" i="193"/>
  <c r="BG17" i="193"/>
  <c r="J18" i="193"/>
  <c r="K18" i="193"/>
  <c r="L18" i="193"/>
  <c r="M18" i="193"/>
  <c r="N18" i="193"/>
  <c r="O18" i="193"/>
  <c r="P18" i="193"/>
  <c r="Q18" i="193"/>
  <c r="R18" i="193"/>
  <c r="S18" i="193"/>
  <c r="T18" i="193"/>
  <c r="U18" i="193"/>
  <c r="V18" i="193"/>
  <c r="W18" i="193"/>
  <c r="X18" i="193"/>
  <c r="Y18" i="193"/>
  <c r="Z18" i="193"/>
  <c r="AA18" i="193"/>
  <c r="AB18" i="193"/>
  <c r="AC18" i="193"/>
  <c r="AD18" i="193"/>
  <c r="AE18" i="193"/>
  <c r="AF18" i="193"/>
  <c r="AG18" i="193"/>
  <c r="AH18" i="193"/>
  <c r="AI18" i="193"/>
  <c r="AJ18" i="193"/>
  <c r="AK18" i="193"/>
  <c r="AL18" i="193"/>
  <c r="AM18" i="193"/>
  <c r="AN18" i="193"/>
  <c r="AO18" i="193"/>
  <c r="AP18" i="193"/>
  <c r="AQ18" i="193"/>
  <c r="AR18" i="193"/>
  <c r="AS18" i="193"/>
  <c r="AT18" i="193"/>
  <c r="AV18" i="193"/>
  <c r="AW18" i="193"/>
  <c r="AX18" i="193"/>
  <c r="AY18" i="193"/>
  <c r="AZ18" i="193"/>
  <c r="BA18" i="193"/>
  <c r="BB18" i="193"/>
  <c r="BC18" i="193"/>
  <c r="BD18" i="193"/>
  <c r="BE18" i="193"/>
  <c r="BF18" i="193"/>
  <c r="BG18" i="193"/>
  <c r="J19" i="193"/>
  <c r="K19" i="193"/>
  <c r="L19" i="193"/>
  <c r="M19" i="193"/>
  <c r="N19" i="193"/>
  <c r="O19" i="193"/>
  <c r="P19" i="193"/>
  <c r="Q19" i="193"/>
  <c r="R19" i="193"/>
  <c r="S19" i="193"/>
  <c r="T19" i="193"/>
  <c r="U19" i="193"/>
  <c r="V19" i="193"/>
  <c r="W19" i="193"/>
  <c r="X19" i="193"/>
  <c r="Y19" i="193"/>
  <c r="Z19" i="193"/>
  <c r="AA19" i="193"/>
  <c r="AB19" i="193"/>
  <c r="AC19" i="193"/>
  <c r="AD19" i="193"/>
  <c r="AE19" i="193"/>
  <c r="AF19" i="193"/>
  <c r="AG19" i="193"/>
  <c r="AH19" i="193"/>
  <c r="AI19" i="193"/>
  <c r="AJ19" i="193"/>
  <c r="AK19" i="193"/>
  <c r="AL19" i="193"/>
  <c r="AM19" i="193"/>
  <c r="AN19" i="193"/>
  <c r="AO19" i="193"/>
  <c r="AP19" i="193"/>
  <c r="AQ19" i="193"/>
  <c r="AR19" i="193"/>
  <c r="AS19" i="193"/>
  <c r="AT19" i="193"/>
  <c r="AV19" i="193"/>
  <c r="AW19" i="193"/>
  <c r="AX19" i="193"/>
  <c r="AY19" i="193"/>
  <c r="AZ19" i="193"/>
  <c r="BA19" i="193"/>
  <c r="BB19" i="193"/>
  <c r="BC19" i="193"/>
  <c r="BD19" i="193"/>
  <c r="BE19" i="193"/>
  <c r="BF19" i="193"/>
  <c r="BG19" i="193"/>
  <c r="J20" i="193"/>
  <c r="K20" i="193"/>
  <c r="L20" i="193"/>
  <c r="M20" i="193"/>
  <c r="N20" i="193"/>
  <c r="O20" i="193"/>
  <c r="P20" i="193"/>
  <c r="Q20" i="193"/>
  <c r="R20" i="193"/>
  <c r="S20" i="193"/>
  <c r="T20" i="193"/>
  <c r="U20" i="193"/>
  <c r="V20" i="193"/>
  <c r="W20" i="193"/>
  <c r="X20" i="193"/>
  <c r="Y20" i="193"/>
  <c r="Z20" i="193"/>
  <c r="AA20" i="193"/>
  <c r="AB20" i="193"/>
  <c r="AC20" i="193"/>
  <c r="AD20" i="193"/>
  <c r="AE20" i="193"/>
  <c r="AF20" i="193"/>
  <c r="AG20" i="193"/>
  <c r="AH20" i="193"/>
  <c r="AI20" i="193"/>
  <c r="AJ20" i="193"/>
  <c r="AK20" i="193"/>
  <c r="AL20" i="193"/>
  <c r="AM20" i="193"/>
  <c r="AN20" i="193"/>
  <c r="AO20" i="193"/>
  <c r="AP20" i="193"/>
  <c r="AQ20" i="193"/>
  <c r="AR20" i="193"/>
  <c r="AS20" i="193"/>
  <c r="AT20" i="193"/>
  <c r="AV20" i="193"/>
  <c r="AW20" i="193"/>
  <c r="AX20" i="193"/>
  <c r="AY20" i="193"/>
  <c r="AZ20" i="193"/>
  <c r="BA20" i="193"/>
  <c r="BB20" i="193"/>
  <c r="BC20" i="193"/>
  <c r="BD20" i="193"/>
  <c r="BE20" i="193"/>
  <c r="BF20" i="193"/>
  <c r="BG20" i="193"/>
  <c r="J21" i="193"/>
  <c r="K21" i="193"/>
  <c r="L21" i="193"/>
  <c r="M21" i="193"/>
  <c r="N21" i="193"/>
  <c r="O21" i="193"/>
  <c r="P21" i="193"/>
  <c r="Q21" i="193"/>
  <c r="R21" i="193"/>
  <c r="S21" i="193"/>
  <c r="T21" i="193"/>
  <c r="U21" i="193"/>
  <c r="V21" i="193"/>
  <c r="W21" i="193"/>
  <c r="X21" i="193"/>
  <c r="Y21" i="193"/>
  <c r="Z21" i="193"/>
  <c r="AA21" i="193"/>
  <c r="AB21" i="193"/>
  <c r="AC21" i="193"/>
  <c r="AD21" i="193"/>
  <c r="AE21" i="193"/>
  <c r="AF21" i="193"/>
  <c r="AG21" i="193"/>
  <c r="AH21" i="193"/>
  <c r="AI21" i="193"/>
  <c r="AJ21" i="193"/>
  <c r="AK21" i="193"/>
  <c r="AL21" i="193"/>
  <c r="AM21" i="193"/>
  <c r="AN21" i="193"/>
  <c r="AO21" i="193"/>
  <c r="AP21" i="193"/>
  <c r="AQ21" i="193"/>
  <c r="AR21" i="193"/>
  <c r="AS21" i="193"/>
  <c r="AT21" i="193"/>
  <c r="AV21" i="193"/>
  <c r="AW21" i="193"/>
  <c r="AX21" i="193"/>
  <c r="AY21" i="193"/>
  <c r="AZ21" i="193"/>
  <c r="BA21" i="193"/>
  <c r="BB21" i="193"/>
  <c r="BC21" i="193"/>
  <c r="BD21" i="193"/>
  <c r="BE21" i="193"/>
  <c r="BF21" i="193"/>
  <c r="BG21" i="193"/>
  <c r="J22" i="193"/>
  <c r="K22" i="193"/>
  <c r="L22" i="193"/>
  <c r="M22" i="193"/>
  <c r="N22" i="193"/>
  <c r="O22" i="193"/>
  <c r="P22" i="193"/>
  <c r="Q22" i="193"/>
  <c r="R22" i="193"/>
  <c r="S22" i="193"/>
  <c r="T22" i="193"/>
  <c r="U22" i="193"/>
  <c r="V22" i="193"/>
  <c r="W22" i="193"/>
  <c r="X22" i="193"/>
  <c r="Y22" i="193"/>
  <c r="Z22" i="193"/>
  <c r="AA22" i="193"/>
  <c r="AB22" i="193"/>
  <c r="AC22" i="193"/>
  <c r="AD22" i="193"/>
  <c r="AE22" i="193"/>
  <c r="AF22" i="193"/>
  <c r="AG22" i="193"/>
  <c r="AH22" i="193"/>
  <c r="AI22" i="193"/>
  <c r="AJ22" i="193"/>
  <c r="AK22" i="193"/>
  <c r="AL22" i="193"/>
  <c r="AM22" i="193"/>
  <c r="AN22" i="193"/>
  <c r="AO22" i="193"/>
  <c r="AP22" i="193"/>
  <c r="AQ22" i="193"/>
  <c r="AR22" i="193"/>
  <c r="AS22" i="193"/>
  <c r="AT22" i="193"/>
  <c r="AV22" i="193"/>
  <c r="AW22" i="193"/>
  <c r="AX22" i="193"/>
  <c r="AY22" i="193"/>
  <c r="AZ22" i="193"/>
  <c r="BA22" i="193"/>
  <c r="BB22" i="193"/>
  <c r="BC22" i="193"/>
  <c r="BD22" i="193"/>
  <c r="BE22" i="193"/>
  <c r="BF22" i="193"/>
  <c r="BG22" i="193"/>
  <c r="J23" i="193"/>
  <c r="K23" i="193"/>
  <c r="L23" i="193"/>
  <c r="M23" i="193"/>
  <c r="N23" i="193"/>
  <c r="O23" i="193"/>
  <c r="P23" i="193"/>
  <c r="Q23" i="193"/>
  <c r="R23" i="193"/>
  <c r="S23" i="193"/>
  <c r="T23" i="193"/>
  <c r="U23" i="193"/>
  <c r="V23" i="193"/>
  <c r="W23" i="193"/>
  <c r="X23" i="193"/>
  <c r="Y23" i="193"/>
  <c r="Z23" i="193"/>
  <c r="AA23" i="193"/>
  <c r="AB23" i="193"/>
  <c r="AC23" i="193"/>
  <c r="AD23" i="193"/>
  <c r="AE23" i="193"/>
  <c r="AF23" i="193"/>
  <c r="AG23" i="193"/>
  <c r="AH23" i="193"/>
  <c r="AI23" i="193"/>
  <c r="AJ23" i="193"/>
  <c r="AK23" i="193"/>
  <c r="AL23" i="193"/>
  <c r="AM23" i="193"/>
  <c r="AN23" i="193"/>
  <c r="AO23" i="193"/>
  <c r="AP23" i="193"/>
  <c r="AQ23" i="193"/>
  <c r="AR23" i="193"/>
  <c r="AS23" i="193"/>
  <c r="AT23" i="193"/>
  <c r="AV23" i="193"/>
  <c r="AW23" i="193"/>
  <c r="AX23" i="193"/>
  <c r="AY23" i="193"/>
  <c r="AZ23" i="193"/>
  <c r="BA23" i="193"/>
  <c r="BB23" i="193"/>
  <c r="BC23" i="193"/>
  <c r="BD23" i="193"/>
  <c r="BE23" i="193"/>
  <c r="BF23" i="193"/>
  <c r="BG23" i="193"/>
  <c r="J24" i="193"/>
  <c r="K24" i="193"/>
  <c r="L24" i="193"/>
  <c r="M24" i="193"/>
  <c r="N24" i="193"/>
  <c r="O24" i="193"/>
  <c r="P24" i="193"/>
  <c r="Q24" i="193"/>
  <c r="R24" i="193"/>
  <c r="S24" i="193"/>
  <c r="T24" i="193"/>
  <c r="U24" i="193"/>
  <c r="V24" i="193"/>
  <c r="W24" i="193"/>
  <c r="X24" i="193"/>
  <c r="Y24" i="193"/>
  <c r="Z24" i="193"/>
  <c r="AA24" i="193"/>
  <c r="AB24" i="193"/>
  <c r="AC24" i="193"/>
  <c r="AD24" i="193"/>
  <c r="AE24" i="193"/>
  <c r="AF24" i="193"/>
  <c r="AG24" i="193"/>
  <c r="AH24" i="193"/>
  <c r="AI24" i="193"/>
  <c r="AJ24" i="193"/>
  <c r="AK24" i="193"/>
  <c r="AL24" i="193"/>
  <c r="AM24" i="193"/>
  <c r="AN24" i="193"/>
  <c r="AO24" i="193"/>
  <c r="AP24" i="193"/>
  <c r="AQ24" i="193"/>
  <c r="AR24" i="193"/>
  <c r="AS24" i="193"/>
  <c r="AT24" i="193"/>
  <c r="AV24" i="193"/>
  <c r="AW24" i="193"/>
  <c r="AX24" i="193"/>
  <c r="AY24" i="193"/>
  <c r="AZ24" i="193"/>
  <c r="BA24" i="193"/>
  <c r="BB24" i="193"/>
  <c r="BC24" i="193"/>
  <c r="BD24" i="193"/>
  <c r="BE24" i="193"/>
  <c r="BF24" i="193"/>
  <c r="BG24" i="193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V25" i="193"/>
  <c r="AW25" i="193"/>
  <c r="AX25" i="193"/>
  <c r="AY25" i="193"/>
  <c r="AZ25" i="193"/>
  <c r="BA25" i="193"/>
  <c r="BB25" i="193"/>
  <c r="BC25" i="193"/>
  <c r="BD25" i="193"/>
  <c r="BE25" i="193"/>
  <c r="BF25" i="193"/>
  <c r="BG25" i="193"/>
  <c r="J26" i="193"/>
  <c r="K26" i="193"/>
  <c r="L26" i="193"/>
  <c r="M26" i="193"/>
  <c r="N26" i="193"/>
  <c r="O26" i="193"/>
  <c r="P26" i="193"/>
  <c r="Q26" i="193"/>
  <c r="R26" i="193"/>
  <c r="S26" i="193"/>
  <c r="T26" i="193"/>
  <c r="U26" i="193"/>
  <c r="V26" i="193"/>
  <c r="W26" i="193"/>
  <c r="X26" i="193"/>
  <c r="Y26" i="193"/>
  <c r="Z26" i="193"/>
  <c r="AA26" i="193"/>
  <c r="AB26" i="193"/>
  <c r="AC26" i="193"/>
  <c r="AD26" i="193"/>
  <c r="AE26" i="193"/>
  <c r="AF26" i="193"/>
  <c r="AG26" i="193"/>
  <c r="AH26" i="193"/>
  <c r="AI26" i="193"/>
  <c r="AJ26" i="193"/>
  <c r="AK26" i="193"/>
  <c r="AL26" i="193"/>
  <c r="AM26" i="193"/>
  <c r="AN26" i="193"/>
  <c r="AO26" i="193"/>
  <c r="AP26" i="193"/>
  <c r="AQ26" i="193"/>
  <c r="AR26" i="193"/>
  <c r="AS26" i="193"/>
  <c r="AT26" i="193"/>
  <c r="AV26" i="193"/>
  <c r="AW26" i="193"/>
  <c r="AX26" i="193"/>
  <c r="AY26" i="193"/>
  <c r="AZ26" i="193"/>
  <c r="BA26" i="193"/>
  <c r="BB26" i="193"/>
  <c r="BC26" i="193"/>
  <c r="BD26" i="193"/>
  <c r="BE26" i="193"/>
  <c r="BF26" i="193"/>
  <c r="BG26" i="193"/>
  <c r="J27" i="193"/>
  <c r="K27" i="193"/>
  <c r="L27" i="193"/>
  <c r="M27" i="193"/>
  <c r="N27" i="193"/>
  <c r="O27" i="193"/>
  <c r="P27" i="193"/>
  <c r="Q27" i="193"/>
  <c r="R27" i="193"/>
  <c r="S27" i="193"/>
  <c r="T27" i="193"/>
  <c r="U27" i="193"/>
  <c r="V27" i="193"/>
  <c r="W27" i="193"/>
  <c r="X27" i="193"/>
  <c r="Y27" i="193"/>
  <c r="Z27" i="193"/>
  <c r="AA27" i="193"/>
  <c r="AB27" i="193"/>
  <c r="AC27" i="193"/>
  <c r="AD27" i="193"/>
  <c r="AE27" i="193"/>
  <c r="AF27" i="193"/>
  <c r="AG27" i="193"/>
  <c r="AH27" i="193"/>
  <c r="AI27" i="193"/>
  <c r="AJ27" i="193"/>
  <c r="AK27" i="193"/>
  <c r="AL27" i="193"/>
  <c r="AM27" i="193"/>
  <c r="AN27" i="193"/>
  <c r="AO27" i="193"/>
  <c r="AP27" i="193"/>
  <c r="AQ27" i="193"/>
  <c r="AR27" i="193"/>
  <c r="AS27" i="193"/>
  <c r="AT27" i="193"/>
  <c r="AV27" i="193"/>
  <c r="AW27" i="193"/>
  <c r="AX27" i="193"/>
  <c r="AY27" i="193"/>
  <c r="AZ27" i="193"/>
  <c r="BA27" i="193"/>
  <c r="BB27" i="193"/>
  <c r="BC27" i="193"/>
  <c r="BD27" i="193"/>
  <c r="BE27" i="193"/>
  <c r="BF27" i="193"/>
  <c r="BG27" i="193"/>
  <c r="J28" i="193"/>
  <c r="K28" i="193"/>
  <c r="L28" i="193"/>
  <c r="M28" i="193"/>
  <c r="N28" i="193"/>
  <c r="O28" i="193"/>
  <c r="P28" i="193"/>
  <c r="Q28" i="193"/>
  <c r="R28" i="193"/>
  <c r="S28" i="193"/>
  <c r="T28" i="193"/>
  <c r="U28" i="193"/>
  <c r="V28" i="193"/>
  <c r="W28" i="193"/>
  <c r="X28" i="193"/>
  <c r="Y28" i="193"/>
  <c r="Z28" i="193"/>
  <c r="AA28" i="193"/>
  <c r="AB28" i="193"/>
  <c r="AC28" i="193"/>
  <c r="AD28" i="193"/>
  <c r="AE28" i="193"/>
  <c r="AF28" i="193"/>
  <c r="AG28" i="193"/>
  <c r="AH28" i="193"/>
  <c r="AI28" i="193"/>
  <c r="AJ28" i="193"/>
  <c r="AK28" i="193"/>
  <c r="AL28" i="193"/>
  <c r="AM28" i="193"/>
  <c r="AN28" i="193"/>
  <c r="AO28" i="193"/>
  <c r="AP28" i="193"/>
  <c r="AQ28" i="193"/>
  <c r="AR28" i="193"/>
  <c r="AS28" i="193"/>
  <c r="AT28" i="193"/>
  <c r="AV28" i="193"/>
  <c r="AW28" i="193"/>
  <c r="AX28" i="193"/>
  <c r="AY28" i="193"/>
  <c r="AZ28" i="193"/>
  <c r="BA28" i="193"/>
  <c r="BB28" i="193"/>
  <c r="BC28" i="193"/>
  <c r="BD28" i="193"/>
  <c r="BE28" i="193"/>
  <c r="BF28" i="193"/>
  <c r="BG28" i="193"/>
  <c r="J30" i="193"/>
  <c r="K30" i="193"/>
  <c r="L30" i="193"/>
  <c r="M30" i="193"/>
  <c r="N30" i="193"/>
  <c r="O30" i="193"/>
  <c r="P30" i="193"/>
  <c r="Q30" i="193"/>
  <c r="R30" i="193"/>
  <c r="S30" i="193"/>
  <c r="T30" i="193"/>
  <c r="U30" i="193"/>
  <c r="V30" i="193"/>
  <c r="W30" i="193"/>
  <c r="X30" i="193"/>
  <c r="Y30" i="193"/>
  <c r="Z30" i="193"/>
  <c r="AA30" i="193"/>
  <c r="AB30" i="193"/>
  <c r="AC30" i="193"/>
  <c r="AD30" i="193"/>
  <c r="AE30" i="193"/>
  <c r="AF30" i="193"/>
  <c r="AG30" i="193"/>
  <c r="AH30" i="193"/>
  <c r="AI30" i="193"/>
  <c r="AJ30" i="193"/>
  <c r="AK30" i="193"/>
  <c r="AL30" i="193"/>
  <c r="AM30" i="193"/>
  <c r="AN30" i="193"/>
  <c r="AO30" i="193"/>
  <c r="AP30" i="193"/>
  <c r="AQ30" i="193"/>
  <c r="AR30" i="193"/>
  <c r="AS30" i="193"/>
  <c r="AT30" i="193"/>
  <c r="AV30" i="193"/>
  <c r="AW30" i="193"/>
  <c r="AX30" i="193"/>
  <c r="AY30" i="193"/>
  <c r="AZ30" i="193"/>
  <c r="BA30" i="193"/>
  <c r="BB30" i="193"/>
  <c r="BC30" i="193"/>
  <c r="BD30" i="193"/>
  <c r="BE30" i="193"/>
  <c r="BF30" i="193"/>
  <c r="BG30" i="193"/>
  <c r="J31" i="193"/>
  <c r="K31" i="193"/>
  <c r="L31" i="193"/>
  <c r="M31" i="193"/>
  <c r="N31" i="193"/>
  <c r="O31" i="193"/>
  <c r="P31" i="193"/>
  <c r="Q31" i="193"/>
  <c r="R31" i="193"/>
  <c r="S31" i="193"/>
  <c r="T31" i="193"/>
  <c r="U31" i="193"/>
  <c r="V31" i="193"/>
  <c r="W31" i="193"/>
  <c r="X31" i="193"/>
  <c r="Y31" i="193"/>
  <c r="Z31" i="193"/>
  <c r="AA31" i="193"/>
  <c r="AB31" i="193"/>
  <c r="AC31" i="193"/>
  <c r="AD31" i="193"/>
  <c r="AE31" i="193"/>
  <c r="AF31" i="193"/>
  <c r="AG31" i="193"/>
  <c r="AH31" i="193"/>
  <c r="AI31" i="193"/>
  <c r="AJ31" i="193"/>
  <c r="AK31" i="193"/>
  <c r="AL31" i="193"/>
  <c r="AM31" i="193"/>
  <c r="AN31" i="193"/>
  <c r="AO31" i="193"/>
  <c r="AP31" i="193"/>
  <c r="AQ31" i="193"/>
  <c r="AR31" i="193"/>
  <c r="AS31" i="193"/>
  <c r="AT31" i="193"/>
  <c r="AV31" i="193"/>
  <c r="AW31" i="193"/>
  <c r="AX31" i="193"/>
  <c r="AY31" i="193"/>
  <c r="AZ31" i="193"/>
  <c r="BA31" i="193"/>
  <c r="BB31" i="193"/>
  <c r="BC31" i="193"/>
  <c r="BD31" i="193"/>
  <c r="BE31" i="193"/>
  <c r="BF31" i="193"/>
  <c r="BG31" i="193"/>
  <c r="J32" i="193"/>
  <c r="K32" i="193"/>
  <c r="L32" i="193"/>
  <c r="M32" i="193"/>
  <c r="N32" i="193"/>
  <c r="O32" i="193"/>
  <c r="P32" i="193"/>
  <c r="Q32" i="193"/>
  <c r="R32" i="193"/>
  <c r="S32" i="193"/>
  <c r="T32" i="193"/>
  <c r="U32" i="193"/>
  <c r="V32" i="193"/>
  <c r="W32" i="193"/>
  <c r="X32" i="193"/>
  <c r="Y32" i="193"/>
  <c r="Z32" i="193"/>
  <c r="AA32" i="193"/>
  <c r="AB32" i="193"/>
  <c r="AC32" i="193"/>
  <c r="AD32" i="193"/>
  <c r="AE32" i="193"/>
  <c r="AF32" i="193"/>
  <c r="AG32" i="193"/>
  <c r="AH32" i="193"/>
  <c r="AI32" i="193"/>
  <c r="AJ32" i="193"/>
  <c r="AK32" i="193"/>
  <c r="AL32" i="193"/>
  <c r="AM32" i="193"/>
  <c r="AN32" i="193"/>
  <c r="AO32" i="193"/>
  <c r="AP32" i="193"/>
  <c r="AQ32" i="193"/>
  <c r="AR32" i="193"/>
  <c r="AS32" i="193"/>
  <c r="AT32" i="193"/>
  <c r="AV32" i="193"/>
  <c r="AW32" i="193"/>
  <c r="AX32" i="193"/>
  <c r="AY32" i="193"/>
  <c r="AZ32" i="193"/>
  <c r="BA32" i="193"/>
  <c r="BB32" i="193"/>
  <c r="BC32" i="193"/>
  <c r="BD32" i="193"/>
  <c r="BE32" i="193"/>
  <c r="BF32" i="193"/>
  <c r="BG32" i="193"/>
  <c r="J33" i="193"/>
  <c r="K33" i="193"/>
  <c r="L33" i="193"/>
  <c r="M33" i="193"/>
  <c r="N33" i="193"/>
  <c r="O33" i="193"/>
  <c r="P33" i="193"/>
  <c r="Q33" i="193"/>
  <c r="R33" i="193"/>
  <c r="S33" i="193"/>
  <c r="T33" i="193"/>
  <c r="U33" i="193"/>
  <c r="V33" i="193"/>
  <c r="W33" i="193"/>
  <c r="X33" i="193"/>
  <c r="Y33" i="193"/>
  <c r="Z33" i="193"/>
  <c r="AA33" i="193"/>
  <c r="AB33" i="193"/>
  <c r="AC33" i="193"/>
  <c r="AD33" i="193"/>
  <c r="AE33" i="193"/>
  <c r="AF33" i="193"/>
  <c r="AG33" i="193"/>
  <c r="AH33" i="193"/>
  <c r="AI33" i="193"/>
  <c r="AJ33" i="193"/>
  <c r="AK33" i="193"/>
  <c r="AL33" i="193"/>
  <c r="AM33" i="193"/>
  <c r="AN33" i="193"/>
  <c r="AO33" i="193"/>
  <c r="AP33" i="193"/>
  <c r="AQ33" i="193"/>
  <c r="AR33" i="193"/>
  <c r="AS33" i="193"/>
  <c r="AT33" i="193"/>
  <c r="AV33" i="193"/>
  <c r="AW33" i="193"/>
  <c r="AX33" i="193"/>
  <c r="AY33" i="193"/>
  <c r="AZ33" i="193"/>
  <c r="BA33" i="193"/>
  <c r="BB33" i="193"/>
  <c r="BC33" i="193"/>
  <c r="BD33" i="193"/>
  <c r="BE33" i="193"/>
  <c r="BF33" i="193"/>
  <c r="BG33" i="193"/>
  <c r="J88" i="193"/>
  <c r="K88" i="193"/>
  <c r="L88" i="193"/>
  <c r="M88" i="193"/>
  <c r="N88" i="193"/>
  <c r="O88" i="193"/>
  <c r="P88" i="193"/>
  <c r="Q88" i="193"/>
  <c r="R88" i="193"/>
  <c r="S88" i="193"/>
  <c r="T88" i="193"/>
  <c r="U88" i="193"/>
  <c r="V88" i="193"/>
  <c r="W88" i="193"/>
  <c r="X88" i="193"/>
  <c r="Y88" i="193"/>
  <c r="Z88" i="193"/>
  <c r="AA88" i="193"/>
  <c r="AB88" i="193"/>
  <c r="AC88" i="193"/>
  <c r="AD88" i="193"/>
  <c r="AE88" i="193"/>
  <c r="AF88" i="193"/>
  <c r="AG88" i="193"/>
  <c r="AH88" i="193"/>
  <c r="AI88" i="193"/>
  <c r="AJ88" i="193"/>
  <c r="AK88" i="193"/>
  <c r="AL88" i="193"/>
  <c r="AM88" i="193"/>
  <c r="AN88" i="193"/>
  <c r="AO88" i="193"/>
  <c r="AP88" i="193"/>
  <c r="AQ88" i="193"/>
  <c r="AR88" i="193"/>
  <c r="AS88" i="193"/>
  <c r="AT88" i="193"/>
  <c r="AV88" i="193"/>
  <c r="AW88" i="193"/>
  <c r="AX88" i="193"/>
  <c r="AY88" i="193"/>
  <c r="AZ88" i="193"/>
  <c r="BA88" i="193"/>
  <c r="BB88" i="193"/>
  <c r="BC88" i="193"/>
  <c r="BD88" i="193"/>
  <c r="BE88" i="193"/>
  <c r="BF88" i="193"/>
  <c r="BG88" i="193"/>
  <c r="J89" i="193"/>
  <c r="K89" i="193"/>
  <c r="L89" i="193"/>
  <c r="M89" i="193"/>
  <c r="N89" i="193"/>
  <c r="O89" i="193"/>
  <c r="P89" i="193"/>
  <c r="Q89" i="193"/>
  <c r="R89" i="193"/>
  <c r="S89" i="193"/>
  <c r="T89" i="193"/>
  <c r="U89" i="193"/>
  <c r="V89" i="193"/>
  <c r="W89" i="193"/>
  <c r="X89" i="193"/>
  <c r="Y89" i="193"/>
  <c r="Z89" i="193"/>
  <c r="AA89" i="193"/>
  <c r="AB89" i="193"/>
  <c r="AC89" i="193"/>
  <c r="AD89" i="193"/>
  <c r="AE89" i="193"/>
  <c r="AF89" i="193"/>
  <c r="AG89" i="193"/>
  <c r="AH89" i="193"/>
  <c r="AI89" i="193"/>
  <c r="AJ89" i="193"/>
  <c r="AK89" i="193"/>
  <c r="AL89" i="193"/>
  <c r="AM89" i="193"/>
  <c r="AN89" i="193"/>
  <c r="AO89" i="193"/>
  <c r="AP89" i="193"/>
  <c r="AQ89" i="193"/>
  <c r="AR89" i="193"/>
  <c r="AS89" i="193"/>
  <c r="AT89" i="193"/>
  <c r="AV89" i="193"/>
  <c r="AW89" i="193"/>
  <c r="AX89" i="193"/>
  <c r="AY89" i="193"/>
  <c r="AZ89" i="193"/>
  <c r="BA89" i="193"/>
  <c r="BB89" i="193"/>
  <c r="BC89" i="193"/>
  <c r="BD89" i="193"/>
  <c r="BE89" i="193"/>
  <c r="BF89" i="193"/>
  <c r="BG89" i="193"/>
  <c r="J90" i="193"/>
  <c r="K90" i="193"/>
  <c r="L90" i="193"/>
  <c r="M90" i="193"/>
  <c r="N90" i="193"/>
  <c r="O90" i="193"/>
  <c r="P90" i="193"/>
  <c r="Q90" i="193"/>
  <c r="R90" i="193"/>
  <c r="S90" i="193"/>
  <c r="T90" i="193"/>
  <c r="U90" i="193"/>
  <c r="V90" i="193"/>
  <c r="W90" i="193"/>
  <c r="X90" i="193"/>
  <c r="Y90" i="193"/>
  <c r="Z90" i="193"/>
  <c r="AA90" i="193"/>
  <c r="AB90" i="193"/>
  <c r="AC90" i="193"/>
  <c r="AD90" i="193"/>
  <c r="AE90" i="193"/>
  <c r="AF90" i="193"/>
  <c r="AG90" i="193"/>
  <c r="AH90" i="193"/>
  <c r="AI90" i="193"/>
  <c r="AJ90" i="193"/>
  <c r="AK90" i="193"/>
  <c r="AL90" i="193"/>
  <c r="AM90" i="193"/>
  <c r="AN90" i="193"/>
  <c r="AO90" i="193"/>
  <c r="AP90" i="193"/>
  <c r="AQ90" i="193"/>
  <c r="AR90" i="193"/>
  <c r="AS90" i="193"/>
  <c r="AT90" i="193"/>
  <c r="AV90" i="193"/>
  <c r="AW90" i="193"/>
  <c r="AX90" i="193"/>
  <c r="AY90" i="193"/>
  <c r="AZ90" i="193"/>
  <c r="BA90" i="193"/>
  <c r="BB90" i="193"/>
  <c r="BC90" i="193"/>
  <c r="BD90" i="193"/>
  <c r="BE90" i="193"/>
  <c r="BF90" i="193"/>
  <c r="BG90" i="193"/>
  <c r="J91" i="193"/>
  <c r="K91" i="193"/>
  <c r="L91" i="193"/>
  <c r="M91" i="193"/>
  <c r="N91" i="193"/>
  <c r="O91" i="193"/>
  <c r="P91" i="193"/>
  <c r="Q91" i="193"/>
  <c r="R91" i="193"/>
  <c r="S91" i="193"/>
  <c r="T91" i="193"/>
  <c r="U91" i="193"/>
  <c r="V91" i="193"/>
  <c r="W91" i="193"/>
  <c r="X91" i="193"/>
  <c r="Y91" i="193"/>
  <c r="Z91" i="193"/>
  <c r="AA91" i="193"/>
  <c r="AB91" i="193"/>
  <c r="AC91" i="193"/>
  <c r="AD91" i="193"/>
  <c r="AE91" i="193"/>
  <c r="AF91" i="193"/>
  <c r="AG91" i="193"/>
  <c r="AH91" i="193"/>
  <c r="AI91" i="193"/>
  <c r="AJ91" i="193"/>
  <c r="AK91" i="193"/>
  <c r="AL91" i="193"/>
  <c r="AM91" i="193"/>
  <c r="AN91" i="193"/>
  <c r="AO91" i="193"/>
  <c r="AP91" i="193"/>
  <c r="AQ91" i="193"/>
  <c r="AR91" i="193"/>
  <c r="AS91" i="193"/>
  <c r="AT91" i="193"/>
  <c r="AV91" i="193"/>
  <c r="AW91" i="193"/>
  <c r="AX91" i="193"/>
  <c r="AY91" i="193"/>
  <c r="AZ91" i="193"/>
  <c r="BA91" i="193"/>
  <c r="BB91" i="193"/>
  <c r="BC91" i="193"/>
  <c r="BD91" i="193"/>
  <c r="BE91" i="193"/>
  <c r="BF91" i="193"/>
  <c r="BG91" i="193"/>
  <c r="J92" i="193"/>
  <c r="K92" i="193"/>
  <c r="L92" i="193"/>
  <c r="M92" i="193"/>
  <c r="N92" i="193"/>
  <c r="O92" i="193"/>
  <c r="P92" i="193"/>
  <c r="Q92" i="193"/>
  <c r="R92" i="193"/>
  <c r="S92" i="193"/>
  <c r="T92" i="193"/>
  <c r="U92" i="193"/>
  <c r="V92" i="193"/>
  <c r="W92" i="193"/>
  <c r="X92" i="193"/>
  <c r="Y92" i="193"/>
  <c r="Z92" i="193"/>
  <c r="AA92" i="193"/>
  <c r="AB92" i="193"/>
  <c r="AC92" i="193"/>
  <c r="AD92" i="193"/>
  <c r="AE92" i="193"/>
  <c r="AF92" i="193"/>
  <c r="AG92" i="193"/>
  <c r="AH92" i="193"/>
  <c r="AI92" i="193"/>
  <c r="AJ92" i="193"/>
  <c r="AK92" i="193"/>
  <c r="AL92" i="193"/>
  <c r="AM92" i="193"/>
  <c r="AN92" i="193"/>
  <c r="AO92" i="193"/>
  <c r="AP92" i="193"/>
  <c r="AQ92" i="193"/>
  <c r="AR92" i="193"/>
  <c r="AS92" i="193"/>
  <c r="AT92" i="193"/>
  <c r="AV92" i="193"/>
  <c r="AW92" i="193"/>
  <c r="AX92" i="193"/>
  <c r="AY92" i="193"/>
  <c r="AZ92" i="193"/>
  <c r="BA92" i="193"/>
  <c r="BB92" i="193"/>
  <c r="BC92" i="193"/>
  <c r="BD92" i="193"/>
  <c r="BE92" i="193"/>
  <c r="BF92" i="193"/>
  <c r="BG92" i="193"/>
  <c r="J93" i="193"/>
  <c r="K93" i="193"/>
  <c r="L93" i="193"/>
  <c r="M93" i="193"/>
  <c r="N93" i="193"/>
  <c r="O93" i="193"/>
  <c r="P93" i="193"/>
  <c r="Q93" i="193"/>
  <c r="R93" i="193"/>
  <c r="S93" i="193"/>
  <c r="T93" i="193"/>
  <c r="U93" i="193"/>
  <c r="V93" i="193"/>
  <c r="W93" i="193"/>
  <c r="X93" i="193"/>
  <c r="Y93" i="193"/>
  <c r="Z93" i="193"/>
  <c r="AA93" i="193"/>
  <c r="AB93" i="193"/>
  <c r="AC93" i="193"/>
  <c r="AD93" i="193"/>
  <c r="AE93" i="193"/>
  <c r="AF93" i="193"/>
  <c r="AG93" i="193"/>
  <c r="AH93" i="193"/>
  <c r="AI93" i="193"/>
  <c r="AJ93" i="193"/>
  <c r="AK93" i="193"/>
  <c r="AL93" i="193"/>
  <c r="AM93" i="193"/>
  <c r="AN93" i="193"/>
  <c r="AO93" i="193"/>
  <c r="AP93" i="193"/>
  <c r="AQ93" i="193"/>
  <c r="AR93" i="193"/>
  <c r="AS93" i="193"/>
  <c r="AT93" i="193"/>
  <c r="AV93" i="193"/>
  <c r="AW93" i="193"/>
  <c r="AX93" i="193"/>
  <c r="AY93" i="193"/>
  <c r="AZ93" i="193"/>
  <c r="BA93" i="193"/>
  <c r="BB93" i="193"/>
  <c r="BC93" i="193"/>
  <c r="BD93" i="193"/>
  <c r="BE93" i="193"/>
  <c r="BF93" i="193"/>
  <c r="BG93" i="193"/>
  <c r="J94" i="193"/>
  <c r="K94" i="193"/>
  <c r="L94" i="193"/>
  <c r="M94" i="193"/>
  <c r="N94" i="193"/>
  <c r="O94" i="193"/>
  <c r="P94" i="193"/>
  <c r="Q94" i="193"/>
  <c r="R94" i="193"/>
  <c r="S94" i="193"/>
  <c r="T94" i="193"/>
  <c r="U94" i="193"/>
  <c r="V94" i="193"/>
  <c r="W94" i="193"/>
  <c r="X94" i="193"/>
  <c r="Y94" i="193"/>
  <c r="Z94" i="193"/>
  <c r="AA94" i="193"/>
  <c r="AB94" i="193"/>
  <c r="AC94" i="193"/>
  <c r="AD94" i="193"/>
  <c r="AE94" i="193"/>
  <c r="AF94" i="193"/>
  <c r="AG94" i="193"/>
  <c r="AH94" i="193"/>
  <c r="AI94" i="193"/>
  <c r="AJ94" i="193"/>
  <c r="AK94" i="193"/>
  <c r="AL94" i="193"/>
  <c r="AM94" i="193"/>
  <c r="AN94" i="193"/>
  <c r="AO94" i="193"/>
  <c r="AP94" i="193"/>
  <c r="AQ94" i="193"/>
  <c r="AR94" i="193"/>
  <c r="AS94" i="193"/>
  <c r="AT94" i="193"/>
  <c r="AV94" i="193"/>
  <c r="AW94" i="193"/>
  <c r="AX94" i="193"/>
  <c r="AY94" i="193"/>
  <c r="AZ94" i="193"/>
  <c r="BA94" i="193"/>
  <c r="BB94" i="193"/>
  <c r="BC94" i="193"/>
  <c r="BD94" i="193"/>
  <c r="BE94" i="193"/>
  <c r="BF94" i="193"/>
  <c r="BG94" i="193"/>
  <c r="J3" i="193"/>
  <c r="K3" i="193"/>
  <c r="L3" i="193"/>
  <c r="M3" i="193"/>
  <c r="N3" i="193"/>
  <c r="O3" i="193"/>
  <c r="P3" i="193"/>
  <c r="Q3" i="193"/>
  <c r="R3" i="193"/>
  <c r="S3" i="193"/>
  <c r="T3" i="193"/>
  <c r="U3" i="193"/>
  <c r="V3" i="193"/>
  <c r="W3" i="193"/>
  <c r="X3" i="193"/>
  <c r="Y3" i="193"/>
  <c r="Z3" i="193"/>
  <c r="AA3" i="193"/>
  <c r="AB3" i="193"/>
  <c r="AC3" i="193"/>
  <c r="AD3" i="193"/>
  <c r="AE3" i="193"/>
  <c r="AF3" i="193"/>
  <c r="AG3" i="193"/>
  <c r="AH3" i="193"/>
  <c r="AI3" i="193"/>
  <c r="AJ3" i="193"/>
  <c r="AK3" i="193"/>
  <c r="AL3" i="193"/>
  <c r="AM3" i="193"/>
  <c r="AN3" i="193"/>
  <c r="AO3" i="193"/>
  <c r="AP3" i="193"/>
  <c r="AQ3" i="193"/>
  <c r="AR3" i="193"/>
  <c r="AS3" i="193"/>
  <c r="AT3" i="193"/>
  <c r="AV3" i="193"/>
  <c r="AW3" i="193"/>
  <c r="AX3" i="193"/>
  <c r="AY3" i="193"/>
  <c r="AZ3" i="193"/>
  <c r="BA3" i="193"/>
  <c r="BB3" i="193"/>
  <c r="BC3" i="193"/>
  <c r="BD3" i="193"/>
  <c r="BE3" i="193"/>
  <c r="BF3" i="193"/>
  <c r="BG3" i="193"/>
  <c r="J4" i="193"/>
  <c r="K4" i="193"/>
  <c r="L4" i="193"/>
  <c r="M4" i="193"/>
  <c r="N4" i="193"/>
  <c r="O4" i="193"/>
  <c r="P4" i="193"/>
  <c r="Q4" i="193"/>
  <c r="R4" i="193"/>
  <c r="S4" i="193"/>
  <c r="T4" i="193"/>
  <c r="U4" i="193"/>
  <c r="V4" i="193"/>
  <c r="W4" i="193"/>
  <c r="X4" i="193"/>
  <c r="Y4" i="193"/>
  <c r="Z4" i="193"/>
  <c r="AA4" i="193"/>
  <c r="AB4" i="193"/>
  <c r="AC4" i="193"/>
  <c r="AD4" i="193"/>
  <c r="AE4" i="193"/>
  <c r="AF4" i="193"/>
  <c r="AG4" i="193"/>
  <c r="AH4" i="193"/>
  <c r="AI4" i="193"/>
  <c r="AJ4" i="193"/>
  <c r="AK4" i="193"/>
  <c r="AL4" i="193"/>
  <c r="AM4" i="193"/>
  <c r="AN4" i="193"/>
  <c r="AO4" i="193"/>
  <c r="AP4" i="193"/>
  <c r="AQ4" i="193"/>
  <c r="AR4" i="193"/>
  <c r="AS4" i="193"/>
  <c r="AT4" i="193"/>
  <c r="AV4" i="193"/>
  <c r="AW4" i="193"/>
  <c r="AX4" i="193"/>
  <c r="AY4" i="193"/>
  <c r="AZ4" i="193"/>
  <c r="BA4" i="193"/>
  <c r="BB4" i="193"/>
  <c r="BC4" i="193"/>
  <c r="BD4" i="193"/>
  <c r="BE4" i="193"/>
  <c r="BF4" i="193"/>
  <c r="BG4" i="193"/>
  <c r="J5" i="193"/>
  <c r="K5" i="193"/>
  <c r="L5" i="193"/>
  <c r="M5" i="193"/>
  <c r="N5" i="193"/>
  <c r="O5" i="193"/>
  <c r="P5" i="193"/>
  <c r="Q5" i="193"/>
  <c r="R5" i="193"/>
  <c r="S5" i="193"/>
  <c r="T5" i="193"/>
  <c r="U5" i="193"/>
  <c r="V5" i="193"/>
  <c r="W5" i="193"/>
  <c r="X5" i="193"/>
  <c r="Y5" i="193"/>
  <c r="Z5" i="193"/>
  <c r="AA5" i="193"/>
  <c r="AB5" i="193"/>
  <c r="AC5" i="193"/>
  <c r="AD5" i="193"/>
  <c r="AE5" i="193"/>
  <c r="AF5" i="193"/>
  <c r="AG5" i="193"/>
  <c r="AH5" i="193"/>
  <c r="AI5" i="193"/>
  <c r="AJ5" i="193"/>
  <c r="AK5" i="193"/>
  <c r="AL5" i="193"/>
  <c r="AM5" i="193"/>
  <c r="AN5" i="193"/>
  <c r="AO5" i="193"/>
  <c r="AP5" i="193"/>
  <c r="AQ5" i="193"/>
  <c r="AR5" i="193"/>
  <c r="AS5" i="193"/>
  <c r="AT5" i="193"/>
  <c r="AV5" i="193"/>
  <c r="AW5" i="193"/>
  <c r="AX5" i="193"/>
  <c r="AY5" i="193"/>
  <c r="AZ5" i="193"/>
  <c r="BA5" i="193"/>
  <c r="BB5" i="193"/>
  <c r="BC5" i="193"/>
  <c r="BD5" i="193"/>
  <c r="BE5" i="193"/>
  <c r="BF5" i="193"/>
  <c r="BG5" i="193"/>
  <c r="J7" i="193"/>
  <c r="K7" i="193"/>
  <c r="L7" i="193"/>
  <c r="M7" i="193"/>
  <c r="N7" i="193"/>
  <c r="O7" i="193"/>
  <c r="P7" i="193"/>
  <c r="Q7" i="193"/>
  <c r="R7" i="193"/>
  <c r="S7" i="193"/>
  <c r="T7" i="193"/>
  <c r="U7" i="193"/>
  <c r="V7" i="193"/>
  <c r="W7" i="193"/>
  <c r="X7" i="193"/>
  <c r="Y7" i="193"/>
  <c r="Z7" i="193"/>
  <c r="AA7" i="193"/>
  <c r="AB7" i="193"/>
  <c r="AC7" i="193"/>
  <c r="AD7" i="193"/>
  <c r="AE7" i="193"/>
  <c r="AF7" i="193"/>
  <c r="AG7" i="193"/>
  <c r="AH7" i="193"/>
  <c r="AI7" i="193"/>
  <c r="AJ7" i="193"/>
  <c r="AK7" i="193"/>
  <c r="AL7" i="193"/>
  <c r="AM7" i="193"/>
  <c r="AN7" i="193"/>
  <c r="AO7" i="193"/>
  <c r="AP7" i="193"/>
  <c r="AQ7" i="193"/>
  <c r="AR7" i="193"/>
  <c r="AS7" i="193"/>
  <c r="AT7" i="193"/>
  <c r="AV7" i="193"/>
  <c r="AW7" i="193"/>
  <c r="AX7" i="193"/>
  <c r="AY7" i="193"/>
  <c r="AZ7" i="193"/>
  <c r="BA7" i="193"/>
  <c r="BB7" i="193"/>
  <c r="BC7" i="193"/>
  <c r="BD7" i="193"/>
  <c r="BE7" i="193"/>
  <c r="BF7" i="193"/>
  <c r="BG7" i="193"/>
  <c r="J8" i="193"/>
  <c r="K8" i="193"/>
  <c r="L8" i="193"/>
  <c r="M8" i="193"/>
  <c r="N8" i="193"/>
  <c r="O8" i="193"/>
  <c r="P8" i="193"/>
  <c r="Q8" i="193"/>
  <c r="R8" i="193"/>
  <c r="S8" i="193"/>
  <c r="T8" i="193"/>
  <c r="U8" i="193"/>
  <c r="V8" i="193"/>
  <c r="W8" i="193"/>
  <c r="X8" i="193"/>
  <c r="Y8" i="193"/>
  <c r="Z8" i="193"/>
  <c r="AA8" i="193"/>
  <c r="AB8" i="193"/>
  <c r="AC8" i="193"/>
  <c r="AD8" i="193"/>
  <c r="AE8" i="193"/>
  <c r="AF8" i="193"/>
  <c r="AG8" i="193"/>
  <c r="AH8" i="193"/>
  <c r="AI8" i="193"/>
  <c r="AJ8" i="193"/>
  <c r="AK8" i="193"/>
  <c r="AL8" i="193"/>
  <c r="AM8" i="193"/>
  <c r="AN8" i="193"/>
  <c r="AO8" i="193"/>
  <c r="AP8" i="193"/>
  <c r="AQ8" i="193"/>
  <c r="AR8" i="193"/>
  <c r="AS8" i="193"/>
  <c r="AT8" i="193"/>
  <c r="AV8" i="193"/>
  <c r="AW8" i="193"/>
  <c r="AX8" i="193"/>
  <c r="AY8" i="193"/>
  <c r="AZ8" i="193"/>
  <c r="BA8" i="193"/>
  <c r="BB8" i="193"/>
  <c r="BC8" i="193"/>
  <c r="BD8" i="193"/>
  <c r="BE8" i="193"/>
  <c r="BF8" i="193"/>
  <c r="BG8" i="193"/>
  <c r="J9" i="193"/>
  <c r="K9" i="193"/>
  <c r="L9" i="193"/>
  <c r="M9" i="193"/>
  <c r="N9" i="193"/>
  <c r="O9" i="193"/>
  <c r="P9" i="193"/>
  <c r="Q9" i="193"/>
  <c r="R9" i="193"/>
  <c r="S9" i="193"/>
  <c r="T9" i="193"/>
  <c r="U9" i="193"/>
  <c r="V9" i="193"/>
  <c r="W9" i="193"/>
  <c r="X9" i="193"/>
  <c r="Y9" i="193"/>
  <c r="Z9" i="193"/>
  <c r="AA9" i="193"/>
  <c r="AB9" i="193"/>
  <c r="AC9" i="193"/>
  <c r="AD9" i="193"/>
  <c r="AE9" i="193"/>
  <c r="AF9" i="193"/>
  <c r="AG9" i="193"/>
  <c r="AH9" i="193"/>
  <c r="AI9" i="193"/>
  <c r="AJ9" i="193"/>
  <c r="AK9" i="193"/>
  <c r="AL9" i="193"/>
  <c r="AM9" i="193"/>
  <c r="AN9" i="193"/>
  <c r="AO9" i="193"/>
  <c r="AP9" i="193"/>
  <c r="AQ9" i="193"/>
  <c r="AR9" i="193"/>
  <c r="AS9" i="193"/>
  <c r="AT9" i="193"/>
  <c r="AV9" i="193"/>
  <c r="AW9" i="193"/>
  <c r="AX9" i="193"/>
  <c r="AY9" i="193"/>
  <c r="AZ9" i="193"/>
  <c r="BA9" i="193"/>
  <c r="BB9" i="193"/>
  <c r="BC9" i="193"/>
  <c r="BD9" i="193"/>
  <c r="BE9" i="193"/>
  <c r="BF9" i="193"/>
  <c r="BG9" i="193"/>
  <c r="J10" i="193"/>
  <c r="K10" i="193"/>
  <c r="L10" i="193"/>
  <c r="M10" i="193"/>
  <c r="N10" i="193"/>
  <c r="O10" i="193"/>
  <c r="P10" i="193"/>
  <c r="Q10" i="193"/>
  <c r="R10" i="193"/>
  <c r="S10" i="193"/>
  <c r="T10" i="193"/>
  <c r="U10" i="193"/>
  <c r="V10" i="193"/>
  <c r="W10" i="193"/>
  <c r="X10" i="193"/>
  <c r="Y10" i="193"/>
  <c r="Z10" i="193"/>
  <c r="AA10" i="193"/>
  <c r="AB10" i="193"/>
  <c r="AC10" i="193"/>
  <c r="AD10" i="193"/>
  <c r="AE10" i="193"/>
  <c r="AF10" i="193"/>
  <c r="AG10" i="193"/>
  <c r="AH10" i="193"/>
  <c r="AI10" i="193"/>
  <c r="AJ10" i="193"/>
  <c r="AK10" i="193"/>
  <c r="AL10" i="193"/>
  <c r="AM10" i="193"/>
  <c r="AN10" i="193"/>
  <c r="AO10" i="193"/>
  <c r="AP10" i="193"/>
  <c r="AQ10" i="193"/>
  <c r="AR10" i="193"/>
  <c r="AS10" i="193"/>
  <c r="AT10" i="193"/>
  <c r="AV10" i="193"/>
  <c r="AW10" i="193"/>
  <c r="AX10" i="193"/>
  <c r="AY10" i="193"/>
  <c r="AZ10" i="193"/>
  <c r="BA10" i="193"/>
  <c r="BB10" i="193"/>
  <c r="BC10" i="193"/>
  <c r="BD10" i="193"/>
  <c r="BE10" i="193"/>
  <c r="BF10" i="193"/>
  <c r="BG10" i="193"/>
  <c r="J12" i="193"/>
  <c r="K12" i="193"/>
  <c r="L12" i="193"/>
  <c r="M12" i="193"/>
  <c r="N12" i="193"/>
  <c r="O12" i="193"/>
  <c r="P12" i="193"/>
  <c r="Q12" i="193"/>
  <c r="R12" i="193"/>
  <c r="S12" i="193"/>
  <c r="T12" i="193"/>
  <c r="U12" i="193"/>
  <c r="V12" i="193"/>
  <c r="W12" i="193"/>
  <c r="X12" i="193"/>
  <c r="Y12" i="193"/>
  <c r="Z12" i="193"/>
  <c r="AA12" i="193"/>
  <c r="AB12" i="193"/>
  <c r="AC12" i="193"/>
  <c r="AD12" i="193"/>
  <c r="AE12" i="193"/>
  <c r="AF12" i="193"/>
  <c r="AG12" i="193"/>
  <c r="AH12" i="193"/>
  <c r="AI12" i="193"/>
  <c r="AJ12" i="193"/>
  <c r="AK12" i="193"/>
  <c r="AL12" i="193"/>
  <c r="AM12" i="193"/>
  <c r="AN12" i="193"/>
  <c r="AO12" i="193"/>
  <c r="AP12" i="193"/>
  <c r="AQ12" i="193"/>
  <c r="AR12" i="193"/>
  <c r="AS12" i="193"/>
  <c r="AT12" i="193"/>
  <c r="AV12" i="193"/>
  <c r="AW12" i="193"/>
  <c r="AX12" i="193"/>
  <c r="AY12" i="193"/>
  <c r="AZ12" i="193"/>
  <c r="BA12" i="193"/>
  <c r="BB12" i="193"/>
  <c r="BC12" i="193"/>
  <c r="BD12" i="193"/>
  <c r="BE12" i="193"/>
  <c r="BF12" i="193"/>
  <c r="BG12" i="193"/>
  <c r="J13" i="193"/>
  <c r="K13" i="193"/>
  <c r="L13" i="193"/>
  <c r="M13" i="193"/>
  <c r="N13" i="193"/>
  <c r="O13" i="193"/>
  <c r="P13" i="193"/>
  <c r="Q13" i="193"/>
  <c r="R13" i="193"/>
  <c r="S13" i="193"/>
  <c r="T13" i="193"/>
  <c r="U13" i="193"/>
  <c r="V13" i="193"/>
  <c r="W13" i="193"/>
  <c r="X13" i="193"/>
  <c r="Y13" i="193"/>
  <c r="Z13" i="193"/>
  <c r="AA13" i="193"/>
  <c r="AB13" i="193"/>
  <c r="AC13" i="193"/>
  <c r="AD13" i="193"/>
  <c r="AE13" i="193"/>
  <c r="AF13" i="193"/>
  <c r="AG13" i="193"/>
  <c r="AH13" i="193"/>
  <c r="AI13" i="193"/>
  <c r="AJ13" i="193"/>
  <c r="AK13" i="193"/>
  <c r="AL13" i="193"/>
  <c r="AM13" i="193"/>
  <c r="AN13" i="193"/>
  <c r="AO13" i="193"/>
  <c r="AP13" i="193"/>
  <c r="AQ13" i="193"/>
  <c r="AR13" i="193"/>
  <c r="AS13" i="193"/>
  <c r="AT13" i="193"/>
  <c r="AV13" i="193"/>
  <c r="AW13" i="193"/>
  <c r="AX13" i="193"/>
  <c r="AY13" i="193"/>
  <c r="AZ13" i="193"/>
  <c r="BA13" i="193"/>
  <c r="BB13" i="193"/>
  <c r="BC13" i="193"/>
  <c r="BD13" i="193"/>
  <c r="BE13" i="193"/>
  <c r="BF13" i="193"/>
  <c r="BG13" i="193"/>
  <c r="I13" i="193"/>
  <c r="I14" i="193"/>
  <c r="I15" i="193"/>
  <c r="I16" i="193"/>
  <c r="I17" i="193"/>
  <c r="I18" i="193"/>
  <c r="I19" i="193"/>
  <c r="I20" i="193"/>
  <c r="I21" i="193"/>
  <c r="I22" i="193"/>
  <c r="I23" i="193"/>
  <c r="I24" i="193"/>
  <c r="I25" i="193"/>
  <c r="I26" i="193"/>
  <c r="I27" i="193"/>
  <c r="I28" i="193"/>
  <c r="I30" i="193"/>
  <c r="I31" i="193"/>
  <c r="I32" i="193"/>
  <c r="I33" i="193"/>
  <c r="I3" i="193"/>
  <c r="I4" i="193"/>
  <c r="I5" i="193"/>
  <c r="I7" i="193"/>
  <c r="I8" i="193"/>
  <c r="I9" i="193"/>
  <c r="I10" i="193"/>
  <c r="I12" i="193"/>
  <c r="H2" i="193"/>
  <c r="H3" i="193"/>
  <c r="H4" i="193"/>
  <c r="H5" i="193"/>
  <c r="H7" i="193"/>
  <c r="H8" i="193"/>
  <c r="H9" i="193"/>
  <c r="H10" i="193"/>
  <c r="H12" i="193"/>
  <c r="H13" i="193"/>
  <c r="H14" i="193"/>
  <c r="H15" i="193"/>
  <c r="H16" i="193"/>
  <c r="H17" i="193"/>
  <c r="H18" i="193"/>
  <c r="H19" i="193"/>
  <c r="H20" i="193"/>
  <c r="H21" i="193"/>
  <c r="H22" i="193"/>
  <c r="H23" i="193"/>
  <c r="H24" i="193"/>
  <c r="H25" i="193"/>
  <c r="H26" i="193"/>
  <c r="H27" i="193"/>
  <c r="H28" i="193"/>
  <c r="H30" i="193"/>
  <c r="H31" i="193"/>
  <c r="H32" i="193"/>
  <c r="H33" i="193"/>
  <c r="BI30" i="193" l="1"/>
  <c r="BJ30" i="193"/>
  <c r="BH30" i="193" s="1"/>
  <c r="BI25" i="193"/>
  <c r="BJ25" i="193"/>
  <c r="BH25" i="193" s="1"/>
  <c r="BI21" i="193"/>
  <c r="BJ21" i="193"/>
  <c r="BH21" i="193" s="1"/>
  <c r="BI17" i="193"/>
  <c r="BJ17" i="193"/>
  <c r="BH17" i="193" s="1"/>
  <c r="E3" i="302" s="1"/>
  <c r="BI13" i="193"/>
  <c r="BJ13" i="193"/>
  <c r="BH13" i="193" s="1"/>
  <c r="BI8" i="193"/>
  <c r="BJ8" i="193"/>
  <c r="BH8" i="193" s="1"/>
  <c r="E4" i="302" s="1"/>
  <c r="BI3" i="193"/>
  <c r="BJ3" i="193"/>
  <c r="BH3" i="193" s="1"/>
  <c r="E33" i="302" s="1"/>
  <c r="BI11" i="193"/>
  <c r="BJ11" i="193"/>
  <c r="BH11" i="193" s="1"/>
  <c r="E9" i="302" s="1"/>
  <c r="BI28" i="193"/>
  <c r="BJ28" i="193"/>
  <c r="BH28" i="193" s="1"/>
  <c r="BI24" i="193"/>
  <c r="BJ24" i="193"/>
  <c r="BH24" i="193" s="1"/>
  <c r="E45" i="302" s="1"/>
  <c r="BI20" i="193"/>
  <c r="BJ20" i="193"/>
  <c r="BH20" i="193" s="1"/>
  <c r="E5" i="302" s="1"/>
  <c r="BI16" i="193"/>
  <c r="BJ16" i="193"/>
  <c r="BH16" i="193" s="1"/>
  <c r="BI12" i="193"/>
  <c r="BJ12" i="193"/>
  <c r="BH12" i="193" s="1"/>
  <c r="E8" i="302" s="1"/>
  <c r="BI7" i="193"/>
  <c r="BJ7" i="193"/>
  <c r="BH7" i="193" s="1"/>
  <c r="E22" i="302" s="1"/>
  <c r="BI33" i="193"/>
  <c r="BJ33" i="193"/>
  <c r="BH33" i="193" s="1"/>
  <c r="BI32" i="193"/>
  <c r="BJ32" i="193"/>
  <c r="BH32" i="193" s="1"/>
  <c r="BI27" i="193"/>
  <c r="BJ27" i="193"/>
  <c r="BH27" i="193" s="1"/>
  <c r="BI23" i="193"/>
  <c r="BJ23" i="193"/>
  <c r="BH23" i="193" s="1"/>
  <c r="BI19" i="193"/>
  <c r="BJ19" i="193"/>
  <c r="BH19" i="193" s="1"/>
  <c r="BI15" i="193"/>
  <c r="BJ15" i="193"/>
  <c r="BH15" i="193" s="1"/>
  <c r="E10" i="302" s="1"/>
  <c r="BI10" i="193"/>
  <c r="BJ10" i="193"/>
  <c r="BH10" i="193" s="1"/>
  <c r="BI5" i="193"/>
  <c r="BJ5" i="193"/>
  <c r="BH5" i="193" s="1"/>
  <c r="BI29" i="193"/>
  <c r="BJ29" i="193"/>
  <c r="BH29" i="193" s="1"/>
  <c r="BI31" i="193"/>
  <c r="BJ31" i="193"/>
  <c r="BH31" i="193" s="1"/>
  <c r="BI26" i="193"/>
  <c r="BJ26" i="193"/>
  <c r="BH26" i="193" s="1"/>
  <c r="BI22" i="193"/>
  <c r="BJ22" i="193"/>
  <c r="BH22" i="193" s="1"/>
  <c r="E30" i="302" s="1"/>
  <c r="BI18" i="193"/>
  <c r="BJ18" i="193"/>
  <c r="BH18" i="193" s="1"/>
  <c r="BI14" i="193"/>
  <c r="BJ14" i="193"/>
  <c r="BH14" i="193" s="1"/>
  <c r="E7" i="302" s="1"/>
  <c r="BI9" i="193"/>
  <c r="BJ9" i="193"/>
  <c r="BH9" i="193" s="1"/>
  <c r="BI4" i="193"/>
  <c r="BJ4" i="193"/>
  <c r="BH4" i="193" s="1"/>
  <c r="E31" i="302" s="1"/>
  <c r="A571" i="313"/>
  <c r="A475" i="313"/>
  <c r="A1196" i="313"/>
  <c r="A79" i="313"/>
  <c r="A55" i="313"/>
  <c r="A643" i="313"/>
  <c r="A1076" i="313"/>
  <c r="A1155" i="313"/>
  <c r="A996" i="313"/>
  <c r="A1435" i="313"/>
  <c r="A1235" i="313"/>
  <c r="A1371" i="313"/>
  <c r="A388" i="313"/>
  <c r="A1315" i="313"/>
  <c r="A1515" i="313"/>
  <c r="A12" i="313"/>
  <c r="A44" i="313"/>
  <c r="A19" i="313"/>
  <c r="A1116" i="313"/>
  <c r="A1276" i="313"/>
  <c r="A796" i="313"/>
  <c r="A36" i="313"/>
  <c r="A756" i="313"/>
  <c r="A415" i="313"/>
  <c r="A284" i="313"/>
  <c r="A679" i="313"/>
  <c r="A915" i="313"/>
  <c r="A1475" i="313"/>
  <c r="A259" i="313"/>
  <c r="A140" i="313"/>
  <c r="A835" i="313"/>
  <c r="A539" i="313"/>
  <c r="A215" i="313"/>
  <c r="A108" i="313"/>
  <c r="A1395" i="313"/>
  <c r="A359" i="313"/>
  <c r="A307" i="313"/>
  <c r="A28" i="313"/>
  <c r="A1035" i="313"/>
  <c r="A876" i="313"/>
  <c r="A175" i="313"/>
  <c r="A236" i="313"/>
  <c r="A332" i="313"/>
  <c r="A444" i="313"/>
  <c r="A608" i="313"/>
  <c r="A1054" i="312"/>
  <c r="A755" i="312"/>
  <c r="A1076" i="312"/>
  <c r="A67" i="312"/>
  <c r="A165" i="312"/>
  <c r="A359" i="312"/>
  <c r="A332" i="312"/>
  <c r="A1125" i="312"/>
  <c r="A616" i="312"/>
  <c r="A1516" i="312"/>
  <c r="A11" i="312"/>
  <c r="A284" i="312"/>
  <c r="A1156" i="312"/>
  <c r="A141" i="312"/>
  <c r="A236" i="312"/>
  <c r="A643" i="312"/>
  <c r="A1475" i="312"/>
  <c r="A956" i="312"/>
  <c r="A715" i="312"/>
  <c r="A443" i="312"/>
  <c r="A995" i="312"/>
  <c r="A56" i="312"/>
  <c r="A836" i="312"/>
  <c r="A195" i="312"/>
  <c r="A1235" i="312"/>
  <c r="A107" i="312"/>
  <c r="A259" i="312"/>
  <c r="A1395" i="312"/>
  <c r="A507" i="312"/>
  <c r="A28" i="312"/>
  <c r="A572" i="312"/>
  <c r="A916" i="312"/>
  <c r="A1435" i="312"/>
  <c r="A1275" i="312"/>
  <c r="A35" i="312"/>
  <c r="A1316" i="312"/>
  <c r="A175" i="312"/>
  <c r="A1355" i="312"/>
  <c r="A388" i="312"/>
  <c r="A125" i="312"/>
  <c r="A417" i="312"/>
  <c r="A43" i="312"/>
  <c r="A20" i="312"/>
  <c r="A80" i="312"/>
  <c r="A1155" i="311"/>
  <c r="A1475" i="311"/>
  <c r="A1436" i="311"/>
  <c r="A1115" i="311"/>
  <c r="A1075" i="311"/>
  <c r="A283" i="311"/>
  <c r="A1236" i="311"/>
  <c r="A80" i="311"/>
  <c r="A835" i="311"/>
  <c r="A387" i="311"/>
  <c r="A196" i="311"/>
  <c r="A1356" i="311"/>
  <c r="A140" i="311"/>
  <c r="A28" i="311"/>
  <c r="A108" i="311"/>
  <c r="A236" i="311"/>
  <c r="A716" i="311"/>
  <c r="A875" i="311"/>
  <c r="A1036" i="311"/>
  <c r="A608" i="311"/>
  <c r="A643" i="311"/>
  <c r="A155" i="311"/>
  <c r="A36" i="311"/>
  <c r="A56" i="311"/>
  <c r="A215" i="311"/>
  <c r="A43" i="311"/>
  <c r="A995" i="311"/>
  <c r="A1516" i="311"/>
  <c r="A508" i="311"/>
  <c r="A11" i="311"/>
  <c r="A1195" i="311"/>
  <c r="A756" i="311"/>
  <c r="A795" i="311"/>
  <c r="A444" i="311"/>
  <c r="A1395" i="311"/>
  <c r="A539" i="311"/>
  <c r="A1276" i="311"/>
  <c r="A1315" i="311"/>
  <c r="A91" i="311"/>
  <c r="A331" i="311"/>
  <c r="A68" i="311"/>
  <c r="A19" i="311"/>
  <c r="A477" i="311"/>
  <c r="A124" i="311"/>
  <c r="BK29" i="193"/>
  <c r="BK31" i="193"/>
  <c r="BK22" i="193"/>
  <c r="BK18" i="193"/>
  <c r="BK26" i="193"/>
  <c r="BK14" i="193"/>
  <c r="G7" i="302" s="1"/>
  <c r="F7" i="302" s="1"/>
  <c r="BK9" i="193"/>
  <c r="G34" i="302" s="1"/>
  <c r="F34" i="302" s="1"/>
  <c r="BK4" i="193"/>
  <c r="G31" i="302" s="1"/>
  <c r="F31" i="302" s="1"/>
  <c r="BK30" i="193"/>
  <c r="BK25" i="193"/>
  <c r="G46" i="302" s="1"/>
  <c r="BK21" i="193"/>
  <c r="BK17" i="193"/>
  <c r="G3" i="302" s="1"/>
  <c r="BK13" i="193"/>
  <c r="BK8" i="193"/>
  <c r="G4" i="302" s="1"/>
  <c r="F4" i="302" s="1"/>
  <c r="BK3" i="193"/>
  <c r="G33" i="302" s="1"/>
  <c r="F33" i="302" s="1"/>
  <c r="BK33" i="193"/>
  <c r="BK28" i="193"/>
  <c r="G49" i="302" s="1"/>
  <c r="BK24" i="193"/>
  <c r="BK20" i="193"/>
  <c r="G5" i="302" s="1"/>
  <c r="F5" i="302" s="1"/>
  <c r="BK16" i="193"/>
  <c r="BK12" i="193"/>
  <c r="G8" i="302" s="1"/>
  <c r="F8" i="302" s="1"/>
  <c r="BK7" i="193"/>
  <c r="G22" i="302" s="1"/>
  <c r="F22" i="302" s="1"/>
  <c r="BK32" i="193"/>
  <c r="BK27" i="193"/>
  <c r="BK23" i="193"/>
  <c r="BK19" i="193"/>
  <c r="BK15" i="193"/>
  <c r="G10" i="302" s="1"/>
  <c r="F10" i="302" s="1"/>
  <c r="BK10" i="193"/>
  <c r="BK5" i="193"/>
  <c r="BK11" i="193"/>
  <c r="G9" i="302" s="1"/>
  <c r="F9" i="302" s="1"/>
  <c r="I88" i="193"/>
  <c r="H88" i="193"/>
  <c r="F88" i="193"/>
  <c r="I89" i="193"/>
  <c r="H89" i="193"/>
  <c r="F89" i="193"/>
  <c r="E46" i="302" l="1"/>
  <c r="G45" i="302"/>
  <c r="F45" i="302" s="1"/>
  <c r="G47" i="302"/>
  <c r="F47" i="302" s="1"/>
  <c r="E34" i="302"/>
  <c r="E47" i="302"/>
  <c r="G26" i="302"/>
  <c r="F26" i="302" s="1"/>
  <c r="G25" i="302"/>
  <c r="F25" i="302" s="1"/>
  <c r="G23" i="302"/>
  <c r="F23" i="302" s="1"/>
  <c r="E26" i="302"/>
  <c r="E42" i="302"/>
  <c r="E52" i="302"/>
  <c r="E43" i="302"/>
  <c r="E53" i="302"/>
  <c r="E24" i="302"/>
  <c r="F46" i="302"/>
  <c r="G42" i="302"/>
  <c r="F42" i="302" s="1"/>
  <c r="G52" i="302"/>
  <c r="G39" i="302"/>
  <c r="F39" i="302" s="1"/>
  <c r="G48" i="302"/>
  <c r="E41" i="302"/>
  <c r="E50" i="302"/>
  <c r="E44" i="302"/>
  <c r="E54" i="302"/>
  <c r="E40" i="302"/>
  <c r="E49" i="302"/>
  <c r="E25" i="302"/>
  <c r="E11" i="302"/>
  <c r="E51" i="302"/>
  <c r="F49" i="302"/>
  <c r="G11" i="302"/>
  <c r="F11" i="302" s="1"/>
  <c r="G51" i="302"/>
  <c r="G41" i="302"/>
  <c r="F41" i="302" s="1"/>
  <c r="G50" i="302"/>
  <c r="E39" i="302"/>
  <c r="E48" i="302"/>
  <c r="G43" i="302"/>
  <c r="F43" i="302" s="1"/>
  <c r="G53" i="302"/>
  <c r="G24" i="302"/>
  <c r="F24" i="302" s="1"/>
  <c r="G44" i="302"/>
  <c r="F44" i="302" s="1"/>
  <c r="G54" i="302"/>
  <c r="G38" i="302"/>
  <c r="F38" i="302" s="1"/>
  <c r="E28" i="302"/>
  <c r="E38" i="302"/>
  <c r="E23" i="302"/>
  <c r="G28" i="302"/>
  <c r="F28" i="302" s="1"/>
  <c r="E37" i="302"/>
  <c r="G37" i="302"/>
  <c r="F37" i="302" s="1"/>
  <c r="E36" i="302"/>
  <c r="G36" i="302"/>
  <c r="F36" i="302" s="1"/>
  <c r="E32" i="302"/>
  <c r="G32" i="302"/>
  <c r="F32" i="302" s="1"/>
  <c r="G30" i="302"/>
  <c r="F30" i="302" s="1"/>
  <c r="G35" i="302"/>
  <c r="F35" i="302" s="1"/>
  <c r="E35" i="302"/>
  <c r="G6" i="302"/>
  <c r="F6" i="302" s="1"/>
  <c r="G27" i="302"/>
  <c r="F27" i="302" s="1"/>
  <c r="E6" i="302"/>
  <c r="E27" i="302"/>
  <c r="G40" i="302"/>
  <c r="F3" i="302"/>
  <c r="A176" i="313"/>
  <c r="A308" i="313"/>
  <c r="A216" i="313"/>
  <c r="A916" i="313"/>
  <c r="A757" i="313"/>
  <c r="A1516" i="313"/>
  <c r="A1236" i="313"/>
  <c r="A1077" i="313"/>
  <c r="A572" i="313"/>
  <c r="A609" i="313"/>
  <c r="A1117" i="313"/>
  <c r="A877" i="313"/>
  <c r="A360" i="313"/>
  <c r="A109" i="313"/>
  <c r="A540" i="313"/>
  <c r="A141" i="313"/>
  <c r="A1476" i="313"/>
  <c r="A680" i="313"/>
  <c r="A416" i="313"/>
  <c r="A20" i="313"/>
  <c r="A1316" i="313"/>
  <c r="A1372" i="313"/>
  <c r="A1436" i="313"/>
  <c r="A1156" i="313"/>
  <c r="A644" i="313"/>
  <c r="A80" i="313"/>
  <c r="A476" i="313"/>
  <c r="A1036" i="313"/>
  <c r="A1396" i="313"/>
  <c r="A836" i="313"/>
  <c r="A260" i="313"/>
  <c r="A285" i="313"/>
  <c r="A45" i="313"/>
  <c r="A389" i="313"/>
  <c r="A997" i="313"/>
  <c r="A56" i="313"/>
  <c r="A1197" i="313"/>
  <c r="A333" i="313"/>
  <c r="A797" i="313"/>
  <c r="A445" i="313"/>
  <c r="A237" i="313"/>
  <c r="A1277" i="313"/>
  <c r="A1055" i="312"/>
  <c r="A508" i="312"/>
  <c r="A1236" i="312"/>
  <c r="A1476" i="312"/>
  <c r="A166" i="312"/>
  <c r="A418" i="312"/>
  <c r="A1436" i="312"/>
  <c r="A12" i="312"/>
  <c r="A36" i="312"/>
  <c r="A837" i="312"/>
  <c r="A1077" i="312"/>
  <c r="A81" i="312"/>
  <c r="A126" i="312"/>
  <c r="A1356" i="312"/>
  <c r="A1276" i="312"/>
  <c r="A917" i="312"/>
  <c r="A1396" i="312"/>
  <c r="A108" i="312"/>
  <c r="A196" i="312"/>
  <c r="A57" i="312"/>
  <c r="A444" i="312"/>
  <c r="A957" i="312"/>
  <c r="A644" i="312"/>
  <c r="A142" i="312"/>
  <c r="A285" i="312"/>
  <c r="A1517" i="312"/>
  <c r="A1126" i="312"/>
  <c r="A360" i="312"/>
  <c r="A68" i="312"/>
  <c r="A389" i="312"/>
  <c r="A176" i="312"/>
  <c r="A573" i="312"/>
  <c r="A260" i="312"/>
  <c r="A996" i="312"/>
  <c r="A716" i="312"/>
  <c r="A237" i="312"/>
  <c r="A1157" i="312"/>
  <c r="A617" i="312"/>
  <c r="A333" i="312"/>
  <c r="A44" i="312"/>
  <c r="A1317" i="312"/>
  <c r="A756" i="312"/>
  <c r="A332" i="311"/>
  <c r="A540" i="311"/>
  <c r="A757" i="311"/>
  <c r="A1517" i="311"/>
  <c r="A609" i="311"/>
  <c r="A876" i="311"/>
  <c r="A237" i="311"/>
  <c r="A1357" i="311"/>
  <c r="A81" i="311"/>
  <c r="A1116" i="311"/>
  <c r="A57" i="311"/>
  <c r="A156" i="311"/>
  <c r="A92" i="311"/>
  <c r="A1277" i="311"/>
  <c r="A796" i="311"/>
  <c r="A509" i="311"/>
  <c r="A996" i="311"/>
  <c r="A216" i="311"/>
  <c r="A644" i="311"/>
  <c r="A1037" i="311"/>
  <c r="A141" i="311"/>
  <c r="A197" i="311"/>
  <c r="A836" i="311"/>
  <c r="A1237" i="311"/>
  <c r="A1076" i="311"/>
  <c r="A1437" i="311"/>
  <c r="A1156" i="311"/>
  <c r="A20" i="311"/>
  <c r="A1316" i="311"/>
  <c r="A445" i="311"/>
  <c r="A12" i="311"/>
  <c r="A44" i="311"/>
  <c r="A388" i="311"/>
  <c r="A284" i="311"/>
  <c r="A1476" i="311"/>
  <c r="A125" i="311"/>
  <c r="A478" i="311"/>
  <c r="A69" i="311"/>
  <c r="A1396" i="311"/>
  <c r="A1196" i="311"/>
  <c r="A717" i="311"/>
  <c r="A109" i="311"/>
  <c r="BK89" i="193"/>
  <c r="D64" i="302"/>
  <c r="BK88" i="193"/>
  <c r="F10" i="193"/>
  <c r="DR10" i="193" s="1"/>
  <c r="D1" i="193"/>
  <c r="F52" i="302" l="1"/>
  <c r="F53" i="302"/>
  <c r="F50" i="302"/>
  <c r="F51" i="302"/>
  <c r="F54" i="302"/>
  <c r="F48" i="302"/>
  <c r="F40" i="302"/>
  <c r="A1198" i="313"/>
  <c r="A1278" i="313"/>
  <c r="A57" i="313"/>
  <c r="A390" i="313"/>
  <c r="A286" i="313"/>
  <c r="A837" i="313"/>
  <c r="A1037" i="313"/>
  <c r="A81" i="313"/>
  <c r="A1157" i="313"/>
  <c r="A1373" i="313"/>
  <c r="A681" i="313"/>
  <c r="A142" i="313"/>
  <c r="A110" i="313"/>
  <c r="A878" i="313"/>
  <c r="A1078" i="313"/>
  <c r="A1517" i="313"/>
  <c r="A917" i="313"/>
  <c r="A309" i="313"/>
  <c r="A238" i="313"/>
  <c r="A1118" i="313"/>
  <c r="A446" i="313"/>
  <c r="A334" i="313"/>
  <c r="A610" i="313"/>
  <c r="A998" i="313"/>
  <c r="A46" i="313"/>
  <c r="A261" i="313"/>
  <c r="A1397" i="313"/>
  <c r="A477" i="313"/>
  <c r="A645" i="313"/>
  <c r="A1437" i="313"/>
  <c r="A1317" i="313"/>
  <c r="A417" i="313"/>
  <c r="A1477" i="313"/>
  <c r="A541" i="313"/>
  <c r="A361" i="313"/>
  <c r="A573" i="313"/>
  <c r="A1237" i="313"/>
  <c r="A758" i="313"/>
  <c r="A217" i="313"/>
  <c r="A177" i="313"/>
  <c r="A798" i="313"/>
  <c r="A1056" i="312"/>
  <c r="A334" i="312"/>
  <c r="A717" i="312"/>
  <c r="A177" i="312"/>
  <c r="A1127" i="312"/>
  <c r="A645" i="312"/>
  <c r="A197" i="312"/>
  <c r="A1397" i="312"/>
  <c r="A1277" i="312"/>
  <c r="A127" i="312"/>
  <c r="A1078" i="312"/>
  <c r="A1237" i="312"/>
  <c r="A1318" i="312"/>
  <c r="A1158" i="312"/>
  <c r="A1437" i="312"/>
  <c r="A618" i="312"/>
  <c r="A238" i="312"/>
  <c r="A997" i="312"/>
  <c r="A574" i="312"/>
  <c r="A390" i="312"/>
  <c r="A361" i="312"/>
  <c r="A1518" i="312"/>
  <c r="A143" i="312"/>
  <c r="A958" i="312"/>
  <c r="A58" i="312"/>
  <c r="A109" i="312"/>
  <c r="A918" i="312"/>
  <c r="A1357" i="312"/>
  <c r="A82" i="312"/>
  <c r="A838" i="312"/>
  <c r="A1477" i="312"/>
  <c r="A509" i="312"/>
  <c r="A261" i="312"/>
  <c r="A69" i="312"/>
  <c r="A286" i="312"/>
  <c r="A445" i="312"/>
  <c r="A167" i="312"/>
  <c r="A757" i="312"/>
  <c r="A45" i="312"/>
  <c r="A419" i="312"/>
  <c r="A285" i="311"/>
  <c r="A1238" i="311"/>
  <c r="A1038" i="311"/>
  <c r="A217" i="311"/>
  <c r="A510" i="311"/>
  <c r="A1278" i="311"/>
  <c r="A1117" i="311"/>
  <c r="A1358" i="311"/>
  <c r="A877" i="311"/>
  <c r="A541" i="311"/>
  <c r="A1197" i="311"/>
  <c r="A157" i="311"/>
  <c r="A1477" i="311"/>
  <c r="A389" i="311"/>
  <c r="A1317" i="311"/>
  <c r="A1157" i="311"/>
  <c r="A1077" i="311"/>
  <c r="A837" i="311"/>
  <c r="A142" i="311"/>
  <c r="A645" i="311"/>
  <c r="A997" i="311"/>
  <c r="A797" i="311"/>
  <c r="A93" i="311"/>
  <c r="A58" i="311"/>
  <c r="A82" i="311"/>
  <c r="A238" i="311"/>
  <c r="A610" i="311"/>
  <c r="A758" i="311"/>
  <c r="A333" i="311"/>
  <c r="A45" i="311"/>
  <c r="A446" i="311"/>
  <c r="A1438" i="311"/>
  <c r="A198" i="311"/>
  <c r="A1518" i="311"/>
  <c r="A110" i="311"/>
  <c r="A70" i="311"/>
  <c r="A126" i="311"/>
  <c r="A718" i="311"/>
  <c r="A1397" i="311"/>
  <c r="A479" i="311"/>
  <c r="F38" i="193"/>
  <c r="F3" i="193"/>
  <c r="DR3" i="193" s="1"/>
  <c r="C33" i="302" s="1"/>
  <c r="D33" i="302" s="1"/>
  <c r="F4" i="193"/>
  <c r="DR4" i="193" s="1"/>
  <c r="C31" i="302" s="1"/>
  <c r="D31" i="302" s="1"/>
  <c r="F5" i="193"/>
  <c r="DR5" i="193" s="1"/>
  <c r="C6" i="302" s="1"/>
  <c r="D6" i="302" s="1"/>
  <c r="F8" i="193"/>
  <c r="DR8" i="193" s="1"/>
  <c r="C4" i="302" s="1"/>
  <c r="D4" i="302" s="1"/>
  <c r="F9" i="193"/>
  <c r="DR9" i="193" s="1"/>
  <c r="F12" i="193"/>
  <c r="DR12" i="193" s="1"/>
  <c r="C8" i="302" s="1"/>
  <c r="D8" i="302" s="1"/>
  <c r="F13" i="193"/>
  <c r="DR13" i="193" s="1"/>
  <c r="F15" i="193"/>
  <c r="DR15" i="193" s="1"/>
  <c r="C10" i="302" s="1"/>
  <c r="D10" i="302" s="1"/>
  <c r="F16" i="193"/>
  <c r="DR16" i="193" s="1"/>
  <c r="F17" i="193"/>
  <c r="DR17" i="193" s="1"/>
  <c r="C3" i="302" s="1"/>
  <c r="D3" i="302" s="1"/>
  <c r="F18" i="193"/>
  <c r="DR18" i="193" s="1"/>
  <c r="C28" i="302" s="1"/>
  <c r="D28" i="302" s="1"/>
  <c r="F20" i="193"/>
  <c r="DR20" i="193" s="1"/>
  <c r="C5" i="302" s="1"/>
  <c r="D5" i="302" s="1"/>
  <c r="F22" i="193"/>
  <c r="DR22" i="193" s="1"/>
  <c r="F25" i="193"/>
  <c r="DR25" i="193" s="1"/>
  <c r="F26" i="193"/>
  <c r="DR26" i="193" s="1"/>
  <c r="F30" i="193"/>
  <c r="DR30" i="193" s="1"/>
  <c r="C11" i="302" s="1"/>
  <c r="D11" i="302" s="1"/>
  <c r="F31" i="193"/>
  <c r="DR31" i="193" s="1"/>
  <c r="F90" i="193"/>
  <c r="F91" i="193"/>
  <c r="F92" i="193"/>
  <c r="F93" i="193"/>
  <c r="F94" i="193"/>
  <c r="C25" i="302" l="1"/>
  <c r="D25" i="302" s="1"/>
  <c r="C38" i="302"/>
  <c r="D38" i="302" s="1"/>
  <c r="C46" i="302"/>
  <c r="D46" i="302" s="1"/>
  <c r="DR38" i="193"/>
  <c r="C52" i="302" s="1"/>
  <c r="D52" i="302" s="1"/>
  <c r="F43" i="193"/>
  <c r="A1238" i="313"/>
  <c r="A1478" i="313"/>
  <c r="A1398" i="313"/>
  <c r="A799" i="313"/>
  <c r="A447" i="313"/>
  <c r="A178" i="313"/>
  <c r="A759" i="313"/>
  <c r="A574" i="313"/>
  <c r="A542" i="313"/>
  <c r="A418" i="313"/>
  <c r="A1438" i="313"/>
  <c r="A478" i="313"/>
  <c r="A262" i="313"/>
  <c r="A999" i="313"/>
  <c r="A310" i="313"/>
  <c r="A1518" i="313"/>
  <c r="A879" i="313"/>
  <c r="A143" i="313"/>
  <c r="A1374" i="313"/>
  <c r="A82" i="313"/>
  <c r="A838" i="313"/>
  <c r="A391" i="313"/>
  <c r="A362" i="313"/>
  <c r="A646" i="313"/>
  <c r="A239" i="313"/>
  <c r="A335" i="313"/>
  <c r="A1119" i="313"/>
  <c r="A1279" i="313"/>
  <c r="A218" i="313"/>
  <c r="A1318" i="313"/>
  <c r="A47" i="313"/>
  <c r="A918" i="313"/>
  <c r="A1079" i="313"/>
  <c r="A111" i="313"/>
  <c r="A682" i="313"/>
  <c r="A1158" i="313"/>
  <c r="A1038" i="313"/>
  <c r="A287" i="313"/>
  <c r="A58" i="313"/>
  <c r="A1199" i="313"/>
  <c r="A611" i="313"/>
  <c r="A1057" i="312"/>
  <c r="A287" i="312"/>
  <c r="A1478" i="312"/>
  <c r="A59" i="312"/>
  <c r="A575" i="312"/>
  <c r="A1438" i="312"/>
  <c r="A1278" i="312"/>
  <c r="A1128" i="312"/>
  <c r="A46" i="312"/>
  <c r="A83" i="312"/>
  <c r="A362" i="312"/>
  <c r="A1319" i="312"/>
  <c r="A718" i="312"/>
  <c r="A758" i="312"/>
  <c r="A446" i="312"/>
  <c r="A70" i="312"/>
  <c r="A510" i="312"/>
  <c r="A839" i="312"/>
  <c r="A1358" i="312"/>
  <c r="A110" i="312"/>
  <c r="A959" i="312"/>
  <c r="A1519" i="312"/>
  <c r="A391" i="312"/>
  <c r="A998" i="312"/>
  <c r="A619" i="312"/>
  <c r="A1238" i="312"/>
  <c r="A128" i="312"/>
  <c r="A1398" i="312"/>
  <c r="A646" i="312"/>
  <c r="A178" i="312"/>
  <c r="A335" i="312"/>
  <c r="A168" i="312"/>
  <c r="A262" i="312"/>
  <c r="A919" i="312"/>
  <c r="A144" i="312"/>
  <c r="A239" i="312"/>
  <c r="A1079" i="312"/>
  <c r="A198" i="312"/>
  <c r="A420" i="312"/>
  <c r="A1159" i="312"/>
  <c r="A1519" i="311"/>
  <c r="A46" i="311"/>
  <c r="A759" i="311"/>
  <c r="A646" i="311"/>
  <c r="A838" i="311"/>
  <c r="A1158" i="311"/>
  <c r="A390" i="311"/>
  <c r="A158" i="311"/>
  <c r="A542" i="311"/>
  <c r="A1359" i="311"/>
  <c r="A1279" i="311"/>
  <c r="A1239" i="311"/>
  <c r="A480" i="311"/>
  <c r="A71" i="311"/>
  <c r="A199" i="311"/>
  <c r="A447" i="311"/>
  <c r="A334" i="311"/>
  <c r="A611" i="311"/>
  <c r="A83" i="311"/>
  <c r="A94" i="311"/>
  <c r="A998" i="311"/>
  <c r="A143" i="311"/>
  <c r="A1078" i="311"/>
  <c r="A1318" i="311"/>
  <c r="A1478" i="311"/>
  <c r="A1198" i="311"/>
  <c r="A878" i="311"/>
  <c r="A1118" i="311"/>
  <c r="A511" i="311"/>
  <c r="A1039" i="311"/>
  <c r="A286" i="311"/>
  <c r="A1439" i="311"/>
  <c r="A798" i="311"/>
  <c r="A218" i="311"/>
  <c r="A719" i="311"/>
  <c r="A239" i="311"/>
  <c r="A59" i="311"/>
  <c r="A1398" i="311"/>
  <c r="A127" i="311"/>
  <c r="A111" i="311"/>
  <c r="Q94" i="223"/>
  <c r="DR43" i="193" l="1"/>
  <c r="A59" i="313"/>
  <c r="A683" i="313"/>
  <c r="A48" i="313"/>
  <c r="A839" i="313"/>
  <c r="A880" i="313"/>
  <c r="A311" i="313"/>
  <c r="A1439" i="313"/>
  <c r="A543" i="313"/>
  <c r="A760" i="313"/>
  <c r="A1239" i="313"/>
  <c r="A612" i="313"/>
  <c r="A240" i="313"/>
  <c r="A448" i="313"/>
  <c r="A1200" i="313"/>
  <c r="A288" i="313"/>
  <c r="A1159" i="313"/>
  <c r="A112" i="313"/>
  <c r="A919" i="313"/>
  <c r="A1319" i="313"/>
  <c r="A647" i="313"/>
  <c r="A392" i="313"/>
  <c r="A83" i="313"/>
  <c r="A144" i="313"/>
  <c r="A1519" i="313"/>
  <c r="A1000" i="313"/>
  <c r="A479" i="313"/>
  <c r="A419" i="313"/>
  <c r="A575" i="313"/>
  <c r="A179" i="313"/>
  <c r="A1479" i="313"/>
  <c r="A1039" i="313"/>
  <c r="A1080" i="313"/>
  <c r="A219" i="313"/>
  <c r="A363" i="313"/>
  <c r="A1375" i="313"/>
  <c r="A263" i="313"/>
  <c r="A1399" i="313"/>
  <c r="A1120" i="313"/>
  <c r="A1280" i="313"/>
  <c r="A336" i="313"/>
  <c r="A800" i="313"/>
  <c r="A1058" i="312"/>
  <c r="A1080" i="312"/>
  <c r="A336" i="312"/>
  <c r="A620" i="312"/>
  <c r="A1359" i="312"/>
  <c r="A576" i="312"/>
  <c r="A145" i="312"/>
  <c r="A47" i="312"/>
  <c r="A129" i="312"/>
  <c r="A960" i="312"/>
  <c r="A447" i="312"/>
  <c r="A1479" i="312"/>
  <c r="A421" i="312"/>
  <c r="A199" i="312"/>
  <c r="A240" i="312"/>
  <c r="A920" i="312"/>
  <c r="A179" i="312"/>
  <c r="A1399" i="312"/>
  <c r="A1239" i="312"/>
  <c r="A999" i="312"/>
  <c r="A1520" i="312"/>
  <c r="A111" i="312"/>
  <c r="A840" i="312"/>
  <c r="A71" i="312"/>
  <c r="A759" i="312"/>
  <c r="A1320" i="312"/>
  <c r="A1129" i="312"/>
  <c r="A1439" i="312"/>
  <c r="A60" i="312"/>
  <c r="A288" i="312"/>
  <c r="A263" i="312"/>
  <c r="A647" i="312"/>
  <c r="A392" i="312"/>
  <c r="A511" i="312"/>
  <c r="A719" i="312"/>
  <c r="A363" i="312"/>
  <c r="A1279" i="312"/>
  <c r="A1160" i="312"/>
  <c r="A84" i="312"/>
  <c r="A1440" i="311"/>
  <c r="A1119" i="311"/>
  <c r="A1319" i="311"/>
  <c r="A95" i="311"/>
  <c r="A1360" i="311"/>
  <c r="A159" i="311"/>
  <c r="A1159" i="311"/>
  <c r="A47" i="311"/>
  <c r="A1399" i="311"/>
  <c r="A240" i="311"/>
  <c r="A72" i="311"/>
  <c r="A60" i="311"/>
  <c r="A799" i="311"/>
  <c r="A287" i="311"/>
  <c r="A512" i="311"/>
  <c r="A879" i="311"/>
  <c r="A1479" i="311"/>
  <c r="A1079" i="311"/>
  <c r="A999" i="311"/>
  <c r="A84" i="311"/>
  <c r="A335" i="311"/>
  <c r="A200" i="311"/>
  <c r="A1280" i="311"/>
  <c r="A543" i="311"/>
  <c r="A391" i="311"/>
  <c r="A839" i="311"/>
  <c r="A760" i="311"/>
  <c r="A1520" i="311"/>
  <c r="A219" i="311"/>
  <c r="A1040" i="311"/>
  <c r="A1199" i="311"/>
  <c r="A144" i="311"/>
  <c r="A612" i="311"/>
  <c r="A448" i="311"/>
  <c r="A1240" i="311"/>
  <c r="A647" i="311"/>
  <c r="A112" i="311"/>
  <c r="A128" i="311"/>
  <c r="A720" i="311"/>
  <c r="A481" i="311"/>
  <c r="DQ2" i="193"/>
  <c r="DP2" i="193"/>
  <c r="DO2" i="193"/>
  <c r="DN2" i="193"/>
  <c r="DM2" i="193"/>
  <c r="DL2" i="193"/>
  <c r="DK2" i="193"/>
  <c r="DJ2" i="193"/>
  <c r="DI2" i="193"/>
  <c r="DH2" i="193"/>
  <c r="DG2" i="193"/>
  <c r="DF2" i="193"/>
  <c r="DC2" i="193"/>
  <c r="DB2" i="193"/>
  <c r="DA2" i="193"/>
  <c r="CZ2" i="193"/>
  <c r="CY2" i="193"/>
  <c r="CX2" i="193"/>
  <c r="CW2" i="193"/>
  <c r="CV2" i="193"/>
  <c r="CU2" i="193"/>
  <c r="CT2" i="193"/>
  <c r="CS2" i="193"/>
  <c r="CR2" i="193"/>
  <c r="CQ2" i="193"/>
  <c r="CP2" i="193"/>
  <c r="CO2" i="193"/>
  <c r="CN2" i="193"/>
  <c r="CM2" i="193"/>
  <c r="CL2" i="193"/>
  <c r="CK2" i="193"/>
  <c r="CJ2" i="193"/>
  <c r="CI2" i="193"/>
  <c r="CH2" i="193"/>
  <c r="CG2" i="193"/>
  <c r="CF2" i="193"/>
  <c r="CE2" i="193"/>
  <c r="CD2" i="193"/>
  <c r="CC2" i="193"/>
  <c r="CB2" i="193"/>
  <c r="CA2" i="193"/>
  <c r="BZ2" i="193"/>
  <c r="BY2" i="193"/>
  <c r="BX2" i="193"/>
  <c r="BW2" i="193"/>
  <c r="BV2" i="193"/>
  <c r="BU2" i="193"/>
  <c r="BT2" i="193"/>
  <c r="BS2" i="193"/>
  <c r="BR2" i="193"/>
  <c r="H90" i="193"/>
  <c r="I90" i="193"/>
  <c r="H91" i="193"/>
  <c r="I91" i="193"/>
  <c r="H92" i="193"/>
  <c r="I92" i="193"/>
  <c r="H93" i="193"/>
  <c r="I93" i="193"/>
  <c r="H94" i="193"/>
  <c r="I94" i="193"/>
  <c r="BG2" i="193"/>
  <c r="BF2" i="193"/>
  <c r="BE2" i="193"/>
  <c r="BD2" i="193"/>
  <c r="BC2" i="193"/>
  <c r="BB2" i="193"/>
  <c r="BA2" i="193"/>
  <c r="AZ2" i="193"/>
  <c r="AY2" i="193"/>
  <c r="AX2" i="193"/>
  <c r="AW2" i="193"/>
  <c r="AV2" i="193"/>
  <c r="AS2" i="193"/>
  <c r="AR2" i="193"/>
  <c r="AQ2" i="193"/>
  <c r="AP2" i="193"/>
  <c r="AO2" i="193"/>
  <c r="AN2" i="193"/>
  <c r="AM2" i="193"/>
  <c r="AL2" i="193"/>
  <c r="AK2" i="193"/>
  <c r="AJ2" i="193"/>
  <c r="AI2" i="193"/>
  <c r="AH2" i="193"/>
  <c r="AG2" i="193"/>
  <c r="AF2" i="193"/>
  <c r="AE2" i="193"/>
  <c r="AD2" i="193"/>
  <c r="AC2" i="193"/>
  <c r="AB2" i="193"/>
  <c r="AA2" i="193"/>
  <c r="Z2" i="193"/>
  <c r="Y2" i="193"/>
  <c r="X2" i="193"/>
  <c r="W2" i="193"/>
  <c r="V2" i="193"/>
  <c r="D47" i="315"/>
  <c r="E47" i="315"/>
  <c r="H47" i="315"/>
  <c r="I47" i="315"/>
  <c r="D48" i="315"/>
  <c r="E48" i="315"/>
  <c r="F48" i="315"/>
  <c r="G48" i="315"/>
  <c r="H48" i="315"/>
  <c r="I48" i="315"/>
  <c r="J48" i="315"/>
  <c r="K48" i="315"/>
  <c r="D49" i="315"/>
  <c r="E49" i="315"/>
  <c r="F49" i="315"/>
  <c r="G49" i="315"/>
  <c r="H49" i="315"/>
  <c r="I49" i="315"/>
  <c r="J49" i="315"/>
  <c r="K49" i="315"/>
  <c r="D50" i="315"/>
  <c r="E50" i="315"/>
  <c r="F50" i="315"/>
  <c r="G50" i="315"/>
  <c r="H50" i="315"/>
  <c r="I50" i="315"/>
  <c r="J50" i="315"/>
  <c r="K50" i="315"/>
  <c r="D51" i="315"/>
  <c r="E51" i="315"/>
  <c r="F51" i="315"/>
  <c r="G51" i="315"/>
  <c r="H51" i="315"/>
  <c r="I51" i="315"/>
  <c r="J51" i="315"/>
  <c r="K51" i="315"/>
  <c r="D52" i="315"/>
  <c r="E52" i="315"/>
  <c r="F52" i="315"/>
  <c r="G52" i="315"/>
  <c r="H52" i="315"/>
  <c r="I52" i="315"/>
  <c r="J52" i="315"/>
  <c r="K52" i="315"/>
  <c r="D53" i="315"/>
  <c r="E53" i="315"/>
  <c r="F53" i="315"/>
  <c r="G53" i="315"/>
  <c r="H53" i="315"/>
  <c r="I53" i="315"/>
  <c r="J53" i="315"/>
  <c r="K53" i="315"/>
  <c r="D54" i="315"/>
  <c r="E54" i="315"/>
  <c r="F54" i="315"/>
  <c r="G54" i="315"/>
  <c r="H54" i="315"/>
  <c r="I54" i="315"/>
  <c r="J54" i="315"/>
  <c r="K54" i="315"/>
  <c r="D55" i="315"/>
  <c r="E55" i="315"/>
  <c r="F55" i="315"/>
  <c r="G55" i="315"/>
  <c r="H55" i="315"/>
  <c r="I55" i="315"/>
  <c r="J55" i="315"/>
  <c r="K55" i="315"/>
  <c r="D56" i="315"/>
  <c r="E56" i="315"/>
  <c r="F56" i="315"/>
  <c r="G56" i="315"/>
  <c r="H56" i="315"/>
  <c r="I56" i="315"/>
  <c r="J56" i="315"/>
  <c r="K56" i="315"/>
  <c r="D57" i="315"/>
  <c r="E57" i="315"/>
  <c r="F57" i="315"/>
  <c r="G57" i="315"/>
  <c r="H57" i="315"/>
  <c r="I57" i="315"/>
  <c r="J57" i="315"/>
  <c r="K57" i="315"/>
  <c r="D58" i="315"/>
  <c r="E58" i="315"/>
  <c r="F58" i="315"/>
  <c r="G58" i="315"/>
  <c r="H58" i="315"/>
  <c r="I58" i="315"/>
  <c r="J58" i="315"/>
  <c r="K58" i="315"/>
  <c r="D59" i="315"/>
  <c r="E59" i="315"/>
  <c r="F59" i="315"/>
  <c r="G59" i="315"/>
  <c r="H59" i="315"/>
  <c r="I59" i="315"/>
  <c r="J59" i="315"/>
  <c r="K59" i="315"/>
  <c r="D60" i="315"/>
  <c r="E60" i="315"/>
  <c r="F60" i="315"/>
  <c r="G60" i="315"/>
  <c r="H60" i="315"/>
  <c r="I60" i="315"/>
  <c r="J60" i="315"/>
  <c r="K60" i="315"/>
  <c r="D61" i="315"/>
  <c r="E61" i="315"/>
  <c r="F61" i="315"/>
  <c r="G61" i="315"/>
  <c r="H61" i="315"/>
  <c r="I61" i="315"/>
  <c r="J61" i="315"/>
  <c r="K61" i="315"/>
  <c r="D62" i="315"/>
  <c r="E62" i="315"/>
  <c r="F62" i="315"/>
  <c r="G62" i="315"/>
  <c r="H62" i="315"/>
  <c r="I62" i="315"/>
  <c r="J62" i="315"/>
  <c r="K62" i="315"/>
  <c r="D63" i="315"/>
  <c r="E63" i="315"/>
  <c r="F63" i="315"/>
  <c r="G63" i="315"/>
  <c r="H63" i="315"/>
  <c r="I63" i="315"/>
  <c r="J63" i="315"/>
  <c r="K63" i="315"/>
  <c r="D64" i="315"/>
  <c r="E64" i="315"/>
  <c r="F64" i="315"/>
  <c r="G64" i="315"/>
  <c r="H64" i="315"/>
  <c r="I64" i="315"/>
  <c r="J64" i="315"/>
  <c r="K64" i="315"/>
  <c r="D65" i="315"/>
  <c r="E65" i="315"/>
  <c r="F65" i="315"/>
  <c r="G65" i="315"/>
  <c r="H65" i="315"/>
  <c r="I65" i="315"/>
  <c r="J65" i="315"/>
  <c r="K65" i="315"/>
  <c r="D66" i="315"/>
  <c r="E66" i="315"/>
  <c r="F66" i="315"/>
  <c r="G66" i="315"/>
  <c r="H66" i="315"/>
  <c r="I66" i="315"/>
  <c r="J66" i="315"/>
  <c r="K66" i="315"/>
  <c r="D67" i="315"/>
  <c r="E67" i="315"/>
  <c r="F67" i="315"/>
  <c r="G67" i="315"/>
  <c r="H67" i="315"/>
  <c r="I67" i="315"/>
  <c r="J67" i="315"/>
  <c r="K67" i="315"/>
  <c r="D68" i="315"/>
  <c r="E68" i="315"/>
  <c r="F68" i="315"/>
  <c r="G68" i="315"/>
  <c r="H68" i="315"/>
  <c r="I68" i="315"/>
  <c r="J68" i="315"/>
  <c r="K68" i="315"/>
  <c r="D69" i="315"/>
  <c r="E69" i="315"/>
  <c r="F69" i="315"/>
  <c r="G69" i="315"/>
  <c r="H69" i="315"/>
  <c r="I69" i="315"/>
  <c r="J69" i="315"/>
  <c r="K69" i="315"/>
  <c r="D70" i="315"/>
  <c r="E70" i="315"/>
  <c r="F70" i="315"/>
  <c r="G70" i="315"/>
  <c r="H70" i="315"/>
  <c r="I70" i="315"/>
  <c r="J70" i="315"/>
  <c r="K70" i="315"/>
  <c r="D71" i="315"/>
  <c r="E71" i="315"/>
  <c r="F71" i="315"/>
  <c r="G71" i="315"/>
  <c r="H71" i="315"/>
  <c r="I71" i="315"/>
  <c r="J71" i="315"/>
  <c r="K71" i="315"/>
  <c r="D72" i="315"/>
  <c r="E72" i="315"/>
  <c r="F72" i="315"/>
  <c r="G72" i="315"/>
  <c r="H72" i="315"/>
  <c r="I72" i="315"/>
  <c r="J72" i="315"/>
  <c r="K72" i="315"/>
  <c r="D73" i="315"/>
  <c r="E73" i="315"/>
  <c r="F73" i="315"/>
  <c r="G73" i="315"/>
  <c r="H73" i="315"/>
  <c r="I73" i="315"/>
  <c r="J73" i="315"/>
  <c r="K73" i="315"/>
  <c r="D74" i="315"/>
  <c r="E74" i="315"/>
  <c r="F74" i="315"/>
  <c r="G74" i="315"/>
  <c r="H74" i="315"/>
  <c r="I74" i="315"/>
  <c r="J74" i="315"/>
  <c r="K74" i="315"/>
  <c r="D75" i="315"/>
  <c r="E75" i="315"/>
  <c r="F75" i="315"/>
  <c r="G75" i="315"/>
  <c r="H75" i="315"/>
  <c r="I75" i="315"/>
  <c r="J75" i="315"/>
  <c r="K75" i="315"/>
  <c r="D76" i="315"/>
  <c r="E76" i="315"/>
  <c r="F76" i="315"/>
  <c r="G76" i="315"/>
  <c r="H76" i="315"/>
  <c r="I76" i="315"/>
  <c r="J76" i="315"/>
  <c r="K76" i="315"/>
  <c r="D77" i="315"/>
  <c r="E77" i="315"/>
  <c r="F77" i="315"/>
  <c r="G77" i="315"/>
  <c r="H77" i="315"/>
  <c r="I77" i="315"/>
  <c r="J77" i="315"/>
  <c r="K77" i="315"/>
  <c r="D78" i="315"/>
  <c r="E78" i="315"/>
  <c r="F78" i="315"/>
  <c r="G78" i="315"/>
  <c r="H78" i="315"/>
  <c r="I78" i="315"/>
  <c r="J78" i="315"/>
  <c r="K78" i="315"/>
  <c r="D79" i="315"/>
  <c r="E79" i="315"/>
  <c r="F79" i="315"/>
  <c r="G79" i="315"/>
  <c r="H79" i="315"/>
  <c r="I79" i="315"/>
  <c r="J79" i="315"/>
  <c r="K79" i="315"/>
  <c r="D80" i="315"/>
  <c r="E80" i="315"/>
  <c r="F80" i="315"/>
  <c r="G80" i="315"/>
  <c r="H80" i="315"/>
  <c r="I80" i="315"/>
  <c r="J80" i="315"/>
  <c r="K80" i="315"/>
  <c r="D81" i="315"/>
  <c r="E81" i="315"/>
  <c r="F81" i="315"/>
  <c r="G81" i="315"/>
  <c r="H81" i="315"/>
  <c r="I81" i="315"/>
  <c r="J81" i="315"/>
  <c r="K81" i="315"/>
  <c r="D82" i="315"/>
  <c r="E82" i="315"/>
  <c r="F82" i="315"/>
  <c r="G82" i="315"/>
  <c r="H82" i="315"/>
  <c r="I82" i="315"/>
  <c r="J82" i="315"/>
  <c r="K82" i="315"/>
  <c r="D83" i="315"/>
  <c r="E83" i="315"/>
  <c r="F83" i="315"/>
  <c r="G83" i="315"/>
  <c r="H83" i="315"/>
  <c r="I83" i="315"/>
  <c r="J83" i="315"/>
  <c r="K83" i="315"/>
  <c r="D84" i="315"/>
  <c r="E84" i="315"/>
  <c r="F84" i="315"/>
  <c r="G84" i="315"/>
  <c r="H84" i="315"/>
  <c r="I84" i="315"/>
  <c r="J84" i="315"/>
  <c r="K84" i="315"/>
  <c r="D85" i="315"/>
  <c r="E85" i="315"/>
  <c r="F85" i="315"/>
  <c r="G85" i="315"/>
  <c r="H85" i="315"/>
  <c r="I85" i="315"/>
  <c r="J85" i="315"/>
  <c r="K85" i="315"/>
  <c r="D86" i="315"/>
  <c r="E86" i="315"/>
  <c r="F86" i="315"/>
  <c r="G86" i="315"/>
  <c r="H86" i="315"/>
  <c r="I86" i="315"/>
  <c r="J86" i="315"/>
  <c r="K86" i="315"/>
  <c r="D87" i="315"/>
  <c r="E87" i="315"/>
  <c r="F87" i="315"/>
  <c r="G87" i="315"/>
  <c r="H87" i="315"/>
  <c r="I87" i="315"/>
  <c r="J87" i="315"/>
  <c r="K87" i="315"/>
  <c r="D88" i="315"/>
  <c r="E88" i="315"/>
  <c r="F88" i="315"/>
  <c r="G88" i="315"/>
  <c r="H88" i="315"/>
  <c r="I88" i="315"/>
  <c r="J88" i="315"/>
  <c r="K88" i="315"/>
  <c r="D89" i="315"/>
  <c r="E89" i="315"/>
  <c r="F89" i="315"/>
  <c r="G89" i="315"/>
  <c r="H89" i="315"/>
  <c r="I89" i="315"/>
  <c r="J89" i="315"/>
  <c r="K89" i="315"/>
  <c r="D90" i="315"/>
  <c r="E90" i="315"/>
  <c r="F90" i="315"/>
  <c r="G90" i="315"/>
  <c r="H90" i="315"/>
  <c r="I90" i="315"/>
  <c r="J90" i="315"/>
  <c r="K90" i="315"/>
  <c r="D91" i="315"/>
  <c r="E91" i="315"/>
  <c r="F91" i="315"/>
  <c r="G91" i="315"/>
  <c r="H91" i="315"/>
  <c r="I91" i="315"/>
  <c r="J91" i="315"/>
  <c r="K91" i="315"/>
  <c r="D92" i="315"/>
  <c r="E92" i="315"/>
  <c r="F92" i="315"/>
  <c r="G92" i="315"/>
  <c r="H92" i="315"/>
  <c r="I92" i="315"/>
  <c r="J92" i="315"/>
  <c r="K92" i="315"/>
  <c r="D93" i="315"/>
  <c r="E93" i="315"/>
  <c r="F93" i="315"/>
  <c r="G93" i="315"/>
  <c r="H93" i="315"/>
  <c r="I93" i="315"/>
  <c r="J93" i="315"/>
  <c r="K93" i="315"/>
  <c r="C51" i="302" l="1"/>
  <c r="D51" i="302" s="1"/>
  <c r="C17" i="302"/>
  <c r="D17" i="302" s="1"/>
  <c r="A264" i="313"/>
  <c r="A364" i="313"/>
  <c r="A1081" i="313"/>
  <c r="A1480" i="313"/>
  <c r="A576" i="313"/>
  <c r="A480" i="313"/>
  <c r="A1520" i="313"/>
  <c r="A84" i="313"/>
  <c r="A648" i="313"/>
  <c r="A920" i="313"/>
  <c r="A1160" i="313"/>
  <c r="A1201" i="313"/>
  <c r="A1240" i="313"/>
  <c r="A544" i="313"/>
  <c r="A312" i="313"/>
  <c r="A840" i="313"/>
  <c r="A684" i="313"/>
  <c r="A337" i="313"/>
  <c r="A1121" i="313"/>
  <c r="A241" i="313"/>
  <c r="A1400" i="313"/>
  <c r="A1376" i="313"/>
  <c r="A220" i="313"/>
  <c r="A1040" i="313"/>
  <c r="A180" i="313"/>
  <c r="A420" i="313"/>
  <c r="A1001" i="313"/>
  <c r="A145" i="313"/>
  <c r="A393" i="313"/>
  <c r="A1320" i="313"/>
  <c r="A113" i="313"/>
  <c r="A289" i="313"/>
  <c r="A761" i="313"/>
  <c r="A1440" i="313"/>
  <c r="A881" i="313"/>
  <c r="A60" i="313"/>
  <c r="A801" i="313"/>
  <c r="A1281" i="313"/>
  <c r="A449" i="313"/>
  <c r="A613" i="313"/>
  <c r="A1059" i="312"/>
  <c r="A393" i="312"/>
  <c r="A264" i="312"/>
  <c r="A1521" i="312"/>
  <c r="A760" i="312"/>
  <c r="A422" i="312"/>
  <c r="A146" i="312"/>
  <c r="A720" i="312"/>
  <c r="A337" i="312"/>
  <c r="A1161" i="312"/>
  <c r="A364" i="312"/>
  <c r="A512" i="312"/>
  <c r="A648" i="312"/>
  <c r="A289" i="312"/>
  <c r="A72" i="312"/>
  <c r="A112" i="312"/>
  <c r="A1000" i="312"/>
  <c r="A1400" i="312"/>
  <c r="A921" i="312"/>
  <c r="A200" i="312"/>
  <c r="A1480" i="312"/>
  <c r="A961" i="312"/>
  <c r="A577" i="312"/>
  <c r="A621" i="312"/>
  <c r="A1081" i="312"/>
  <c r="A1280" i="312"/>
  <c r="A1130" i="312"/>
  <c r="A841" i="312"/>
  <c r="A1240" i="312"/>
  <c r="A180" i="312"/>
  <c r="A241" i="312"/>
  <c r="A448" i="312"/>
  <c r="A130" i="312"/>
  <c r="A1360" i="312"/>
  <c r="A1440" i="312"/>
  <c r="A1321" i="312"/>
  <c r="A48" i="312"/>
  <c r="A648" i="311"/>
  <c r="A145" i="311"/>
  <c r="A1521" i="311"/>
  <c r="A544" i="311"/>
  <c r="A1080" i="311"/>
  <c r="A880" i="311"/>
  <c r="A288" i="311"/>
  <c r="A241" i="311"/>
  <c r="A48" i="311"/>
  <c r="A96" i="311"/>
  <c r="A482" i="311"/>
  <c r="A129" i="311"/>
  <c r="A160" i="311"/>
  <c r="A1241" i="311"/>
  <c r="A613" i="311"/>
  <c r="A220" i="311"/>
  <c r="A761" i="311"/>
  <c r="A392" i="311"/>
  <c r="A1281" i="311"/>
  <c r="A336" i="311"/>
  <c r="A1000" i="311"/>
  <c r="A1480" i="311"/>
  <c r="A513" i="311"/>
  <c r="A800" i="311"/>
  <c r="A1160" i="311"/>
  <c r="A1361" i="311"/>
  <c r="A1320" i="311"/>
  <c r="A1441" i="311"/>
  <c r="A449" i="311"/>
  <c r="A1041" i="311"/>
  <c r="A840" i="311"/>
  <c r="A201" i="311"/>
  <c r="A1120" i="311"/>
  <c r="A721" i="311"/>
  <c r="A113" i="311"/>
  <c r="A1200" i="311"/>
  <c r="A1400" i="311"/>
  <c r="BK93" i="193"/>
  <c r="BK91" i="193"/>
  <c r="BK94" i="193"/>
  <c r="BK92" i="193"/>
  <c r="BK90" i="193"/>
  <c r="BU95" i="193"/>
  <c r="BY95" i="193"/>
  <c r="CC95" i="193"/>
  <c r="CG95" i="193"/>
  <c r="CK95" i="193"/>
  <c r="CO95" i="193"/>
  <c r="CS95" i="193"/>
  <c r="CW95" i="193"/>
  <c r="DA95" i="193"/>
  <c r="DE95" i="193"/>
  <c r="DI95" i="193"/>
  <c r="DM95" i="193"/>
  <c r="DQ95" i="193"/>
  <c r="X95" i="193"/>
  <c r="AN95" i="193"/>
  <c r="AV95" i="193"/>
  <c r="AB95" i="193"/>
  <c r="AJ95" i="193"/>
  <c r="BD95" i="193"/>
  <c r="AF95" i="193"/>
  <c r="AR95" i="193"/>
  <c r="AZ95" i="193"/>
  <c r="BS95" i="193"/>
  <c r="BW95" i="193"/>
  <c r="CA95" i="193"/>
  <c r="CE95" i="193"/>
  <c r="CI95" i="193"/>
  <c r="CM95" i="193"/>
  <c r="CQ95" i="193"/>
  <c r="CU95" i="193"/>
  <c r="CY95" i="193"/>
  <c r="DC95" i="193"/>
  <c r="DG95" i="193"/>
  <c r="DK95" i="193"/>
  <c r="DO95" i="193"/>
  <c r="Y95" i="193"/>
  <c r="AK95" i="193"/>
  <c r="BA95" i="193"/>
  <c r="BV95" i="193"/>
  <c r="BZ95" i="193"/>
  <c r="CH95" i="193"/>
  <c r="CL95" i="193"/>
  <c r="CP95" i="193"/>
  <c r="CT95" i="193"/>
  <c r="CX95" i="193"/>
  <c r="DB95" i="193"/>
  <c r="DF95" i="193"/>
  <c r="DJ95" i="193"/>
  <c r="DN95" i="193"/>
  <c r="AG95" i="193"/>
  <c r="AS95" i="193"/>
  <c r="BE95" i="193"/>
  <c r="Z95" i="193"/>
  <c r="AL95" i="193"/>
  <c r="AT95" i="193"/>
  <c r="BF95" i="193"/>
  <c r="AC95" i="193"/>
  <c r="AO95" i="193"/>
  <c r="AW95" i="193"/>
  <c r="V95" i="193"/>
  <c r="AD95" i="193"/>
  <c r="AH95" i="193"/>
  <c r="AP95" i="193"/>
  <c r="AX95" i="193"/>
  <c r="BB95" i="193"/>
  <c r="W95" i="193"/>
  <c r="AA95" i="193"/>
  <c r="AE95" i="193"/>
  <c r="AI95" i="193"/>
  <c r="AM95" i="193"/>
  <c r="AQ95" i="193"/>
  <c r="AY95" i="193"/>
  <c r="BC95" i="193"/>
  <c r="BG95" i="193"/>
  <c r="BT95" i="193"/>
  <c r="BX95" i="193"/>
  <c r="CB95" i="193"/>
  <c r="CF95" i="193"/>
  <c r="CJ95" i="193"/>
  <c r="CN95" i="193"/>
  <c r="CR95" i="193"/>
  <c r="CV95" i="193"/>
  <c r="CZ95" i="193"/>
  <c r="DD95" i="193"/>
  <c r="DH95" i="193"/>
  <c r="DL95" i="193"/>
  <c r="DP95" i="193"/>
  <c r="CD95" i="193"/>
  <c r="BR95" i="193"/>
  <c r="T2" i="315"/>
  <c r="A882" i="313" l="1"/>
  <c r="A114" i="313"/>
  <c r="A1002" i="313"/>
  <c r="A313" i="313"/>
  <c r="A1161" i="313"/>
  <c r="A1521" i="313"/>
  <c r="A265" i="313"/>
  <c r="A450" i="313"/>
  <c r="A802" i="313"/>
  <c r="A1122" i="313"/>
  <c r="A1441" i="313"/>
  <c r="A290" i="313"/>
  <c r="A1321" i="313"/>
  <c r="A146" i="313"/>
  <c r="A421" i="313"/>
  <c r="A1041" i="313"/>
  <c r="A1377" i="313"/>
  <c r="A841" i="313"/>
  <c r="A545" i="313"/>
  <c r="A1202" i="313"/>
  <c r="A921" i="313"/>
  <c r="A481" i="313"/>
  <c r="A1481" i="313"/>
  <c r="A365" i="313"/>
  <c r="A762" i="313"/>
  <c r="A394" i="313"/>
  <c r="A181" i="313"/>
  <c r="A221" i="313"/>
  <c r="A1401" i="313"/>
  <c r="A685" i="313"/>
  <c r="A1241" i="313"/>
  <c r="A649" i="313"/>
  <c r="A577" i="313"/>
  <c r="A1082" i="313"/>
  <c r="A614" i="313"/>
  <c r="A1282" i="313"/>
  <c r="A242" i="313"/>
  <c r="A338" i="313"/>
  <c r="A1060" i="312"/>
  <c r="A1131" i="312"/>
  <c r="A1441" i="312"/>
  <c r="A761" i="312"/>
  <c r="A242" i="312"/>
  <c r="A578" i="312"/>
  <c r="A922" i="312"/>
  <c r="A265" i="312"/>
  <c r="A1361" i="312"/>
  <c r="A449" i="312"/>
  <c r="A181" i="312"/>
  <c r="A842" i="312"/>
  <c r="A1281" i="312"/>
  <c r="A622" i="312"/>
  <c r="A962" i="312"/>
  <c r="A201" i="312"/>
  <c r="A1401" i="312"/>
  <c r="A113" i="312"/>
  <c r="A290" i="312"/>
  <c r="A513" i="312"/>
  <c r="A721" i="312"/>
  <c r="A1522" i="312"/>
  <c r="A394" i="312"/>
  <c r="A131" i="312"/>
  <c r="A1241" i="312"/>
  <c r="A1082" i="312"/>
  <c r="A1481" i="312"/>
  <c r="A1001" i="312"/>
  <c r="A649" i="312"/>
  <c r="A365" i="312"/>
  <c r="A338" i="312"/>
  <c r="A147" i="312"/>
  <c r="A1322" i="312"/>
  <c r="A1162" i="312"/>
  <c r="A423" i="312"/>
  <c r="A1042" i="311"/>
  <c r="A801" i="311"/>
  <c r="A337" i="311"/>
  <c r="A221" i="311"/>
  <c r="A1242" i="311"/>
  <c r="A97" i="311"/>
  <c r="A881" i="311"/>
  <c r="A146" i="311"/>
  <c r="A722" i="311"/>
  <c r="A130" i="311"/>
  <c r="A1121" i="311"/>
  <c r="A841" i="311"/>
  <c r="A450" i="311"/>
  <c r="A1321" i="311"/>
  <c r="A1161" i="311"/>
  <c r="A514" i="311"/>
  <c r="A1001" i="311"/>
  <c r="A1282" i="311"/>
  <c r="A762" i="311"/>
  <c r="A614" i="311"/>
  <c r="A289" i="311"/>
  <c r="A1081" i="311"/>
  <c r="A1522" i="311"/>
  <c r="A649" i="311"/>
  <c r="A202" i="311"/>
  <c r="A1442" i="311"/>
  <c r="A1362" i="311"/>
  <c r="A1481" i="311"/>
  <c r="A393" i="311"/>
  <c r="A242" i="311"/>
  <c r="A545" i="311"/>
  <c r="A1201" i="311"/>
  <c r="A1401" i="311"/>
  <c r="A114" i="311"/>
  <c r="A161" i="311"/>
  <c r="A483" i="311"/>
  <c r="R93" i="315"/>
  <c r="Q93" i="315"/>
  <c r="P93" i="315"/>
  <c r="O93" i="315"/>
  <c r="M93" i="315"/>
  <c r="L93" i="315"/>
  <c r="R92" i="315"/>
  <c r="Q92" i="315"/>
  <c r="P92" i="315"/>
  <c r="O92" i="315"/>
  <c r="M92" i="315"/>
  <c r="L92" i="315"/>
  <c r="R91" i="315"/>
  <c r="Q91" i="315"/>
  <c r="P91" i="315"/>
  <c r="O91" i="315"/>
  <c r="M91" i="315"/>
  <c r="L91" i="315"/>
  <c r="R90" i="315"/>
  <c r="Q90" i="315"/>
  <c r="P90" i="315"/>
  <c r="O90" i="315"/>
  <c r="M90" i="315"/>
  <c r="L90" i="315"/>
  <c r="R89" i="315"/>
  <c r="Q89" i="315"/>
  <c r="P89" i="315"/>
  <c r="O89" i="315"/>
  <c r="M89" i="315"/>
  <c r="L89" i="315"/>
  <c r="R88" i="315"/>
  <c r="Q88" i="315"/>
  <c r="P88" i="315"/>
  <c r="O88" i="315"/>
  <c r="M88" i="315"/>
  <c r="L88" i="315"/>
  <c r="R87" i="315"/>
  <c r="Q87" i="315"/>
  <c r="P87" i="315"/>
  <c r="O87" i="315"/>
  <c r="M87" i="315"/>
  <c r="L87" i="315"/>
  <c r="R86" i="315"/>
  <c r="Q86" i="315"/>
  <c r="P86" i="315"/>
  <c r="O86" i="315"/>
  <c r="M86" i="315"/>
  <c r="L86" i="315"/>
  <c r="R85" i="315"/>
  <c r="Q85" i="315"/>
  <c r="P85" i="315"/>
  <c r="O85" i="315"/>
  <c r="M85" i="315"/>
  <c r="L85" i="315"/>
  <c r="R84" i="315"/>
  <c r="Q84" i="315"/>
  <c r="P84" i="315"/>
  <c r="O84" i="315"/>
  <c r="M84" i="315"/>
  <c r="L84" i="315"/>
  <c r="R83" i="315"/>
  <c r="Q83" i="315"/>
  <c r="P83" i="315"/>
  <c r="O83" i="315"/>
  <c r="M83" i="315"/>
  <c r="L83" i="315"/>
  <c r="R82" i="315"/>
  <c r="Q82" i="315"/>
  <c r="P82" i="315"/>
  <c r="O82" i="315"/>
  <c r="M82" i="315"/>
  <c r="L82" i="315"/>
  <c r="R81" i="315"/>
  <c r="Q81" i="315"/>
  <c r="P81" i="315"/>
  <c r="O81" i="315"/>
  <c r="M81" i="315"/>
  <c r="L81" i="315"/>
  <c r="R80" i="315"/>
  <c r="Q80" i="315"/>
  <c r="P80" i="315"/>
  <c r="O80" i="315"/>
  <c r="M80" i="315"/>
  <c r="L80" i="315"/>
  <c r="R79" i="315"/>
  <c r="Q79" i="315"/>
  <c r="P79" i="315"/>
  <c r="O79" i="315"/>
  <c r="M79" i="315"/>
  <c r="L79" i="315"/>
  <c r="R78" i="315"/>
  <c r="Q78" i="315"/>
  <c r="P78" i="315"/>
  <c r="O78" i="315"/>
  <c r="M78" i="315"/>
  <c r="L78" i="315"/>
  <c r="R77" i="315"/>
  <c r="Q77" i="315"/>
  <c r="P77" i="315"/>
  <c r="O77" i="315"/>
  <c r="M77" i="315"/>
  <c r="L77" i="315"/>
  <c r="R76" i="315"/>
  <c r="Q76" i="315"/>
  <c r="P76" i="315"/>
  <c r="O76" i="315"/>
  <c r="M76" i="315"/>
  <c r="L76" i="315"/>
  <c r="R75" i="315"/>
  <c r="Q75" i="315"/>
  <c r="P75" i="315"/>
  <c r="O75" i="315"/>
  <c r="M75" i="315"/>
  <c r="L75" i="315"/>
  <c r="R74" i="315"/>
  <c r="Q74" i="315"/>
  <c r="P74" i="315"/>
  <c r="O74" i="315"/>
  <c r="M74" i="315"/>
  <c r="L74" i="315"/>
  <c r="R73" i="315"/>
  <c r="Q73" i="315"/>
  <c r="P73" i="315"/>
  <c r="O73" i="315"/>
  <c r="M73" i="315"/>
  <c r="L73" i="315"/>
  <c r="R72" i="315"/>
  <c r="Q72" i="315"/>
  <c r="P72" i="315"/>
  <c r="O72" i="315"/>
  <c r="M72" i="315"/>
  <c r="L72" i="315"/>
  <c r="R71" i="315"/>
  <c r="Q71" i="315"/>
  <c r="P71" i="315"/>
  <c r="O71" i="315"/>
  <c r="M71" i="315"/>
  <c r="L71" i="315"/>
  <c r="R70" i="315"/>
  <c r="Q70" i="315"/>
  <c r="P70" i="315"/>
  <c r="O70" i="315"/>
  <c r="M70" i="315"/>
  <c r="L70" i="315"/>
  <c r="R69" i="315"/>
  <c r="Q69" i="315"/>
  <c r="P69" i="315"/>
  <c r="O69" i="315"/>
  <c r="M69" i="315"/>
  <c r="L69" i="315"/>
  <c r="R68" i="315"/>
  <c r="Q68" i="315"/>
  <c r="P68" i="315"/>
  <c r="O68" i="315"/>
  <c r="M68" i="315"/>
  <c r="L68" i="315"/>
  <c r="R67" i="315"/>
  <c r="Q67" i="315"/>
  <c r="P67" i="315"/>
  <c r="O67" i="315"/>
  <c r="M67" i="315"/>
  <c r="L67" i="315"/>
  <c r="R66" i="315"/>
  <c r="Q66" i="315"/>
  <c r="P66" i="315"/>
  <c r="O66" i="315"/>
  <c r="M66" i="315"/>
  <c r="L66" i="315"/>
  <c r="R65" i="315"/>
  <c r="Q65" i="315"/>
  <c r="P65" i="315"/>
  <c r="O65" i="315"/>
  <c r="M65" i="315"/>
  <c r="L65" i="315"/>
  <c r="R64" i="315"/>
  <c r="Q64" i="315"/>
  <c r="P64" i="315"/>
  <c r="O64" i="315"/>
  <c r="M64" i="315"/>
  <c r="L64" i="315"/>
  <c r="R63" i="315"/>
  <c r="Q63" i="315"/>
  <c r="P63" i="315"/>
  <c r="O63" i="315"/>
  <c r="M63" i="315"/>
  <c r="L63" i="315"/>
  <c r="R62" i="315"/>
  <c r="Q62" i="315"/>
  <c r="P62" i="315"/>
  <c r="O62" i="315"/>
  <c r="M62" i="315"/>
  <c r="L62" i="315"/>
  <c r="R61" i="315"/>
  <c r="Q61" i="315"/>
  <c r="P61" i="315"/>
  <c r="O61" i="315"/>
  <c r="M61" i="315"/>
  <c r="L61" i="315"/>
  <c r="R60" i="315"/>
  <c r="Q60" i="315"/>
  <c r="P60" i="315"/>
  <c r="O60" i="315"/>
  <c r="M60" i="315"/>
  <c r="L60" i="315"/>
  <c r="R59" i="315"/>
  <c r="Q59" i="315"/>
  <c r="P59" i="315"/>
  <c r="O59" i="315"/>
  <c r="M59" i="315"/>
  <c r="L59" i="315"/>
  <c r="R58" i="315"/>
  <c r="Q58" i="315"/>
  <c r="P58" i="315"/>
  <c r="O58" i="315"/>
  <c r="M58" i="315"/>
  <c r="L58" i="315"/>
  <c r="R57" i="315"/>
  <c r="Q57" i="315"/>
  <c r="P57" i="315"/>
  <c r="O57" i="315"/>
  <c r="M57" i="315"/>
  <c r="L57" i="315"/>
  <c r="R56" i="315"/>
  <c r="Q56" i="315"/>
  <c r="P56" i="315"/>
  <c r="O56" i="315"/>
  <c r="M56" i="315"/>
  <c r="L56" i="315"/>
  <c r="R55" i="315"/>
  <c r="Q55" i="315"/>
  <c r="P55" i="315"/>
  <c r="O55" i="315"/>
  <c r="M55" i="315"/>
  <c r="L55" i="315"/>
  <c r="R54" i="315"/>
  <c r="Q54" i="315"/>
  <c r="P54" i="315"/>
  <c r="O54" i="315"/>
  <c r="M54" i="315"/>
  <c r="L54" i="315"/>
  <c r="R53" i="315"/>
  <c r="Q53" i="315"/>
  <c r="P53" i="315"/>
  <c r="O53" i="315"/>
  <c r="M53" i="315"/>
  <c r="L53" i="315"/>
  <c r="R52" i="315"/>
  <c r="Q52" i="315"/>
  <c r="P52" i="315"/>
  <c r="O52" i="315"/>
  <c r="M52" i="315"/>
  <c r="L52" i="315"/>
  <c r="R51" i="315"/>
  <c r="Q51" i="315"/>
  <c r="P51" i="315"/>
  <c r="O51" i="315"/>
  <c r="M51" i="315"/>
  <c r="L51" i="315"/>
  <c r="R50" i="315"/>
  <c r="Q50" i="315"/>
  <c r="P50" i="315"/>
  <c r="O50" i="315"/>
  <c r="M50" i="315"/>
  <c r="L50" i="315"/>
  <c r="R49" i="315"/>
  <c r="Q49" i="315"/>
  <c r="P49" i="315"/>
  <c r="O49" i="315"/>
  <c r="M49" i="315"/>
  <c r="L49" i="315"/>
  <c r="R48" i="315"/>
  <c r="Q48" i="315"/>
  <c r="P48" i="315"/>
  <c r="O48" i="315"/>
  <c r="M48" i="315"/>
  <c r="L48" i="315"/>
  <c r="A5" i="315"/>
  <c r="Q3" i="315"/>
  <c r="R3" i="315" s="1"/>
  <c r="V2" i="315"/>
  <c r="K2" i="315"/>
  <c r="J2" i="315"/>
  <c r="I2" i="315"/>
  <c r="H2" i="315"/>
  <c r="T2" i="309"/>
  <c r="T2" i="308"/>
  <c r="T2" i="307"/>
  <c r="A243" i="313" l="1"/>
  <c r="A615" i="313"/>
  <c r="A1083" i="313"/>
  <c r="A650" i="313"/>
  <c r="A686" i="313"/>
  <c r="A222" i="313"/>
  <c r="A395" i="313"/>
  <c r="A366" i="313"/>
  <c r="A482" i="313"/>
  <c r="A1203" i="313"/>
  <c r="A842" i="313"/>
  <c r="A1042" i="313"/>
  <c r="A147" i="313"/>
  <c r="A291" i="313"/>
  <c r="A1522" i="313"/>
  <c r="A314" i="313"/>
  <c r="A115" i="313"/>
  <c r="A339" i="313"/>
  <c r="A1283" i="313"/>
  <c r="A1123" i="313"/>
  <c r="A451" i="313"/>
  <c r="A578" i="313"/>
  <c r="A1242" i="313"/>
  <c r="A1402" i="313"/>
  <c r="A182" i="313"/>
  <c r="A763" i="313"/>
  <c r="A1482" i="313"/>
  <c r="A922" i="313"/>
  <c r="A546" i="313"/>
  <c r="A1378" i="313"/>
  <c r="A422" i="313"/>
  <c r="A1322" i="313"/>
  <c r="A1442" i="313"/>
  <c r="A266" i="313"/>
  <c r="A1162" i="313"/>
  <c r="A1003" i="313"/>
  <c r="A883" i="313"/>
  <c r="A803" i="313"/>
  <c r="A1061" i="312"/>
  <c r="A1323" i="312"/>
  <c r="A339" i="312"/>
  <c r="A1482" i="312"/>
  <c r="A395" i="312"/>
  <c r="A291" i="312"/>
  <c r="A963" i="312"/>
  <c r="A182" i="312"/>
  <c r="A1442" i="312"/>
  <c r="A424" i="312"/>
  <c r="A923" i="312"/>
  <c r="A148" i="312"/>
  <c r="A366" i="312"/>
  <c r="A1002" i="312"/>
  <c r="A1083" i="312"/>
  <c r="A132" i="312"/>
  <c r="A1523" i="312"/>
  <c r="A514" i="312"/>
  <c r="A114" i="312"/>
  <c r="A202" i="312"/>
  <c r="A623" i="312"/>
  <c r="A843" i="312"/>
  <c r="A450" i="312"/>
  <c r="A266" i="312"/>
  <c r="A579" i="312"/>
  <c r="A762" i="312"/>
  <c r="A1132" i="312"/>
  <c r="A650" i="312"/>
  <c r="A1242" i="312"/>
  <c r="A722" i="312"/>
  <c r="A1402" i="312"/>
  <c r="A1282" i="312"/>
  <c r="A1362" i="312"/>
  <c r="A243" i="312"/>
  <c r="A1163" i="312"/>
  <c r="A1202" i="311"/>
  <c r="A1482" i="311"/>
  <c r="A1443" i="311"/>
  <c r="A650" i="311"/>
  <c r="A1082" i="311"/>
  <c r="A615" i="311"/>
  <c r="A1283" i="311"/>
  <c r="A515" i="311"/>
  <c r="A1322" i="311"/>
  <c r="A842" i="311"/>
  <c r="A147" i="311"/>
  <c r="A98" i="311"/>
  <c r="A222" i="311"/>
  <c r="A802" i="311"/>
  <c r="A484" i="311"/>
  <c r="A115" i="311"/>
  <c r="A243" i="311"/>
  <c r="A131" i="311"/>
  <c r="A162" i="311"/>
  <c r="A546" i="311"/>
  <c r="A394" i="311"/>
  <c r="A1363" i="311"/>
  <c r="A203" i="311"/>
  <c r="A1523" i="311"/>
  <c r="A290" i="311"/>
  <c r="A763" i="311"/>
  <c r="A1002" i="311"/>
  <c r="A1162" i="311"/>
  <c r="A451" i="311"/>
  <c r="A1122" i="311"/>
  <c r="A882" i="311"/>
  <c r="A1243" i="311"/>
  <c r="A338" i="311"/>
  <c r="A1043" i="311"/>
  <c r="A1402" i="311"/>
  <c r="A723" i="311"/>
  <c r="V1" i="315"/>
  <c r="N50" i="315"/>
  <c r="N54" i="315"/>
  <c r="N56" i="315"/>
  <c r="N58" i="315"/>
  <c r="N60" i="315"/>
  <c r="N62" i="315"/>
  <c r="N64" i="315"/>
  <c r="N66" i="315"/>
  <c r="N68" i="315"/>
  <c r="N70" i="315"/>
  <c r="N72" i="315"/>
  <c r="N74" i="315"/>
  <c r="N76" i="315"/>
  <c r="N78" i="315"/>
  <c r="N80" i="315"/>
  <c r="N82" i="315"/>
  <c r="N84" i="315"/>
  <c r="N86" i="315"/>
  <c r="N88" i="315"/>
  <c r="N90" i="315"/>
  <c r="N92" i="315"/>
  <c r="N49" i="315"/>
  <c r="N53" i="315"/>
  <c r="N57" i="315"/>
  <c r="N61" i="315"/>
  <c r="N63" i="315"/>
  <c r="N65" i="315"/>
  <c r="N71" i="315"/>
  <c r="N75" i="315"/>
  <c r="N79" i="315"/>
  <c r="N81" i="315"/>
  <c r="N83" i="315"/>
  <c r="N85" i="315"/>
  <c r="N87" i="315"/>
  <c r="N89" i="315"/>
  <c r="N91" i="315"/>
  <c r="N93" i="315"/>
  <c r="A6" i="315"/>
  <c r="N52" i="315"/>
  <c r="N48" i="315"/>
  <c r="N51" i="315"/>
  <c r="N55" i="315"/>
  <c r="N59" i="315"/>
  <c r="N67" i="315"/>
  <c r="N69" i="315"/>
  <c r="N73" i="315"/>
  <c r="N77" i="315"/>
  <c r="A3" i="314"/>
  <c r="A4" i="314" s="1"/>
  <c r="A5" i="314" s="1"/>
  <c r="A6" i="314" s="1"/>
  <c r="A7" i="314" s="1"/>
  <c r="A8" i="314" s="1"/>
  <c r="A9" i="314" s="1"/>
  <c r="A10" i="314" s="1"/>
  <c r="A11" i="314" s="1"/>
  <c r="A12" i="314" s="1"/>
  <c r="A13" i="314" s="1"/>
  <c r="A14" i="314" s="1"/>
  <c r="A15" i="314" s="1"/>
  <c r="A16" i="314" s="1"/>
  <c r="A17" i="314" s="1"/>
  <c r="A18" i="314" s="1"/>
  <c r="A19" i="314" s="1"/>
  <c r="A20" i="314" s="1"/>
  <c r="A21" i="314" s="1"/>
  <c r="A22" i="314" s="1"/>
  <c r="A23" i="314" s="1"/>
  <c r="A24" i="314" s="1"/>
  <c r="A25" i="314" s="1"/>
  <c r="A26" i="314" s="1"/>
  <c r="A27" i="314" s="1"/>
  <c r="A28" i="314" s="1"/>
  <c r="A29" i="314" s="1"/>
  <c r="A30" i="314" s="1"/>
  <c r="A31" i="314" s="1"/>
  <c r="A32" i="314" s="1"/>
  <c r="A33" i="314" s="1"/>
  <c r="A34" i="314" s="1"/>
  <c r="A35" i="314" s="1"/>
  <c r="A36" i="314" s="1"/>
  <c r="A37" i="314" s="1"/>
  <c r="A38" i="314" s="1"/>
  <c r="A39" i="314" s="1"/>
  <c r="A40" i="314" s="1"/>
  <c r="A41" i="314" s="1"/>
  <c r="A42" i="314" s="1"/>
  <c r="A43" i="314" s="1"/>
  <c r="A44" i="314" s="1"/>
  <c r="A45" i="314" s="1"/>
  <c r="A46" i="314" s="1"/>
  <c r="A47" i="314" s="1"/>
  <c r="A48" i="314" s="1"/>
  <c r="A49" i="314" s="1"/>
  <c r="A50" i="314" s="1"/>
  <c r="A51" i="314" s="1"/>
  <c r="A52" i="314" s="1"/>
  <c r="A53" i="314" s="1"/>
  <c r="A54" i="314" s="1"/>
  <c r="A55" i="314" s="1"/>
  <c r="A56" i="314" s="1"/>
  <c r="A57" i="314" s="1"/>
  <c r="A58" i="314" s="1"/>
  <c r="A59" i="314" s="1"/>
  <c r="A60" i="314" s="1"/>
  <c r="A61" i="314" s="1"/>
  <c r="A62" i="314" s="1"/>
  <c r="A63" i="314" s="1"/>
  <c r="A64" i="314" s="1"/>
  <c r="A65" i="314" s="1"/>
  <c r="A66" i="314" s="1"/>
  <c r="A67" i="314" s="1"/>
  <c r="A68" i="314" s="1"/>
  <c r="A69" i="314" s="1"/>
  <c r="A70" i="314" s="1"/>
  <c r="A71" i="314" s="1"/>
  <c r="A72" i="314" s="1"/>
  <c r="A73" i="314" s="1"/>
  <c r="A74" i="314" s="1"/>
  <c r="A75" i="314" s="1"/>
  <c r="A76" i="314" s="1"/>
  <c r="A77" i="314" s="1"/>
  <c r="A78" i="314" s="1"/>
  <c r="A79" i="314" s="1"/>
  <c r="A80" i="314" s="1"/>
  <c r="A81" i="314" s="1"/>
  <c r="A82" i="314" s="1"/>
  <c r="A83" i="314" s="1"/>
  <c r="A84" i="314" s="1"/>
  <c r="A85" i="314" s="1"/>
  <c r="A86" i="314" s="1"/>
  <c r="A87" i="314" s="1"/>
  <c r="A88" i="314" s="1"/>
  <c r="A89" i="314" s="1"/>
  <c r="A90" i="314" s="1"/>
  <c r="A91" i="314" s="1"/>
  <c r="G1" i="314"/>
  <c r="R93" i="309"/>
  <c r="Q93" i="309"/>
  <c r="P93" i="309"/>
  <c r="O93" i="309"/>
  <c r="M93" i="309"/>
  <c r="L93" i="309"/>
  <c r="R92" i="309"/>
  <c r="Q92" i="309"/>
  <c r="P92" i="309"/>
  <c r="O92" i="309"/>
  <c r="M92" i="309"/>
  <c r="L92" i="309"/>
  <c r="R91" i="309"/>
  <c r="Q91" i="309"/>
  <c r="P91" i="309"/>
  <c r="O91" i="309"/>
  <c r="M91" i="309"/>
  <c r="L91" i="309"/>
  <c r="R90" i="309"/>
  <c r="Q90" i="309"/>
  <c r="P90" i="309"/>
  <c r="O90" i="309"/>
  <c r="M90" i="309"/>
  <c r="L90" i="309"/>
  <c r="R89" i="309"/>
  <c r="Q89" i="309"/>
  <c r="P89" i="309"/>
  <c r="O89" i="309"/>
  <c r="M89" i="309"/>
  <c r="L89" i="309"/>
  <c r="R88" i="309"/>
  <c r="Q88" i="309"/>
  <c r="P88" i="309"/>
  <c r="O88" i="309"/>
  <c r="M88" i="309"/>
  <c r="L88" i="309"/>
  <c r="R87" i="309"/>
  <c r="Q87" i="309"/>
  <c r="P87" i="309"/>
  <c r="O87" i="309"/>
  <c r="M87" i="309"/>
  <c r="L87" i="309"/>
  <c r="R86" i="309"/>
  <c r="Q86" i="309"/>
  <c r="P86" i="309"/>
  <c r="O86" i="309"/>
  <c r="M86" i="309"/>
  <c r="L86" i="309"/>
  <c r="R85" i="309"/>
  <c r="Q85" i="309"/>
  <c r="P85" i="309"/>
  <c r="O85" i="309"/>
  <c r="M85" i="309"/>
  <c r="L85" i="309"/>
  <c r="R84" i="309"/>
  <c r="Q84" i="309"/>
  <c r="P84" i="309"/>
  <c r="O84" i="309"/>
  <c r="M84" i="309"/>
  <c r="L84" i="309"/>
  <c r="R83" i="309"/>
  <c r="Q83" i="309"/>
  <c r="P83" i="309"/>
  <c r="O83" i="309"/>
  <c r="M83" i="309"/>
  <c r="L83" i="309"/>
  <c r="R82" i="309"/>
  <c r="Q82" i="309"/>
  <c r="P82" i="309"/>
  <c r="O82" i="309"/>
  <c r="M82" i="309"/>
  <c r="L82" i="309"/>
  <c r="R81" i="309"/>
  <c r="Q81" i="309"/>
  <c r="P81" i="309"/>
  <c r="O81" i="309"/>
  <c r="M81" i="309"/>
  <c r="L81" i="309"/>
  <c r="R80" i="309"/>
  <c r="Q80" i="309"/>
  <c r="P80" i="309"/>
  <c r="O80" i="309"/>
  <c r="M80" i="309"/>
  <c r="L80" i="309"/>
  <c r="R79" i="309"/>
  <c r="Q79" i="309"/>
  <c r="P79" i="309"/>
  <c r="O79" i="309"/>
  <c r="M79" i="309"/>
  <c r="L79" i="309"/>
  <c r="R78" i="309"/>
  <c r="Q78" i="309"/>
  <c r="P78" i="309"/>
  <c r="O78" i="309"/>
  <c r="M78" i="309"/>
  <c r="L78" i="309"/>
  <c r="R77" i="309"/>
  <c r="Q77" i="309"/>
  <c r="P77" i="309"/>
  <c r="O77" i="309"/>
  <c r="M77" i="309"/>
  <c r="L77" i="309"/>
  <c r="R76" i="309"/>
  <c r="Q76" i="309"/>
  <c r="P76" i="309"/>
  <c r="O76" i="309"/>
  <c r="M76" i="309"/>
  <c r="L76" i="309"/>
  <c r="R75" i="309"/>
  <c r="Q75" i="309"/>
  <c r="P75" i="309"/>
  <c r="O75" i="309"/>
  <c r="M75" i="309"/>
  <c r="L75" i="309"/>
  <c r="R74" i="309"/>
  <c r="Q74" i="309"/>
  <c r="P74" i="309"/>
  <c r="O74" i="309"/>
  <c r="M74" i="309"/>
  <c r="L74" i="309"/>
  <c r="R73" i="309"/>
  <c r="Q73" i="309"/>
  <c r="P73" i="309"/>
  <c r="O73" i="309"/>
  <c r="M73" i="309"/>
  <c r="L73" i="309"/>
  <c r="R72" i="309"/>
  <c r="Q72" i="309"/>
  <c r="P72" i="309"/>
  <c r="O72" i="309"/>
  <c r="M72" i="309"/>
  <c r="L72" i="309"/>
  <c r="R71" i="309"/>
  <c r="Q71" i="309"/>
  <c r="P71" i="309"/>
  <c r="O71" i="309"/>
  <c r="M71" i="309"/>
  <c r="L71" i="309"/>
  <c r="R70" i="309"/>
  <c r="Q70" i="309"/>
  <c r="P70" i="309"/>
  <c r="O70" i="309"/>
  <c r="M70" i="309"/>
  <c r="L70" i="309"/>
  <c r="R69" i="309"/>
  <c r="Q69" i="309"/>
  <c r="P69" i="309"/>
  <c r="O69" i="309"/>
  <c r="M69" i="309"/>
  <c r="L69" i="309"/>
  <c r="R68" i="309"/>
  <c r="Q68" i="309"/>
  <c r="P68" i="309"/>
  <c r="O68" i="309"/>
  <c r="M68" i="309"/>
  <c r="L68" i="309"/>
  <c r="R67" i="309"/>
  <c r="Q67" i="309"/>
  <c r="P67" i="309"/>
  <c r="O67" i="309"/>
  <c r="M67" i="309"/>
  <c r="L67" i="309"/>
  <c r="R66" i="309"/>
  <c r="Q66" i="309"/>
  <c r="P66" i="309"/>
  <c r="O66" i="309"/>
  <c r="M66" i="309"/>
  <c r="L66" i="309"/>
  <c r="R65" i="309"/>
  <c r="Q65" i="309"/>
  <c r="P65" i="309"/>
  <c r="O65" i="309"/>
  <c r="M65" i="309"/>
  <c r="L65" i="309"/>
  <c r="R64" i="309"/>
  <c r="Q64" i="309"/>
  <c r="P64" i="309"/>
  <c r="O64" i="309"/>
  <c r="M64" i="309"/>
  <c r="L64" i="309"/>
  <c r="R63" i="309"/>
  <c r="Q63" i="309"/>
  <c r="P63" i="309"/>
  <c r="O63" i="309"/>
  <c r="M63" i="309"/>
  <c r="L63" i="309"/>
  <c r="R62" i="309"/>
  <c r="Q62" i="309"/>
  <c r="P62" i="309"/>
  <c r="O62" i="309"/>
  <c r="M62" i="309"/>
  <c r="L62" i="309"/>
  <c r="R61" i="309"/>
  <c r="Q61" i="309"/>
  <c r="P61" i="309"/>
  <c r="O61" i="309"/>
  <c r="M61" i="309"/>
  <c r="L61" i="309"/>
  <c r="R60" i="309"/>
  <c r="Q60" i="309"/>
  <c r="P60" i="309"/>
  <c r="O60" i="309"/>
  <c r="M60" i="309"/>
  <c r="L60" i="309"/>
  <c r="R59" i="309"/>
  <c r="Q59" i="309"/>
  <c r="P59" i="309"/>
  <c r="O59" i="309"/>
  <c r="M59" i="309"/>
  <c r="L59" i="309"/>
  <c r="R58" i="309"/>
  <c r="Q58" i="309"/>
  <c r="P58" i="309"/>
  <c r="O58" i="309"/>
  <c r="M58" i="309"/>
  <c r="L58" i="309"/>
  <c r="R57" i="309"/>
  <c r="Q57" i="309"/>
  <c r="P57" i="309"/>
  <c r="O57" i="309"/>
  <c r="M57" i="309"/>
  <c r="L57" i="309"/>
  <c r="R56" i="309"/>
  <c r="Q56" i="309"/>
  <c r="P56" i="309"/>
  <c r="O56" i="309"/>
  <c r="M56" i="309"/>
  <c r="L56" i="309"/>
  <c r="R55" i="309"/>
  <c r="Q55" i="309"/>
  <c r="P55" i="309"/>
  <c r="O55" i="309"/>
  <c r="M55" i="309"/>
  <c r="L55" i="309"/>
  <c r="R54" i="309"/>
  <c r="Q54" i="309"/>
  <c r="P54" i="309"/>
  <c r="O54" i="309"/>
  <c r="M54" i="309"/>
  <c r="L54" i="309"/>
  <c r="R53" i="309"/>
  <c r="Q53" i="309"/>
  <c r="P53" i="309"/>
  <c r="O53" i="309"/>
  <c r="M53" i="309"/>
  <c r="L53" i="309"/>
  <c r="R52" i="309"/>
  <c r="Q52" i="309"/>
  <c r="P52" i="309"/>
  <c r="O52" i="309"/>
  <c r="M52" i="309"/>
  <c r="L52" i="309"/>
  <c r="R51" i="309"/>
  <c r="Q51" i="309"/>
  <c r="P51" i="309"/>
  <c r="O51" i="309"/>
  <c r="M51" i="309"/>
  <c r="L51" i="309"/>
  <c r="R50" i="309"/>
  <c r="Q50" i="309"/>
  <c r="P50" i="309"/>
  <c r="O50" i="309"/>
  <c r="M50" i="309"/>
  <c r="L50" i="309"/>
  <c r="R49" i="309"/>
  <c r="Q49" i="309"/>
  <c r="P49" i="309"/>
  <c r="O49" i="309"/>
  <c r="M49" i="309"/>
  <c r="L49" i="309"/>
  <c r="R48" i="309"/>
  <c r="Q48" i="309"/>
  <c r="P48" i="309"/>
  <c r="O48" i="309"/>
  <c r="M48" i="309"/>
  <c r="L48" i="309"/>
  <c r="R47" i="309"/>
  <c r="Q47" i="309"/>
  <c r="P47" i="309"/>
  <c r="O47" i="309"/>
  <c r="M47" i="309"/>
  <c r="L47" i="309"/>
  <c r="A5" i="309"/>
  <c r="Q3" i="309"/>
  <c r="R3" i="309" s="1"/>
  <c r="V2" i="309"/>
  <c r="B3" i="313"/>
  <c r="B242" i="313" s="1"/>
  <c r="K2" i="309"/>
  <c r="B802" i="313" l="1"/>
  <c r="B1122" i="313"/>
  <c r="B338" i="313"/>
  <c r="B614" i="313"/>
  <c r="B1002" i="313"/>
  <c r="B265" i="313"/>
  <c r="B1321" i="313"/>
  <c r="B1377" i="313"/>
  <c r="B921" i="313"/>
  <c r="B762" i="313"/>
  <c r="B1401" i="313"/>
  <c r="B577" i="313"/>
  <c r="B313" i="313"/>
  <c r="B290" i="313"/>
  <c r="B1041" i="313"/>
  <c r="B1202" i="313"/>
  <c r="B365" i="313"/>
  <c r="B221" i="313"/>
  <c r="B649" i="313"/>
  <c r="B450" i="313"/>
  <c r="B1282" i="313"/>
  <c r="B1365" i="313"/>
  <c r="B1361" i="313"/>
  <c r="B1356" i="313"/>
  <c r="B1354" i="313"/>
  <c r="B1349" i="313"/>
  <c r="B1190" i="313"/>
  <c r="B1189" i="313"/>
  <c r="B1069" i="313"/>
  <c r="B950" i="313"/>
  <c r="B949" i="313"/>
  <c r="B870" i="313"/>
  <c r="B869" i="313"/>
  <c r="B749" i="313"/>
  <c r="B726" i="313"/>
  <c r="B718" i="313"/>
  <c r="B712" i="313"/>
  <c r="B501" i="313"/>
  <c r="B353" i="313"/>
  <c r="B278" i="313"/>
  <c r="B277" i="313"/>
  <c r="B166" i="313"/>
  <c r="B154" i="313"/>
  <c r="B118" i="313"/>
  <c r="B117" i="313"/>
  <c r="B92" i="313"/>
  <c r="B89" i="313"/>
  <c r="B86" i="313"/>
  <c r="B85" i="313"/>
  <c r="B29" i="313"/>
  <c r="B6" i="313"/>
  <c r="B5" i="313"/>
  <c r="B1509" i="313"/>
  <c r="B1429" i="313"/>
  <c r="B1357" i="313"/>
  <c r="B1352" i="313"/>
  <c r="B1350" i="313"/>
  <c r="B1309" i="313"/>
  <c r="B1229" i="313"/>
  <c r="B1110" i="313"/>
  <c r="B1109" i="313"/>
  <c r="B989" i="313"/>
  <c r="B909" i="313"/>
  <c r="B790" i="313"/>
  <c r="B789" i="313"/>
  <c r="B724" i="313"/>
  <c r="B716" i="313"/>
  <c r="B713" i="313"/>
  <c r="B710" i="313"/>
  <c r="B709" i="313"/>
  <c r="B673" i="313"/>
  <c r="B601" i="313"/>
  <c r="B533" i="313"/>
  <c r="B502" i="313"/>
  <c r="B438" i="313"/>
  <c r="B437" i="313"/>
  <c r="B301" i="313"/>
  <c r="B230" i="313"/>
  <c r="B229" i="313"/>
  <c r="B169" i="313"/>
  <c r="B162" i="313"/>
  <c r="B152" i="313"/>
  <c r="B133" i="313"/>
  <c r="B121" i="313"/>
  <c r="B96" i="313"/>
  <c r="B93" i="313"/>
  <c r="B90" i="313"/>
  <c r="B62" i="313"/>
  <c r="B61" i="313"/>
  <c r="B13" i="313"/>
  <c r="B1362" i="313"/>
  <c r="B1353" i="313"/>
  <c r="B1149" i="313"/>
  <c r="B1029" i="313"/>
  <c r="B990" i="313"/>
  <c r="B829" i="313"/>
  <c r="B722" i="313"/>
  <c r="B714" i="313"/>
  <c r="B602" i="313"/>
  <c r="B469" i="313"/>
  <c r="B382" i="313"/>
  <c r="B381" i="313"/>
  <c r="B253" i="313"/>
  <c r="B192" i="313"/>
  <c r="B158" i="313"/>
  <c r="B150" i="313"/>
  <c r="B149" i="313"/>
  <c r="B129" i="313"/>
  <c r="B122" i="313"/>
  <c r="B100" i="313"/>
  <c r="B97" i="313"/>
  <c r="B94" i="313"/>
  <c r="B73" i="313"/>
  <c r="B38" i="313"/>
  <c r="B37" i="313"/>
  <c r="B1469" i="313"/>
  <c r="B1389" i="313"/>
  <c r="B1360" i="313"/>
  <c r="B1358" i="313"/>
  <c r="B1270" i="313"/>
  <c r="B1269" i="313"/>
  <c r="B728" i="313"/>
  <c r="B720" i="313"/>
  <c r="B565" i="313"/>
  <c r="B409" i="313"/>
  <c r="B326" i="313"/>
  <c r="B325" i="313"/>
  <c r="B209" i="313"/>
  <c r="B190" i="313"/>
  <c r="B189" i="313"/>
  <c r="B156" i="313"/>
  <c r="B125" i="313"/>
  <c r="B101" i="313"/>
  <c r="B98" i="313"/>
  <c r="B88" i="313"/>
  <c r="B49" i="313"/>
  <c r="B22" i="313"/>
  <c r="B21" i="313"/>
  <c r="B14" i="313"/>
  <c r="B170" i="313"/>
  <c r="B1030" i="313"/>
  <c r="B532" i="313"/>
  <c r="B750" i="313"/>
  <c r="B50" i="313"/>
  <c r="B210" i="313"/>
  <c r="B74" i="313"/>
  <c r="B566" i="313"/>
  <c r="B1150" i="313"/>
  <c r="B39" i="313"/>
  <c r="B7" i="313"/>
  <c r="B70" i="313"/>
  <c r="B99" i="313"/>
  <c r="B128" i="313"/>
  <c r="B165" i="313"/>
  <c r="B202" i="313"/>
  <c r="B131" i="313"/>
  <c r="B193" i="313"/>
  <c r="B383" i="313"/>
  <c r="B126" i="313"/>
  <c r="B159" i="313"/>
  <c r="B200" i="313"/>
  <c r="B71" i="313"/>
  <c r="B203" i="313"/>
  <c r="B506" i="313"/>
  <c r="B514" i="313"/>
  <c r="B522" i="313"/>
  <c r="B530" i="313"/>
  <c r="B507" i="313"/>
  <c r="B515" i="313"/>
  <c r="B523" i="313"/>
  <c r="B531" i="313"/>
  <c r="B736" i="313"/>
  <c r="B723" i="313"/>
  <c r="B739" i="313"/>
  <c r="B742" i="313"/>
  <c r="B717" i="313"/>
  <c r="B733" i="313"/>
  <c r="B871" i="313"/>
  <c r="B957" i="313"/>
  <c r="B973" i="313"/>
  <c r="B981" i="313"/>
  <c r="B952" i="313"/>
  <c r="B968" i="313"/>
  <c r="B955" i="313"/>
  <c r="B971" i="313"/>
  <c r="B980" i="313"/>
  <c r="B991" i="313"/>
  <c r="B962" i="313"/>
  <c r="B1111" i="313"/>
  <c r="B1363" i="313"/>
  <c r="B103" i="313"/>
  <c r="B302" i="313"/>
  <c r="B1230" i="313"/>
  <c r="B637" i="313"/>
  <c r="B1070" i="313"/>
  <c r="B102" i="313"/>
  <c r="B410" i="313"/>
  <c r="B208" i="313"/>
  <c r="B751" i="313"/>
  <c r="B1390" i="313"/>
  <c r="B87" i="313"/>
  <c r="B153" i="313"/>
  <c r="B206" i="313"/>
  <c r="B119" i="313"/>
  <c r="B197" i="313"/>
  <c r="B130" i="313"/>
  <c r="B163" i="313"/>
  <c r="B204" i="313"/>
  <c r="B439" i="313"/>
  <c r="B191" i="313"/>
  <c r="B207" i="313"/>
  <c r="B508" i="313"/>
  <c r="B516" i="313"/>
  <c r="B524" i="313"/>
  <c r="B509" i="313"/>
  <c r="B517" i="313"/>
  <c r="B525" i="313"/>
  <c r="B638" i="313"/>
  <c r="B740" i="313"/>
  <c r="B711" i="313"/>
  <c r="B727" i="313"/>
  <c r="B743" i="313"/>
  <c r="B730" i="313"/>
  <c r="B746" i="313"/>
  <c r="B721" i="313"/>
  <c r="B737" i="313"/>
  <c r="B961" i="313"/>
  <c r="B975" i="313"/>
  <c r="B983" i="313"/>
  <c r="B956" i="313"/>
  <c r="B972" i="313"/>
  <c r="B959" i="313"/>
  <c r="B974" i="313"/>
  <c r="B982" i="313"/>
  <c r="B966" i="313"/>
  <c r="B1271" i="313"/>
  <c r="B1191" i="313"/>
  <c r="B1310" i="313"/>
  <c r="B1351" i="313"/>
  <c r="B134" i="313"/>
  <c r="B534" i="313"/>
  <c r="B72" i="313"/>
  <c r="B674" i="313"/>
  <c r="B1430" i="313"/>
  <c r="B132" i="313"/>
  <c r="B988" i="313"/>
  <c r="B254" i="313"/>
  <c r="B830" i="313"/>
  <c r="B23" i="313"/>
  <c r="B30" i="313"/>
  <c r="B91" i="313"/>
  <c r="B120" i="313"/>
  <c r="B157" i="313"/>
  <c r="B194" i="313"/>
  <c r="B65" i="313"/>
  <c r="B123" i="313"/>
  <c r="B160" i="313"/>
  <c r="B201" i="313"/>
  <c r="B64" i="313"/>
  <c r="B151" i="313"/>
  <c r="B167" i="313"/>
  <c r="B63" i="313"/>
  <c r="B195" i="313"/>
  <c r="B279" i="313"/>
  <c r="B510" i="313"/>
  <c r="B518" i="313"/>
  <c r="B526" i="313"/>
  <c r="B603" i="313"/>
  <c r="B503" i="313"/>
  <c r="B511" i="313"/>
  <c r="B519" i="313"/>
  <c r="B527" i="313"/>
  <c r="B744" i="313"/>
  <c r="B715" i="313"/>
  <c r="B731" i="313"/>
  <c r="B747" i="313"/>
  <c r="B734" i="313"/>
  <c r="B725" i="313"/>
  <c r="B741" i="313"/>
  <c r="B965" i="313"/>
  <c r="B977" i="313"/>
  <c r="B985" i="313"/>
  <c r="B960" i="313"/>
  <c r="B963" i="313"/>
  <c r="B976" i="313"/>
  <c r="B984" i="313"/>
  <c r="B954" i="313"/>
  <c r="B970" i="313"/>
  <c r="B1355" i="313"/>
  <c r="B168" i="313"/>
  <c r="B910" i="313"/>
  <c r="B354" i="313"/>
  <c r="B748" i="313"/>
  <c r="B1510" i="313"/>
  <c r="B135" i="313"/>
  <c r="B1470" i="313"/>
  <c r="B470" i="313"/>
  <c r="B1071" i="313"/>
  <c r="B31" i="313"/>
  <c r="B66" i="313"/>
  <c r="B95" i="313"/>
  <c r="B124" i="313"/>
  <c r="B161" i="313"/>
  <c r="B198" i="313"/>
  <c r="B327" i="313"/>
  <c r="B69" i="313"/>
  <c r="B127" i="313"/>
  <c r="B164" i="313"/>
  <c r="B205" i="313"/>
  <c r="B68" i="313"/>
  <c r="B155" i="313"/>
  <c r="B196" i="313"/>
  <c r="B231" i="313"/>
  <c r="B67" i="313"/>
  <c r="B199" i="313"/>
  <c r="B504" i="313"/>
  <c r="B512" i="313"/>
  <c r="B520" i="313"/>
  <c r="B528" i="313"/>
  <c r="B505" i="313"/>
  <c r="B513" i="313"/>
  <c r="B521" i="313"/>
  <c r="B529" i="313"/>
  <c r="B732" i="313"/>
  <c r="B719" i="313"/>
  <c r="B735" i="313"/>
  <c r="B738" i="313"/>
  <c r="B791" i="313"/>
  <c r="B729" i="313"/>
  <c r="B745" i="313"/>
  <c r="B953" i="313"/>
  <c r="B969" i="313"/>
  <c r="B979" i="313"/>
  <c r="B987" i="313"/>
  <c r="B964" i="313"/>
  <c r="B951" i="313"/>
  <c r="B967" i="313"/>
  <c r="B978" i="313"/>
  <c r="B986" i="313"/>
  <c r="B958" i="313"/>
  <c r="B1366" i="313"/>
  <c r="B1359" i="313"/>
  <c r="B1364" i="313"/>
  <c r="B1471" i="313"/>
  <c r="B992" i="313"/>
  <c r="B471" i="313"/>
  <c r="B303" i="313"/>
  <c r="B136" i="313"/>
  <c r="B171" i="313"/>
  <c r="B8" i="313"/>
  <c r="B1511" i="313"/>
  <c r="B1151" i="313"/>
  <c r="B639" i="313"/>
  <c r="B355" i="313"/>
  <c r="B15" i="313"/>
  <c r="B752" i="313"/>
  <c r="B255" i="313"/>
  <c r="B24" i="313"/>
  <c r="B1311" i="313"/>
  <c r="B1072" i="313"/>
  <c r="B911" i="313"/>
  <c r="B567" i="313"/>
  <c r="B440" i="313"/>
  <c r="B1112" i="313"/>
  <c r="B232" i="313"/>
  <c r="B32" i="313"/>
  <c r="B1391" i="313"/>
  <c r="B872" i="313"/>
  <c r="B384" i="313"/>
  <c r="B51" i="313"/>
  <c r="B104" i="313"/>
  <c r="B40" i="313"/>
  <c r="B1367" i="313"/>
  <c r="B675" i="313"/>
  <c r="B211" i="313"/>
  <c r="B75" i="313"/>
  <c r="B1231" i="313"/>
  <c r="B1031" i="313"/>
  <c r="B535" i="313"/>
  <c r="B280" i="313"/>
  <c r="B1431" i="313"/>
  <c r="B1192" i="313"/>
  <c r="B831" i="313"/>
  <c r="B411" i="313"/>
  <c r="B604" i="313"/>
  <c r="B1272" i="313"/>
  <c r="B792" i="313"/>
  <c r="B328" i="313"/>
  <c r="B568" i="313"/>
  <c r="B25" i="313"/>
  <c r="B753" i="313"/>
  <c r="B9" i="313"/>
  <c r="B472" i="313"/>
  <c r="B412" i="313"/>
  <c r="B1193" i="313"/>
  <c r="B281" i="313"/>
  <c r="B1032" i="313"/>
  <c r="B76" i="313"/>
  <c r="B676" i="313"/>
  <c r="B41" i="313"/>
  <c r="B52" i="313"/>
  <c r="B873" i="313"/>
  <c r="B912" i="313"/>
  <c r="B16" i="313"/>
  <c r="B640" i="313"/>
  <c r="B172" i="313"/>
  <c r="B1472" i="313"/>
  <c r="B33" i="313"/>
  <c r="B441" i="313"/>
  <c r="B793" i="313"/>
  <c r="B605" i="313"/>
  <c r="B1073" i="313"/>
  <c r="B256" i="313"/>
  <c r="B1152" i="313"/>
  <c r="B137" i="313"/>
  <c r="B993" i="313"/>
  <c r="B832" i="313"/>
  <c r="B1432" i="313"/>
  <c r="B536" i="313"/>
  <c r="B1232" i="313"/>
  <c r="B212" i="313"/>
  <c r="B1368" i="313"/>
  <c r="B105" i="313"/>
  <c r="B385" i="313"/>
  <c r="B1392" i="313"/>
  <c r="B1312" i="313"/>
  <c r="B356" i="313"/>
  <c r="B1512" i="313"/>
  <c r="B304" i="313"/>
  <c r="B233" i="313"/>
  <c r="B1113" i="313"/>
  <c r="B329" i="313"/>
  <c r="B1273" i="313"/>
  <c r="B173" i="313"/>
  <c r="B874" i="313"/>
  <c r="B1033" i="313"/>
  <c r="B26" i="313"/>
  <c r="B305" i="313"/>
  <c r="B357" i="313"/>
  <c r="B1393" i="313"/>
  <c r="B106" i="313"/>
  <c r="B213" i="313"/>
  <c r="B537" i="313"/>
  <c r="B833" i="313"/>
  <c r="B138" i="313"/>
  <c r="B257" i="313"/>
  <c r="B1473" i="313"/>
  <c r="B913" i="313"/>
  <c r="B677" i="313"/>
  <c r="B282" i="313"/>
  <c r="B413" i="313"/>
  <c r="B754" i="313"/>
  <c r="B606" i="313"/>
  <c r="B442" i="313"/>
  <c r="B330" i="313"/>
  <c r="B234" i="313"/>
  <c r="B17" i="313"/>
  <c r="B42" i="313"/>
  <c r="B10" i="313"/>
  <c r="B1513" i="313"/>
  <c r="B1313" i="313"/>
  <c r="B386" i="313"/>
  <c r="B1369" i="313"/>
  <c r="B1233" i="313"/>
  <c r="B1433" i="313"/>
  <c r="B994" i="313"/>
  <c r="B1153" i="313"/>
  <c r="B1074" i="313"/>
  <c r="B641" i="313"/>
  <c r="B53" i="313"/>
  <c r="B77" i="313"/>
  <c r="B1194" i="313"/>
  <c r="B473" i="313"/>
  <c r="B569" i="313"/>
  <c r="B34" i="313"/>
  <c r="B794" i="313"/>
  <c r="B1274" i="313"/>
  <c r="B1114" i="313"/>
  <c r="B570" i="313"/>
  <c r="B1195" i="313"/>
  <c r="B54" i="313"/>
  <c r="B1075" i="313"/>
  <c r="B995" i="313"/>
  <c r="B1234" i="313"/>
  <c r="B387" i="313"/>
  <c r="B1514" i="313"/>
  <c r="B43" i="313"/>
  <c r="B755" i="313"/>
  <c r="B283" i="313"/>
  <c r="B914" i="313"/>
  <c r="B258" i="313"/>
  <c r="B834" i="313"/>
  <c r="B214" i="313"/>
  <c r="B1394" i="313"/>
  <c r="B306" i="313"/>
  <c r="B1034" i="313"/>
  <c r="B174" i="313"/>
  <c r="B1115" i="313"/>
  <c r="B795" i="313"/>
  <c r="B331" i="313"/>
  <c r="B607" i="313"/>
  <c r="B474" i="313"/>
  <c r="B78" i="313"/>
  <c r="B642" i="313"/>
  <c r="B1154" i="313"/>
  <c r="B1434" i="313"/>
  <c r="B1370" i="313"/>
  <c r="B1314" i="313"/>
  <c r="B11" i="313"/>
  <c r="B18" i="313"/>
  <c r="B414" i="313"/>
  <c r="B678" i="313"/>
  <c r="B1474" i="313"/>
  <c r="B139" i="313"/>
  <c r="B538" i="313"/>
  <c r="B107" i="313"/>
  <c r="B358" i="313"/>
  <c r="B27" i="313"/>
  <c r="B875" i="313"/>
  <c r="B1275" i="313"/>
  <c r="B35" i="313"/>
  <c r="B235" i="313"/>
  <c r="B443" i="313"/>
  <c r="B28" i="313"/>
  <c r="B1116" i="313"/>
  <c r="B796" i="313"/>
  <c r="B236" i="313"/>
  <c r="B12" i="313"/>
  <c r="B307" i="313"/>
  <c r="B915" i="313"/>
  <c r="B1515" i="313"/>
  <c r="B1076" i="313"/>
  <c r="B876" i="313"/>
  <c r="B108" i="313"/>
  <c r="B140" i="313"/>
  <c r="B679" i="313"/>
  <c r="B19" i="313"/>
  <c r="B1371" i="313"/>
  <c r="B1155" i="313"/>
  <c r="B79" i="313"/>
  <c r="B1035" i="313"/>
  <c r="B835" i="313"/>
  <c r="B284" i="313"/>
  <c r="B388" i="313"/>
  <c r="B55" i="313"/>
  <c r="B1276" i="313"/>
  <c r="B36" i="313"/>
  <c r="B608" i="313"/>
  <c r="B332" i="313"/>
  <c r="B444" i="313"/>
  <c r="B175" i="313"/>
  <c r="B215" i="313"/>
  <c r="B756" i="313"/>
  <c r="B1235" i="313"/>
  <c r="B571" i="313"/>
  <c r="B359" i="313"/>
  <c r="B539" i="313"/>
  <c r="B1475" i="313"/>
  <c r="B415" i="313"/>
  <c r="B1315" i="313"/>
  <c r="B1435" i="313"/>
  <c r="B643" i="313"/>
  <c r="B475" i="313"/>
  <c r="B1395" i="313"/>
  <c r="B259" i="313"/>
  <c r="B44" i="313"/>
  <c r="B996" i="313"/>
  <c r="B1196" i="313"/>
  <c r="B20" i="313"/>
  <c r="B1277" i="313"/>
  <c r="B1117" i="313"/>
  <c r="B333" i="313"/>
  <c r="B1197" i="313"/>
  <c r="B56" i="313"/>
  <c r="B285" i="313"/>
  <c r="B1036" i="313"/>
  <c r="B1156" i="313"/>
  <c r="B680" i="313"/>
  <c r="B109" i="313"/>
  <c r="B1077" i="313"/>
  <c r="B916" i="313"/>
  <c r="B45" i="313"/>
  <c r="B1396" i="313"/>
  <c r="B644" i="313"/>
  <c r="B1316" i="313"/>
  <c r="B1476" i="313"/>
  <c r="B360" i="313"/>
  <c r="B1236" i="313"/>
  <c r="B216" i="313"/>
  <c r="B237" i="313"/>
  <c r="B445" i="313"/>
  <c r="B609" i="313"/>
  <c r="B797" i="313"/>
  <c r="B389" i="313"/>
  <c r="B836" i="313"/>
  <c r="B80" i="313"/>
  <c r="B1372" i="313"/>
  <c r="B141" i="313"/>
  <c r="B877" i="313"/>
  <c r="B1516" i="313"/>
  <c r="B308" i="313"/>
  <c r="B997" i="313"/>
  <c r="B260" i="313"/>
  <c r="B476" i="313"/>
  <c r="B1436" i="313"/>
  <c r="B416" i="313"/>
  <c r="B540" i="313"/>
  <c r="B572" i="313"/>
  <c r="B757" i="313"/>
  <c r="B176" i="313"/>
  <c r="B1237" i="313"/>
  <c r="B1397" i="313"/>
  <c r="B758" i="313"/>
  <c r="B541" i="313"/>
  <c r="B1437" i="313"/>
  <c r="B261" i="313"/>
  <c r="B309" i="313"/>
  <c r="B878" i="313"/>
  <c r="B1373" i="313"/>
  <c r="B837" i="313"/>
  <c r="B361" i="313"/>
  <c r="B217" i="313"/>
  <c r="B46" i="313"/>
  <c r="B1078" i="313"/>
  <c r="B681" i="313"/>
  <c r="B1037" i="313"/>
  <c r="B57" i="313"/>
  <c r="B446" i="313"/>
  <c r="B238" i="313"/>
  <c r="B1118" i="313"/>
  <c r="B610" i="313"/>
  <c r="B1477" i="313"/>
  <c r="B177" i="313"/>
  <c r="B573" i="313"/>
  <c r="B417" i="313"/>
  <c r="B477" i="313"/>
  <c r="B998" i="313"/>
  <c r="B1517" i="313"/>
  <c r="B142" i="313"/>
  <c r="B81" i="313"/>
  <c r="B390" i="313"/>
  <c r="B645" i="313"/>
  <c r="B1317" i="313"/>
  <c r="B917" i="313"/>
  <c r="B110" i="313"/>
  <c r="B1157" i="313"/>
  <c r="B286" i="313"/>
  <c r="B1198" i="313"/>
  <c r="B798" i="313"/>
  <c r="B334" i="313"/>
  <c r="B1278" i="313"/>
  <c r="B58" i="313"/>
  <c r="B47" i="313"/>
  <c r="B879" i="313"/>
  <c r="B1438" i="313"/>
  <c r="B759" i="313"/>
  <c r="B287" i="313"/>
  <c r="B111" i="313"/>
  <c r="B1318" i="313"/>
  <c r="B391" i="313"/>
  <c r="B143" i="313"/>
  <c r="B999" i="313"/>
  <c r="B418" i="313"/>
  <c r="B178" i="313"/>
  <c r="B1038" i="313"/>
  <c r="B218" i="313"/>
  <c r="B1374" i="313"/>
  <c r="B1398" i="313"/>
  <c r="B611" i="313"/>
  <c r="B447" i="313"/>
  <c r="B1279" i="313"/>
  <c r="B799" i="313"/>
  <c r="B682" i="313"/>
  <c r="B838" i="313"/>
  <c r="B310" i="313"/>
  <c r="B542" i="313"/>
  <c r="B1238" i="313"/>
  <c r="B1199" i="313"/>
  <c r="B1158" i="313"/>
  <c r="B918" i="313"/>
  <c r="B646" i="313"/>
  <c r="B82" i="313"/>
  <c r="B1518" i="313"/>
  <c r="B478" i="313"/>
  <c r="B574" i="313"/>
  <c r="B1478" i="313"/>
  <c r="B1079" i="313"/>
  <c r="B362" i="313"/>
  <c r="B262" i="313"/>
  <c r="B239" i="313"/>
  <c r="B1119" i="313"/>
  <c r="B335" i="313"/>
  <c r="B48" i="313"/>
  <c r="B336" i="313"/>
  <c r="B240" i="313"/>
  <c r="B1280" i="313"/>
  <c r="B612" i="313"/>
  <c r="B263" i="313"/>
  <c r="B1080" i="313"/>
  <c r="B575" i="313"/>
  <c r="B1519" i="313"/>
  <c r="B647" i="313"/>
  <c r="B1159" i="313"/>
  <c r="B1239" i="313"/>
  <c r="B311" i="313"/>
  <c r="B683" i="313"/>
  <c r="B1399" i="313"/>
  <c r="B219" i="313"/>
  <c r="B179" i="313"/>
  <c r="B1000" i="313"/>
  <c r="B392" i="313"/>
  <c r="B112" i="313"/>
  <c r="B760" i="313"/>
  <c r="B880" i="313"/>
  <c r="B1120" i="313"/>
  <c r="B800" i="313"/>
  <c r="B448" i="313"/>
  <c r="B363" i="313"/>
  <c r="B1479" i="313"/>
  <c r="B479" i="313"/>
  <c r="B83" i="313"/>
  <c r="B919" i="313"/>
  <c r="B1200" i="313"/>
  <c r="B543" i="313"/>
  <c r="B839" i="313"/>
  <c r="B1375" i="313"/>
  <c r="B1039" i="313"/>
  <c r="B419" i="313"/>
  <c r="B144" i="313"/>
  <c r="B1319" i="313"/>
  <c r="B288" i="313"/>
  <c r="B1439" i="313"/>
  <c r="B59" i="313"/>
  <c r="B60" i="313"/>
  <c r="B113" i="313"/>
  <c r="B312" i="313"/>
  <c r="B1520" i="313"/>
  <c r="B289" i="313"/>
  <c r="B145" i="313"/>
  <c r="B1040" i="313"/>
  <c r="B840" i="313"/>
  <c r="B1201" i="313"/>
  <c r="B480" i="313"/>
  <c r="B364" i="313"/>
  <c r="B393" i="313"/>
  <c r="B220" i="313"/>
  <c r="B684" i="313"/>
  <c r="B648" i="313"/>
  <c r="B1081" i="313"/>
  <c r="B84" i="313"/>
  <c r="B449" i="313"/>
  <c r="B1121" i="313"/>
  <c r="B1281" i="313"/>
  <c r="B337" i="313"/>
  <c r="B881" i="313"/>
  <c r="B1001" i="313"/>
  <c r="B1160" i="313"/>
  <c r="B264" i="313"/>
  <c r="B1440" i="313"/>
  <c r="B1320" i="313"/>
  <c r="B420" i="313"/>
  <c r="B1376" i="313"/>
  <c r="B544" i="313"/>
  <c r="B920" i="313"/>
  <c r="B1480" i="313"/>
  <c r="B761" i="313"/>
  <c r="B180" i="313"/>
  <c r="B1400" i="313"/>
  <c r="B1240" i="313"/>
  <c r="B576" i="313"/>
  <c r="B801" i="313"/>
  <c r="B613" i="313"/>
  <c r="B241" i="313"/>
  <c r="B882" i="313"/>
  <c r="B1161" i="313"/>
  <c r="B1441" i="313"/>
  <c r="B421" i="313"/>
  <c r="B545" i="313"/>
  <c r="B1481" i="313"/>
  <c r="B181" i="313"/>
  <c r="B1241" i="313"/>
  <c r="B114" i="313"/>
  <c r="B1521" i="313"/>
  <c r="B146" i="313"/>
  <c r="B841" i="313"/>
  <c r="B481" i="313"/>
  <c r="B394" i="313"/>
  <c r="B685" i="313"/>
  <c r="B1082" i="313"/>
  <c r="B1003" i="313"/>
  <c r="A1004" i="313"/>
  <c r="B266" i="313"/>
  <c r="A267" i="313"/>
  <c r="B1322" i="313"/>
  <c r="A1323" i="313"/>
  <c r="B1378" i="313"/>
  <c r="A1379" i="313"/>
  <c r="B922" i="313"/>
  <c r="A923" i="313"/>
  <c r="B763" i="313"/>
  <c r="A764" i="313"/>
  <c r="B1402" i="313"/>
  <c r="A1403" i="313"/>
  <c r="B578" i="313"/>
  <c r="A579" i="313"/>
  <c r="B314" i="313"/>
  <c r="A315" i="313"/>
  <c r="B291" i="313"/>
  <c r="A292" i="313"/>
  <c r="B1042" i="313"/>
  <c r="A1043" i="313"/>
  <c r="B1203" i="313"/>
  <c r="A1204" i="313"/>
  <c r="B366" i="313"/>
  <c r="A367" i="313"/>
  <c r="B222" i="313"/>
  <c r="A223" i="313"/>
  <c r="B650" i="313"/>
  <c r="A651" i="313"/>
  <c r="A804" i="313"/>
  <c r="B803" i="313"/>
  <c r="A1124" i="313"/>
  <c r="B1123" i="313"/>
  <c r="A340" i="313"/>
  <c r="B339" i="313"/>
  <c r="A616" i="313"/>
  <c r="B615" i="313"/>
  <c r="B883" i="313"/>
  <c r="A884" i="313"/>
  <c r="B1162" i="313"/>
  <c r="A1163" i="313"/>
  <c r="B1442" i="313"/>
  <c r="A1443" i="313"/>
  <c r="B422" i="313"/>
  <c r="A423" i="313"/>
  <c r="B546" i="313"/>
  <c r="A547" i="313"/>
  <c r="B1482" i="313"/>
  <c r="A1483" i="313"/>
  <c r="B182" i="313"/>
  <c r="A183" i="313"/>
  <c r="B1242" i="313"/>
  <c r="A1243" i="313"/>
  <c r="B115" i="313"/>
  <c r="A116" i="313"/>
  <c r="B116" i="313" s="1"/>
  <c r="B1522" i="313"/>
  <c r="A1523" i="313"/>
  <c r="B147" i="313"/>
  <c r="A148" i="313"/>
  <c r="B148" i="313" s="1"/>
  <c r="B842" i="313"/>
  <c r="A843" i="313"/>
  <c r="B482" i="313"/>
  <c r="A483" i="313"/>
  <c r="B395" i="313"/>
  <c r="A396" i="313"/>
  <c r="B686" i="313"/>
  <c r="A687" i="313"/>
  <c r="B1083" i="313"/>
  <c r="A1084" i="313"/>
  <c r="A452" i="313"/>
  <c r="B451" i="313"/>
  <c r="A1284" i="313"/>
  <c r="B1283" i="313"/>
  <c r="A244" i="313"/>
  <c r="B243" i="313"/>
  <c r="A1062" i="312"/>
  <c r="A1243" i="312"/>
  <c r="A580" i="312"/>
  <c r="A624" i="312"/>
  <c r="A1524" i="312"/>
  <c r="A367" i="312"/>
  <c r="A924" i="312"/>
  <c r="A340" i="312"/>
  <c r="A1164" i="312"/>
  <c r="A1403" i="312"/>
  <c r="A396" i="312"/>
  <c r="A244" i="312"/>
  <c r="A1283" i="312"/>
  <c r="A723" i="312"/>
  <c r="A651" i="312"/>
  <c r="A763" i="312"/>
  <c r="A267" i="312"/>
  <c r="A844" i="312"/>
  <c r="A203" i="312"/>
  <c r="A515" i="312"/>
  <c r="A1003" i="312"/>
  <c r="A183" i="312"/>
  <c r="A292" i="312"/>
  <c r="A1483" i="312"/>
  <c r="A1324" i="312"/>
  <c r="A1363" i="312"/>
  <c r="A1133" i="312"/>
  <c r="A451" i="312"/>
  <c r="A115" i="312"/>
  <c r="A1084" i="312"/>
  <c r="A1443" i="312"/>
  <c r="A964" i="312"/>
  <c r="A425" i="312"/>
  <c r="A1044" i="311"/>
  <c r="A1123" i="311"/>
  <c r="A764" i="311"/>
  <c r="A1524" i="311"/>
  <c r="A547" i="311"/>
  <c r="A99" i="311"/>
  <c r="A516" i="311"/>
  <c r="A616" i="311"/>
  <c r="A1483" i="311"/>
  <c r="A132" i="311"/>
  <c r="A339" i="311"/>
  <c r="A883" i="311"/>
  <c r="A452" i="311"/>
  <c r="A1003" i="311"/>
  <c r="A291" i="311"/>
  <c r="A204" i="311"/>
  <c r="A395" i="311"/>
  <c r="A163" i="311"/>
  <c r="A223" i="311"/>
  <c r="A148" i="311"/>
  <c r="A1323" i="311"/>
  <c r="A1284" i="311"/>
  <c r="A1083" i="311"/>
  <c r="A1444" i="311"/>
  <c r="A1203" i="311"/>
  <c r="A1244" i="311"/>
  <c r="A1163" i="311"/>
  <c r="A1364" i="311"/>
  <c r="A803" i="311"/>
  <c r="A843" i="311"/>
  <c r="A651" i="311"/>
  <c r="A724" i="311"/>
  <c r="A116" i="311"/>
  <c r="A1403" i="311"/>
  <c r="A244" i="311"/>
  <c r="A485" i="311"/>
  <c r="A7" i="315"/>
  <c r="V1" i="309"/>
  <c r="A55" i="210"/>
  <c r="C3" i="313"/>
  <c r="B98" i="215" s="1"/>
  <c r="N58" i="309"/>
  <c r="N60" i="309"/>
  <c r="N67" i="309"/>
  <c r="N69" i="309"/>
  <c r="N71" i="309"/>
  <c r="N73" i="309"/>
  <c r="N75" i="309"/>
  <c r="N77" i="309"/>
  <c r="N79" i="309"/>
  <c r="N81" i="309"/>
  <c r="N83" i="309"/>
  <c r="N85" i="309"/>
  <c r="N87" i="309"/>
  <c r="N89" i="309"/>
  <c r="N91" i="309"/>
  <c r="N93" i="309"/>
  <c r="N52" i="309"/>
  <c r="N51" i="309"/>
  <c r="N53" i="309"/>
  <c r="N50" i="309"/>
  <c r="N54" i="309"/>
  <c r="N59" i="309"/>
  <c r="N61" i="309"/>
  <c r="N62" i="309"/>
  <c r="N66" i="309"/>
  <c r="N68" i="309"/>
  <c r="N70" i="309"/>
  <c r="N72" i="309"/>
  <c r="N74" i="309"/>
  <c r="N76" i="309"/>
  <c r="N78" i="309"/>
  <c r="N80" i="309"/>
  <c r="N82" i="309"/>
  <c r="N84" i="309"/>
  <c r="N86" i="309"/>
  <c r="N88" i="309"/>
  <c r="N90" i="309"/>
  <c r="N92" i="309"/>
  <c r="N48" i="309"/>
  <c r="N55" i="309"/>
  <c r="N57" i="309"/>
  <c r="N64" i="309"/>
  <c r="N47" i="309"/>
  <c r="N49" i="309"/>
  <c r="N56" i="309"/>
  <c r="N63" i="309"/>
  <c r="A6" i="309"/>
  <c r="N65" i="309"/>
  <c r="R93" i="308"/>
  <c r="Q93" i="308"/>
  <c r="P93" i="308"/>
  <c r="O93" i="308"/>
  <c r="M93" i="308"/>
  <c r="L93" i="308"/>
  <c r="R92" i="308"/>
  <c r="Q92" i="308"/>
  <c r="P92" i="308"/>
  <c r="O92" i="308"/>
  <c r="M92" i="308"/>
  <c r="L92" i="308"/>
  <c r="R91" i="308"/>
  <c r="Q91" i="308"/>
  <c r="P91" i="308"/>
  <c r="O91" i="308"/>
  <c r="M91" i="308"/>
  <c r="L91" i="308"/>
  <c r="R90" i="308"/>
  <c r="Q90" i="308"/>
  <c r="P90" i="308"/>
  <c r="O90" i="308"/>
  <c r="M90" i="308"/>
  <c r="L90" i="308"/>
  <c r="R89" i="308"/>
  <c r="Q89" i="308"/>
  <c r="P89" i="308"/>
  <c r="O89" i="308"/>
  <c r="M89" i="308"/>
  <c r="L89" i="308"/>
  <c r="R88" i="308"/>
  <c r="Q88" i="308"/>
  <c r="P88" i="308"/>
  <c r="O88" i="308"/>
  <c r="M88" i="308"/>
  <c r="L88" i="308"/>
  <c r="R87" i="308"/>
  <c r="Q87" i="308"/>
  <c r="P87" i="308"/>
  <c r="O87" i="308"/>
  <c r="M87" i="308"/>
  <c r="L87" i="308"/>
  <c r="R86" i="308"/>
  <c r="Q86" i="308"/>
  <c r="P86" i="308"/>
  <c r="O86" i="308"/>
  <c r="M86" i="308"/>
  <c r="L86" i="308"/>
  <c r="R85" i="308"/>
  <c r="Q85" i="308"/>
  <c r="P85" i="308"/>
  <c r="O85" i="308"/>
  <c r="M85" i="308"/>
  <c r="L85" i="308"/>
  <c r="R84" i="308"/>
  <c r="Q84" i="308"/>
  <c r="P84" i="308"/>
  <c r="O84" i="308"/>
  <c r="M84" i="308"/>
  <c r="L84" i="308"/>
  <c r="R83" i="308"/>
  <c r="Q83" i="308"/>
  <c r="P83" i="308"/>
  <c r="O83" i="308"/>
  <c r="M83" i="308"/>
  <c r="L83" i="308"/>
  <c r="R82" i="308"/>
  <c r="Q82" i="308"/>
  <c r="P82" i="308"/>
  <c r="O82" i="308"/>
  <c r="M82" i="308"/>
  <c r="L82" i="308"/>
  <c r="R81" i="308"/>
  <c r="Q81" i="308"/>
  <c r="P81" i="308"/>
  <c r="O81" i="308"/>
  <c r="M81" i="308"/>
  <c r="L81" i="308"/>
  <c r="R80" i="308"/>
  <c r="Q80" i="308"/>
  <c r="P80" i="308"/>
  <c r="O80" i="308"/>
  <c r="M80" i="308"/>
  <c r="L80" i="308"/>
  <c r="R79" i="308"/>
  <c r="Q79" i="308"/>
  <c r="P79" i="308"/>
  <c r="O79" i="308"/>
  <c r="M79" i="308"/>
  <c r="L79" i="308"/>
  <c r="R78" i="308"/>
  <c r="Q78" i="308"/>
  <c r="P78" i="308"/>
  <c r="O78" i="308"/>
  <c r="M78" i="308"/>
  <c r="L78" i="308"/>
  <c r="R77" i="308"/>
  <c r="Q77" i="308"/>
  <c r="P77" i="308"/>
  <c r="O77" i="308"/>
  <c r="M77" i="308"/>
  <c r="L77" i="308"/>
  <c r="R76" i="308"/>
  <c r="Q76" i="308"/>
  <c r="P76" i="308"/>
  <c r="O76" i="308"/>
  <c r="M76" i="308"/>
  <c r="L76" i="308"/>
  <c r="R75" i="308"/>
  <c r="Q75" i="308"/>
  <c r="P75" i="308"/>
  <c r="O75" i="308"/>
  <c r="M75" i="308"/>
  <c r="L75" i="308"/>
  <c r="R74" i="308"/>
  <c r="Q74" i="308"/>
  <c r="P74" i="308"/>
  <c r="O74" i="308"/>
  <c r="M74" i="308"/>
  <c r="L74" i="308"/>
  <c r="R73" i="308"/>
  <c r="Q73" i="308"/>
  <c r="P73" i="308"/>
  <c r="O73" i="308"/>
  <c r="M73" i="308"/>
  <c r="L73" i="308"/>
  <c r="R72" i="308"/>
  <c r="Q72" i="308"/>
  <c r="P72" i="308"/>
  <c r="O72" i="308"/>
  <c r="M72" i="308"/>
  <c r="L72" i="308"/>
  <c r="R71" i="308"/>
  <c r="Q71" i="308"/>
  <c r="P71" i="308"/>
  <c r="O71" i="308"/>
  <c r="M71" i="308"/>
  <c r="L71" i="308"/>
  <c r="R70" i="308"/>
  <c r="Q70" i="308"/>
  <c r="P70" i="308"/>
  <c r="O70" i="308"/>
  <c r="M70" i="308"/>
  <c r="L70" i="308"/>
  <c r="R69" i="308"/>
  <c r="Q69" i="308"/>
  <c r="P69" i="308"/>
  <c r="O69" i="308"/>
  <c r="M69" i="308"/>
  <c r="L69" i="308"/>
  <c r="R68" i="308"/>
  <c r="Q68" i="308"/>
  <c r="P68" i="308"/>
  <c r="O68" i="308"/>
  <c r="M68" i="308"/>
  <c r="L68" i="308"/>
  <c r="R67" i="308"/>
  <c r="Q67" i="308"/>
  <c r="P67" i="308"/>
  <c r="O67" i="308"/>
  <c r="M67" i="308"/>
  <c r="L67" i="308"/>
  <c r="R66" i="308"/>
  <c r="Q66" i="308"/>
  <c r="P66" i="308"/>
  <c r="O66" i="308"/>
  <c r="M66" i="308"/>
  <c r="L66" i="308"/>
  <c r="R65" i="308"/>
  <c r="Q65" i="308"/>
  <c r="P65" i="308"/>
  <c r="O65" i="308"/>
  <c r="M65" i="308"/>
  <c r="L65" i="308"/>
  <c r="R64" i="308"/>
  <c r="Q64" i="308"/>
  <c r="P64" i="308"/>
  <c r="O64" i="308"/>
  <c r="M64" i="308"/>
  <c r="L64" i="308"/>
  <c r="R63" i="308"/>
  <c r="Q63" i="308"/>
  <c r="P63" i="308"/>
  <c r="O63" i="308"/>
  <c r="M63" i="308"/>
  <c r="L63" i="308"/>
  <c r="R62" i="308"/>
  <c r="Q62" i="308"/>
  <c r="P62" i="308"/>
  <c r="O62" i="308"/>
  <c r="M62" i="308"/>
  <c r="L62" i="308"/>
  <c r="R61" i="308"/>
  <c r="Q61" i="308"/>
  <c r="P61" i="308"/>
  <c r="O61" i="308"/>
  <c r="M61" i="308"/>
  <c r="L61" i="308"/>
  <c r="R60" i="308"/>
  <c r="Q60" i="308"/>
  <c r="P60" i="308"/>
  <c r="O60" i="308"/>
  <c r="M60" i="308"/>
  <c r="L60" i="308"/>
  <c r="R59" i="308"/>
  <c r="Q59" i="308"/>
  <c r="P59" i="308"/>
  <c r="O59" i="308"/>
  <c r="M59" i="308"/>
  <c r="L59" i="308"/>
  <c r="R58" i="308"/>
  <c r="Q58" i="308"/>
  <c r="P58" i="308"/>
  <c r="O58" i="308"/>
  <c r="M58" i="308"/>
  <c r="L58" i="308"/>
  <c r="R57" i="308"/>
  <c r="Q57" i="308"/>
  <c r="P57" i="308"/>
  <c r="O57" i="308"/>
  <c r="M57" i="308"/>
  <c r="L57" i="308"/>
  <c r="R56" i="308"/>
  <c r="Q56" i="308"/>
  <c r="P56" i="308"/>
  <c r="O56" i="308"/>
  <c r="M56" i="308"/>
  <c r="L56" i="308"/>
  <c r="R55" i="308"/>
  <c r="Q55" i="308"/>
  <c r="P55" i="308"/>
  <c r="O55" i="308"/>
  <c r="M55" i="308"/>
  <c r="L55" i="308"/>
  <c r="R54" i="308"/>
  <c r="Q54" i="308"/>
  <c r="P54" i="308"/>
  <c r="O54" i="308"/>
  <c r="M54" i="308"/>
  <c r="L54" i="308"/>
  <c r="R53" i="308"/>
  <c r="Q53" i="308"/>
  <c r="P53" i="308"/>
  <c r="O53" i="308"/>
  <c r="M53" i="308"/>
  <c r="L53" i="308"/>
  <c r="R52" i="308"/>
  <c r="Q52" i="308"/>
  <c r="P52" i="308"/>
  <c r="O52" i="308"/>
  <c r="M52" i="308"/>
  <c r="L52" i="308"/>
  <c r="R51" i="308"/>
  <c r="Q51" i="308"/>
  <c r="P51" i="308"/>
  <c r="O51" i="308"/>
  <c r="M51" i="308"/>
  <c r="L51" i="308"/>
  <c r="R50" i="308"/>
  <c r="Q50" i="308"/>
  <c r="P50" i="308"/>
  <c r="O50" i="308"/>
  <c r="M50" i="308"/>
  <c r="L50" i="308"/>
  <c r="R49" i="308"/>
  <c r="Q49" i="308"/>
  <c r="P49" i="308"/>
  <c r="O49" i="308"/>
  <c r="M49" i="308"/>
  <c r="L49" i="308"/>
  <c r="R48" i="308"/>
  <c r="Q48" i="308"/>
  <c r="P48" i="308"/>
  <c r="O48" i="308"/>
  <c r="M48" i="308"/>
  <c r="L48" i="308"/>
  <c r="R47" i="308"/>
  <c r="Q47" i="308"/>
  <c r="P47" i="308"/>
  <c r="O47" i="308"/>
  <c r="M47" i="308"/>
  <c r="L47" i="308"/>
  <c r="A5" i="308"/>
  <c r="Q3" i="308"/>
  <c r="R3" i="308" s="1"/>
  <c r="V2" i="308"/>
  <c r="V1" i="308" s="1"/>
  <c r="J2" i="308"/>
  <c r="R93" i="307"/>
  <c r="Q93" i="307"/>
  <c r="P93" i="307"/>
  <c r="O93" i="307"/>
  <c r="M93" i="307"/>
  <c r="L93" i="307"/>
  <c r="R92" i="307"/>
  <c r="Q92" i="307"/>
  <c r="P92" i="307"/>
  <c r="O92" i="307"/>
  <c r="M92" i="307"/>
  <c r="L92" i="307"/>
  <c r="R91" i="307"/>
  <c r="Q91" i="307"/>
  <c r="P91" i="307"/>
  <c r="O91" i="307"/>
  <c r="M91" i="307"/>
  <c r="L91" i="307"/>
  <c r="R90" i="307"/>
  <c r="Q90" i="307"/>
  <c r="P90" i="307"/>
  <c r="O90" i="307"/>
  <c r="M90" i="307"/>
  <c r="L90" i="307"/>
  <c r="R89" i="307"/>
  <c r="Q89" i="307"/>
  <c r="P89" i="307"/>
  <c r="O89" i="307"/>
  <c r="M89" i="307"/>
  <c r="L89" i="307"/>
  <c r="R88" i="307"/>
  <c r="Q88" i="307"/>
  <c r="P88" i="307"/>
  <c r="O88" i="307"/>
  <c r="M88" i="307"/>
  <c r="L88" i="307"/>
  <c r="R87" i="307"/>
  <c r="Q87" i="307"/>
  <c r="P87" i="307"/>
  <c r="O87" i="307"/>
  <c r="M87" i="307"/>
  <c r="L87" i="307"/>
  <c r="R86" i="307"/>
  <c r="Q86" i="307"/>
  <c r="P86" i="307"/>
  <c r="O86" i="307"/>
  <c r="M86" i="307"/>
  <c r="L86" i="307"/>
  <c r="R85" i="307"/>
  <c r="Q85" i="307"/>
  <c r="P85" i="307"/>
  <c r="O85" i="307"/>
  <c r="M85" i="307"/>
  <c r="L85" i="307"/>
  <c r="R84" i="307"/>
  <c r="Q84" i="307"/>
  <c r="P84" i="307"/>
  <c r="O84" i="307"/>
  <c r="M84" i="307"/>
  <c r="L84" i="307"/>
  <c r="R83" i="307"/>
  <c r="Q83" i="307"/>
  <c r="P83" i="307"/>
  <c r="O83" i="307"/>
  <c r="M83" i="307"/>
  <c r="L83" i="307"/>
  <c r="R82" i="307"/>
  <c r="Q82" i="307"/>
  <c r="P82" i="307"/>
  <c r="O82" i="307"/>
  <c r="M82" i="307"/>
  <c r="L82" i="307"/>
  <c r="R81" i="307"/>
  <c r="Q81" i="307"/>
  <c r="P81" i="307"/>
  <c r="O81" i="307"/>
  <c r="M81" i="307"/>
  <c r="L81" i="307"/>
  <c r="R80" i="307"/>
  <c r="Q80" i="307"/>
  <c r="P80" i="307"/>
  <c r="O80" i="307"/>
  <c r="M80" i="307"/>
  <c r="L80" i="307"/>
  <c r="R79" i="307"/>
  <c r="Q79" i="307"/>
  <c r="P79" i="307"/>
  <c r="O79" i="307"/>
  <c r="M79" i="307"/>
  <c r="L79" i="307"/>
  <c r="R78" i="307"/>
  <c r="Q78" i="307"/>
  <c r="P78" i="307"/>
  <c r="O78" i="307"/>
  <c r="M78" i="307"/>
  <c r="L78" i="307"/>
  <c r="R77" i="307"/>
  <c r="Q77" i="307"/>
  <c r="P77" i="307"/>
  <c r="O77" i="307"/>
  <c r="M77" i="307"/>
  <c r="L77" i="307"/>
  <c r="R76" i="307"/>
  <c r="Q76" i="307"/>
  <c r="P76" i="307"/>
  <c r="O76" i="307"/>
  <c r="M76" i="307"/>
  <c r="L76" i="307"/>
  <c r="R75" i="307"/>
  <c r="Q75" i="307"/>
  <c r="P75" i="307"/>
  <c r="O75" i="307"/>
  <c r="M75" i="307"/>
  <c r="L75" i="307"/>
  <c r="R74" i="307"/>
  <c r="Q74" i="307"/>
  <c r="P74" i="307"/>
  <c r="O74" i="307"/>
  <c r="M74" i="307"/>
  <c r="L74" i="307"/>
  <c r="R73" i="307"/>
  <c r="Q73" i="307"/>
  <c r="P73" i="307"/>
  <c r="O73" i="307"/>
  <c r="M73" i="307"/>
  <c r="L73" i="307"/>
  <c r="R72" i="307"/>
  <c r="Q72" i="307"/>
  <c r="P72" i="307"/>
  <c r="O72" i="307"/>
  <c r="M72" i="307"/>
  <c r="L72" i="307"/>
  <c r="R71" i="307"/>
  <c r="Q71" i="307"/>
  <c r="P71" i="307"/>
  <c r="O71" i="307"/>
  <c r="M71" i="307"/>
  <c r="L71" i="307"/>
  <c r="R70" i="307"/>
  <c r="Q70" i="307"/>
  <c r="P70" i="307"/>
  <c r="O70" i="307"/>
  <c r="M70" i="307"/>
  <c r="L70" i="307"/>
  <c r="R69" i="307"/>
  <c r="Q69" i="307"/>
  <c r="P69" i="307"/>
  <c r="O69" i="307"/>
  <c r="M69" i="307"/>
  <c r="L69" i="307"/>
  <c r="R68" i="307"/>
  <c r="Q68" i="307"/>
  <c r="P68" i="307"/>
  <c r="O68" i="307"/>
  <c r="M68" i="307"/>
  <c r="L68" i="307"/>
  <c r="R67" i="307"/>
  <c r="Q67" i="307"/>
  <c r="P67" i="307"/>
  <c r="O67" i="307"/>
  <c r="M67" i="307"/>
  <c r="L67" i="307"/>
  <c r="R66" i="307"/>
  <c r="Q66" i="307"/>
  <c r="P66" i="307"/>
  <c r="O66" i="307"/>
  <c r="M66" i="307"/>
  <c r="L66" i="307"/>
  <c r="R65" i="307"/>
  <c r="Q65" i="307"/>
  <c r="P65" i="307"/>
  <c r="O65" i="307"/>
  <c r="M65" i="307"/>
  <c r="L65" i="307"/>
  <c r="R64" i="307"/>
  <c r="Q64" i="307"/>
  <c r="P64" i="307"/>
  <c r="O64" i="307"/>
  <c r="M64" i="307"/>
  <c r="L64" i="307"/>
  <c r="R63" i="307"/>
  <c r="Q63" i="307"/>
  <c r="P63" i="307"/>
  <c r="O63" i="307"/>
  <c r="M63" i="307"/>
  <c r="L63" i="307"/>
  <c r="R62" i="307"/>
  <c r="Q62" i="307"/>
  <c r="P62" i="307"/>
  <c r="O62" i="307"/>
  <c r="M62" i="307"/>
  <c r="L62" i="307"/>
  <c r="R61" i="307"/>
  <c r="Q61" i="307"/>
  <c r="P61" i="307"/>
  <c r="O61" i="307"/>
  <c r="M61" i="307"/>
  <c r="L61" i="307"/>
  <c r="R60" i="307"/>
  <c r="Q60" i="307"/>
  <c r="P60" i="307"/>
  <c r="O60" i="307"/>
  <c r="M60" i="307"/>
  <c r="L60" i="307"/>
  <c r="R59" i="307"/>
  <c r="Q59" i="307"/>
  <c r="P59" i="307"/>
  <c r="O59" i="307"/>
  <c r="M59" i="307"/>
  <c r="L59" i="307"/>
  <c r="R58" i="307"/>
  <c r="Q58" i="307"/>
  <c r="P58" i="307"/>
  <c r="O58" i="307"/>
  <c r="M58" i="307"/>
  <c r="L58" i="307"/>
  <c r="R57" i="307"/>
  <c r="Q57" i="307"/>
  <c r="P57" i="307"/>
  <c r="O57" i="307"/>
  <c r="M57" i="307"/>
  <c r="L57" i="307"/>
  <c r="R56" i="307"/>
  <c r="Q56" i="307"/>
  <c r="P56" i="307"/>
  <c r="O56" i="307"/>
  <c r="M56" i="307"/>
  <c r="L56" i="307"/>
  <c r="R55" i="307"/>
  <c r="Q55" i="307"/>
  <c r="P55" i="307"/>
  <c r="O55" i="307"/>
  <c r="M55" i="307"/>
  <c r="L55" i="307"/>
  <c r="R54" i="307"/>
  <c r="Q54" i="307"/>
  <c r="P54" i="307"/>
  <c r="O54" i="307"/>
  <c r="M54" i="307"/>
  <c r="L54" i="307"/>
  <c r="R53" i="307"/>
  <c r="Q53" i="307"/>
  <c r="P53" i="307"/>
  <c r="O53" i="307"/>
  <c r="M53" i="307"/>
  <c r="L53" i="307"/>
  <c r="R52" i="307"/>
  <c r="Q52" i="307"/>
  <c r="P52" i="307"/>
  <c r="O52" i="307"/>
  <c r="M52" i="307"/>
  <c r="L52" i="307"/>
  <c r="R51" i="307"/>
  <c r="Q51" i="307"/>
  <c r="P51" i="307"/>
  <c r="O51" i="307"/>
  <c r="M51" i="307"/>
  <c r="L51" i="307"/>
  <c r="R50" i="307"/>
  <c r="Q50" i="307"/>
  <c r="P50" i="307"/>
  <c r="O50" i="307"/>
  <c r="M50" i="307"/>
  <c r="L50" i="307"/>
  <c r="R49" i="307"/>
  <c r="Q49" i="307"/>
  <c r="P49" i="307"/>
  <c r="O49" i="307"/>
  <c r="M49" i="307"/>
  <c r="L49" i="307"/>
  <c r="R48" i="307"/>
  <c r="Q48" i="307"/>
  <c r="P48" i="307"/>
  <c r="O48" i="307"/>
  <c r="M48" i="307"/>
  <c r="L48" i="307"/>
  <c r="R47" i="307"/>
  <c r="Q47" i="307"/>
  <c r="P47" i="307"/>
  <c r="O47" i="307"/>
  <c r="M47" i="307"/>
  <c r="L47" i="307"/>
  <c r="A5" i="307"/>
  <c r="A6" i="307" s="1"/>
  <c r="Q3" i="307"/>
  <c r="R3" i="307" s="1"/>
  <c r="V2" i="307"/>
  <c r="I2" i="307"/>
  <c r="B687" i="313" l="1"/>
  <c r="A688" i="313"/>
  <c r="B483" i="313"/>
  <c r="A484" i="313"/>
  <c r="B183" i="313"/>
  <c r="A184" i="313"/>
  <c r="B547" i="313"/>
  <c r="A548" i="313"/>
  <c r="B1443" i="313"/>
  <c r="A1444" i="313"/>
  <c r="B884" i="313"/>
  <c r="A885" i="313"/>
  <c r="B223" i="313"/>
  <c r="A224" i="313"/>
  <c r="B1204" i="313"/>
  <c r="A1205" i="313"/>
  <c r="B292" i="313"/>
  <c r="A293" i="313"/>
  <c r="B579" i="313"/>
  <c r="A580" i="313"/>
  <c r="B764" i="313"/>
  <c r="A765" i="313"/>
  <c r="B1379" i="313"/>
  <c r="A1380" i="313"/>
  <c r="B267" i="313"/>
  <c r="A268" i="313"/>
  <c r="A245" i="313"/>
  <c r="B244" i="313"/>
  <c r="A453" i="313"/>
  <c r="B452" i="313"/>
  <c r="A341" i="313"/>
  <c r="B340" i="313"/>
  <c r="A805" i="313"/>
  <c r="B804" i="313"/>
  <c r="B1084" i="313"/>
  <c r="A1085" i="313"/>
  <c r="B396" i="313"/>
  <c r="A397" i="313"/>
  <c r="B843" i="313"/>
  <c r="A844" i="313"/>
  <c r="B1523" i="313"/>
  <c r="A1524" i="313"/>
  <c r="B1243" i="313"/>
  <c r="A1244" i="313"/>
  <c r="B1483" i="313"/>
  <c r="A1484" i="313"/>
  <c r="B423" i="313"/>
  <c r="A424" i="313"/>
  <c r="B1163" i="313"/>
  <c r="A1164" i="313"/>
  <c r="B651" i="313"/>
  <c r="A652" i="313"/>
  <c r="B367" i="313"/>
  <c r="A368" i="313"/>
  <c r="B1043" i="313"/>
  <c r="A1044" i="313"/>
  <c r="B315" i="313"/>
  <c r="A316" i="313"/>
  <c r="B1403" i="313"/>
  <c r="A1404" i="313"/>
  <c r="B923" i="313"/>
  <c r="A924" i="313"/>
  <c r="B1323" i="313"/>
  <c r="A1324" i="313"/>
  <c r="B1004" i="313"/>
  <c r="A1005" i="313"/>
  <c r="A1285" i="313"/>
  <c r="B1284" i="313"/>
  <c r="A617" i="313"/>
  <c r="B616" i="313"/>
  <c r="A1125" i="313"/>
  <c r="B1124" i="313"/>
  <c r="A1063" i="312"/>
  <c r="A1004" i="312"/>
  <c r="A268" i="312"/>
  <c r="A1284" i="312"/>
  <c r="A1165" i="312"/>
  <c r="A1525" i="312"/>
  <c r="A426" i="312"/>
  <c r="A1444" i="312"/>
  <c r="A1325" i="312"/>
  <c r="A581" i="312"/>
  <c r="A965" i="312"/>
  <c r="A1085" i="312"/>
  <c r="A452" i="312"/>
  <c r="A1364" i="312"/>
  <c r="A1484" i="312"/>
  <c r="A184" i="312"/>
  <c r="A516" i="312"/>
  <c r="A845" i="312"/>
  <c r="A724" i="312"/>
  <c r="A245" i="312"/>
  <c r="A1404" i="312"/>
  <c r="A341" i="312"/>
  <c r="A368" i="312"/>
  <c r="A625" i="312"/>
  <c r="A1244" i="312"/>
  <c r="A116" i="312"/>
  <c r="A1134" i="312"/>
  <c r="A293" i="312"/>
  <c r="A204" i="312"/>
  <c r="A652" i="312"/>
  <c r="A397" i="312"/>
  <c r="A925" i="312"/>
  <c r="A764" i="312"/>
  <c r="A844" i="311"/>
  <c r="A1245" i="311"/>
  <c r="A205" i="311"/>
  <c r="A1004" i="311"/>
  <c r="A884" i="311"/>
  <c r="A617" i="311"/>
  <c r="A1124" i="311"/>
  <c r="A486" i="311"/>
  <c r="A1404" i="311"/>
  <c r="A725" i="311"/>
  <c r="A164" i="311"/>
  <c r="A100" i="311"/>
  <c r="A245" i="311"/>
  <c r="A652" i="311"/>
  <c r="A804" i="311"/>
  <c r="A1164" i="311"/>
  <c r="A1084" i="311"/>
  <c r="A1324" i="311"/>
  <c r="A224" i="311"/>
  <c r="A396" i="311"/>
  <c r="A292" i="311"/>
  <c r="A453" i="311"/>
  <c r="A340" i="311"/>
  <c r="A1484" i="311"/>
  <c r="A517" i="311"/>
  <c r="A548" i="311"/>
  <c r="A765" i="311"/>
  <c r="A1045" i="311"/>
  <c r="A1365" i="311"/>
  <c r="A1445" i="311"/>
  <c r="A1285" i="311"/>
  <c r="A1525" i="311"/>
  <c r="A1204" i="311"/>
  <c r="A8" i="315"/>
  <c r="V1" i="307"/>
  <c r="A37" i="210"/>
  <c r="B3" i="312"/>
  <c r="B1062" i="312" s="1"/>
  <c r="A19" i="210"/>
  <c r="B3" i="311"/>
  <c r="B116" i="311" s="1"/>
  <c r="N47" i="308"/>
  <c r="N49" i="308"/>
  <c r="N51" i="308"/>
  <c r="N55" i="308"/>
  <c r="N57" i="308"/>
  <c r="N59" i="308"/>
  <c r="N61" i="308"/>
  <c r="N63" i="308"/>
  <c r="N65" i="308"/>
  <c r="N71" i="308"/>
  <c r="N75" i="308"/>
  <c r="N79" i="308"/>
  <c r="N81" i="308"/>
  <c r="N83" i="308"/>
  <c r="N85" i="308"/>
  <c r="N87" i="308"/>
  <c r="N89" i="308"/>
  <c r="N91" i="308"/>
  <c r="N93" i="308"/>
  <c r="A7" i="309"/>
  <c r="N48" i="308"/>
  <c r="N50" i="308"/>
  <c r="N54" i="308"/>
  <c r="N58" i="308"/>
  <c r="N60" i="308"/>
  <c r="N62" i="308"/>
  <c r="N64" i="308"/>
  <c r="N66" i="308"/>
  <c r="N68" i="308"/>
  <c r="N70" i="308"/>
  <c r="N74" i="308"/>
  <c r="N76" i="308"/>
  <c r="N78" i="308"/>
  <c r="N80" i="308"/>
  <c r="N82" i="308"/>
  <c r="N84" i="308"/>
  <c r="N86" i="308"/>
  <c r="N88" i="308"/>
  <c r="N90" i="308"/>
  <c r="N92" i="308"/>
  <c r="N50" i="307"/>
  <c r="N52" i="307"/>
  <c r="N54" i="307"/>
  <c r="N56" i="307"/>
  <c r="N58" i="307"/>
  <c r="N60" i="307"/>
  <c r="N62" i="307"/>
  <c r="N64" i="307"/>
  <c r="N72" i="307"/>
  <c r="N74" i="307"/>
  <c r="N76" i="307"/>
  <c r="N78" i="307"/>
  <c r="N80" i="307"/>
  <c r="N82" i="307"/>
  <c r="N84" i="307"/>
  <c r="N86" i="307"/>
  <c r="N88" i="307"/>
  <c r="N90" i="307"/>
  <c r="N92" i="307"/>
  <c r="N49" i="307"/>
  <c r="N51" i="307"/>
  <c r="N53" i="307"/>
  <c r="N55" i="307"/>
  <c r="N57" i="307"/>
  <c r="N59" i="307"/>
  <c r="N61" i="307"/>
  <c r="N63" i="307"/>
  <c r="N65" i="307"/>
  <c r="N67" i="307"/>
  <c r="N69" i="307"/>
  <c r="N71" i="307"/>
  <c r="N73" i="307"/>
  <c r="N75" i="307"/>
  <c r="N77" i="307"/>
  <c r="N79" i="307"/>
  <c r="N81" i="307"/>
  <c r="N83" i="307"/>
  <c r="N85" i="307"/>
  <c r="N87" i="307"/>
  <c r="N89" i="307"/>
  <c r="N91" i="307"/>
  <c r="N93" i="307"/>
  <c r="N48" i="307"/>
  <c r="N47" i="307"/>
  <c r="A6" i="308"/>
  <c r="N53" i="308"/>
  <c r="N52" i="308"/>
  <c r="N56" i="308"/>
  <c r="N72" i="308"/>
  <c r="N67" i="308"/>
  <c r="N69" i="308"/>
  <c r="N73" i="308"/>
  <c r="N77" i="308"/>
  <c r="A7" i="307"/>
  <c r="N66" i="307"/>
  <c r="N68" i="307"/>
  <c r="N70" i="307"/>
  <c r="A3" i="306"/>
  <c r="A4" i="306" s="1"/>
  <c r="A5" i="306" s="1"/>
  <c r="A6" i="306" s="1"/>
  <c r="A7" i="306" s="1"/>
  <c r="A8" i="306" s="1"/>
  <c r="A9" i="306" s="1"/>
  <c r="A10" i="306" s="1"/>
  <c r="A11" i="306" s="1"/>
  <c r="A12" i="306" s="1"/>
  <c r="A13" i="306" s="1"/>
  <c r="A14" i="306" s="1"/>
  <c r="A15" i="306" s="1"/>
  <c r="A16" i="306" s="1"/>
  <c r="A17" i="306" s="1"/>
  <c r="A18" i="306" s="1"/>
  <c r="A19" i="306" s="1"/>
  <c r="A20" i="306" s="1"/>
  <c r="A21" i="306" s="1"/>
  <c r="A22" i="306" s="1"/>
  <c r="A23" i="306" s="1"/>
  <c r="A24" i="306" s="1"/>
  <c r="A25" i="306" s="1"/>
  <c r="A26" i="306" s="1"/>
  <c r="A27" i="306" s="1"/>
  <c r="A28" i="306" s="1"/>
  <c r="A29" i="306" s="1"/>
  <c r="A30" i="306" s="1"/>
  <c r="A31" i="306" s="1"/>
  <c r="A32" i="306" s="1"/>
  <c r="A33" i="306" s="1"/>
  <c r="A34" i="306" s="1"/>
  <c r="A35" i="306" s="1"/>
  <c r="A36" i="306" s="1"/>
  <c r="A37" i="306" s="1"/>
  <c r="A38" i="306" s="1"/>
  <c r="A39" i="306" s="1"/>
  <c r="A40" i="306" s="1"/>
  <c r="A41" i="306" s="1"/>
  <c r="A42" i="306" s="1"/>
  <c r="A43" i="306" s="1"/>
  <c r="A44" i="306" s="1"/>
  <c r="A45" i="306" s="1"/>
  <c r="A46" i="306" s="1"/>
  <c r="A47" i="306" s="1"/>
  <c r="A48" i="306" s="1"/>
  <c r="A49" i="306" s="1"/>
  <c r="A50" i="306" s="1"/>
  <c r="A51" i="306" s="1"/>
  <c r="A52" i="306" s="1"/>
  <c r="A53" i="306" s="1"/>
  <c r="A54" i="306" s="1"/>
  <c r="A55" i="306" s="1"/>
  <c r="A56" i="306" s="1"/>
  <c r="A57" i="306" s="1"/>
  <c r="A58" i="306" s="1"/>
  <c r="A59" i="306" s="1"/>
  <c r="A60" i="306" s="1"/>
  <c r="A61" i="306" s="1"/>
  <c r="A62" i="306" s="1"/>
  <c r="A63" i="306" s="1"/>
  <c r="A64" i="306" s="1"/>
  <c r="A65" i="306" s="1"/>
  <c r="A66" i="306" s="1"/>
  <c r="A67" i="306" s="1"/>
  <c r="A68" i="306" s="1"/>
  <c r="A69" i="306" s="1"/>
  <c r="A70" i="306" s="1"/>
  <c r="A71" i="306" s="1"/>
  <c r="A72" i="306" s="1"/>
  <c r="A73" i="306" s="1"/>
  <c r="A74" i="306" s="1"/>
  <c r="A75" i="306" s="1"/>
  <c r="A76" i="306" s="1"/>
  <c r="A77" i="306" s="1"/>
  <c r="A78" i="306" s="1"/>
  <c r="A79" i="306" s="1"/>
  <c r="A80" i="306" s="1"/>
  <c r="A81" i="306" s="1"/>
  <c r="A82" i="306" s="1"/>
  <c r="A83" i="306" s="1"/>
  <c r="A84" i="306" s="1"/>
  <c r="A85" i="306" s="1"/>
  <c r="A86" i="306" s="1"/>
  <c r="A87" i="306" s="1"/>
  <c r="A88" i="306" s="1"/>
  <c r="A89" i="306" s="1"/>
  <c r="A90" i="306" s="1"/>
  <c r="A91" i="306" s="1"/>
  <c r="G1" i="306"/>
  <c r="A3" i="305"/>
  <c r="A4" i="305" s="1"/>
  <c r="A5" i="305" s="1"/>
  <c r="A6" i="305" s="1"/>
  <c r="A7" i="305" s="1"/>
  <c r="A8" i="305" s="1"/>
  <c r="A9" i="305" s="1"/>
  <c r="A10" i="305" s="1"/>
  <c r="A11" i="305" s="1"/>
  <c r="A12" i="305" s="1"/>
  <c r="A13" i="305" s="1"/>
  <c r="A14" i="305" s="1"/>
  <c r="A15" i="305" s="1"/>
  <c r="A16" i="305" s="1"/>
  <c r="A17" i="305" s="1"/>
  <c r="A18" i="305" s="1"/>
  <c r="A19" i="305" s="1"/>
  <c r="A20" i="305" s="1"/>
  <c r="A21" i="305" s="1"/>
  <c r="A22" i="305" s="1"/>
  <c r="A23" i="305" s="1"/>
  <c r="A24" i="305" s="1"/>
  <c r="A25" i="305" s="1"/>
  <c r="A26" i="305" s="1"/>
  <c r="A27" i="305" s="1"/>
  <c r="A28" i="305" s="1"/>
  <c r="A29" i="305" s="1"/>
  <c r="A30" i="305" s="1"/>
  <c r="A31" i="305" s="1"/>
  <c r="A32" i="305" s="1"/>
  <c r="A33" i="305" s="1"/>
  <c r="A34" i="305" s="1"/>
  <c r="A35" i="305" s="1"/>
  <c r="A36" i="305" s="1"/>
  <c r="A37" i="305" s="1"/>
  <c r="A38" i="305" s="1"/>
  <c r="A39" i="305" s="1"/>
  <c r="A40" i="305" s="1"/>
  <c r="A41" i="305" s="1"/>
  <c r="A42" i="305" s="1"/>
  <c r="A43" i="305" s="1"/>
  <c r="A44" i="305" s="1"/>
  <c r="A45" i="305" s="1"/>
  <c r="A46" i="305" s="1"/>
  <c r="A47" i="305" s="1"/>
  <c r="A48" i="305" s="1"/>
  <c r="A49" i="305" s="1"/>
  <c r="A50" i="305" s="1"/>
  <c r="A51" i="305" s="1"/>
  <c r="A52" i="305" s="1"/>
  <c r="A53" i="305" s="1"/>
  <c r="A54" i="305" s="1"/>
  <c r="A55" i="305" s="1"/>
  <c r="A56" i="305" s="1"/>
  <c r="A57" i="305" s="1"/>
  <c r="A58" i="305" s="1"/>
  <c r="A59" i="305" s="1"/>
  <c r="A60" i="305" s="1"/>
  <c r="A61" i="305" s="1"/>
  <c r="A62" i="305" s="1"/>
  <c r="A63" i="305" s="1"/>
  <c r="A64" i="305" s="1"/>
  <c r="A65" i="305" s="1"/>
  <c r="A66" i="305" s="1"/>
  <c r="A67" i="305" s="1"/>
  <c r="A68" i="305" s="1"/>
  <c r="A69" i="305" s="1"/>
  <c r="A70" i="305" s="1"/>
  <c r="A71" i="305" s="1"/>
  <c r="A72" i="305" s="1"/>
  <c r="A73" i="305" s="1"/>
  <c r="A74" i="305" s="1"/>
  <c r="A75" i="305" s="1"/>
  <c r="A76" i="305" s="1"/>
  <c r="A77" i="305" s="1"/>
  <c r="A78" i="305" s="1"/>
  <c r="A79" i="305" s="1"/>
  <c r="A80" i="305" s="1"/>
  <c r="A81" i="305" s="1"/>
  <c r="A82" i="305" s="1"/>
  <c r="A83" i="305" s="1"/>
  <c r="A84" i="305" s="1"/>
  <c r="A85" i="305" s="1"/>
  <c r="A86" i="305" s="1"/>
  <c r="A87" i="305" s="1"/>
  <c r="A88" i="305" s="1"/>
  <c r="A89" i="305" s="1"/>
  <c r="A90" i="305" s="1"/>
  <c r="A91" i="305" s="1"/>
  <c r="G1" i="305"/>
  <c r="B1244" i="311" l="1"/>
  <c r="B148" i="311"/>
  <c r="B100" i="311"/>
  <c r="B724" i="311"/>
  <c r="B1524" i="311"/>
  <c r="B547" i="311"/>
  <c r="B452" i="311"/>
  <c r="B1163" i="311"/>
  <c r="B1203" i="311"/>
  <c r="B163" i="311"/>
  <c r="B1403" i="311"/>
  <c r="B1429" i="311"/>
  <c r="B1389" i="311"/>
  <c r="B1269" i="311"/>
  <c r="B1230" i="311"/>
  <c r="B983" i="311"/>
  <c r="B975" i="311"/>
  <c r="B967" i="311"/>
  <c r="B959" i="311"/>
  <c r="B951" i="311"/>
  <c r="B946" i="311"/>
  <c r="B930" i="311"/>
  <c r="B914" i="311"/>
  <c r="B749" i="311"/>
  <c r="B710" i="311"/>
  <c r="B696" i="311"/>
  <c r="B680" i="311"/>
  <c r="B600" i="311"/>
  <c r="B592" i="311"/>
  <c r="B584" i="311"/>
  <c r="B576" i="311"/>
  <c r="B568" i="311"/>
  <c r="B533" i="311"/>
  <c r="B430" i="311"/>
  <c r="B424" i="311"/>
  <c r="B421" i="311"/>
  <c r="B418" i="311"/>
  <c r="B381" i="311"/>
  <c r="B376" i="311"/>
  <c r="B360" i="311"/>
  <c r="B325" i="311"/>
  <c r="B274" i="311"/>
  <c r="B258" i="311"/>
  <c r="B254" i="311"/>
  <c r="B209" i="311"/>
  <c r="B149" i="311"/>
  <c r="B134" i="311"/>
  <c r="B101" i="311"/>
  <c r="B61" i="311"/>
  <c r="B37" i="311"/>
  <c r="B30" i="311"/>
  <c r="B13" i="311"/>
  <c r="B1469" i="311"/>
  <c r="B1309" i="311"/>
  <c r="B1189" i="311"/>
  <c r="B1029" i="311"/>
  <c r="B985" i="311"/>
  <c r="B977" i="311"/>
  <c r="B969" i="311"/>
  <c r="B961" i="311"/>
  <c r="B953" i="311"/>
  <c r="B949" i="311"/>
  <c r="B942" i="311"/>
  <c r="B926" i="311"/>
  <c r="B910" i="311"/>
  <c r="B909" i="311"/>
  <c r="B789" i="311"/>
  <c r="B750" i="311"/>
  <c r="B692" i="311"/>
  <c r="B676" i="311"/>
  <c r="B594" i="311"/>
  <c r="B586" i="311"/>
  <c r="B578" i="311"/>
  <c r="B570" i="311"/>
  <c r="B437" i="311"/>
  <c r="B432" i="311"/>
  <c r="B425" i="311"/>
  <c r="B422" i="311"/>
  <c r="B412" i="311"/>
  <c r="B372" i="311"/>
  <c r="B356" i="311"/>
  <c r="B262" i="311"/>
  <c r="B189" i="311"/>
  <c r="B73" i="311"/>
  <c r="B62" i="311"/>
  <c r="B1069" i="311"/>
  <c r="B987" i="311"/>
  <c r="B979" i="311"/>
  <c r="B971" i="311"/>
  <c r="B963" i="311"/>
  <c r="B955" i="311"/>
  <c r="B950" i="311"/>
  <c r="B938" i="311"/>
  <c r="B922" i="311"/>
  <c r="B704" i="311"/>
  <c r="B688" i="311"/>
  <c r="B674" i="311"/>
  <c r="B673" i="311"/>
  <c r="B602" i="311"/>
  <c r="B601" i="311"/>
  <c r="B596" i="311"/>
  <c r="B588" i="311"/>
  <c r="B580" i="311"/>
  <c r="B572" i="311"/>
  <c r="B565" i="311"/>
  <c r="B470" i="311"/>
  <c r="B469" i="311"/>
  <c r="B438" i="311"/>
  <c r="B434" i="311"/>
  <c r="B416" i="311"/>
  <c r="B413" i="311"/>
  <c r="B410" i="311"/>
  <c r="B409" i="311"/>
  <c r="B368" i="311"/>
  <c r="B354" i="311"/>
  <c r="B353" i="311"/>
  <c r="B266" i="311"/>
  <c r="B229" i="311"/>
  <c r="B170" i="311"/>
  <c r="B169" i="311"/>
  <c r="B117" i="311"/>
  <c r="B85" i="311"/>
  <c r="B74" i="311"/>
  <c r="B49" i="311"/>
  <c r="B21" i="311"/>
  <c r="B5" i="311"/>
  <c r="B1509" i="311"/>
  <c r="B1349" i="311"/>
  <c r="B1229" i="311"/>
  <c r="B1149" i="311"/>
  <c r="B1109" i="311"/>
  <c r="B989" i="311"/>
  <c r="B981" i="311"/>
  <c r="B973" i="311"/>
  <c r="B965" i="311"/>
  <c r="B957" i="311"/>
  <c r="B934" i="311"/>
  <c r="B918" i="311"/>
  <c r="B869" i="311"/>
  <c r="B829" i="311"/>
  <c r="B709" i="311"/>
  <c r="B700" i="311"/>
  <c r="B684" i="311"/>
  <c r="B598" i="311"/>
  <c r="B590" i="311"/>
  <c r="B582" i="311"/>
  <c r="B574" i="311"/>
  <c r="B566" i="311"/>
  <c r="B501" i="311"/>
  <c r="B436" i="311"/>
  <c r="B428" i="311"/>
  <c r="B420" i="311"/>
  <c r="B417" i="311"/>
  <c r="B414" i="311"/>
  <c r="B380" i="311"/>
  <c r="B364" i="311"/>
  <c r="B302" i="311"/>
  <c r="B301" i="311"/>
  <c r="B277" i="311"/>
  <c r="B270" i="311"/>
  <c r="B257" i="311"/>
  <c r="B253" i="311"/>
  <c r="B230" i="311"/>
  <c r="B133" i="311"/>
  <c r="B118" i="311"/>
  <c r="B29" i="311"/>
  <c r="B22" i="311"/>
  <c r="B6" i="311"/>
  <c r="B708" i="311"/>
  <c r="B190" i="311"/>
  <c r="B790" i="311"/>
  <c r="B1470" i="311"/>
  <c r="B210" i="311"/>
  <c r="B870" i="311"/>
  <c r="B278" i="311"/>
  <c r="B1110" i="311"/>
  <c r="B51" i="311"/>
  <c r="B323" i="311"/>
  <c r="B178" i="311"/>
  <c r="B261" i="311"/>
  <c r="B306" i="311"/>
  <c r="B322" i="311"/>
  <c r="B367" i="311"/>
  <c r="B675" i="311"/>
  <c r="B691" i="311"/>
  <c r="B707" i="311"/>
  <c r="B307" i="311"/>
  <c r="B439" i="311"/>
  <c r="B173" i="311"/>
  <c r="B256" i="311"/>
  <c r="B272" i="311"/>
  <c r="B317" i="311"/>
  <c r="B362" i="311"/>
  <c r="B378" i="311"/>
  <c r="B423" i="311"/>
  <c r="B433" i="311"/>
  <c r="B471" i="311"/>
  <c r="B690" i="311"/>
  <c r="B706" i="311"/>
  <c r="B176" i="311"/>
  <c r="B255" i="311"/>
  <c r="B271" i="311"/>
  <c r="B308" i="311"/>
  <c r="B357" i="311"/>
  <c r="B373" i="311"/>
  <c r="B677" i="311"/>
  <c r="B693" i="311"/>
  <c r="B925" i="311"/>
  <c r="B941" i="311"/>
  <c r="B571" i="311"/>
  <c r="B579" i="311"/>
  <c r="B587" i="311"/>
  <c r="B595" i="311"/>
  <c r="B924" i="311"/>
  <c r="B940" i="311"/>
  <c r="B919" i="311"/>
  <c r="B935" i="311"/>
  <c r="B1031" i="311"/>
  <c r="B952" i="311"/>
  <c r="B960" i="311"/>
  <c r="B968" i="311"/>
  <c r="B976" i="311"/>
  <c r="B984" i="311"/>
  <c r="B1190" i="311"/>
  <c r="B1351" i="311"/>
  <c r="B86" i="311"/>
  <c r="B988" i="311"/>
  <c r="B326" i="311"/>
  <c r="B948" i="311"/>
  <c r="B14" i="311"/>
  <c r="B276" i="311"/>
  <c r="B990" i="311"/>
  <c r="B324" i="311"/>
  <c r="B1150" i="311"/>
  <c r="B119" i="311"/>
  <c r="B63" i="311"/>
  <c r="B103" i="311"/>
  <c r="B171" i="311"/>
  <c r="B102" i="311"/>
  <c r="B182" i="311"/>
  <c r="B265" i="311"/>
  <c r="B310" i="311"/>
  <c r="B355" i="311"/>
  <c r="B371" i="311"/>
  <c r="B679" i="311"/>
  <c r="B695" i="311"/>
  <c r="B175" i="311"/>
  <c r="B311" i="311"/>
  <c r="B177" i="311"/>
  <c r="B260" i="311"/>
  <c r="B305" i="311"/>
  <c r="B321" i="311"/>
  <c r="B366" i="311"/>
  <c r="B411" i="311"/>
  <c r="B427" i="311"/>
  <c r="B435" i="311"/>
  <c r="B678" i="311"/>
  <c r="B694" i="311"/>
  <c r="B180" i="311"/>
  <c r="B259" i="311"/>
  <c r="B275" i="311"/>
  <c r="B312" i="311"/>
  <c r="B361" i="311"/>
  <c r="B377" i="311"/>
  <c r="B681" i="311"/>
  <c r="B697" i="311"/>
  <c r="B603" i="311"/>
  <c r="B913" i="311"/>
  <c r="B929" i="311"/>
  <c r="B945" i="311"/>
  <c r="B573" i="311"/>
  <c r="B581" i="311"/>
  <c r="B589" i="311"/>
  <c r="B597" i="311"/>
  <c r="B912" i="311"/>
  <c r="B928" i="311"/>
  <c r="B944" i="311"/>
  <c r="B923" i="311"/>
  <c r="B939" i="311"/>
  <c r="B954" i="311"/>
  <c r="B962" i="311"/>
  <c r="B970" i="311"/>
  <c r="B978" i="311"/>
  <c r="B986" i="311"/>
  <c r="B1271" i="311"/>
  <c r="B1390" i="311"/>
  <c r="B188" i="311"/>
  <c r="B1070" i="311"/>
  <c r="B382" i="311"/>
  <c r="B1030" i="311"/>
  <c r="B38" i="311"/>
  <c r="B534" i="311"/>
  <c r="B1270" i="311"/>
  <c r="B502" i="311"/>
  <c r="B1350" i="311"/>
  <c r="B231" i="311"/>
  <c r="B75" i="311"/>
  <c r="B31" i="311"/>
  <c r="B135" i="311"/>
  <c r="B183" i="311"/>
  <c r="B186" i="311"/>
  <c r="B269" i="311"/>
  <c r="B314" i="311"/>
  <c r="B359" i="311"/>
  <c r="B375" i="311"/>
  <c r="B683" i="311"/>
  <c r="B699" i="311"/>
  <c r="B179" i="311"/>
  <c r="B315" i="311"/>
  <c r="B503" i="311"/>
  <c r="B181" i="311"/>
  <c r="B264" i="311"/>
  <c r="B309" i="311"/>
  <c r="B370" i="311"/>
  <c r="B415" i="311"/>
  <c r="B429" i="311"/>
  <c r="B682" i="311"/>
  <c r="B698" i="311"/>
  <c r="B711" i="311"/>
  <c r="B184" i="311"/>
  <c r="B263" i="311"/>
  <c r="B316" i="311"/>
  <c r="B365" i="311"/>
  <c r="B685" i="311"/>
  <c r="B701" i="311"/>
  <c r="B917" i="311"/>
  <c r="B933" i="311"/>
  <c r="B567" i="311"/>
  <c r="B575" i="311"/>
  <c r="B583" i="311"/>
  <c r="B591" i="311"/>
  <c r="B599" i="311"/>
  <c r="B916" i="311"/>
  <c r="B932" i="311"/>
  <c r="B911" i="311"/>
  <c r="B927" i="311"/>
  <c r="B943" i="311"/>
  <c r="B956" i="311"/>
  <c r="B964" i="311"/>
  <c r="B972" i="311"/>
  <c r="B980" i="311"/>
  <c r="B1231" i="311"/>
  <c r="B191" i="311"/>
  <c r="B1431" i="311"/>
  <c r="B637" i="311"/>
  <c r="B1430" i="311"/>
  <c r="B150" i="311"/>
  <c r="B638" i="311"/>
  <c r="B1510" i="311"/>
  <c r="B830" i="311"/>
  <c r="B23" i="311"/>
  <c r="B187" i="311"/>
  <c r="B50" i="311"/>
  <c r="B174" i="311"/>
  <c r="B273" i="311"/>
  <c r="B318" i="311"/>
  <c r="B363" i="311"/>
  <c r="B379" i="311"/>
  <c r="B687" i="311"/>
  <c r="B703" i="311"/>
  <c r="B303" i="311"/>
  <c r="B319" i="311"/>
  <c r="B185" i="311"/>
  <c r="B268" i="311"/>
  <c r="B313" i="311"/>
  <c r="B358" i="311"/>
  <c r="B374" i="311"/>
  <c r="B419" i="311"/>
  <c r="B431" i="311"/>
  <c r="B472" i="311"/>
  <c r="B686" i="311"/>
  <c r="B702" i="311"/>
  <c r="B172" i="311"/>
  <c r="B267" i="311"/>
  <c r="B304" i="311"/>
  <c r="B320" i="311"/>
  <c r="B369" i="311"/>
  <c r="B426" i="311"/>
  <c r="B689" i="311"/>
  <c r="B705" i="311"/>
  <c r="B751" i="311"/>
  <c r="B921" i="311"/>
  <c r="B937" i="311"/>
  <c r="B569" i="311"/>
  <c r="B577" i="311"/>
  <c r="B585" i="311"/>
  <c r="B593" i="311"/>
  <c r="B920" i="311"/>
  <c r="B936" i="311"/>
  <c r="B915" i="311"/>
  <c r="B931" i="311"/>
  <c r="B947" i="311"/>
  <c r="B958" i="311"/>
  <c r="B966" i="311"/>
  <c r="B974" i="311"/>
  <c r="B982" i="311"/>
  <c r="B1310" i="311"/>
  <c r="B1511" i="311"/>
  <c r="B1151" i="311"/>
  <c r="B440" i="311"/>
  <c r="B1071" i="311"/>
  <c r="B1111" i="311"/>
  <c r="B871" i="311"/>
  <c r="B192" i="311"/>
  <c r="B211" i="311"/>
  <c r="B32" i="311"/>
  <c r="B232" i="311"/>
  <c r="B1032" i="311"/>
  <c r="B1311" i="311"/>
  <c r="B87" i="311"/>
  <c r="B1432" i="311"/>
  <c r="B1272" i="311"/>
  <c r="B791" i="311"/>
  <c r="B383" i="311"/>
  <c r="B151" i="311"/>
  <c r="B104" i="311"/>
  <c r="B1191" i="311"/>
  <c r="B52" i="311"/>
  <c r="B15" i="311"/>
  <c r="B64" i="311"/>
  <c r="B473" i="311"/>
  <c r="B24" i="311"/>
  <c r="B1352" i="311"/>
  <c r="B7" i="311"/>
  <c r="B535" i="311"/>
  <c r="B831" i="311"/>
  <c r="B639" i="311"/>
  <c r="B504" i="311"/>
  <c r="B136" i="311"/>
  <c r="B76" i="311"/>
  <c r="B1471" i="311"/>
  <c r="B1512" i="311"/>
  <c r="B752" i="311"/>
  <c r="B1232" i="311"/>
  <c r="B1391" i="311"/>
  <c r="B991" i="311"/>
  <c r="B604" i="311"/>
  <c r="B279" i="311"/>
  <c r="B327" i="311"/>
  <c r="B39" i="311"/>
  <c r="B712" i="311"/>
  <c r="B120" i="311"/>
  <c r="B792" i="311"/>
  <c r="B1033" i="311"/>
  <c r="B193" i="311"/>
  <c r="B1152" i="311"/>
  <c r="B16" i="311"/>
  <c r="B1273" i="311"/>
  <c r="B872" i="311"/>
  <c r="B441" i="311"/>
  <c r="B328" i="311"/>
  <c r="B605" i="311"/>
  <c r="B1392" i="311"/>
  <c r="B753" i="311"/>
  <c r="B1472" i="311"/>
  <c r="B137" i="311"/>
  <c r="B640" i="311"/>
  <c r="B536" i="311"/>
  <c r="B1353" i="311"/>
  <c r="B1312" i="311"/>
  <c r="B25" i="311"/>
  <c r="B105" i="311"/>
  <c r="B474" i="311"/>
  <c r="B233" i="311"/>
  <c r="B121" i="311"/>
  <c r="B713" i="311"/>
  <c r="B65" i="311"/>
  <c r="B152" i="311"/>
  <c r="B1433" i="311"/>
  <c r="B33" i="311"/>
  <c r="B1112" i="311"/>
  <c r="B53" i="311"/>
  <c r="B88" i="311"/>
  <c r="B212" i="311"/>
  <c r="B1072" i="311"/>
  <c r="B40" i="311"/>
  <c r="B280" i="311"/>
  <c r="B992" i="311"/>
  <c r="B1233" i="311"/>
  <c r="B1513" i="311"/>
  <c r="B77" i="311"/>
  <c r="B505" i="311"/>
  <c r="B832" i="311"/>
  <c r="B8" i="311"/>
  <c r="B384" i="311"/>
  <c r="B1192" i="311"/>
  <c r="B138" i="311"/>
  <c r="B329" i="311"/>
  <c r="B873" i="311"/>
  <c r="B1354" i="311"/>
  <c r="B194" i="311"/>
  <c r="B385" i="311"/>
  <c r="B833" i="311"/>
  <c r="B78" i="311"/>
  <c r="B1234" i="311"/>
  <c r="B281" i="311"/>
  <c r="B1073" i="311"/>
  <c r="B89" i="311"/>
  <c r="B1113" i="311"/>
  <c r="B1434" i="311"/>
  <c r="B1313" i="311"/>
  <c r="B1473" i="311"/>
  <c r="B1274" i="311"/>
  <c r="B1153" i="311"/>
  <c r="B714" i="311"/>
  <c r="B234" i="311"/>
  <c r="B106" i="311"/>
  <c r="B26" i="311"/>
  <c r="B537" i="311"/>
  <c r="B1393" i="311"/>
  <c r="B442" i="311"/>
  <c r="B793" i="311"/>
  <c r="B754" i="311"/>
  <c r="B1193" i="311"/>
  <c r="B9" i="311"/>
  <c r="B506" i="311"/>
  <c r="B1514" i="311"/>
  <c r="B993" i="311"/>
  <c r="B41" i="311"/>
  <c r="B213" i="311"/>
  <c r="B54" i="311"/>
  <c r="B34" i="311"/>
  <c r="B153" i="311"/>
  <c r="B641" i="311"/>
  <c r="B606" i="311"/>
  <c r="B1034" i="311"/>
  <c r="B122" i="311"/>
  <c r="B475" i="311"/>
  <c r="B17" i="311"/>
  <c r="B66" i="311"/>
  <c r="B1474" i="311"/>
  <c r="B1114" i="311"/>
  <c r="B282" i="311"/>
  <c r="B79" i="311"/>
  <c r="B386" i="311"/>
  <c r="B1355" i="311"/>
  <c r="B235" i="311"/>
  <c r="B874" i="311"/>
  <c r="B607" i="311"/>
  <c r="B42" i="311"/>
  <c r="B1515" i="311"/>
  <c r="B10" i="311"/>
  <c r="B755" i="311"/>
  <c r="B443" i="311"/>
  <c r="B538" i="311"/>
  <c r="B1314" i="311"/>
  <c r="B330" i="311"/>
  <c r="B18" i="311"/>
  <c r="B27" i="311"/>
  <c r="B154" i="311"/>
  <c r="B55" i="311"/>
  <c r="B123" i="311"/>
  <c r="B1154" i="311"/>
  <c r="B1435" i="311"/>
  <c r="B1074" i="311"/>
  <c r="B1235" i="311"/>
  <c r="B834" i="311"/>
  <c r="B195" i="311"/>
  <c r="B139" i="311"/>
  <c r="B1035" i="311"/>
  <c r="B642" i="311"/>
  <c r="B35" i="311"/>
  <c r="B214" i="311"/>
  <c r="B994" i="311"/>
  <c r="B507" i="311"/>
  <c r="B794" i="311"/>
  <c r="B1275" i="311"/>
  <c r="B90" i="311"/>
  <c r="B107" i="311"/>
  <c r="B715" i="311"/>
  <c r="B1194" i="311"/>
  <c r="B1394" i="311"/>
  <c r="B67" i="311"/>
  <c r="B476" i="311"/>
  <c r="B36" i="311"/>
  <c r="B331" i="311"/>
  <c r="B756" i="311"/>
  <c r="B608" i="311"/>
  <c r="B236" i="311"/>
  <c r="B80" i="311"/>
  <c r="B56" i="311"/>
  <c r="B91" i="311"/>
  <c r="B795" i="311"/>
  <c r="B995" i="311"/>
  <c r="B643" i="311"/>
  <c r="B140" i="311"/>
  <c r="B835" i="311"/>
  <c r="B1075" i="311"/>
  <c r="B1155" i="311"/>
  <c r="B1315" i="311"/>
  <c r="B11" i="311"/>
  <c r="B387" i="311"/>
  <c r="B1475" i="311"/>
  <c r="B28" i="311"/>
  <c r="B477" i="311"/>
  <c r="B1395" i="311"/>
  <c r="B716" i="311"/>
  <c r="B539" i="311"/>
  <c r="B1516" i="311"/>
  <c r="B875" i="311"/>
  <c r="B1356" i="311"/>
  <c r="B1115" i="311"/>
  <c r="B1276" i="311"/>
  <c r="B508" i="311"/>
  <c r="B215" i="311"/>
  <c r="B1036" i="311"/>
  <c r="B196" i="311"/>
  <c r="B1236" i="311"/>
  <c r="B1436" i="311"/>
  <c r="B444" i="311"/>
  <c r="B43" i="311"/>
  <c r="B283" i="311"/>
  <c r="B155" i="311"/>
  <c r="B19" i="311"/>
  <c r="B124" i="311"/>
  <c r="B68" i="311"/>
  <c r="B1195" i="311"/>
  <c r="B108" i="311"/>
  <c r="B20" i="311"/>
  <c r="B284" i="311"/>
  <c r="B1037" i="311"/>
  <c r="B509" i="311"/>
  <c r="B1116" i="311"/>
  <c r="B876" i="311"/>
  <c r="B1196" i="311"/>
  <c r="B1476" i="311"/>
  <c r="B1316" i="311"/>
  <c r="B1076" i="311"/>
  <c r="B141" i="311"/>
  <c r="B996" i="311"/>
  <c r="B92" i="311"/>
  <c r="B81" i="311"/>
  <c r="B609" i="311"/>
  <c r="B332" i="311"/>
  <c r="B445" i="311"/>
  <c r="B197" i="311"/>
  <c r="B644" i="311"/>
  <c r="B44" i="311"/>
  <c r="B1517" i="311"/>
  <c r="B57" i="311"/>
  <c r="B717" i="311"/>
  <c r="B12" i="311"/>
  <c r="B109" i="311"/>
  <c r="B125" i="311"/>
  <c r="B1396" i="311"/>
  <c r="B796" i="311"/>
  <c r="B1437" i="311"/>
  <c r="B237" i="311"/>
  <c r="B69" i="311"/>
  <c r="B478" i="311"/>
  <c r="B1237" i="311"/>
  <c r="B216" i="311"/>
  <c r="B1277" i="311"/>
  <c r="B1357" i="311"/>
  <c r="B540" i="311"/>
  <c r="B156" i="311"/>
  <c r="B388" i="311"/>
  <c r="B1156" i="311"/>
  <c r="B836" i="311"/>
  <c r="B757" i="311"/>
  <c r="B45" i="311"/>
  <c r="B645" i="311"/>
  <c r="B1157" i="311"/>
  <c r="B157" i="311"/>
  <c r="B1358" i="311"/>
  <c r="B1238" i="311"/>
  <c r="B446" i="311"/>
  <c r="B610" i="311"/>
  <c r="B93" i="311"/>
  <c r="B142" i="311"/>
  <c r="B1317" i="311"/>
  <c r="B1197" i="311"/>
  <c r="B1117" i="311"/>
  <c r="B1038" i="311"/>
  <c r="B1438" i="311"/>
  <c r="B217" i="311"/>
  <c r="B126" i="311"/>
  <c r="B70" i="311"/>
  <c r="B238" i="311"/>
  <c r="B1397" i="311"/>
  <c r="B110" i="311"/>
  <c r="B82" i="311"/>
  <c r="B1077" i="311"/>
  <c r="B1477" i="311"/>
  <c r="B510" i="311"/>
  <c r="B285" i="311"/>
  <c r="B58" i="311"/>
  <c r="B718" i="311"/>
  <c r="B1518" i="311"/>
  <c r="B758" i="311"/>
  <c r="B837" i="311"/>
  <c r="B389" i="311"/>
  <c r="B541" i="311"/>
  <c r="B1278" i="311"/>
  <c r="B198" i="311"/>
  <c r="B333" i="311"/>
  <c r="B997" i="311"/>
  <c r="B877" i="311"/>
  <c r="B797" i="311"/>
  <c r="B479" i="311"/>
  <c r="B158" i="311"/>
  <c r="B59" i="311"/>
  <c r="B127" i="311"/>
  <c r="B480" i="311"/>
  <c r="B94" i="311"/>
  <c r="B46" i="311"/>
  <c r="B286" i="311"/>
  <c r="B1078" i="311"/>
  <c r="B199" i="311"/>
  <c r="B838" i="311"/>
  <c r="B1039" i="311"/>
  <c r="B646" i="311"/>
  <c r="B1439" i="311"/>
  <c r="B1318" i="311"/>
  <c r="B1359" i="311"/>
  <c r="B1158" i="311"/>
  <c r="B798" i="311"/>
  <c r="B511" i="311"/>
  <c r="B1478" i="311"/>
  <c r="B998" i="311"/>
  <c r="B334" i="311"/>
  <c r="B1279" i="311"/>
  <c r="B390" i="311"/>
  <c r="B759" i="311"/>
  <c r="B218" i="311"/>
  <c r="B611" i="311"/>
  <c r="B1239" i="311"/>
  <c r="B1118" i="311"/>
  <c r="B239" i="311"/>
  <c r="B878" i="311"/>
  <c r="B83" i="311"/>
  <c r="B542" i="311"/>
  <c r="B1519" i="311"/>
  <c r="B447" i="311"/>
  <c r="B1398" i="311"/>
  <c r="B71" i="311"/>
  <c r="B1198" i="311"/>
  <c r="B111" i="311"/>
  <c r="B719" i="311"/>
  <c r="B143" i="311"/>
  <c r="B60" i="311"/>
  <c r="B647" i="311"/>
  <c r="B1520" i="311"/>
  <c r="B1079" i="311"/>
  <c r="B287" i="311"/>
  <c r="B47" i="311"/>
  <c r="B612" i="311"/>
  <c r="B760" i="311"/>
  <c r="B1280" i="311"/>
  <c r="B999" i="311"/>
  <c r="B512" i="311"/>
  <c r="B1159" i="311"/>
  <c r="B1319" i="311"/>
  <c r="B448" i="311"/>
  <c r="B839" i="311"/>
  <c r="B1119" i="311"/>
  <c r="B1199" i="311"/>
  <c r="B72" i="311"/>
  <c r="B481" i="311"/>
  <c r="B159" i="311"/>
  <c r="B112" i="311"/>
  <c r="B1399" i="311"/>
  <c r="B128" i="311"/>
  <c r="B84" i="311"/>
  <c r="B144" i="311"/>
  <c r="B543" i="311"/>
  <c r="B879" i="311"/>
  <c r="B240" i="311"/>
  <c r="B95" i="311"/>
  <c r="B1240" i="311"/>
  <c r="B219" i="311"/>
  <c r="B391" i="311"/>
  <c r="B335" i="311"/>
  <c r="B1479" i="311"/>
  <c r="B799" i="311"/>
  <c r="B1360" i="311"/>
  <c r="B1440" i="311"/>
  <c r="B1040" i="311"/>
  <c r="B200" i="311"/>
  <c r="B720" i="311"/>
  <c r="B48" i="311"/>
  <c r="B1041" i="311"/>
  <c r="B336" i="311"/>
  <c r="B1241" i="311"/>
  <c r="B880" i="311"/>
  <c r="B1120" i="311"/>
  <c r="B449" i="311"/>
  <c r="B1160" i="311"/>
  <c r="B1000" i="311"/>
  <c r="B761" i="311"/>
  <c r="B288" i="311"/>
  <c r="B1521" i="311"/>
  <c r="B201" i="311"/>
  <c r="B1361" i="311"/>
  <c r="B392" i="311"/>
  <c r="B544" i="311"/>
  <c r="B160" i="311"/>
  <c r="B721" i="311"/>
  <c r="B1400" i="311"/>
  <c r="B800" i="311"/>
  <c r="B220" i="311"/>
  <c r="B96" i="311"/>
  <c r="B145" i="311"/>
  <c r="B840" i="311"/>
  <c r="B1320" i="311"/>
  <c r="B513" i="311"/>
  <c r="B1281" i="311"/>
  <c r="B613" i="311"/>
  <c r="B1080" i="311"/>
  <c r="B648" i="311"/>
  <c r="B1441" i="311"/>
  <c r="B1480" i="311"/>
  <c r="B1200" i="311"/>
  <c r="B129" i="311"/>
  <c r="B241" i="311"/>
  <c r="B113" i="311"/>
  <c r="B482" i="311"/>
  <c r="B483" i="311"/>
  <c r="B242" i="311"/>
  <c r="B1401" i="311"/>
  <c r="B1481" i="311"/>
  <c r="B649" i="311"/>
  <c r="B614" i="311"/>
  <c r="B514" i="311"/>
  <c r="B841" i="311"/>
  <c r="B97" i="311"/>
  <c r="B801" i="311"/>
  <c r="B545" i="311"/>
  <c r="B1362" i="311"/>
  <c r="B1522" i="311"/>
  <c r="B762" i="311"/>
  <c r="B1161" i="311"/>
  <c r="B1121" i="311"/>
  <c r="B1242" i="311"/>
  <c r="B1042" i="311"/>
  <c r="B114" i="311"/>
  <c r="B130" i="311"/>
  <c r="B722" i="311"/>
  <c r="B1201" i="311"/>
  <c r="B1442" i="311"/>
  <c r="B1081" i="311"/>
  <c r="B1282" i="311"/>
  <c r="B1321" i="311"/>
  <c r="B146" i="311"/>
  <c r="B221" i="311"/>
  <c r="B161" i="311"/>
  <c r="B393" i="311"/>
  <c r="B202" i="311"/>
  <c r="B289" i="311"/>
  <c r="B1001" i="311"/>
  <c r="B450" i="311"/>
  <c r="B881" i="311"/>
  <c r="B337" i="311"/>
  <c r="B131" i="311"/>
  <c r="B162" i="311"/>
  <c r="B723" i="311"/>
  <c r="B1402" i="311"/>
  <c r="B484" i="311"/>
  <c r="B1043" i="311"/>
  <c r="B763" i="311"/>
  <c r="B546" i="311"/>
  <c r="B515" i="311"/>
  <c r="B1482" i="311"/>
  <c r="B338" i="311"/>
  <c r="B451" i="311"/>
  <c r="B290" i="311"/>
  <c r="B394" i="311"/>
  <c r="B222" i="311"/>
  <c r="B1322" i="311"/>
  <c r="B1082" i="311"/>
  <c r="B1162" i="311"/>
  <c r="B802" i="311"/>
  <c r="B650" i="311"/>
  <c r="B243" i="311"/>
  <c r="B1202" i="311"/>
  <c r="B115" i="311"/>
  <c r="B1122" i="311"/>
  <c r="B1523" i="311"/>
  <c r="B98" i="311"/>
  <c r="B615" i="311"/>
  <c r="B882" i="311"/>
  <c r="B1002" i="311"/>
  <c r="B203" i="311"/>
  <c r="B147" i="311"/>
  <c r="B1283" i="311"/>
  <c r="B1443" i="311"/>
  <c r="B1243" i="311"/>
  <c r="B1363" i="311"/>
  <c r="B842" i="311"/>
  <c r="B485" i="311"/>
  <c r="B1444" i="311"/>
  <c r="B1044" i="311"/>
  <c r="B1483" i="311"/>
  <c r="B395" i="311"/>
  <c r="B1323" i="311"/>
  <c r="B651" i="311"/>
  <c r="B99" i="311"/>
  <c r="B616" i="311"/>
  <c r="B1003" i="311"/>
  <c r="B1284" i="311"/>
  <c r="B1364" i="311"/>
  <c r="B764" i="311"/>
  <c r="B516" i="311"/>
  <c r="B339" i="311"/>
  <c r="B291" i="311"/>
  <c r="B223" i="311"/>
  <c r="B1083" i="311"/>
  <c r="B803" i="311"/>
  <c r="B244" i="311"/>
  <c r="B1123" i="311"/>
  <c r="B883" i="311"/>
  <c r="B204" i="311"/>
  <c r="B843" i="311"/>
  <c r="B132" i="311"/>
  <c r="B1324" i="313"/>
  <c r="A1325" i="313"/>
  <c r="B1404" i="313"/>
  <c r="A1405" i="313"/>
  <c r="B1044" i="313"/>
  <c r="A1045" i="313"/>
  <c r="B652" i="313"/>
  <c r="A653" i="313"/>
  <c r="B424" i="313"/>
  <c r="A425" i="313"/>
  <c r="B1244" i="313"/>
  <c r="A1245" i="313"/>
  <c r="B844" i="313"/>
  <c r="A845" i="313"/>
  <c r="B1085" i="313"/>
  <c r="A1086" i="313"/>
  <c r="B1380" i="313"/>
  <c r="A1381" i="313"/>
  <c r="B580" i="313"/>
  <c r="A581" i="313"/>
  <c r="B1205" i="313"/>
  <c r="A1206" i="313"/>
  <c r="B885" i="313"/>
  <c r="A886" i="313"/>
  <c r="B548" i="313"/>
  <c r="A549" i="313"/>
  <c r="B484" i="313"/>
  <c r="A485" i="313"/>
  <c r="A1126" i="313"/>
  <c r="B1125" i="313"/>
  <c r="A1286" i="313"/>
  <c r="B1285" i="313"/>
  <c r="A342" i="313"/>
  <c r="B341" i="313"/>
  <c r="A246" i="313"/>
  <c r="B245" i="313"/>
  <c r="B1005" i="313"/>
  <c r="A1006" i="313"/>
  <c r="B924" i="313"/>
  <c r="A925" i="313"/>
  <c r="B316" i="313"/>
  <c r="A317" i="313"/>
  <c r="B368" i="313"/>
  <c r="A369" i="313"/>
  <c r="B1164" i="313"/>
  <c r="A1165" i="313"/>
  <c r="B1484" i="313"/>
  <c r="A1485" i="313"/>
  <c r="B1524" i="313"/>
  <c r="A1525" i="313"/>
  <c r="B397" i="313"/>
  <c r="A398" i="313"/>
  <c r="B268" i="313"/>
  <c r="A269" i="313"/>
  <c r="B765" i="313"/>
  <c r="A766" i="313"/>
  <c r="B293" i="313"/>
  <c r="A294" i="313"/>
  <c r="B224" i="313"/>
  <c r="A225" i="313"/>
  <c r="B1444" i="313"/>
  <c r="A1445" i="313"/>
  <c r="B184" i="313"/>
  <c r="A185" i="313"/>
  <c r="B688" i="313"/>
  <c r="A689" i="313"/>
  <c r="A618" i="313"/>
  <c r="B617" i="313"/>
  <c r="A806" i="313"/>
  <c r="B805" i="313"/>
  <c r="A454" i="313"/>
  <c r="B453" i="313"/>
  <c r="B116" i="312"/>
  <c r="B1443" i="312"/>
  <c r="B651" i="312"/>
  <c r="B624" i="312"/>
  <c r="B340" i="312"/>
  <c r="B183" i="312"/>
  <c r="B1084" i="312"/>
  <c r="B1524" i="312"/>
  <c r="B924" i="312"/>
  <c r="B844" i="312"/>
  <c r="B1003" i="312"/>
  <c r="B763" i="312"/>
  <c r="B1324" i="312"/>
  <c r="B425" i="312"/>
  <c r="B1164" i="312"/>
  <c r="B1469" i="312"/>
  <c r="B1389" i="312"/>
  <c r="B1310" i="312"/>
  <c r="B1269" i="312"/>
  <c r="B1189" i="312"/>
  <c r="B1149" i="312"/>
  <c r="B1110" i="312"/>
  <c r="B1109" i="312"/>
  <c r="B1509" i="312"/>
  <c r="B1429" i="312"/>
  <c r="B1229" i="312"/>
  <c r="B1069" i="312"/>
  <c r="B1349" i="312"/>
  <c r="B1117" i="312"/>
  <c r="B1036" i="312"/>
  <c r="B1033" i="312"/>
  <c r="B1030" i="312"/>
  <c r="B1029" i="312"/>
  <c r="B950" i="312"/>
  <c r="B949" i="312"/>
  <c r="B910" i="312"/>
  <c r="B896" i="312"/>
  <c r="B888" i="312"/>
  <c r="B880" i="312"/>
  <c r="B872" i="312"/>
  <c r="B829" i="312"/>
  <c r="B797" i="312"/>
  <c r="B790" i="312"/>
  <c r="B789" i="312"/>
  <c r="B709" i="312"/>
  <c r="B673" i="312"/>
  <c r="B601" i="312"/>
  <c r="B533" i="312"/>
  <c r="B989" i="312"/>
  <c r="B870" i="312"/>
  <c r="B869" i="312"/>
  <c r="B1114" i="312"/>
  <c r="B749" i="312"/>
  <c r="B501" i="312"/>
  <c r="B1309" i="312"/>
  <c r="B1048" i="312"/>
  <c r="B1045" i="312"/>
  <c r="B1042" i="312"/>
  <c r="B1032" i="312"/>
  <c r="B909" i="312"/>
  <c r="B906" i="312"/>
  <c r="B898" i="312"/>
  <c r="B890" i="312"/>
  <c r="B882" i="312"/>
  <c r="B874" i="312"/>
  <c r="B817" i="312"/>
  <c r="B801" i="312"/>
  <c r="B708" i="312"/>
  <c r="B692" i="312"/>
  <c r="B546" i="312"/>
  <c r="B536" i="312"/>
  <c r="B500" i="312"/>
  <c r="B470" i="312"/>
  <c r="B469" i="312"/>
  <c r="B410" i="312"/>
  <c r="B409" i="312"/>
  <c r="B325" i="312"/>
  <c r="B302" i="312"/>
  <c r="B253" i="312"/>
  <c r="B230" i="312"/>
  <c r="B209" i="312"/>
  <c r="B169" i="312"/>
  <c r="B150" i="312"/>
  <c r="B101" i="312"/>
  <c r="B99" i="312"/>
  <c r="B97" i="312"/>
  <c r="B95" i="312"/>
  <c r="B93" i="312"/>
  <c r="B91" i="312"/>
  <c r="B89" i="312"/>
  <c r="B87" i="312"/>
  <c r="B73" i="312"/>
  <c r="B562" i="312"/>
  <c r="B552" i="312"/>
  <c r="B492" i="312"/>
  <c r="B353" i="312"/>
  <c r="B85" i="312"/>
  <c r="B37" i="312"/>
  <c r="B13" i="312"/>
  <c r="B609" i="312"/>
  <c r="B549" i="312"/>
  <c r="B484" i="312"/>
  <c r="B437" i="312"/>
  <c r="B277" i="312"/>
  <c r="B189" i="312"/>
  <c r="B133" i="312"/>
  <c r="B117" i="312"/>
  <c r="B100" i="312"/>
  <c r="B98" i="312"/>
  <c r="B96" i="312"/>
  <c r="B94" i="312"/>
  <c r="B92" i="312"/>
  <c r="B90" i="312"/>
  <c r="B88" i="312"/>
  <c r="B86" i="312"/>
  <c r="B61" i="312"/>
  <c r="B21" i="312"/>
  <c r="B14" i="312"/>
  <c r="B676" i="312"/>
  <c r="B565" i="312"/>
  <c r="B476" i="312"/>
  <c r="B381" i="312"/>
  <c r="B301" i="312"/>
  <c r="B229" i="312"/>
  <c r="B149" i="312"/>
  <c r="B49" i="312"/>
  <c r="B29" i="312"/>
  <c r="B5" i="312"/>
  <c r="B120" i="312"/>
  <c r="B62" i="312"/>
  <c r="B213" i="312"/>
  <c r="B221" i="312"/>
  <c r="B278" i="312"/>
  <c r="B354" i="312"/>
  <c r="B170" i="312"/>
  <c r="B216" i="312"/>
  <c r="B224" i="312"/>
  <c r="B326" i="312"/>
  <c r="B50" i="312"/>
  <c r="B480" i="312"/>
  <c r="B548" i="312"/>
  <c r="B680" i="312"/>
  <c r="B821" i="312"/>
  <c r="B892" i="312"/>
  <c r="B1041" i="312"/>
  <c r="B544" i="312"/>
  <c r="B566" i="312"/>
  <c r="B700" i="312"/>
  <c r="B825" i="312"/>
  <c r="B902" i="312"/>
  <c r="B1037" i="312"/>
  <c r="B472" i="312"/>
  <c r="B537" i="312"/>
  <c r="B556" i="312"/>
  <c r="B688" i="312"/>
  <c r="B1046" i="312"/>
  <c r="B1118" i="312"/>
  <c r="B1350" i="312"/>
  <c r="B136" i="312"/>
  <c r="B567" i="312"/>
  <c r="B135" i="312"/>
  <c r="B158" i="312"/>
  <c r="B310" i="312"/>
  <c r="B318" i="312"/>
  <c r="B157" i="312"/>
  <c r="B309" i="312"/>
  <c r="B317" i="312"/>
  <c r="B438" i="312"/>
  <c r="B471" i="312"/>
  <c r="B487" i="312"/>
  <c r="B675" i="312"/>
  <c r="B691" i="312"/>
  <c r="B707" i="312"/>
  <c r="B486" i="312"/>
  <c r="B535" i="312"/>
  <c r="B551" i="312"/>
  <c r="B604" i="312"/>
  <c r="B686" i="312"/>
  <c r="B702" i="312"/>
  <c r="B477" i="312"/>
  <c r="B493" i="312"/>
  <c r="B681" i="312"/>
  <c r="B697" i="312"/>
  <c r="B750" i="312"/>
  <c r="B796" i="312"/>
  <c r="B812" i="312"/>
  <c r="B873" i="312"/>
  <c r="B889" i="312"/>
  <c r="B905" i="312"/>
  <c r="B795" i="312"/>
  <c r="B811" i="312"/>
  <c r="B827" i="312"/>
  <c r="B806" i="312"/>
  <c r="B822" i="312"/>
  <c r="B879" i="312"/>
  <c r="B895" i="312"/>
  <c r="B911" i="312"/>
  <c r="B1120" i="312"/>
  <c r="B1039" i="312"/>
  <c r="B1115" i="312"/>
  <c r="B1311" i="312"/>
  <c r="B1197" i="312"/>
  <c r="B1205" i="312"/>
  <c r="B1213" i="312"/>
  <c r="B1221" i="312"/>
  <c r="B1198" i="312"/>
  <c r="B1206" i="312"/>
  <c r="B1214" i="312"/>
  <c r="B1222" i="312"/>
  <c r="B1511" i="312"/>
  <c r="B228" i="312"/>
  <c r="B118" i="312"/>
  <c r="B215" i="312"/>
  <c r="B223" i="312"/>
  <c r="B383" i="312"/>
  <c r="B908" i="312"/>
  <c r="B210" i="312"/>
  <c r="B218" i="312"/>
  <c r="B226" i="312"/>
  <c r="B382" i="312"/>
  <c r="B119" i="312"/>
  <c r="B496" i="312"/>
  <c r="B558" i="312"/>
  <c r="B696" i="312"/>
  <c r="B830" i="312"/>
  <c r="B900" i="312"/>
  <c r="B1044" i="312"/>
  <c r="B1150" i="312"/>
  <c r="B554" i="312"/>
  <c r="B605" i="312"/>
  <c r="B828" i="312"/>
  <c r="B878" i="312"/>
  <c r="B1040" i="312"/>
  <c r="B488" i="312"/>
  <c r="B540" i="312"/>
  <c r="B602" i="312"/>
  <c r="B704" i="312"/>
  <c r="B1119" i="312"/>
  <c r="B1390" i="312"/>
  <c r="B1510" i="312"/>
  <c r="B15" i="312"/>
  <c r="B152" i="312"/>
  <c r="B304" i="312"/>
  <c r="B312" i="312"/>
  <c r="B320" i="312"/>
  <c r="B160" i="312"/>
  <c r="B412" i="312"/>
  <c r="B151" i="312"/>
  <c r="B159" i="312"/>
  <c r="B303" i="312"/>
  <c r="B311" i="312"/>
  <c r="B319" i="312"/>
  <c r="B475" i="312"/>
  <c r="B491" i="312"/>
  <c r="B679" i="312"/>
  <c r="B695" i="312"/>
  <c r="B474" i="312"/>
  <c r="B490" i="312"/>
  <c r="B539" i="312"/>
  <c r="B555" i="312"/>
  <c r="B608" i="312"/>
  <c r="B690" i="312"/>
  <c r="B706" i="312"/>
  <c r="B481" i="312"/>
  <c r="B497" i="312"/>
  <c r="B603" i="312"/>
  <c r="B685" i="312"/>
  <c r="B701" i="312"/>
  <c r="B831" i="312"/>
  <c r="B800" i="312"/>
  <c r="B816" i="312"/>
  <c r="B877" i="312"/>
  <c r="B893" i="312"/>
  <c r="B799" i="312"/>
  <c r="B815" i="312"/>
  <c r="B794" i="312"/>
  <c r="B810" i="312"/>
  <c r="B826" i="312"/>
  <c r="B883" i="312"/>
  <c r="B899" i="312"/>
  <c r="B1043" i="312"/>
  <c r="B1112" i="312"/>
  <c r="B1151" i="312"/>
  <c r="B1191" i="312"/>
  <c r="B1199" i="312"/>
  <c r="B1207" i="312"/>
  <c r="B1215" i="312"/>
  <c r="B1223" i="312"/>
  <c r="B1192" i="312"/>
  <c r="B1200" i="312"/>
  <c r="B1208" i="312"/>
  <c r="B1216" i="312"/>
  <c r="B1224" i="312"/>
  <c r="B51" i="312"/>
  <c r="B190" i="312"/>
  <c r="B217" i="312"/>
  <c r="B225" i="312"/>
  <c r="B564" i="312"/>
  <c r="B74" i="312"/>
  <c r="B212" i="312"/>
  <c r="B220" i="312"/>
  <c r="B254" i="312"/>
  <c r="B6" i="312"/>
  <c r="B134" i="312"/>
  <c r="B542" i="312"/>
  <c r="B561" i="312"/>
  <c r="B710" i="312"/>
  <c r="B876" i="312"/>
  <c r="B990" i="312"/>
  <c r="B1070" i="312"/>
  <c r="B538" i="312"/>
  <c r="B557" i="312"/>
  <c r="B637" i="312"/>
  <c r="B793" i="312"/>
  <c r="B886" i="312"/>
  <c r="B1049" i="312"/>
  <c r="B502" i="312"/>
  <c r="B550" i="312"/>
  <c r="B610" i="312"/>
  <c r="B813" i="312"/>
  <c r="B1113" i="312"/>
  <c r="B1470" i="312"/>
  <c r="B23" i="312"/>
  <c r="B75" i="312"/>
  <c r="B154" i="312"/>
  <c r="B306" i="312"/>
  <c r="B314" i="312"/>
  <c r="B322" i="312"/>
  <c r="B411" i="312"/>
  <c r="B153" i="312"/>
  <c r="B231" i="312"/>
  <c r="B305" i="312"/>
  <c r="B313" i="312"/>
  <c r="B321" i="312"/>
  <c r="B638" i="312"/>
  <c r="B479" i="312"/>
  <c r="B495" i="312"/>
  <c r="B683" i="312"/>
  <c r="B699" i="312"/>
  <c r="B478" i="312"/>
  <c r="B494" i="312"/>
  <c r="B543" i="312"/>
  <c r="B559" i="312"/>
  <c r="B678" i="312"/>
  <c r="B694" i="312"/>
  <c r="B485" i="312"/>
  <c r="B607" i="312"/>
  <c r="B689" i="312"/>
  <c r="B705" i="312"/>
  <c r="B804" i="312"/>
  <c r="B820" i="312"/>
  <c r="B881" i="312"/>
  <c r="B897" i="312"/>
  <c r="B803" i="312"/>
  <c r="B819" i="312"/>
  <c r="B798" i="312"/>
  <c r="B814" i="312"/>
  <c r="B871" i="312"/>
  <c r="B887" i="312"/>
  <c r="B903" i="312"/>
  <c r="B951" i="312"/>
  <c r="B1031" i="312"/>
  <c r="B1047" i="312"/>
  <c r="B1116" i="312"/>
  <c r="B1193" i="312"/>
  <c r="B1201" i="312"/>
  <c r="B1209" i="312"/>
  <c r="B1217" i="312"/>
  <c r="B1225" i="312"/>
  <c r="B1194" i="312"/>
  <c r="B1202" i="312"/>
  <c r="B1210" i="312"/>
  <c r="B1218" i="312"/>
  <c r="B1226" i="312"/>
  <c r="B1430" i="312"/>
  <c r="B22" i="312"/>
  <c r="B211" i="312"/>
  <c r="B219" i="312"/>
  <c r="B227" i="312"/>
  <c r="B38" i="312"/>
  <c r="B102" i="312"/>
  <c r="B214" i="312"/>
  <c r="B222" i="312"/>
  <c r="B324" i="312"/>
  <c r="B30" i="312"/>
  <c r="B279" i="312"/>
  <c r="B545" i="312"/>
  <c r="B606" i="312"/>
  <c r="B805" i="312"/>
  <c r="B884" i="312"/>
  <c r="B1038" i="312"/>
  <c r="B541" i="312"/>
  <c r="B560" i="312"/>
  <c r="B684" i="312"/>
  <c r="B809" i="312"/>
  <c r="B894" i="312"/>
  <c r="B1034" i="312"/>
  <c r="B1190" i="312"/>
  <c r="B534" i="312"/>
  <c r="B553" i="312"/>
  <c r="B674" i="312"/>
  <c r="B904" i="312"/>
  <c r="B1270" i="312"/>
  <c r="B1230" i="312"/>
  <c r="B156" i="312"/>
  <c r="B308" i="312"/>
  <c r="B316" i="312"/>
  <c r="B327" i="312"/>
  <c r="B155" i="312"/>
  <c r="B307" i="312"/>
  <c r="B315" i="312"/>
  <c r="B323" i="312"/>
  <c r="B483" i="312"/>
  <c r="B499" i="312"/>
  <c r="B687" i="312"/>
  <c r="B703" i="312"/>
  <c r="B482" i="312"/>
  <c r="B498" i="312"/>
  <c r="B547" i="312"/>
  <c r="B563" i="312"/>
  <c r="B682" i="312"/>
  <c r="B698" i="312"/>
  <c r="B473" i="312"/>
  <c r="B489" i="312"/>
  <c r="B611" i="312"/>
  <c r="B677" i="312"/>
  <c r="B693" i="312"/>
  <c r="B792" i="312"/>
  <c r="B808" i="312"/>
  <c r="B824" i="312"/>
  <c r="B885" i="312"/>
  <c r="B901" i="312"/>
  <c r="B791" i="312"/>
  <c r="B807" i="312"/>
  <c r="B823" i="312"/>
  <c r="B802" i="312"/>
  <c r="B818" i="312"/>
  <c r="B875" i="312"/>
  <c r="B891" i="312"/>
  <c r="B907" i="312"/>
  <c r="B1035" i="312"/>
  <c r="B1111" i="312"/>
  <c r="B1195" i="312"/>
  <c r="B1203" i="312"/>
  <c r="B1211" i="312"/>
  <c r="B1219" i="312"/>
  <c r="B1227" i="312"/>
  <c r="B1196" i="312"/>
  <c r="B1204" i="312"/>
  <c r="B1212" i="312"/>
  <c r="B1220" i="312"/>
  <c r="B355" i="312"/>
  <c r="B1228" i="312"/>
  <c r="B39" i="312"/>
  <c r="B1431" i="312"/>
  <c r="B1152" i="312"/>
  <c r="B7" i="312"/>
  <c r="B991" i="312"/>
  <c r="B1271" i="312"/>
  <c r="B612" i="312"/>
  <c r="B280" i="312"/>
  <c r="B1391" i="312"/>
  <c r="B639" i="312"/>
  <c r="B52" i="312"/>
  <c r="B76" i="312"/>
  <c r="B1512" i="312"/>
  <c r="B1121" i="312"/>
  <c r="B439" i="312"/>
  <c r="B1471" i="312"/>
  <c r="B711" i="312"/>
  <c r="B503" i="312"/>
  <c r="B255" i="312"/>
  <c r="B31" i="312"/>
  <c r="B63" i="312"/>
  <c r="B1050" i="312"/>
  <c r="B413" i="312"/>
  <c r="B16" i="312"/>
  <c r="B1312" i="312"/>
  <c r="B751" i="312"/>
  <c r="B1071" i="312"/>
  <c r="B912" i="312"/>
  <c r="B1351" i="312"/>
  <c r="B1072" i="312"/>
  <c r="B103" i="312"/>
  <c r="B121" i="312"/>
  <c r="B328" i="312"/>
  <c r="B568" i="312"/>
  <c r="B1231" i="312"/>
  <c r="B952" i="312"/>
  <c r="B232" i="312"/>
  <c r="B191" i="312"/>
  <c r="B24" i="312"/>
  <c r="B171" i="312"/>
  <c r="B137" i="312"/>
  <c r="B832" i="312"/>
  <c r="B384" i="312"/>
  <c r="B161" i="312"/>
  <c r="B504" i="312"/>
  <c r="B1513" i="312"/>
  <c r="B640" i="312"/>
  <c r="B752" i="312"/>
  <c r="B1472" i="312"/>
  <c r="B1272" i="312"/>
  <c r="B385" i="312"/>
  <c r="B233" i="312"/>
  <c r="B953" i="312"/>
  <c r="B569" i="312"/>
  <c r="B122" i="312"/>
  <c r="B1073" i="312"/>
  <c r="B913" i="312"/>
  <c r="B1051" i="312"/>
  <c r="B17" i="312"/>
  <c r="B138" i="312"/>
  <c r="B77" i="312"/>
  <c r="B8" i="312"/>
  <c r="B172" i="312"/>
  <c r="B256" i="312"/>
  <c r="B1392" i="312"/>
  <c r="B40" i="312"/>
  <c r="B32" i="312"/>
  <c r="B440" i="312"/>
  <c r="B64" i="312"/>
  <c r="B992" i="312"/>
  <c r="B1313" i="312"/>
  <c r="B53" i="312"/>
  <c r="B162" i="312"/>
  <c r="B833" i="312"/>
  <c r="B192" i="312"/>
  <c r="B356" i="312"/>
  <c r="B1232" i="312"/>
  <c r="B329" i="312"/>
  <c r="B104" i="312"/>
  <c r="B1352" i="312"/>
  <c r="B1122" i="312"/>
  <c r="B613" i="312"/>
  <c r="B414" i="312"/>
  <c r="B1153" i="312"/>
  <c r="B25" i="312"/>
  <c r="B712" i="312"/>
  <c r="B281" i="312"/>
  <c r="B1432" i="312"/>
  <c r="B282" i="312"/>
  <c r="B123" i="312"/>
  <c r="B234" i="312"/>
  <c r="B386" i="312"/>
  <c r="B9" i="312"/>
  <c r="B1514" i="312"/>
  <c r="B614" i="312"/>
  <c r="B1123" i="312"/>
  <c r="B1353" i="312"/>
  <c r="B330" i="312"/>
  <c r="B357" i="312"/>
  <c r="B173" i="312"/>
  <c r="B163" i="312"/>
  <c r="B1314" i="312"/>
  <c r="B65" i="312"/>
  <c r="B33" i="312"/>
  <c r="B1074" i="312"/>
  <c r="B1273" i="312"/>
  <c r="B753" i="312"/>
  <c r="B1052" i="312"/>
  <c r="B139" i="312"/>
  <c r="B1154" i="312"/>
  <c r="B1433" i="312"/>
  <c r="B914" i="312"/>
  <c r="B570" i="312"/>
  <c r="B26" i="312"/>
  <c r="B505" i="312"/>
  <c r="B1393" i="312"/>
  <c r="B257" i="312"/>
  <c r="B105" i="312"/>
  <c r="B1233" i="312"/>
  <c r="B193" i="312"/>
  <c r="B834" i="312"/>
  <c r="B54" i="312"/>
  <c r="B993" i="312"/>
  <c r="B441" i="312"/>
  <c r="B713" i="312"/>
  <c r="B954" i="312"/>
  <c r="B1473" i="312"/>
  <c r="B641" i="312"/>
  <c r="B78" i="312"/>
  <c r="B18" i="312"/>
  <c r="B41" i="312"/>
  <c r="B415" i="312"/>
  <c r="B1075" i="312"/>
  <c r="B164" i="312"/>
  <c r="B331" i="312"/>
  <c r="B615" i="312"/>
  <c r="B1155" i="312"/>
  <c r="B235" i="312"/>
  <c r="B1474" i="312"/>
  <c r="B714" i="312"/>
  <c r="B994" i="312"/>
  <c r="B835" i="312"/>
  <c r="B1234" i="312"/>
  <c r="B258" i="312"/>
  <c r="B506" i="312"/>
  <c r="B34" i="312"/>
  <c r="B174" i="312"/>
  <c r="B387" i="312"/>
  <c r="B1053" i="312"/>
  <c r="B10" i="312"/>
  <c r="B1434" i="312"/>
  <c r="B416" i="312"/>
  <c r="B19" i="312"/>
  <c r="B27" i="312"/>
  <c r="B66" i="312"/>
  <c r="B358" i="312"/>
  <c r="B1124" i="312"/>
  <c r="B1515" i="312"/>
  <c r="B283" i="312"/>
  <c r="B140" i="312"/>
  <c r="B642" i="312"/>
  <c r="B955" i="312"/>
  <c r="B442" i="312"/>
  <c r="B55" i="312"/>
  <c r="B194" i="312"/>
  <c r="B106" i="312"/>
  <c r="B1394" i="312"/>
  <c r="B915" i="312"/>
  <c r="B1274" i="312"/>
  <c r="B1354" i="312"/>
  <c r="B124" i="312"/>
  <c r="B79" i="312"/>
  <c r="B754" i="312"/>
  <c r="B1315" i="312"/>
  <c r="B42" i="312"/>
  <c r="B571" i="312"/>
  <c r="B20" i="312"/>
  <c r="B417" i="312"/>
  <c r="B11" i="312"/>
  <c r="B43" i="312"/>
  <c r="B755" i="312"/>
  <c r="B1235" i="312"/>
  <c r="B165" i="312"/>
  <c r="B35" i="312"/>
  <c r="B1076" i="312"/>
  <c r="B125" i="312"/>
  <c r="B1275" i="312"/>
  <c r="B1395" i="312"/>
  <c r="B195" i="312"/>
  <c r="B443" i="312"/>
  <c r="B643" i="312"/>
  <c r="B284" i="312"/>
  <c r="B1125" i="312"/>
  <c r="B67" i="312"/>
  <c r="B175" i="312"/>
  <c r="B259" i="312"/>
  <c r="B715" i="312"/>
  <c r="B332" i="312"/>
  <c r="B1054" i="312"/>
  <c r="B1435" i="312"/>
  <c r="B1156" i="312"/>
  <c r="B1316" i="312"/>
  <c r="B28" i="312"/>
  <c r="B507" i="312"/>
  <c r="B1475" i="312"/>
  <c r="B836" i="312"/>
  <c r="B80" i="312"/>
  <c r="B1355" i="312"/>
  <c r="B916" i="312"/>
  <c r="B107" i="312"/>
  <c r="B56" i="312"/>
  <c r="B956" i="312"/>
  <c r="B141" i="312"/>
  <c r="B1516" i="312"/>
  <c r="B359" i="312"/>
  <c r="B388" i="312"/>
  <c r="B572" i="312"/>
  <c r="B995" i="312"/>
  <c r="B236" i="312"/>
  <c r="B616" i="312"/>
  <c r="B36" i="312"/>
  <c r="B1157" i="312"/>
  <c r="B418" i="312"/>
  <c r="B716" i="312"/>
  <c r="B1126" i="312"/>
  <c r="B196" i="312"/>
  <c r="B1276" i="312"/>
  <c r="B1077" i="312"/>
  <c r="B1317" i="312"/>
  <c r="B1436" i="312"/>
  <c r="B237" i="312"/>
  <c r="B573" i="312"/>
  <c r="B360" i="312"/>
  <c r="B142" i="312"/>
  <c r="B57" i="312"/>
  <c r="B917" i="312"/>
  <c r="B1476" i="312"/>
  <c r="B260" i="312"/>
  <c r="B285" i="312"/>
  <c r="B166" i="312"/>
  <c r="B1055" i="312"/>
  <c r="B81" i="312"/>
  <c r="B44" i="312"/>
  <c r="B12" i="312"/>
  <c r="B333" i="312"/>
  <c r="B176" i="312"/>
  <c r="B644" i="312"/>
  <c r="B1396" i="312"/>
  <c r="B126" i="312"/>
  <c r="B1236" i="312"/>
  <c r="B617" i="312"/>
  <c r="B996" i="312"/>
  <c r="B389" i="312"/>
  <c r="B1517" i="312"/>
  <c r="B957" i="312"/>
  <c r="B108" i="312"/>
  <c r="B1356" i="312"/>
  <c r="B837" i="312"/>
  <c r="B508" i="312"/>
  <c r="B68" i="312"/>
  <c r="B444" i="312"/>
  <c r="B756" i="312"/>
  <c r="B1477" i="312"/>
  <c r="B574" i="312"/>
  <c r="B1277" i="312"/>
  <c r="B361" i="312"/>
  <c r="B717" i="312"/>
  <c r="B445" i="312"/>
  <c r="B509" i="312"/>
  <c r="B1357" i="312"/>
  <c r="B958" i="312"/>
  <c r="B390" i="312"/>
  <c r="B618" i="312"/>
  <c r="B127" i="312"/>
  <c r="B645" i="312"/>
  <c r="B334" i="312"/>
  <c r="B261" i="312"/>
  <c r="B1078" i="312"/>
  <c r="B143" i="312"/>
  <c r="B419" i="312"/>
  <c r="B1056" i="312"/>
  <c r="B45" i="312"/>
  <c r="B286" i="312"/>
  <c r="B58" i="312"/>
  <c r="B1437" i="312"/>
  <c r="B1127" i="312"/>
  <c r="B1318" i="312"/>
  <c r="B757" i="312"/>
  <c r="B69" i="312"/>
  <c r="B838" i="312"/>
  <c r="B109" i="312"/>
  <c r="B1518" i="312"/>
  <c r="B997" i="312"/>
  <c r="B1237" i="312"/>
  <c r="B1397" i="312"/>
  <c r="B177" i="312"/>
  <c r="B167" i="312"/>
  <c r="B918" i="312"/>
  <c r="B238" i="312"/>
  <c r="B197" i="312"/>
  <c r="B82" i="312"/>
  <c r="B1158" i="312"/>
  <c r="B168" i="312"/>
  <c r="B46" i="312"/>
  <c r="B1319" i="312"/>
  <c r="B1438" i="312"/>
  <c r="B198" i="312"/>
  <c r="B335" i="312"/>
  <c r="B1358" i="312"/>
  <c r="B128" i="312"/>
  <c r="B446" i="312"/>
  <c r="B239" i="312"/>
  <c r="B178" i="312"/>
  <c r="B1238" i="312"/>
  <c r="B1519" i="312"/>
  <c r="B839" i="312"/>
  <c r="B1128" i="312"/>
  <c r="B59" i="312"/>
  <c r="B262" i="312"/>
  <c r="B391" i="312"/>
  <c r="B718" i="312"/>
  <c r="B1278" i="312"/>
  <c r="B83" i="312"/>
  <c r="B998" i="312"/>
  <c r="B1057" i="312"/>
  <c r="B144" i="312"/>
  <c r="B420" i="312"/>
  <c r="B758" i="312"/>
  <c r="B1079" i="312"/>
  <c r="B619" i="312"/>
  <c r="B575" i="312"/>
  <c r="B959" i="312"/>
  <c r="B1478" i="312"/>
  <c r="B919" i="312"/>
  <c r="B1398" i="312"/>
  <c r="B110" i="312"/>
  <c r="B70" i="312"/>
  <c r="B287" i="312"/>
  <c r="B646" i="312"/>
  <c r="B510" i="312"/>
  <c r="B362" i="312"/>
  <c r="B1159" i="312"/>
  <c r="B84" i="312"/>
  <c r="B392" i="312"/>
  <c r="B1520" i="312"/>
  <c r="B719" i="312"/>
  <c r="B511" i="312"/>
  <c r="B288" i="312"/>
  <c r="B111" i="312"/>
  <c r="B1399" i="312"/>
  <c r="B199" i="312"/>
  <c r="B960" i="312"/>
  <c r="B620" i="312"/>
  <c r="B1279" i="312"/>
  <c r="B840" i="312"/>
  <c r="B179" i="312"/>
  <c r="B447" i="312"/>
  <c r="B1359" i="312"/>
  <c r="B60" i="312"/>
  <c r="B421" i="312"/>
  <c r="B1160" i="312"/>
  <c r="B1320" i="312"/>
  <c r="B47" i="312"/>
  <c r="B263" i="312"/>
  <c r="B145" i="312"/>
  <c r="B336" i="312"/>
  <c r="B363" i="312"/>
  <c r="B647" i="312"/>
  <c r="B71" i="312"/>
  <c r="B999" i="312"/>
  <c r="B920" i="312"/>
  <c r="B1479" i="312"/>
  <c r="B576" i="312"/>
  <c r="B1080" i="312"/>
  <c r="B1129" i="312"/>
  <c r="B1239" i="312"/>
  <c r="B240" i="312"/>
  <c r="B129" i="312"/>
  <c r="B1058" i="312"/>
  <c r="B759" i="312"/>
  <c r="B1439" i="312"/>
  <c r="B48" i="312"/>
  <c r="B1130" i="312"/>
  <c r="B760" i="312"/>
  <c r="B577" i="312"/>
  <c r="B264" i="312"/>
  <c r="B448" i="312"/>
  <c r="B841" i="312"/>
  <c r="B621" i="312"/>
  <c r="B200" i="312"/>
  <c r="B112" i="312"/>
  <c r="B512" i="312"/>
  <c r="B1521" i="312"/>
  <c r="B130" i="312"/>
  <c r="B1081" i="312"/>
  <c r="B1000" i="312"/>
  <c r="B364" i="312"/>
  <c r="B146" i="312"/>
  <c r="B1161" i="312"/>
  <c r="B1059" i="312"/>
  <c r="B1440" i="312"/>
  <c r="B241" i="312"/>
  <c r="B921" i="312"/>
  <c r="B1360" i="312"/>
  <c r="B180" i="312"/>
  <c r="B1280" i="312"/>
  <c r="B961" i="312"/>
  <c r="B1400" i="312"/>
  <c r="B289" i="312"/>
  <c r="B720" i="312"/>
  <c r="B393" i="312"/>
  <c r="B1240" i="312"/>
  <c r="B1480" i="312"/>
  <c r="B648" i="312"/>
  <c r="B337" i="312"/>
  <c r="B1321" i="312"/>
  <c r="B72" i="312"/>
  <c r="B422" i="312"/>
  <c r="B338" i="312"/>
  <c r="B394" i="312"/>
  <c r="B962" i="312"/>
  <c r="B1441" i="312"/>
  <c r="B922" i="312"/>
  <c r="B365" i="312"/>
  <c r="B1082" i="312"/>
  <c r="B1522" i="312"/>
  <c r="B113" i="312"/>
  <c r="B622" i="312"/>
  <c r="B449" i="312"/>
  <c r="B578" i="312"/>
  <c r="B1131" i="312"/>
  <c r="B1241" i="312"/>
  <c r="B1401" i="312"/>
  <c r="B1361" i="312"/>
  <c r="B147" i="312"/>
  <c r="B1060" i="312"/>
  <c r="B1162" i="312"/>
  <c r="B1322" i="312"/>
  <c r="B1481" i="312"/>
  <c r="B290" i="312"/>
  <c r="B181" i="312"/>
  <c r="B1001" i="312"/>
  <c r="B131" i="312"/>
  <c r="B513" i="312"/>
  <c r="B201" i="312"/>
  <c r="B842" i="312"/>
  <c r="B265" i="312"/>
  <c r="B761" i="312"/>
  <c r="B649" i="312"/>
  <c r="B721" i="312"/>
  <c r="B1281" i="312"/>
  <c r="B242" i="312"/>
  <c r="B423" i="312"/>
  <c r="B132" i="312"/>
  <c r="B1242" i="312"/>
  <c r="B623" i="312"/>
  <c r="B366" i="312"/>
  <c r="B339" i="312"/>
  <c r="B1402" i="312"/>
  <c r="B243" i="312"/>
  <c r="B722" i="312"/>
  <c r="B843" i="312"/>
  <c r="B514" i="312"/>
  <c r="B182" i="312"/>
  <c r="B1482" i="312"/>
  <c r="B1362" i="312"/>
  <c r="B450" i="312"/>
  <c r="B1083" i="312"/>
  <c r="B963" i="312"/>
  <c r="B148" i="312"/>
  <c r="B762" i="312"/>
  <c r="B1061" i="312"/>
  <c r="B424" i="312"/>
  <c r="B579" i="312"/>
  <c r="B1523" i="312"/>
  <c r="B923" i="312"/>
  <c r="B1163" i="312"/>
  <c r="B395" i="312"/>
  <c r="B1282" i="312"/>
  <c r="B650" i="312"/>
  <c r="B266" i="312"/>
  <c r="B202" i="312"/>
  <c r="B1002" i="312"/>
  <c r="B291" i="312"/>
  <c r="B1132" i="312"/>
  <c r="B114" i="312"/>
  <c r="B1323" i="312"/>
  <c r="B1442" i="312"/>
  <c r="B292" i="312"/>
  <c r="B115" i="312"/>
  <c r="B244" i="312"/>
  <c r="B1363" i="312"/>
  <c r="B580" i="312"/>
  <c r="B1283" i="312"/>
  <c r="B396" i="312"/>
  <c r="B203" i="312"/>
  <c r="B1133" i="312"/>
  <c r="B1243" i="312"/>
  <c r="B367" i="312"/>
  <c r="B1403" i="312"/>
  <c r="B723" i="312"/>
  <c r="B515" i="312"/>
  <c r="B1483" i="312"/>
  <c r="B451" i="312"/>
  <c r="B964" i="312"/>
  <c r="B267" i="312"/>
  <c r="A1064" i="312"/>
  <c r="B1063" i="312"/>
  <c r="B204" i="312"/>
  <c r="A205" i="312"/>
  <c r="B1244" i="312"/>
  <c r="A1245" i="312"/>
  <c r="B1404" i="312"/>
  <c r="A1405" i="312"/>
  <c r="B516" i="312"/>
  <c r="A517" i="312"/>
  <c r="B452" i="312"/>
  <c r="A453" i="312"/>
  <c r="B965" i="312"/>
  <c r="A966" i="312"/>
  <c r="B268" i="312"/>
  <c r="A269" i="312"/>
  <c r="B764" i="312"/>
  <c r="A765" i="312"/>
  <c r="B1325" i="312"/>
  <c r="A1326" i="312"/>
  <c r="A427" i="312"/>
  <c r="B426" i="312"/>
  <c r="A1166" i="312"/>
  <c r="B1165" i="312"/>
  <c r="B925" i="312"/>
  <c r="A926" i="312"/>
  <c r="B652" i="312"/>
  <c r="A653" i="312"/>
  <c r="B293" i="312"/>
  <c r="A294" i="312"/>
  <c r="B625" i="312"/>
  <c r="A626" i="312"/>
  <c r="B341" i="312"/>
  <c r="A342" i="312"/>
  <c r="B245" i="312"/>
  <c r="A246" i="312"/>
  <c r="B845" i="312"/>
  <c r="A846" i="312"/>
  <c r="B184" i="312"/>
  <c r="A185" i="312"/>
  <c r="B1364" i="312"/>
  <c r="A1365" i="312"/>
  <c r="B1085" i="312"/>
  <c r="A1086" i="312"/>
  <c r="B581" i="312"/>
  <c r="A582" i="312"/>
  <c r="B1525" i="312"/>
  <c r="A1526" i="312"/>
  <c r="B1284" i="312"/>
  <c r="A1285" i="312"/>
  <c r="B1004" i="312"/>
  <c r="A1005" i="312"/>
  <c r="B397" i="312"/>
  <c r="A398" i="312"/>
  <c r="B1134" i="312"/>
  <c r="A1135" i="312"/>
  <c r="B368" i="312"/>
  <c r="A369" i="312"/>
  <c r="B724" i="312"/>
  <c r="A725" i="312"/>
  <c r="B1484" i="312"/>
  <c r="A1485" i="312"/>
  <c r="B1444" i="312"/>
  <c r="A1445" i="312"/>
  <c r="B1525" i="311"/>
  <c r="A1526" i="311"/>
  <c r="B1445" i="311"/>
  <c r="A1446" i="311"/>
  <c r="B1045" i="311"/>
  <c r="A1046" i="311"/>
  <c r="B548" i="311"/>
  <c r="A549" i="311"/>
  <c r="B1484" i="311"/>
  <c r="A1485" i="311"/>
  <c r="B453" i="311"/>
  <c r="A454" i="311"/>
  <c r="B396" i="311"/>
  <c r="A397" i="311"/>
  <c r="B1324" i="311"/>
  <c r="A1325" i="311"/>
  <c r="B1164" i="311"/>
  <c r="A1165" i="311"/>
  <c r="B652" i="311"/>
  <c r="A653" i="311"/>
  <c r="B617" i="311"/>
  <c r="A618" i="311"/>
  <c r="B1004" i="311"/>
  <c r="A1005" i="311"/>
  <c r="B1245" i="311"/>
  <c r="A1246" i="311"/>
  <c r="A726" i="311"/>
  <c r="B725" i="311"/>
  <c r="A487" i="311"/>
  <c r="B486" i="311"/>
  <c r="B1124" i="311"/>
  <c r="A1125" i="311"/>
  <c r="B884" i="311"/>
  <c r="A885" i="311"/>
  <c r="B205" i="311"/>
  <c r="A206" i="311"/>
  <c r="B844" i="311"/>
  <c r="A845" i="311"/>
  <c r="B1285" i="311"/>
  <c r="A1286" i="311"/>
  <c r="B1365" i="311"/>
  <c r="A1366" i="311"/>
  <c r="B765" i="311"/>
  <c r="A766" i="311"/>
  <c r="B517" i="311"/>
  <c r="A518" i="311"/>
  <c r="B340" i="311"/>
  <c r="A341" i="311"/>
  <c r="B292" i="311"/>
  <c r="A293" i="311"/>
  <c r="B224" i="311"/>
  <c r="A225" i="311"/>
  <c r="B1084" i="311"/>
  <c r="A1085" i="311"/>
  <c r="B804" i="311"/>
  <c r="A805" i="311"/>
  <c r="A246" i="311"/>
  <c r="B245" i="311"/>
  <c r="B1204" i="311"/>
  <c r="A1205" i="311"/>
  <c r="B164" i="311"/>
  <c r="A165" i="311"/>
  <c r="A1405" i="311"/>
  <c r="B1404" i="311"/>
  <c r="A9" i="315"/>
  <c r="C3" i="312"/>
  <c r="B66" i="215" s="1"/>
  <c r="C3" i="311"/>
  <c r="B34" i="215" s="1"/>
  <c r="A8" i="309"/>
  <c r="A7" i="308"/>
  <c r="A8" i="307"/>
  <c r="B185" i="313" l="1"/>
  <c r="A186" i="313"/>
  <c r="B225" i="313"/>
  <c r="A226" i="313"/>
  <c r="B766" i="313"/>
  <c r="A767" i="313"/>
  <c r="B398" i="313"/>
  <c r="A399" i="313"/>
  <c r="B1485" i="313"/>
  <c r="A1486" i="313"/>
  <c r="B369" i="313"/>
  <c r="A370" i="313"/>
  <c r="B925" i="313"/>
  <c r="A926" i="313"/>
  <c r="B485" i="313"/>
  <c r="A486" i="313"/>
  <c r="B886" i="313"/>
  <c r="A887" i="313"/>
  <c r="B581" i="313"/>
  <c r="A582" i="313"/>
  <c r="B1086" i="313"/>
  <c r="A1087" i="313"/>
  <c r="B1245" i="313"/>
  <c r="A1246" i="313"/>
  <c r="B653" i="313"/>
  <c r="A654" i="313"/>
  <c r="B1405" i="313"/>
  <c r="A1406" i="313"/>
  <c r="A455" i="313"/>
  <c r="B454" i="313"/>
  <c r="A619" i="313"/>
  <c r="B618" i="313"/>
  <c r="A247" i="313"/>
  <c r="B246" i="313"/>
  <c r="A1287" i="313"/>
  <c r="B1286" i="313"/>
  <c r="B689" i="313"/>
  <c r="A690" i="313"/>
  <c r="B1445" i="313"/>
  <c r="A1446" i="313"/>
  <c r="B294" i="313"/>
  <c r="A295" i="313"/>
  <c r="B269" i="313"/>
  <c r="A270" i="313"/>
  <c r="B1525" i="313"/>
  <c r="A1526" i="313"/>
  <c r="B1165" i="313"/>
  <c r="A1166" i="313"/>
  <c r="B317" i="313"/>
  <c r="A318" i="313"/>
  <c r="B1006" i="313"/>
  <c r="A1007" i="313"/>
  <c r="B549" i="313"/>
  <c r="A550" i="313"/>
  <c r="B1206" i="313"/>
  <c r="A1207" i="313"/>
  <c r="B1381" i="313"/>
  <c r="A1382" i="313"/>
  <c r="B845" i="313"/>
  <c r="A846" i="313"/>
  <c r="B425" i="313"/>
  <c r="A426" i="313"/>
  <c r="B1045" i="313"/>
  <c r="A1046" i="313"/>
  <c r="B1325" i="313"/>
  <c r="A1326" i="313"/>
  <c r="A807" i="313"/>
  <c r="B806" i="313"/>
  <c r="A343" i="313"/>
  <c r="B342" i="313"/>
  <c r="A1127" i="313"/>
  <c r="B1126" i="313"/>
  <c r="A1065" i="312"/>
  <c r="B1064" i="312"/>
  <c r="B1485" i="312"/>
  <c r="A1486" i="312"/>
  <c r="B398" i="312"/>
  <c r="A399" i="312"/>
  <c r="B582" i="312"/>
  <c r="A583" i="312"/>
  <c r="B846" i="312"/>
  <c r="A847" i="312"/>
  <c r="B342" i="312"/>
  <c r="A343" i="312"/>
  <c r="B294" i="312"/>
  <c r="A295" i="312"/>
  <c r="B926" i="312"/>
  <c r="A927" i="312"/>
  <c r="B765" i="312"/>
  <c r="A766" i="312"/>
  <c r="B1245" i="312"/>
  <c r="A1246" i="312"/>
  <c r="B1445" i="312"/>
  <c r="A1446" i="312"/>
  <c r="B725" i="312"/>
  <c r="A726" i="312"/>
  <c r="B1135" i="312"/>
  <c r="A1136" i="312"/>
  <c r="B1005" i="312"/>
  <c r="A1006" i="312"/>
  <c r="B1526" i="312"/>
  <c r="A1527" i="312"/>
  <c r="B1086" i="312"/>
  <c r="A1087" i="312"/>
  <c r="B185" i="312"/>
  <c r="A186" i="312"/>
  <c r="B246" i="312"/>
  <c r="A247" i="312"/>
  <c r="B626" i="312"/>
  <c r="A627" i="312"/>
  <c r="B653" i="312"/>
  <c r="A654" i="312"/>
  <c r="B1326" i="312"/>
  <c r="A1327" i="312"/>
  <c r="B269" i="312"/>
  <c r="A270" i="312"/>
  <c r="B453" i="312"/>
  <c r="A454" i="312"/>
  <c r="B1405" i="312"/>
  <c r="A1406" i="312"/>
  <c r="B205" i="312"/>
  <c r="A206" i="312"/>
  <c r="B369" i="312"/>
  <c r="A370" i="312"/>
  <c r="B1285" i="312"/>
  <c r="A1286" i="312"/>
  <c r="B1365" i="312"/>
  <c r="A1366" i="312"/>
  <c r="B966" i="312"/>
  <c r="A967" i="312"/>
  <c r="B517" i="312"/>
  <c r="A518" i="312"/>
  <c r="A428" i="312"/>
  <c r="B427" i="312"/>
  <c r="A1167" i="312"/>
  <c r="B1166" i="312"/>
  <c r="B1205" i="311"/>
  <c r="A1206" i="311"/>
  <c r="B805" i="311"/>
  <c r="A806" i="311"/>
  <c r="B341" i="311"/>
  <c r="A342" i="311"/>
  <c r="B1286" i="311"/>
  <c r="A1287" i="311"/>
  <c r="B206" i="311"/>
  <c r="A207" i="311"/>
  <c r="B1125" i="311"/>
  <c r="A1126" i="311"/>
  <c r="B1005" i="311"/>
  <c r="A1006" i="311"/>
  <c r="B1325" i="311"/>
  <c r="A1326" i="311"/>
  <c r="B1446" i="311"/>
  <c r="A1447" i="311"/>
  <c r="A1406" i="311"/>
  <c r="B1405" i="311"/>
  <c r="A727" i="311"/>
  <c r="B726" i="311"/>
  <c r="B454" i="311"/>
  <c r="A455" i="311"/>
  <c r="B165" i="311"/>
  <c r="A166" i="311"/>
  <c r="B1085" i="311"/>
  <c r="A1086" i="311"/>
  <c r="B293" i="311"/>
  <c r="A294" i="311"/>
  <c r="B518" i="311"/>
  <c r="A519" i="311"/>
  <c r="B1366" i="311"/>
  <c r="A1367" i="311"/>
  <c r="B845" i="311"/>
  <c r="A846" i="311"/>
  <c r="B885" i="311"/>
  <c r="A886" i="311"/>
  <c r="B1246" i="311"/>
  <c r="A1247" i="311"/>
  <c r="B618" i="311"/>
  <c r="A619" i="311"/>
  <c r="B1165" i="311"/>
  <c r="A1166" i="311"/>
  <c r="B397" i="311"/>
  <c r="A398" i="311"/>
  <c r="B1485" i="311"/>
  <c r="A1486" i="311"/>
  <c r="A1047" i="311"/>
  <c r="B1046" i="311"/>
  <c r="B1526" i="311"/>
  <c r="A1527" i="311"/>
  <c r="B225" i="311"/>
  <c r="A226" i="311"/>
  <c r="B766" i="311"/>
  <c r="A767" i="311"/>
  <c r="B653" i="311"/>
  <c r="A654" i="311"/>
  <c r="B549" i="311"/>
  <c r="A550" i="311"/>
  <c r="A247" i="311"/>
  <c r="B246" i="311"/>
  <c r="A488" i="311"/>
  <c r="B487" i="311"/>
  <c r="A10" i="315"/>
  <c r="A9" i="309"/>
  <c r="A8" i="308"/>
  <c r="A9" i="307"/>
  <c r="A344" i="313" l="1"/>
  <c r="B343" i="313"/>
  <c r="B1046" i="313"/>
  <c r="A1047" i="313"/>
  <c r="B846" i="313"/>
  <c r="A847" i="313"/>
  <c r="B1207" i="313"/>
  <c r="A1208" i="313"/>
  <c r="B1007" i="313"/>
  <c r="A1008" i="313"/>
  <c r="B1166" i="313"/>
  <c r="A1167" i="313"/>
  <c r="B270" i="313"/>
  <c r="A271" i="313"/>
  <c r="B1446" i="313"/>
  <c r="A1447" i="313"/>
  <c r="B1406" i="313"/>
  <c r="A1407" i="313"/>
  <c r="B1246" i="313"/>
  <c r="A1247" i="313"/>
  <c r="B582" i="313"/>
  <c r="A583" i="313"/>
  <c r="B486" i="313"/>
  <c r="A487" i="313"/>
  <c r="B370" i="313"/>
  <c r="A371" i="313"/>
  <c r="B399" i="313"/>
  <c r="A400" i="313"/>
  <c r="B226" i="313"/>
  <c r="A227" i="313"/>
  <c r="A1128" i="313"/>
  <c r="B1127" i="313"/>
  <c r="A808" i="313"/>
  <c r="B807" i="313"/>
  <c r="A1288" i="313"/>
  <c r="B1287" i="313"/>
  <c r="A620" i="313"/>
  <c r="B619" i="313"/>
  <c r="B1326" i="313"/>
  <c r="A1327" i="313"/>
  <c r="B426" i="313"/>
  <c r="A427" i="313"/>
  <c r="B1382" i="313"/>
  <c r="A1383" i="313"/>
  <c r="B550" i="313"/>
  <c r="A551" i="313"/>
  <c r="B318" i="313"/>
  <c r="A319" i="313"/>
  <c r="B1526" i="313"/>
  <c r="A1527" i="313"/>
  <c r="B295" i="313"/>
  <c r="A296" i="313"/>
  <c r="B690" i="313"/>
  <c r="A691" i="313"/>
  <c r="B654" i="313"/>
  <c r="A655" i="313"/>
  <c r="B1087" i="313"/>
  <c r="A1088" i="313"/>
  <c r="B887" i="313"/>
  <c r="A888" i="313"/>
  <c r="B926" i="313"/>
  <c r="A927" i="313"/>
  <c r="B1486" i="313"/>
  <c r="A1487" i="313"/>
  <c r="B767" i="313"/>
  <c r="A768" i="313"/>
  <c r="B186" i="313"/>
  <c r="A187" i="313"/>
  <c r="A248" i="313"/>
  <c r="B247" i="313"/>
  <c r="A456" i="313"/>
  <c r="B455" i="313"/>
  <c r="A1066" i="312"/>
  <c r="B1065" i="312"/>
  <c r="B1286" i="312"/>
  <c r="A1287" i="312"/>
  <c r="B454" i="312"/>
  <c r="A455" i="312"/>
  <c r="B627" i="312"/>
  <c r="A628" i="312"/>
  <c r="B1527" i="312"/>
  <c r="A1528" i="312"/>
  <c r="A1447" i="312"/>
  <c r="B1446" i="312"/>
  <c r="B399" i="312"/>
  <c r="A400" i="312"/>
  <c r="A429" i="312"/>
  <c r="B428" i="312"/>
  <c r="B295" i="312"/>
  <c r="A296" i="312"/>
  <c r="B518" i="312"/>
  <c r="A519" i="312"/>
  <c r="B1366" i="312"/>
  <c r="A1367" i="312"/>
  <c r="B370" i="312"/>
  <c r="A371" i="312"/>
  <c r="B1406" i="312"/>
  <c r="A1407" i="312"/>
  <c r="B270" i="312"/>
  <c r="A271" i="312"/>
  <c r="B654" i="312"/>
  <c r="A655" i="312"/>
  <c r="B247" i="312"/>
  <c r="A248" i="312"/>
  <c r="B1087" i="312"/>
  <c r="A1088" i="312"/>
  <c r="B1006" i="312"/>
  <c r="A1007" i="312"/>
  <c r="B726" i="312"/>
  <c r="A727" i="312"/>
  <c r="B1246" i="312"/>
  <c r="A1247" i="312"/>
  <c r="B927" i="312"/>
  <c r="A928" i="312"/>
  <c r="B343" i="312"/>
  <c r="A344" i="312"/>
  <c r="B583" i="312"/>
  <c r="A584" i="312"/>
  <c r="B1486" i="312"/>
  <c r="A1487" i="312"/>
  <c r="B967" i="312"/>
  <c r="A968" i="312"/>
  <c r="B206" i="312"/>
  <c r="A207" i="312"/>
  <c r="A1328" i="312"/>
  <c r="B1327" i="312"/>
  <c r="B186" i="312"/>
  <c r="A187" i="312"/>
  <c r="B1136" i="312"/>
  <c r="A1137" i="312"/>
  <c r="A767" i="312"/>
  <c r="B766" i="312"/>
  <c r="B847" i="312"/>
  <c r="A848" i="312"/>
  <c r="B1167" i="312"/>
  <c r="A1168" i="312"/>
  <c r="B767" i="311"/>
  <c r="A768" i="311"/>
  <c r="B1486" i="311"/>
  <c r="A1487" i="311"/>
  <c r="B1247" i="311"/>
  <c r="A1248" i="311"/>
  <c r="B806" i="311"/>
  <c r="A807" i="311"/>
  <c r="A489" i="311"/>
  <c r="B488" i="311"/>
  <c r="A1407" i="311"/>
  <c r="B1406" i="311"/>
  <c r="B1126" i="311"/>
  <c r="A1127" i="311"/>
  <c r="B654" i="311"/>
  <c r="A655" i="311"/>
  <c r="B226" i="311"/>
  <c r="A227" i="311"/>
  <c r="B398" i="311"/>
  <c r="A399" i="311"/>
  <c r="B619" i="311"/>
  <c r="A620" i="311"/>
  <c r="B886" i="311"/>
  <c r="A887" i="311"/>
  <c r="B1367" i="311"/>
  <c r="A1368" i="311"/>
  <c r="B294" i="311"/>
  <c r="A295" i="311"/>
  <c r="A167" i="311"/>
  <c r="B166" i="311"/>
  <c r="B1447" i="311"/>
  <c r="A1448" i="311"/>
  <c r="B1006" i="311"/>
  <c r="A1007" i="311"/>
  <c r="B207" i="311"/>
  <c r="A208" i="311"/>
  <c r="B208" i="311" s="1"/>
  <c r="B342" i="311"/>
  <c r="A343" i="311"/>
  <c r="A1207" i="311"/>
  <c r="B1206" i="311"/>
  <c r="B550" i="311"/>
  <c r="A551" i="311"/>
  <c r="B1527" i="311"/>
  <c r="A1528" i="311"/>
  <c r="B1166" i="311"/>
  <c r="A1167" i="311"/>
  <c r="B846" i="311"/>
  <c r="A847" i="311"/>
  <c r="B519" i="311"/>
  <c r="A520" i="311"/>
  <c r="B1086" i="311"/>
  <c r="A1087" i="311"/>
  <c r="B455" i="311"/>
  <c r="A456" i="311"/>
  <c r="B1326" i="311"/>
  <c r="A1327" i="311"/>
  <c r="B1287" i="311"/>
  <c r="A1288" i="311"/>
  <c r="B247" i="311"/>
  <c r="A248" i="311"/>
  <c r="A1048" i="311"/>
  <c r="B1047" i="311"/>
  <c r="A728" i="311"/>
  <c r="B727" i="311"/>
  <c r="A11" i="315"/>
  <c r="A10" i="309"/>
  <c r="A9" i="308"/>
  <c r="A10" i="307"/>
  <c r="A249" i="313" l="1"/>
  <c r="B248" i="313"/>
  <c r="B187" i="313"/>
  <c r="A188" i="313"/>
  <c r="B188" i="313" s="1"/>
  <c r="B1487" i="313"/>
  <c r="A1488" i="313"/>
  <c r="B888" i="313"/>
  <c r="A889" i="313"/>
  <c r="B655" i="313"/>
  <c r="A656" i="313"/>
  <c r="B296" i="313"/>
  <c r="A297" i="313"/>
  <c r="B319" i="313"/>
  <c r="A320" i="313"/>
  <c r="B1383" i="313"/>
  <c r="A1384" i="313"/>
  <c r="B1327" i="313"/>
  <c r="A1328" i="313"/>
  <c r="B400" i="313"/>
  <c r="A401" i="313"/>
  <c r="B487" i="313"/>
  <c r="A488" i="313"/>
  <c r="B1247" i="313"/>
  <c r="A1248" i="313"/>
  <c r="B1447" i="313"/>
  <c r="A1448" i="313"/>
  <c r="B1167" i="313"/>
  <c r="A1168" i="313"/>
  <c r="B1208" i="313"/>
  <c r="A1209" i="313"/>
  <c r="B1047" i="313"/>
  <c r="A1048" i="313"/>
  <c r="A457" i="313"/>
  <c r="B456" i="313"/>
  <c r="A1289" i="313"/>
  <c r="B1288" i="313"/>
  <c r="A1129" i="313"/>
  <c r="B1128" i="313"/>
  <c r="B768" i="313"/>
  <c r="A769" i="313"/>
  <c r="B927" i="313"/>
  <c r="A928" i="313"/>
  <c r="B1088" i="313"/>
  <c r="A1089" i="313"/>
  <c r="B691" i="313"/>
  <c r="A692" i="313"/>
  <c r="B1527" i="313"/>
  <c r="A1528" i="313"/>
  <c r="B551" i="313"/>
  <c r="A552" i="313"/>
  <c r="B427" i="313"/>
  <c r="A428" i="313"/>
  <c r="B227" i="313"/>
  <c r="A228" i="313"/>
  <c r="B228" i="313" s="1"/>
  <c r="B371" i="313"/>
  <c r="A372" i="313"/>
  <c r="B583" i="313"/>
  <c r="A584" i="313"/>
  <c r="B1407" i="313"/>
  <c r="A1408" i="313"/>
  <c r="B271" i="313"/>
  <c r="A272" i="313"/>
  <c r="B1008" i="313"/>
  <c r="A1009" i="313"/>
  <c r="B847" i="313"/>
  <c r="A848" i="313"/>
  <c r="A621" i="313"/>
  <c r="B620" i="313"/>
  <c r="A809" i="313"/>
  <c r="B808" i="313"/>
  <c r="A345" i="313"/>
  <c r="B344" i="313"/>
  <c r="A1067" i="312"/>
  <c r="B1066" i="312"/>
  <c r="B1137" i="312"/>
  <c r="A1138" i="312"/>
  <c r="B968" i="312"/>
  <c r="A969" i="312"/>
  <c r="B727" i="312"/>
  <c r="A728" i="312"/>
  <c r="B655" i="312"/>
  <c r="A656" i="312"/>
  <c r="B1367" i="312"/>
  <c r="A1368" i="312"/>
  <c r="B455" i="312"/>
  <c r="A456" i="312"/>
  <c r="A1329" i="312"/>
  <c r="B1328" i="312"/>
  <c r="B848" i="312"/>
  <c r="A849" i="312"/>
  <c r="B584" i="312"/>
  <c r="A585" i="312"/>
  <c r="B400" i="312"/>
  <c r="A401" i="312"/>
  <c r="A1169" i="312"/>
  <c r="B1168" i="312"/>
  <c r="B187" i="312"/>
  <c r="A188" i="312"/>
  <c r="B188" i="312" s="1"/>
  <c r="B207" i="312"/>
  <c r="A208" i="312"/>
  <c r="B208" i="312" s="1"/>
  <c r="B1487" i="312"/>
  <c r="A1488" i="312"/>
  <c r="B344" i="312"/>
  <c r="A345" i="312"/>
  <c r="B1247" i="312"/>
  <c r="A1248" i="312"/>
  <c r="B1007" i="312"/>
  <c r="A1008" i="312"/>
  <c r="B248" i="312"/>
  <c r="A249" i="312"/>
  <c r="B271" i="312"/>
  <c r="A272" i="312"/>
  <c r="B371" i="312"/>
  <c r="A372" i="312"/>
  <c r="B519" i="312"/>
  <c r="A520" i="312"/>
  <c r="B628" i="312"/>
  <c r="A629" i="312"/>
  <c r="B1287" i="312"/>
  <c r="A1288" i="312"/>
  <c r="B928" i="312"/>
  <c r="A929" i="312"/>
  <c r="B1088" i="312"/>
  <c r="A1089" i="312"/>
  <c r="B1407" i="312"/>
  <c r="A1408" i="312"/>
  <c r="B296" i="312"/>
  <c r="A297" i="312"/>
  <c r="B1528" i="312"/>
  <c r="A1529" i="312"/>
  <c r="B767" i="312"/>
  <c r="A768" i="312"/>
  <c r="A430" i="312"/>
  <c r="B429" i="312"/>
  <c r="A1448" i="312"/>
  <c r="B1447" i="312"/>
  <c r="A1049" i="311"/>
  <c r="B1048" i="311"/>
  <c r="A168" i="311"/>
  <c r="B168" i="311" s="1"/>
  <c r="B167" i="311"/>
  <c r="A490" i="311"/>
  <c r="B489" i="311"/>
  <c r="B248" i="311"/>
  <c r="A249" i="311"/>
  <c r="B1327" i="311"/>
  <c r="A1328" i="311"/>
  <c r="B1087" i="311"/>
  <c r="A1088" i="311"/>
  <c r="B847" i="311"/>
  <c r="A848" i="311"/>
  <c r="B1528" i="311"/>
  <c r="A1529" i="311"/>
  <c r="B1448" i="311"/>
  <c r="A1449" i="311"/>
  <c r="B295" i="311"/>
  <c r="A296" i="311"/>
  <c r="B887" i="311"/>
  <c r="A888" i="311"/>
  <c r="B399" i="311"/>
  <c r="A400" i="311"/>
  <c r="B655" i="311"/>
  <c r="A656" i="311"/>
  <c r="B807" i="311"/>
  <c r="A808" i="311"/>
  <c r="B1487" i="311"/>
  <c r="A1488" i="311"/>
  <c r="A729" i="311"/>
  <c r="B728" i="311"/>
  <c r="A1208" i="311"/>
  <c r="B1207" i="311"/>
  <c r="A1408" i="311"/>
  <c r="B1407" i="311"/>
  <c r="B1288" i="311"/>
  <c r="A1289" i="311"/>
  <c r="B456" i="311"/>
  <c r="A457" i="311"/>
  <c r="B520" i="311"/>
  <c r="A521" i="311"/>
  <c r="B1167" i="311"/>
  <c r="A1168" i="311"/>
  <c r="B551" i="311"/>
  <c r="A552" i="311"/>
  <c r="B343" i="311"/>
  <c r="A344" i="311"/>
  <c r="B1007" i="311"/>
  <c r="A1008" i="311"/>
  <c r="B1368" i="311"/>
  <c r="A1369" i="311"/>
  <c r="B620" i="311"/>
  <c r="A621" i="311"/>
  <c r="B227" i="311"/>
  <c r="A228" i="311"/>
  <c r="B228" i="311" s="1"/>
  <c r="B1127" i="311"/>
  <c r="A1128" i="311"/>
  <c r="B1248" i="311"/>
  <c r="A1249" i="311"/>
  <c r="B768" i="311"/>
  <c r="A769" i="311"/>
  <c r="A12" i="315"/>
  <c r="A11" i="309"/>
  <c r="A10" i="308"/>
  <c r="A11" i="307"/>
  <c r="A810" i="313" l="1"/>
  <c r="B809" i="313"/>
  <c r="B1009" i="313"/>
  <c r="A1010" i="313"/>
  <c r="B1408" i="313"/>
  <c r="A1409" i="313"/>
  <c r="B372" i="313"/>
  <c r="A373" i="313"/>
  <c r="B428" i="313"/>
  <c r="A429" i="313"/>
  <c r="B1528" i="313"/>
  <c r="A1529" i="313"/>
  <c r="B1089" i="313"/>
  <c r="A1090" i="313"/>
  <c r="B769" i="313"/>
  <c r="A770" i="313"/>
  <c r="B1048" i="313"/>
  <c r="A1049" i="313"/>
  <c r="B1168" i="313"/>
  <c r="A1169" i="313"/>
  <c r="B1248" i="313"/>
  <c r="A1249" i="313"/>
  <c r="B401" i="313"/>
  <c r="A402" i="313"/>
  <c r="B1384" i="313"/>
  <c r="A1385" i="313"/>
  <c r="B297" i="313"/>
  <c r="A298" i="313"/>
  <c r="B889" i="313"/>
  <c r="A890" i="313"/>
  <c r="A346" i="313"/>
  <c r="B345" i="313"/>
  <c r="A622" i="313"/>
  <c r="B621" i="313"/>
  <c r="A1290" i="313"/>
  <c r="B1289" i="313"/>
  <c r="B848" i="313"/>
  <c r="A849" i="313"/>
  <c r="B272" i="313"/>
  <c r="A273" i="313"/>
  <c r="B584" i="313"/>
  <c r="A585" i="313"/>
  <c r="B552" i="313"/>
  <c r="A553" i="313"/>
  <c r="B692" i="313"/>
  <c r="A693" i="313"/>
  <c r="B928" i="313"/>
  <c r="A929" i="313"/>
  <c r="B1209" i="313"/>
  <c r="A1210" i="313"/>
  <c r="B1448" i="313"/>
  <c r="A1449" i="313"/>
  <c r="B488" i="313"/>
  <c r="A489" i="313"/>
  <c r="B1328" i="313"/>
  <c r="A1329" i="313"/>
  <c r="B320" i="313"/>
  <c r="A321" i="313"/>
  <c r="B656" i="313"/>
  <c r="A657" i="313"/>
  <c r="B1488" i="313"/>
  <c r="A1489" i="313"/>
  <c r="A1130" i="313"/>
  <c r="B1129" i="313"/>
  <c r="A458" i="313"/>
  <c r="B457" i="313"/>
  <c r="A250" i="313"/>
  <c r="B249" i="313"/>
  <c r="A1068" i="312"/>
  <c r="B1068" i="312" s="1"/>
  <c r="B1067" i="312"/>
  <c r="B929" i="312"/>
  <c r="A930" i="312"/>
  <c r="B372" i="312"/>
  <c r="A373" i="312"/>
  <c r="B249" i="312"/>
  <c r="A250" i="312"/>
  <c r="B1488" i="312"/>
  <c r="A1489" i="312"/>
  <c r="B401" i="312"/>
  <c r="A402" i="312"/>
  <c r="B969" i="312"/>
  <c r="A970" i="312"/>
  <c r="A431" i="312"/>
  <c r="B430" i="312"/>
  <c r="B1529" i="312"/>
  <c r="A1530" i="312"/>
  <c r="B629" i="312"/>
  <c r="A630" i="312"/>
  <c r="B1248" i="312"/>
  <c r="A1249" i="312"/>
  <c r="B456" i="312"/>
  <c r="A457" i="312"/>
  <c r="B768" i="312"/>
  <c r="A769" i="312"/>
  <c r="B297" i="312"/>
  <c r="A298" i="312"/>
  <c r="B1089" i="312"/>
  <c r="A1090" i="312"/>
  <c r="B1288" i="312"/>
  <c r="A1289" i="312"/>
  <c r="B520" i="312"/>
  <c r="A521" i="312"/>
  <c r="B272" i="312"/>
  <c r="A273" i="312"/>
  <c r="B1008" i="312"/>
  <c r="A1009" i="312"/>
  <c r="B345" i="312"/>
  <c r="A346" i="312"/>
  <c r="B585" i="312"/>
  <c r="A586" i="312"/>
  <c r="B1368" i="312"/>
  <c r="A1369" i="312"/>
  <c r="B728" i="312"/>
  <c r="A729" i="312"/>
  <c r="B1138" i="312"/>
  <c r="A1139" i="312"/>
  <c r="B1408" i="312"/>
  <c r="A1409" i="312"/>
  <c r="B849" i="312"/>
  <c r="A850" i="312"/>
  <c r="B656" i="312"/>
  <c r="A657" i="312"/>
  <c r="A1449" i="312"/>
  <c r="B1448" i="312"/>
  <c r="A1170" i="312"/>
  <c r="B1169" i="312"/>
  <c r="B1329" i="312"/>
  <c r="A1330" i="312"/>
  <c r="B1208" i="311"/>
  <c r="A1209" i="311"/>
  <c r="A491" i="311"/>
  <c r="B490" i="311"/>
  <c r="A1050" i="311"/>
  <c r="B1049" i="311"/>
  <c r="B1249" i="311"/>
  <c r="A1250" i="311"/>
  <c r="B1369" i="311"/>
  <c r="A1370" i="311"/>
  <c r="B344" i="311"/>
  <c r="A345" i="311"/>
  <c r="B1168" i="311"/>
  <c r="A1169" i="311"/>
  <c r="B457" i="311"/>
  <c r="A458" i="311"/>
  <c r="B808" i="311"/>
  <c r="A809" i="311"/>
  <c r="B400" i="311"/>
  <c r="A401" i="311"/>
  <c r="B296" i="311"/>
  <c r="A297" i="311"/>
  <c r="B1529" i="311"/>
  <c r="A1530" i="311"/>
  <c r="B1088" i="311"/>
  <c r="A1089" i="311"/>
  <c r="A250" i="311"/>
  <c r="B249" i="311"/>
  <c r="A1409" i="311"/>
  <c r="B1408" i="311"/>
  <c r="A730" i="311"/>
  <c r="B729" i="311"/>
  <c r="B769" i="311"/>
  <c r="A770" i="311"/>
  <c r="B1128" i="311"/>
  <c r="A1129" i="311"/>
  <c r="B621" i="311"/>
  <c r="A622" i="311"/>
  <c r="B1008" i="311"/>
  <c r="A1009" i="311"/>
  <c r="B552" i="311"/>
  <c r="A553" i="311"/>
  <c r="B521" i="311"/>
  <c r="A522" i="311"/>
  <c r="B1289" i="311"/>
  <c r="A1290" i="311"/>
  <c r="B1488" i="311"/>
  <c r="A1489" i="311"/>
  <c r="B656" i="311"/>
  <c r="A657" i="311"/>
  <c r="B888" i="311"/>
  <c r="A889" i="311"/>
  <c r="B1449" i="311"/>
  <c r="A1450" i="311"/>
  <c r="B848" i="311"/>
  <c r="A849" i="311"/>
  <c r="B1328" i="311"/>
  <c r="A1329" i="311"/>
  <c r="A13" i="315"/>
  <c r="A12" i="309"/>
  <c r="A11" i="308"/>
  <c r="A12" i="307"/>
  <c r="B657" i="313" l="1"/>
  <c r="A658" i="313"/>
  <c r="B1329" i="313"/>
  <c r="A1330" i="313"/>
  <c r="B1449" i="313"/>
  <c r="A1450" i="313"/>
  <c r="B929" i="313"/>
  <c r="A930" i="313"/>
  <c r="B553" i="313"/>
  <c r="A554" i="313"/>
  <c r="B273" i="313"/>
  <c r="A274" i="313"/>
  <c r="B298" i="313"/>
  <c r="A299" i="313"/>
  <c r="B402" i="313"/>
  <c r="A403" i="313"/>
  <c r="B1169" i="313"/>
  <c r="A1170" i="313"/>
  <c r="B770" i="313"/>
  <c r="A771" i="313"/>
  <c r="B1529" i="313"/>
  <c r="A1530" i="313"/>
  <c r="B373" i="313"/>
  <c r="A374" i="313"/>
  <c r="B1010" i="313"/>
  <c r="A1011" i="313"/>
  <c r="A251" i="313"/>
  <c r="B250" i="313"/>
  <c r="A1131" i="313"/>
  <c r="B1130" i="313"/>
  <c r="A1291" i="313"/>
  <c r="B1290" i="313"/>
  <c r="A347" i="313"/>
  <c r="B346" i="313"/>
  <c r="B1489" i="313"/>
  <c r="A1490" i="313"/>
  <c r="B321" i="313"/>
  <c r="A322" i="313"/>
  <c r="B489" i="313"/>
  <c r="A490" i="313"/>
  <c r="B1210" i="313"/>
  <c r="A1211" i="313"/>
  <c r="B693" i="313"/>
  <c r="A694" i="313"/>
  <c r="B585" i="313"/>
  <c r="A586" i="313"/>
  <c r="B849" i="313"/>
  <c r="A850" i="313"/>
  <c r="B890" i="313"/>
  <c r="A891" i="313"/>
  <c r="B1385" i="313"/>
  <c r="A1386" i="313"/>
  <c r="B1249" i="313"/>
  <c r="A1250" i="313"/>
  <c r="B1049" i="313"/>
  <c r="A1050" i="313"/>
  <c r="B1090" i="313"/>
  <c r="A1091" i="313"/>
  <c r="B429" i="313"/>
  <c r="A430" i="313"/>
  <c r="B1409" i="313"/>
  <c r="A1410" i="313"/>
  <c r="A459" i="313"/>
  <c r="B458" i="313"/>
  <c r="A623" i="313"/>
  <c r="B622" i="313"/>
  <c r="A811" i="313"/>
  <c r="B810" i="313"/>
  <c r="B729" i="312"/>
  <c r="A730" i="312"/>
  <c r="B1009" i="312"/>
  <c r="A1010" i="312"/>
  <c r="B1090" i="312"/>
  <c r="A1091" i="312"/>
  <c r="B1249" i="312"/>
  <c r="A1250" i="312"/>
  <c r="B373" i="312"/>
  <c r="A374" i="312"/>
  <c r="A1171" i="312"/>
  <c r="B1170" i="312"/>
  <c r="B1409" i="312"/>
  <c r="A1410" i="312"/>
  <c r="B1489" i="312"/>
  <c r="A1490" i="312"/>
  <c r="B1330" i="312"/>
  <c r="A1331" i="312"/>
  <c r="B850" i="312"/>
  <c r="A851" i="312"/>
  <c r="B1139" i="312"/>
  <c r="A1140" i="312"/>
  <c r="B1369" i="312"/>
  <c r="A1370" i="312"/>
  <c r="B346" i="312"/>
  <c r="A347" i="312"/>
  <c r="B273" i="312"/>
  <c r="A274" i="312"/>
  <c r="B1289" i="312"/>
  <c r="A1290" i="312"/>
  <c r="B298" i="312"/>
  <c r="A299" i="312"/>
  <c r="B457" i="312"/>
  <c r="A458" i="312"/>
  <c r="B630" i="312"/>
  <c r="A631" i="312"/>
  <c r="B402" i="312"/>
  <c r="A403" i="312"/>
  <c r="B250" i="312"/>
  <c r="A251" i="312"/>
  <c r="B930" i="312"/>
  <c r="A931" i="312"/>
  <c r="B657" i="312"/>
  <c r="A658" i="312"/>
  <c r="B586" i="312"/>
  <c r="A587" i="312"/>
  <c r="B521" i="312"/>
  <c r="A522" i="312"/>
  <c r="B769" i="312"/>
  <c r="A770" i="312"/>
  <c r="B1530" i="312"/>
  <c r="A1531" i="312"/>
  <c r="B970" i="312"/>
  <c r="A971" i="312"/>
  <c r="A1450" i="312"/>
  <c r="B1449" i="312"/>
  <c r="A432" i="312"/>
  <c r="B431" i="312"/>
  <c r="A1410" i="311"/>
  <c r="B1409" i="311"/>
  <c r="A1051" i="311"/>
  <c r="B1050" i="311"/>
  <c r="B849" i="311"/>
  <c r="A850" i="311"/>
  <c r="B889" i="311"/>
  <c r="A890" i="311"/>
  <c r="B1489" i="311"/>
  <c r="A1490" i="311"/>
  <c r="B522" i="311"/>
  <c r="A523" i="311"/>
  <c r="B1009" i="311"/>
  <c r="A1010" i="311"/>
  <c r="B1129" i="311"/>
  <c r="A1130" i="311"/>
  <c r="B1530" i="311"/>
  <c r="A1531" i="311"/>
  <c r="B401" i="311"/>
  <c r="A402" i="311"/>
  <c r="B458" i="311"/>
  <c r="A459" i="311"/>
  <c r="B345" i="311"/>
  <c r="A346" i="311"/>
  <c r="B1250" i="311"/>
  <c r="A1251" i="311"/>
  <c r="A731" i="311"/>
  <c r="B730" i="311"/>
  <c r="A251" i="311"/>
  <c r="B250" i="311"/>
  <c r="A492" i="311"/>
  <c r="B491" i="311"/>
  <c r="B1329" i="311"/>
  <c r="A1330" i="311"/>
  <c r="B1450" i="311"/>
  <c r="A1451" i="311"/>
  <c r="B657" i="311"/>
  <c r="A658" i="311"/>
  <c r="B1290" i="311"/>
  <c r="A1291" i="311"/>
  <c r="B553" i="311"/>
  <c r="A554" i="311"/>
  <c r="B622" i="311"/>
  <c r="A623" i="311"/>
  <c r="B770" i="311"/>
  <c r="A771" i="311"/>
  <c r="B1089" i="311"/>
  <c r="A1090" i="311"/>
  <c r="B297" i="311"/>
  <c r="A298" i="311"/>
  <c r="B809" i="311"/>
  <c r="A810" i="311"/>
  <c r="B1169" i="311"/>
  <c r="A1170" i="311"/>
  <c r="B1370" i="311"/>
  <c r="A1371" i="311"/>
  <c r="B1209" i="311"/>
  <c r="A1210" i="311"/>
  <c r="A14" i="315"/>
  <c r="A13" i="309"/>
  <c r="A12" i="308"/>
  <c r="A13" i="307"/>
  <c r="B1410" i="313" l="1"/>
  <c r="A1411" i="313"/>
  <c r="B1250" i="313"/>
  <c r="A1251" i="313"/>
  <c r="B1211" i="313"/>
  <c r="A1212" i="313"/>
  <c r="B1011" i="313"/>
  <c r="A1012" i="313"/>
  <c r="B1170" i="313"/>
  <c r="A1171" i="313"/>
  <c r="B554" i="313"/>
  <c r="A555" i="313"/>
  <c r="B1450" i="313"/>
  <c r="A1451" i="313"/>
  <c r="A348" i="313"/>
  <c r="B347" i="313"/>
  <c r="A1132" i="313"/>
  <c r="B1131" i="313"/>
  <c r="B430" i="313"/>
  <c r="A431" i="313"/>
  <c r="B1050" i="313"/>
  <c r="A1051" i="313"/>
  <c r="B1386" i="313"/>
  <c r="A1387" i="313"/>
  <c r="B850" i="313"/>
  <c r="A851" i="313"/>
  <c r="B694" i="313"/>
  <c r="A695" i="313"/>
  <c r="B490" i="313"/>
  <c r="A491" i="313"/>
  <c r="B1490" i="313"/>
  <c r="A1491" i="313"/>
  <c r="B374" i="313"/>
  <c r="A375" i="313"/>
  <c r="B771" i="313"/>
  <c r="A772" i="313"/>
  <c r="B403" i="313"/>
  <c r="A404" i="313"/>
  <c r="B274" i="313"/>
  <c r="A275" i="313"/>
  <c r="B930" i="313"/>
  <c r="A931" i="313"/>
  <c r="B1330" i="313"/>
  <c r="A1331" i="313"/>
  <c r="B1091" i="313"/>
  <c r="A1092" i="313"/>
  <c r="B891" i="313"/>
  <c r="A892" i="313"/>
  <c r="B586" i="313"/>
  <c r="A587" i="313"/>
  <c r="B322" i="313"/>
  <c r="A323" i="313"/>
  <c r="B1530" i="313"/>
  <c r="A1531" i="313"/>
  <c r="B299" i="313"/>
  <c r="A300" i="313"/>
  <c r="B300" i="313" s="1"/>
  <c r="B658" i="313"/>
  <c r="A659" i="313"/>
  <c r="A624" i="313"/>
  <c r="B623" i="313"/>
  <c r="A812" i="313"/>
  <c r="B811" i="313"/>
  <c r="A460" i="313"/>
  <c r="B459" i="313"/>
  <c r="A1292" i="313"/>
  <c r="B1291" i="313"/>
  <c r="A252" i="313"/>
  <c r="B252" i="313" s="1"/>
  <c r="B251" i="313"/>
  <c r="B1531" i="312"/>
  <c r="A1532" i="312"/>
  <c r="B658" i="312"/>
  <c r="A659" i="312"/>
  <c r="B631" i="312"/>
  <c r="A632" i="312"/>
  <c r="B274" i="312"/>
  <c r="A275" i="312"/>
  <c r="B851" i="312"/>
  <c r="A852" i="312"/>
  <c r="B1490" i="312"/>
  <c r="A1491" i="312"/>
  <c r="B1010" i="312"/>
  <c r="A1011" i="312"/>
  <c r="A1451" i="312"/>
  <c r="B1450" i="312"/>
  <c r="B1171" i="312"/>
  <c r="A1172" i="312"/>
  <c r="B1250" i="312"/>
  <c r="A1251" i="312"/>
  <c r="B971" i="312"/>
  <c r="A972" i="312"/>
  <c r="B770" i="312"/>
  <c r="A771" i="312"/>
  <c r="B587" i="312"/>
  <c r="A588" i="312"/>
  <c r="B931" i="312"/>
  <c r="A932" i="312"/>
  <c r="B403" i="312"/>
  <c r="A404" i="312"/>
  <c r="B458" i="312"/>
  <c r="A459" i="312"/>
  <c r="B1290" i="312"/>
  <c r="A1291" i="312"/>
  <c r="B347" i="312"/>
  <c r="A348" i="312"/>
  <c r="B1140" i="312"/>
  <c r="A1141" i="312"/>
  <c r="A1332" i="312"/>
  <c r="B1331" i="312"/>
  <c r="B1410" i="312"/>
  <c r="A1411" i="312"/>
  <c r="B374" i="312"/>
  <c r="A375" i="312"/>
  <c r="B1091" i="312"/>
  <c r="A1092" i="312"/>
  <c r="B730" i="312"/>
  <c r="A731" i="312"/>
  <c r="B522" i="312"/>
  <c r="A523" i="312"/>
  <c r="B251" i="312"/>
  <c r="A252" i="312"/>
  <c r="B252" i="312" s="1"/>
  <c r="B299" i="312"/>
  <c r="A300" i="312"/>
  <c r="B300" i="312" s="1"/>
  <c r="B1370" i="312"/>
  <c r="A1371" i="312"/>
  <c r="A433" i="312"/>
  <c r="B432" i="312"/>
  <c r="B251" i="311"/>
  <c r="A252" i="311"/>
  <c r="B252" i="311" s="1"/>
  <c r="A1411" i="311"/>
  <c r="B1410" i="311"/>
  <c r="B1371" i="311"/>
  <c r="A1372" i="311"/>
  <c r="B810" i="311"/>
  <c r="A811" i="311"/>
  <c r="B1090" i="311"/>
  <c r="A1091" i="311"/>
  <c r="B623" i="311"/>
  <c r="A624" i="311"/>
  <c r="B1291" i="311"/>
  <c r="A1292" i="311"/>
  <c r="B1451" i="311"/>
  <c r="A1452" i="311"/>
  <c r="B346" i="311"/>
  <c r="A347" i="311"/>
  <c r="B402" i="311"/>
  <c r="A403" i="311"/>
  <c r="B1130" i="311"/>
  <c r="A1131" i="311"/>
  <c r="B523" i="311"/>
  <c r="A524" i="311"/>
  <c r="B890" i="311"/>
  <c r="A891" i="311"/>
  <c r="A493" i="311"/>
  <c r="B492" i="311"/>
  <c r="A732" i="311"/>
  <c r="B731" i="311"/>
  <c r="A1052" i="311"/>
  <c r="B1051" i="311"/>
  <c r="A1211" i="311"/>
  <c r="B1210" i="311"/>
  <c r="B1170" i="311"/>
  <c r="A1171" i="311"/>
  <c r="B298" i="311"/>
  <c r="A299" i="311"/>
  <c r="B771" i="311"/>
  <c r="A772" i="311"/>
  <c r="B554" i="311"/>
  <c r="A555" i="311"/>
  <c r="B658" i="311"/>
  <c r="A659" i="311"/>
  <c r="B1330" i="311"/>
  <c r="A1331" i="311"/>
  <c r="B1251" i="311"/>
  <c r="A1252" i="311"/>
  <c r="B459" i="311"/>
  <c r="A460" i="311"/>
  <c r="B1531" i="311"/>
  <c r="A1532" i="311"/>
  <c r="B1010" i="311"/>
  <c r="A1011" i="311"/>
  <c r="B1490" i="311"/>
  <c r="A1491" i="311"/>
  <c r="B850" i="311"/>
  <c r="A851" i="311"/>
  <c r="A15" i="315"/>
  <c r="A14" i="309"/>
  <c r="A13" i="308"/>
  <c r="A14" i="307"/>
  <c r="F6" i="193" l="1"/>
  <c r="B659" i="313"/>
  <c r="A660" i="313"/>
  <c r="B587" i="313"/>
  <c r="A588" i="313"/>
  <c r="B931" i="313"/>
  <c r="A932" i="313"/>
  <c r="B375" i="313"/>
  <c r="A376" i="313"/>
  <c r="B1171" i="313"/>
  <c r="A1172" i="313"/>
  <c r="B1212" i="313"/>
  <c r="A1213" i="313"/>
  <c r="A1133" i="313"/>
  <c r="B1132" i="313"/>
  <c r="B323" i="313"/>
  <c r="A324" i="313"/>
  <c r="B324" i="313" s="1"/>
  <c r="B892" i="313"/>
  <c r="A893" i="313"/>
  <c r="B1331" i="313"/>
  <c r="A1332" i="313"/>
  <c r="B275" i="313"/>
  <c r="A276" i="313"/>
  <c r="B276" i="313" s="1"/>
  <c r="B772" i="313"/>
  <c r="A773" i="313"/>
  <c r="B1491" i="313"/>
  <c r="A1492" i="313"/>
  <c r="B695" i="313"/>
  <c r="A696" i="313"/>
  <c r="B1387" i="313"/>
  <c r="A1388" i="313"/>
  <c r="B1388" i="313" s="1"/>
  <c r="B431" i="313"/>
  <c r="A432" i="313"/>
  <c r="B555" i="313"/>
  <c r="A556" i="313"/>
  <c r="B1012" i="313"/>
  <c r="A1013" i="313"/>
  <c r="B1251" i="313"/>
  <c r="A1252" i="313"/>
  <c r="B1531" i="313"/>
  <c r="A1532" i="313"/>
  <c r="B1092" i="313"/>
  <c r="A1093" i="313"/>
  <c r="B404" i="313"/>
  <c r="A405" i="313"/>
  <c r="B491" i="313"/>
  <c r="A492" i="313"/>
  <c r="B851" i="313"/>
  <c r="A852" i="313"/>
  <c r="B1051" i="313"/>
  <c r="A1052" i="313"/>
  <c r="B1451" i="313"/>
  <c r="A1452" i="313"/>
  <c r="B1411" i="313"/>
  <c r="A1412" i="313"/>
  <c r="A1293" i="313"/>
  <c r="B1292" i="313"/>
  <c r="A813" i="313"/>
  <c r="B812" i="313"/>
  <c r="A461" i="313"/>
  <c r="B460" i="313"/>
  <c r="A625" i="313"/>
  <c r="B624" i="313"/>
  <c r="A349" i="313"/>
  <c r="B348" i="313"/>
  <c r="B1371" i="312"/>
  <c r="A1372" i="312"/>
  <c r="B731" i="312"/>
  <c r="A732" i="312"/>
  <c r="B375" i="312"/>
  <c r="A376" i="312"/>
  <c r="B348" i="312"/>
  <c r="A349" i="312"/>
  <c r="B932" i="312"/>
  <c r="A933" i="312"/>
  <c r="B771" i="312"/>
  <c r="A772" i="312"/>
  <c r="B1251" i="312"/>
  <c r="A1252" i="312"/>
  <c r="B659" i="312"/>
  <c r="A660" i="312"/>
  <c r="A1333" i="312"/>
  <c r="B1332" i="312"/>
  <c r="A1452" i="312"/>
  <c r="B1451" i="312"/>
  <c r="B1491" i="312"/>
  <c r="A1492" i="312"/>
  <c r="B523" i="312"/>
  <c r="A524" i="312"/>
  <c r="B1092" i="312"/>
  <c r="A1093" i="312"/>
  <c r="B1411" i="312"/>
  <c r="A1412" i="312"/>
  <c r="B1141" i="312"/>
  <c r="A1142" i="312"/>
  <c r="B1291" i="312"/>
  <c r="A1292" i="312"/>
  <c r="B404" i="312"/>
  <c r="A405" i="312"/>
  <c r="B588" i="312"/>
  <c r="A589" i="312"/>
  <c r="B972" i="312"/>
  <c r="A973" i="312"/>
  <c r="A1173" i="312"/>
  <c r="B1172" i="312"/>
  <c r="B1011" i="312"/>
  <c r="A1012" i="312"/>
  <c r="B852" i="312"/>
  <c r="A853" i="312"/>
  <c r="B632" i="312"/>
  <c r="A633" i="312"/>
  <c r="B1532" i="312"/>
  <c r="A1533" i="312"/>
  <c r="B459" i="312"/>
  <c r="A460" i="312"/>
  <c r="B275" i="312"/>
  <c r="A276" i="312"/>
  <c r="B276" i="312" s="1"/>
  <c r="A434" i="312"/>
  <c r="B433" i="312"/>
  <c r="B1491" i="311"/>
  <c r="A1492" i="311"/>
  <c r="B1532" i="311"/>
  <c r="A1533" i="311"/>
  <c r="B1252" i="311"/>
  <c r="A1253" i="311"/>
  <c r="B659" i="311"/>
  <c r="A660" i="311"/>
  <c r="B772" i="311"/>
  <c r="A773" i="311"/>
  <c r="B1171" i="311"/>
  <c r="A1172" i="311"/>
  <c r="B524" i="311"/>
  <c r="A525" i="311"/>
  <c r="B403" i="311"/>
  <c r="A404" i="311"/>
  <c r="B1452" i="311"/>
  <c r="A1453" i="311"/>
  <c r="B624" i="311"/>
  <c r="A625" i="311"/>
  <c r="B811" i="311"/>
  <c r="A812" i="311"/>
  <c r="A1053" i="311"/>
  <c r="B1052" i="311"/>
  <c r="A494" i="311"/>
  <c r="B493" i="311"/>
  <c r="A1412" i="311"/>
  <c r="B1411" i="311"/>
  <c r="B851" i="311"/>
  <c r="A852" i="311"/>
  <c r="B1011" i="311"/>
  <c r="A1012" i="311"/>
  <c r="B460" i="311"/>
  <c r="A461" i="311"/>
  <c r="B1331" i="311"/>
  <c r="A1332" i="311"/>
  <c r="B555" i="311"/>
  <c r="A556" i="311"/>
  <c r="B299" i="311"/>
  <c r="A300" i="311"/>
  <c r="B300" i="311" s="1"/>
  <c r="B891" i="311"/>
  <c r="A892" i="311"/>
  <c r="B1131" i="311"/>
  <c r="A1132" i="311"/>
  <c r="B347" i="311"/>
  <c r="A348" i="311"/>
  <c r="B1292" i="311"/>
  <c r="A1293" i="311"/>
  <c r="B1091" i="311"/>
  <c r="A1092" i="311"/>
  <c r="B1372" i="311"/>
  <c r="A1373" i="311"/>
  <c r="A1212" i="311"/>
  <c r="B1211" i="311"/>
  <c r="A733" i="311"/>
  <c r="B732" i="311"/>
  <c r="A16" i="315"/>
  <c r="A15" i="309"/>
  <c r="A14" i="308"/>
  <c r="A15" i="307"/>
  <c r="DR6" i="193" l="1"/>
  <c r="B1052" i="313"/>
  <c r="A1053" i="313"/>
  <c r="B1492" i="313"/>
  <c r="A1493" i="313"/>
  <c r="B660" i="313"/>
  <c r="A661" i="313"/>
  <c r="A626" i="313"/>
  <c r="B625" i="313"/>
  <c r="A814" i="313"/>
  <c r="B813" i="313"/>
  <c r="B1452" i="313"/>
  <c r="A1453" i="313"/>
  <c r="B852" i="313"/>
  <c r="A853" i="313"/>
  <c r="B405" i="313"/>
  <c r="A406" i="313"/>
  <c r="B1532" i="313"/>
  <c r="A1533" i="313"/>
  <c r="B1013" i="313"/>
  <c r="A1014" i="313"/>
  <c r="B432" i="313"/>
  <c r="A433" i="313"/>
  <c r="B696" i="313"/>
  <c r="A697" i="313"/>
  <c r="B773" i="313"/>
  <c r="A774" i="313"/>
  <c r="B1332" i="313"/>
  <c r="A1333" i="313"/>
  <c r="B1213" i="313"/>
  <c r="A1214" i="313"/>
  <c r="B376" i="313"/>
  <c r="A377" i="313"/>
  <c r="B588" i="313"/>
  <c r="A589" i="313"/>
  <c r="B1412" i="313"/>
  <c r="A1413" i="313"/>
  <c r="B492" i="313"/>
  <c r="A493" i="313"/>
  <c r="B1093" i="313"/>
  <c r="A1094" i="313"/>
  <c r="B1252" i="313"/>
  <c r="A1253" i="313"/>
  <c r="B556" i="313"/>
  <c r="A557" i="313"/>
  <c r="B893" i="313"/>
  <c r="A894" i="313"/>
  <c r="B1172" i="313"/>
  <c r="A1173" i="313"/>
  <c r="B932" i="313"/>
  <c r="A933" i="313"/>
  <c r="A1134" i="313"/>
  <c r="B1133" i="313"/>
  <c r="A350" i="313"/>
  <c r="B349" i="313"/>
  <c r="A462" i="313"/>
  <c r="B461" i="313"/>
  <c r="A1294" i="313"/>
  <c r="B1293" i="313"/>
  <c r="B1533" i="312"/>
  <c r="A1534" i="312"/>
  <c r="B589" i="312"/>
  <c r="A590" i="312"/>
  <c r="B732" i="312"/>
  <c r="A733" i="312"/>
  <c r="A1174" i="312"/>
  <c r="B1173" i="312"/>
  <c r="A1453" i="312"/>
  <c r="B1452" i="312"/>
  <c r="B772" i="312"/>
  <c r="A773" i="312"/>
  <c r="B460" i="312"/>
  <c r="A461" i="312"/>
  <c r="B633" i="312"/>
  <c r="A634" i="312"/>
  <c r="A1013" i="312"/>
  <c r="B1012" i="312"/>
  <c r="B973" i="312"/>
  <c r="A974" i="312"/>
  <c r="B405" i="312"/>
  <c r="A406" i="312"/>
  <c r="B1142" i="312"/>
  <c r="A1143" i="312"/>
  <c r="B1093" i="312"/>
  <c r="A1094" i="312"/>
  <c r="B1492" i="312"/>
  <c r="A1493" i="312"/>
  <c r="B1252" i="312"/>
  <c r="A1253" i="312"/>
  <c r="B933" i="312"/>
  <c r="A934" i="312"/>
  <c r="B376" i="312"/>
  <c r="A377" i="312"/>
  <c r="B1372" i="312"/>
  <c r="A1373" i="312"/>
  <c r="B853" i="312"/>
  <c r="A854" i="312"/>
  <c r="B1292" i="312"/>
  <c r="A1293" i="312"/>
  <c r="B1412" i="312"/>
  <c r="A1413" i="312"/>
  <c r="B524" i="312"/>
  <c r="A525" i="312"/>
  <c r="B660" i="312"/>
  <c r="A661" i="312"/>
  <c r="B349" i="312"/>
  <c r="A350" i="312"/>
  <c r="A435" i="312"/>
  <c r="B434" i="312"/>
  <c r="B1333" i="312"/>
  <c r="A1334" i="312"/>
  <c r="B1212" i="311"/>
  <c r="A1213" i="311"/>
  <c r="A495" i="311"/>
  <c r="B494" i="311"/>
  <c r="B1373" i="311"/>
  <c r="A1374" i="311"/>
  <c r="B1293" i="311"/>
  <c r="A1294" i="311"/>
  <c r="B1132" i="311"/>
  <c r="A1133" i="311"/>
  <c r="B1332" i="311"/>
  <c r="A1333" i="311"/>
  <c r="B1012" i="311"/>
  <c r="A1013" i="311"/>
  <c r="B625" i="311"/>
  <c r="A626" i="311"/>
  <c r="B404" i="311"/>
  <c r="A405" i="311"/>
  <c r="B1172" i="311"/>
  <c r="A1173" i="311"/>
  <c r="B660" i="311"/>
  <c r="A661" i="311"/>
  <c r="B1533" i="311"/>
  <c r="A1534" i="311"/>
  <c r="A734" i="311"/>
  <c r="B733" i="311"/>
  <c r="A1413" i="311"/>
  <c r="B1412" i="311"/>
  <c r="A1054" i="311"/>
  <c r="B1053" i="311"/>
  <c r="B1092" i="311"/>
  <c r="A1093" i="311"/>
  <c r="B348" i="311"/>
  <c r="A349" i="311"/>
  <c r="B892" i="311"/>
  <c r="A893" i="311"/>
  <c r="B556" i="311"/>
  <c r="A557" i="311"/>
  <c r="B461" i="311"/>
  <c r="A462" i="311"/>
  <c r="B852" i="311"/>
  <c r="A853" i="311"/>
  <c r="B812" i="311"/>
  <c r="A813" i="311"/>
  <c r="B1453" i="311"/>
  <c r="A1454" i="311"/>
  <c r="B525" i="311"/>
  <c r="A526" i="311"/>
  <c r="B773" i="311"/>
  <c r="A774" i="311"/>
  <c r="B1253" i="311"/>
  <c r="A1254" i="311"/>
  <c r="B1492" i="311"/>
  <c r="A1493" i="311"/>
  <c r="A17" i="315"/>
  <c r="A16" i="309"/>
  <c r="A15" i="308"/>
  <c r="A16" i="307"/>
  <c r="U2" i="193"/>
  <c r="U95" i="193" s="1"/>
  <c r="T2" i="193"/>
  <c r="T95" i="193" s="1"/>
  <c r="S2" i="193"/>
  <c r="S95" i="193" s="1"/>
  <c r="R2" i="193"/>
  <c r="R95" i="193" s="1"/>
  <c r="Q2" i="193"/>
  <c r="Q95" i="193" s="1"/>
  <c r="C27" i="302" l="1"/>
  <c r="D27" i="302" s="1"/>
  <c r="B933" i="313"/>
  <c r="A934" i="313"/>
  <c r="B1253" i="313"/>
  <c r="A1254" i="313"/>
  <c r="B589" i="313"/>
  <c r="A590" i="313"/>
  <c r="B661" i="313"/>
  <c r="A662" i="313"/>
  <c r="A1295" i="313"/>
  <c r="B1294" i="313"/>
  <c r="A351" i="313"/>
  <c r="B350" i="313"/>
  <c r="A815" i="313"/>
  <c r="B814" i="313"/>
  <c r="B1173" i="313"/>
  <c r="A1174" i="313"/>
  <c r="B557" i="313"/>
  <c r="A558" i="313"/>
  <c r="B1094" i="313"/>
  <c r="A1095" i="313"/>
  <c r="B1413" i="313"/>
  <c r="A1414" i="313"/>
  <c r="B377" i="313"/>
  <c r="A378" i="313"/>
  <c r="B1333" i="313"/>
  <c r="A1334" i="313"/>
  <c r="B697" i="313"/>
  <c r="A698" i="313"/>
  <c r="B1014" i="313"/>
  <c r="A1015" i="313"/>
  <c r="B406" i="313"/>
  <c r="A407" i="313"/>
  <c r="B1453" i="313"/>
  <c r="A1454" i="313"/>
  <c r="B1493" i="313"/>
  <c r="A1494" i="313"/>
  <c r="B894" i="313"/>
  <c r="A895" i="313"/>
  <c r="B493" i="313"/>
  <c r="A494" i="313"/>
  <c r="B1214" i="313"/>
  <c r="A1215" i="313"/>
  <c r="B433" i="313"/>
  <c r="A434" i="313"/>
  <c r="B1533" i="313"/>
  <c r="A1534" i="313"/>
  <c r="B853" i="313"/>
  <c r="A854" i="313"/>
  <c r="B1053" i="313"/>
  <c r="A1054" i="313"/>
  <c r="A463" i="313"/>
  <c r="B462" i="313"/>
  <c r="A1135" i="313"/>
  <c r="B1134" i="313"/>
  <c r="A627" i="313"/>
  <c r="B626" i="313"/>
  <c r="B774" i="313"/>
  <c r="A775" i="313"/>
  <c r="B1334" i="312"/>
  <c r="A1335" i="312"/>
  <c r="B1293" i="312"/>
  <c r="A1294" i="312"/>
  <c r="B1493" i="312"/>
  <c r="A1494" i="312"/>
  <c r="B974" i="312"/>
  <c r="A975" i="312"/>
  <c r="B634" i="312"/>
  <c r="A635" i="312"/>
  <c r="B590" i="312"/>
  <c r="A591" i="312"/>
  <c r="A1175" i="312"/>
  <c r="B1174" i="312"/>
  <c r="B350" i="312"/>
  <c r="A351" i="312"/>
  <c r="B934" i="312"/>
  <c r="A935" i="312"/>
  <c r="B773" i="312"/>
  <c r="A774" i="312"/>
  <c r="B661" i="312"/>
  <c r="A662" i="312"/>
  <c r="B1413" i="312"/>
  <c r="A1414" i="312"/>
  <c r="B854" i="312"/>
  <c r="A855" i="312"/>
  <c r="B377" i="312"/>
  <c r="A378" i="312"/>
  <c r="B1253" i="312"/>
  <c r="A1254" i="312"/>
  <c r="B1094" i="312"/>
  <c r="A1095" i="312"/>
  <c r="B406" i="312"/>
  <c r="A407" i="312"/>
  <c r="B461" i="312"/>
  <c r="A462" i="312"/>
  <c r="B733" i="312"/>
  <c r="A734" i="312"/>
  <c r="B1534" i="312"/>
  <c r="A1535" i="312"/>
  <c r="B525" i="312"/>
  <c r="A526" i="312"/>
  <c r="B1373" i="312"/>
  <c r="A1374" i="312"/>
  <c r="B1143" i="312"/>
  <c r="A1144" i="312"/>
  <c r="A436" i="312"/>
  <c r="B436" i="312" s="1"/>
  <c r="B435" i="312"/>
  <c r="A1014" i="312"/>
  <c r="B1013" i="312"/>
  <c r="A1454" i="312"/>
  <c r="B1453" i="312"/>
  <c r="B526" i="311"/>
  <c r="A527" i="311"/>
  <c r="B813" i="311"/>
  <c r="A814" i="311"/>
  <c r="B462" i="311"/>
  <c r="A463" i="311"/>
  <c r="B893" i="311"/>
  <c r="A894" i="311"/>
  <c r="B1093" i="311"/>
  <c r="A1094" i="311"/>
  <c r="B1534" i="311"/>
  <c r="A1535" i="311"/>
  <c r="B1173" i="311"/>
  <c r="A1174" i="311"/>
  <c r="B626" i="311"/>
  <c r="A627" i="311"/>
  <c r="B1333" i="311"/>
  <c r="A1334" i="311"/>
  <c r="B1294" i="311"/>
  <c r="A1295" i="311"/>
  <c r="B1254" i="311"/>
  <c r="A1255" i="311"/>
  <c r="A1414" i="311"/>
  <c r="B1413" i="311"/>
  <c r="A496" i="311"/>
  <c r="B495" i="311"/>
  <c r="B1493" i="311"/>
  <c r="A1494" i="311"/>
  <c r="B774" i="311"/>
  <c r="A775" i="311"/>
  <c r="B1454" i="311"/>
  <c r="A1455" i="311"/>
  <c r="B853" i="311"/>
  <c r="A854" i="311"/>
  <c r="B557" i="311"/>
  <c r="A558" i="311"/>
  <c r="B349" i="311"/>
  <c r="A350" i="311"/>
  <c r="B661" i="311"/>
  <c r="A662" i="311"/>
  <c r="B405" i="311"/>
  <c r="A406" i="311"/>
  <c r="B1013" i="311"/>
  <c r="A1014" i="311"/>
  <c r="B1133" i="311"/>
  <c r="A1134" i="311"/>
  <c r="B1374" i="311"/>
  <c r="A1375" i="311"/>
  <c r="B1213" i="311"/>
  <c r="A1214" i="311"/>
  <c r="A1055" i="311"/>
  <c r="B1054" i="311"/>
  <c r="A735" i="311"/>
  <c r="B734" i="311"/>
  <c r="A18" i="315"/>
  <c r="A17" i="309"/>
  <c r="A16" i="308"/>
  <c r="A17" i="307"/>
  <c r="P2" i="193"/>
  <c r="P95" i="193" s="1"/>
  <c r="O2" i="193"/>
  <c r="O95" i="193" s="1"/>
  <c r="N2" i="193"/>
  <c r="N95" i="193" s="1"/>
  <c r="M2" i="193"/>
  <c r="M95" i="193" s="1"/>
  <c r="L2" i="193"/>
  <c r="L95" i="193" s="1"/>
  <c r="K2" i="193"/>
  <c r="K95" i="193" s="1"/>
  <c r="J2" i="193"/>
  <c r="J95" i="193" s="1"/>
  <c r="I2" i="193"/>
  <c r="H95" i="193"/>
  <c r="A70" i="302" l="1"/>
  <c r="F47" i="193" s="1"/>
  <c r="DR47" i="193" s="1"/>
  <c r="A72" i="302"/>
  <c r="B775" i="313"/>
  <c r="A776" i="313"/>
  <c r="B1534" i="313"/>
  <c r="A1535" i="313"/>
  <c r="B895" i="313"/>
  <c r="A896" i="313"/>
  <c r="A816" i="313"/>
  <c r="B815" i="313"/>
  <c r="B854" i="313"/>
  <c r="A855" i="313"/>
  <c r="B434" i="313"/>
  <c r="A435" i="313"/>
  <c r="B494" i="313"/>
  <c r="A495" i="313"/>
  <c r="B1494" i="313"/>
  <c r="A1495" i="313"/>
  <c r="B407" i="313"/>
  <c r="A408" i="313"/>
  <c r="B408" i="313" s="1"/>
  <c r="B698" i="313"/>
  <c r="A699" i="313"/>
  <c r="B378" i="313"/>
  <c r="A379" i="313"/>
  <c r="B1095" i="313"/>
  <c r="A1096" i="313"/>
  <c r="B1174" i="313"/>
  <c r="A1175" i="313"/>
  <c r="B662" i="313"/>
  <c r="A663" i="313"/>
  <c r="B1254" i="313"/>
  <c r="A1255" i="313"/>
  <c r="B1054" i="313"/>
  <c r="A1055" i="313"/>
  <c r="B1215" i="313"/>
  <c r="A1216" i="313"/>
  <c r="B1454" i="313"/>
  <c r="A1455" i="313"/>
  <c r="B1334" i="313"/>
  <c r="A1335" i="313"/>
  <c r="B1414" i="313"/>
  <c r="A1415" i="313"/>
  <c r="B558" i="313"/>
  <c r="A559" i="313"/>
  <c r="A1296" i="313"/>
  <c r="B1295" i="313"/>
  <c r="A628" i="313"/>
  <c r="B627" i="313"/>
  <c r="A464" i="313"/>
  <c r="B463" i="313"/>
  <c r="A352" i="313"/>
  <c r="B352" i="313" s="1"/>
  <c r="B351" i="313"/>
  <c r="B1015" i="313"/>
  <c r="A1016" i="313"/>
  <c r="B590" i="313"/>
  <c r="A591" i="313"/>
  <c r="B934" i="313"/>
  <c r="A935" i="313"/>
  <c r="A1136" i="313"/>
  <c r="B1135" i="313"/>
  <c r="B1535" i="312"/>
  <c r="A1536" i="312"/>
  <c r="B1095" i="312"/>
  <c r="A1096" i="312"/>
  <c r="B774" i="312"/>
  <c r="A775" i="312"/>
  <c r="B1294" i="312"/>
  <c r="A1295" i="312"/>
  <c r="A1455" i="312"/>
  <c r="B1454" i="312"/>
  <c r="B591" i="312"/>
  <c r="A592" i="312"/>
  <c r="B1144" i="312"/>
  <c r="A1145" i="312"/>
  <c r="B526" i="312"/>
  <c r="A527" i="312"/>
  <c r="B734" i="312"/>
  <c r="A735" i="312"/>
  <c r="B407" i="312"/>
  <c r="A408" i="312"/>
  <c r="B408" i="312" s="1"/>
  <c r="B1254" i="312"/>
  <c r="A1255" i="312"/>
  <c r="B855" i="312"/>
  <c r="A856" i="312"/>
  <c r="B662" i="312"/>
  <c r="A663" i="312"/>
  <c r="B935" i="312"/>
  <c r="A936" i="312"/>
  <c r="B635" i="312"/>
  <c r="A636" i="312"/>
  <c r="B636" i="312" s="1"/>
  <c r="B1494" i="312"/>
  <c r="A1495" i="312"/>
  <c r="A1336" i="312"/>
  <c r="B1335" i="312"/>
  <c r="B1374" i="312"/>
  <c r="A1375" i="312"/>
  <c r="B462" i="312"/>
  <c r="A463" i="312"/>
  <c r="B378" i="312"/>
  <c r="A379" i="312"/>
  <c r="B1414" i="312"/>
  <c r="A1415" i="312"/>
  <c r="B351" i="312"/>
  <c r="A352" i="312"/>
  <c r="B352" i="312" s="1"/>
  <c r="B975" i="312"/>
  <c r="A976" i="312"/>
  <c r="B1014" i="312"/>
  <c r="A1015" i="312"/>
  <c r="B1175" i="312"/>
  <c r="A1176" i="312"/>
  <c r="A736" i="311"/>
  <c r="B735" i="311"/>
  <c r="A497" i="311"/>
  <c r="B496" i="311"/>
  <c r="B1375" i="311"/>
  <c r="A1376" i="311"/>
  <c r="B1014" i="311"/>
  <c r="A1015" i="311"/>
  <c r="B662" i="311"/>
  <c r="A663" i="311"/>
  <c r="B558" i="311"/>
  <c r="A559" i="311"/>
  <c r="B1455" i="311"/>
  <c r="A1456" i="311"/>
  <c r="B1494" i="311"/>
  <c r="A1495" i="311"/>
  <c r="B1295" i="311"/>
  <c r="A1296" i="311"/>
  <c r="B627" i="311"/>
  <c r="A628" i="311"/>
  <c r="B1535" i="311"/>
  <c r="A1536" i="311"/>
  <c r="B894" i="311"/>
  <c r="A895" i="311"/>
  <c r="B814" i="311"/>
  <c r="A815" i="311"/>
  <c r="A1056" i="311"/>
  <c r="B1055" i="311"/>
  <c r="A1415" i="311"/>
  <c r="B1414" i="311"/>
  <c r="A1215" i="311"/>
  <c r="B1214" i="311"/>
  <c r="B1134" i="311"/>
  <c r="A1135" i="311"/>
  <c r="B406" i="311"/>
  <c r="A407" i="311"/>
  <c r="B350" i="311"/>
  <c r="A351" i="311"/>
  <c r="B854" i="311"/>
  <c r="A855" i="311"/>
  <c r="B775" i="311"/>
  <c r="A776" i="311"/>
  <c r="B1255" i="311"/>
  <c r="A1256" i="311"/>
  <c r="B1334" i="311"/>
  <c r="A1335" i="311"/>
  <c r="B1174" i="311"/>
  <c r="A1175" i="311"/>
  <c r="B1094" i="311"/>
  <c r="A1095" i="311"/>
  <c r="B463" i="311"/>
  <c r="A464" i="311"/>
  <c r="B527" i="311"/>
  <c r="A528" i="311"/>
  <c r="I95" i="193"/>
  <c r="BK2" i="193"/>
  <c r="G29" i="302" s="1"/>
  <c r="F29" i="302" s="1"/>
  <c r="F14" i="193"/>
  <c r="DR14" i="193" s="1"/>
  <c r="C7" i="302" s="1"/>
  <c r="D7" i="302" s="1"/>
  <c r="A19" i="315"/>
  <c r="A18" i="309"/>
  <c r="A17" i="308"/>
  <c r="A18" i="307"/>
  <c r="BI2" i="193"/>
  <c r="BJ2" i="193"/>
  <c r="I128" i="215"/>
  <c r="I127" i="215"/>
  <c r="I126" i="215"/>
  <c r="I125" i="215"/>
  <c r="I122" i="215"/>
  <c r="I121" i="215"/>
  <c r="I120" i="215"/>
  <c r="I119" i="215"/>
  <c r="I116" i="215"/>
  <c r="I115" i="215"/>
  <c r="I113" i="215"/>
  <c r="I110" i="215"/>
  <c r="I109" i="215"/>
  <c r="I108" i="215"/>
  <c r="I107" i="215"/>
  <c r="I104" i="215"/>
  <c r="I103" i="215"/>
  <c r="I102" i="215"/>
  <c r="I101" i="215"/>
  <c r="I96" i="215"/>
  <c r="I95" i="215"/>
  <c r="I94" i="215"/>
  <c r="I93" i="215"/>
  <c r="I90" i="215"/>
  <c r="I89" i="215"/>
  <c r="I88" i="215"/>
  <c r="I87" i="215"/>
  <c r="I84" i="215"/>
  <c r="I83" i="215"/>
  <c r="I82" i="215"/>
  <c r="I81" i="215"/>
  <c r="I78" i="215"/>
  <c r="I77" i="215"/>
  <c r="I76" i="215"/>
  <c r="I75" i="215"/>
  <c r="I72" i="215"/>
  <c r="I71" i="215"/>
  <c r="I70" i="215"/>
  <c r="I69" i="215"/>
  <c r="I64" i="215"/>
  <c r="I63" i="215"/>
  <c r="I62" i="215"/>
  <c r="I61" i="215"/>
  <c r="I58" i="215"/>
  <c r="I57" i="215"/>
  <c r="I56" i="215"/>
  <c r="I55" i="215"/>
  <c r="I52" i="215"/>
  <c r="I51" i="215"/>
  <c r="I50" i="215"/>
  <c r="I49" i="215"/>
  <c r="I46" i="215"/>
  <c r="I45" i="215"/>
  <c r="I44" i="215"/>
  <c r="I43" i="215"/>
  <c r="I40" i="215"/>
  <c r="I39" i="215"/>
  <c r="I38" i="215"/>
  <c r="I37" i="215"/>
  <c r="F7" i="193" l="1"/>
  <c r="DR7" i="193" s="1"/>
  <c r="C34" i="302" s="1"/>
  <c r="D34" i="302" s="1"/>
  <c r="F85" i="193"/>
  <c r="A69" i="302"/>
  <c r="B1335" i="313"/>
  <c r="A1336" i="313"/>
  <c r="B379" i="313"/>
  <c r="A380" i="313"/>
  <c r="B380" i="313" s="1"/>
  <c r="A1137" i="313"/>
  <c r="B1136" i="313"/>
  <c r="B935" i="313"/>
  <c r="A936" i="313"/>
  <c r="B1016" i="313"/>
  <c r="A1017" i="313"/>
  <c r="B1415" i="313"/>
  <c r="A1416" i="313"/>
  <c r="B1455" i="313"/>
  <c r="A1456" i="313"/>
  <c r="A1056" i="313"/>
  <c r="B1055" i="313"/>
  <c r="B663" i="313"/>
  <c r="A664" i="313"/>
  <c r="B1096" i="313"/>
  <c r="A1097" i="313"/>
  <c r="B699" i="313"/>
  <c r="A700" i="313"/>
  <c r="B1495" i="313"/>
  <c r="A1496" i="313"/>
  <c r="B435" i="313"/>
  <c r="A436" i="313"/>
  <c r="B436" i="313" s="1"/>
  <c r="B1535" i="313"/>
  <c r="A1536" i="313"/>
  <c r="B591" i="313"/>
  <c r="A592" i="313"/>
  <c r="A629" i="313"/>
  <c r="B628" i="313"/>
  <c r="A465" i="313"/>
  <c r="B464" i="313"/>
  <c r="A1297" i="313"/>
  <c r="B1296" i="313"/>
  <c r="A817" i="313"/>
  <c r="B816" i="313"/>
  <c r="B559" i="313"/>
  <c r="A560" i="313"/>
  <c r="B1216" i="313"/>
  <c r="A1217" i="313"/>
  <c r="B1255" i="313"/>
  <c r="A1256" i="313"/>
  <c r="B1175" i="313"/>
  <c r="A1176" i="313"/>
  <c r="A496" i="313"/>
  <c r="B495" i="313"/>
  <c r="B855" i="313"/>
  <c r="A856" i="313"/>
  <c r="B896" i="313"/>
  <c r="A897" i="313"/>
  <c r="B776" i="313"/>
  <c r="A777" i="313"/>
  <c r="B379" i="312"/>
  <c r="A380" i="312"/>
  <c r="B380" i="312" s="1"/>
  <c r="B1096" i="312"/>
  <c r="A1097" i="312"/>
  <c r="B1015" i="312"/>
  <c r="A1016" i="312"/>
  <c r="B1375" i="312"/>
  <c r="A1376" i="312"/>
  <c r="B592" i="312"/>
  <c r="A593" i="312"/>
  <c r="B1176" i="312"/>
  <c r="A1177" i="312"/>
  <c r="B976" i="312"/>
  <c r="A977" i="312"/>
  <c r="B1415" i="312"/>
  <c r="A1416" i="312"/>
  <c r="B463" i="312"/>
  <c r="A464" i="312"/>
  <c r="B663" i="312"/>
  <c r="A664" i="312"/>
  <c r="B1255" i="312"/>
  <c r="A1256" i="312"/>
  <c r="B735" i="312"/>
  <c r="A736" i="312"/>
  <c r="B1145" i="312"/>
  <c r="A1146" i="312"/>
  <c r="B775" i="312"/>
  <c r="A776" i="312"/>
  <c r="B1536" i="312"/>
  <c r="A1537" i="312"/>
  <c r="B1495" i="312"/>
  <c r="A1496" i="312"/>
  <c r="B936" i="312"/>
  <c r="A937" i="312"/>
  <c r="B856" i="312"/>
  <c r="A857" i="312"/>
  <c r="B527" i="312"/>
  <c r="A528" i="312"/>
  <c r="B1295" i="312"/>
  <c r="A1296" i="312"/>
  <c r="A1337" i="312"/>
  <c r="B1336" i="312"/>
  <c r="A1456" i="312"/>
  <c r="B1455" i="312"/>
  <c r="B464" i="311"/>
  <c r="A465" i="311"/>
  <c r="B1175" i="311"/>
  <c r="A1176" i="311"/>
  <c r="B1256" i="311"/>
  <c r="A1257" i="311"/>
  <c r="B855" i="311"/>
  <c r="A856" i="311"/>
  <c r="B407" i="311"/>
  <c r="A408" i="311"/>
  <c r="B408" i="311" s="1"/>
  <c r="B895" i="311"/>
  <c r="A896" i="311"/>
  <c r="B628" i="311"/>
  <c r="A629" i="311"/>
  <c r="B1495" i="311"/>
  <c r="A1496" i="311"/>
  <c r="B559" i="311"/>
  <c r="A560" i="311"/>
  <c r="B1015" i="311"/>
  <c r="A1016" i="311"/>
  <c r="A498" i="311"/>
  <c r="B497" i="311"/>
  <c r="A1216" i="311"/>
  <c r="B1215" i="311"/>
  <c r="A1057" i="311"/>
  <c r="B1056" i="311"/>
  <c r="B528" i="311"/>
  <c r="A529" i="311"/>
  <c r="B1095" i="311"/>
  <c r="A1096" i="311"/>
  <c r="B1335" i="311"/>
  <c r="A1336" i="311"/>
  <c r="B776" i="311"/>
  <c r="A777" i="311"/>
  <c r="B351" i="311"/>
  <c r="A352" i="311"/>
  <c r="B352" i="311" s="1"/>
  <c r="B1135" i="311"/>
  <c r="A1136" i="311"/>
  <c r="B815" i="311"/>
  <c r="A816" i="311"/>
  <c r="B1536" i="311"/>
  <c r="A1537" i="311"/>
  <c r="B1296" i="311"/>
  <c r="A1297" i="311"/>
  <c r="B1456" i="311"/>
  <c r="A1457" i="311"/>
  <c r="B663" i="311"/>
  <c r="A664" i="311"/>
  <c r="B1376" i="311"/>
  <c r="A1377" i="311"/>
  <c r="A1416" i="311"/>
  <c r="B1415" i="311"/>
  <c r="A737" i="311"/>
  <c r="B736" i="311"/>
  <c r="F50" i="193"/>
  <c r="F23" i="193"/>
  <c r="DR23" i="193" s="1"/>
  <c r="BH2" i="193"/>
  <c r="E29" i="302" s="1"/>
  <c r="A71" i="302" s="1"/>
  <c r="F66" i="193" s="1"/>
  <c r="DR66" i="193" s="1"/>
  <c r="C21" i="302" s="1"/>
  <c r="D21" i="302" s="1"/>
  <c r="A20" i="315"/>
  <c r="A19" i="309"/>
  <c r="A18" i="308"/>
  <c r="A19" i="307"/>
  <c r="M83" i="192"/>
  <c r="M84" i="192"/>
  <c r="M85" i="192"/>
  <c r="M86" i="192"/>
  <c r="M87" i="192"/>
  <c r="M88" i="192"/>
  <c r="M89" i="192"/>
  <c r="M90" i="192"/>
  <c r="M91" i="192"/>
  <c r="M92" i="192"/>
  <c r="M93" i="192"/>
  <c r="L83" i="192"/>
  <c r="L84" i="192"/>
  <c r="L85" i="192"/>
  <c r="L86" i="192"/>
  <c r="L87" i="192"/>
  <c r="L88" i="192"/>
  <c r="L89" i="192"/>
  <c r="L90" i="192"/>
  <c r="L91" i="192"/>
  <c r="L92" i="192"/>
  <c r="L93" i="192"/>
  <c r="F75" i="193" l="1"/>
  <c r="F46" i="193"/>
  <c r="DR46" i="193" s="1"/>
  <c r="C59" i="302" s="1"/>
  <c r="D59" i="302" s="1"/>
  <c r="C22" i="302"/>
  <c r="D22" i="302" s="1"/>
  <c r="C26" i="302"/>
  <c r="D26" i="302" s="1"/>
  <c r="F65" i="193"/>
  <c r="DR65" i="193" s="1"/>
  <c r="C67" i="302" s="1"/>
  <c r="D67" i="302" s="1"/>
  <c r="DR2" i="193"/>
  <c r="C29" i="302" s="1"/>
  <c r="D29" i="302" s="1"/>
  <c r="A68" i="302"/>
  <c r="F63" i="193"/>
  <c r="DR63" i="193" s="1"/>
  <c r="C20" i="302" s="1"/>
  <c r="D20" i="302" s="1"/>
  <c r="DR50" i="193"/>
  <c r="C57" i="302" s="1"/>
  <c r="D57" i="302" s="1"/>
  <c r="F34" i="193"/>
  <c r="B897" i="313"/>
  <c r="A898" i="313"/>
  <c r="B1256" i="313"/>
  <c r="A1257" i="313"/>
  <c r="B560" i="313"/>
  <c r="A561" i="313"/>
  <c r="B1536" i="313"/>
  <c r="A1537" i="313"/>
  <c r="B1496" i="313"/>
  <c r="A1497" i="313"/>
  <c r="B1097" i="313"/>
  <c r="A1098" i="313"/>
  <c r="B1416" i="313"/>
  <c r="A1417" i="313"/>
  <c r="B936" i="313"/>
  <c r="A937" i="313"/>
  <c r="A497" i="313"/>
  <c r="B496" i="313"/>
  <c r="A1298" i="313"/>
  <c r="B1297" i="313"/>
  <c r="A630" i="313"/>
  <c r="B629" i="313"/>
  <c r="A1057" i="313"/>
  <c r="B1056" i="313"/>
  <c r="B777" i="313"/>
  <c r="A778" i="313"/>
  <c r="B856" i="313"/>
  <c r="A857" i="313"/>
  <c r="B1176" i="313"/>
  <c r="A1177" i="313"/>
  <c r="B1217" i="313"/>
  <c r="A1218" i="313"/>
  <c r="B592" i="313"/>
  <c r="A593" i="313"/>
  <c r="B700" i="313"/>
  <c r="A701" i="313"/>
  <c r="B664" i="313"/>
  <c r="A665" i="313"/>
  <c r="B1456" i="313"/>
  <c r="A1457" i="313"/>
  <c r="B1017" i="313"/>
  <c r="A1018" i="313"/>
  <c r="B1336" i="313"/>
  <c r="A1337" i="313"/>
  <c r="A818" i="313"/>
  <c r="B817" i="313"/>
  <c r="A466" i="313"/>
  <c r="B465" i="313"/>
  <c r="A1138" i="313"/>
  <c r="B1137" i="313"/>
  <c r="B1296" i="312"/>
  <c r="A1297" i="312"/>
  <c r="B1496" i="312"/>
  <c r="A1497" i="312"/>
  <c r="B736" i="312"/>
  <c r="A737" i="312"/>
  <c r="B1416" i="312"/>
  <c r="A1417" i="312"/>
  <c r="A1178" i="312"/>
  <c r="B1177" i="312"/>
  <c r="A1457" i="312"/>
  <c r="B1456" i="312"/>
  <c r="B1097" i="312"/>
  <c r="A1098" i="312"/>
  <c r="B528" i="312"/>
  <c r="A529" i="312"/>
  <c r="B937" i="312"/>
  <c r="A938" i="312"/>
  <c r="B1537" i="312"/>
  <c r="A1538" i="312"/>
  <c r="B1146" i="312"/>
  <c r="A1147" i="312"/>
  <c r="B1256" i="312"/>
  <c r="A1257" i="312"/>
  <c r="B464" i="312"/>
  <c r="A465" i="312"/>
  <c r="B977" i="312"/>
  <c r="A978" i="312"/>
  <c r="B593" i="312"/>
  <c r="A594" i="312"/>
  <c r="B1016" i="312"/>
  <c r="A1017" i="312"/>
  <c r="B857" i="312"/>
  <c r="A858" i="312"/>
  <c r="B776" i="312"/>
  <c r="A777" i="312"/>
  <c r="B664" i="312"/>
  <c r="A665" i="312"/>
  <c r="B1376" i="312"/>
  <c r="A1377" i="312"/>
  <c r="B1337" i="312"/>
  <c r="A1338" i="312"/>
  <c r="A738" i="311"/>
  <c r="B737" i="311"/>
  <c r="A1058" i="311"/>
  <c r="B1057" i="311"/>
  <c r="A499" i="311"/>
  <c r="B498" i="311"/>
  <c r="B664" i="311"/>
  <c r="A665" i="311"/>
  <c r="B1297" i="311"/>
  <c r="A1298" i="311"/>
  <c r="B816" i="311"/>
  <c r="A817" i="311"/>
  <c r="B1336" i="311"/>
  <c r="A1337" i="311"/>
  <c r="B529" i="311"/>
  <c r="A530" i="311"/>
  <c r="B1016" i="311"/>
  <c r="A1017" i="311"/>
  <c r="B1496" i="311"/>
  <c r="A1497" i="311"/>
  <c r="B896" i="311"/>
  <c r="A897" i="311"/>
  <c r="A857" i="311"/>
  <c r="B856" i="311"/>
  <c r="B1176" i="311"/>
  <c r="A1177" i="311"/>
  <c r="A1417" i="311"/>
  <c r="B1416" i="311"/>
  <c r="B1216" i="311"/>
  <c r="A1217" i="311"/>
  <c r="B1377" i="311"/>
  <c r="A1378" i="311"/>
  <c r="B1457" i="311"/>
  <c r="A1458" i="311"/>
  <c r="B1537" i="311"/>
  <c r="A1538" i="311"/>
  <c r="B1136" i="311"/>
  <c r="A1137" i="311"/>
  <c r="B777" i="311"/>
  <c r="A778" i="311"/>
  <c r="B1096" i="311"/>
  <c r="A1097" i="311"/>
  <c r="B560" i="311"/>
  <c r="A561" i="311"/>
  <c r="B629" i="311"/>
  <c r="A630" i="311"/>
  <c r="B1257" i="311"/>
  <c r="A1258" i="311"/>
  <c r="B465" i="311"/>
  <c r="A466" i="311"/>
  <c r="F56" i="193"/>
  <c r="F61" i="193"/>
  <c r="A21" i="315"/>
  <c r="A20" i="309"/>
  <c r="A19" i="308"/>
  <c r="A20" i="307"/>
  <c r="H2" i="192"/>
  <c r="F62" i="193" l="1"/>
  <c r="DR62" i="193" s="1"/>
  <c r="C65" i="302" s="1"/>
  <c r="D65" i="302" s="1"/>
  <c r="F64" i="193"/>
  <c r="DR64" i="193" s="1"/>
  <c r="C66" i="302" s="1"/>
  <c r="D66" i="302" s="1"/>
  <c r="DR34" i="193"/>
  <c r="DR56" i="193"/>
  <c r="C62" i="302" s="1"/>
  <c r="D62" i="302" s="1"/>
  <c r="DR61" i="193"/>
  <c r="C19" i="302" s="1"/>
  <c r="D19" i="302" s="1"/>
  <c r="A1058" i="313"/>
  <c r="B1057" i="313"/>
  <c r="A1299" i="313"/>
  <c r="B1298" i="313"/>
  <c r="B1457" i="313"/>
  <c r="A1458" i="313"/>
  <c r="B1218" i="313"/>
  <c r="A1219" i="313"/>
  <c r="B937" i="313"/>
  <c r="A938" i="313"/>
  <c r="B1257" i="313"/>
  <c r="A1258" i="313"/>
  <c r="A467" i="313"/>
  <c r="B466" i="313"/>
  <c r="B1018" i="313"/>
  <c r="A1019" i="313"/>
  <c r="B665" i="313"/>
  <c r="A666" i="313"/>
  <c r="B593" i="313"/>
  <c r="A594" i="313"/>
  <c r="B1177" i="313"/>
  <c r="A1178" i="313"/>
  <c r="B778" i="313"/>
  <c r="A779" i="313"/>
  <c r="B1417" i="313"/>
  <c r="A1418" i="313"/>
  <c r="B1497" i="313"/>
  <c r="A1498" i="313"/>
  <c r="B561" i="313"/>
  <c r="A562" i="313"/>
  <c r="B898" i="313"/>
  <c r="A899" i="313"/>
  <c r="B1337" i="313"/>
  <c r="A1338" i="313"/>
  <c r="B701" i="313"/>
  <c r="A702" i="313"/>
  <c r="B857" i="313"/>
  <c r="A858" i="313"/>
  <c r="B1098" i="313"/>
  <c r="A1099" i="313"/>
  <c r="B1537" i="313"/>
  <c r="A1538" i="313"/>
  <c r="A1139" i="313"/>
  <c r="B1138" i="313"/>
  <c r="A819" i="313"/>
  <c r="B818" i="313"/>
  <c r="A631" i="313"/>
  <c r="B630" i="313"/>
  <c r="B497" i="313"/>
  <c r="A498" i="313"/>
  <c r="B777" i="312"/>
  <c r="A778" i="312"/>
  <c r="B978" i="312"/>
  <c r="A979" i="312"/>
  <c r="B1538" i="312"/>
  <c r="A1539" i="312"/>
  <c r="B1497" i="312"/>
  <c r="A1498" i="312"/>
  <c r="A1458" i="312"/>
  <c r="B1457" i="312"/>
  <c r="B1338" i="312"/>
  <c r="A1339" i="312"/>
  <c r="B665" i="312"/>
  <c r="A666" i="312"/>
  <c r="B858" i="312"/>
  <c r="A859" i="312"/>
  <c r="B594" i="312"/>
  <c r="A595" i="312"/>
  <c r="B465" i="312"/>
  <c r="A466" i="312"/>
  <c r="B1147" i="312"/>
  <c r="A1148" i="312"/>
  <c r="B1148" i="312" s="1"/>
  <c r="B938" i="312"/>
  <c r="A939" i="312"/>
  <c r="B1098" i="312"/>
  <c r="A1099" i="312"/>
  <c r="B737" i="312"/>
  <c r="A738" i="312"/>
  <c r="B1297" i="312"/>
  <c r="A1298" i="312"/>
  <c r="B1377" i="312"/>
  <c r="A1378" i="312"/>
  <c r="B1017" i="312"/>
  <c r="A1018" i="312"/>
  <c r="B1257" i="312"/>
  <c r="A1258" i="312"/>
  <c r="B529" i="312"/>
  <c r="A530" i="312"/>
  <c r="B1417" i="312"/>
  <c r="A1418" i="312"/>
  <c r="A1179" i="312"/>
  <c r="B1178" i="312"/>
  <c r="A500" i="311"/>
  <c r="B500" i="311" s="1"/>
  <c r="B499" i="311"/>
  <c r="A739" i="311"/>
  <c r="B738" i="311"/>
  <c r="B1258" i="311"/>
  <c r="A1259" i="311"/>
  <c r="B561" i="311"/>
  <c r="A562" i="311"/>
  <c r="B778" i="311"/>
  <c r="A779" i="311"/>
  <c r="B1538" i="311"/>
  <c r="A1539" i="311"/>
  <c r="B1378" i="311"/>
  <c r="A1379" i="311"/>
  <c r="B1497" i="311"/>
  <c r="A1498" i="311"/>
  <c r="B530" i="311"/>
  <c r="A531" i="311"/>
  <c r="B817" i="311"/>
  <c r="A818" i="311"/>
  <c r="B665" i="311"/>
  <c r="A666" i="311"/>
  <c r="A858" i="311"/>
  <c r="B857" i="311"/>
  <c r="A1418" i="311"/>
  <c r="B1417" i="311"/>
  <c r="A1059" i="311"/>
  <c r="B1058" i="311"/>
  <c r="A467" i="311"/>
  <c r="B466" i="311"/>
  <c r="B630" i="311"/>
  <c r="A631" i="311"/>
  <c r="B1097" i="311"/>
  <c r="A1098" i="311"/>
  <c r="B1137" i="311"/>
  <c r="A1138" i="311"/>
  <c r="B1458" i="311"/>
  <c r="A1459" i="311"/>
  <c r="B1217" i="311"/>
  <c r="A1218" i="311"/>
  <c r="B1177" i="311"/>
  <c r="A1178" i="311"/>
  <c r="B897" i="311"/>
  <c r="A898" i="311"/>
  <c r="B1017" i="311"/>
  <c r="A1018" i="311"/>
  <c r="B1337" i="311"/>
  <c r="A1338" i="311"/>
  <c r="B1298" i="311"/>
  <c r="A1299" i="311"/>
  <c r="A22" i="315"/>
  <c r="A21" i="309"/>
  <c r="A20" i="308"/>
  <c r="A21" i="307"/>
  <c r="S83" i="214"/>
  <c r="R86" i="214" s="1"/>
  <c r="R83" i="214"/>
  <c r="S86" i="214" s="1"/>
  <c r="N83" i="214"/>
  <c r="M86" i="214" s="1"/>
  <c r="M83" i="214"/>
  <c r="N86" i="214" s="1"/>
  <c r="I83" i="214"/>
  <c r="H86" i="214" s="1"/>
  <c r="H83" i="214"/>
  <c r="I86" i="214" s="1"/>
  <c r="D83" i="214"/>
  <c r="C86" i="214" s="1"/>
  <c r="C83" i="214"/>
  <c r="D86" i="214" s="1"/>
  <c r="C12" i="302" l="1"/>
  <c r="D12" i="302" s="1"/>
  <c r="C55" i="302"/>
  <c r="D55" i="302" s="1"/>
  <c r="A632" i="313"/>
  <c r="B631" i="313"/>
  <c r="A1300" i="313"/>
  <c r="B1299" i="313"/>
  <c r="B702" i="313"/>
  <c r="A703" i="313"/>
  <c r="B1498" i="313"/>
  <c r="A1499" i="313"/>
  <c r="B594" i="313"/>
  <c r="A595" i="313"/>
  <c r="B498" i="313"/>
  <c r="A499" i="313"/>
  <c r="B1538" i="313"/>
  <c r="A1539" i="313"/>
  <c r="B858" i="313"/>
  <c r="A859" i="313"/>
  <c r="B1338" i="313"/>
  <c r="A1339" i="313"/>
  <c r="B562" i="313"/>
  <c r="A563" i="313"/>
  <c r="B1418" i="313"/>
  <c r="A1419" i="313"/>
  <c r="B1178" i="313"/>
  <c r="A1179" i="313"/>
  <c r="B666" i="313"/>
  <c r="A667" i="313"/>
  <c r="B938" i="313"/>
  <c r="A939" i="313"/>
  <c r="B1458" i="313"/>
  <c r="A1459" i="313"/>
  <c r="B1099" i="313"/>
  <c r="A1100" i="313"/>
  <c r="B899" i="313"/>
  <c r="A900" i="313"/>
  <c r="B779" i="313"/>
  <c r="A780" i="313"/>
  <c r="B1019" i="313"/>
  <c r="A1020" i="313"/>
  <c r="B1258" i="313"/>
  <c r="A1259" i="313"/>
  <c r="B1219" i="313"/>
  <c r="A1220" i="313"/>
  <c r="A1140" i="313"/>
  <c r="B1139" i="313"/>
  <c r="A820" i="313"/>
  <c r="B819" i="313"/>
  <c r="A468" i="313"/>
  <c r="B468" i="313" s="1"/>
  <c r="B467" i="313"/>
  <c r="A1059" i="313"/>
  <c r="B1058" i="313"/>
  <c r="B1258" i="312"/>
  <c r="A1259" i="312"/>
  <c r="B738" i="312"/>
  <c r="A739" i="312"/>
  <c r="B466" i="312"/>
  <c r="A467" i="312"/>
  <c r="B979" i="312"/>
  <c r="A980" i="312"/>
  <c r="A1340" i="312"/>
  <c r="B1339" i="312"/>
  <c r="B530" i="312"/>
  <c r="A531" i="312"/>
  <c r="B1018" i="312"/>
  <c r="A1019" i="312"/>
  <c r="B1298" i="312"/>
  <c r="A1299" i="312"/>
  <c r="B1099" i="312"/>
  <c r="A1100" i="312"/>
  <c r="B595" i="312"/>
  <c r="A596" i="312"/>
  <c r="B666" i="312"/>
  <c r="A667" i="312"/>
  <c r="B1539" i="312"/>
  <c r="A1540" i="312"/>
  <c r="B778" i="312"/>
  <c r="A779" i="312"/>
  <c r="B1418" i="312"/>
  <c r="A1419" i="312"/>
  <c r="B1378" i="312"/>
  <c r="A1379" i="312"/>
  <c r="B939" i="312"/>
  <c r="A940" i="312"/>
  <c r="B859" i="312"/>
  <c r="A860" i="312"/>
  <c r="B1498" i="312"/>
  <c r="A1499" i="312"/>
  <c r="B1179" i="312"/>
  <c r="A1180" i="312"/>
  <c r="A1459" i="312"/>
  <c r="B1458" i="312"/>
  <c r="A468" i="311"/>
  <c r="B468" i="311" s="1"/>
  <c r="B467" i="311"/>
  <c r="A1419" i="311"/>
  <c r="B1418" i="311"/>
  <c r="A1339" i="311"/>
  <c r="B1338" i="311"/>
  <c r="B898" i="311"/>
  <c r="A899" i="311"/>
  <c r="A1219" i="311"/>
  <c r="B1218" i="311"/>
  <c r="B1138" i="311"/>
  <c r="A1139" i="311"/>
  <c r="B631" i="311"/>
  <c r="A632" i="311"/>
  <c r="B818" i="311"/>
  <c r="A819" i="311"/>
  <c r="B1498" i="311"/>
  <c r="A1499" i="311"/>
  <c r="B1539" i="311"/>
  <c r="A1540" i="311"/>
  <c r="B562" i="311"/>
  <c r="A563" i="311"/>
  <c r="A1060" i="311"/>
  <c r="B1059" i="311"/>
  <c r="A859" i="311"/>
  <c r="B858" i="311"/>
  <c r="A740" i="311"/>
  <c r="B739" i="311"/>
  <c r="B1299" i="311"/>
  <c r="A1300" i="311"/>
  <c r="B1018" i="311"/>
  <c r="A1019" i="311"/>
  <c r="B1178" i="311"/>
  <c r="A1179" i="311"/>
  <c r="B1459" i="311"/>
  <c r="A1460" i="311"/>
  <c r="B1098" i="311"/>
  <c r="A1099" i="311"/>
  <c r="B666" i="311"/>
  <c r="A667" i="311"/>
  <c r="B531" i="311"/>
  <c r="A532" i="311"/>
  <c r="B532" i="311" s="1"/>
  <c r="B1379" i="311"/>
  <c r="A1380" i="311"/>
  <c r="B779" i="311"/>
  <c r="A780" i="311"/>
  <c r="B1259" i="311"/>
  <c r="A1260" i="311"/>
  <c r="A23" i="315"/>
  <c r="A22" i="309"/>
  <c r="A21" i="308"/>
  <c r="A22" i="307"/>
  <c r="R82" i="214"/>
  <c r="S85" i="214" s="1"/>
  <c r="S82" i="214"/>
  <c r="R85" i="214" s="1"/>
  <c r="R81" i="214"/>
  <c r="S84" i="214" s="1"/>
  <c r="S81" i="214"/>
  <c r="R84" i="214" s="1"/>
  <c r="M81" i="214"/>
  <c r="N84" i="214" s="1"/>
  <c r="M82" i="214"/>
  <c r="N85" i="214" s="1"/>
  <c r="N81" i="214"/>
  <c r="M84" i="214" s="1"/>
  <c r="N82" i="214"/>
  <c r="M85" i="214" s="1"/>
  <c r="H82" i="214"/>
  <c r="I85" i="214" s="1"/>
  <c r="I82" i="214"/>
  <c r="H85" i="214" s="1"/>
  <c r="H81" i="214"/>
  <c r="I84" i="214" s="1"/>
  <c r="I81" i="214"/>
  <c r="H84" i="214" s="1"/>
  <c r="C81" i="214"/>
  <c r="D84" i="214" s="1"/>
  <c r="D81" i="214"/>
  <c r="C84" i="214" s="1"/>
  <c r="D82" i="214"/>
  <c r="C85" i="214" s="1"/>
  <c r="C82" i="214"/>
  <c r="D85" i="214" s="1"/>
  <c r="J29" i="195"/>
  <c r="J30" i="195"/>
  <c r="J31" i="195"/>
  <c r="J32" i="195"/>
  <c r="J33" i="195"/>
  <c r="J34" i="195"/>
  <c r="J35" i="195"/>
  <c r="J36" i="195"/>
  <c r="J37" i="195"/>
  <c r="J38" i="195"/>
  <c r="J39" i="195"/>
  <c r="J40" i="195"/>
  <c r="J41" i="195"/>
  <c r="J42" i="195"/>
  <c r="J43" i="195"/>
  <c r="J44" i="195"/>
  <c r="J45" i="195"/>
  <c r="J46" i="195"/>
  <c r="J47" i="195"/>
  <c r="J48" i="195"/>
  <c r="J49" i="195"/>
  <c r="J50" i="195"/>
  <c r="J51" i="195"/>
  <c r="J52" i="195"/>
  <c r="J53" i="195"/>
  <c r="J54" i="195"/>
  <c r="J55" i="195"/>
  <c r="J56" i="195"/>
  <c r="J57" i="195"/>
  <c r="J58" i="195"/>
  <c r="J59" i="195"/>
  <c r="J60" i="195"/>
  <c r="J61" i="195"/>
  <c r="J62" i="195"/>
  <c r="J63" i="195"/>
  <c r="J64" i="195"/>
  <c r="J65" i="195"/>
  <c r="J66" i="195"/>
  <c r="J67" i="195"/>
  <c r="J68" i="195"/>
  <c r="J69" i="195"/>
  <c r="J70" i="195"/>
  <c r="J71" i="195"/>
  <c r="J72" i="195"/>
  <c r="J73" i="195"/>
  <c r="J74" i="195"/>
  <c r="J75" i="195"/>
  <c r="J76" i="195"/>
  <c r="J77" i="195"/>
  <c r="J1" i="195"/>
  <c r="J2" i="195"/>
  <c r="J3" i="195"/>
  <c r="J4" i="195"/>
  <c r="J5" i="195"/>
  <c r="J6" i="195"/>
  <c r="J7" i="195"/>
  <c r="J8" i="195"/>
  <c r="J9" i="195"/>
  <c r="J10" i="195"/>
  <c r="J11" i="195"/>
  <c r="J12" i="195"/>
  <c r="J13" i="195"/>
  <c r="J14" i="195"/>
  <c r="J15" i="195"/>
  <c r="J16" i="195"/>
  <c r="J17" i="195"/>
  <c r="J18" i="195"/>
  <c r="J19" i="195"/>
  <c r="J20" i="195"/>
  <c r="J21" i="195"/>
  <c r="J22" i="195"/>
  <c r="J23" i="195"/>
  <c r="J24" i="195"/>
  <c r="J25" i="195"/>
  <c r="J26" i="195"/>
  <c r="J27" i="195"/>
  <c r="J28" i="195"/>
  <c r="A1390" i="209"/>
  <c r="C1548" i="209"/>
  <c r="D1548" i="209" s="1"/>
  <c r="C1547" i="209"/>
  <c r="D1547" i="209" s="1"/>
  <c r="C1546" i="209"/>
  <c r="D1546" i="209" s="1"/>
  <c r="C1545" i="209"/>
  <c r="D1545" i="209" s="1"/>
  <c r="C1544" i="209"/>
  <c r="D1544" i="209" s="1"/>
  <c r="C1543" i="209"/>
  <c r="D1543" i="209" s="1"/>
  <c r="C1542" i="209"/>
  <c r="D1542" i="209" s="1"/>
  <c r="C1541" i="209"/>
  <c r="D1541" i="209" s="1"/>
  <c r="C1540" i="209"/>
  <c r="D1540" i="209" s="1"/>
  <c r="C1539" i="209"/>
  <c r="D1539" i="209" s="1"/>
  <c r="C1538" i="209"/>
  <c r="D1538" i="209" s="1"/>
  <c r="C1537" i="209"/>
  <c r="D1537" i="209" s="1"/>
  <c r="C1536" i="209"/>
  <c r="D1536" i="209" s="1"/>
  <c r="C1535" i="209"/>
  <c r="D1535" i="209" s="1"/>
  <c r="C1534" i="209"/>
  <c r="D1534" i="209" s="1"/>
  <c r="C1533" i="209"/>
  <c r="D1533" i="209" s="1"/>
  <c r="C1532" i="209"/>
  <c r="D1532" i="209" s="1"/>
  <c r="C1531" i="209"/>
  <c r="D1531" i="209" s="1"/>
  <c r="C1530" i="209"/>
  <c r="D1530" i="209" s="1"/>
  <c r="C1529" i="209"/>
  <c r="D1529" i="209" s="1"/>
  <c r="C1528" i="209"/>
  <c r="D1528" i="209" s="1"/>
  <c r="C1527" i="209"/>
  <c r="D1527" i="209" s="1"/>
  <c r="C1526" i="209"/>
  <c r="D1526" i="209" s="1"/>
  <c r="C1525" i="209"/>
  <c r="D1525" i="209" s="1"/>
  <c r="C1524" i="209"/>
  <c r="D1524" i="209" s="1"/>
  <c r="C1523" i="209"/>
  <c r="D1523" i="209" s="1"/>
  <c r="C1522" i="209"/>
  <c r="D1522" i="209" s="1"/>
  <c r="C1521" i="209"/>
  <c r="D1521" i="209" s="1"/>
  <c r="C1520" i="209"/>
  <c r="D1520" i="209" s="1"/>
  <c r="C1519" i="209"/>
  <c r="D1519" i="209" s="1"/>
  <c r="C1518" i="209"/>
  <c r="D1518" i="209" s="1"/>
  <c r="C1517" i="209"/>
  <c r="D1517" i="209" s="1"/>
  <c r="C1516" i="209"/>
  <c r="D1516" i="209" s="1"/>
  <c r="C1515" i="209"/>
  <c r="D1515" i="209" s="1"/>
  <c r="C1514" i="209"/>
  <c r="D1514" i="209" s="1"/>
  <c r="C1513" i="209"/>
  <c r="D1513" i="209" s="1"/>
  <c r="C1512" i="209"/>
  <c r="D1512" i="209" s="1"/>
  <c r="C1511" i="209"/>
  <c r="D1511" i="209" s="1"/>
  <c r="C1510" i="209"/>
  <c r="D1510" i="209" s="1"/>
  <c r="C1509" i="209"/>
  <c r="D1509" i="209" s="1"/>
  <c r="C1508" i="209"/>
  <c r="D1508" i="209" s="1"/>
  <c r="C1507" i="209"/>
  <c r="D1507" i="209" s="1"/>
  <c r="C1506" i="209"/>
  <c r="D1506" i="209" s="1"/>
  <c r="C1505" i="209"/>
  <c r="D1505" i="209" s="1"/>
  <c r="C1504" i="209"/>
  <c r="D1504" i="209" s="1"/>
  <c r="C1503" i="209"/>
  <c r="D1503" i="209" s="1"/>
  <c r="C1502" i="209"/>
  <c r="D1502" i="209" s="1"/>
  <c r="C1501" i="209"/>
  <c r="D1501" i="209" s="1"/>
  <c r="C1500" i="209"/>
  <c r="D1500" i="209" s="1"/>
  <c r="C1499" i="209"/>
  <c r="D1499" i="209" s="1"/>
  <c r="C1498" i="209"/>
  <c r="D1498" i="209" s="1"/>
  <c r="C1497" i="209"/>
  <c r="D1497" i="209" s="1"/>
  <c r="C1496" i="209"/>
  <c r="D1496" i="209" s="1"/>
  <c r="C1495" i="209"/>
  <c r="D1495" i="209" s="1"/>
  <c r="C1494" i="209"/>
  <c r="D1494" i="209" s="1"/>
  <c r="C1493" i="209"/>
  <c r="D1493" i="209" s="1"/>
  <c r="C1492" i="209"/>
  <c r="D1492" i="209" s="1"/>
  <c r="C1491" i="209"/>
  <c r="D1491" i="209" s="1"/>
  <c r="C1490" i="209"/>
  <c r="D1490" i="209" s="1"/>
  <c r="C1489" i="209"/>
  <c r="D1489" i="209" s="1"/>
  <c r="C1488" i="209"/>
  <c r="D1488" i="209" s="1"/>
  <c r="C1487" i="209"/>
  <c r="D1487" i="209" s="1"/>
  <c r="C1486" i="209"/>
  <c r="D1486" i="209" s="1"/>
  <c r="C1485" i="209"/>
  <c r="D1485" i="209" s="1"/>
  <c r="C1484" i="209"/>
  <c r="D1484" i="209" s="1"/>
  <c r="C1483" i="209"/>
  <c r="D1483" i="209" s="1"/>
  <c r="C1482" i="209"/>
  <c r="D1482" i="209" s="1"/>
  <c r="C1481" i="209"/>
  <c r="D1481" i="209" s="1"/>
  <c r="C1480" i="209"/>
  <c r="D1480" i="209" s="1"/>
  <c r="C1479" i="209"/>
  <c r="D1479" i="209" s="1"/>
  <c r="C1478" i="209"/>
  <c r="D1478" i="209" s="1"/>
  <c r="C1477" i="209"/>
  <c r="D1477" i="209" s="1"/>
  <c r="C1476" i="209"/>
  <c r="D1476" i="209" s="1"/>
  <c r="C1475" i="209"/>
  <c r="D1475" i="209" s="1"/>
  <c r="C1474" i="209"/>
  <c r="D1474" i="209" s="1"/>
  <c r="C1473" i="209"/>
  <c r="D1473" i="209" s="1"/>
  <c r="C1472" i="209"/>
  <c r="D1472" i="209" s="1"/>
  <c r="C1471" i="209"/>
  <c r="D1471" i="209" s="1"/>
  <c r="C1470" i="209"/>
  <c r="D1470" i="209" s="1"/>
  <c r="C1469" i="209"/>
  <c r="D1469" i="209" s="1"/>
  <c r="C1468" i="209"/>
  <c r="D1468" i="209" s="1"/>
  <c r="C1467" i="209"/>
  <c r="D1467" i="209" s="1"/>
  <c r="C1466" i="209"/>
  <c r="D1466" i="209" s="1"/>
  <c r="C1465" i="209"/>
  <c r="D1465" i="209" s="1"/>
  <c r="C1464" i="209"/>
  <c r="D1464" i="209" s="1"/>
  <c r="C1463" i="209"/>
  <c r="D1463" i="209" s="1"/>
  <c r="C1462" i="209"/>
  <c r="D1462" i="209" s="1"/>
  <c r="C1461" i="209"/>
  <c r="D1461" i="209" s="1"/>
  <c r="C1460" i="209"/>
  <c r="D1460" i="209" s="1"/>
  <c r="C1459" i="209"/>
  <c r="D1459" i="209" s="1"/>
  <c r="C1458" i="209"/>
  <c r="D1458" i="209" s="1"/>
  <c r="C1457" i="209"/>
  <c r="D1457" i="209" s="1"/>
  <c r="C1456" i="209"/>
  <c r="D1456" i="209" s="1"/>
  <c r="C1455" i="209"/>
  <c r="D1455" i="209" s="1"/>
  <c r="C1454" i="209"/>
  <c r="D1454" i="209" s="1"/>
  <c r="C1453" i="209"/>
  <c r="D1453" i="209" s="1"/>
  <c r="C1452" i="209"/>
  <c r="D1452" i="209" s="1"/>
  <c r="C1451" i="209"/>
  <c r="D1451" i="209" s="1"/>
  <c r="C1450" i="209"/>
  <c r="D1450" i="209" s="1"/>
  <c r="C1449" i="209"/>
  <c r="D1449" i="209" s="1"/>
  <c r="C1448" i="209"/>
  <c r="D1448" i="209" s="1"/>
  <c r="C1447" i="209"/>
  <c r="D1447" i="209" s="1"/>
  <c r="C1446" i="209"/>
  <c r="D1446" i="209" s="1"/>
  <c r="C1445" i="209"/>
  <c r="D1445" i="209" s="1"/>
  <c r="C1444" i="209"/>
  <c r="D1444" i="209" s="1"/>
  <c r="C1443" i="209"/>
  <c r="D1443" i="209" s="1"/>
  <c r="C1442" i="209"/>
  <c r="D1442" i="209" s="1"/>
  <c r="C1441" i="209"/>
  <c r="D1441" i="209" s="1"/>
  <c r="C1440" i="209"/>
  <c r="D1440" i="209" s="1"/>
  <c r="C1439" i="209"/>
  <c r="D1439" i="209" s="1"/>
  <c r="C1438" i="209"/>
  <c r="D1438" i="209" s="1"/>
  <c r="C1437" i="209"/>
  <c r="D1437" i="209" s="1"/>
  <c r="C1436" i="209"/>
  <c r="D1436" i="209" s="1"/>
  <c r="C1435" i="209"/>
  <c r="D1435" i="209" s="1"/>
  <c r="C1434" i="209"/>
  <c r="D1434" i="209" s="1"/>
  <c r="C1433" i="209"/>
  <c r="D1433" i="209" s="1"/>
  <c r="C1432" i="209"/>
  <c r="D1432" i="209" s="1"/>
  <c r="C1431" i="209"/>
  <c r="D1431" i="209" s="1"/>
  <c r="C1430" i="209"/>
  <c r="D1430" i="209" s="1"/>
  <c r="C1429" i="209"/>
  <c r="D1429" i="209" s="1"/>
  <c r="C1428" i="209"/>
  <c r="D1428" i="209" s="1"/>
  <c r="C1427" i="209"/>
  <c r="D1427" i="209" s="1"/>
  <c r="C1426" i="209"/>
  <c r="D1426" i="209" s="1"/>
  <c r="C1425" i="209"/>
  <c r="D1425" i="209" s="1"/>
  <c r="C1424" i="209"/>
  <c r="D1424" i="209" s="1"/>
  <c r="C1423" i="209"/>
  <c r="D1423" i="209" s="1"/>
  <c r="C1422" i="209"/>
  <c r="D1422" i="209" s="1"/>
  <c r="C1421" i="209"/>
  <c r="D1421" i="209" s="1"/>
  <c r="C1420" i="209"/>
  <c r="D1420" i="209" s="1"/>
  <c r="C1419" i="209"/>
  <c r="D1419" i="209" s="1"/>
  <c r="C1418" i="209"/>
  <c r="D1418" i="209" s="1"/>
  <c r="C1417" i="209"/>
  <c r="D1417" i="209" s="1"/>
  <c r="C1416" i="209"/>
  <c r="D1416" i="209" s="1"/>
  <c r="C1415" i="209"/>
  <c r="D1415" i="209" s="1"/>
  <c r="C1414" i="209"/>
  <c r="D1414" i="209" s="1"/>
  <c r="C1413" i="209"/>
  <c r="D1413" i="209" s="1"/>
  <c r="C1412" i="209"/>
  <c r="D1412" i="209" s="1"/>
  <c r="C1411" i="209"/>
  <c r="D1411" i="209" s="1"/>
  <c r="C1410" i="209"/>
  <c r="D1410" i="209" s="1"/>
  <c r="C1409" i="209"/>
  <c r="D1409" i="209" s="1"/>
  <c r="C1408" i="209"/>
  <c r="D1408" i="209" s="1"/>
  <c r="C1407" i="209"/>
  <c r="D1407" i="209" s="1"/>
  <c r="C1406" i="209"/>
  <c r="D1406" i="209" s="1"/>
  <c r="C1405" i="209"/>
  <c r="D1405" i="209" s="1"/>
  <c r="C1404" i="209"/>
  <c r="D1404" i="209" s="1"/>
  <c r="C1403" i="209"/>
  <c r="D1403" i="209" s="1"/>
  <c r="C1402" i="209"/>
  <c r="D1402" i="209" s="1"/>
  <c r="C1401" i="209"/>
  <c r="D1401" i="209" s="1"/>
  <c r="C1400" i="209"/>
  <c r="D1400" i="209" s="1"/>
  <c r="C1399" i="209"/>
  <c r="D1399" i="209" s="1"/>
  <c r="C1398" i="209"/>
  <c r="D1398" i="209" s="1"/>
  <c r="C1397" i="209"/>
  <c r="D1397" i="209" s="1"/>
  <c r="C1396" i="209"/>
  <c r="D1396" i="209" s="1"/>
  <c r="C1395" i="209"/>
  <c r="D1395" i="209" s="1"/>
  <c r="C1394" i="209"/>
  <c r="D1394" i="209" s="1"/>
  <c r="C1393" i="209"/>
  <c r="D1393" i="209" s="1"/>
  <c r="C1392" i="209"/>
  <c r="D1392" i="209" s="1"/>
  <c r="C1391" i="209"/>
  <c r="D1391" i="209" s="1"/>
  <c r="C1390" i="209"/>
  <c r="D1390" i="209" s="1"/>
  <c r="C1389" i="209"/>
  <c r="D1389" i="209" s="1"/>
  <c r="C1388" i="209"/>
  <c r="D1388" i="209" s="1"/>
  <c r="C1387" i="209"/>
  <c r="D1387" i="209" s="1"/>
  <c r="C1386" i="209"/>
  <c r="D1386" i="209" s="1"/>
  <c r="C1385" i="209"/>
  <c r="D1385" i="209" s="1"/>
  <c r="C1384" i="209"/>
  <c r="D1384" i="209" s="1"/>
  <c r="C1383" i="209"/>
  <c r="D1383" i="209" s="1"/>
  <c r="C1382" i="209"/>
  <c r="D1382" i="209" s="1"/>
  <c r="C1381" i="209"/>
  <c r="D1381" i="209" s="1"/>
  <c r="C1380" i="209"/>
  <c r="D1380" i="209" s="1"/>
  <c r="C1379" i="209"/>
  <c r="D1379" i="209" s="1"/>
  <c r="C1378" i="209"/>
  <c r="D1378" i="209" s="1"/>
  <c r="C1377" i="209"/>
  <c r="D1377" i="209" s="1"/>
  <c r="C1376" i="209"/>
  <c r="D1376" i="209" s="1"/>
  <c r="C1375" i="209"/>
  <c r="D1375" i="209" s="1"/>
  <c r="C1374" i="209"/>
  <c r="D1374" i="209" s="1"/>
  <c r="C1373" i="209"/>
  <c r="D1373" i="209" s="1"/>
  <c r="C1372" i="209"/>
  <c r="D1372" i="209" s="1"/>
  <c r="C1371" i="209"/>
  <c r="D1371" i="209" s="1"/>
  <c r="C1370" i="209"/>
  <c r="D1370" i="209" s="1"/>
  <c r="C1369" i="209"/>
  <c r="D1369" i="209" s="1"/>
  <c r="C1368" i="209"/>
  <c r="D1368" i="209" s="1"/>
  <c r="C1367" i="209"/>
  <c r="D1367" i="209" s="1"/>
  <c r="C1366" i="209"/>
  <c r="D1366" i="209" s="1"/>
  <c r="C1365" i="209"/>
  <c r="D1365" i="209" s="1"/>
  <c r="C1364" i="209"/>
  <c r="D1364" i="209" s="1"/>
  <c r="C1363" i="209"/>
  <c r="D1363" i="209" s="1"/>
  <c r="C1362" i="209"/>
  <c r="D1362" i="209" s="1"/>
  <c r="C1361" i="209"/>
  <c r="D1361" i="209" s="1"/>
  <c r="C1360" i="209"/>
  <c r="D1360" i="209" s="1"/>
  <c r="C1359" i="209"/>
  <c r="D1359" i="209" s="1"/>
  <c r="C1358" i="209"/>
  <c r="D1358" i="209" s="1"/>
  <c r="C1357" i="209"/>
  <c r="D1357" i="209" s="1"/>
  <c r="C1356" i="209"/>
  <c r="D1356" i="209" s="1"/>
  <c r="C1355" i="209"/>
  <c r="D1355" i="209" s="1"/>
  <c r="C1354" i="209"/>
  <c r="D1354" i="209" s="1"/>
  <c r="C1353" i="209"/>
  <c r="D1353" i="209" s="1"/>
  <c r="C1352" i="209"/>
  <c r="D1352" i="209" s="1"/>
  <c r="C1351" i="209"/>
  <c r="D1351" i="209" s="1"/>
  <c r="C1350" i="209"/>
  <c r="D1350" i="209" s="1"/>
  <c r="A1350" i="209"/>
  <c r="C1349" i="209"/>
  <c r="D1349" i="209" s="1"/>
  <c r="C1348" i="209"/>
  <c r="D1348" i="209" s="1"/>
  <c r="C1347" i="209"/>
  <c r="D1347" i="209" s="1"/>
  <c r="C1346" i="209"/>
  <c r="D1346" i="209" s="1"/>
  <c r="C1345" i="209"/>
  <c r="D1345" i="209" s="1"/>
  <c r="C1344" i="209"/>
  <c r="D1344" i="209" s="1"/>
  <c r="C1343" i="209"/>
  <c r="D1343" i="209" s="1"/>
  <c r="C1342" i="209"/>
  <c r="D1342" i="209" s="1"/>
  <c r="C1341" i="209"/>
  <c r="D1341" i="209" s="1"/>
  <c r="C1340" i="209"/>
  <c r="D1340" i="209" s="1"/>
  <c r="C1339" i="209"/>
  <c r="D1339" i="209" s="1"/>
  <c r="C1338" i="209"/>
  <c r="D1338" i="209" s="1"/>
  <c r="C1337" i="209"/>
  <c r="D1337" i="209" s="1"/>
  <c r="C1336" i="209"/>
  <c r="D1336" i="209" s="1"/>
  <c r="C1335" i="209"/>
  <c r="D1335" i="209" s="1"/>
  <c r="C1334" i="209"/>
  <c r="D1334" i="209" s="1"/>
  <c r="C1333" i="209"/>
  <c r="D1333" i="209" s="1"/>
  <c r="C1332" i="209"/>
  <c r="D1332" i="209" s="1"/>
  <c r="C1331" i="209"/>
  <c r="D1331" i="209" s="1"/>
  <c r="C1330" i="209"/>
  <c r="D1330" i="209" s="1"/>
  <c r="C1329" i="209"/>
  <c r="D1329" i="209" s="1"/>
  <c r="C1328" i="209"/>
  <c r="D1328" i="209" s="1"/>
  <c r="C1327" i="209"/>
  <c r="D1327" i="209" s="1"/>
  <c r="C1326" i="209"/>
  <c r="D1326" i="209" s="1"/>
  <c r="C1325" i="209"/>
  <c r="D1325" i="209" s="1"/>
  <c r="C1324" i="209"/>
  <c r="D1324" i="209" s="1"/>
  <c r="C1323" i="209"/>
  <c r="D1323" i="209" s="1"/>
  <c r="C1322" i="209"/>
  <c r="D1322" i="209" s="1"/>
  <c r="C1321" i="209"/>
  <c r="D1321" i="209" s="1"/>
  <c r="C1320" i="209"/>
  <c r="D1320" i="209" s="1"/>
  <c r="C1319" i="209"/>
  <c r="D1319" i="209" s="1"/>
  <c r="C1318" i="209"/>
  <c r="D1318" i="209" s="1"/>
  <c r="C1317" i="209"/>
  <c r="D1317" i="209" s="1"/>
  <c r="C1316" i="209"/>
  <c r="D1316" i="209" s="1"/>
  <c r="C1315" i="209"/>
  <c r="D1315" i="209" s="1"/>
  <c r="C1314" i="209"/>
  <c r="D1314" i="209" s="1"/>
  <c r="C1313" i="209"/>
  <c r="D1313" i="209" s="1"/>
  <c r="C1312" i="209"/>
  <c r="D1312" i="209" s="1"/>
  <c r="C1311" i="209"/>
  <c r="D1311" i="209" s="1"/>
  <c r="C1310" i="209"/>
  <c r="D1310" i="209" s="1"/>
  <c r="A1310" i="209"/>
  <c r="C1309" i="209"/>
  <c r="D1309" i="209" s="1"/>
  <c r="C1308" i="209"/>
  <c r="D1308" i="209" s="1"/>
  <c r="C1307" i="209"/>
  <c r="D1307" i="209" s="1"/>
  <c r="C1306" i="209"/>
  <c r="D1306" i="209" s="1"/>
  <c r="C1305" i="209"/>
  <c r="D1305" i="209" s="1"/>
  <c r="C1304" i="209"/>
  <c r="D1304" i="209" s="1"/>
  <c r="C1303" i="209"/>
  <c r="D1303" i="209" s="1"/>
  <c r="C1302" i="209"/>
  <c r="D1302" i="209" s="1"/>
  <c r="C1301" i="209"/>
  <c r="D1301" i="209" s="1"/>
  <c r="C1300" i="209"/>
  <c r="D1300" i="209" s="1"/>
  <c r="C1299" i="209"/>
  <c r="D1299" i="209" s="1"/>
  <c r="C1298" i="209"/>
  <c r="D1298" i="209" s="1"/>
  <c r="C1297" i="209"/>
  <c r="D1297" i="209" s="1"/>
  <c r="C1296" i="209"/>
  <c r="D1296" i="209" s="1"/>
  <c r="C1295" i="209"/>
  <c r="D1295" i="209" s="1"/>
  <c r="C1294" i="209"/>
  <c r="D1294" i="209" s="1"/>
  <c r="C1293" i="209"/>
  <c r="D1293" i="209" s="1"/>
  <c r="C1292" i="209"/>
  <c r="D1292" i="209" s="1"/>
  <c r="C1291" i="209"/>
  <c r="D1291" i="209" s="1"/>
  <c r="C1290" i="209"/>
  <c r="D1290" i="209" s="1"/>
  <c r="C1289" i="209"/>
  <c r="D1289" i="209" s="1"/>
  <c r="C1288" i="209"/>
  <c r="D1288" i="209" s="1"/>
  <c r="C1287" i="209"/>
  <c r="D1287" i="209" s="1"/>
  <c r="C1286" i="209"/>
  <c r="D1286" i="209" s="1"/>
  <c r="C1285" i="209"/>
  <c r="D1285" i="209" s="1"/>
  <c r="C1284" i="209"/>
  <c r="D1284" i="209" s="1"/>
  <c r="C1283" i="209"/>
  <c r="D1283" i="209" s="1"/>
  <c r="C1282" i="209"/>
  <c r="D1282" i="209" s="1"/>
  <c r="C1281" i="209"/>
  <c r="D1281" i="209" s="1"/>
  <c r="C1280" i="209"/>
  <c r="D1280" i="209" s="1"/>
  <c r="C1279" i="209"/>
  <c r="D1279" i="209" s="1"/>
  <c r="C1278" i="209"/>
  <c r="D1278" i="209" s="1"/>
  <c r="C1277" i="209"/>
  <c r="D1277" i="209" s="1"/>
  <c r="C1276" i="209"/>
  <c r="D1276" i="209" s="1"/>
  <c r="C1275" i="209"/>
  <c r="D1275" i="209" s="1"/>
  <c r="C1274" i="209"/>
  <c r="D1274" i="209" s="1"/>
  <c r="C1273" i="209"/>
  <c r="D1273" i="209" s="1"/>
  <c r="C1272" i="209"/>
  <c r="D1272" i="209" s="1"/>
  <c r="C1271" i="209"/>
  <c r="D1271" i="209" s="1"/>
  <c r="C1270" i="209"/>
  <c r="D1270" i="209" s="1"/>
  <c r="A1270" i="209"/>
  <c r="C1269" i="209"/>
  <c r="D1269" i="209" s="1"/>
  <c r="B17" i="210"/>
  <c r="B1259" i="313" l="1"/>
  <c r="A1260" i="313"/>
  <c r="A500" i="313"/>
  <c r="B500" i="313" s="1"/>
  <c r="B499" i="313"/>
  <c r="A1141" i="313"/>
  <c r="B1140" i="313"/>
  <c r="A1301" i="313"/>
  <c r="B1300" i="313"/>
  <c r="B1100" i="313"/>
  <c r="A1101" i="313"/>
  <c r="B939" i="313"/>
  <c r="A940" i="313"/>
  <c r="B563" i="313"/>
  <c r="A564" i="313"/>
  <c r="B564" i="313" s="1"/>
  <c r="B859" i="313"/>
  <c r="A860" i="313"/>
  <c r="B1499" i="313"/>
  <c r="A1500" i="313"/>
  <c r="B1220" i="313"/>
  <c r="A1221" i="313"/>
  <c r="B1020" i="313"/>
  <c r="A1021" i="313"/>
  <c r="B900" i="313"/>
  <c r="A901" i="313"/>
  <c r="B1459" i="313"/>
  <c r="A1460" i="313"/>
  <c r="B667" i="313"/>
  <c r="A668" i="313"/>
  <c r="B1419" i="313"/>
  <c r="A1420" i="313"/>
  <c r="B1339" i="313"/>
  <c r="A1340" i="313"/>
  <c r="B1539" i="313"/>
  <c r="A1540" i="313"/>
  <c r="B595" i="313"/>
  <c r="A596" i="313"/>
  <c r="B703" i="313"/>
  <c r="A704" i="313"/>
  <c r="B780" i="313"/>
  <c r="A781" i="313"/>
  <c r="B1179" i="313"/>
  <c r="A1180" i="313"/>
  <c r="A1060" i="313"/>
  <c r="B1059" i="313"/>
  <c r="A821" i="313"/>
  <c r="B820" i="313"/>
  <c r="A633" i="313"/>
  <c r="B632" i="313"/>
  <c r="B1499" i="312"/>
  <c r="A1500" i="312"/>
  <c r="B940" i="312"/>
  <c r="A941" i="312"/>
  <c r="B1540" i="312"/>
  <c r="A1541" i="312"/>
  <c r="B1299" i="312"/>
  <c r="A1300" i="312"/>
  <c r="B531" i="312"/>
  <c r="A532" i="312"/>
  <c r="B532" i="312" s="1"/>
  <c r="B739" i="312"/>
  <c r="A740" i="312"/>
  <c r="A1460" i="312"/>
  <c r="B1459" i="312"/>
  <c r="B1419" i="312"/>
  <c r="A1420" i="312"/>
  <c r="B596" i="312"/>
  <c r="A597" i="312"/>
  <c r="B980" i="312"/>
  <c r="A981" i="312"/>
  <c r="B1180" i="312"/>
  <c r="A1181" i="312"/>
  <c r="B860" i="312"/>
  <c r="A861" i="312"/>
  <c r="B1379" i="312"/>
  <c r="A1380" i="312"/>
  <c r="B779" i="312"/>
  <c r="A780" i="312"/>
  <c r="B667" i="312"/>
  <c r="A668" i="312"/>
  <c r="B1100" i="312"/>
  <c r="A1101" i="312"/>
  <c r="B1019" i="312"/>
  <c r="A1020" i="312"/>
  <c r="B467" i="312"/>
  <c r="A468" i="312"/>
  <c r="B468" i="312" s="1"/>
  <c r="B1259" i="312"/>
  <c r="A1260" i="312"/>
  <c r="B1340" i="312"/>
  <c r="A1341" i="312"/>
  <c r="B1260" i="311"/>
  <c r="A1261" i="311"/>
  <c r="B1380" i="311"/>
  <c r="A1381" i="311"/>
  <c r="B667" i="311"/>
  <c r="A668" i="311"/>
  <c r="B1460" i="311"/>
  <c r="A1461" i="311"/>
  <c r="B1019" i="311"/>
  <c r="A1020" i="311"/>
  <c r="B1540" i="311"/>
  <c r="A1541" i="311"/>
  <c r="B819" i="311"/>
  <c r="A820" i="311"/>
  <c r="B1139" i="311"/>
  <c r="A1140" i="311"/>
  <c r="B899" i="311"/>
  <c r="A900" i="311"/>
  <c r="A741" i="311"/>
  <c r="B740" i="311"/>
  <c r="A1061" i="311"/>
  <c r="B1060" i="311"/>
  <c r="A1420" i="311"/>
  <c r="B1419" i="311"/>
  <c r="B780" i="311"/>
  <c r="A781" i="311"/>
  <c r="B1099" i="311"/>
  <c r="A1100" i="311"/>
  <c r="B1179" i="311"/>
  <c r="A1180" i="311"/>
  <c r="B1300" i="311"/>
  <c r="A1301" i="311"/>
  <c r="B563" i="311"/>
  <c r="A564" i="311"/>
  <c r="B564" i="311" s="1"/>
  <c r="B1499" i="311"/>
  <c r="A1500" i="311"/>
  <c r="B632" i="311"/>
  <c r="A633" i="311"/>
  <c r="A860" i="311"/>
  <c r="B859" i="311"/>
  <c r="A1220" i="311"/>
  <c r="B1219" i="311"/>
  <c r="A1340" i="311"/>
  <c r="B1339" i="311"/>
  <c r="A24" i="315"/>
  <c r="A23" i="309"/>
  <c r="A22" i="308"/>
  <c r="A23" i="307"/>
  <c r="A1311" i="209"/>
  <c r="A1312" i="209" s="1"/>
  <c r="A1313" i="209" s="1"/>
  <c r="A1351" i="209"/>
  <c r="A1271" i="209"/>
  <c r="A1302" i="313" l="1"/>
  <c r="B1301" i="313"/>
  <c r="B781" i="313"/>
  <c r="A782" i="313"/>
  <c r="B1340" i="313"/>
  <c r="A1341" i="313"/>
  <c r="B901" i="313"/>
  <c r="A902" i="313"/>
  <c r="B860" i="313"/>
  <c r="A861" i="313"/>
  <c r="B1180" i="313"/>
  <c r="A1181" i="313"/>
  <c r="B704" i="313"/>
  <c r="A705" i="313"/>
  <c r="B1540" i="313"/>
  <c r="A1541" i="313"/>
  <c r="B1420" i="313"/>
  <c r="A1421" i="313"/>
  <c r="B1460" i="313"/>
  <c r="A1461" i="313"/>
  <c r="B1021" i="313"/>
  <c r="A1022" i="313"/>
  <c r="B1500" i="313"/>
  <c r="A1501" i="313"/>
  <c r="B1101" i="313"/>
  <c r="A1102" i="313"/>
  <c r="B1260" i="313"/>
  <c r="A1261" i="313"/>
  <c r="B596" i="313"/>
  <c r="A597" i="313"/>
  <c r="B668" i="313"/>
  <c r="A669" i="313"/>
  <c r="B1221" i="313"/>
  <c r="A1222" i="313"/>
  <c r="B940" i="313"/>
  <c r="A941" i="313"/>
  <c r="A634" i="313"/>
  <c r="B633" i="313"/>
  <c r="A1061" i="313"/>
  <c r="B1060" i="313"/>
  <c r="A822" i="313"/>
  <c r="B821" i="313"/>
  <c r="A1142" i="313"/>
  <c r="B1141" i="313"/>
  <c r="B780" i="312"/>
  <c r="A781" i="312"/>
  <c r="B981" i="312"/>
  <c r="A982" i="312"/>
  <c r="B1420" i="312"/>
  <c r="A1421" i="312"/>
  <c r="B941" i="312"/>
  <c r="A942" i="312"/>
  <c r="B1341" i="312"/>
  <c r="A1342" i="312"/>
  <c r="B1101" i="312"/>
  <c r="A1102" i="312"/>
  <c r="B861" i="312"/>
  <c r="A862" i="312"/>
  <c r="B1300" i="312"/>
  <c r="A1301" i="312"/>
  <c r="B1260" i="312"/>
  <c r="A1261" i="312"/>
  <c r="B1020" i="312"/>
  <c r="A1021" i="312"/>
  <c r="B668" i="312"/>
  <c r="A669" i="312"/>
  <c r="B1380" i="312"/>
  <c r="A1381" i="312"/>
  <c r="A1182" i="312"/>
  <c r="B1181" i="312"/>
  <c r="B597" i="312"/>
  <c r="A598" i="312"/>
  <c r="B1541" i="312"/>
  <c r="A1542" i="312"/>
  <c r="B1500" i="312"/>
  <c r="A1501" i="312"/>
  <c r="B740" i="312"/>
  <c r="A741" i="312"/>
  <c r="A1461" i="312"/>
  <c r="B1460" i="312"/>
  <c r="A1062" i="311"/>
  <c r="B1061" i="311"/>
  <c r="B1500" i="311"/>
  <c r="A1501" i="311"/>
  <c r="B1301" i="311"/>
  <c r="A1302" i="311"/>
  <c r="B1100" i="311"/>
  <c r="A1101" i="311"/>
  <c r="B1140" i="311"/>
  <c r="A1141" i="311"/>
  <c r="B1541" i="311"/>
  <c r="A1542" i="311"/>
  <c r="B1461" i="311"/>
  <c r="A1462" i="311"/>
  <c r="B1381" i="311"/>
  <c r="A1382" i="311"/>
  <c r="B1220" i="311"/>
  <c r="A1221" i="311"/>
  <c r="A1341" i="311"/>
  <c r="B1340" i="311"/>
  <c r="A861" i="311"/>
  <c r="B860" i="311"/>
  <c r="A1421" i="311"/>
  <c r="B1420" i="311"/>
  <c r="A742" i="311"/>
  <c r="B741" i="311"/>
  <c r="B633" i="311"/>
  <c r="A634" i="311"/>
  <c r="B1180" i="311"/>
  <c r="A1181" i="311"/>
  <c r="B781" i="311"/>
  <c r="A782" i="311"/>
  <c r="B900" i="311"/>
  <c r="A901" i="311"/>
  <c r="B820" i="311"/>
  <c r="A821" i="311"/>
  <c r="B1020" i="311"/>
  <c r="A1021" i="311"/>
  <c r="B668" i="311"/>
  <c r="A669" i="311"/>
  <c r="B1261" i="311"/>
  <c r="A1262" i="311"/>
  <c r="A25" i="315"/>
  <c r="A24" i="309"/>
  <c r="A23" i="308"/>
  <c r="A24" i="307"/>
  <c r="A1314" i="209"/>
  <c r="A1352" i="209"/>
  <c r="A1272" i="209"/>
  <c r="B669" i="313" l="1"/>
  <c r="A670" i="313"/>
  <c r="B1501" i="313"/>
  <c r="A1502" i="313"/>
  <c r="B1541" i="313"/>
  <c r="A1542" i="313"/>
  <c r="B782" i="313"/>
  <c r="A783" i="313"/>
  <c r="B1222" i="313"/>
  <c r="A1223" i="313"/>
  <c r="B597" i="313"/>
  <c r="A598" i="313"/>
  <c r="B1102" i="313"/>
  <c r="A1103" i="313"/>
  <c r="B1022" i="313"/>
  <c r="A1023" i="313"/>
  <c r="B1421" i="313"/>
  <c r="A1422" i="313"/>
  <c r="B705" i="313"/>
  <c r="A706" i="313"/>
  <c r="B861" i="313"/>
  <c r="A862" i="313"/>
  <c r="B1341" i="313"/>
  <c r="A1342" i="313"/>
  <c r="B941" i="313"/>
  <c r="A942" i="313"/>
  <c r="B1261" i="313"/>
  <c r="A1262" i="313"/>
  <c r="B1461" i="313"/>
  <c r="A1462" i="313"/>
  <c r="B1181" i="313"/>
  <c r="A1182" i="313"/>
  <c r="B902" i="313"/>
  <c r="A903" i="313"/>
  <c r="A1143" i="313"/>
  <c r="B1142" i="313"/>
  <c r="A1062" i="313"/>
  <c r="B1061" i="313"/>
  <c r="A823" i="313"/>
  <c r="B822" i="313"/>
  <c r="A635" i="313"/>
  <c r="B634" i="313"/>
  <c r="A1303" i="313"/>
  <c r="B1302" i="313"/>
  <c r="A1462" i="312"/>
  <c r="B1461" i="312"/>
  <c r="B1501" i="312"/>
  <c r="A1502" i="312"/>
  <c r="B598" i="312"/>
  <c r="A599" i="312"/>
  <c r="B1381" i="312"/>
  <c r="A1382" i="312"/>
  <c r="B1021" i="312"/>
  <c r="A1022" i="312"/>
  <c r="B1301" i="312"/>
  <c r="A1302" i="312"/>
  <c r="B982" i="312"/>
  <c r="A983" i="312"/>
  <c r="B741" i="312"/>
  <c r="A742" i="312"/>
  <c r="B1542" i="312"/>
  <c r="A1543" i="312"/>
  <c r="B669" i="312"/>
  <c r="A670" i="312"/>
  <c r="B1261" i="312"/>
  <c r="A1262" i="312"/>
  <c r="B862" i="312"/>
  <c r="A863" i="312"/>
  <c r="B1342" i="312"/>
  <c r="A1343" i="312"/>
  <c r="B1421" i="312"/>
  <c r="A1422" i="312"/>
  <c r="B781" i="312"/>
  <c r="A782" i="312"/>
  <c r="B1102" i="312"/>
  <c r="A1103" i="312"/>
  <c r="B942" i="312"/>
  <c r="A943" i="312"/>
  <c r="A1183" i="312"/>
  <c r="B1182" i="312"/>
  <c r="A743" i="311"/>
  <c r="B742" i="311"/>
  <c r="B669" i="311"/>
  <c r="A670" i="311"/>
  <c r="B821" i="311"/>
  <c r="A822" i="311"/>
  <c r="B782" i="311"/>
  <c r="A783" i="311"/>
  <c r="B634" i="311"/>
  <c r="A635" i="311"/>
  <c r="B1382" i="311"/>
  <c r="A1383" i="311"/>
  <c r="B1542" i="311"/>
  <c r="A1543" i="311"/>
  <c r="B1101" i="311"/>
  <c r="A1102" i="311"/>
  <c r="B1501" i="311"/>
  <c r="A1502" i="311"/>
  <c r="A1422" i="311"/>
  <c r="B1421" i="311"/>
  <c r="A1342" i="311"/>
  <c r="B1341" i="311"/>
  <c r="B1262" i="311"/>
  <c r="A1263" i="311"/>
  <c r="B1021" i="311"/>
  <c r="A1022" i="311"/>
  <c r="B901" i="311"/>
  <c r="A902" i="311"/>
  <c r="B1181" i="311"/>
  <c r="A1182" i="311"/>
  <c r="B1221" i="311"/>
  <c r="A1222" i="311"/>
  <c r="A1463" i="311"/>
  <c r="B1462" i="311"/>
  <c r="B1141" i="311"/>
  <c r="A1142" i="311"/>
  <c r="B1302" i="311"/>
  <c r="A1303" i="311"/>
  <c r="A862" i="311"/>
  <c r="B861" i="311"/>
  <c r="A1063" i="311"/>
  <c r="B1062" i="311"/>
  <c r="A26" i="315"/>
  <c r="A25" i="309"/>
  <c r="A24" i="308"/>
  <c r="A25" i="307"/>
  <c r="A1315" i="209"/>
  <c r="A1353" i="209"/>
  <c r="A1273" i="209"/>
  <c r="A636" i="313" l="1"/>
  <c r="B636" i="313" s="1"/>
  <c r="B635" i="313"/>
  <c r="B1262" i="313"/>
  <c r="A1263" i="313"/>
  <c r="B706" i="313"/>
  <c r="A707" i="313"/>
  <c r="B598" i="313"/>
  <c r="A599" i="313"/>
  <c r="B783" i="313"/>
  <c r="A784" i="313"/>
  <c r="A1304" i="313"/>
  <c r="B1303" i="313"/>
  <c r="A824" i="313"/>
  <c r="B823" i="313"/>
  <c r="A1144" i="313"/>
  <c r="B1143" i="313"/>
  <c r="B1182" i="313"/>
  <c r="A1183" i="313"/>
  <c r="B1342" i="313"/>
  <c r="A1343" i="313"/>
  <c r="B1023" i="313"/>
  <c r="A1024" i="313"/>
  <c r="B1502" i="313"/>
  <c r="A1503" i="313"/>
  <c r="B903" i="313"/>
  <c r="A904" i="313"/>
  <c r="B1462" i="313"/>
  <c r="A1463" i="313"/>
  <c r="B942" i="313"/>
  <c r="A943" i="313"/>
  <c r="B862" i="313"/>
  <c r="A863" i="313"/>
  <c r="B1422" i="313"/>
  <c r="A1423" i="313"/>
  <c r="B1103" i="313"/>
  <c r="A1104" i="313"/>
  <c r="B1223" i="313"/>
  <c r="A1224" i="313"/>
  <c r="B1542" i="313"/>
  <c r="A1543" i="313"/>
  <c r="B670" i="313"/>
  <c r="A671" i="313"/>
  <c r="A1063" i="313"/>
  <c r="B1062" i="313"/>
  <c r="B1422" i="312"/>
  <c r="A1423" i="312"/>
  <c r="B863" i="312"/>
  <c r="A864" i="312"/>
  <c r="B742" i="312"/>
  <c r="A743" i="312"/>
  <c r="B1382" i="312"/>
  <c r="A1383" i="312"/>
  <c r="B943" i="312"/>
  <c r="A944" i="312"/>
  <c r="B782" i="312"/>
  <c r="A783" i="312"/>
  <c r="B1343" i="312"/>
  <c r="A1344" i="312"/>
  <c r="B1262" i="312"/>
  <c r="A1263" i="312"/>
  <c r="B1543" i="312"/>
  <c r="A1544" i="312"/>
  <c r="B983" i="312"/>
  <c r="A984" i="312"/>
  <c r="B1022" i="312"/>
  <c r="A1023" i="312"/>
  <c r="B599" i="312"/>
  <c r="A600" i="312"/>
  <c r="B600" i="312" s="1"/>
  <c r="B1103" i="312"/>
  <c r="A1104" i="312"/>
  <c r="B670" i="312"/>
  <c r="A671" i="312"/>
  <c r="B1302" i="312"/>
  <c r="A1303" i="312"/>
  <c r="B1502" i="312"/>
  <c r="A1503" i="312"/>
  <c r="B1183" i="312"/>
  <c r="A1184" i="312"/>
  <c r="B1462" i="312"/>
  <c r="A1463" i="312"/>
  <c r="A1064" i="311"/>
  <c r="B1063" i="311"/>
  <c r="A1464" i="311"/>
  <c r="B1463" i="311"/>
  <c r="A1343" i="311"/>
  <c r="B1342" i="311"/>
  <c r="A744" i="311"/>
  <c r="B743" i="311"/>
  <c r="B1142" i="311"/>
  <c r="A1143" i="311"/>
  <c r="A1223" i="311"/>
  <c r="B1222" i="311"/>
  <c r="B902" i="311"/>
  <c r="A903" i="311"/>
  <c r="B1263" i="311"/>
  <c r="A1264" i="311"/>
  <c r="B1102" i="311"/>
  <c r="A1103" i="311"/>
  <c r="B1383" i="311"/>
  <c r="A1384" i="311"/>
  <c r="B783" i="311"/>
  <c r="A784" i="311"/>
  <c r="B670" i="311"/>
  <c r="A671" i="311"/>
  <c r="A863" i="311"/>
  <c r="B862" i="311"/>
  <c r="A1423" i="311"/>
  <c r="B1422" i="311"/>
  <c r="B1303" i="311"/>
  <c r="A1304" i="311"/>
  <c r="B1182" i="311"/>
  <c r="A1183" i="311"/>
  <c r="B1022" i="311"/>
  <c r="A1023" i="311"/>
  <c r="B1502" i="311"/>
  <c r="A1503" i="311"/>
  <c r="B1543" i="311"/>
  <c r="A1544" i="311"/>
  <c r="B635" i="311"/>
  <c r="A636" i="311"/>
  <c r="B636" i="311" s="1"/>
  <c r="B822" i="311"/>
  <c r="A823" i="311"/>
  <c r="A27" i="315"/>
  <c r="A26" i="309"/>
  <c r="A25" i="308"/>
  <c r="A26" i="307"/>
  <c r="A1316" i="209"/>
  <c r="A1354" i="209"/>
  <c r="A1274" i="209"/>
  <c r="B1543" i="313" l="1"/>
  <c r="A1544" i="313"/>
  <c r="B863" i="313"/>
  <c r="A864" i="313"/>
  <c r="B1503" i="313"/>
  <c r="A1504" i="313"/>
  <c r="B1263" i="313"/>
  <c r="A1264" i="313"/>
  <c r="A1064" i="313"/>
  <c r="B1063" i="313"/>
  <c r="A1145" i="313"/>
  <c r="B1144" i="313"/>
  <c r="A1305" i="313"/>
  <c r="B1304" i="313"/>
  <c r="B1104" i="313"/>
  <c r="A1105" i="313"/>
  <c r="A1464" i="313"/>
  <c r="B1463" i="313"/>
  <c r="B1343" i="313"/>
  <c r="A1344" i="313"/>
  <c r="B599" i="313"/>
  <c r="A600" i="313"/>
  <c r="B600" i="313" s="1"/>
  <c r="B671" i="313"/>
  <c r="A672" i="313"/>
  <c r="B672" i="313" s="1"/>
  <c r="B1224" i="313"/>
  <c r="A1225" i="313"/>
  <c r="B1423" i="313"/>
  <c r="A1424" i="313"/>
  <c r="B943" i="313"/>
  <c r="A944" i="313"/>
  <c r="B904" i="313"/>
  <c r="A905" i="313"/>
  <c r="B1024" i="313"/>
  <c r="A1025" i="313"/>
  <c r="B1183" i="313"/>
  <c r="A1184" i="313"/>
  <c r="B784" i="313"/>
  <c r="A785" i="313"/>
  <c r="B707" i="313"/>
  <c r="A708" i="313"/>
  <c r="B708" i="313" s="1"/>
  <c r="A825" i="313"/>
  <c r="B824" i="313"/>
  <c r="B1463" i="312"/>
  <c r="A1464" i="312"/>
  <c r="B1503" i="312"/>
  <c r="A1504" i="312"/>
  <c r="B671" i="312"/>
  <c r="A672" i="312"/>
  <c r="B672" i="312" s="1"/>
  <c r="B984" i="312"/>
  <c r="A985" i="312"/>
  <c r="B864" i="312"/>
  <c r="A865" i="312"/>
  <c r="B1184" i="312"/>
  <c r="A1185" i="312"/>
  <c r="B1303" i="312"/>
  <c r="A1304" i="312"/>
  <c r="B1104" i="312"/>
  <c r="A1105" i="312"/>
  <c r="B1023" i="312"/>
  <c r="A1024" i="312"/>
  <c r="B1544" i="312"/>
  <c r="A1545" i="312"/>
  <c r="B1344" i="312"/>
  <c r="A1345" i="312"/>
  <c r="B944" i="312"/>
  <c r="A945" i="312"/>
  <c r="B743" i="312"/>
  <c r="A744" i="312"/>
  <c r="B1423" i="312"/>
  <c r="A1424" i="312"/>
  <c r="B1263" i="312"/>
  <c r="A1264" i="312"/>
  <c r="B783" i="312"/>
  <c r="A784" i="312"/>
  <c r="B1383" i="312"/>
  <c r="A1384" i="312"/>
  <c r="A864" i="311"/>
  <c r="B863" i="311"/>
  <c r="A1065" i="311"/>
  <c r="B1064" i="311"/>
  <c r="B1503" i="311"/>
  <c r="A1504" i="311"/>
  <c r="B1183" i="311"/>
  <c r="A1184" i="311"/>
  <c r="B671" i="311"/>
  <c r="A672" i="311"/>
  <c r="B672" i="311" s="1"/>
  <c r="B1384" i="311"/>
  <c r="A1385" i="311"/>
  <c r="B1264" i="311"/>
  <c r="A1265" i="311"/>
  <c r="A745" i="311"/>
  <c r="B744" i="311"/>
  <c r="A1424" i="311"/>
  <c r="B1423" i="311"/>
  <c r="A1224" i="311"/>
  <c r="B1223" i="311"/>
  <c r="B1464" i="311"/>
  <c r="A1465" i="311"/>
  <c r="B823" i="311"/>
  <c r="A824" i="311"/>
  <c r="B1544" i="311"/>
  <c r="A1545" i="311"/>
  <c r="B1023" i="311"/>
  <c r="A1024" i="311"/>
  <c r="B1304" i="311"/>
  <c r="A1305" i="311"/>
  <c r="B784" i="311"/>
  <c r="A785" i="311"/>
  <c r="B1103" i="311"/>
  <c r="A1104" i="311"/>
  <c r="B903" i="311"/>
  <c r="A904" i="311"/>
  <c r="B1143" i="311"/>
  <c r="A1144" i="311"/>
  <c r="A1344" i="311"/>
  <c r="B1343" i="311"/>
  <c r="A28" i="315"/>
  <c r="A27" i="309"/>
  <c r="A26" i="308"/>
  <c r="A27" i="307"/>
  <c r="A1317" i="209"/>
  <c r="A1355" i="209"/>
  <c r="A1275" i="209"/>
  <c r="V3" i="215"/>
  <c r="V4" i="215" s="1"/>
  <c r="V5" i="215" s="1"/>
  <c r="D35" i="214" s="1"/>
  <c r="U3" i="215"/>
  <c r="U4" i="215" s="1"/>
  <c r="U5" i="215" s="1"/>
  <c r="C35" i="214" s="1"/>
  <c r="S3" i="215"/>
  <c r="S4" i="215" s="1"/>
  <c r="S5" i="215" s="1"/>
  <c r="D5" i="214" s="1"/>
  <c r="R4" i="215"/>
  <c r="R5" i="215" s="1"/>
  <c r="C5" i="214" s="1"/>
  <c r="V9" i="215"/>
  <c r="V10" i="215" s="1"/>
  <c r="V11" i="215" s="1"/>
  <c r="D41" i="214" s="1"/>
  <c r="U9" i="215"/>
  <c r="U10" i="215" s="1"/>
  <c r="U11" i="215" s="1"/>
  <c r="C41" i="214" s="1"/>
  <c r="S9" i="215"/>
  <c r="S10" i="215" s="1"/>
  <c r="S11" i="215" s="1"/>
  <c r="D11" i="214" s="1"/>
  <c r="R9" i="215"/>
  <c r="R10" i="215" s="1"/>
  <c r="R11" i="215" s="1"/>
  <c r="C11" i="214" s="1"/>
  <c r="V15" i="215"/>
  <c r="V16" i="215" s="1"/>
  <c r="V17" i="215" s="1"/>
  <c r="D47" i="214" s="1"/>
  <c r="U15" i="215"/>
  <c r="U16" i="215" s="1"/>
  <c r="U17" i="215" s="1"/>
  <c r="C47" i="214" s="1"/>
  <c r="S15" i="215"/>
  <c r="S16" i="215" s="1"/>
  <c r="S17" i="215" s="1"/>
  <c r="D17" i="214" s="1"/>
  <c r="R15" i="215"/>
  <c r="R16" i="215" s="1"/>
  <c r="R17" i="215" s="1"/>
  <c r="C17" i="214" s="1"/>
  <c r="V21" i="215"/>
  <c r="V22" i="215" s="1"/>
  <c r="V23" i="215" s="1"/>
  <c r="D53" i="214" s="1"/>
  <c r="U21" i="215"/>
  <c r="U22" i="215" s="1"/>
  <c r="U23" i="215" s="1"/>
  <c r="C53" i="214" s="1"/>
  <c r="S21" i="215"/>
  <c r="S22" i="215" s="1"/>
  <c r="S23" i="215" s="1"/>
  <c r="D23" i="214" s="1"/>
  <c r="R21" i="215"/>
  <c r="R22" i="215" s="1"/>
  <c r="R23" i="215" s="1"/>
  <c r="C23" i="214" s="1"/>
  <c r="V27" i="215"/>
  <c r="V28" i="215" s="1"/>
  <c r="V29" i="215" s="1"/>
  <c r="D59" i="214" s="1"/>
  <c r="U27" i="215"/>
  <c r="U28" i="215" s="1"/>
  <c r="U29" i="215" s="1"/>
  <c r="C59" i="214" s="1"/>
  <c r="S27" i="215"/>
  <c r="S28" i="215" s="1"/>
  <c r="S29" i="215" s="1"/>
  <c r="D29" i="214" s="1"/>
  <c r="R27" i="215"/>
  <c r="R28" i="215" s="1"/>
  <c r="R29" i="215" s="1"/>
  <c r="C29" i="214" s="1"/>
  <c r="V59" i="215"/>
  <c r="V60" i="215" s="1"/>
  <c r="V61" i="215" s="1"/>
  <c r="I59" i="214" s="1"/>
  <c r="U59" i="215"/>
  <c r="U60" i="215" s="1"/>
  <c r="U61" i="215" s="1"/>
  <c r="H59" i="214" s="1"/>
  <c r="S59" i="215"/>
  <c r="S60" i="215" s="1"/>
  <c r="S61" i="215" s="1"/>
  <c r="I29" i="214" s="1"/>
  <c r="R59" i="215"/>
  <c r="R60" i="215" s="1"/>
  <c r="R61" i="215" s="1"/>
  <c r="H29" i="214" s="1"/>
  <c r="V53" i="215"/>
  <c r="V54" i="215" s="1"/>
  <c r="V55" i="215" s="1"/>
  <c r="I53" i="214" s="1"/>
  <c r="U53" i="215"/>
  <c r="U54" i="215" s="1"/>
  <c r="U55" i="215" s="1"/>
  <c r="H53" i="214" s="1"/>
  <c r="S53" i="215"/>
  <c r="S54" i="215" s="1"/>
  <c r="S55" i="215" s="1"/>
  <c r="I23" i="214" s="1"/>
  <c r="R53" i="215"/>
  <c r="R54" i="215" s="1"/>
  <c r="R55" i="215" s="1"/>
  <c r="H23" i="214" s="1"/>
  <c r="V47" i="215"/>
  <c r="V48" i="215" s="1"/>
  <c r="V49" i="215" s="1"/>
  <c r="I47" i="214" s="1"/>
  <c r="U47" i="215"/>
  <c r="U48" i="215" s="1"/>
  <c r="U49" i="215" s="1"/>
  <c r="H47" i="214" s="1"/>
  <c r="S47" i="215"/>
  <c r="S48" i="215" s="1"/>
  <c r="S49" i="215" s="1"/>
  <c r="I17" i="214" s="1"/>
  <c r="R47" i="215"/>
  <c r="R48" i="215" s="1"/>
  <c r="R49" i="215" s="1"/>
  <c r="H17" i="214" s="1"/>
  <c r="V41" i="215"/>
  <c r="V42" i="215" s="1"/>
  <c r="V43" i="215" s="1"/>
  <c r="I41" i="214" s="1"/>
  <c r="U41" i="215"/>
  <c r="U42" i="215" s="1"/>
  <c r="U43" i="215" s="1"/>
  <c r="H41" i="214" s="1"/>
  <c r="S41" i="215"/>
  <c r="S42" i="215" s="1"/>
  <c r="S43" i="215" s="1"/>
  <c r="I11" i="214" s="1"/>
  <c r="R41" i="215"/>
  <c r="R42" i="215" s="1"/>
  <c r="R43" i="215" s="1"/>
  <c r="H11" i="214" s="1"/>
  <c r="V35" i="215"/>
  <c r="V36" i="215" s="1"/>
  <c r="V37" i="215" s="1"/>
  <c r="I35" i="214" s="1"/>
  <c r="U35" i="215"/>
  <c r="U36" i="215" s="1"/>
  <c r="U37" i="215" s="1"/>
  <c r="H35" i="214" s="1"/>
  <c r="S35" i="215"/>
  <c r="S36" i="215" s="1"/>
  <c r="S37" i="215" s="1"/>
  <c r="I5" i="214" s="1"/>
  <c r="R35" i="215"/>
  <c r="H3" i="214" s="1"/>
  <c r="V91" i="215"/>
  <c r="V92" i="215" s="1"/>
  <c r="V93" i="215" s="1"/>
  <c r="N59" i="214" s="1"/>
  <c r="U91" i="215"/>
  <c r="U92" i="215" s="1"/>
  <c r="U93" i="215" s="1"/>
  <c r="M59" i="214" s="1"/>
  <c r="S91" i="215"/>
  <c r="S92" i="215" s="1"/>
  <c r="S93" i="215" s="1"/>
  <c r="N29" i="214" s="1"/>
  <c r="R91" i="215"/>
  <c r="R92" i="215" s="1"/>
  <c r="R93" i="215" s="1"/>
  <c r="M29" i="214" s="1"/>
  <c r="V85" i="215"/>
  <c r="V86" i="215" s="1"/>
  <c r="V87" i="215" s="1"/>
  <c r="N53" i="214" s="1"/>
  <c r="U85" i="215"/>
  <c r="U86" i="215" s="1"/>
  <c r="U87" i="215" s="1"/>
  <c r="M53" i="214" s="1"/>
  <c r="S85" i="215"/>
  <c r="S86" i="215" s="1"/>
  <c r="S87" i="215" s="1"/>
  <c r="N23" i="214" s="1"/>
  <c r="R85" i="215"/>
  <c r="R86" i="215" s="1"/>
  <c r="R87" i="215" s="1"/>
  <c r="M23" i="214" s="1"/>
  <c r="V79" i="215"/>
  <c r="V80" i="215" s="1"/>
  <c r="V81" i="215" s="1"/>
  <c r="N47" i="214" s="1"/>
  <c r="U79" i="215"/>
  <c r="U80" i="215" s="1"/>
  <c r="U81" i="215" s="1"/>
  <c r="M47" i="214" s="1"/>
  <c r="S79" i="215"/>
  <c r="S80" i="215" s="1"/>
  <c r="S81" i="215" s="1"/>
  <c r="N17" i="214" s="1"/>
  <c r="R79" i="215"/>
  <c r="R80" i="215" s="1"/>
  <c r="R81" i="215" s="1"/>
  <c r="M17" i="214" s="1"/>
  <c r="V73" i="215"/>
  <c r="V74" i="215" s="1"/>
  <c r="V75" i="215" s="1"/>
  <c r="N41" i="214" s="1"/>
  <c r="U73" i="215"/>
  <c r="U74" i="215" s="1"/>
  <c r="U75" i="215" s="1"/>
  <c r="M41" i="214" s="1"/>
  <c r="S73" i="215"/>
  <c r="S74" i="215" s="1"/>
  <c r="S75" i="215" s="1"/>
  <c r="N11" i="214" s="1"/>
  <c r="R73" i="215"/>
  <c r="R74" i="215" s="1"/>
  <c r="R75" i="215" s="1"/>
  <c r="M11" i="214" s="1"/>
  <c r="V67" i="215"/>
  <c r="V68" i="215" s="1"/>
  <c r="V69" i="215" s="1"/>
  <c r="N35" i="214" s="1"/>
  <c r="U67" i="215"/>
  <c r="U68" i="215" s="1"/>
  <c r="U69" i="215" s="1"/>
  <c r="M35" i="214" s="1"/>
  <c r="S67" i="215"/>
  <c r="S68" i="215" s="1"/>
  <c r="S69" i="215" s="1"/>
  <c r="N5" i="214" s="1"/>
  <c r="R67" i="215"/>
  <c r="R68" i="215" s="1"/>
  <c r="R69" i="215" s="1"/>
  <c r="M5" i="214" s="1"/>
  <c r="V99" i="215"/>
  <c r="V100" i="215" s="1"/>
  <c r="V101" i="215" s="1"/>
  <c r="S35" i="214" s="1"/>
  <c r="U99" i="215"/>
  <c r="U100" i="215" s="1"/>
  <c r="V105" i="215"/>
  <c r="S39" i="214" s="1"/>
  <c r="U105" i="215"/>
  <c r="R39" i="214" s="1"/>
  <c r="V111" i="215"/>
  <c r="V112" i="215" s="1"/>
  <c r="V113" i="215" s="1"/>
  <c r="S47" i="214" s="1"/>
  <c r="U111" i="215"/>
  <c r="U112" i="215" s="1"/>
  <c r="V117" i="215"/>
  <c r="V118" i="215" s="1"/>
  <c r="V119" i="215" s="1"/>
  <c r="S53" i="214" s="1"/>
  <c r="U117" i="215"/>
  <c r="R51" i="214" s="1"/>
  <c r="V123" i="215"/>
  <c r="S57" i="214" s="1"/>
  <c r="U123" i="215"/>
  <c r="U124" i="215" s="1"/>
  <c r="U125" i="215" s="1"/>
  <c r="R59" i="214" s="1"/>
  <c r="S77" i="214"/>
  <c r="R77" i="214"/>
  <c r="S65" i="214"/>
  <c r="R65" i="214"/>
  <c r="S123" i="215"/>
  <c r="S27" i="214" s="1"/>
  <c r="R123" i="215"/>
  <c r="R27" i="214" s="1"/>
  <c r="N77" i="214"/>
  <c r="M77" i="214"/>
  <c r="N65" i="214"/>
  <c r="M65" i="214"/>
  <c r="I77" i="214"/>
  <c r="H77" i="214"/>
  <c r="I65" i="214"/>
  <c r="H65" i="214"/>
  <c r="D71" i="214"/>
  <c r="C71" i="214"/>
  <c r="D77" i="214"/>
  <c r="C77" i="214"/>
  <c r="D65" i="214"/>
  <c r="C65" i="214"/>
  <c r="S117" i="215"/>
  <c r="S118" i="215" s="1"/>
  <c r="R117" i="215"/>
  <c r="R118" i="215" s="1"/>
  <c r="S111" i="215"/>
  <c r="S112" i="215" s="1"/>
  <c r="S113" i="215" s="1"/>
  <c r="S17" i="214" s="1"/>
  <c r="R111" i="215"/>
  <c r="R112" i="215" s="1"/>
  <c r="R113" i="215" s="1"/>
  <c r="R17" i="214" s="1"/>
  <c r="S105" i="215"/>
  <c r="S106" i="215" s="1"/>
  <c r="R105" i="215"/>
  <c r="R106" i="215" s="1"/>
  <c r="S99" i="215"/>
  <c r="S3" i="214" s="1"/>
  <c r="R99" i="215"/>
  <c r="R3" i="214" s="1"/>
  <c r="N69" i="214"/>
  <c r="M69" i="214"/>
  <c r="H69" i="214"/>
  <c r="B1184" i="313" l="1"/>
  <c r="A1185" i="313"/>
  <c r="B905" i="313"/>
  <c r="A906" i="313"/>
  <c r="B1424" i="313"/>
  <c r="A1425" i="313"/>
  <c r="B1344" i="313"/>
  <c r="A1345" i="313"/>
  <c r="B864" i="313"/>
  <c r="A865" i="313"/>
  <c r="A1146" i="313"/>
  <c r="B1145" i="313"/>
  <c r="B1105" i="313"/>
  <c r="A1106" i="313"/>
  <c r="B1264" i="313"/>
  <c r="A1265" i="313"/>
  <c r="B785" i="313"/>
  <c r="A786" i="313"/>
  <c r="B1025" i="313"/>
  <c r="A1026" i="313"/>
  <c r="B944" i="313"/>
  <c r="A945" i="313"/>
  <c r="B1225" i="313"/>
  <c r="A1226" i="313"/>
  <c r="B1504" i="313"/>
  <c r="A1505" i="313"/>
  <c r="B1544" i="313"/>
  <c r="A1545" i="313"/>
  <c r="A826" i="313"/>
  <c r="B825" i="313"/>
  <c r="A1465" i="313"/>
  <c r="B1464" i="313"/>
  <c r="A1306" i="313"/>
  <c r="B1305" i="313"/>
  <c r="A1065" i="313"/>
  <c r="B1064" i="313"/>
  <c r="B784" i="312"/>
  <c r="A785" i="312"/>
  <c r="B945" i="312"/>
  <c r="A946" i="312"/>
  <c r="B1105" i="312"/>
  <c r="A1106" i="312"/>
  <c r="B985" i="312"/>
  <c r="A986" i="312"/>
  <c r="B1424" i="312"/>
  <c r="A1425" i="312"/>
  <c r="B1545" i="312"/>
  <c r="A1546" i="312"/>
  <c r="B1504" i="312"/>
  <c r="A1505" i="312"/>
  <c r="B1384" i="312"/>
  <c r="A1385" i="312"/>
  <c r="B1264" i="312"/>
  <c r="A1265" i="312"/>
  <c r="B744" i="312"/>
  <c r="A745" i="312"/>
  <c r="B1345" i="312"/>
  <c r="A1346" i="312"/>
  <c r="B1024" i="312"/>
  <c r="A1025" i="312"/>
  <c r="B1304" i="312"/>
  <c r="A1305" i="312"/>
  <c r="B865" i="312"/>
  <c r="A866" i="312"/>
  <c r="A1465" i="312"/>
  <c r="B1464" i="312"/>
  <c r="A1186" i="312"/>
  <c r="B1185" i="312"/>
  <c r="A1425" i="311"/>
  <c r="B1424" i="311"/>
  <c r="B904" i="311"/>
  <c r="A905" i="311"/>
  <c r="B785" i="311"/>
  <c r="A786" i="311"/>
  <c r="B1024" i="311"/>
  <c r="A1025" i="311"/>
  <c r="B824" i="311"/>
  <c r="A825" i="311"/>
  <c r="B1385" i="311"/>
  <c r="A1386" i="311"/>
  <c r="B1184" i="311"/>
  <c r="A1185" i="311"/>
  <c r="A1345" i="311"/>
  <c r="B1344" i="311"/>
  <c r="A1066" i="311"/>
  <c r="B1065" i="311"/>
  <c r="A1225" i="311"/>
  <c r="B1224" i="311"/>
  <c r="A746" i="311"/>
  <c r="B745" i="311"/>
  <c r="B1144" i="311"/>
  <c r="A1145" i="311"/>
  <c r="B1104" i="311"/>
  <c r="A1105" i="311"/>
  <c r="B1305" i="311"/>
  <c r="A1306" i="311"/>
  <c r="B1545" i="311"/>
  <c r="A1546" i="311"/>
  <c r="B1465" i="311"/>
  <c r="A1466" i="311"/>
  <c r="B1265" i="311"/>
  <c r="A1266" i="311"/>
  <c r="B1504" i="311"/>
  <c r="A1505" i="311"/>
  <c r="A865" i="311"/>
  <c r="B864" i="311"/>
  <c r="A29" i="315"/>
  <c r="A28" i="309"/>
  <c r="A27" i="308"/>
  <c r="A28" i="307"/>
  <c r="A1318" i="209"/>
  <c r="A1356" i="209"/>
  <c r="A1276" i="209"/>
  <c r="U118" i="215"/>
  <c r="U119" i="215" s="1"/>
  <c r="R53" i="214" s="1"/>
  <c r="U106" i="215"/>
  <c r="U107" i="215" s="1"/>
  <c r="R41" i="214" s="1"/>
  <c r="V106" i="215"/>
  <c r="V107" i="215" s="1"/>
  <c r="S41" i="214" s="1"/>
  <c r="H64" i="214"/>
  <c r="I64" i="214"/>
  <c r="R100" i="215"/>
  <c r="R101" i="215" s="1"/>
  <c r="R5" i="214" s="1"/>
  <c r="S33" i="214"/>
  <c r="R33" i="214"/>
  <c r="S52" i="214"/>
  <c r="S9" i="214"/>
  <c r="R16" i="214"/>
  <c r="R21" i="214"/>
  <c r="R9" i="214"/>
  <c r="S21" i="214"/>
  <c r="M57" i="214"/>
  <c r="N10" i="214"/>
  <c r="N27" i="214"/>
  <c r="M63" i="214"/>
  <c r="N3" i="214"/>
  <c r="M15" i="214"/>
  <c r="M22" i="214"/>
  <c r="N15" i="214"/>
  <c r="N22" i="214"/>
  <c r="M10" i="214"/>
  <c r="M27" i="214"/>
  <c r="M3" i="214"/>
  <c r="H46" i="214"/>
  <c r="H51" i="214"/>
  <c r="H76" i="214"/>
  <c r="H58" i="214"/>
  <c r="H16" i="214"/>
  <c r="I16" i="214"/>
  <c r="H21" i="214"/>
  <c r="H28" i="214"/>
  <c r="H9" i="214"/>
  <c r="I9" i="214"/>
  <c r="I21" i="214"/>
  <c r="I28" i="214"/>
  <c r="D76" i="214"/>
  <c r="R76" i="214"/>
  <c r="S76" i="214"/>
  <c r="R75" i="214"/>
  <c r="S75" i="214"/>
  <c r="R70" i="214"/>
  <c r="R71" i="214"/>
  <c r="S71" i="214"/>
  <c r="S70" i="214"/>
  <c r="R64" i="214"/>
  <c r="R69" i="214"/>
  <c r="S64" i="214"/>
  <c r="S69" i="214"/>
  <c r="R63" i="214"/>
  <c r="S63" i="214"/>
  <c r="U113" i="215"/>
  <c r="R47" i="214" s="1"/>
  <c r="R46" i="214"/>
  <c r="U101" i="215"/>
  <c r="R35" i="214" s="1"/>
  <c r="R34" i="214"/>
  <c r="R45" i="214"/>
  <c r="S45" i="214"/>
  <c r="V124" i="215"/>
  <c r="R58" i="214"/>
  <c r="R57" i="214"/>
  <c r="S34" i="214"/>
  <c r="S46" i="214"/>
  <c r="S51" i="214"/>
  <c r="R119" i="215"/>
  <c r="R23" i="214" s="1"/>
  <c r="R22" i="214"/>
  <c r="S119" i="215"/>
  <c r="S23" i="214" s="1"/>
  <c r="S22" i="214"/>
  <c r="R107" i="215"/>
  <c r="R11" i="214" s="1"/>
  <c r="R10" i="214"/>
  <c r="S107" i="215"/>
  <c r="S11" i="214" s="1"/>
  <c r="S10" i="214"/>
  <c r="S16" i="214"/>
  <c r="R124" i="215"/>
  <c r="S100" i="215"/>
  <c r="R15" i="214"/>
  <c r="S124" i="215"/>
  <c r="S15" i="214"/>
  <c r="M33" i="214"/>
  <c r="M40" i="214"/>
  <c r="M45" i="214"/>
  <c r="M52" i="214"/>
  <c r="M75" i="214"/>
  <c r="N33" i="214"/>
  <c r="N40" i="214"/>
  <c r="N45" i="214"/>
  <c r="N52" i="214"/>
  <c r="N57" i="214"/>
  <c r="N75" i="214"/>
  <c r="M34" i="214"/>
  <c r="M39" i="214"/>
  <c r="M46" i="214"/>
  <c r="M51" i="214"/>
  <c r="M58" i="214"/>
  <c r="M76" i="214"/>
  <c r="N34" i="214"/>
  <c r="N39" i="214"/>
  <c r="N46" i="214"/>
  <c r="N51" i="214"/>
  <c r="N58" i="214"/>
  <c r="N76" i="214"/>
  <c r="M4" i="214"/>
  <c r="M9" i="214"/>
  <c r="M16" i="214"/>
  <c r="M21" i="214"/>
  <c r="M28" i="214"/>
  <c r="M64" i="214"/>
  <c r="N63" i="214"/>
  <c r="N4" i="214"/>
  <c r="N9" i="214"/>
  <c r="N16" i="214"/>
  <c r="N21" i="214"/>
  <c r="N28" i="214"/>
  <c r="N64" i="214"/>
  <c r="I34" i="214"/>
  <c r="I39" i="214"/>
  <c r="I46" i="214"/>
  <c r="H49" i="214" s="1"/>
  <c r="I51" i="214"/>
  <c r="I58" i="214"/>
  <c r="I76" i="214"/>
  <c r="H34" i="214"/>
  <c r="H39" i="214"/>
  <c r="H33" i="214"/>
  <c r="H40" i="214"/>
  <c r="H45" i="214"/>
  <c r="H52" i="214"/>
  <c r="H57" i="214"/>
  <c r="H75" i="214"/>
  <c r="I33" i="214"/>
  <c r="I40" i="214"/>
  <c r="H43" i="214" s="1"/>
  <c r="I45" i="214"/>
  <c r="I52" i="214"/>
  <c r="H55" i="214" s="1"/>
  <c r="I57" i="214"/>
  <c r="I75" i="214"/>
  <c r="I71" i="214"/>
  <c r="I70" i="214"/>
  <c r="R36" i="215"/>
  <c r="I4" i="214"/>
  <c r="H10" i="214"/>
  <c r="H15" i="214"/>
  <c r="H22" i="214"/>
  <c r="H27" i="214"/>
  <c r="H63" i="214"/>
  <c r="I69" i="214"/>
  <c r="I3" i="214"/>
  <c r="I10" i="214"/>
  <c r="I15" i="214"/>
  <c r="I22" i="214"/>
  <c r="I27" i="214"/>
  <c r="I63" i="214"/>
  <c r="D75" i="214"/>
  <c r="C75" i="214"/>
  <c r="C76" i="214"/>
  <c r="D64" i="214"/>
  <c r="C63" i="214"/>
  <c r="C70" i="214"/>
  <c r="D63" i="214"/>
  <c r="D70" i="214"/>
  <c r="D69" i="214"/>
  <c r="C64" i="214"/>
  <c r="C69" i="214"/>
  <c r="C39" i="214"/>
  <c r="C58" i="214"/>
  <c r="D34" i="214"/>
  <c r="D39" i="214"/>
  <c r="D46" i="214"/>
  <c r="D51" i="214"/>
  <c r="D58" i="214"/>
  <c r="C51" i="214"/>
  <c r="C34" i="214"/>
  <c r="C46" i="214"/>
  <c r="C33" i="214"/>
  <c r="C40" i="214"/>
  <c r="C45" i="214"/>
  <c r="C52" i="214"/>
  <c r="C57" i="214"/>
  <c r="D33" i="214"/>
  <c r="D40" i="214"/>
  <c r="D45" i="214"/>
  <c r="D52" i="214"/>
  <c r="D57" i="214"/>
  <c r="C15" i="214"/>
  <c r="C22" i="214"/>
  <c r="D10" i="214"/>
  <c r="D15" i="214"/>
  <c r="D22" i="214"/>
  <c r="C25" i="214" s="1"/>
  <c r="D27" i="214"/>
  <c r="D4" i="214"/>
  <c r="C10" i="214"/>
  <c r="C27" i="214"/>
  <c r="C9" i="214"/>
  <c r="C16" i="214"/>
  <c r="C21" i="214"/>
  <c r="C28" i="214"/>
  <c r="D3" i="214"/>
  <c r="D9" i="214"/>
  <c r="D16" i="214"/>
  <c r="D21" i="214"/>
  <c r="D28" i="214"/>
  <c r="C3" i="214"/>
  <c r="C4" i="214"/>
  <c r="A1066" i="313" l="1"/>
  <c r="B1065" i="313"/>
  <c r="B1465" i="313"/>
  <c r="A1466" i="313"/>
  <c r="A1147" i="313"/>
  <c r="B1146" i="313"/>
  <c r="B1545" i="313"/>
  <c r="A1546" i="313"/>
  <c r="B1026" i="313"/>
  <c r="A1027" i="313"/>
  <c r="B906" i="313"/>
  <c r="A907" i="313"/>
  <c r="B1505" i="313"/>
  <c r="A1506" i="313"/>
  <c r="B945" i="313"/>
  <c r="A946" i="313"/>
  <c r="B786" i="313"/>
  <c r="A787" i="313"/>
  <c r="B1106" i="313"/>
  <c r="A1107" i="313"/>
  <c r="B865" i="313"/>
  <c r="A866" i="313"/>
  <c r="B1425" i="313"/>
  <c r="A1426" i="313"/>
  <c r="B1185" i="313"/>
  <c r="A1186" i="313"/>
  <c r="B1226" i="313"/>
  <c r="A1227" i="313"/>
  <c r="B1265" i="313"/>
  <c r="A1266" i="313"/>
  <c r="B1345" i="313"/>
  <c r="A1346" i="313"/>
  <c r="A1307" i="313"/>
  <c r="B1306" i="313"/>
  <c r="A827" i="313"/>
  <c r="B826" i="313"/>
  <c r="B745" i="312"/>
  <c r="A746" i="312"/>
  <c r="B946" i="312"/>
  <c r="A947" i="312"/>
  <c r="A1187" i="312"/>
  <c r="B1186" i="312"/>
  <c r="B986" i="312"/>
  <c r="A987" i="312"/>
  <c r="B1305" i="312"/>
  <c r="A1306" i="312"/>
  <c r="B1346" i="312"/>
  <c r="A1347" i="312"/>
  <c r="B1265" i="312"/>
  <c r="A1266" i="312"/>
  <c r="B1505" i="312"/>
  <c r="A1506" i="312"/>
  <c r="B1425" i="312"/>
  <c r="A1426" i="312"/>
  <c r="B1106" i="312"/>
  <c r="A1107" i="312"/>
  <c r="B785" i="312"/>
  <c r="A786" i="312"/>
  <c r="B866" i="312"/>
  <c r="A867" i="312"/>
  <c r="B1025" i="312"/>
  <c r="A1026" i="312"/>
  <c r="B1385" i="312"/>
  <c r="A1386" i="312"/>
  <c r="B1546" i="312"/>
  <c r="A1547" i="312"/>
  <c r="A1466" i="312"/>
  <c r="B1465" i="312"/>
  <c r="A747" i="311"/>
  <c r="B746" i="311"/>
  <c r="A1067" i="311"/>
  <c r="B1066" i="311"/>
  <c r="A1426" i="311"/>
  <c r="B1425" i="311"/>
  <c r="B1505" i="311"/>
  <c r="A1506" i="311"/>
  <c r="B1466" i="311"/>
  <c r="A1467" i="311"/>
  <c r="B1306" i="311"/>
  <c r="A1307" i="311"/>
  <c r="B1145" i="311"/>
  <c r="A1146" i="311"/>
  <c r="B1386" i="311"/>
  <c r="A1387" i="311"/>
  <c r="B1025" i="311"/>
  <c r="A1026" i="311"/>
  <c r="B905" i="311"/>
  <c r="A906" i="311"/>
  <c r="A1226" i="311"/>
  <c r="B1225" i="311"/>
  <c r="A1346" i="311"/>
  <c r="B1345" i="311"/>
  <c r="B1266" i="311"/>
  <c r="A1267" i="311"/>
  <c r="B1546" i="311"/>
  <c r="A1547" i="311"/>
  <c r="B1105" i="311"/>
  <c r="A1106" i="311"/>
  <c r="B1185" i="311"/>
  <c r="A1186" i="311"/>
  <c r="B825" i="311"/>
  <c r="A826" i="311"/>
  <c r="B786" i="311"/>
  <c r="A787" i="311"/>
  <c r="A866" i="311"/>
  <c r="B865" i="311"/>
  <c r="A30" i="315"/>
  <c r="A29" i="309"/>
  <c r="A28" i="308"/>
  <c r="A29" i="307"/>
  <c r="R52" i="214"/>
  <c r="A1357" i="209"/>
  <c r="A1277" i="209"/>
  <c r="R4" i="214"/>
  <c r="R40" i="214"/>
  <c r="S40" i="214"/>
  <c r="V125" i="215"/>
  <c r="S59" i="214" s="1"/>
  <c r="S58" i="214"/>
  <c r="S101" i="215"/>
  <c r="S5" i="214" s="1"/>
  <c r="S4" i="214"/>
  <c r="R125" i="215"/>
  <c r="R29" i="214" s="1"/>
  <c r="R28" i="214"/>
  <c r="S125" i="215"/>
  <c r="S29" i="214" s="1"/>
  <c r="S28" i="214"/>
  <c r="N71" i="214"/>
  <c r="N70" i="214"/>
  <c r="M71" i="214"/>
  <c r="M70" i="214"/>
  <c r="R37" i="215"/>
  <c r="H5" i="214" s="1"/>
  <c r="H4" i="214"/>
  <c r="H71" i="214"/>
  <c r="H70" i="214"/>
  <c r="A828" i="313" l="1"/>
  <c r="B828" i="313" s="1"/>
  <c r="B827" i="313"/>
  <c r="B1227" i="313"/>
  <c r="A1228" i="313"/>
  <c r="B1228" i="313" s="1"/>
  <c r="B1107" i="313"/>
  <c r="A1108" i="313"/>
  <c r="B1108" i="313" s="1"/>
  <c r="B907" i="313"/>
  <c r="A908" i="313"/>
  <c r="B908" i="313" s="1"/>
  <c r="B1546" i="313"/>
  <c r="A1547" i="313"/>
  <c r="B1266" i="313"/>
  <c r="A1267" i="313"/>
  <c r="B1186" i="313"/>
  <c r="A1187" i="313"/>
  <c r="B866" i="313"/>
  <c r="A867" i="313"/>
  <c r="B787" i="313"/>
  <c r="A788" i="313"/>
  <c r="B788" i="313" s="1"/>
  <c r="B1506" i="313"/>
  <c r="A1507" i="313"/>
  <c r="B1027" i="313"/>
  <c r="A1028" i="313"/>
  <c r="B1028" i="313" s="1"/>
  <c r="A1347" i="313"/>
  <c r="B1346" i="313"/>
  <c r="B1426" i="313"/>
  <c r="A1427" i="313"/>
  <c r="B946" i="313"/>
  <c r="A947" i="313"/>
  <c r="B1466" i="313"/>
  <c r="A1467" i="313"/>
  <c r="A1308" i="313"/>
  <c r="B1308" i="313" s="1"/>
  <c r="B1307" i="313"/>
  <c r="A1148" i="313"/>
  <c r="B1148" i="313" s="1"/>
  <c r="B1147" i="313"/>
  <c r="A1067" i="313"/>
  <c r="B1066" i="313"/>
  <c r="B1386" i="312"/>
  <c r="A1387" i="312"/>
  <c r="B867" i="312"/>
  <c r="A868" i="312"/>
  <c r="B868" i="312" s="1"/>
  <c r="B1107" i="312"/>
  <c r="A1108" i="312"/>
  <c r="B1108" i="312" s="1"/>
  <c r="B1506" i="312"/>
  <c r="A1507" i="312"/>
  <c r="B947" i="312"/>
  <c r="A948" i="312"/>
  <c r="B948" i="312" s="1"/>
  <c r="B1466" i="312"/>
  <c r="A1467" i="312"/>
  <c r="B1347" i="312"/>
  <c r="A1348" i="312"/>
  <c r="B1348" i="312" s="1"/>
  <c r="B1547" i="312"/>
  <c r="A1548" i="312"/>
  <c r="B1548" i="312" s="1"/>
  <c r="B1026" i="312"/>
  <c r="A1027" i="312"/>
  <c r="B786" i="312"/>
  <c r="A787" i="312"/>
  <c r="B1426" i="312"/>
  <c r="A1427" i="312"/>
  <c r="B1266" i="312"/>
  <c r="A1267" i="312"/>
  <c r="B1306" i="312"/>
  <c r="A1307" i="312"/>
  <c r="B746" i="312"/>
  <c r="A747" i="312"/>
  <c r="B987" i="312"/>
  <c r="A988" i="312"/>
  <c r="B988" i="312" s="1"/>
  <c r="B1187" i="312"/>
  <c r="A1188" i="312"/>
  <c r="B1188" i="312" s="1"/>
  <c r="A867" i="311"/>
  <c r="B866" i="311"/>
  <c r="B787" i="311"/>
  <c r="A788" i="311"/>
  <c r="B788" i="311" s="1"/>
  <c r="B1186" i="311"/>
  <c r="A1187" i="311"/>
  <c r="B1547" i="311"/>
  <c r="A1548" i="311"/>
  <c r="B1548" i="311" s="1"/>
  <c r="B906" i="311"/>
  <c r="A907" i="311"/>
  <c r="B1387" i="311"/>
  <c r="A1388" i="311"/>
  <c r="B1388" i="311" s="1"/>
  <c r="B1307" i="311"/>
  <c r="A1308" i="311"/>
  <c r="B1308" i="311" s="1"/>
  <c r="B1506" i="311"/>
  <c r="A1507" i="311"/>
  <c r="A1347" i="311"/>
  <c r="B1346" i="311"/>
  <c r="A1068" i="311"/>
  <c r="B1068" i="311" s="1"/>
  <c r="B1067" i="311"/>
  <c r="B826" i="311"/>
  <c r="A827" i="311"/>
  <c r="B1106" i="311"/>
  <c r="A1107" i="311"/>
  <c r="B1267" i="311"/>
  <c r="A1268" i="311"/>
  <c r="B1268" i="311" s="1"/>
  <c r="B1026" i="311"/>
  <c r="A1027" i="311"/>
  <c r="B1146" i="311"/>
  <c r="A1147" i="311"/>
  <c r="B1467" i="311"/>
  <c r="A1468" i="311"/>
  <c r="B1468" i="311" s="1"/>
  <c r="A1227" i="311"/>
  <c r="B1226" i="311"/>
  <c r="A1427" i="311"/>
  <c r="B1426" i="311"/>
  <c r="A748" i="311"/>
  <c r="B748" i="311" s="1"/>
  <c r="B747" i="311"/>
  <c r="A31" i="315"/>
  <c r="A30" i="309"/>
  <c r="A29" i="308"/>
  <c r="A30" i="307"/>
  <c r="A1358" i="209"/>
  <c r="A1278" i="209"/>
  <c r="B867" i="313" l="1"/>
  <c r="A868" i="313"/>
  <c r="B868" i="313" s="1"/>
  <c r="A1068" i="313"/>
  <c r="B1068" i="313" s="1"/>
  <c r="B1067" i="313"/>
  <c r="A1348" i="313"/>
  <c r="B1348" i="313" s="1"/>
  <c r="B1347" i="313"/>
  <c r="B947" i="313"/>
  <c r="A948" i="313"/>
  <c r="B948" i="313" s="1"/>
  <c r="B1507" i="313"/>
  <c r="A1508" i="313"/>
  <c r="B1508" i="313" s="1"/>
  <c r="B1267" i="313"/>
  <c r="A1268" i="313"/>
  <c r="B1268" i="313" s="1"/>
  <c r="A1468" i="313"/>
  <c r="B1468" i="313" s="1"/>
  <c r="B1467" i="313"/>
  <c r="B1427" i="313"/>
  <c r="A1428" i="313"/>
  <c r="B1428" i="313" s="1"/>
  <c r="B1187" i="313"/>
  <c r="A1188" i="313"/>
  <c r="B1188" i="313" s="1"/>
  <c r="B1547" i="313"/>
  <c r="A1548" i="313"/>
  <c r="B1548" i="313" s="1"/>
  <c r="B787" i="312"/>
  <c r="A788" i="312"/>
  <c r="B788" i="312" s="1"/>
  <c r="B1467" i="312"/>
  <c r="A1468" i="312"/>
  <c r="B1468" i="312" s="1"/>
  <c r="B1307" i="312"/>
  <c r="A1308" i="312"/>
  <c r="B1308" i="312" s="1"/>
  <c r="B1427" i="312"/>
  <c r="A1428" i="312"/>
  <c r="B1428" i="312" s="1"/>
  <c r="B1027" i="312"/>
  <c r="A1028" i="312"/>
  <c r="B1028" i="312" s="1"/>
  <c r="B1387" i="312"/>
  <c r="A1388" i="312"/>
  <c r="B1388" i="312" s="1"/>
  <c r="B747" i="312"/>
  <c r="A748" i="312"/>
  <c r="B748" i="312" s="1"/>
  <c r="B1267" i="312"/>
  <c r="A1268" i="312"/>
  <c r="B1268" i="312" s="1"/>
  <c r="B1507" i="312"/>
  <c r="A1508" i="312"/>
  <c r="B1508" i="312" s="1"/>
  <c r="A1228" i="311"/>
  <c r="B1228" i="311" s="1"/>
  <c r="B1227" i="311"/>
  <c r="A1348" i="311"/>
  <c r="B1348" i="311" s="1"/>
  <c r="B1347" i="311"/>
  <c r="A868" i="311"/>
  <c r="B868" i="311" s="1"/>
  <c r="B867" i="311"/>
  <c r="B1027" i="311"/>
  <c r="A1028" i="311"/>
  <c r="B1028" i="311" s="1"/>
  <c r="B1107" i="311"/>
  <c r="A1108" i="311"/>
  <c r="B1108" i="311" s="1"/>
  <c r="B1507" i="311"/>
  <c r="A1508" i="311"/>
  <c r="B1508" i="311" s="1"/>
  <c r="A1428" i="311"/>
  <c r="B1428" i="311" s="1"/>
  <c r="B1427" i="311"/>
  <c r="B1147" i="311"/>
  <c r="A1148" i="311"/>
  <c r="B1148" i="311" s="1"/>
  <c r="B827" i="311"/>
  <c r="A828" i="311"/>
  <c r="B828" i="311" s="1"/>
  <c r="B907" i="311"/>
  <c r="A908" i="311"/>
  <c r="B908" i="311" s="1"/>
  <c r="B1187" i="311"/>
  <c r="A1188" i="311"/>
  <c r="B1188" i="311" s="1"/>
  <c r="A32" i="315"/>
  <c r="A31" i="309"/>
  <c r="A30" i="308"/>
  <c r="A31" i="307"/>
  <c r="R78" i="214"/>
  <c r="C72" i="214"/>
  <c r="C60" i="214"/>
  <c r="M54" i="214"/>
  <c r="R60" i="214"/>
  <c r="R12" i="214"/>
  <c r="S80" i="214"/>
  <c r="R80" i="214"/>
  <c r="S79" i="214"/>
  <c r="R79" i="214"/>
  <c r="S78" i="214"/>
  <c r="N80" i="214"/>
  <c r="M80" i="214"/>
  <c r="N79" i="214"/>
  <c r="M79" i="214"/>
  <c r="N78" i="214"/>
  <c r="M78" i="214"/>
  <c r="I80" i="214"/>
  <c r="H80" i="214"/>
  <c r="I79" i="214"/>
  <c r="H79" i="214"/>
  <c r="I78" i="214"/>
  <c r="H78" i="214"/>
  <c r="D80" i="214"/>
  <c r="C80" i="214"/>
  <c r="D79" i="214"/>
  <c r="C79" i="214"/>
  <c r="D78" i="214"/>
  <c r="C78" i="214"/>
  <c r="D74" i="214"/>
  <c r="C74" i="214"/>
  <c r="D73" i="214"/>
  <c r="C73" i="214"/>
  <c r="D72" i="214"/>
  <c r="I74" i="214"/>
  <c r="H74" i="214"/>
  <c r="I73" i="214"/>
  <c r="H73" i="214"/>
  <c r="I72" i="214"/>
  <c r="H72" i="214"/>
  <c r="N74" i="214"/>
  <c r="M74" i="214"/>
  <c r="N73" i="214"/>
  <c r="M73" i="214"/>
  <c r="N72" i="214"/>
  <c r="M72" i="214"/>
  <c r="S74" i="214"/>
  <c r="R74" i="214"/>
  <c r="S73" i="214"/>
  <c r="R73" i="214"/>
  <c r="S72" i="214"/>
  <c r="R72" i="214"/>
  <c r="S68" i="214"/>
  <c r="R68" i="214"/>
  <c r="S67" i="214"/>
  <c r="R67" i="214"/>
  <c r="S66" i="214"/>
  <c r="R66" i="214"/>
  <c r="N68" i="214"/>
  <c r="M68" i="214"/>
  <c r="N67" i="214"/>
  <c r="M67" i="214"/>
  <c r="N66" i="214"/>
  <c r="M66" i="214"/>
  <c r="I68" i="214"/>
  <c r="H68" i="214"/>
  <c r="I67" i="214"/>
  <c r="H67" i="214"/>
  <c r="I66" i="214"/>
  <c r="H66" i="214"/>
  <c r="D68" i="214"/>
  <c r="C68" i="214"/>
  <c r="D67" i="214"/>
  <c r="C67" i="214"/>
  <c r="D66" i="214"/>
  <c r="C66" i="214"/>
  <c r="D62" i="214"/>
  <c r="C62" i="214"/>
  <c r="D61" i="214"/>
  <c r="C61" i="214"/>
  <c r="D60" i="214"/>
  <c r="I62" i="214"/>
  <c r="H62" i="214"/>
  <c r="I61" i="214"/>
  <c r="H61" i="214"/>
  <c r="I60" i="214"/>
  <c r="H60" i="214"/>
  <c r="N62" i="214"/>
  <c r="M62" i="214"/>
  <c r="N61" i="214"/>
  <c r="M61" i="214"/>
  <c r="N60" i="214"/>
  <c r="M60" i="214"/>
  <c r="S62" i="214"/>
  <c r="R62" i="214"/>
  <c r="S61" i="214"/>
  <c r="R61" i="214"/>
  <c r="S60" i="214"/>
  <c r="S56" i="214"/>
  <c r="R56" i="214"/>
  <c r="S55" i="214"/>
  <c r="R55" i="214"/>
  <c r="S54" i="214"/>
  <c r="R54" i="214"/>
  <c r="N56" i="214"/>
  <c r="M56" i="214"/>
  <c r="N55" i="214"/>
  <c r="M55" i="214"/>
  <c r="N54" i="214"/>
  <c r="I56" i="214"/>
  <c r="H56" i="214"/>
  <c r="I55" i="214"/>
  <c r="I54" i="214"/>
  <c r="H54" i="214"/>
  <c r="D56" i="214"/>
  <c r="C56" i="214"/>
  <c r="D55" i="214"/>
  <c r="C55" i="214"/>
  <c r="D54" i="214"/>
  <c r="C54" i="214"/>
  <c r="D50" i="214"/>
  <c r="C50" i="214"/>
  <c r="D49" i="214"/>
  <c r="C49" i="214"/>
  <c r="D48" i="214"/>
  <c r="C48" i="214"/>
  <c r="I50" i="214"/>
  <c r="H50" i="214"/>
  <c r="I49" i="214"/>
  <c r="I48" i="214"/>
  <c r="H48" i="214"/>
  <c r="N50" i="214"/>
  <c r="M50" i="214"/>
  <c r="N49" i="214"/>
  <c r="M49" i="214"/>
  <c r="N48" i="214"/>
  <c r="M48" i="214"/>
  <c r="S50" i="214"/>
  <c r="R50" i="214"/>
  <c r="S49" i="214"/>
  <c r="R49" i="214"/>
  <c r="S48" i="214"/>
  <c r="R48" i="214"/>
  <c r="S44" i="214"/>
  <c r="R44" i="214"/>
  <c r="S43" i="214"/>
  <c r="R43" i="214"/>
  <c r="S42" i="214"/>
  <c r="R42" i="214"/>
  <c r="N44" i="214"/>
  <c r="M44" i="214"/>
  <c r="N43" i="214"/>
  <c r="M43" i="214"/>
  <c r="N42" i="214"/>
  <c r="M42" i="214"/>
  <c r="I44" i="214"/>
  <c r="H44" i="214"/>
  <c r="I43" i="214"/>
  <c r="I42" i="214"/>
  <c r="H42" i="214"/>
  <c r="D44" i="214"/>
  <c r="C44" i="214"/>
  <c r="D43" i="214"/>
  <c r="C43" i="214"/>
  <c r="D42" i="214"/>
  <c r="C42" i="214"/>
  <c r="D38" i="214"/>
  <c r="C38" i="214"/>
  <c r="D37" i="214"/>
  <c r="C37" i="214"/>
  <c r="D36" i="214"/>
  <c r="C36" i="214"/>
  <c r="I38" i="214"/>
  <c r="H38" i="214"/>
  <c r="I37" i="214"/>
  <c r="H37" i="214"/>
  <c r="I36" i="214"/>
  <c r="H36" i="214"/>
  <c r="N38" i="214"/>
  <c r="M38" i="214"/>
  <c r="N37" i="214"/>
  <c r="M37" i="214"/>
  <c r="N36" i="214"/>
  <c r="M36" i="214"/>
  <c r="S38" i="214"/>
  <c r="R38" i="214"/>
  <c r="S37" i="214"/>
  <c r="R37" i="214"/>
  <c r="S36" i="214"/>
  <c r="R36" i="214"/>
  <c r="S32" i="214"/>
  <c r="R32" i="214"/>
  <c r="S31" i="214"/>
  <c r="R31" i="214"/>
  <c r="S30" i="214"/>
  <c r="R30" i="214"/>
  <c r="N32" i="214"/>
  <c r="M32" i="214"/>
  <c r="N31" i="214"/>
  <c r="M31" i="214"/>
  <c r="N30" i="214"/>
  <c r="M30" i="214"/>
  <c r="I32" i="214"/>
  <c r="H32" i="214"/>
  <c r="I31" i="214"/>
  <c r="H31" i="214"/>
  <c r="I30" i="214"/>
  <c r="H30" i="214"/>
  <c r="D32" i="214"/>
  <c r="C32" i="214"/>
  <c r="D31" i="214"/>
  <c r="C31" i="214"/>
  <c r="D30" i="214"/>
  <c r="C30" i="214"/>
  <c r="D26" i="214"/>
  <c r="C26" i="214"/>
  <c r="D25" i="214"/>
  <c r="D24" i="214"/>
  <c r="C24" i="214"/>
  <c r="I26" i="214"/>
  <c r="H26" i="214"/>
  <c r="I25" i="214"/>
  <c r="H25" i="214"/>
  <c r="I24" i="214"/>
  <c r="H24" i="214"/>
  <c r="N26" i="214"/>
  <c r="M26" i="214"/>
  <c r="N25" i="214"/>
  <c r="M25" i="214"/>
  <c r="N24" i="214"/>
  <c r="M24" i="214"/>
  <c r="S26" i="214"/>
  <c r="R26" i="214"/>
  <c r="S25" i="214"/>
  <c r="R25" i="214"/>
  <c r="S24" i="214"/>
  <c r="R24" i="214"/>
  <c r="S20" i="214"/>
  <c r="R20" i="214"/>
  <c r="S19" i="214"/>
  <c r="R19" i="214"/>
  <c r="S18" i="214"/>
  <c r="R18" i="214"/>
  <c r="N20" i="214"/>
  <c r="M20" i="214"/>
  <c r="N19" i="214"/>
  <c r="M19" i="214"/>
  <c r="N18" i="214"/>
  <c r="M18" i="214"/>
  <c r="I20" i="214"/>
  <c r="H20" i="214"/>
  <c r="I19" i="214"/>
  <c r="H19" i="214"/>
  <c r="I18" i="214"/>
  <c r="H18" i="214"/>
  <c r="D20" i="214"/>
  <c r="C20" i="214"/>
  <c r="D19" i="214"/>
  <c r="C19" i="214"/>
  <c r="D18" i="214"/>
  <c r="C18" i="214"/>
  <c r="D14" i="214"/>
  <c r="C14" i="214"/>
  <c r="D13" i="214"/>
  <c r="C13" i="214"/>
  <c r="D12" i="214"/>
  <c r="C12" i="214"/>
  <c r="I14" i="214"/>
  <c r="H14" i="214"/>
  <c r="I13" i="214"/>
  <c r="H13" i="214"/>
  <c r="I12" i="214"/>
  <c r="H12" i="214"/>
  <c r="N14" i="214"/>
  <c r="M14" i="214"/>
  <c r="N13" i="214"/>
  <c r="M13" i="214"/>
  <c r="N12" i="214"/>
  <c r="M12" i="214"/>
  <c r="S14" i="214"/>
  <c r="R14" i="214"/>
  <c r="S13" i="214"/>
  <c r="R13" i="214"/>
  <c r="S12" i="214"/>
  <c r="S8" i="214"/>
  <c r="R8" i="214"/>
  <c r="S7" i="214"/>
  <c r="R7" i="214"/>
  <c r="S6" i="214"/>
  <c r="R6" i="214"/>
  <c r="N8" i="214"/>
  <c r="M8" i="214"/>
  <c r="N7" i="214"/>
  <c r="M7" i="214"/>
  <c r="N6" i="214"/>
  <c r="M6" i="214"/>
  <c r="I8" i="214"/>
  <c r="H8" i="214"/>
  <c r="I7" i="214"/>
  <c r="H7" i="214"/>
  <c r="I6" i="214"/>
  <c r="H6" i="214"/>
  <c r="D8" i="214"/>
  <c r="D7" i="214"/>
  <c r="D6" i="214"/>
  <c r="C8" i="214"/>
  <c r="C7" i="214"/>
  <c r="C6" i="214"/>
  <c r="A33" i="315" l="1"/>
  <c r="A32" i="309"/>
  <c r="A31" i="308"/>
  <c r="A32" i="307"/>
  <c r="N87" i="214"/>
  <c r="D87" i="214"/>
  <c r="S87" i="214"/>
  <c r="C87" i="214"/>
  <c r="M87" i="214"/>
  <c r="R87" i="214"/>
  <c r="H87" i="214"/>
  <c r="I87" i="214"/>
  <c r="V2" i="192"/>
  <c r="A34" i="315" l="1"/>
  <c r="A33" i="309"/>
  <c r="A32" i="308"/>
  <c r="A33" i="307"/>
  <c r="N88" i="214"/>
  <c r="S88" i="214"/>
  <c r="D88" i="214"/>
  <c r="I88" i="214"/>
  <c r="P88" i="192"/>
  <c r="P89" i="192"/>
  <c r="P90" i="192"/>
  <c r="P91" i="192"/>
  <c r="P92" i="192"/>
  <c r="P93" i="192"/>
  <c r="B1" i="219"/>
  <c r="C1" i="219" s="1"/>
  <c r="D1" i="219" s="1"/>
  <c r="E1" i="219" s="1"/>
  <c r="F1" i="219" s="1"/>
  <c r="G1" i="219" s="1"/>
  <c r="B2" i="219"/>
  <c r="C2" i="219" s="1"/>
  <c r="D2" i="219" s="1"/>
  <c r="E2" i="219" s="1"/>
  <c r="F2" i="219" s="1"/>
  <c r="G2" i="219" s="1"/>
  <c r="B3" i="219"/>
  <c r="C3" i="219" s="1"/>
  <c r="D3" i="219" s="1"/>
  <c r="E3" i="219" s="1"/>
  <c r="F3" i="219" s="1"/>
  <c r="G3" i="219" s="1"/>
  <c r="B4" i="219"/>
  <c r="C4" i="219" s="1"/>
  <c r="D4" i="219" s="1"/>
  <c r="E4" i="219" s="1"/>
  <c r="F4" i="219" s="1"/>
  <c r="G4" i="219" s="1"/>
  <c r="B5" i="219"/>
  <c r="C5" i="219" s="1"/>
  <c r="D5" i="219" s="1"/>
  <c r="E5" i="219" s="1"/>
  <c r="F5" i="219" s="1"/>
  <c r="G5" i="219" s="1"/>
  <c r="B6" i="219"/>
  <c r="C6" i="219" s="1"/>
  <c r="D6" i="219" s="1"/>
  <c r="E6" i="219" s="1"/>
  <c r="F6" i="219" s="1"/>
  <c r="G6" i="219" s="1"/>
  <c r="B7" i="219"/>
  <c r="C7" i="219" s="1"/>
  <c r="D7" i="219" s="1"/>
  <c r="E7" i="219" s="1"/>
  <c r="F7" i="219" s="1"/>
  <c r="G7" i="219" s="1"/>
  <c r="B8" i="219"/>
  <c r="C8" i="219" s="1"/>
  <c r="D8" i="219" s="1"/>
  <c r="E8" i="219" s="1"/>
  <c r="F8" i="219" s="1"/>
  <c r="G8" i="219" s="1"/>
  <c r="A35" i="315" l="1"/>
  <c r="G2" i="309"/>
  <c r="F2" i="308"/>
  <c r="E2" i="307"/>
  <c r="D2" i="192"/>
  <c r="A34" i="309"/>
  <c r="A33" i="308"/>
  <c r="A34" i="307"/>
  <c r="A36" i="315" l="1"/>
  <c r="A35" i="309"/>
  <c r="A34" i="308"/>
  <c r="A35" i="307"/>
  <c r="I8" i="215"/>
  <c r="I7" i="215"/>
  <c r="I6" i="215"/>
  <c r="I5" i="215"/>
  <c r="I14" i="215"/>
  <c r="I13" i="215"/>
  <c r="I12" i="215"/>
  <c r="I11" i="215"/>
  <c r="I20" i="215"/>
  <c r="I19" i="215"/>
  <c r="I18" i="215"/>
  <c r="I17" i="215"/>
  <c r="I26" i="215"/>
  <c r="I25" i="215"/>
  <c r="I24" i="215"/>
  <c r="I23" i="215"/>
  <c r="I32" i="215"/>
  <c r="I31" i="215"/>
  <c r="I30" i="215"/>
  <c r="I29" i="215"/>
  <c r="A37" i="315" l="1"/>
  <c r="A36" i="309"/>
  <c r="A35" i="308"/>
  <c r="A36" i="307"/>
  <c r="B56" i="210"/>
  <c r="B38" i="210"/>
  <c r="F38" i="210" s="1"/>
  <c r="B20" i="210"/>
  <c r="F20" i="210" s="1"/>
  <c r="B5" i="210"/>
  <c r="B6" i="210"/>
  <c r="B7" i="210"/>
  <c r="B8" i="210"/>
  <c r="B9" i="210"/>
  <c r="B10" i="210"/>
  <c r="B11" i="210"/>
  <c r="B12" i="210"/>
  <c r="B13" i="210"/>
  <c r="B14" i="210"/>
  <c r="B15" i="210"/>
  <c r="B16" i="210"/>
  <c r="B4" i="210"/>
  <c r="R117" i="211"/>
  <c r="Q117" i="211"/>
  <c r="P117" i="211"/>
  <c r="O117" i="211"/>
  <c r="N117" i="211"/>
  <c r="M117" i="211"/>
  <c r="I117" i="211"/>
  <c r="H117" i="211"/>
  <c r="G117" i="211"/>
  <c r="F117" i="211"/>
  <c r="E117" i="211"/>
  <c r="D117" i="211"/>
  <c r="R111" i="211"/>
  <c r="Q111" i="211"/>
  <c r="P111" i="211"/>
  <c r="O111" i="211"/>
  <c r="N111" i="211"/>
  <c r="M111" i="211"/>
  <c r="I111" i="211"/>
  <c r="H111" i="211"/>
  <c r="G111" i="211"/>
  <c r="F111" i="211"/>
  <c r="E111" i="211"/>
  <c r="D111" i="211"/>
  <c r="AA105" i="211"/>
  <c r="Z105" i="211"/>
  <c r="Y105" i="211"/>
  <c r="X105" i="211"/>
  <c r="W105" i="211"/>
  <c r="V105" i="211"/>
  <c r="R105" i="211"/>
  <c r="Q105" i="211"/>
  <c r="P105" i="211"/>
  <c r="O105" i="211"/>
  <c r="N105" i="211"/>
  <c r="M105" i="211"/>
  <c r="I105" i="211"/>
  <c r="H105" i="211"/>
  <c r="G105" i="211"/>
  <c r="F105" i="211"/>
  <c r="E105" i="211"/>
  <c r="D105" i="211"/>
  <c r="AA99" i="211"/>
  <c r="Z99" i="211"/>
  <c r="Y99" i="211"/>
  <c r="X99" i="211"/>
  <c r="W99" i="211"/>
  <c r="V99" i="211"/>
  <c r="R99" i="211"/>
  <c r="Q99" i="211"/>
  <c r="P99" i="211"/>
  <c r="O99" i="211"/>
  <c r="N99" i="211"/>
  <c r="M99" i="211"/>
  <c r="I99" i="211"/>
  <c r="H99" i="211"/>
  <c r="G99" i="211"/>
  <c r="F99" i="211"/>
  <c r="E99" i="211"/>
  <c r="D99" i="211"/>
  <c r="AA93" i="211"/>
  <c r="Z93" i="211"/>
  <c r="Y93" i="211"/>
  <c r="X93" i="211"/>
  <c r="W93" i="211"/>
  <c r="V93" i="211"/>
  <c r="R93" i="211"/>
  <c r="Q93" i="211"/>
  <c r="P93" i="211"/>
  <c r="O93" i="211"/>
  <c r="N93" i="211"/>
  <c r="M93" i="211"/>
  <c r="I93" i="211"/>
  <c r="H93" i="211"/>
  <c r="G93" i="211"/>
  <c r="F93" i="211"/>
  <c r="E93" i="211"/>
  <c r="D93" i="211"/>
  <c r="R87" i="211"/>
  <c r="Q87" i="211"/>
  <c r="P87" i="211"/>
  <c r="O87" i="211"/>
  <c r="N87" i="211"/>
  <c r="M87" i="211"/>
  <c r="I87" i="211"/>
  <c r="H87" i="211"/>
  <c r="G87" i="211"/>
  <c r="F87" i="211"/>
  <c r="E87" i="211"/>
  <c r="D87" i="211"/>
  <c r="R81" i="211"/>
  <c r="Q81" i="211"/>
  <c r="P81" i="211"/>
  <c r="O81" i="211"/>
  <c r="N81" i="211"/>
  <c r="M81" i="211"/>
  <c r="I81" i="211"/>
  <c r="H81" i="211"/>
  <c r="G81" i="211"/>
  <c r="F81" i="211"/>
  <c r="E81" i="211"/>
  <c r="D81" i="211"/>
  <c r="AA75" i="211"/>
  <c r="Z75" i="211"/>
  <c r="Y75" i="211"/>
  <c r="X75" i="211"/>
  <c r="W75" i="211"/>
  <c r="V75" i="211"/>
  <c r="R75" i="211"/>
  <c r="Q75" i="211"/>
  <c r="P75" i="211"/>
  <c r="O75" i="211"/>
  <c r="N75" i="211"/>
  <c r="M75" i="211"/>
  <c r="I75" i="211"/>
  <c r="H75" i="211"/>
  <c r="G75" i="211"/>
  <c r="F75" i="211"/>
  <c r="E75" i="211"/>
  <c r="D75" i="211"/>
  <c r="AA69" i="211"/>
  <c r="Z69" i="211"/>
  <c r="Y69" i="211"/>
  <c r="X69" i="211"/>
  <c r="W69" i="211"/>
  <c r="V69" i="211"/>
  <c r="R69" i="211"/>
  <c r="Q69" i="211"/>
  <c r="P69" i="211"/>
  <c r="O69" i="211"/>
  <c r="N69" i="211"/>
  <c r="M69" i="211"/>
  <c r="I69" i="211"/>
  <c r="H69" i="211"/>
  <c r="G69" i="211"/>
  <c r="F69" i="211"/>
  <c r="E69" i="211"/>
  <c r="D69" i="211"/>
  <c r="AA63" i="211"/>
  <c r="Z63" i="211"/>
  <c r="Y63" i="211"/>
  <c r="X63" i="211"/>
  <c r="W63" i="211"/>
  <c r="V63" i="211"/>
  <c r="R63" i="211"/>
  <c r="Q63" i="211"/>
  <c r="P63" i="211"/>
  <c r="O63" i="211"/>
  <c r="N63" i="211"/>
  <c r="M63" i="211"/>
  <c r="I63" i="211"/>
  <c r="H63" i="211"/>
  <c r="G63" i="211"/>
  <c r="F63" i="211"/>
  <c r="E63" i="211"/>
  <c r="D63" i="211"/>
  <c r="AA45" i="211"/>
  <c r="Z45" i="211"/>
  <c r="Y45" i="211"/>
  <c r="X45" i="211"/>
  <c r="W45" i="211"/>
  <c r="V45" i="211"/>
  <c r="AA39" i="211"/>
  <c r="Z39" i="211"/>
  <c r="Y39" i="211"/>
  <c r="X39" i="211"/>
  <c r="W39" i="211"/>
  <c r="V39" i="211"/>
  <c r="B58" i="210" l="1"/>
  <c r="A58" i="210" s="1"/>
  <c r="F56" i="210"/>
  <c r="A38" i="315"/>
  <c r="A37" i="309"/>
  <c r="B53" i="210"/>
  <c r="A53" i="210" s="1"/>
  <c r="B71" i="210"/>
  <c r="A71" i="210" s="1"/>
  <c r="B35" i="210"/>
  <c r="A35" i="210" s="1"/>
  <c r="A36" i="308"/>
  <c r="A37" i="307"/>
  <c r="B65" i="210"/>
  <c r="A65" i="210" s="1"/>
  <c r="B41" i="210"/>
  <c r="A41" i="210" s="1"/>
  <c r="B26" i="210"/>
  <c r="A26" i="210" s="1"/>
  <c r="B59" i="210"/>
  <c r="A59" i="210" s="1"/>
  <c r="B70" i="210"/>
  <c r="A70" i="210" s="1"/>
  <c r="B62" i="210"/>
  <c r="A62" i="210" s="1"/>
  <c r="B69" i="210"/>
  <c r="A69" i="210" s="1"/>
  <c r="B61" i="210"/>
  <c r="A61" i="210" s="1"/>
  <c r="B66" i="210"/>
  <c r="A66" i="210" s="1"/>
  <c r="B68" i="210"/>
  <c r="A68" i="210" s="1"/>
  <c r="B64" i="210"/>
  <c r="A64" i="210" s="1"/>
  <c r="B60" i="210"/>
  <c r="A60" i="210" s="1"/>
  <c r="B67" i="210"/>
  <c r="A67" i="210" s="1"/>
  <c r="B63" i="210"/>
  <c r="A63" i="210" s="1"/>
  <c r="B47" i="210"/>
  <c r="A47" i="210" s="1"/>
  <c r="B52" i="210"/>
  <c r="A52" i="210" s="1"/>
  <c r="B44" i="210"/>
  <c r="A44" i="210" s="1"/>
  <c r="B43" i="210"/>
  <c r="A43" i="210" s="1"/>
  <c r="B51" i="210"/>
  <c r="A51" i="210" s="1"/>
  <c r="B48" i="210"/>
  <c r="A48" i="210" s="1"/>
  <c r="B50" i="210"/>
  <c r="A50" i="210" s="1"/>
  <c r="B46" i="210"/>
  <c r="A46" i="210" s="1"/>
  <c r="B42" i="210"/>
  <c r="A42" i="210" s="1"/>
  <c r="B40" i="210"/>
  <c r="A40" i="210" s="1"/>
  <c r="B49" i="210"/>
  <c r="A49" i="210" s="1"/>
  <c r="B45" i="210"/>
  <c r="A45" i="210" s="1"/>
  <c r="B22" i="210"/>
  <c r="A22" i="210" s="1"/>
  <c r="B31" i="210"/>
  <c r="A31" i="210" s="1"/>
  <c r="B27" i="210"/>
  <c r="A27" i="210" s="1"/>
  <c r="B23" i="210"/>
  <c r="A23" i="210" s="1"/>
  <c r="B33" i="210"/>
  <c r="A33" i="210" s="1"/>
  <c r="B29" i="210"/>
  <c r="A29" i="210" s="1"/>
  <c r="B25" i="210"/>
  <c r="A25" i="210" s="1"/>
  <c r="B32" i="210"/>
  <c r="A32" i="210" s="1"/>
  <c r="B28" i="210"/>
  <c r="A28" i="210" s="1"/>
  <c r="B24" i="210"/>
  <c r="A24" i="210" s="1"/>
  <c r="B34" i="210"/>
  <c r="A34" i="210" s="1"/>
  <c r="B30" i="210"/>
  <c r="A30" i="210" s="1"/>
  <c r="A39" i="315" l="1"/>
  <c r="A38" i="309"/>
  <c r="A37" i="308"/>
  <c r="A38" i="307"/>
  <c r="AD2" i="211"/>
  <c r="A40" i="315" l="1"/>
  <c r="A39" i="309"/>
  <c r="A38" i="308"/>
  <c r="A39" i="307"/>
  <c r="A41" i="315" l="1"/>
  <c r="A40" i="309"/>
  <c r="A39" i="308"/>
  <c r="A40" i="307"/>
  <c r="C38" i="209"/>
  <c r="D38" i="209" s="1"/>
  <c r="C39" i="209"/>
  <c r="D39" i="209" s="1"/>
  <c r="C40" i="209"/>
  <c r="D40" i="209" s="1"/>
  <c r="C41" i="209"/>
  <c r="D41" i="209" s="1"/>
  <c r="C42" i="209"/>
  <c r="D42" i="209" s="1"/>
  <c r="C43" i="209"/>
  <c r="D43" i="209" s="1"/>
  <c r="C44" i="209"/>
  <c r="D44" i="209" s="1"/>
  <c r="C45" i="209"/>
  <c r="D45" i="209" s="1"/>
  <c r="C46" i="209"/>
  <c r="D46" i="209" s="1"/>
  <c r="C47" i="209"/>
  <c r="D47" i="209" s="1"/>
  <c r="C48" i="209"/>
  <c r="D48" i="209" s="1"/>
  <c r="C50" i="209"/>
  <c r="D50" i="209" s="1"/>
  <c r="C51" i="209"/>
  <c r="D51" i="209" s="1"/>
  <c r="C52" i="209"/>
  <c r="D52" i="209" s="1"/>
  <c r="C53" i="209"/>
  <c r="D53" i="209" s="1"/>
  <c r="C54" i="209"/>
  <c r="D54" i="209" s="1"/>
  <c r="C55" i="209"/>
  <c r="D55" i="209" s="1"/>
  <c r="C56" i="209"/>
  <c r="D56" i="209" s="1"/>
  <c r="C57" i="209"/>
  <c r="D57" i="209" s="1"/>
  <c r="C58" i="209"/>
  <c r="D58" i="209" s="1"/>
  <c r="C59" i="209"/>
  <c r="D59" i="209" s="1"/>
  <c r="C60" i="209"/>
  <c r="D60" i="209" s="1"/>
  <c r="C62" i="209"/>
  <c r="D62" i="209" s="1"/>
  <c r="C63" i="209"/>
  <c r="D63" i="209" s="1"/>
  <c r="C64" i="209"/>
  <c r="D64" i="209" s="1"/>
  <c r="C65" i="209"/>
  <c r="D65" i="209" s="1"/>
  <c r="C66" i="209"/>
  <c r="D66" i="209" s="1"/>
  <c r="C67" i="209"/>
  <c r="D67" i="209" s="1"/>
  <c r="C68" i="209"/>
  <c r="D68" i="209" s="1"/>
  <c r="C69" i="209"/>
  <c r="D69" i="209" s="1"/>
  <c r="C70" i="209"/>
  <c r="D70" i="209" s="1"/>
  <c r="C71" i="209"/>
  <c r="D71" i="209" s="1"/>
  <c r="C72" i="209"/>
  <c r="D72" i="209" s="1"/>
  <c r="C74" i="209"/>
  <c r="D74" i="209" s="1"/>
  <c r="C75" i="209"/>
  <c r="D75" i="209" s="1"/>
  <c r="C76" i="209"/>
  <c r="D76" i="209" s="1"/>
  <c r="C77" i="209"/>
  <c r="D77" i="209" s="1"/>
  <c r="C78" i="209"/>
  <c r="D78" i="209" s="1"/>
  <c r="C79" i="209"/>
  <c r="D79" i="209" s="1"/>
  <c r="C80" i="209"/>
  <c r="D80" i="209" s="1"/>
  <c r="C81" i="209"/>
  <c r="D81" i="209" s="1"/>
  <c r="C82" i="209"/>
  <c r="D82" i="209" s="1"/>
  <c r="C83" i="209"/>
  <c r="D83" i="209" s="1"/>
  <c r="C84" i="209"/>
  <c r="D84" i="209" s="1"/>
  <c r="C28" i="209"/>
  <c r="D28" i="209" s="1"/>
  <c r="C27" i="209"/>
  <c r="D27" i="209" s="1"/>
  <c r="C26" i="209"/>
  <c r="D26" i="209" s="1"/>
  <c r="C25" i="209"/>
  <c r="D25" i="209" s="1"/>
  <c r="C14" i="209"/>
  <c r="D14" i="209" s="1"/>
  <c r="C15" i="209"/>
  <c r="D15" i="209" s="1"/>
  <c r="C16" i="209"/>
  <c r="D16" i="209" s="1"/>
  <c r="C17" i="209"/>
  <c r="D17" i="209" s="1"/>
  <c r="C18" i="209"/>
  <c r="D18" i="209" s="1"/>
  <c r="C19" i="209"/>
  <c r="D19" i="209" s="1"/>
  <c r="C20" i="209"/>
  <c r="D20" i="209" s="1"/>
  <c r="C8" i="209"/>
  <c r="D8" i="209" s="1"/>
  <c r="C9" i="209"/>
  <c r="D9" i="209" s="1"/>
  <c r="C10" i="209"/>
  <c r="D10" i="209" s="1"/>
  <c r="C11" i="209"/>
  <c r="D11" i="209" s="1"/>
  <c r="C12" i="209"/>
  <c r="D12" i="209" s="1"/>
  <c r="A74" i="209"/>
  <c r="A75" i="209" s="1"/>
  <c r="A76" i="209" s="1"/>
  <c r="A77" i="209" s="1"/>
  <c r="C73" i="209"/>
  <c r="D73" i="209" s="1"/>
  <c r="A62" i="209"/>
  <c r="A63" i="209" s="1"/>
  <c r="C61" i="209"/>
  <c r="D61" i="209" s="1"/>
  <c r="A50" i="209"/>
  <c r="C49" i="209"/>
  <c r="D49" i="209" s="1"/>
  <c r="A38" i="209"/>
  <c r="A39" i="209" s="1"/>
  <c r="C37" i="209"/>
  <c r="D37" i="209" s="1"/>
  <c r="C36" i="209"/>
  <c r="D36" i="209" s="1"/>
  <c r="C35" i="209"/>
  <c r="D35" i="209" s="1"/>
  <c r="C34" i="209"/>
  <c r="D34" i="209" s="1"/>
  <c r="C33" i="209"/>
  <c r="D33" i="209" s="1"/>
  <c r="C32" i="209"/>
  <c r="D32" i="209" s="1"/>
  <c r="C31" i="209"/>
  <c r="D31" i="209" s="1"/>
  <c r="C30" i="209"/>
  <c r="D30" i="209" s="1"/>
  <c r="A30" i="209"/>
  <c r="A31" i="209" s="1"/>
  <c r="C29" i="209"/>
  <c r="D29" i="209" s="1"/>
  <c r="C7" i="209"/>
  <c r="D7" i="209" s="1"/>
  <c r="A14" i="209"/>
  <c r="A15" i="209" s="1"/>
  <c r="A16" i="209" s="1"/>
  <c r="A17" i="209" s="1"/>
  <c r="A18" i="209" s="1"/>
  <c r="A19" i="209" s="1"/>
  <c r="A20" i="209" s="1"/>
  <c r="C13" i="209"/>
  <c r="D13" i="209" s="1"/>
  <c r="C6" i="209"/>
  <c r="D6" i="209" s="1"/>
  <c r="A6" i="209"/>
  <c r="A7" i="209" s="1"/>
  <c r="A8" i="209" s="1"/>
  <c r="C24" i="209"/>
  <c r="D24" i="209" s="1"/>
  <c r="C23" i="209"/>
  <c r="D23" i="209" s="1"/>
  <c r="C22" i="209"/>
  <c r="D22" i="209" s="1"/>
  <c r="C21" i="209"/>
  <c r="D21" i="209" s="1"/>
  <c r="C5" i="209"/>
  <c r="D5" i="209" s="1"/>
  <c r="C102" i="209"/>
  <c r="D102" i="209" s="1"/>
  <c r="C103" i="209"/>
  <c r="D103" i="209" s="1"/>
  <c r="C104" i="209"/>
  <c r="D104" i="209" s="1"/>
  <c r="C105" i="209"/>
  <c r="D105" i="209" s="1"/>
  <c r="C106" i="209"/>
  <c r="D106" i="209" s="1"/>
  <c r="C107" i="209"/>
  <c r="D107" i="209" s="1"/>
  <c r="C108" i="209"/>
  <c r="D108" i="209" s="1"/>
  <c r="C109" i="209"/>
  <c r="D109" i="209" s="1"/>
  <c r="C110" i="209"/>
  <c r="D110" i="209" s="1"/>
  <c r="C111" i="209"/>
  <c r="D111" i="209" s="1"/>
  <c r="C112" i="209"/>
  <c r="D112" i="209" s="1"/>
  <c r="C113" i="209"/>
  <c r="D113" i="209" s="1"/>
  <c r="C114" i="209"/>
  <c r="D114" i="209" s="1"/>
  <c r="C115" i="209"/>
  <c r="D115" i="209" s="1"/>
  <c r="C116" i="209"/>
  <c r="D116" i="209" s="1"/>
  <c r="C117" i="209"/>
  <c r="D117" i="209" s="1"/>
  <c r="C118" i="209"/>
  <c r="D118" i="209" s="1"/>
  <c r="C119" i="209"/>
  <c r="D119" i="209" s="1"/>
  <c r="C120" i="209"/>
  <c r="D120" i="209" s="1"/>
  <c r="C121" i="209"/>
  <c r="D121" i="209" s="1"/>
  <c r="C122" i="209"/>
  <c r="D122" i="209" s="1"/>
  <c r="C123" i="209"/>
  <c r="D123" i="209" s="1"/>
  <c r="C124" i="209"/>
  <c r="D124" i="209" s="1"/>
  <c r="C125" i="209"/>
  <c r="D125" i="209" s="1"/>
  <c r="C126" i="209"/>
  <c r="D126" i="209" s="1"/>
  <c r="C127" i="209"/>
  <c r="D127" i="209" s="1"/>
  <c r="C128" i="209"/>
  <c r="D128" i="209" s="1"/>
  <c r="C129" i="209"/>
  <c r="D129" i="209" s="1"/>
  <c r="C130" i="209"/>
  <c r="D130" i="209" s="1"/>
  <c r="C131" i="209"/>
  <c r="D131" i="209" s="1"/>
  <c r="C132" i="209"/>
  <c r="D132" i="209" s="1"/>
  <c r="C133" i="209"/>
  <c r="D133" i="209" s="1"/>
  <c r="C134" i="209"/>
  <c r="D134" i="209" s="1"/>
  <c r="C135" i="209"/>
  <c r="D135" i="209" s="1"/>
  <c r="C136" i="209"/>
  <c r="D136" i="209" s="1"/>
  <c r="C137" i="209"/>
  <c r="D137" i="209" s="1"/>
  <c r="C138" i="209"/>
  <c r="D138" i="209" s="1"/>
  <c r="C139" i="209"/>
  <c r="D139" i="209" s="1"/>
  <c r="C140" i="209"/>
  <c r="D140" i="209" s="1"/>
  <c r="C141" i="209"/>
  <c r="D141" i="209" s="1"/>
  <c r="C142" i="209"/>
  <c r="D142" i="209" s="1"/>
  <c r="C143" i="209"/>
  <c r="D143" i="209" s="1"/>
  <c r="C144" i="209"/>
  <c r="D144" i="209" s="1"/>
  <c r="C145" i="209"/>
  <c r="D145" i="209" s="1"/>
  <c r="C146" i="209"/>
  <c r="D146" i="209" s="1"/>
  <c r="C147" i="209"/>
  <c r="D147" i="209" s="1"/>
  <c r="C148" i="209"/>
  <c r="D148" i="209" s="1"/>
  <c r="C149" i="209"/>
  <c r="D149" i="209" s="1"/>
  <c r="C150" i="209"/>
  <c r="D150" i="209" s="1"/>
  <c r="C151" i="209"/>
  <c r="D151" i="209" s="1"/>
  <c r="C152" i="209"/>
  <c r="D152" i="209" s="1"/>
  <c r="C153" i="209"/>
  <c r="D153" i="209" s="1"/>
  <c r="C154" i="209"/>
  <c r="D154" i="209" s="1"/>
  <c r="C155" i="209"/>
  <c r="D155" i="209" s="1"/>
  <c r="C156" i="209"/>
  <c r="D156" i="209" s="1"/>
  <c r="C157" i="209"/>
  <c r="D157" i="209" s="1"/>
  <c r="C158" i="209"/>
  <c r="D158" i="209" s="1"/>
  <c r="C159" i="209"/>
  <c r="D159" i="209" s="1"/>
  <c r="C160" i="209"/>
  <c r="D160" i="209" s="1"/>
  <c r="C161" i="209"/>
  <c r="D161" i="209" s="1"/>
  <c r="C162" i="209"/>
  <c r="D162" i="209" s="1"/>
  <c r="C163" i="209"/>
  <c r="D163" i="209" s="1"/>
  <c r="C164" i="209"/>
  <c r="D164" i="209" s="1"/>
  <c r="C165" i="209"/>
  <c r="D165" i="209" s="1"/>
  <c r="C166" i="209"/>
  <c r="D166" i="209" s="1"/>
  <c r="C167" i="209"/>
  <c r="D167" i="209" s="1"/>
  <c r="C168" i="209"/>
  <c r="D168" i="209" s="1"/>
  <c r="C169" i="209"/>
  <c r="D169" i="209" s="1"/>
  <c r="C170" i="209"/>
  <c r="D170" i="209" s="1"/>
  <c r="C171" i="209"/>
  <c r="D171" i="209" s="1"/>
  <c r="C172" i="209"/>
  <c r="D172" i="209" s="1"/>
  <c r="C173" i="209"/>
  <c r="D173" i="209" s="1"/>
  <c r="C174" i="209"/>
  <c r="D174" i="209" s="1"/>
  <c r="C175" i="209"/>
  <c r="D175" i="209" s="1"/>
  <c r="C176" i="209"/>
  <c r="D176" i="209" s="1"/>
  <c r="C177" i="209"/>
  <c r="D177" i="209" s="1"/>
  <c r="C178" i="209"/>
  <c r="D178" i="209" s="1"/>
  <c r="C179" i="209"/>
  <c r="D179" i="209" s="1"/>
  <c r="C180" i="209"/>
  <c r="D180" i="209" s="1"/>
  <c r="C181" i="209"/>
  <c r="D181" i="209" s="1"/>
  <c r="C182" i="209"/>
  <c r="D182" i="209" s="1"/>
  <c r="C183" i="209"/>
  <c r="D183" i="209" s="1"/>
  <c r="C184" i="209"/>
  <c r="D184" i="209" s="1"/>
  <c r="C185" i="209"/>
  <c r="D185" i="209" s="1"/>
  <c r="C186" i="209"/>
  <c r="D186" i="209" s="1"/>
  <c r="C187" i="209"/>
  <c r="D187" i="209" s="1"/>
  <c r="C188" i="209"/>
  <c r="D188" i="209" s="1"/>
  <c r="C189" i="209"/>
  <c r="D189" i="209" s="1"/>
  <c r="C190" i="209"/>
  <c r="D190" i="209" s="1"/>
  <c r="C191" i="209"/>
  <c r="D191" i="209" s="1"/>
  <c r="C192" i="209"/>
  <c r="D192" i="209" s="1"/>
  <c r="C193" i="209"/>
  <c r="D193" i="209" s="1"/>
  <c r="C194" i="209"/>
  <c r="D194" i="209" s="1"/>
  <c r="C195" i="209"/>
  <c r="D195" i="209" s="1"/>
  <c r="C196" i="209"/>
  <c r="D196" i="209" s="1"/>
  <c r="C197" i="209"/>
  <c r="D197" i="209" s="1"/>
  <c r="C198" i="209"/>
  <c r="D198" i="209" s="1"/>
  <c r="C199" i="209"/>
  <c r="D199" i="209" s="1"/>
  <c r="C200" i="209"/>
  <c r="D200" i="209" s="1"/>
  <c r="C201" i="209"/>
  <c r="D201" i="209" s="1"/>
  <c r="C202" i="209"/>
  <c r="D202" i="209" s="1"/>
  <c r="C203" i="209"/>
  <c r="D203" i="209" s="1"/>
  <c r="C204" i="209"/>
  <c r="D204" i="209" s="1"/>
  <c r="C205" i="209"/>
  <c r="D205" i="209" s="1"/>
  <c r="C206" i="209"/>
  <c r="D206" i="209" s="1"/>
  <c r="C207" i="209"/>
  <c r="D207" i="209" s="1"/>
  <c r="C208" i="209"/>
  <c r="D208" i="209" s="1"/>
  <c r="C209" i="209"/>
  <c r="D209" i="209" s="1"/>
  <c r="C210" i="209"/>
  <c r="D210" i="209" s="1"/>
  <c r="C211" i="209"/>
  <c r="D211" i="209" s="1"/>
  <c r="C212" i="209"/>
  <c r="D212" i="209" s="1"/>
  <c r="C213" i="209"/>
  <c r="D213" i="209" s="1"/>
  <c r="C214" i="209"/>
  <c r="D214" i="209" s="1"/>
  <c r="C215" i="209"/>
  <c r="D215" i="209" s="1"/>
  <c r="C216" i="209"/>
  <c r="D216" i="209" s="1"/>
  <c r="C217" i="209"/>
  <c r="D217" i="209" s="1"/>
  <c r="C218" i="209"/>
  <c r="D218" i="209" s="1"/>
  <c r="C219" i="209"/>
  <c r="D219" i="209" s="1"/>
  <c r="C220" i="209"/>
  <c r="D220" i="209" s="1"/>
  <c r="C221" i="209"/>
  <c r="D221" i="209" s="1"/>
  <c r="C222" i="209"/>
  <c r="D222" i="209" s="1"/>
  <c r="C223" i="209"/>
  <c r="D223" i="209" s="1"/>
  <c r="C224" i="209"/>
  <c r="D224" i="209" s="1"/>
  <c r="C225" i="209"/>
  <c r="D225" i="209" s="1"/>
  <c r="C226" i="209"/>
  <c r="D226" i="209" s="1"/>
  <c r="C227" i="209"/>
  <c r="D227" i="209" s="1"/>
  <c r="C228" i="209"/>
  <c r="D228" i="209" s="1"/>
  <c r="C229" i="209"/>
  <c r="D229" i="209" s="1"/>
  <c r="C230" i="209"/>
  <c r="D230" i="209" s="1"/>
  <c r="C231" i="209"/>
  <c r="D231" i="209" s="1"/>
  <c r="C232" i="209"/>
  <c r="D232" i="209" s="1"/>
  <c r="C233" i="209"/>
  <c r="D233" i="209" s="1"/>
  <c r="C234" i="209"/>
  <c r="D234" i="209" s="1"/>
  <c r="C235" i="209"/>
  <c r="D235" i="209" s="1"/>
  <c r="C236" i="209"/>
  <c r="D236" i="209" s="1"/>
  <c r="C237" i="209"/>
  <c r="D237" i="209" s="1"/>
  <c r="C238" i="209"/>
  <c r="D238" i="209" s="1"/>
  <c r="C239" i="209"/>
  <c r="D239" i="209" s="1"/>
  <c r="C240" i="209"/>
  <c r="D240" i="209" s="1"/>
  <c r="C241" i="209"/>
  <c r="D241" i="209" s="1"/>
  <c r="C242" i="209"/>
  <c r="D242" i="209" s="1"/>
  <c r="C243" i="209"/>
  <c r="D243" i="209" s="1"/>
  <c r="C244" i="209"/>
  <c r="D244" i="209" s="1"/>
  <c r="C245" i="209"/>
  <c r="D245" i="209" s="1"/>
  <c r="C246" i="209"/>
  <c r="D246" i="209" s="1"/>
  <c r="C247" i="209"/>
  <c r="D247" i="209" s="1"/>
  <c r="C248" i="209"/>
  <c r="D248" i="209" s="1"/>
  <c r="C249" i="209"/>
  <c r="D249" i="209" s="1"/>
  <c r="C250" i="209"/>
  <c r="D250" i="209" s="1"/>
  <c r="C251" i="209"/>
  <c r="D251" i="209" s="1"/>
  <c r="C252" i="209"/>
  <c r="D252" i="209" s="1"/>
  <c r="C253" i="209"/>
  <c r="D253" i="209" s="1"/>
  <c r="C254" i="209"/>
  <c r="D254" i="209" s="1"/>
  <c r="C255" i="209"/>
  <c r="D255" i="209" s="1"/>
  <c r="C256" i="209"/>
  <c r="D256" i="209" s="1"/>
  <c r="C257" i="209"/>
  <c r="D257" i="209" s="1"/>
  <c r="C258" i="209"/>
  <c r="D258" i="209" s="1"/>
  <c r="C259" i="209"/>
  <c r="D259" i="209" s="1"/>
  <c r="C260" i="209"/>
  <c r="D260" i="209" s="1"/>
  <c r="C261" i="209"/>
  <c r="D261" i="209" s="1"/>
  <c r="C262" i="209"/>
  <c r="D262" i="209" s="1"/>
  <c r="C263" i="209"/>
  <c r="D263" i="209" s="1"/>
  <c r="C264" i="209"/>
  <c r="D264" i="209" s="1"/>
  <c r="C265" i="209"/>
  <c r="D265" i="209" s="1"/>
  <c r="C266" i="209"/>
  <c r="D266" i="209" s="1"/>
  <c r="C267" i="209"/>
  <c r="D267" i="209" s="1"/>
  <c r="C268" i="209"/>
  <c r="D268" i="209" s="1"/>
  <c r="C269" i="209"/>
  <c r="D269" i="209" s="1"/>
  <c r="C270" i="209"/>
  <c r="D270" i="209" s="1"/>
  <c r="C271" i="209"/>
  <c r="D271" i="209" s="1"/>
  <c r="C272" i="209"/>
  <c r="D272" i="209" s="1"/>
  <c r="C273" i="209"/>
  <c r="D273" i="209" s="1"/>
  <c r="C274" i="209"/>
  <c r="D274" i="209" s="1"/>
  <c r="C275" i="209"/>
  <c r="D275" i="209" s="1"/>
  <c r="C276" i="209"/>
  <c r="D276" i="209" s="1"/>
  <c r="C277" i="209"/>
  <c r="D277" i="209" s="1"/>
  <c r="C278" i="209"/>
  <c r="D278" i="209" s="1"/>
  <c r="C279" i="209"/>
  <c r="D279" i="209" s="1"/>
  <c r="C280" i="209"/>
  <c r="D280" i="209" s="1"/>
  <c r="C281" i="209"/>
  <c r="D281" i="209" s="1"/>
  <c r="C282" i="209"/>
  <c r="D282" i="209" s="1"/>
  <c r="C283" i="209"/>
  <c r="D283" i="209" s="1"/>
  <c r="C284" i="209"/>
  <c r="D284" i="209" s="1"/>
  <c r="C285" i="209"/>
  <c r="D285" i="209" s="1"/>
  <c r="C286" i="209"/>
  <c r="D286" i="209" s="1"/>
  <c r="C287" i="209"/>
  <c r="D287" i="209" s="1"/>
  <c r="C288" i="209"/>
  <c r="D288" i="209" s="1"/>
  <c r="C289" i="209"/>
  <c r="D289" i="209" s="1"/>
  <c r="C290" i="209"/>
  <c r="D290" i="209" s="1"/>
  <c r="C291" i="209"/>
  <c r="D291" i="209" s="1"/>
  <c r="C292" i="209"/>
  <c r="D292" i="209" s="1"/>
  <c r="C293" i="209"/>
  <c r="D293" i="209" s="1"/>
  <c r="C294" i="209"/>
  <c r="D294" i="209" s="1"/>
  <c r="C295" i="209"/>
  <c r="D295" i="209" s="1"/>
  <c r="C296" i="209"/>
  <c r="D296" i="209" s="1"/>
  <c r="C297" i="209"/>
  <c r="D297" i="209" s="1"/>
  <c r="C298" i="209"/>
  <c r="D298" i="209" s="1"/>
  <c r="C299" i="209"/>
  <c r="D299" i="209" s="1"/>
  <c r="C300" i="209"/>
  <c r="D300" i="209" s="1"/>
  <c r="C301" i="209"/>
  <c r="D301" i="209" s="1"/>
  <c r="C302" i="209"/>
  <c r="D302" i="209" s="1"/>
  <c r="C303" i="209"/>
  <c r="D303" i="209" s="1"/>
  <c r="C304" i="209"/>
  <c r="D304" i="209" s="1"/>
  <c r="C305" i="209"/>
  <c r="D305" i="209" s="1"/>
  <c r="C306" i="209"/>
  <c r="D306" i="209" s="1"/>
  <c r="C307" i="209"/>
  <c r="D307" i="209" s="1"/>
  <c r="C308" i="209"/>
  <c r="D308" i="209" s="1"/>
  <c r="C309" i="209"/>
  <c r="D309" i="209" s="1"/>
  <c r="C310" i="209"/>
  <c r="D310" i="209" s="1"/>
  <c r="C311" i="209"/>
  <c r="D311" i="209" s="1"/>
  <c r="C312" i="209"/>
  <c r="D312" i="209" s="1"/>
  <c r="C313" i="209"/>
  <c r="D313" i="209" s="1"/>
  <c r="C314" i="209"/>
  <c r="D314" i="209" s="1"/>
  <c r="C315" i="209"/>
  <c r="D315" i="209" s="1"/>
  <c r="C316" i="209"/>
  <c r="D316" i="209" s="1"/>
  <c r="C317" i="209"/>
  <c r="D317" i="209" s="1"/>
  <c r="C318" i="209"/>
  <c r="D318" i="209" s="1"/>
  <c r="C319" i="209"/>
  <c r="D319" i="209" s="1"/>
  <c r="C320" i="209"/>
  <c r="D320" i="209" s="1"/>
  <c r="C321" i="209"/>
  <c r="D321" i="209" s="1"/>
  <c r="C322" i="209"/>
  <c r="D322" i="209" s="1"/>
  <c r="C323" i="209"/>
  <c r="D323" i="209" s="1"/>
  <c r="C324" i="209"/>
  <c r="D324" i="209" s="1"/>
  <c r="C325" i="209"/>
  <c r="D325" i="209" s="1"/>
  <c r="C326" i="209"/>
  <c r="D326" i="209" s="1"/>
  <c r="C327" i="209"/>
  <c r="D327" i="209" s="1"/>
  <c r="C328" i="209"/>
  <c r="D328" i="209" s="1"/>
  <c r="C329" i="209"/>
  <c r="D329" i="209" s="1"/>
  <c r="C330" i="209"/>
  <c r="D330" i="209" s="1"/>
  <c r="C331" i="209"/>
  <c r="D331" i="209" s="1"/>
  <c r="C332" i="209"/>
  <c r="D332" i="209" s="1"/>
  <c r="C333" i="209"/>
  <c r="D333" i="209" s="1"/>
  <c r="C334" i="209"/>
  <c r="D334" i="209" s="1"/>
  <c r="C335" i="209"/>
  <c r="D335" i="209" s="1"/>
  <c r="C336" i="209"/>
  <c r="D336" i="209" s="1"/>
  <c r="C337" i="209"/>
  <c r="D337" i="209" s="1"/>
  <c r="C338" i="209"/>
  <c r="D338" i="209" s="1"/>
  <c r="C339" i="209"/>
  <c r="D339" i="209" s="1"/>
  <c r="C340" i="209"/>
  <c r="D340" i="209" s="1"/>
  <c r="C341" i="209"/>
  <c r="D341" i="209" s="1"/>
  <c r="C342" i="209"/>
  <c r="D342" i="209" s="1"/>
  <c r="C343" i="209"/>
  <c r="D343" i="209" s="1"/>
  <c r="C344" i="209"/>
  <c r="D344" i="209" s="1"/>
  <c r="C345" i="209"/>
  <c r="D345" i="209" s="1"/>
  <c r="C346" i="209"/>
  <c r="D346" i="209" s="1"/>
  <c r="C347" i="209"/>
  <c r="D347" i="209" s="1"/>
  <c r="C348" i="209"/>
  <c r="D348" i="209" s="1"/>
  <c r="C349" i="209"/>
  <c r="D349" i="209" s="1"/>
  <c r="C350" i="209"/>
  <c r="D350" i="209" s="1"/>
  <c r="C351" i="209"/>
  <c r="D351" i="209" s="1"/>
  <c r="C352" i="209"/>
  <c r="D352" i="209" s="1"/>
  <c r="C353" i="209"/>
  <c r="D353" i="209" s="1"/>
  <c r="C354" i="209"/>
  <c r="D354" i="209" s="1"/>
  <c r="C355" i="209"/>
  <c r="D355" i="209" s="1"/>
  <c r="C356" i="209"/>
  <c r="D356" i="209" s="1"/>
  <c r="C357" i="209"/>
  <c r="D357" i="209" s="1"/>
  <c r="C358" i="209"/>
  <c r="D358" i="209" s="1"/>
  <c r="C359" i="209"/>
  <c r="D359" i="209" s="1"/>
  <c r="C360" i="209"/>
  <c r="D360" i="209" s="1"/>
  <c r="C361" i="209"/>
  <c r="D361" i="209" s="1"/>
  <c r="C362" i="209"/>
  <c r="D362" i="209" s="1"/>
  <c r="C363" i="209"/>
  <c r="D363" i="209" s="1"/>
  <c r="C364" i="209"/>
  <c r="D364" i="209" s="1"/>
  <c r="C365" i="209"/>
  <c r="D365" i="209" s="1"/>
  <c r="C366" i="209"/>
  <c r="D366" i="209" s="1"/>
  <c r="C367" i="209"/>
  <c r="D367" i="209" s="1"/>
  <c r="C368" i="209"/>
  <c r="D368" i="209" s="1"/>
  <c r="C369" i="209"/>
  <c r="D369" i="209" s="1"/>
  <c r="C370" i="209"/>
  <c r="D370" i="209" s="1"/>
  <c r="C371" i="209"/>
  <c r="D371" i="209" s="1"/>
  <c r="C372" i="209"/>
  <c r="D372" i="209" s="1"/>
  <c r="C373" i="209"/>
  <c r="D373" i="209" s="1"/>
  <c r="C374" i="209"/>
  <c r="D374" i="209" s="1"/>
  <c r="C375" i="209"/>
  <c r="D375" i="209" s="1"/>
  <c r="C376" i="209"/>
  <c r="D376" i="209" s="1"/>
  <c r="C377" i="209"/>
  <c r="D377" i="209" s="1"/>
  <c r="C378" i="209"/>
  <c r="D378" i="209" s="1"/>
  <c r="C379" i="209"/>
  <c r="D379" i="209" s="1"/>
  <c r="C380" i="209"/>
  <c r="D380" i="209" s="1"/>
  <c r="C381" i="209"/>
  <c r="D381" i="209" s="1"/>
  <c r="C382" i="209"/>
  <c r="D382" i="209" s="1"/>
  <c r="C383" i="209"/>
  <c r="D383" i="209" s="1"/>
  <c r="C384" i="209"/>
  <c r="D384" i="209" s="1"/>
  <c r="C385" i="209"/>
  <c r="D385" i="209" s="1"/>
  <c r="C386" i="209"/>
  <c r="D386" i="209" s="1"/>
  <c r="C387" i="209"/>
  <c r="D387" i="209" s="1"/>
  <c r="C388" i="209"/>
  <c r="D388" i="209" s="1"/>
  <c r="C389" i="209"/>
  <c r="D389" i="209" s="1"/>
  <c r="C390" i="209"/>
  <c r="D390" i="209" s="1"/>
  <c r="C391" i="209"/>
  <c r="D391" i="209" s="1"/>
  <c r="C392" i="209"/>
  <c r="D392" i="209" s="1"/>
  <c r="C393" i="209"/>
  <c r="D393" i="209" s="1"/>
  <c r="C394" i="209"/>
  <c r="D394" i="209" s="1"/>
  <c r="C395" i="209"/>
  <c r="D395" i="209" s="1"/>
  <c r="C396" i="209"/>
  <c r="D396" i="209" s="1"/>
  <c r="C397" i="209"/>
  <c r="D397" i="209" s="1"/>
  <c r="C398" i="209"/>
  <c r="D398" i="209" s="1"/>
  <c r="C399" i="209"/>
  <c r="D399" i="209" s="1"/>
  <c r="C400" i="209"/>
  <c r="D400" i="209" s="1"/>
  <c r="C401" i="209"/>
  <c r="D401" i="209" s="1"/>
  <c r="C402" i="209"/>
  <c r="D402" i="209" s="1"/>
  <c r="C403" i="209"/>
  <c r="D403" i="209" s="1"/>
  <c r="C404" i="209"/>
  <c r="D404" i="209" s="1"/>
  <c r="C405" i="209"/>
  <c r="D405" i="209" s="1"/>
  <c r="C406" i="209"/>
  <c r="D406" i="209" s="1"/>
  <c r="C407" i="209"/>
  <c r="D407" i="209" s="1"/>
  <c r="C408" i="209"/>
  <c r="D408" i="209" s="1"/>
  <c r="C409" i="209"/>
  <c r="D409" i="209" s="1"/>
  <c r="C410" i="209"/>
  <c r="D410" i="209" s="1"/>
  <c r="C411" i="209"/>
  <c r="D411" i="209" s="1"/>
  <c r="C412" i="209"/>
  <c r="D412" i="209" s="1"/>
  <c r="C413" i="209"/>
  <c r="D413" i="209" s="1"/>
  <c r="C414" i="209"/>
  <c r="D414" i="209" s="1"/>
  <c r="C415" i="209"/>
  <c r="D415" i="209" s="1"/>
  <c r="C416" i="209"/>
  <c r="D416" i="209" s="1"/>
  <c r="C417" i="209"/>
  <c r="D417" i="209" s="1"/>
  <c r="C418" i="209"/>
  <c r="D418" i="209" s="1"/>
  <c r="C419" i="209"/>
  <c r="D419" i="209" s="1"/>
  <c r="C420" i="209"/>
  <c r="D420" i="209" s="1"/>
  <c r="C421" i="209"/>
  <c r="D421" i="209" s="1"/>
  <c r="C422" i="209"/>
  <c r="D422" i="209" s="1"/>
  <c r="C423" i="209"/>
  <c r="D423" i="209" s="1"/>
  <c r="C424" i="209"/>
  <c r="D424" i="209" s="1"/>
  <c r="C425" i="209"/>
  <c r="D425" i="209" s="1"/>
  <c r="C426" i="209"/>
  <c r="D426" i="209" s="1"/>
  <c r="C427" i="209"/>
  <c r="D427" i="209" s="1"/>
  <c r="C428" i="209"/>
  <c r="D428" i="209" s="1"/>
  <c r="C429" i="209"/>
  <c r="D429" i="209" s="1"/>
  <c r="C430" i="209"/>
  <c r="D430" i="209" s="1"/>
  <c r="C431" i="209"/>
  <c r="D431" i="209" s="1"/>
  <c r="C432" i="209"/>
  <c r="D432" i="209" s="1"/>
  <c r="C433" i="209"/>
  <c r="D433" i="209" s="1"/>
  <c r="C434" i="209"/>
  <c r="D434" i="209" s="1"/>
  <c r="C435" i="209"/>
  <c r="D435" i="209" s="1"/>
  <c r="C436" i="209"/>
  <c r="D436" i="209" s="1"/>
  <c r="C437" i="209"/>
  <c r="D437" i="209" s="1"/>
  <c r="C438" i="209"/>
  <c r="D438" i="209" s="1"/>
  <c r="C439" i="209"/>
  <c r="D439" i="209" s="1"/>
  <c r="C440" i="209"/>
  <c r="D440" i="209" s="1"/>
  <c r="C441" i="209"/>
  <c r="D441" i="209" s="1"/>
  <c r="C442" i="209"/>
  <c r="D442" i="209" s="1"/>
  <c r="C443" i="209"/>
  <c r="D443" i="209" s="1"/>
  <c r="C444" i="209"/>
  <c r="D444" i="209" s="1"/>
  <c r="C445" i="209"/>
  <c r="D445" i="209" s="1"/>
  <c r="C446" i="209"/>
  <c r="D446" i="209" s="1"/>
  <c r="C447" i="209"/>
  <c r="D447" i="209" s="1"/>
  <c r="C448" i="209"/>
  <c r="D448" i="209" s="1"/>
  <c r="C449" i="209"/>
  <c r="D449" i="209" s="1"/>
  <c r="C450" i="209"/>
  <c r="D450" i="209" s="1"/>
  <c r="C451" i="209"/>
  <c r="D451" i="209" s="1"/>
  <c r="C452" i="209"/>
  <c r="D452" i="209" s="1"/>
  <c r="C453" i="209"/>
  <c r="D453" i="209" s="1"/>
  <c r="C454" i="209"/>
  <c r="D454" i="209" s="1"/>
  <c r="C455" i="209"/>
  <c r="D455" i="209" s="1"/>
  <c r="C456" i="209"/>
  <c r="D456" i="209" s="1"/>
  <c r="C457" i="209"/>
  <c r="D457" i="209" s="1"/>
  <c r="C458" i="209"/>
  <c r="D458" i="209" s="1"/>
  <c r="C459" i="209"/>
  <c r="D459" i="209" s="1"/>
  <c r="C460" i="209"/>
  <c r="D460" i="209" s="1"/>
  <c r="C461" i="209"/>
  <c r="D461" i="209" s="1"/>
  <c r="C462" i="209"/>
  <c r="D462" i="209" s="1"/>
  <c r="C463" i="209"/>
  <c r="D463" i="209" s="1"/>
  <c r="C464" i="209"/>
  <c r="D464" i="209" s="1"/>
  <c r="C465" i="209"/>
  <c r="D465" i="209" s="1"/>
  <c r="C466" i="209"/>
  <c r="D466" i="209" s="1"/>
  <c r="C467" i="209"/>
  <c r="D467" i="209" s="1"/>
  <c r="C468" i="209"/>
  <c r="D468" i="209" s="1"/>
  <c r="C469" i="209"/>
  <c r="D469" i="209" s="1"/>
  <c r="C470" i="209"/>
  <c r="D470" i="209" s="1"/>
  <c r="C471" i="209"/>
  <c r="D471" i="209" s="1"/>
  <c r="C472" i="209"/>
  <c r="D472" i="209" s="1"/>
  <c r="C473" i="209"/>
  <c r="D473" i="209" s="1"/>
  <c r="C474" i="209"/>
  <c r="D474" i="209" s="1"/>
  <c r="C475" i="209"/>
  <c r="D475" i="209" s="1"/>
  <c r="C476" i="209"/>
  <c r="D476" i="209" s="1"/>
  <c r="C477" i="209"/>
  <c r="D477" i="209" s="1"/>
  <c r="C478" i="209"/>
  <c r="D478" i="209" s="1"/>
  <c r="C479" i="209"/>
  <c r="D479" i="209" s="1"/>
  <c r="C480" i="209"/>
  <c r="D480" i="209" s="1"/>
  <c r="C481" i="209"/>
  <c r="D481" i="209" s="1"/>
  <c r="C482" i="209"/>
  <c r="D482" i="209" s="1"/>
  <c r="C483" i="209"/>
  <c r="D483" i="209" s="1"/>
  <c r="C484" i="209"/>
  <c r="D484" i="209" s="1"/>
  <c r="C485" i="209"/>
  <c r="D485" i="209" s="1"/>
  <c r="C486" i="209"/>
  <c r="D486" i="209" s="1"/>
  <c r="C487" i="209"/>
  <c r="D487" i="209" s="1"/>
  <c r="C488" i="209"/>
  <c r="D488" i="209" s="1"/>
  <c r="C489" i="209"/>
  <c r="D489" i="209" s="1"/>
  <c r="C490" i="209"/>
  <c r="D490" i="209" s="1"/>
  <c r="C491" i="209"/>
  <c r="D491" i="209" s="1"/>
  <c r="C492" i="209"/>
  <c r="D492" i="209" s="1"/>
  <c r="C493" i="209"/>
  <c r="D493" i="209" s="1"/>
  <c r="C494" i="209"/>
  <c r="D494" i="209" s="1"/>
  <c r="C495" i="209"/>
  <c r="D495" i="209" s="1"/>
  <c r="C496" i="209"/>
  <c r="D496" i="209" s="1"/>
  <c r="C497" i="209"/>
  <c r="D497" i="209" s="1"/>
  <c r="C498" i="209"/>
  <c r="D498" i="209" s="1"/>
  <c r="C499" i="209"/>
  <c r="D499" i="209" s="1"/>
  <c r="C500" i="209"/>
  <c r="D500" i="209" s="1"/>
  <c r="C501" i="209"/>
  <c r="D501" i="209" s="1"/>
  <c r="C502" i="209"/>
  <c r="D502" i="209" s="1"/>
  <c r="C503" i="209"/>
  <c r="D503" i="209" s="1"/>
  <c r="C504" i="209"/>
  <c r="D504" i="209" s="1"/>
  <c r="C505" i="209"/>
  <c r="D505" i="209" s="1"/>
  <c r="C506" i="209"/>
  <c r="D506" i="209" s="1"/>
  <c r="C507" i="209"/>
  <c r="D507" i="209" s="1"/>
  <c r="C508" i="209"/>
  <c r="D508" i="209" s="1"/>
  <c r="C509" i="209"/>
  <c r="D509" i="209" s="1"/>
  <c r="C510" i="209"/>
  <c r="D510" i="209" s="1"/>
  <c r="C511" i="209"/>
  <c r="D511" i="209" s="1"/>
  <c r="C512" i="209"/>
  <c r="D512" i="209" s="1"/>
  <c r="C513" i="209"/>
  <c r="D513" i="209" s="1"/>
  <c r="C514" i="209"/>
  <c r="D514" i="209" s="1"/>
  <c r="C515" i="209"/>
  <c r="D515" i="209" s="1"/>
  <c r="C516" i="209"/>
  <c r="D516" i="209" s="1"/>
  <c r="C517" i="209"/>
  <c r="D517" i="209" s="1"/>
  <c r="C518" i="209"/>
  <c r="D518" i="209" s="1"/>
  <c r="C519" i="209"/>
  <c r="D519" i="209" s="1"/>
  <c r="C520" i="209"/>
  <c r="D520" i="209" s="1"/>
  <c r="C521" i="209"/>
  <c r="D521" i="209" s="1"/>
  <c r="C522" i="209"/>
  <c r="D522" i="209" s="1"/>
  <c r="C523" i="209"/>
  <c r="D523" i="209" s="1"/>
  <c r="C524" i="209"/>
  <c r="D524" i="209" s="1"/>
  <c r="C525" i="209"/>
  <c r="D525" i="209" s="1"/>
  <c r="C526" i="209"/>
  <c r="D526" i="209" s="1"/>
  <c r="C527" i="209"/>
  <c r="D527" i="209" s="1"/>
  <c r="C528" i="209"/>
  <c r="D528" i="209" s="1"/>
  <c r="C529" i="209"/>
  <c r="D529" i="209" s="1"/>
  <c r="C530" i="209"/>
  <c r="D530" i="209" s="1"/>
  <c r="C531" i="209"/>
  <c r="D531" i="209" s="1"/>
  <c r="C532" i="209"/>
  <c r="D532" i="209" s="1"/>
  <c r="C533" i="209"/>
  <c r="D533" i="209" s="1"/>
  <c r="C534" i="209"/>
  <c r="D534" i="209" s="1"/>
  <c r="C535" i="209"/>
  <c r="D535" i="209" s="1"/>
  <c r="C536" i="209"/>
  <c r="D536" i="209" s="1"/>
  <c r="C537" i="209"/>
  <c r="D537" i="209" s="1"/>
  <c r="C538" i="209"/>
  <c r="D538" i="209" s="1"/>
  <c r="C539" i="209"/>
  <c r="D539" i="209" s="1"/>
  <c r="C540" i="209"/>
  <c r="D540" i="209" s="1"/>
  <c r="C541" i="209"/>
  <c r="D541" i="209" s="1"/>
  <c r="C542" i="209"/>
  <c r="D542" i="209" s="1"/>
  <c r="C543" i="209"/>
  <c r="D543" i="209" s="1"/>
  <c r="C544" i="209"/>
  <c r="D544" i="209" s="1"/>
  <c r="C545" i="209"/>
  <c r="D545" i="209" s="1"/>
  <c r="C546" i="209"/>
  <c r="D546" i="209" s="1"/>
  <c r="C547" i="209"/>
  <c r="D547" i="209" s="1"/>
  <c r="C548" i="209"/>
  <c r="D548" i="209" s="1"/>
  <c r="C549" i="209"/>
  <c r="D549" i="209" s="1"/>
  <c r="C550" i="209"/>
  <c r="D550" i="209" s="1"/>
  <c r="C551" i="209"/>
  <c r="D551" i="209" s="1"/>
  <c r="C552" i="209"/>
  <c r="D552" i="209" s="1"/>
  <c r="C553" i="209"/>
  <c r="D553" i="209" s="1"/>
  <c r="C554" i="209"/>
  <c r="D554" i="209" s="1"/>
  <c r="C555" i="209"/>
  <c r="D555" i="209" s="1"/>
  <c r="C556" i="209"/>
  <c r="D556" i="209" s="1"/>
  <c r="C557" i="209"/>
  <c r="D557" i="209" s="1"/>
  <c r="C558" i="209"/>
  <c r="D558" i="209" s="1"/>
  <c r="C559" i="209"/>
  <c r="D559" i="209" s="1"/>
  <c r="C560" i="209"/>
  <c r="D560" i="209" s="1"/>
  <c r="C561" i="209"/>
  <c r="D561" i="209" s="1"/>
  <c r="C562" i="209"/>
  <c r="D562" i="209" s="1"/>
  <c r="C563" i="209"/>
  <c r="D563" i="209" s="1"/>
  <c r="C564" i="209"/>
  <c r="D564" i="209" s="1"/>
  <c r="C565" i="209"/>
  <c r="D565" i="209" s="1"/>
  <c r="C566" i="209"/>
  <c r="D566" i="209" s="1"/>
  <c r="C567" i="209"/>
  <c r="D567" i="209" s="1"/>
  <c r="C568" i="209"/>
  <c r="D568" i="209" s="1"/>
  <c r="C569" i="209"/>
  <c r="D569" i="209" s="1"/>
  <c r="C570" i="209"/>
  <c r="D570" i="209" s="1"/>
  <c r="C571" i="209"/>
  <c r="D571" i="209" s="1"/>
  <c r="C572" i="209"/>
  <c r="D572" i="209" s="1"/>
  <c r="C573" i="209"/>
  <c r="D573" i="209" s="1"/>
  <c r="C574" i="209"/>
  <c r="D574" i="209" s="1"/>
  <c r="C575" i="209"/>
  <c r="D575" i="209" s="1"/>
  <c r="C576" i="209"/>
  <c r="D576" i="209" s="1"/>
  <c r="C577" i="209"/>
  <c r="D577" i="209" s="1"/>
  <c r="C578" i="209"/>
  <c r="D578" i="209" s="1"/>
  <c r="C579" i="209"/>
  <c r="D579" i="209" s="1"/>
  <c r="C580" i="209"/>
  <c r="D580" i="209" s="1"/>
  <c r="C581" i="209"/>
  <c r="D581" i="209" s="1"/>
  <c r="C582" i="209"/>
  <c r="D582" i="209" s="1"/>
  <c r="C583" i="209"/>
  <c r="D583" i="209" s="1"/>
  <c r="C584" i="209"/>
  <c r="D584" i="209" s="1"/>
  <c r="C585" i="209"/>
  <c r="D585" i="209" s="1"/>
  <c r="C586" i="209"/>
  <c r="D586" i="209" s="1"/>
  <c r="C587" i="209"/>
  <c r="D587" i="209" s="1"/>
  <c r="C588" i="209"/>
  <c r="D588" i="209" s="1"/>
  <c r="C589" i="209"/>
  <c r="D589" i="209" s="1"/>
  <c r="C590" i="209"/>
  <c r="D590" i="209" s="1"/>
  <c r="C591" i="209"/>
  <c r="D591" i="209" s="1"/>
  <c r="C592" i="209"/>
  <c r="D592" i="209" s="1"/>
  <c r="C593" i="209"/>
  <c r="D593" i="209" s="1"/>
  <c r="C594" i="209"/>
  <c r="D594" i="209" s="1"/>
  <c r="C595" i="209"/>
  <c r="D595" i="209" s="1"/>
  <c r="C596" i="209"/>
  <c r="D596" i="209" s="1"/>
  <c r="C597" i="209"/>
  <c r="D597" i="209" s="1"/>
  <c r="C598" i="209"/>
  <c r="D598" i="209" s="1"/>
  <c r="C599" i="209"/>
  <c r="D599" i="209" s="1"/>
  <c r="C600" i="209"/>
  <c r="D600" i="209" s="1"/>
  <c r="C601" i="209"/>
  <c r="D601" i="209" s="1"/>
  <c r="C602" i="209"/>
  <c r="D602" i="209" s="1"/>
  <c r="C603" i="209"/>
  <c r="D603" i="209" s="1"/>
  <c r="C604" i="209"/>
  <c r="D604" i="209" s="1"/>
  <c r="C605" i="209"/>
  <c r="D605" i="209" s="1"/>
  <c r="C606" i="209"/>
  <c r="D606" i="209" s="1"/>
  <c r="C607" i="209"/>
  <c r="D607" i="209" s="1"/>
  <c r="C608" i="209"/>
  <c r="D608" i="209" s="1"/>
  <c r="C609" i="209"/>
  <c r="D609" i="209" s="1"/>
  <c r="C610" i="209"/>
  <c r="D610" i="209" s="1"/>
  <c r="C611" i="209"/>
  <c r="D611" i="209" s="1"/>
  <c r="C612" i="209"/>
  <c r="D612" i="209" s="1"/>
  <c r="C613" i="209"/>
  <c r="D613" i="209" s="1"/>
  <c r="C614" i="209"/>
  <c r="D614" i="209" s="1"/>
  <c r="C615" i="209"/>
  <c r="D615" i="209" s="1"/>
  <c r="C616" i="209"/>
  <c r="D616" i="209" s="1"/>
  <c r="C617" i="209"/>
  <c r="D617" i="209" s="1"/>
  <c r="C618" i="209"/>
  <c r="D618" i="209" s="1"/>
  <c r="C619" i="209"/>
  <c r="D619" i="209" s="1"/>
  <c r="C620" i="209"/>
  <c r="D620" i="209" s="1"/>
  <c r="C621" i="209"/>
  <c r="D621" i="209" s="1"/>
  <c r="C622" i="209"/>
  <c r="D622" i="209" s="1"/>
  <c r="C623" i="209"/>
  <c r="D623" i="209" s="1"/>
  <c r="C624" i="209"/>
  <c r="D624" i="209" s="1"/>
  <c r="C625" i="209"/>
  <c r="D625" i="209" s="1"/>
  <c r="C626" i="209"/>
  <c r="D626" i="209" s="1"/>
  <c r="C627" i="209"/>
  <c r="D627" i="209" s="1"/>
  <c r="C628" i="209"/>
  <c r="D628" i="209" s="1"/>
  <c r="C629" i="209"/>
  <c r="D629" i="209" s="1"/>
  <c r="C630" i="209"/>
  <c r="D630" i="209" s="1"/>
  <c r="C631" i="209"/>
  <c r="D631" i="209" s="1"/>
  <c r="C632" i="209"/>
  <c r="D632" i="209" s="1"/>
  <c r="C633" i="209"/>
  <c r="D633" i="209" s="1"/>
  <c r="C634" i="209"/>
  <c r="D634" i="209" s="1"/>
  <c r="C635" i="209"/>
  <c r="D635" i="209" s="1"/>
  <c r="C636" i="209"/>
  <c r="D636" i="209" s="1"/>
  <c r="C637" i="209"/>
  <c r="D637" i="209" s="1"/>
  <c r="C638" i="209"/>
  <c r="D638" i="209" s="1"/>
  <c r="C639" i="209"/>
  <c r="D639" i="209" s="1"/>
  <c r="C640" i="209"/>
  <c r="D640" i="209" s="1"/>
  <c r="C641" i="209"/>
  <c r="D641" i="209" s="1"/>
  <c r="C642" i="209"/>
  <c r="D642" i="209" s="1"/>
  <c r="C643" i="209"/>
  <c r="D643" i="209" s="1"/>
  <c r="C644" i="209"/>
  <c r="D644" i="209" s="1"/>
  <c r="C645" i="209"/>
  <c r="D645" i="209" s="1"/>
  <c r="C646" i="209"/>
  <c r="D646" i="209" s="1"/>
  <c r="C647" i="209"/>
  <c r="D647" i="209" s="1"/>
  <c r="C648" i="209"/>
  <c r="D648" i="209" s="1"/>
  <c r="C649" i="209"/>
  <c r="D649" i="209" s="1"/>
  <c r="C650" i="209"/>
  <c r="D650" i="209" s="1"/>
  <c r="C651" i="209"/>
  <c r="D651" i="209" s="1"/>
  <c r="C652" i="209"/>
  <c r="D652" i="209" s="1"/>
  <c r="C653" i="209"/>
  <c r="D653" i="209" s="1"/>
  <c r="C654" i="209"/>
  <c r="D654" i="209" s="1"/>
  <c r="C655" i="209"/>
  <c r="D655" i="209" s="1"/>
  <c r="C656" i="209"/>
  <c r="D656" i="209" s="1"/>
  <c r="C657" i="209"/>
  <c r="D657" i="209" s="1"/>
  <c r="C658" i="209"/>
  <c r="D658" i="209" s="1"/>
  <c r="C659" i="209"/>
  <c r="D659" i="209" s="1"/>
  <c r="C660" i="209"/>
  <c r="D660" i="209" s="1"/>
  <c r="C661" i="209"/>
  <c r="D661" i="209" s="1"/>
  <c r="C662" i="209"/>
  <c r="D662" i="209" s="1"/>
  <c r="C663" i="209"/>
  <c r="D663" i="209" s="1"/>
  <c r="C664" i="209"/>
  <c r="D664" i="209" s="1"/>
  <c r="C665" i="209"/>
  <c r="D665" i="209" s="1"/>
  <c r="C666" i="209"/>
  <c r="D666" i="209" s="1"/>
  <c r="C667" i="209"/>
  <c r="D667" i="209" s="1"/>
  <c r="C668" i="209"/>
  <c r="D668" i="209" s="1"/>
  <c r="C669" i="209"/>
  <c r="D669" i="209" s="1"/>
  <c r="C670" i="209"/>
  <c r="D670" i="209" s="1"/>
  <c r="C671" i="209"/>
  <c r="D671" i="209" s="1"/>
  <c r="C672" i="209"/>
  <c r="D672" i="209" s="1"/>
  <c r="C673" i="209"/>
  <c r="D673" i="209" s="1"/>
  <c r="C674" i="209"/>
  <c r="D674" i="209" s="1"/>
  <c r="C675" i="209"/>
  <c r="D675" i="209" s="1"/>
  <c r="C676" i="209"/>
  <c r="D676" i="209" s="1"/>
  <c r="C677" i="209"/>
  <c r="D677" i="209" s="1"/>
  <c r="C678" i="209"/>
  <c r="D678" i="209" s="1"/>
  <c r="C679" i="209"/>
  <c r="D679" i="209" s="1"/>
  <c r="C680" i="209"/>
  <c r="D680" i="209" s="1"/>
  <c r="C681" i="209"/>
  <c r="D681" i="209" s="1"/>
  <c r="C682" i="209"/>
  <c r="D682" i="209" s="1"/>
  <c r="C683" i="209"/>
  <c r="D683" i="209" s="1"/>
  <c r="C684" i="209"/>
  <c r="D684" i="209" s="1"/>
  <c r="C685" i="209"/>
  <c r="D685" i="209" s="1"/>
  <c r="C686" i="209"/>
  <c r="D686" i="209" s="1"/>
  <c r="C687" i="209"/>
  <c r="D687" i="209" s="1"/>
  <c r="C688" i="209"/>
  <c r="D688" i="209" s="1"/>
  <c r="C689" i="209"/>
  <c r="D689" i="209" s="1"/>
  <c r="C690" i="209"/>
  <c r="D690" i="209" s="1"/>
  <c r="C691" i="209"/>
  <c r="D691" i="209" s="1"/>
  <c r="C692" i="209"/>
  <c r="D692" i="209" s="1"/>
  <c r="C693" i="209"/>
  <c r="D693" i="209" s="1"/>
  <c r="C694" i="209"/>
  <c r="D694" i="209" s="1"/>
  <c r="C695" i="209"/>
  <c r="D695" i="209" s="1"/>
  <c r="C696" i="209"/>
  <c r="D696" i="209" s="1"/>
  <c r="C697" i="209"/>
  <c r="D697" i="209" s="1"/>
  <c r="C698" i="209"/>
  <c r="D698" i="209" s="1"/>
  <c r="C699" i="209"/>
  <c r="D699" i="209" s="1"/>
  <c r="C700" i="209"/>
  <c r="D700" i="209" s="1"/>
  <c r="C701" i="209"/>
  <c r="D701" i="209" s="1"/>
  <c r="C702" i="209"/>
  <c r="D702" i="209" s="1"/>
  <c r="C703" i="209"/>
  <c r="D703" i="209" s="1"/>
  <c r="C704" i="209"/>
  <c r="D704" i="209" s="1"/>
  <c r="C705" i="209"/>
  <c r="D705" i="209" s="1"/>
  <c r="C706" i="209"/>
  <c r="D706" i="209" s="1"/>
  <c r="C707" i="209"/>
  <c r="D707" i="209" s="1"/>
  <c r="C708" i="209"/>
  <c r="D708" i="209" s="1"/>
  <c r="C709" i="209"/>
  <c r="D709" i="209" s="1"/>
  <c r="C710" i="209"/>
  <c r="D710" i="209" s="1"/>
  <c r="C711" i="209"/>
  <c r="D711" i="209" s="1"/>
  <c r="C712" i="209"/>
  <c r="D712" i="209" s="1"/>
  <c r="C713" i="209"/>
  <c r="D713" i="209" s="1"/>
  <c r="C714" i="209"/>
  <c r="D714" i="209" s="1"/>
  <c r="C715" i="209"/>
  <c r="D715" i="209" s="1"/>
  <c r="C716" i="209"/>
  <c r="D716" i="209" s="1"/>
  <c r="C717" i="209"/>
  <c r="D717" i="209" s="1"/>
  <c r="C718" i="209"/>
  <c r="D718" i="209" s="1"/>
  <c r="C719" i="209"/>
  <c r="D719" i="209" s="1"/>
  <c r="C720" i="209"/>
  <c r="D720" i="209" s="1"/>
  <c r="C721" i="209"/>
  <c r="D721" i="209" s="1"/>
  <c r="C722" i="209"/>
  <c r="D722" i="209" s="1"/>
  <c r="C723" i="209"/>
  <c r="D723" i="209" s="1"/>
  <c r="C724" i="209"/>
  <c r="D724" i="209" s="1"/>
  <c r="C725" i="209"/>
  <c r="D725" i="209" s="1"/>
  <c r="C726" i="209"/>
  <c r="D726" i="209" s="1"/>
  <c r="C727" i="209"/>
  <c r="D727" i="209" s="1"/>
  <c r="C728" i="209"/>
  <c r="D728" i="209" s="1"/>
  <c r="C729" i="209"/>
  <c r="D729" i="209" s="1"/>
  <c r="C730" i="209"/>
  <c r="D730" i="209" s="1"/>
  <c r="C731" i="209"/>
  <c r="D731" i="209" s="1"/>
  <c r="C732" i="209"/>
  <c r="D732" i="209" s="1"/>
  <c r="C733" i="209"/>
  <c r="D733" i="209" s="1"/>
  <c r="C734" i="209"/>
  <c r="D734" i="209" s="1"/>
  <c r="C735" i="209"/>
  <c r="D735" i="209" s="1"/>
  <c r="C736" i="209"/>
  <c r="D736" i="209" s="1"/>
  <c r="C737" i="209"/>
  <c r="D737" i="209" s="1"/>
  <c r="C738" i="209"/>
  <c r="D738" i="209" s="1"/>
  <c r="C739" i="209"/>
  <c r="D739" i="209" s="1"/>
  <c r="C740" i="209"/>
  <c r="D740" i="209" s="1"/>
  <c r="C741" i="209"/>
  <c r="D741" i="209" s="1"/>
  <c r="C742" i="209"/>
  <c r="D742" i="209" s="1"/>
  <c r="C743" i="209"/>
  <c r="D743" i="209" s="1"/>
  <c r="C744" i="209"/>
  <c r="D744" i="209" s="1"/>
  <c r="C745" i="209"/>
  <c r="D745" i="209" s="1"/>
  <c r="C746" i="209"/>
  <c r="D746" i="209" s="1"/>
  <c r="C747" i="209"/>
  <c r="D747" i="209" s="1"/>
  <c r="C748" i="209"/>
  <c r="D748" i="209" s="1"/>
  <c r="C749" i="209"/>
  <c r="D749" i="209" s="1"/>
  <c r="C750" i="209"/>
  <c r="D750" i="209" s="1"/>
  <c r="C751" i="209"/>
  <c r="D751" i="209" s="1"/>
  <c r="C752" i="209"/>
  <c r="D752" i="209" s="1"/>
  <c r="C753" i="209"/>
  <c r="D753" i="209" s="1"/>
  <c r="C754" i="209"/>
  <c r="D754" i="209" s="1"/>
  <c r="C755" i="209"/>
  <c r="D755" i="209" s="1"/>
  <c r="C756" i="209"/>
  <c r="D756" i="209" s="1"/>
  <c r="C757" i="209"/>
  <c r="D757" i="209" s="1"/>
  <c r="C758" i="209"/>
  <c r="D758" i="209" s="1"/>
  <c r="C759" i="209"/>
  <c r="D759" i="209" s="1"/>
  <c r="C760" i="209"/>
  <c r="D760" i="209" s="1"/>
  <c r="C761" i="209"/>
  <c r="D761" i="209" s="1"/>
  <c r="C762" i="209"/>
  <c r="D762" i="209" s="1"/>
  <c r="C763" i="209"/>
  <c r="D763" i="209" s="1"/>
  <c r="C764" i="209"/>
  <c r="D764" i="209" s="1"/>
  <c r="C765" i="209"/>
  <c r="D765" i="209" s="1"/>
  <c r="C766" i="209"/>
  <c r="D766" i="209" s="1"/>
  <c r="C767" i="209"/>
  <c r="D767" i="209" s="1"/>
  <c r="C768" i="209"/>
  <c r="D768" i="209" s="1"/>
  <c r="C769" i="209"/>
  <c r="D769" i="209" s="1"/>
  <c r="C770" i="209"/>
  <c r="D770" i="209" s="1"/>
  <c r="C771" i="209"/>
  <c r="D771" i="209" s="1"/>
  <c r="C772" i="209"/>
  <c r="D772" i="209" s="1"/>
  <c r="C773" i="209"/>
  <c r="D773" i="209" s="1"/>
  <c r="C774" i="209"/>
  <c r="D774" i="209" s="1"/>
  <c r="C775" i="209"/>
  <c r="D775" i="209" s="1"/>
  <c r="C776" i="209"/>
  <c r="D776" i="209" s="1"/>
  <c r="C777" i="209"/>
  <c r="D777" i="209" s="1"/>
  <c r="C778" i="209"/>
  <c r="D778" i="209" s="1"/>
  <c r="C779" i="209"/>
  <c r="D779" i="209" s="1"/>
  <c r="C780" i="209"/>
  <c r="D780" i="209" s="1"/>
  <c r="C781" i="209"/>
  <c r="D781" i="209" s="1"/>
  <c r="C782" i="209"/>
  <c r="D782" i="209" s="1"/>
  <c r="C783" i="209"/>
  <c r="D783" i="209" s="1"/>
  <c r="C784" i="209"/>
  <c r="D784" i="209" s="1"/>
  <c r="C785" i="209"/>
  <c r="D785" i="209" s="1"/>
  <c r="C786" i="209"/>
  <c r="D786" i="209" s="1"/>
  <c r="C787" i="209"/>
  <c r="D787" i="209" s="1"/>
  <c r="C788" i="209"/>
  <c r="D788" i="209" s="1"/>
  <c r="C789" i="209"/>
  <c r="D789" i="209" s="1"/>
  <c r="C790" i="209"/>
  <c r="D790" i="209" s="1"/>
  <c r="C791" i="209"/>
  <c r="D791" i="209" s="1"/>
  <c r="C792" i="209"/>
  <c r="D792" i="209" s="1"/>
  <c r="C793" i="209"/>
  <c r="D793" i="209" s="1"/>
  <c r="C794" i="209"/>
  <c r="D794" i="209" s="1"/>
  <c r="C795" i="209"/>
  <c r="D795" i="209" s="1"/>
  <c r="C796" i="209"/>
  <c r="D796" i="209" s="1"/>
  <c r="C797" i="209"/>
  <c r="D797" i="209" s="1"/>
  <c r="C798" i="209"/>
  <c r="D798" i="209" s="1"/>
  <c r="C799" i="209"/>
  <c r="D799" i="209" s="1"/>
  <c r="C800" i="209"/>
  <c r="D800" i="209" s="1"/>
  <c r="C801" i="209"/>
  <c r="D801" i="209" s="1"/>
  <c r="C802" i="209"/>
  <c r="D802" i="209" s="1"/>
  <c r="C803" i="209"/>
  <c r="D803" i="209" s="1"/>
  <c r="C804" i="209"/>
  <c r="D804" i="209" s="1"/>
  <c r="C805" i="209"/>
  <c r="D805" i="209" s="1"/>
  <c r="C806" i="209"/>
  <c r="D806" i="209" s="1"/>
  <c r="C807" i="209"/>
  <c r="D807" i="209" s="1"/>
  <c r="C808" i="209"/>
  <c r="D808" i="209" s="1"/>
  <c r="C809" i="209"/>
  <c r="D809" i="209" s="1"/>
  <c r="C810" i="209"/>
  <c r="D810" i="209" s="1"/>
  <c r="C811" i="209"/>
  <c r="D811" i="209" s="1"/>
  <c r="C812" i="209"/>
  <c r="D812" i="209" s="1"/>
  <c r="C813" i="209"/>
  <c r="D813" i="209" s="1"/>
  <c r="C814" i="209"/>
  <c r="D814" i="209" s="1"/>
  <c r="C815" i="209"/>
  <c r="D815" i="209" s="1"/>
  <c r="C816" i="209"/>
  <c r="D816" i="209" s="1"/>
  <c r="C817" i="209"/>
  <c r="D817" i="209" s="1"/>
  <c r="C818" i="209"/>
  <c r="D818" i="209" s="1"/>
  <c r="C819" i="209"/>
  <c r="D819" i="209" s="1"/>
  <c r="C820" i="209"/>
  <c r="D820" i="209" s="1"/>
  <c r="C821" i="209"/>
  <c r="D821" i="209" s="1"/>
  <c r="C822" i="209"/>
  <c r="D822" i="209" s="1"/>
  <c r="C823" i="209"/>
  <c r="D823" i="209" s="1"/>
  <c r="C824" i="209"/>
  <c r="D824" i="209" s="1"/>
  <c r="C825" i="209"/>
  <c r="D825" i="209" s="1"/>
  <c r="C826" i="209"/>
  <c r="D826" i="209" s="1"/>
  <c r="C827" i="209"/>
  <c r="D827" i="209" s="1"/>
  <c r="C828" i="209"/>
  <c r="D828" i="209" s="1"/>
  <c r="C829" i="209"/>
  <c r="D829" i="209" s="1"/>
  <c r="C830" i="209"/>
  <c r="D830" i="209" s="1"/>
  <c r="C831" i="209"/>
  <c r="D831" i="209" s="1"/>
  <c r="C832" i="209"/>
  <c r="D832" i="209" s="1"/>
  <c r="C833" i="209"/>
  <c r="D833" i="209" s="1"/>
  <c r="C834" i="209"/>
  <c r="D834" i="209" s="1"/>
  <c r="C835" i="209"/>
  <c r="D835" i="209" s="1"/>
  <c r="C836" i="209"/>
  <c r="D836" i="209" s="1"/>
  <c r="C837" i="209"/>
  <c r="D837" i="209" s="1"/>
  <c r="C838" i="209"/>
  <c r="D838" i="209" s="1"/>
  <c r="C839" i="209"/>
  <c r="D839" i="209" s="1"/>
  <c r="C840" i="209"/>
  <c r="D840" i="209" s="1"/>
  <c r="C841" i="209"/>
  <c r="D841" i="209" s="1"/>
  <c r="C842" i="209"/>
  <c r="D842" i="209" s="1"/>
  <c r="C843" i="209"/>
  <c r="D843" i="209" s="1"/>
  <c r="C844" i="209"/>
  <c r="D844" i="209" s="1"/>
  <c r="C845" i="209"/>
  <c r="D845" i="209" s="1"/>
  <c r="C846" i="209"/>
  <c r="D846" i="209" s="1"/>
  <c r="C847" i="209"/>
  <c r="D847" i="209" s="1"/>
  <c r="C848" i="209"/>
  <c r="D848" i="209" s="1"/>
  <c r="C849" i="209"/>
  <c r="D849" i="209" s="1"/>
  <c r="C850" i="209"/>
  <c r="D850" i="209" s="1"/>
  <c r="C851" i="209"/>
  <c r="D851" i="209" s="1"/>
  <c r="C852" i="209"/>
  <c r="D852" i="209" s="1"/>
  <c r="C853" i="209"/>
  <c r="D853" i="209" s="1"/>
  <c r="C854" i="209"/>
  <c r="D854" i="209" s="1"/>
  <c r="C855" i="209"/>
  <c r="D855" i="209" s="1"/>
  <c r="C856" i="209"/>
  <c r="D856" i="209" s="1"/>
  <c r="C857" i="209"/>
  <c r="D857" i="209" s="1"/>
  <c r="C858" i="209"/>
  <c r="D858" i="209" s="1"/>
  <c r="C859" i="209"/>
  <c r="D859" i="209" s="1"/>
  <c r="C860" i="209"/>
  <c r="D860" i="209" s="1"/>
  <c r="C861" i="209"/>
  <c r="D861" i="209" s="1"/>
  <c r="C862" i="209"/>
  <c r="D862" i="209" s="1"/>
  <c r="C863" i="209"/>
  <c r="D863" i="209" s="1"/>
  <c r="C864" i="209"/>
  <c r="D864" i="209" s="1"/>
  <c r="C865" i="209"/>
  <c r="D865" i="209" s="1"/>
  <c r="C866" i="209"/>
  <c r="D866" i="209" s="1"/>
  <c r="C867" i="209"/>
  <c r="D867" i="209" s="1"/>
  <c r="C868" i="209"/>
  <c r="D868" i="209" s="1"/>
  <c r="C869" i="209"/>
  <c r="D869" i="209" s="1"/>
  <c r="C870" i="209"/>
  <c r="D870" i="209" s="1"/>
  <c r="C871" i="209"/>
  <c r="D871" i="209" s="1"/>
  <c r="C872" i="209"/>
  <c r="D872" i="209" s="1"/>
  <c r="C873" i="209"/>
  <c r="D873" i="209" s="1"/>
  <c r="C874" i="209"/>
  <c r="D874" i="209" s="1"/>
  <c r="C875" i="209"/>
  <c r="D875" i="209" s="1"/>
  <c r="C876" i="209"/>
  <c r="D876" i="209" s="1"/>
  <c r="C877" i="209"/>
  <c r="D877" i="209" s="1"/>
  <c r="C878" i="209"/>
  <c r="D878" i="209" s="1"/>
  <c r="C879" i="209"/>
  <c r="D879" i="209" s="1"/>
  <c r="C880" i="209"/>
  <c r="D880" i="209" s="1"/>
  <c r="C881" i="209"/>
  <c r="D881" i="209" s="1"/>
  <c r="C882" i="209"/>
  <c r="D882" i="209" s="1"/>
  <c r="C883" i="209"/>
  <c r="D883" i="209" s="1"/>
  <c r="C884" i="209"/>
  <c r="D884" i="209" s="1"/>
  <c r="C885" i="209"/>
  <c r="D885" i="209" s="1"/>
  <c r="C886" i="209"/>
  <c r="D886" i="209" s="1"/>
  <c r="C887" i="209"/>
  <c r="D887" i="209" s="1"/>
  <c r="C888" i="209"/>
  <c r="D888" i="209" s="1"/>
  <c r="C889" i="209"/>
  <c r="D889" i="209" s="1"/>
  <c r="C890" i="209"/>
  <c r="D890" i="209" s="1"/>
  <c r="C891" i="209"/>
  <c r="D891" i="209" s="1"/>
  <c r="C892" i="209"/>
  <c r="D892" i="209" s="1"/>
  <c r="C893" i="209"/>
  <c r="D893" i="209" s="1"/>
  <c r="C894" i="209"/>
  <c r="D894" i="209" s="1"/>
  <c r="C895" i="209"/>
  <c r="D895" i="209" s="1"/>
  <c r="C896" i="209"/>
  <c r="D896" i="209" s="1"/>
  <c r="C897" i="209"/>
  <c r="D897" i="209" s="1"/>
  <c r="C898" i="209"/>
  <c r="D898" i="209" s="1"/>
  <c r="C899" i="209"/>
  <c r="D899" i="209" s="1"/>
  <c r="C900" i="209"/>
  <c r="D900" i="209" s="1"/>
  <c r="C901" i="209"/>
  <c r="D901" i="209" s="1"/>
  <c r="C902" i="209"/>
  <c r="D902" i="209" s="1"/>
  <c r="C903" i="209"/>
  <c r="D903" i="209" s="1"/>
  <c r="C904" i="209"/>
  <c r="D904" i="209" s="1"/>
  <c r="C905" i="209"/>
  <c r="D905" i="209" s="1"/>
  <c r="C906" i="209"/>
  <c r="D906" i="209" s="1"/>
  <c r="C907" i="209"/>
  <c r="D907" i="209" s="1"/>
  <c r="C908" i="209"/>
  <c r="D908" i="209" s="1"/>
  <c r="C909" i="209"/>
  <c r="D909" i="209" s="1"/>
  <c r="C910" i="209"/>
  <c r="D910" i="209" s="1"/>
  <c r="C911" i="209"/>
  <c r="D911" i="209" s="1"/>
  <c r="C912" i="209"/>
  <c r="D912" i="209" s="1"/>
  <c r="C913" i="209"/>
  <c r="D913" i="209" s="1"/>
  <c r="C914" i="209"/>
  <c r="D914" i="209" s="1"/>
  <c r="C915" i="209"/>
  <c r="D915" i="209" s="1"/>
  <c r="C916" i="209"/>
  <c r="D916" i="209" s="1"/>
  <c r="C917" i="209"/>
  <c r="D917" i="209" s="1"/>
  <c r="C918" i="209"/>
  <c r="D918" i="209" s="1"/>
  <c r="C919" i="209"/>
  <c r="D919" i="209" s="1"/>
  <c r="C920" i="209"/>
  <c r="D920" i="209" s="1"/>
  <c r="C921" i="209"/>
  <c r="D921" i="209" s="1"/>
  <c r="C922" i="209"/>
  <c r="D922" i="209" s="1"/>
  <c r="C923" i="209"/>
  <c r="D923" i="209" s="1"/>
  <c r="C924" i="209"/>
  <c r="D924" i="209" s="1"/>
  <c r="C925" i="209"/>
  <c r="D925" i="209" s="1"/>
  <c r="C926" i="209"/>
  <c r="D926" i="209" s="1"/>
  <c r="C927" i="209"/>
  <c r="D927" i="209" s="1"/>
  <c r="C928" i="209"/>
  <c r="D928" i="209" s="1"/>
  <c r="C929" i="209"/>
  <c r="D929" i="209" s="1"/>
  <c r="C930" i="209"/>
  <c r="D930" i="209" s="1"/>
  <c r="C931" i="209"/>
  <c r="D931" i="209" s="1"/>
  <c r="C932" i="209"/>
  <c r="D932" i="209" s="1"/>
  <c r="C933" i="209"/>
  <c r="D933" i="209" s="1"/>
  <c r="C934" i="209"/>
  <c r="D934" i="209" s="1"/>
  <c r="C935" i="209"/>
  <c r="D935" i="209" s="1"/>
  <c r="C936" i="209"/>
  <c r="D936" i="209" s="1"/>
  <c r="C937" i="209"/>
  <c r="D937" i="209" s="1"/>
  <c r="C938" i="209"/>
  <c r="D938" i="209" s="1"/>
  <c r="C939" i="209"/>
  <c r="D939" i="209" s="1"/>
  <c r="C940" i="209"/>
  <c r="D940" i="209" s="1"/>
  <c r="C941" i="209"/>
  <c r="D941" i="209" s="1"/>
  <c r="C942" i="209"/>
  <c r="D942" i="209" s="1"/>
  <c r="C943" i="209"/>
  <c r="D943" i="209" s="1"/>
  <c r="C944" i="209"/>
  <c r="D944" i="209" s="1"/>
  <c r="C945" i="209"/>
  <c r="D945" i="209" s="1"/>
  <c r="C946" i="209"/>
  <c r="D946" i="209" s="1"/>
  <c r="C947" i="209"/>
  <c r="D947" i="209" s="1"/>
  <c r="C948" i="209"/>
  <c r="D948" i="209" s="1"/>
  <c r="C949" i="209"/>
  <c r="D949" i="209" s="1"/>
  <c r="C950" i="209"/>
  <c r="D950" i="209" s="1"/>
  <c r="C951" i="209"/>
  <c r="D951" i="209" s="1"/>
  <c r="C952" i="209"/>
  <c r="D952" i="209" s="1"/>
  <c r="C953" i="209"/>
  <c r="D953" i="209" s="1"/>
  <c r="C954" i="209"/>
  <c r="D954" i="209" s="1"/>
  <c r="C955" i="209"/>
  <c r="D955" i="209" s="1"/>
  <c r="C956" i="209"/>
  <c r="D956" i="209" s="1"/>
  <c r="C957" i="209"/>
  <c r="D957" i="209" s="1"/>
  <c r="C958" i="209"/>
  <c r="D958" i="209" s="1"/>
  <c r="C959" i="209"/>
  <c r="D959" i="209" s="1"/>
  <c r="C960" i="209"/>
  <c r="D960" i="209" s="1"/>
  <c r="C961" i="209"/>
  <c r="D961" i="209" s="1"/>
  <c r="C962" i="209"/>
  <c r="D962" i="209" s="1"/>
  <c r="C963" i="209"/>
  <c r="D963" i="209" s="1"/>
  <c r="C964" i="209"/>
  <c r="D964" i="209" s="1"/>
  <c r="C965" i="209"/>
  <c r="D965" i="209" s="1"/>
  <c r="C966" i="209"/>
  <c r="D966" i="209" s="1"/>
  <c r="C967" i="209"/>
  <c r="D967" i="209" s="1"/>
  <c r="C968" i="209"/>
  <c r="D968" i="209" s="1"/>
  <c r="C969" i="209"/>
  <c r="D969" i="209" s="1"/>
  <c r="C970" i="209"/>
  <c r="D970" i="209" s="1"/>
  <c r="C971" i="209"/>
  <c r="D971" i="209" s="1"/>
  <c r="C972" i="209"/>
  <c r="D972" i="209" s="1"/>
  <c r="C973" i="209"/>
  <c r="D973" i="209" s="1"/>
  <c r="C974" i="209"/>
  <c r="D974" i="209" s="1"/>
  <c r="C975" i="209"/>
  <c r="D975" i="209" s="1"/>
  <c r="C976" i="209"/>
  <c r="D976" i="209" s="1"/>
  <c r="C977" i="209"/>
  <c r="D977" i="209" s="1"/>
  <c r="C978" i="209"/>
  <c r="D978" i="209" s="1"/>
  <c r="C979" i="209"/>
  <c r="D979" i="209" s="1"/>
  <c r="C980" i="209"/>
  <c r="D980" i="209" s="1"/>
  <c r="C981" i="209"/>
  <c r="D981" i="209" s="1"/>
  <c r="C982" i="209"/>
  <c r="D982" i="209" s="1"/>
  <c r="C983" i="209"/>
  <c r="D983" i="209" s="1"/>
  <c r="C984" i="209"/>
  <c r="D984" i="209" s="1"/>
  <c r="C985" i="209"/>
  <c r="D985" i="209" s="1"/>
  <c r="C986" i="209"/>
  <c r="D986" i="209" s="1"/>
  <c r="C987" i="209"/>
  <c r="D987" i="209" s="1"/>
  <c r="C988" i="209"/>
  <c r="D988" i="209" s="1"/>
  <c r="C989" i="209"/>
  <c r="D989" i="209" s="1"/>
  <c r="C990" i="209"/>
  <c r="D990" i="209" s="1"/>
  <c r="C991" i="209"/>
  <c r="D991" i="209" s="1"/>
  <c r="C992" i="209"/>
  <c r="D992" i="209" s="1"/>
  <c r="C993" i="209"/>
  <c r="D993" i="209" s="1"/>
  <c r="C994" i="209"/>
  <c r="D994" i="209" s="1"/>
  <c r="C995" i="209"/>
  <c r="D995" i="209" s="1"/>
  <c r="C996" i="209"/>
  <c r="D996" i="209" s="1"/>
  <c r="C997" i="209"/>
  <c r="D997" i="209" s="1"/>
  <c r="C998" i="209"/>
  <c r="D998" i="209" s="1"/>
  <c r="C999" i="209"/>
  <c r="D999" i="209" s="1"/>
  <c r="C1000" i="209"/>
  <c r="D1000" i="209" s="1"/>
  <c r="C1001" i="209"/>
  <c r="D1001" i="209" s="1"/>
  <c r="C1002" i="209"/>
  <c r="D1002" i="209" s="1"/>
  <c r="C1003" i="209"/>
  <c r="D1003" i="209" s="1"/>
  <c r="C1004" i="209"/>
  <c r="D1004" i="209" s="1"/>
  <c r="C1005" i="209"/>
  <c r="D1005" i="209" s="1"/>
  <c r="C1006" i="209"/>
  <c r="D1006" i="209" s="1"/>
  <c r="C1007" i="209"/>
  <c r="D1007" i="209" s="1"/>
  <c r="C1008" i="209"/>
  <c r="D1008" i="209" s="1"/>
  <c r="C1009" i="209"/>
  <c r="D1009" i="209" s="1"/>
  <c r="C1010" i="209"/>
  <c r="D1010" i="209" s="1"/>
  <c r="C1011" i="209"/>
  <c r="D1011" i="209" s="1"/>
  <c r="C1012" i="209"/>
  <c r="D1012" i="209" s="1"/>
  <c r="C1013" i="209"/>
  <c r="D1013" i="209" s="1"/>
  <c r="C1014" i="209"/>
  <c r="D1014" i="209" s="1"/>
  <c r="C1015" i="209"/>
  <c r="D1015" i="209" s="1"/>
  <c r="C1016" i="209"/>
  <c r="D1016" i="209" s="1"/>
  <c r="C1017" i="209"/>
  <c r="D1017" i="209" s="1"/>
  <c r="C1018" i="209"/>
  <c r="D1018" i="209" s="1"/>
  <c r="C1019" i="209"/>
  <c r="D1019" i="209" s="1"/>
  <c r="C1020" i="209"/>
  <c r="D1020" i="209" s="1"/>
  <c r="C1021" i="209"/>
  <c r="D1021" i="209" s="1"/>
  <c r="C1022" i="209"/>
  <c r="D1022" i="209" s="1"/>
  <c r="C1023" i="209"/>
  <c r="D1023" i="209" s="1"/>
  <c r="C1024" i="209"/>
  <c r="D1024" i="209" s="1"/>
  <c r="C1025" i="209"/>
  <c r="D1025" i="209" s="1"/>
  <c r="C1026" i="209"/>
  <c r="D1026" i="209" s="1"/>
  <c r="C1027" i="209"/>
  <c r="D1027" i="209" s="1"/>
  <c r="C1028" i="209"/>
  <c r="D1028" i="209" s="1"/>
  <c r="C1029" i="209"/>
  <c r="D1029" i="209" s="1"/>
  <c r="C1030" i="209"/>
  <c r="D1030" i="209" s="1"/>
  <c r="C1031" i="209"/>
  <c r="D1031" i="209" s="1"/>
  <c r="C1032" i="209"/>
  <c r="D1032" i="209" s="1"/>
  <c r="C1033" i="209"/>
  <c r="D1033" i="209" s="1"/>
  <c r="C1034" i="209"/>
  <c r="D1034" i="209" s="1"/>
  <c r="C1035" i="209"/>
  <c r="D1035" i="209" s="1"/>
  <c r="C1036" i="209"/>
  <c r="D1036" i="209" s="1"/>
  <c r="C1037" i="209"/>
  <c r="D1037" i="209" s="1"/>
  <c r="C1038" i="209"/>
  <c r="D1038" i="209" s="1"/>
  <c r="C1039" i="209"/>
  <c r="D1039" i="209" s="1"/>
  <c r="C1040" i="209"/>
  <c r="D1040" i="209" s="1"/>
  <c r="C1041" i="209"/>
  <c r="D1041" i="209" s="1"/>
  <c r="C1042" i="209"/>
  <c r="D1042" i="209" s="1"/>
  <c r="C1043" i="209"/>
  <c r="D1043" i="209" s="1"/>
  <c r="C1044" i="209"/>
  <c r="D1044" i="209" s="1"/>
  <c r="C1045" i="209"/>
  <c r="D1045" i="209" s="1"/>
  <c r="C1046" i="209"/>
  <c r="D1046" i="209" s="1"/>
  <c r="C1047" i="209"/>
  <c r="D1047" i="209" s="1"/>
  <c r="C1048" i="209"/>
  <c r="D1048" i="209" s="1"/>
  <c r="C1049" i="209"/>
  <c r="D1049" i="209" s="1"/>
  <c r="C1050" i="209"/>
  <c r="D1050" i="209" s="1"/>
  <c r="C1051" i="209"/>
  <c r="D1051" i="209" s="1"/>
  <c r="C1052" i="209"/>
  <c r="D1052" i="209" s="1"/>
  <c r="C1053" i="209"/>
  <c r="D1053" i="209" s="1"/>
  <c r="C1054" i="209"/>
  <c r="D1054" i="209" s="1"/>
  <c r="C1055" i="209"/>
  <c r="D1055" i="209" s="1"/>
  <c r="C1056" i="209"/>
  <c r="D1056" i="209" s="1"/>
  <c r="C1057" i="209"/>
  <c r="D1057" i="209" s="1"/>
  <c r="C1058" i="209"/>
  <c r="D1058" i="209" s="1"/>
  <c r="C1059" i="209"/>
  <c r="D1059" i="209" s="1"/>
  <c r="C1060" i="209"/>
  <c r="D1060" i="209" s="1"/>
  <c r="C1061" i="209"/>
  <c r="D1061" i="209" s="1"/>
  <c r="C1062" i="209"/>
  <c r="D1062" i="209" s="1"/>
  <c r="C1063" i="209"/>
  <c r="D1063" i="209" s="1"/>
  <c r="C1064" i="209"/>
  <c r="D1064" i="209" s="1"/>
  <c r="C1065" i="209"/>
  <c r="D1065" i="209" s="1"/>
  <c r="C1066" i="209"/>
  <c r="D1066" i="209" s="1"/>
  <c r="C1067" i="209"/>
  <c r="D1067" i="209" s="1"/>
  <c r="C1068" i="209"/>
  <c r="D1068" i="209" s="1"/>
  <c r="C1069" i="209"/>
  <c r="D1069" i="209" s="1"/>
  <c r="C1070" i="209"/>
  <c r="D1070" i="209" s="1"/>
  <c r="C1071" i="209"/>
  <c r="D1071" i="209" s="1"/>
  <c r="C1072" i="209"/>
  <c r="D1072" i="209" s="1"/>
  <c r="C1073" i="209"/>
  <c r="D1073" i="209" s="1"/>
  <c r="C1074" i="209"/>
  <c r="D1074" i="209" s="1"/>
  <c r="C1075" i="209"/>
  <c r="D1075" i="209" s="1"/>
  <c r="C1076" i="209"/>
  <c r="D1076" i="209" s="1"/>
  <c r="C1077" i="209"/>
  <c r="D1077" i="209" s="1"/>
  <c r="C1078" i="209"/>
  <c r="D1078" i="209" s="1"/>
  <c r="C1079" i="209"/>
  <c r="D1079" i="209" s="1"/>
  <c r="C1080" i="209"/>
  <c r="D1080" i="209" s="1"/>
  <c r="C1081" i="209"/>
  <c r="D1081" i="209" s="1"/>
  <c r="C1082" i="209"/>
  <c r="D1082" i="209" s="1"/>
  <c r="C1083" i="209"/>
  <c r="D1083" i="209" s="1"/>
  <c r="C1084" i="209"/>
  <c r="D1084" i="209" s="1"/>
  <c r="C1085" i="209"/>
  <c r="D1085" i="209" s="1"/>
  <c r="C1086" i="209"/>
  <c r="D1086" i="209" s="1"/>
  <c r="C1087" i="209"/>
  <c r="D1087" i="209" s="1"/>
  <c r="C1088" i="209"/>
  <c r="D1088" i="209" s="1"/>
  <c r="C1089" i="209"/>
  <c r="D1089" i="209" s="1"/>
  <c r="C1090" i="209"/>
  <c r="D1090" i="209" s="1"/>
  <c r="C1091" i="209"/>
  <c r="D1091" i="209" s="1"/>
  <c r="C1092" i="209"/>
  <c r="D1092" i="209" s="1"/>
  <c r="C1093" i="209"/>
  <c r="D1093" i="209" s="1"/>
  <c r="C1094" i="209"/>
  <c r="D1094" i="209" s="1"/>
  <c r="C1095" i="209"/>
  <c r="D1095" i="209" s="1"/>
  <c r="C1096" i="209"/>
  <c r="D1096" i="209" s="1"/>
  <c r="C1097" i="209"/>
  <c r="D1097" i="209" s="1"/>
  <c r="C1098" i="209"/>
  <c r="D1098" i="209" s="1"/>
  <c r="C1099" i="209"/>
  <c r="D1099" i="209" s="1"/>
  <c r="C1100" i="209"/>
  <c r="D1100" i="209" s="1"/>
  <c r="C1101" i="209"/>
  <c r="D1101" i="209" s="1"/>
  <c r="C1102" i="209"/>
  <c r="D1102" i="209" s="1"/>
  <c r="C1103" i="209"/>
  <c r="D1103" i="209" s="1"/>
  <c r="C1104" i="209"/>
  <c r="D1104" i="209" s="1"/>
  <c r="C1105" i="209"/>
  <c r="D1105" i="209" s="1"/>
  <c r="C1106" i="209"/>
  <c r="D1106" i="209" s="1"/>
  <c r="C1107" i="209"/>
  <c r="D1107" i="209" s="1"/>
  <c r="C1108" i="209"/>
  <c r="D1108" i="209" s="1"/>
  <c r="C1109" i="209"/>
  <c r="D1109" i="209" s="1"/>
  <c r="C1110" i="209"/>
  <c r="D1110" i="209" s="1"/>
  <c r="C1111" i="209"/>
  <c r="D1111" i="209" s="1"/>
  <c r="C1112" i="209"/>
  <c r="D1112" i="209" s="1"/>
  <c r="C1113" i="209"/>
  <c r="D1113" i="209" s="1"/>
  <c r="C1114" i="209"/>
  <c r="D1114" i="209" s="1"/>
  <c r="C1115" i="209"/>
  <c r="D1115" i="209" s="1"/>
  <c r="C1116" i="209"/>
  <c r="D1116" i="209" s="1"/>
  <c r="C1117" i="209"/>
  <c r="D1117" i="209" s="1"/>
  <c r="C1118" i="209"/>
  <c r="D1118" i="209" s="1"/>
  <c r="C1119" i="209"/>
  <c r="D1119" i="209" s="1"/>
  <c r="C1120" i="209"/>
  <c r="D1120" i="209" s="1"/>
  <c r="C1121" i="209"/>
  <c r="D1121" i="209" s="1"/>
  <c r="C1122" i="209"/>
  <c r="D1122" i="209" s="1"/>
  <c r="C1123" i="209"/>
  <c r="D1123" i="209" s="1"/>
  <c r="C1124" i="209"/>
  <c r="D1124" i="209" s="1"/>
  <c r="C1125" i="209"/>
  <c r="D1125" i="209" s="1"/>
  <c r="C1126" i="209"/>
  <c r="D1126" i="209" s="1"/>
  <c r="C1127" i="209"/>
  <c r="D1127" i="209" s="1"/>
  <c r="C1128" i="209"/>
  <c r="D1128" i="209" s="1"/>
  <c r="C1129" i="209"/>
  <c r="D1129" i="209" s="1"/>
  <c r="C1130" i="209"/>
  <c r="D1130" i="209" s="1"/>
  <c r="C1131" i="209"/>
  <c r="D1131" i="209" s="1"/>
  <c r="C1132" i="209"/>
  <c r="D1132" i="209" s="1"/>
  <c r="C1133" i="209"/>
  <c r="D1133" i="209" s="1"/>
  <c r="C1134" i="209"/>
  <c r="D1134" i="209" s="1"/>
  <c r="C1135" i="209"/>
  <c r="D1135" i="209" s="1"/>
  <c r="C1136" i="209"/>
  <c r="D1136" i="209" s="1"/>
  <c r="C1137" i="209"/>
  <c r="D1137" i="209" s="1"/>
  <c r="C1138" i="209"/>
  <c r="D1138" i="209" s="1"/>
  <c r="C1139" i="209"/>
  <c r="D1139" i="209" s="1"/>
  <c r="C1140" i="209"/>
  <c r="D1140" i="209" s="1"/>
  <c r="C1141" i="209"/>
  <c r="D1141" i="209" s="1"/>
  <c r="C1142" i="209"/>
  <c r="D1142" i="209" s="1"/>
  <c r="C1143" i="209"/>
  <c r="D1143" i="209" s="1"/>
  <c r="C1144" i="209"/>
  <c r="D1144" i="209" s="1"/>
  <c r="C1145" i="209"/>
  <c r="D1145" i="209" s="1"/>
  <c r="C1146" i="209"/>
  <c r="D1146" i="209" s="1"/>
  <c r="C1147" i="209"/>
  <c r="D1147" i="209" s="1"/>
  <c r="C1148" i="209"/>
  <c r="D1148" i="209" s="1"/>
  <c r="C1149" i="209"/>
  <c r="D1149" i="209" s="1"/>
  <c r="C1150" i="209"/>
  <c r="D1150" i="209" s="1"/>
  <c r="C1151" i="209"/>
  <c r="D1151" i="209" s="1"/>
  <c r="C1152" i="209"/>
  <c r="D1152" i="209" s="1"/>
  <c r="C1153" i="209"/>
  <c r="D1153" i="209" s="1"/>
  <c r="C1154" i="209"/>
  <c r="D1154" i="209" s="1"/>
  <c r="C1155" i="209"/>
  <c r="D1155" i="209" s="1"/>
  <c r="C1156" i="209"/>
  <c r="D1156" i="209" s="1"/>
  <c r="C1157" i="209"/>
  <c r="D1157" i="209" s="1"/>
  <c r="C1158" i="209"/>
  <c r="D1158" i="209" s="1"/>
  <c r="C1159" i="209"/>
  <c r="D1159" i="209" s="1"/>
  <c r="C1160" i="209"/>
  <c r="D1160" i="209" s="1"/>
  <c r="C1161" i="209"/>
  <c r="D1161" i="209" s="1"/>
  <c r="C1162" i="209"/>
  <c r="D1162" i="209" s="1"/>
  <c r="C1163" i="209"/>
  <c r="D1163" i="209" s="1"/>
  <c r="C1164" i="209"/>
  <c r="D1164" i="209" s="1"/>
  <c r="C1165" i="209"/>
  <c r="D1165" i="209" s="1"/>
  <c r="C1166" i="209"/>
  <c r="D1166" i="209" s="1"/>
  <c r="C1167" i="209"/>
  <c r="D1167" i="209" s="1"/>
  <c r="C1168" i="209"/>
  <c r="D1168" i="209" s="1"/>
  <c r="C1169" i="209"/>
  <c r="D1169" i="209" s="1"/>
  <c r="C1170" i="209"/>
  <c r="D1170" i="209" s="1"/>
  <c r="C1171" i="209"/>
  <c r="D1171" i="209" s="1"/>
  <c r="C1172" i="209"/>
  <c r="D1172" i="209" s="1"/>
  <c r="C1173" i="209"/>
  <c r="D1173" i="209" s="1"/>
  <c r="C1174" i="209"/>
  <c r="D1174" i="209" s="1"/>
  <c r="C1175" i="209"/>
  <c r="D1175" i="209" s="1"/>
  <c r="C1176" i="209"/>
  <c r="D1176" i="209" s="1"/>
  <c r="C1177" i="209"/>
  <c r="D1177" i="209" s="1"/>
  <c r="C1178" i="209"/>
  <c r="D1178" i="209" s="1"/>
  <c r="C1179" i="209"/>
  <c r="D1179" i="209" s="1"/>
  <c r="C1180" i="209"/>
  <c r="D1180" i="209" s="1"/>
  <c r="C1181" i="209"/>
  <c r="D1181" i="209" s="1"/>
  <c r="C1182" i="209"/>
  <c r="D1182" i="209" s="1"/>
  <c r="C1183" i="209"/>
  <c r="D1183" i="209" s="1"/>
  <c r="C1184" i="209"/>
  <c r="D1184" i="209" s="1"/>
  <c r="C1185" i="209"/>
  <c r="D1185" i="209" s="1"/>
  <c r="C1186" i="209"/>
  <c r="D1186" i="209" s="1"/>
  <c r="C1187" i="209"/>
  <c r="D1187" i="209" s="1"/>
  <c r="C1188" i="209"/>
  <c r="D1188" i="209" s="1"/>
  <c r="C1189" i="209"/>
  <c r="D1189" i="209" s="1"/>
  <c r="C1190" i="209"/>
  <c r="D1190" i="209" s="1"/>
  <c r="C1191" i="209"/>
  <c r="D1191" i="209" s="1"/>
  <c r="C1192" i="209"/>
  <c r="D1192" i="209" s="1"/>
  <c r="C1193" i="209"/>
  <c r="D1193" i="209" s="1"/>
  <c r="C1194" i="209"/>
  <c r="D1194" i="209" s="1"/>
  <c r="C1195" i="209"/>
  <c r="D1195" i="209" s="1"/>
  <c r="C1196" i="209"/>
  <c r="D1196" i="209" s="1"/>
  <c r="C1197" i="209"/>
  <c r="D1197" i="209" s="1"/>
  <c r="C1198" i="209"/>
  <c r="D1198" i="209" s="1"/>
  <c r="C1199" i="209"/>
  <c r="D1199" i="209" s="1"/>
  <c r="C1200" i="209"/>
  <c r="D1200" i="209" s="1"/>
  <c r="C1201" i="209"/>
  <c r="D1201" i="209" s="1"/>
  <c r="C1202" i="209"/>
  <c r="D1202" i="209" s="1"/>
  <c r="C1203" i="209"/>
  <c r="D1203" i="209" s="1"/>
  <c r="C1204" i="209"/>
  <c r="D1204" i="209" s="1"/>
  <c r="C1205" i="209"/>
  <c r="D1205" i="209" s="1"/>
  <c r="C1206" i="209"/>
  <c r="D1206" i="209" s="1"/>
  <c r="C1207" i="209"/>
  <c r="D1207" i="209" s="1"/>
  <c r="C1208" i="209"/>
  <c r="D1208" i="209" s="1"/>
  <c r="C1209" i="209"/>
  <c r="D1209" i="209" s="1"/>
  <c r="C1210" i="209"/>
  <c r="D1210" i="209" s="1"/>
  <c r="C1211" i="209"/>
  <c r="D1211" i="209" s="1"/>
  <c r="C1212" i="209"/>
  <c r="D1212" i="209" s="1"/>
  <c r="C1213" i="209"/>
  <c r="D1213" i="209" s="1"/>
  <c r="C1214" i="209"/>
  <c r="D1214" i="209" s="1"/>
  <c r="C1215" i="209"/>
  <c r="D1215" i="209" s="1"/>
  <c r="C1216" i="209"/>
  <c r="D1216" i="209" s="1"/>
  <c r="C1217" i="209"/>
  <c r="D1217" i="209" s="1"/>
  <c r="C1218" i="209"/>
  <c r="D1218" i="209" s="1"/>
  <c r="C1219" i="209"/>
  <c r="D1219" i="209" s="1"/>
  <c r="C1220" i="209"/>
  <c r="D1220" i="209" s="1"/>
  <c r="C1221" i="209"/>
  <c r="D1221" i="209" s="1"/>
  <c r="C1222" i="209"/>
  <c r="D1222" i="209" s="1"/>
  <c r="C1223" i="209"/>
  <c r="D1223" i="209" s="1"/>
  <c r="C1224" i="209"/>
  <c r="D1224" i="209" s="1"/>
  <c r="C1225" i="209"/>
  <c r="D1225" i="209" s="1"/>
  <c r="C1226" i="209"/>
  <c r="D1226" i="209" s="1"/>
  <c r="C1227" i="209"/>
  <c r="D1227" i="209" s="1"/>
  <c r="C1228" i="209"/>
  <c r="D1228" i="209" s="1"/>
  <c r="C1229" i="209"/>
  <c r="D1229" i="209" s="1"/>
  <c r="C1230" i="209"/>
  <c r="D1230" i="209" s="1"/>
  <c r="C1231" i="209"/>
  <c r="D1231" i="209" s="1"/>
  <c r="C1232" i="209"/>
  <c r="D1232" i="209" s="1"/>
  <c r="C1233" i="209"/>
  <c r="D1233" i="209" s="1"/>
  <c r="C1234" i="209"/>
  <c r="D1234" i="209" s="1"/>
  <c r="C1235" i="209"/>
  <c r="D1235" i="209" s="1"/>
  <c r="C1236" i="209"/>
  <c r="D1236" i="209" s="1"/>
  <c r="C1237" i="209"/>
  <c r="D1237" i="209" s="1"/>
  <c r="C1238" i="209"/>
  <c r="D1238" i="209" s="1"/>
  <c r="C1239" i="209"/>
  <c r="D1239" i="209" s="1"/>
  <c r="C1240" i="209"/>
  <c r="D1240" i="209" s="1"/>
  <c r="C1241" i="209"/>
  <c r="D1241" i="209" s="1"/>
  <c r="C1242" i="209"/>
  <c r="D1242" i="209" s="1"/>
  <c r="C1243" i="209"/>
  <c r="D1243" i="209" s="1"/>
  <c r="C1244" i="209"/>
  <c r="D1244" i="209" s="1"/>
  <c r="C1245" i="209"/>
  <c r="D1245" i="209" s="1"/>
  <c r="C1246" i="209"/>
  <c r="D1246" i="209" s="1"/>
  <c r="C1247" i="209"/>
  <c r="D1247" i="209" s="1"/>
  <c r="C1248" i="209"/>
  <c r="D1248" i="209" s="1"/>
  <c r="C1249" i="209"/>
  <c r="D1249" i="209" s="1"/>
  <c r="C1250" i="209"/>
  <c r="D1250" i="209" s="1"/>
  <c r="C1251" i="209"/>
  <c r="D1251" i="209" s="1"/>
  <c r="C1252" i="209"/>
  <c r="D1252" i="209" s="1"/>
  <c r="C1253" i="209"/>
  <c r="D1253" i="209" s="1"/>
  <c r="C1254" i="209"/>
  <c r="D1254" i="209" s="1"/>
  <c r="C1255" i="209"/>
  <c r="D1255" i="209" s="1"/>
  <c r="C1256" i="209"/>
  <c r="D1256" i="209" s="1"/>
  <c r="C1257" i="209"/>
  <c r="D1257" i="209" s="1"/>
  <c r="C1258" i="209"/>
  <c r="D1258" i="209" s="1"/>
  <c r="C1259" i="209"/>
  <c r="D1259" i="209" s="1"/>
  <c r="C1260" i="209"/>
  <c r="D1260" i="209" s="1"/>
  <c r="C1261" i="209"/>
  <c r="D1261" i="209" s="1"/>
  <c r="C1262" i="209"/>
  <c r="D1262" i="209" s="1"/>
  <c r="C1263" i="209"/>
  <c r="D1263" i="209" s="1"/>
  <c r="C1264" i="209"/>
  <c r="D1264" i="209" s="1"/>
  <c r="C1265" i="209"/>
  <c r="D1265" i="209" s="1"/>
  <c r="C1266" i="209"/>
  <c r="D1266" i="209" s="1"/>
  <c r="C1267" i="209"/>
  <c r="D1267" i="209" s="1"/>
  <c r="C1268" i="209"/>
  <c r="D1268" i="209" s="1"/>
  <c r="C101" i="209"/>
  <c r="C86" i="209"/>
  <c r="D86" i="209" s="1"/>
  <c r="C87" i="209"/>
  <c r="D87" i="209" s="1"/>
  <c r="C88" i="209"/>
  <c r="D88" i="209" s="1"/>
  <c r="C89" i="209"/>
  <c r="D89" i="209" s="1"/>
  <c r="C90" i="209"/>
  <c r="D90" i="209" s="1"/>
  <c r="C91" i="209"/>
  <c r="D91" i="209" s="1"/>
  <c r="C92" i="209"/>
  <c r="D92" i="209" s="1"/>
  <c r="C93" i="209"/>
  <c r="D93" i="209" s="1"/>
  <c r="C94" i="209"/>
  <c r="D94" i="209" s="1"/>
  <c r="C95" i="209"/>
  <c r="D95" i="209" s="1"/>
  <c r="C96" i="209"/>
  <c r="D96" i="209" s="1"/>
  <c r="C97" i="209"/>
  <c r="D97" i="209" s="1"/>
  <c r="C98" i="209"/>
  <c r="D98" i="209" s="1"/>
  <c r="C99" i="209"/>
  <c r="D99" i="209" s="1"/>
  <c r="C100" i="209"/>
  <c r="D100" i="209" s="1"/>
  <c r="C85" i="209"/>
  <c r="A42" i="315" l="1"/>
  <c r="A41" i="309"/>
  <c r="A40" i="308"/>
  <c r="A41" i="307"/>
  <c r="AC2" i="211"/>
  <c r="BL1" i="193"/>
  <c r="A51" i="209"/>
  <c r="A52" i="209" s="1"/>
  <c r="A53" i="209" s="1"/>
  <c r="A64" i="209"/>
  <c r="A78" i="209"/>
  <c r="A40" i="209"/>
  <c r="A9" i="209"/>
  <c r="A32" i="209"/>
  <c r="A1230" i="209"/>
  <c r="A1231" i="209" s="1"/>
  <c r="A1232" i="209" s="1"/>
  <c r="A1233" i="209" s="1"/>
  <c r="A1234" i="209" s="1"/>
  <c r="A1235" i="209" s="1"/>
  <c r="A1236" i="209" s="1"/>
  <c r="A1237" i="209" s="1"/>
  <c r="A1238" i="209" s="1"/>
  <c r="A1190" i="209"/>
  <c r="A1191" i="209" s="1"/>
  <c r="A1192" i="209" s="1"/>
  <c r="A1193" i="209" s="1"/>
  <c r="A1194" i="209" s="1"/>
  <c r="A1195" i="209" s="1"/>
  <c r="A1196" i="209" s="1"/>
  <c r="A1197" i="209" s="1"/>
  <c r="A1198" i="209" s="1"/>
  <c r="A1110" i="209"/>
  <c r="A1111" i="209" s="1"/>
  <c r="A1112" i="209" s="1"/>
  <c r="A1070" i="209"/>
  <c r="A1071" i="209" s="1"/>
  <c r="A1030" i="209"/>
  <c r="A1031" i="209" s="1"/>
  <c r="A1032" i="209" s="1"/>
  <c r="A990" i="209"/>
  <c r="A910" i="209"/>
  <c r="A911" i="209" s="1"/>
  <c r="A912" i="209" s="1"/>
  <c r="A870" i="209"/>
  <c r="A871" i="209" s="1"/>
  <c r="A872" i="209" s="1"/>
  <c r="A830" i="209"/>
  <c r="A831" i="209" s="1"/>
  <c r="A790" i="209"/>
  <c r="A791" i="209" s="1"/>
  <c r="A750" i="209"/>
  <c r="A751" i="209" s="1"/>
  <c r="A43" i="315" l="1"/>
  <c r="A42" i="309"/>
  <c r="A41" i="308"/>
  <c r="A42" i="307"/>
  <c r="A54" i="209"/>
  <c r="A79" i="209"/>
  <c r="A65" i="209"/>
  <c r="A41" i="209"/>
  <c r="A10" i="209"/>
  <c r="A33" i="209"/>
  <c r="A1072" i="209"/>
  <c r="A1113" i="209"/>
  <c r="A1033" i="209"/>
  <c r="A832" i="209"/>
  <c r="A833" i="209" s="1"/>
  <c r="A792" i="209"/>
  <c r="A752" i="209"/>
  <c r="A991" i="209"/>
  <c r="A913" i="209"/>
  <c r="A873" i="209"/>
  <c r="A674" i="209"/>
  <c r="A602" i="209"/>
  <c r="A534" i="209"/>
  <c r="A470" i="209"/>
  <c r="A410" i="209"/>
  <c r="A411" i="209" s="1"/>
  <c r="A412" i="209" s="1"/>
  <c r="A413" i="209" s="1"/>
  <c r="A414" i="209" s="1"/>
  <c r="A415" i="209" s="1"/>
  <c r="A416" i="209" s="1"/>
  <c r="A417" i="209" s="1"/>
  <c r="A418" i="209" s="1"/>
  <c r="A419" i="209" s="1"/>
  <c r="A420" i="209" s="1"/>
  <c r="A421" i="209" s="1"/>
  <c r="A422" i="209" s="1"/>
  <c r="A423" i="209" s="1"/>
  <c r="A424" i="209" s="1"/>
  <c r="A425" i="209" s="1"/>
  <c r="A426" i="209" s="1"/>
  <c r="A427" i="209" s="1"/>
  <c r="A428" i="209" s="1"/>
  <c r="A429" i="209" s="1"/>
  <c r="A430" i="209" s="1"/>
  <c r="A431" i="209" s="1"/>
  <c r="A432" i="209" s="1"/>
  <c r="A433" i="209" s="1"/>
  <c r="A44" i="315" l="1"/>
  <c r="A43" i="309"/>
  <c r="A42" i="308"/>
  <c r="A43" i="307"/>
  <c r="A55" i="209"/>
  <c r="A66" i="209"/>
  <c r="A80" i="209"/>
  <c r="A42" i="209"/>
  <c r="A11" i="209"/>
  <c r="A34" i="209"/>
  <c r="A1073" i="209"/>
  <c r="A1114" i="209"/>
  <c r="A1034" i="209"/>
  <c r="A471" i="209"/>
  <c r="A753" i="209"/>
  <c r="A603" i="209"/>
  <c r="A604" i="209" s="1"/>
  <c r="A675" i="209"/>
  <c r="A793" i="209"/>
  <c r="A794" i="209" s="1"/>
  <c r="A992" i="209"/>
  <c r="A914" i="209"/>
  <c r="A874" i="209"/>
  <c r="A834" i="209"/>
  <c r="A535" i="209"/>
  <c r="A382" i="209"/>
  <c r="A354" i="209"/>
  <c r="A355" i="209" s="1"/>
  <c r="A356" i="209" s="1"/>
  <c r="A45" i="315" l="1"/>
  <c r="A44" i="309"/>
  <c r="A43" i="308"/>
  <c r="A44" i="307"/>
  <c r="A1470" i="209"/>
  <c r="A1471" i="209" s="1"/>
  <c r="A1472" i="209" s="1"/>
  <c r="A1473" i="209" s="1"/>
  <c r="A1474" i="209" s="1"/>
  <c r="A1475" i="209" s="1"/>
  <c r="A1476" i="209" s="1"/>
  <c r="A1477" i="209" s="1"/>
  <c r="A56" i="209"/>
  <c r="A67" i="209"/>
  <c r="A81" i="209"/>
  <c r="A43" i="209"/>
  <c r="A12" i="209"/>
  <c r="A35" i="209"/>
  <c r="A1074" i="209"/>
  <c r="A1115" i="209"/>
  <c r="A1035" i="209"/>
  <c r="A676" i="209"/>
  <c r="A754" i="209"/>
  <c r="A472" i="209"/>
  <c r="A993" i="209"/>
  <c r="A915" i="209"/>
  <c r="A875" i="209"/>
  <c r="A835" i="209"/>
  <c r="A795" i="209"/>
  <c r="A536" i="209"/>
  <c r="A357" i="209"/>
  <c r="A383" i="209"/>
  <c r="A302" i="209"/>
  <c r="A303" i="209" s="1"/>
  <c r="A254" i="209"/>
  <c r="A230" i="209"/>
  <c r="A231" i="209" s="1"/>
  <c r="A232" i="209" s="1"/>
  <c r="A170" i="209"/>
  <c r="A210" i="209"/>
  <c r="A211" i="209" s="1"/>
  <c r="A212" i="209" s="1"/>
  <c r="A213" i="209" s="1"/>
  <c r="A190" i="209"/>
  <c r="A191" i="209" s="1"/>
  <c r="A192" i="209" s="1"/>
  <c r="A193" i="209" s="1"/>
  <c r="A194" i="209" s="1"/>
  <c r="A195" i="209" s="1"/>
  <c r="A196" i="209" s="1"/>
  <c r="A150" i="209"/>
  <c r="A134" i="209"/>
  <c r="A118" i="209"/>
  <c r="A119" i="209" s="1"/>
  <c r="A120" i="209" s="1"/>
  <c r="A121" i="209" s="1"/>
  <c r="A122" i="209" s="1"/>
  <c r="A123" i="209" s="1"/>
  <c r="A124" i="209" s="1"/>
  <c r="A125" i="209" s="1"/>
  <c r="A126" i="209" s="1"/>
  <c r="A127" i="209" s="1"/>
  <c r="A128" i="209" s="1"/>
  <c r="A129" i="209" s="1"/>
  <c r="A130" i="209" s="1"/>
  <c r="A131" i="209" s="1"/>
  <c r="A132" i="209" s="1"/>
  <c r="A102" i="209"/>
  <c r="A103" i="209" s="1"/>
  <c r="A104" i="209" s="1"/>
  <c r="A105" i="209" s="1"/>
  <c r="A106" i="209" s="1"/>
  <c r="A107" i="209" s="1"/>
  <c r="A108" i="209" s="1"/>
  <c r="A109" i="209" s="1"/>
  <c r="A110" i="209" s="1"/>
  <c r="A111" i="209" s="1"/>
  <c r="A112" i="209" s="1"/>
  <c r="A113" i="209" s="1"/>
  <c r="A114" i="209" s="1"/>
  <c r="A115" i="209" s="1"/>
  <c r="A116" i="209" s="1"/>
  <c r="A86" i="209"/>
  <c r="A87" i="209" s="1"/>
  <c r="A88" i="209" s="1"/>
  <c r="A89" i="209" s="1"/>
  <c r="A90" i="209" s="1"/>
  <c r="A91" i="209" s="1"/>
  <c r="A92" i="209" s="1"/>
  <c r="A93" i="209" s="1"/>
  <c r="A94" i="209" s="1"/>
  <c r="A95" i="209" s="1"/>
  <c r="A96" i="209" s="1"/>
  <c r="A97" i="209" s="1"/>
  <c r="A46" i="315" l="1"/>
  <c r="A45" i="309"/>
  <c r="A44" i="308"/>
  <c r="A45" i="307"/>
  <c r="A1510" i="209"/>
  <c r="A1511" i="209" s="1"/>
  <c r="A1512" i="209" s="1"/>
  <c r="A1513" i="209" s="1"/>
  <c r="A1514" i="209" s="1"/>
  <c r="A1515" i="209" s="1"/>
  <c r="A1516" i="209" s="1"/>
  <c r="A1517" i="209" s="1"/>
  <c r="A1518" i="209" s="1"/>
  <c r="A1478" i="209"/>
  <c r="A57" i="209"/>
  <c r="A82" i="209"/>
  <c r="A68" i="209"/>
  <c r="A44" i="209"/>
  <c r="A36" i="209"/>
  <c r="A171" i="209"/>
  <c r="A151" i="209"/>
  <c r="A1075" i="209"/>
  <c r="A1116" i="209"/>
  <c r="A1036" i="209"/>
  <c r="A473" i="209"/>
  <c r="A755" i="209"/>
  <c r="A677" i="209"/>
  <c r="A994" i="209"/>
  <c r="A916" i="209"/>
  <c r="A876" i="209"/>
  <c r="A836" i="209"/>
  <c r="A796" i="209"/>
  <c r="A537" i="209"/>
  <c r="A384" i="209"/>
  <c r="A358" i="209"/>
  <c r="A304" i="209"/>
  <c r="A233" i="209"/>
  <c r="A98" i="209"/>
  <c r="A135" i="209"/>
  <c r="A197" i="209"/>
  <c r="A198" i="209" s="1"/>
  <c r="A199" i="209" s="1"/>
  <c r="A214" i="209"/>
  <c r="A47" i="315" l="1"/>
  <c r="A46" i="309"/>
  <c r="A45" i="308"/>
  <c r="A46" i="307"/>
  <c r="A1479" i="209"/>
  <c r="A1480" i="209" s="1"/>
  <c r="A1481" i="209" s="1"/>
  <c r="A1482" i="209" s="1"/>
  <c r="A1483" i="209" s="1"/>
  <c r="A1484" i="209" s="1"/>
  <c r="A1485" i="209" s="1"/>
  <c r="A1486" i="209" s="1"/>
  <c r="A1487" i="209" s="1"/>
  <c r="A1488" i="209" s="1"/>
  <c r="A1519" i="209"/>
  <c r="A1520" i="209" s="1"/>
  <c r="A1521" i="209" s="1"/>
  <c r="A1522" i="209" s="1"/>
  <c r="A1523" i="209" s="1"/>
  <c r="A1524" i="209" s="1"/>
  <c r="A1525" i="209" s="1"/>
  <c r="A1526" i="209" s="1"/>
  <c r="A1527" i="209" s="1"/>
  <c r="A1528" i="209" s="1"/>
  <c r="A1391" i="209"/>
  <c r="A1392" i="209" s="1"/>
  <c r="A1393" i="209" s="1"/>
  <c r="A1394" i="209" s="1"/>
  <c r="A1395" i="209" s="1"/>
  <c r="A1396" i="209" s="1"/>
  <c r="A1397" i="209" s="1"/>
  <c r="A1398" i="209" s="1"/>
  <c r="A58" i="209"/>
  <c r="A69" i="209"/>
  <c r="A83" i="209"/>
  <c r="A45" i="209"/>
  <c r="A152" i="209"/>
  <c r="A172" i="209"/>
  <c r="A1076" i="209"/>
  <c r="A1117" i="209"/>
  <c r="A1037" i="209"/>
  <c r="A678" i="209"/>
  <c r="A756" i="209"/>
  <c r="A474" i="209"/>
  <c r="A995" i="209"/>
  <c r="A917" i="209"/>
  <c r="A877" i="209"/>
  <c r="A837" i="209"/>
  <c r="A797" i="209"/>
  <c r="A538" i="209"/>
  <c r="A539" i="209" s="1"/>
  <c r="A359" i="209"/>
  <c r="A385" i="209"/>
  <c r="A234" i="209"/>
  <c r="A305" i="209"/>
  <c r="A306" i="209" s="1"/>
  <c r="A136" i="209"/>
  <c r="A99" i="209"/>
  <c r="A215" i="209"/>
  <c r="A200" i="209"/>
  <c r="A605" i="209"/>
  <c r="A502" i="209"/>
  <c r="A48" i="315" l="1"/>
  <c r="A47" i="309"/>
  <c r="A46" i="308"/>
  <c r="A47" i="307"/>
  <c r="A1489" i="209"/>
  <c r="A1490" i="209" s="1"/>
  <c r="A1491" i="209" s="1"/>
  <c r="A1492" i="209" s="1"/>
  <c r="A1493" i="209" s="1"/>
  <c r="A1494" i="209" s="1"/>
  <c r="A1495" i="209" s="1"/>
  <c r="A1496" i="209" s="1"/>
  <c r="A1497" i="209" s="1"/>
  <c r="A1498" i="209" s="1"/>
  <c r="A1529" i="209"/>
  <c r="A1530" i="209" s="1"/>
  <c r="A1531" i="209" s="1"/>
  <c r="A1532" i="209" s="1"/>
  <c r="A1533" i="209" s="1"/>
  <c r="A1534" i="209" s="1"/>
  <c r="A1535" i="209" s="1"/>
  <c r="A1536" i="209" s="1"/>
  <c r="A1537" i="209" s="1"/>
  <c r="A1538" i="209" s="1"/>
  <c r="A1399" i="209"/>
  <c r="A1400" i="209" s="1"/>
  <c r="A1401" i="209" s="1"/>
  <c r="A1402" i="209" s="1"/>
  <c r="A1403" i="209" s="1"/>
  <c r="A1404" i="209" s="1"/>
  <c r="A1405" i="209" s="1"/>
  <c r="A1406" i="209" s="1"/>
  <c r="A1407" i="209" s="1"/>
  <c r="A1408" i="209" s="1"/>
  <c r="A59" i="209"/>
  <c r="A70" i="209"/>
  <c r="A84" i="209"/>
  <c r="A46" i="209"/>
  <c r="A153" i="209"/>
  <c r="A173" i="209"/>
  <c r="A1077" i="209"/>
  <c r="A1118" i="209"/>
  <c r="A1038" i="209"/>
  <c r="A757" i="209"/>
  <c r="A475" i="209"/>
  <c r="A679" i="209"/>
  <c r="A996" i="209"/>
  <c r="A918" i="209"/>
  <c r="A878" i="209"/>
  <c r="A879" i="209" s="1"/>
  <c r="A838" i="209"/>
  <c r="A798" i="209"/>
  <c r="A386" i="209"/>
  <c r="A360" i="209"/>
  <c r="A307" i="209"/>
  <c r="A235" i="209"/>
  <c r="A100" i="209"/>
  <c r="A137" i="209"/>
  <c r="A216" i="209"/>
  <c r="A201" i="209"/>
  <c r="A606" i="209"/>
  <c r="A540" i="209"/>
  <c r="A503" i="209"/>
  <c r="A434" i="209"/>
  <c r="A326" i="209"/>
  <c r="O88" i="192"/>
  <c r="O89" i="192"/>
  <c r="O90" i="192"/>
  <c r="O91" i="192"/>
  <c r="O92" i="192"/>
  <c r="O93" i="192"/>
  <c r="A3" i="196"/>
  <c r="A4" i="196" s="1"/>
  <c r="A5" i="196" s="1"/>
  <c r="A6" i="196" s="1"/>
  <c r="A7" i="196" s="1"/>
  <c r="A8" i="196" s="1"/>
  <c r="A9" i="196" s="1"/>
  <c r="A10" i="196" s="1"/>
  <c r="A11" i="196" s="1"/>
  <c r="A12" i="196" s="1"/>
  <c r="A13" i="196" s="1"/>
  <c r="A14" i="196" s="1"/>
  <c r="A15" i="196" s="1"/>
  <c r="A16" i="196" s="1"/>
  <c r="A17" i="196" s="1"/>
  <c r="A18" i="196" s="1"/>
  <c r="A19" i="196" s="1"/>
  <c r="A20" i="196" s="1"/>
  <c r="A21" i="196" s="1"/>
  <c r="A22" i="196" s="1"/>
  <c r="A23" i="196" s="1"/>
  <c r="A24" i="196" s="1"/>
  <c r="A25" i="196" s="1"/>
  <c r="A26" i="196" s="1"/>
  <c r="A27" i="196" s="1"/>
  <c r="A28" i="196" s="1"/>
  <c r="A29" i="196" s="1"/>
  <c r="A30" i="196" s="1"/>
  <c r="A31" i="196" s="1"/>
  <c r="A32" i="196" s="1"/>
  <c r="A33" i="196" s="1"/>
  <c r="A34" i="196" s="1"/>
  <c r="A35" i="196" s="1"/>
  <c r="A36" i="196" s="1"/>
  <c r="A37" i="196" s="1"/>
  <c r="A38" i="196" s="1"/>
  <c r="A39" i="196" s="1"/>
  <c r="A40" i="196" s="1"/>
  <c r="A41" i="196" s="1"/>
  <c r="A42" i="196" s="1"/>
  <c r="A43" i="196" s="1"/>
  <c r="A44" i="196" s="1"/>
  <c r="A45" i="196" s="1"/>
  <c r="A46" i="196" s="1"/>
  <c r="A47" i="196" s="1"/>
  <c r="A48" i="196" s="1"/>
  <c r="A49" i="196" s="1"/>
  <c r="A50" i="196" s="1"/>
  <c r="A51" i="196" s="1"/>
  <c r="A52" i="196" s="1"/>
  <c r="A53" i="196" s="1"/>
  <c r="A54" i="196" s="1"/>
  <c r="A55" i="196" s="1"/>
  <c r="A56" i="196" s="1"/>
  <c r="A57" i="196" s="1"/>
  <c r="A58" i="196" s="1"/>
  <c r="A59" i="196" s="1"/>
  <c r="A60" i="196" s="1"/>
  <c r="A61" i="196" s="1"/>
  <c r="A62" i="196" s="1"/>
  <c r="A63" i="196" s="1"/>
  <c r="A64" i="196" s="1"/>
  <c r="A65" i="196" s="1"/>
  <c r="A66" i="196" s="1"/>
  <c r="A67" i="196" s="1"/>
  <c r="A68" i="196" s="1"/>
  <c r="A69" i="196" s="1"/>
  <c r="A70" i="196" s="1"/>
  <c r="A71" i="196" s="1"/>
  <c r="A72" i="196" s="1"/>
  <c r="A73" i="196" s="1"/>
  <c r="A74" i="196" s="1"/>
  <c r="A75" i="196" s="1"/>
  <c r="A76" i="196" s="1"/>
  <c r="A77" i="196" s="1"/>
  <c r="A78" i="196" s="1"/>
  <c r="A79" i="196" s="1"/>
  <c r="A80" i="196" s="1"/>
  <c r="A81" i="196" s="1"/>
  <c r="A82" i="196" s="1"/>
  <c r="A83" i="196" s="1"/>
  <c r="A84" i="196" s="1"/>
  <c r="A85" i="196" s="1"/>
  <c r="A86" i="196" s="1"/>
  <c r="A87" i="196" s="1"/>
  <c r="A88" i="196" s="1"/>
  <c r="A89" i="196" s="1"/>
  <c r="A90" i="196" s="1"/>
  <c r="A91" i="196" s="1"/>
  <c r="A49" i="315" l="1"/>
  <c r="A48" i="309"/>
  <c r="A47" i="308"/>
  <c r="A48" i="307"/>
  <c r="A1499" i="209"/>
  <c r="A1500" i="209" s="1"/>
  <c r="A1501" i="209" s="1"/>
  <c r="A1502" i="209" s="1"/>
  <c r="A1503" i="209" s="1"/>
  <c r="A1504" i="209" s="1"/>
  <c r="A1505" i="209" s="1"/>
  <c r="A1506" i="209" s="1"/>
  <c r="A1507" i="209" s="1"/>
  <c r="A1508" i="209" s="1"/>
  <c r="A1539" i="209"/>
  <c r="A1540" i="209" s="1"/>
  <c r="A1541" i="209" s="1"/>
  <c r="A1542" i="209" s="1"/>
  <c r="A1543" i="209" s="1"/>
  <c r="A1544" i="209" s="1"/>
  <c r="A1545" i="209" s="1"/>
  <c r="A1546" i="209" s="1"/>
  <c r="A1547" i="209" s="1"/>
  <c r="A1548" i="209" s="1"/>
  <c r="A1409" i="209"/>
  <c r="A1410" i="209" s="1"/>
  <c r="A1411" i="209" s="1"/>
  <c r="A1412" i="209" s="1"/>
  <c r="A1413" i="209" s="1"/>
  <c r="A1414" i="209" s="1"/>
  <c r="A1415" i="209" s="1"/>
  <c r="A1416" i="209" s="1"/>
  <c r="A1417" i="209" s="1"/>
  <c r="A1418" i="209" s="1"/>
  <c r="A60" i="209"/>
  <c r="A71" i="209"/>
  <c r="A47" i="209"/>
  <c r="A174" i="209"/>
  <c r="A154" i="209"/>
  <c r="A1078" i="209"/>
  <c r="A504" i="209"/>
  <c r="A680" i="209"/>
  <c r="A758" i="209"/>
  <c r="A476" i="209"/>
  <c r="A997" i="209"/>
  <c r="A839" i="209"/>
  <c r="A799" i="209"/>
  <c r="A361" i="209"/>
  <c r="A607" i="209"/>
  <c r="A387" i="209"/>
  <c r="A327" i="209"/>
  <c r="A308" i="209"/>
  <c r="A236" i="209"/>
  <c r="A138" i="209"/>
  <c r="A217" i="209"/>
  <c r="A202" i="209"/>
  <c r="A541" i="209"/>
  <c r="A435" i="209"/>
  <c r="C91" i="199"/>
  <c r="C90" i="199"/>
  <c r="C89" i="199"/>
  <c r="C88" i="199"/>
  <c r="C87" i="199"/>
  <c r="C86" i="199"/>
  <c r="C16" i="199"/>
  <c r="C60" i="199"/>
  <c r="C22" i="199"/>
  <c r="C62" i="199"/>
  <c r="C17" i="199"/>
  <c r="C29" i="199"/>
  <c r="C61" i="199"/>
  <c r="C30" i="199"/>
  <c r="C7" i="199"/>
  <c r="C57" i="199"/>
  <c r="C37" i="199"/>
  <c r="C52" i="199"/>
  <c r="C14" i="199"/>
  <c r="C3" i="199"/>
  <c r="C39" i="199"/>
  <c r="C51" i="199"/>
  <c r="C42" i="199"/>
  <c r="C44" i="199"/>
  <c r="C65" i="199"/>
  <c r="C80" i="199"/>
  <c r="C41" i="199"/>
  <c r="C24" i="199"/>
  <c r="C54" i="199"/>
  <c r="C6" i="199"/>
  <c r="C48" i="199"/>
  <c r="C64" i="199"/>
  <c r="C49" i="199"/>
  <c r="C69" i="199"/>
  <c r="C35" i="199"/>
  <c r="C50" i="199"/>
  <c r="C20" i="199"/>
  <c r="C79" i="199"/>
  <c r="C46" i="199"/>
  <c r="C71" i="199"/>
  <c r="C32" i="199"/>
  <c r="C19" i="199"/>
  <c r="C84" i="199"/>
  <c r="C73" i="199"/>
  <c r="C18" i="199"/>
  <c r="C63" i="199"/>
  <c r="C40" i="199"/>
  <c r="C76" i="199"/>
  <c r="C13" i="199"/>
  <c r="C33" i="199"/>
  <c r="C28" i="199"/>
  <c r="C53" i="199"/>
  <c r="C70" i="199"/>
  <c r="C68" i="199"/>
  <c r="C47" i="199"/>
  <c r="C12" i="199"/>
  <c r="C21" i="199"/>
  <c r="C27" i="199"/>
  <c r="C85" i="199"/>
  <c r="C9" i="199"/>
  <c r="C2" i="199"/>
  <c r="C11" i="199"/>
  <c r="C77" i="199"/>
  <c r="C72" i="199"/>
  <c r="C36" i="199"/>
  <c r="C31" i="199"/>
  <c r="C58" i="199"/>
  <c r="C34" i="199"/>
  <c r="C15" i="199"/>
  <c r="C5" i="199"/>
  <c r="C56" i="199"/>
  <c r="C78" i="199"/>
  <c r="C43" i="199"/>
  <c r="C10" i="199"/>
  <c r="C38" i="199"/>
  <c r="C83" i="199"/>
  <c r="C25" i="199"/>
  <c r="C74" i="199"/>
  <c r="C55" i="199"/>
  <c r="C4" i="199"/>
  <c r="C75" i="199"/>
  <c r="C67" i="199"/>
  <c r="C66" i="199"/>
  <c r="C82" i="199"/>
  <c r="C81" i="199"/>
  <c r="C45" i="199"/>
  <c r="C59" i="199"/>
  <c r="C23" i="199"/>
  <c r="C8" i="199"/>
  <c r="C26" i="199"/>
  <c r="A50" i="315" l="1"/>
  <c r="A49" i="309"/>
  <c r="A48" i="308"/>
  <c r="A49" i="307"/>
  <c r="A1419" i="209"/>
  <c r="A1420" i="209" s="1"/>
  <c r="A1421" i="209" s="1"/>
  <c r="A1422" i="209" s="1"/>
  <c r="A1423" i="209" s="1"/>
  <c r="A1424" i="209" s="1"/>
  <c r="A1425" i="209" s="1"/>
  <c r="A1426" i="209" s="1"/>
  <c r="A1427" i="209" s="1"/>
  <c r="A1428" i="209" s="1"/>
  <c r="A72" i="209"/>
  <c r="A48" i="209"/>
  <c r="A155" i="209"/>
  <c r="A175" i="209"/>
  <c r="A176" i="209" s="1"/>
  <c r="A177" i="209" s="1"/>
  <c r="A178" i="209" s="1"/>
  <c r="A179" i="209" s="1"/>
  <c r="A180" i="209" s="1"/>
  <c r="A181" i="209" s="1"/>
  <c r="A182" i="209" s="1"/>
  <c r="A183" i="209" s="1"/>
  <c r="A184" i="209" s="1"/>
  <c r="A185" i="209" s="1"/>
  <c r="A186" i="209" s="1"/>
  <c r="A187" i="209" s="1"/>
  <c r="A477" i="209"/>
  <c r="A681" i="209"/>
  <c r="A759" i="209"/>
  <c r="A505" i="209"/>
  <c r="A998" i="209"/>
  <c r="A840" i="209"/>
  <c r="A800" i="209"/>
  <c r="A710" i="209"/>
  <c r="A388" i="209"/>
  <c r="A608" i="209"/>
  <c r="A609" i="209" s="1"/>
  <c r="A362" i="209"/>
  <c r="A328" i="209"/>
  <c r="A309" i="209"/>
  <c r="A237" i="209"/>
  <c r="A139" i="209"/>
  <c r="A218" i="209"/>
  <c r="A203" i="209"/>
  <c r="A542" i="209"/>
  <c r="A436" i="209"/>
  <c r="T2" i="192"/>
  <c r="A5" i="192"/>
  <c r="A51" i="315" l="1"/>
  <c r="A1" i="210"/>
  <c r="B3" i="209"/>
  <c r="A50" i="309"/>
  <c r="A49" i="308"/>
  <c r="A50" i="307"/>
  <c r="A1430" i="209"/>
  <c r="A1431" i="209" s="1"/>
  <c r="A1432" i="209" s="1"/>
  <c r="A1433" i="209" s="1"/>
  <c r="A1434" i="209" s="1"/>
  <c r="A1435" i="209" s="1"/>
  <c r="A1436" i="209" s="1"/>
  <c r="A1437" i="209" s="1"/>
  <c r="A1438" i="209" s="1"/>
  <c r="V1" i="192"/>
  <c r="A6" i="192"/>
  <c r="A22" i="209"/>
  <c r="A156" i="209"/>
  <c r="A543" i="209"/>
  <c r="A478" i="209"/>
  <c r="A506" i="209"/>
  <c r="A760" i="209"/>
  <c r="A682" i="209"/>
  <c r="A880" i="209"/>
  <c r="A841" i="209"/>
  <c r="A801" i="209"/>
  <c r="A711" i="209"/>
  <c r="A389" i="209"/>
  <c r="A363" i="209"/>
  <c r="A329" i="209"/>
  <c r="A310" i="209"/>
  <c r="A238" i="209"/>
  <c r="A140" i="209"/>
  <c r="A219" i="209"/>
  <c r="A204" i="209"/>
  <c r="A188" i="209"/>
  <c r="A610" i="209"/>
  <c r="Q88" i="192"/>
  <c r="R88" i="192"/>
  <c r="Q89" i="192"/>
  <c r="R89" i="192"/>
  <c r="Q90" i="192"/>
  <c r="R90" i="192"/>
  <c r="Q91" i="192"/>
  <c r="R91" i="192"/>
  <c r="Q92" i="192"/>
  <c r="R92" i="192"/>
  <c r="Q93" i="192"/>
  <c r="R93" i="192"/>
  <c r="Q3" i="192"/>
  <c r="R3" i="192" s="1"/>
  <c r="A52" i="315" l="1"/>
  <c r="B601" i="209"/>
  <c r="C3" i="209"/>
  <c r="F2" i="210" s="1"/>
  <c r="A4" i="210"/>
  <c r="A51" i="309"/>
  <c r="A50" i="308"/>
  <c r="A51" i="307"/>
  <c r="B1357" i="209"/>
  <c r="B1358" i="209"/>
  <c r="B1359" i="209"/>
  <c r="B1360" i="209"/>
  <c r="B1361" i="209"/>
  <c r="A1439" i="209"/>
  <c r="A1440" i="209" s="1"/>
  <c r="A1441" i="209" s="1"/>
  <c r="A1442" i="209" s="1"/>
  <c r="A1443" i="209" s="1"/>
  <c r="A1444" i="209" s="1"/>
  <c r="A1445" i="209" s="1"/>
  <c r="A1446" i="209" s="1"/>
  <c r="A1447" i="209" s="1"/>
  <c r="A1448" i="209" s="1"/>
  <c r="A17" i="210"/>
  <c r="B1310" i="209"/>
  <c r="B1312" i="209"/>
  <c r="B1311" i="209"/>
  <c r="B1313" i="209"/>
  <c r="B1314" i="209"/>
  <c r="B1315" i="209"/>
  <c r="B1316" i="209"/>
  <c r="B1317" i="209"/>
  <c r="B1318" i="209"/>
  <c r="B1319" i="209"/>
  <c r="B1320" i="209"/>
  <c r="B1321" i="209"/>
  <c r="B1322" i="209"/>
  <c r="B1323" i="209"/>
  <c r="B1324" i="209"/>
  <c r="B1325" i="209"/>
  <c r="B1326" i="209"/>
  <c r="B1327" i="209"/>
  <c r="B1328" i="209"/>
  <c r="B1329" i="209"/>
  <c r="B1330" i="209"/>
  <c r="B1331" i="209"/>
  <c r="B1332" i="209"/>
  <c r="B1333" i="209"/>
  <c r="B1334" i="209"/>
  <c r="B542" i="209"/>
  <c r="B919" i="209"/>
  <c r="B5" i="209"/>
  <c r="B237" i="209"/>
  <c r="B171" i="209"/>
  <c r="B36" i="209"/>
  <c r="B218" i="209"/>
  <c r="B170" i="209"/>
  <c r="B187" i="209"/>
  <c r="B388" i="209"/>
  <c r="B841" i="209"/>
  <c r="B477" i="209"/>
  <c r="B710" i="209"/>
  <c r="B22" i="209"/>
  <c r="B38" i="209"/>
  <c r="B328" i="209"/>
  <c r="B7" i="209"/>
  <c r="B46" i="209"/>
  <c r="B1371" i="209"/>
  <c r="B77" i="209"/>
  <c r="B1309" i="209"/>
  <c r="B1349" i="209"/>
  <c r="B1269" i="209"/>
  <c r="B1350" i="209"/>
  <c r="B1270" i="209"/>
  <c r="B1351" i="209"/>
  <c r="B1271" i="209"/>
  <c r="B1272" i="209"/>
  <c r="B1352" i="209"/>
  <c r="B1273" i="209"/>
  <c r="B1353" i="209"/>
  <c r="B1274" i="209"/>
  <c r="B1354" i="209"/>
  <c r="B1275" i="209"/>
  <c r="B1355" i="209"/>
  <c r="B1276" i="209"/>
  <c r="B1356" i="209"/>
  <c r="B1277" i="209"/>
  <c r="B1278" i="209"/>
  <c r="B1279" i="209"/>
  <c r="B1280" i="209"/>
  <c r="B1281" i="209"/>
  <c r="B1362" i="209"/>
  <c r="B1282" i="209"/>
  <c r="B1283" i="209"/>
  <c r="B1363" i="209"/>
  <c r="B1284" i="209"/>
  <c r="B1364" i="209"/>
  <c r="B1285" i="209"/>
  <c r="B1365" i="209"/>
  <c r="B1286" i="209"/>
  <c r="B1366" i="209"/>
  <c r="B1287" i="209"/>
  <c r="B1367" i="209"/>
  <c r="B1288" i="209"/>
  <c r="B1368" i="209"/>
  <c r="B1289" i="209"/>
  <c r="B1369" i="209"/>
  <c r="B1290" i="209"/>
  <c r="B1370" i="209"/>
  <c r="B32" i="209"/>
  <c r="B56" i="209"/>
  <c r="B31" i="209"/>
  <c r="B1291" i="209"/>
  <c r="B1372" i="209"/>
  <c r="B1292" i="209"/>
  <c r="B37" i="209"/>
  <c r="B11" i="209"/>
  <c r="B19" i="209"/>
  <c r="B54" i="209"/>
  <c r="B40" i="209"/>
  <c r="B188" i="209"/>
  <c r="B759" i="209"/>
  <c r="B840" i="209"/>
  <c r="B174" i="209"/>
  <c r="B14" i="209"/>
  <c r="B35" i="209"/>
  <c r="B73" i="209"/>
  <c r="B9" i="209"/>
  <c r="B45" i="209"/>
  <c r="B59" i="209"/>
  <c r="B203" i="209"/>
  <c r="B139" i="209"/>
  <c r="B309" i="209"/>
  <c r="B362" i="209"/>
  <c r="B879" i="209"/>
  <c r="B998" i="209"/>
  <c r="B505" i="209"/>
  <c r="B608" i="209"/>
  <c r="B436" i="209"/>
  <c r="B172" i="209"/>
  <c r="B21" i="209"/>
  <c r="B6" i="209"/>
  <c r="B33" i="209"/>
  <c r="B61" i="209"/>
  <c r="B20" i="209"/>
  <c r="B41" i="209"/>
  <c r="B69" i="209"/>
  <c r="B76" i="209"/>
  <c r="B83" i="209"/>
  <c r="B51" i="209"/>
  <c r="B66" i="209"/>
  <c r="B801" i="209"/>
  <c r="B681" i="209"/>
  <c r="B609" i="209"/>
  <c r="B800" i="209"/>
  <c r="B173" i="209"/>
  <c r="B169" i="209"/>
  <c r="B15" i="209"/>
  <c r="B13" i="209"/>
  <c r="B34" i="209"/>
  <c r="B49" i="209"/>
  <c r="B12" i="209"/>
  <c r="B17" i="209"/>
  <c r="B44" i="209"/>
  <c r="B72" i="209"/>
  <c r="B68" i="209"/>
  <c r="B75" i="209"/>
  <c r="B79" i="209"/>
  <c r="B60" i="209"/>
  <c r="B58" i="209"/>
  <c r="B81" i="209"/>
  <c r="B64" i="209"/>
  <c r="B53" i="209"/>
  <c r="B8" i="209"/>
  <c r="B18" i="209"/>
  <c r="B42" i="209"/>
  <c r="B47" i="209"/>
  <c r="B70" i="209"/>
  <c r="B82" i="209"/>
  <c r="B55" i="209"/>
  <c r="B65" i="209"/>
  <c r="B63" i="209"/>
  <c r="B50" i="209"/>
  <c r="B52" i="209"/>
  <c r="B74" i="209"/>
  <c r="B30" i="209"/>
  <c r="B29" i="209"/>
  <c r="B10" i="209"/>
  <c r="B16" i="209"/>
  <c r="B48" i="209"/>
  <c r="B43" i="209"/>
  <c r="B39" i="209"/>
  <c r="B71" i="209"/>
  <c r="B84" i="209"/>
  <c r="B57" i="209"/>
  <c r="B67" i="209"/>
  <c r="B80" i="209"/>
  <c r="B78" i="209"/>
  <c r="B62" i="209"/>
  <c r="A7" i="192"/>
  <c r="A23" i="209"/>
  <c r="B23" i="209" s="1"/>
  <c r="A10" i="210"/>
  <c r="A11" i="210"/>
  <c r="A15" i="210"/>
  <c r="A157" i="209"/>
  <c r="A7" i="210"/>
  <c r="A13" i="210"/>
  <c r="A9" i="210"/>
  <c r="A6" i="210"/>
  <c r="A16" i="210"/>
  <c r="A12" i="210"/>
  <c r="A8" i="210"/>
  <c r="B1073" i="209"/>
  <c r="B1190" i="209"/>
  <c r="B1194" i="209"/>
  <c r="B1198" i="209"/>
  <c r="B1199" i="209"/>
  <c r="B1203" i="209"/>
  <c r="B1207" i="209"/>
  <c r="B1212" i="209"/>
  <c r="B1216" i="209"/>
  <c r="B1221" i="209"/>
  <c r="B1225" i="209"/>
  <c r="B1232" i="209"/>
  <c r="B1236" i="209"/>
  <c r="B1241" i="209"/>
  <c r="B1245" i="209"/>
  <c r="B1250" i="209"/>
  <c r="B1254" i="209"/>
  <c r="B1258" i="209"/>
  <c r="B1259" i="209"/>
  <c r="B1263" i="209"/>
  <c r="B1267" i="209"/>
  <c r="B1191" i="209"/>
  <c r="B1195" i="209"/>
  <c r="B1200" i="209"/>
  <c r="B1204" i="209"/>
  <c r="B1208" i="209"/>
  <c r="B1209" i="209"/>
  <c r="B1213" i="209"/>
  <c r="B1217" i="209"/>
  <c r="B1222" i="209"/>
  <c r="B1226" i="209"/>
  <c r="B1233" i="209"/>
  <c r="B1237" i="209"/>
  <c r="B1242" i="209"/>
  <c r="B1246" i="209"/>
  <c r="B1251" i="209"/>
  <c r="B1255" i="209"/>
  <c r="B1260" i="209"/>
  <c r="B1264" i="209"/>
  <c r="B1268" i="209"/>
  <c r="B1193" i="209"/>
  <c r="B1206" i="209"/>
  <c r="B1211" i="209"/>
  <c r="B1224" i="209"/>
  <c r="B1231" i="209"/>
  <c r="B1244" i="209"/>
  <c r="B1249" i="209"/>
  <c r="B1257" i="209"/>
  <c r="B1262" i="209"/>
  <c r="B1196" i="209"/>
  <c r="B1201" i="209"/>
  <c r="B1214" i="209"/>
  <c r="B1219" i="209"/>
  <c r="B1227" i="209"/>
  <c r="B1234" i="209"/>
  <c r="B1239" i="209"/>
  <c r="B1247" i="209"/>
  <c r="B1252" i="209"/>
  <c r="B1265" i="209"/>
  <c r="B1197" i="209"/>
  <c r="B1202" i="209"/>
  <c r="B1215" i="209"/>
  <c r="B1220" i="209"/>
  <c r="B1228" i="209"/>
  <c r="B1235" i="209"/>
  <c r="B1240" i="209"/>
  <c r="B1248" i="209"/>
  <c r="B1253" i="209"/>
  <c r="B1266" i="209"/>
  <c r="B1192" i="209"/>
  <c r="B1205" i="209"/>
  <c r="B1210" i="209"/>
  <c r="B1218" i="209"/>
  <c r="B1223" i="209"/>
  <c r="B1238" i="209"/>
  <c r="B1243" i="209"/>
  <c r="B1256" i="209"/>
  <c r="B1261" i="209"/>
  <c r="B1030" i="209"/>
  <c r="B1029" i="209"/>
  <c r="B1071" i="209"/>
  <c r="B1032" i="209"/>
  <c r="B1230" i="209"/>
  <c r="B1033" i="209"/>
  <c r="B1115" i="209"/>
  <c r="B469" i="209"/>
  <c r="B749" i="209"/>
  <c r="B910" i="209"/>
  <c r="B831" i="209"/>
  <c r="B437" i="209"/>
  <c r="B790" i="209"/>
  <c r="B421" i="209"/>
  <c r="B750" i="209"/>
  <c r="B427" i="209"/>
  <c r="B534" i="209"/>
  <c r="B991" i="209"/>
  <c r="B424" i="209"/>
  <c r="B422" i="209"/>
  <c r="B752" i="209"/>
  <c r="B432" i="209"/>
  <c r="B914" i="209"/>
  <c r="B754" i="209"/>
  <c r="B535" i="209"/>
  <c r="B604" i="209"/>
  <c r="B993" i="209"/>
  <c r="B875" i="209"/>
  <c r="B357" i="209"/>
  <c r="B232" i="209"/>
  <c r="B116" i="209"/>
  <c r="B209" i="209"/>
  <c r="B134" i="209"/>
  <c r="B277" i="209"/>
  <c r="B113" i="209"/>
  <c r="B128" i="209"/>
  <c r="B108" i="209"/>
  <c r="B177" i="209"/>
  <c r="B123" i="209"/>
  <c r="B107" i="209"/>
  <c r="B118" i="209"/>
  <c r="B102" i="209"/>
  <c r="B231" i="209"/>
  <c r="B212" i="209"/>
  <c r="B192" i="209"/>
  <c r="B195" i="209"/>
  <c r="B1031" i="209"/>
  <c r="B1109" i="209"/>
  <c r="B1110" i="209"/>
  <c r="B1072" i="209"/>
  <c r="B1035" i="209"/>
  <c r="B673" i="209"/>
  <c r="B829" i="209"/>
  <c r="B990" i="209"/>
  <c r="B411" i="209"/>
  <c r="B791" i="209"/>
  <c r="B426" i="209"/>
  <c r="B414" i="209"/>
  <c r="B913" i="209"/>
  <c r="B753" i="209"/>
  <c r="B793" i="209"/>
  <c r="B676" i="209"/>
  <c r="B325" i="209"/>
  <c r="B189" i="209"/>
  <c r="B105" i="209"/>
  <c r="B120" i="209"/>
  <c r="B131" i="209"/>
  <c r="B176" i="209"/>
  <c r="B110" i="209"/>
  <c r="B194" i="209"/>
  <c r="B1069" i="209"/>
  <c r="B1112" i="209"/>
  <c r="B1111" i="209"/>
  <c r="B356" i="209"/>
  <c r="B1034" i="209"/>
  <c r="B1070" i="209"/>
  <c r="B1229" i="209"/>
  <c r="B501" i="209"/>
  <c r="B637" i="209"/>
  <c r="B789" i="209"/>
  <c r="B909" i="209"/>
  <c r="B871" i="209"/>
  <c r="B425" i="209"/>
  <c r="B419" i="209"/>
  <c r="B409" i="209"/>
  <c r="B912" i="209"/>
  <c r="B415" i="209"/>
  <c r="B410" i="209"/>
  <c r="B873" i="209"/>
  <c r="B792" i="209"/>
  <c r="B412" i="209"/>
  <c r="B418" i="209"/>
  <c r="B602" i="209"/>
  <c r="B472" i="209"/>
  <c r="B874" i="209"/>
  <c r="B675" i="209"/>
  <c r="B354" i="209"/>
  <c r="B381" i="209"/>
  <c r="B132" i="209"/>
  <c r="B117" i="209"/>
  <c r="B302" i="209"/>
  <c r="B101" i="209"/>
  <c r="D101" i="209" s="1"/>
  <c r="B129" i="209"/>
  <c r="B109" i="209"/>
  <c r="B124" i="209"/>
  <c r="B104" i="209"/>
  <c r="B180" i="209"/>
  <c r="B119" i="209"/>
  <c r="B103" i="209"/>
  <c r="B130" i="209"/>
  <c r="B114" i="209"/>
  <c r="B230" i="209"/>
  <c r="B211" i="209"/>
  <c r="B1114" i="209"/>
  <c r="B1074" i="209"/>
  <c r="B533" i="209"/>
  <c r="B870" i="209"/>
  <c r="B417" i="209"/>
  <c r="B830" i="209"/>
  <c r="B433" i="209"/>
  <c r="B429" i="209"/>
  <c r="B428" i="209"/>
  <c r="B832" i="209"/>
  <c r="B992" i="209"/>
  <c r="B536" i="209"/>
  <c r="B383" i="209"/>
  <c r="B382" i="209"/>
  <c r="B303" i="209"/>
  <c r="B196" i="209"/>
  <c r="B229" i="209"/>
  <c r="B125" i="209"/>
  <c r="B115" i="209"/>
  <c r="B126" i="209"/>
  <c r="B179" i="209"/>
  <c r="B190" i="209"/>
  <c r="B1189" i="209"/>
  <c r="B989" i="209"/>
  <c r="B1113" i="209"/>
  <c r="B565" i="209"/>
  <c r="B709" i="209"/>
  <c r="B413" i="209"/>
  <c r="B420" i="209"/>
  <c r="B833" i="209"/>
  <c r="B603" i="209"/>
  <c r="B795" i="209"/>
  <c r="B133" i="209"/>
  <c r="B301" i="209"/>
  <c r="B127" i="209"/>
  <c r="B122" i="209"/>
  <c r="B213" i="209"/>
  <c r="B911" i="209"/>
  <c r="B751" i="209"/>
  <c r="B674" i="209"/>
  <c r="B416" i="209"/>
  <c r="B794" i="209"/>
  <c r="B915" i="209"/>
  <c r="B353" i="209"/>
  <c r="B181" i="209"/>
  <c r="B111" i="209"/>
  <c r="B106" i="209"/>
  <c r="B191" i="209"/>
  <c r="B869" i="209"/>
  <c r="B423" i="209"/>
  <c r="B470" i="209"/>
  <c r="B835" i="209"/>
  <c r="B834" i="209"/>
  <c r="B210" i="209"/>
  <c r="B112" i="209"/>
  <c r="B178" i="209"/>
  <c r="B193" i="209"/>
  <c r="B872" i="209"/>
  <c r="B431" i="209"/>
  <c r="B430" i="209"/>
  <c r="B471" i="209"/>
  <c r="B355" i="209"/>
  <c r="B121" i="209"/>
  <c r="B175" i="209"/>
  <c r="B537" i="209"/>
  <c r="B916" i="209"/>
  <c r="B182" i="209"/>
  <c r="B214" i="209"/>
  <c r="B183" i="209"/>
  <c r="B1116" i="209"/>
  <c r="B677" i="209"/>
  <c r="B473" i="209"/>
  <c r="B358" i="209"/>
  <c r="B233" i="209"/>
  <c r="B198" i="209"/>
  <c r="B135" i="209"/>
  <c r="B796" i="209"/>
  <c r="B1036" i="209"/>
  <c r="B755" i="209"/>
  <c r="B994" i="209"/>
  <c r="B876" i="209"/>
  <c r="B304" i="209"/>
  <c r="B199" i="209"/>
  <c r="B836" i="209"/>
  <c r="B1075" i="209"/>
  <c r="B384" i="209"/>
  <c r="B197" i="209"/>
  <c r="B502" i="209"/>
  <c r="B756" i="209"/>
  <c r="B538" i="209"/>
  <c r="B678" i="209"/>
  <c r="B359" i="209"/>
  <c r="B136" i="209"/>
  <c r="B200" i="209"/>
  <c r="B1117" i="209"/>
  <c r="B995" i="209"/>
  <c r="B234" i="209"/>
  <c r="B797" i="209"/>
  <c r="B539" i="209"/>
  <c r="B474" i="209"/>
  <c r="B877" i="209"/>
  <c r="B385" i="209"/>
  <c r="B306" i="209"/>
  <c r="B215" i="209"/>
  <c r="B184" i="209"/>
  <c r="B837" i="209"/>
  <c r="B1076" i="209"/>
  <c r="B1037" i="209"/>
  <c r="B605" i="209"/>
  <c r="B917" i="209"/>
  <c r="B305" i="209"/>
  <c r="B838" i="209"/>
  <c r="B757" i="209"/>
  <c r="B386" i="209"/>
  <c r="B307" i="209"/>
  <c r="B137" i="209"/>
  <c r="B540" i="209"/>
  <c r="B326" i="209"/>
  <c r="B216" i="209"/>
  <c r="B606" i="209"/>
  <c r="B475" i="209"/>
  <c r="B918" i="209"/>
  <c r="B434" i="209"/>
  <c r="B1077" i="209"/>
  <c r="B1038" i="209"/>
  <c r="B679" i="209"/>
  <c r="B996" i="209"/>
  <c r="B878" i="209"/>
  <c r="B360" i="209"/>
  <c r="B798" i="209"/>
  <c r="B503" i="209"/>
  <c r="B235" i="209"/>
  <c r="B185" i="209"/>
  <c r="B1118" i="209"/>
  <c r="B201" i="209"/>
  <c r="B435" i="209"/>
  <c r="B607" i="209"/>
  <c r="B680" i="209"/>
  <c r="B504" i="209"/>
  <c r="B387" i="209"/>
  <c r="B327" i="209"/>
  <c r="B186" i="209"/>
  <c r="B799" i="209"/>
  <c r="B541" i="209"/>
  <c r="B236" i="209"/>
  <c r="B217" i="209"/>
  <c r="B476" i="209"/>
  <c r="B758" i="209"/>
  <c r="B997" i="209"/>
  <c r="B202" i="209"/>
  <c r="B839" i="209"/>
  <c r="B1078" i="209"/>
  <c r="B361" i="209"/>
  <c r="B308" i="209"/>
  <c r="B138" i="209"/>
  <c r="A5" i="210"/>
  <c r="A14" i="210"/>
  <c r="B1119" i="209"/>
  <c r="B1039" i="209"/>
  <c r="A544" i="209"/>
  <c r="B543" i="209"/>
  <c r="B610" i="209"/>
  <c r="B711" i="209"/>
  <c r="A712" i="209"/>
  <c r="A683" i="209"/>
  <c r="B682" i="209"/>
  <c r="A479" i="209"/>
  <c r="B478" i="209"/>
  <c r="A507" i="209"/>
  <c r="B506" i="209"/>
  <c r="B760" i="209"/>
  <c r="A761" i="209"/>
  <c r="B920" i="209"/>
  <c r="A881" i="209"/>
  <c r="B880" i="209"/>
  <c r="A842" i="209"/>
  <c r="B842" i="209" s="1"/>
  <c r="A802" i="209"/>
  <c r="B802" i="209" s="1"/>
  <c r="A566" i="209"/>
  <c r="B566" i="209" s="1"/>
  <c r="A364" i="209"/>
  <c r="B363" i="209"/>
  <c r="A390" i="209"/>
  <c r="B389" i="209"/>
  <c r="A330" i="209"/>
  <c r="A331" i="209" s="1"/>
  <c r="B329" i="209"/>
  <c r="A311" i="209"/>
  <c r="B310" i="209"/>
  <c r="A239" i="209"/>
  <c r="B238" i="209"/>
  <c r="B140" i="209"/>
  <c r="A141" i="209"/>
  <c r="A220" i="209"/>
  <c r="B219" i="209"/>
  <c r="B204" i="209"/>
  <c r="A205" i="209"/>
  <c r="A611" i="209"/>
  <c r="A438" i="209"/>
  <c r="N93" i="192"/>
  <c r="N92" i="192"/>
  <c r="N88" i="192"/>
  <c r="N91" i="192"/>
  <c r="N89" i="192"/>
  <c r="N90" i="192"/>
  <c r="A53" i="315" l="1"/>
  <c r="A52" i="309"/>
  <c r="A51" i="308"/>
  <c r="A52" i="307"/>
  <c r="B2" i="215"/>
  <c r="A1449" i="209"/>
  <c r="A1450" i="209" s="1"/>
  <c r="A1451" i="209" s="1"/>
  <c r="A1452" i="209" s="1"/>
  <c r="A1453" i="209" s="1"/>
  <c r="A1454" i="209" s="1"/>
  <c r="A1455" i="209" s="1"/>
  <c r="A1456" i="209" s="1"/>
  <c r="A1457" i="209" s="1"/>
  <c r="A1458" i="209" s="1"/>
  <c r="B1335" i="209"/>
  <c r="B1373" i="209"/>
  <c r="B1293" i="209"/>
  <c r="A8" i="192"/>
  <c r="A24" i="209"/>
  <c r="A158" i="209"/>
  <c r="B1079" i="209"/>
  <c r="B1120" i="209"/>
  <c r="B1040" i="209"/>
  <c r="A439" i="209"/>
  <c r="B438" i="209"/>
  <c r="B611" i="209"/>
  <c r="A508" i="209"/>
  <c r="B507" i="209"/>
  <c r="A684" i="209"/>
  <c r="B683" i="209"/>
  <c r="B761" i="209"/>
  <c r="A762" i="209"/>
  <c r="A713" i="209"/>
  <c r="B712" i="209"/>
  <c r="A480" i="209"/>
  <c r="B479" i="209"/>
  <c r="A545" i="209"/>
  <c r="B544" i="209"/>
  <c r="B999" i="209"/>
  <c r="B921" i="209"/>
  <c r="A882" i="209"/>
  <c r="B881" i="209"/>
  <c r="A843" i="209"/>
  <c r="B843" i="209" s="1"/>
  <c r="A803" i="209"/>
  <c r="B803" i="209" s="1"/>
  <c r="A567" i="209"/>
  <c r="A391" i="209"/>
  <c r="B390" i="209"/>
  <c r="A365" i="209"/>
  <c r="B364" i="209"/>
  <c r="B331" i="209"/>
  <c r="A332" i="209"/>
  <c r="B330" i="209"/>
  <c r="A312" i="209"/>
  <c r="B311" i="209"/>
  <c r="A240" i="209"/>
  <c r="B239" i="209"/>
  <c r="A278" i="209"/>
  <c r="A279" i="209" s="1"/>
  <c r="A142" i="209"/>
  <c r="B141" i="209"/>
  <c r="B220" i="209"/>
  <c r="A221" i="209"/>
  <c r="B205" i="209"/>
  <c r="A206" i="209"/>
  <c r="A612" i="209"/>
  <c r="A54" i="315" l="1"/>
  <c r="A53" i="309"/>
  <c r="A52" i="308"/>
  <c r="A53" i="307"/>
  <c r="A1459" i="209"/>
  <c r="A1460" i="209" s="1"/>
  <c r="A1461" i="209" s="1"/>
  <c r="A1462" i="209" s="1"/>
  <c r="A1463" i="209" s="1"/>
  <c r="A1464" i="209" s="1"/>
  <c r="A1465" i="209" s="1"/>
  <c r="A1466" i="209" s="1"/>
  <c r="A1467" i="209" s="1"/>
  <c r="A1468" i="209" s="1"/>
  <c r="B1336" i="209"/>
  <c r="B1374" i="209"/>
  <c r="B1294" i="209"/>
  <c r="A9" i="192"/>
  <c r="A25" i="209"/>
  <c r="B25" i="209" s="1"/>
  <c r="B24" i="209"/>
  <c r="A159" i="209"/>
  <c r="B1080" i="209"/>
  <c r="B1121" i="209"/>
  <c r="B1041" i="209"/>
  <c r="A546" i="209"/>
  <c r="B545" i="209"/>
  <c r="B713" i="209"/>
  <c r="A714" i="209"/>
  <c r="A685" i="209"/>
  <c r="B684" i="209"/>
  <c r="B762" i="209"/>
  <c r="A763" i="209"/>
  <c r="B612" i="209"/>
  <c r="A613" i="209"/>
  <c r="B567" i="209"/>
  <c r="A568" i="209"/>
  <c r="A481" i="209"/>
  <c r="B480" i="209"/>
  <c r="A509" i="209"/>
  <c r="B508" i="209"/>
  <c r="B439" i="209"/>
  <c r="A440" i="209"/>
  <c r="B1000" i="209"/>
  <c r="B922" i="209"/>
  <c r="B882" i="209"/>
  <c r="A883" i="209"/>
  <c r="A844" i="209"/>
  <c r="B844" i="209" s="1"/>
  <c r="A804" i="209"/>
  <c r="B804" i="209" s="1"/>
  <c r="A366" i="209"/>
  <c r="B365" i="209"/>
  <c r="A392" i="209"/>
  <c r="B391" i="209"/>
  <c r="A333" i="209"/>
  <c r="B332" i="209"/>
  <c r="A313" i="209"/>
  <c r="B312" i="209"/>
  <c r="A280" i="209"/>
  <c r="B279" i="209"/>
  <c r="A241" i="209"/>
  <c r="B240" i="209"/>
  <c r="B278" i="209"/>
  <c r="A143" i="209"/>
  <c r="B142" i="209"/>
  <c r="B221" i="209"/>
  <c r="A222" i="209"/>
  <c r="B206" i="209"/>
  <c r="A207" i="209"/>
  <c r="A55" i="315" l="1"/>
  <c r="A54" i="309"/>
  <c r="A53" i="308"/>
  <c r="A54" i="307"/>
  <c r="B1337" i="209"/>
  <c r="B1375" i="209"/>
  <c r="B1295" i="209"/>
  <c r="A10" i="192"/>
  <c r="A11" i="192" s="1"/>
  <c r="A12" i="192" s="1"/>
  <c r="A13" i="192" s="1"/>
  <c r="A14" i="192" s="1"/>
  <c r="A15" i="192" s="1"/>
  <c r="A16" i="192" s="1"/>
  <c r="A17" i="192" s="1"/>
  <c r="A18" i="192" s="1"/>
  <c r="A19" i="192" s="1"/>
  <c r="A20" i="192" s="1"/>
  <c r="A21" i="192" s="1"/>
  <c r="A22" i="192" s="1"/>
  <c r="A23" i="192" s="1"/>
  <c r="A24" i="192" s="1"/>
  <c r="A25" i="192" s="1"/>
  <c r="A26" i="192" s="1"/>
  <c r="A27" i="192" s="1"/>
  <c r="A28" i="192" s="1"/>
  <c r="A29" i="192" s="1"/>
  <c r="A30" i="192" s="1"/>
  <c r="A31" i="192" s="1"/>
  <c r="A32" i="192" s="1"/>
  <c r="A33" i="192" s="1"/>
  <c r="A34" i="192" s="1"/>
  <c r="A26" i="209"/>
  <c r="B26" i="209" s="1"/>
  <c r="A160" i="209"/>
  <c r="B1081" i="209"/>
  <c r="B1122" i="209"/>
  <c r="B1042" i="209"/>
  <c r="B763" i="209"/>
  <c r="A764" i="209"/>
  <c r="B440" i="209"/>
  <c r="A441" i="209"/>
  <c r="B613" i="209"/>
  <c r="A614" i="209"/>
  <c r="A510" i="209"/>
  <c r="B509" i="209"/>
  <c r="B714" i="209"/>
  <c r="A715" i="209"/>
  <c r="A482" i="209"/>
  <c r="B481" i="209"/>
  <c r="A569" i="209"/>
  <c r="B568" i="209"/>
  <c r="A686" i="209"/>
  <c r="B685" i="209"/>
  <c r="A547" i="209"/>
  <c r="B546" i="209"/>
  <c r="B1001" i="209"/>
  <c r="B923" i="209"/>
  <c r="B883" i="209"/>
  <c r="A884" i="209"/>
  <c r="A845" i="209"/>
  <c r="B845" i="209" s="1"/>
  <c r="A805" i="209"/>
  <c r="B805" i="209" s="1"/>
  <c r="A638" i="209"/>
  <c r="A393" i="209"/>
  <c r="B392" i="209"/>
  <c r="A367" i="209"/>
  <c r="B366" i="209"/>
  <c r="A334" i="209"/>
  <c r="B333" i="209"/>
  <c r="A314" i="209"/>
  <c r="B313" i="209"/>
  <c r="A242" i="209"/>
  <c r="B241" i="209"/>
  <c r="A281" i="209"/>
  <c r="B280" i="209"/>
  <c r="A144" i="209"/>
  <c r="B143" i="209"/>
  <c r="B222" i="209"/>
  <c r="A223" i="209"/>
  <c r="A208" i="209"/>
  <c r="B208" i="209" s="1"/>
  <c r="B207" i="209"/>
  <c r="A56" i="315" l="1"/>
  <c r="A55" i="309"/>
  <c r="A54" i="308"/>
  <c r="A55" i="307"/>
  <c r="A35" i="192"/>
  <c r="A36" i="192" s="1"/>
  <c r="A37" i="192" s="1"/>
  <c r="A38" i="192" s="1"/>
  <c r="A39" i="192" s="1"/>
  <c r="A40" i="192" s="1"/>
  <c r="A41" i="192" s="1"/>
  <c r="A42" i="192" s="1"/>
  <c r="A43" i="192" s="1"/>
  <c r="A44" i="192" s="1"/>
  <c r="A45" i="192" s="1"/>
  <c r="A46" i="192" s="1"/>
  <c r="A47" i="192" s="1"/>
  <c r="A48" i="192" s="1"/>
  <c r="A49" i="192" s="1"/>
  <c r="A50" i="192" s="1"/>
  <c r="A51" i="192" s="1"/>
  <c r="A52" i="192" s="1"/>
  <c r="A53" i="192" s="1"/>
  <c r="A54" i="192" s="1"/>
  <c r="A55" i="192" s="1"/>
  <c r="A56" i="192" s="1"/>
  <c r="A57" i="192" s="1"/>
  <c r="A58" i="192" s="1"/>
  <c r="A59" i="192" s="1"/>
  <c r="A60" i="192" s="1"/>
  <c r="A61" i="192" s="1"/>
  <c r="A62" i="192" s="1"/>
  <c r="A63" i="192" s="1"/>
  <c r="A64" i="192" s="1"/>
  <c r="A65" i="192" s="1"/>
  <c r="A66" i="192" s="1"/>
  <c r="A67" i="192" s="1"/>
  <c r="A68" i="192" s="1"/>
  <c r="A69" i="192" s="1"/>
  <c r="A70" i="192" s="1"/>
  <c r="A71" i="192" s="1"/>
  <c r="A72" i="192" s="1"/>
  <c r="A73" i="192" s="1"/>
  <c r="A74" i="192" s="1"/>
  <c r="A75" i="192" s="1"/>
  <c r="A76" i="192" s="1"/>
  <c r="A77" i="192" s="1"/>
  <c r="A78" i="192" s="1"/>
  <c r="A79" i="192" s="1"/>
  <c r="A80" i="192" s="1"/>
  <c r="A81" i="192" s="1"/>
  <c r="A82" i="192" s="1"/>
  <c r="A83" i="192" s="1"/>
  <c r="A84" i="192" s="1"/>
  <c r="A85" i="192" s="1"/>
  <c r="A86" i="192" s="1"/>
  <c r="A87" i="192" s="1"/>
  <c r="A88" i="192" s="1"/>
  <c r="A89" i="192" s="1"/>
  <c r="A90" i="192" s="1"/>
  <c r="A91" i="192" s="1"/>
  <c r="A92" i="192" s="1"/>
  <c r="A93" i="192" s="1"/>
  <c r="B1389" i="209"/>
  <c r="B1338" i="209"/>
  <c r="A27" i="209"/>
  <c r="B27" i="209" s="1"/>
  <c r="B1376" i="209"/>
  <c r="B1296" i="209"/>
  <c r="A161" i="209"/>
  <c r="B1082" i="209"/>
  <c r="B1123" i="209"/>
  <c r="B1043" i="209"/>
  <c r="A442" i="209"/>
  <c r="B441" i="209"/>
  <c r="A687" i="209"/>
  <c r="B686" i="209"/>
  <c r="A483" i="209"/>
  <c r="B482" i="209"/>
  <c r="A511" i="209"/>
  <c r="B510" i="209"/>
  <c r="B715" i="209"/>
  <c r="A716" i="209"/>
  <c r="A615" i="209"/>
  <c r="B614" i="209"/>
  <c r="B764" i="209"/>
  <c r="A765" i="209"/>
  <c r="B638" i="209"/>
  <c r="A639" i="209"/>
  <c r="B547" i="209"/>
  <c r="A548" i="209"/>
  <c r="A570" i="209"/>
  <c r="B569" i="209"/>
  <c r="B1002" i="209"/>
  <c r="B924" i="209"/>
  <c r="A885" i="209"/>
  <c r="B884" i="209"/>
  <c r="A846" i="209"/>
  <c r="B846" i="209" s="1"/>
  <c r="A806" i="209"/>
  <c r="B806" i="209" s="1"/>
  <c r="A368" i="209"/>
  <c r="B367" i="209"/>
  <c r="A394" i="209"/>
  <c r="B393" i="209"/>
  <c r="A335" i="209"/>
  <c r="B334" i="209"/>
  <c r="A315" i="209"/>
  <c r="B314" i="209"/>
  <c r="A282" i="209"/>
  <c r="B281" i="209"/>
  <c r="A243" i="209"/>
  <c r="B242" i="209"/>
  <c r="A145" i="209"/>
  <c r="B144" i="209"/>
  <c r="A224" i="209"/>
  <c r="B223" i="209"/>
  <c r="A57" i="315" l="1"/>
  <c r="A56" i="309"/>
  <c r="A55" i="308"/>
  <c r="A56" i="307"/>
  <c r="A28" i="209"/>
  <c r="B28" i="209" s="1"/>
  <c r="B1390" i="209"/>
  <c r="B1377" i="209"/>
  <c r="B1297" i="209"/>
  <c r="A162" i="209"/>
  <c r="B1083" i="209"/>
  <c r="B1124" i="209"/>
  <c r="B1044" i="209"/>
  <c r="A640" i="209"/>
  <c r="B639" i="209"/>
  <c r="A571" i="209"/>
  <c r="B570" i="209"/>
  <c r="B615" i="209"/>
  <c r="A616" i="209"/>
  <c r="A512" i="209"/>
  <c r="B511" i="209"/>
  <c r="A688" i="209"/>
  <c r="B687" i="209"/>
  <c r="B548" i="209"/>
  <c r="A549" i="209"/>
  <c r="B765" i="209"/>
  <c r="A766" i="209"/>
  <c r="B716" i="209"/>
  <c r="A717" i="209"/>
  <c r="A484" i="209"/>
  <c r="B483" i="209"/>
  <c r="A443" i="209"/>
  <c r="B442" i="209"/>
  <c r="B1003" i="209"/>
  <c r="B925" i="209"/>
  <c r="A886" i="209"/>
  <c r="B885" i="209"/>
  <c r="A847" i="209"/>
  <c r="B847" i="209" s="1"/>
  <c r="A807" i="209"/>
  <c r="B807" i="209" s="1"/>
  <c r="A395" i="209"/>
  <c r="B394" i="209"/>
  <c r="A369" i="209"/>
  <c r="B368" i="209"/>
  <c r="A336" i="209"/>
  <c r="B335" i="209"/>
  <c r="A316" i="209"/>
  <c r="B315" i="209"/>
  <c r="A244" i="209"/>
  <c r="B243" i="209"/>
  <c r="A283" i="209"/>
  <c r="B282" i="209"/>
  <c r="A146" i="209"/>
  <c r="B145" i="209"/>
  <c r="B224" i="209"/>
  <c r="A225" i="209"/>
  <c r="A58" i="315" l="1"/>
  <c r="A57" i="309"/>
  <c r="A56" i="308"/>
  <c r="A57" i="307"/>
  <c r="B1391" i="209"/>
  <c r="B1378" i="209"/>
  <c r="B1298" i="209"/>
  <c r="A163" i="209"/>
  <c r="B1084" i="209"/>
  <c r="B1125" i="209"/>
  <c r="B1045" i="209"/>
  <c r="B717" i="209"/>
  <c r="A718" i="209"/>
  <c r="B549" i="209"/>
  <c r="A550" i="209"/>
  <c r="A444" i="209"/>
  <c r="B443" i="209"/>
  <c r="A513" i="209"/>
  <c r="B512" i="209"/>
  <c r="A572" i="209"/>
  <c r="B571" i="209"/>
  <c r="B766" i="209"/>
  <c r="A767" i="209"/>
  <c r="B616" i="209"/>
  <c r="A617" i="209"/>
  <c r="A485" i="209"/>
  <c r="B484" i="209"/>
  <c r="A689" i="209"/>
  <c r="B688" i="209"/>
  <c r="A641" i="209"/>
  <c r="B640" i="209"/>
  <c r="B1004" i="209"/>
  <c r="B926" i="209"/>
  <c r="B886" i="209"/>
  <c r="A887" i="209"/>
  <c r="A848" i="209"/>
  <c r="B848" i="209" s="1"/>
  <c r="A808" i="209"/>
  <c r="B808" i="209" s="1"/>
  <c r="A370" i="209"/>
  <c r="B369" i="209"/>
  <c r="A396" i="209"/>
  <c r="B395" i="209"/>
  <c r="A337" i="209"/>
  <c r="B336" i="209"/>
  <c r="A317" i="209"/>
  <c r="B316" i="209"/>
  <c r="A284" i="209"/>
  <c r="B283" i="209"/>
  <c r="A245" i="209"/>
  <c r="B244" i="209"/>
  <c r="A147" i="209"/>
  <c r="B146" i="209"/>
  <c r="B225" i="209"/>
  <c r="A226" i="209"/>
  <c r="A59" i="315" l="1"/>
  <c r="G42" i="210"/>
  <c r="A58" i="309"/>
  <c r="A57" i="308"/>
  <c r="A58" i="307"/>
  <c r="B1392" i="209"/>
  <c r="A164" i="209"/>
  <c r="B1085" i="209"/>
  <c r="B1126" i="209"/>
  <c r="B1046" i="209"/>
  <c r="B767" i="209"/>
  <c r="A768" i="209"/>
  <c r="A551" i="209"/>
  <c r="B550" i="209"/>
  <c r="A642" i="209"/>
  <c r="B641" i="209"/>
  <c r="A486" i="209"/>
  <c r="B485" i="209"/>
  <c r="A514" i="209"/>
  <c r="B513" i="209"/>
  <c r="B617" i="209"/>
  <c r="A618" i="209"/>
  <c r="B718" i="209"/>
  <c r="A719" i="209"/>
  <c r="B689" i="209"/>
  <c r="A690" i="209"/>
  <c r="A573" i="209"/>
  <c r="B572" i="209"/>
  <c r="A445" i="209"/>
  <c r="B444" i="209"/>
  <c r="B1005" i="209"/>
  <c r="B927" i="209"/>
  <c r="B887" i="209"/>
  <c r="A888" i="209"/>
  <c r="A889" i="209" s="1"/>
  <c r="A890" i="209" s="1"/>
  <c r="A891" i="209" s="1"/>
  <c r="A892" i="209" s="1"/>
  <c r="A893" i="209" s="1"/>
  <c r="A894" i="209" s="1"/>
  <c r="A895" i="209" s="1"/>
  <c r="A896" i="209" s="1"/>
  <c r="A897" i="209" s="1"/>
  <c r="A898" i="209" s="1"/>
  <c r="A899" i="209" s="1"/>
  <c r="A900" i="209" s="1"/>
  <c r="A901" i="209" s="1"/>
  <c r="A902" i="209" s="1"/>
  <c r="A903" i="209" s="1"/>
  <c r="A904" i="209" s="1"/>
  <c r="A905" i="209" s="1"/>
  <c r="A906" i="209" s="1"/>
  <c r="A907" i="209" s="1"/>
  <c r="A908" i="209" s="1"/>
  <c r="A849" i="209"/>
  <c r="B849" i="209" s="1"/>
  <c r="A809" i="209"/>
  <c r="B809" i="209" s="1"/>
  <c r="A397" i="209"/>
  <c r="B396" i="209"/>
  <c r="A371" i="209"/>
  <c r="B370" i="209"/>
  <c r="A338" i="209"/>
  <c r="B337" i="209"/>
  <c r="A318" i="209"/>
  <c r="B317" i="209"/>
  <c r="A285" i="209"/>
  <c r="B284" i="209"/>
  <c r="A246" i="209"/>
  <c r="B245" i="209"/>
  <c r="A148" i="209"/>
  <c r="B148" i="209" s="1"/>
  <c r="B147" i="209"/>
  <c r="A227" i="209"/>
  <c r="B226" i="209"/>
  <c r="A60" i="315" l="1"/>
  <c r="O45" i="210"/>
  <c r="I41" i="210"/>
  <c r="O42" i="210"/>
  <c r="E45" i="210"/>
  <c r="D40" i="210"/>
  <c r="M48" i="210"/>
  <c r="K43" i="210"/>
  <c r="D47" i="210"/>
  <c r="G53" i="210"/>
  <c r="K40" i="210"/>
  <c r="O44" i="210"/>
  <c r="M52" i="210"/>
  <c r="M42" i="210"/>
  <c r="K41" i="210"/>
  <c r="M51" i="210"/>
  <c r="E49" i="210"/>
  <c r="E47" i="210"/>
  <c r="G45" i="210"/>
  <c r="M41" i="210"/>
  <c r="D51" i="210"/>
  <c r="E43" i="210"/>
  <c r="G49" i="210"/>
  <c r="D41" i="210"/>
  <c r="I42" i="210"/>
  <c r="M45" i="210"/>
  <c r="D44" i="210"/>
  <c r="E44" i="210"/>
  <c r="D53" i="210"/>
  <c r="G52" i="210"/>
  <c r="G41" i="210"/>
  <c r="D42" i="210"/>
  <c r="M40" i="210"/>
  <c r="G47" i="210"/>
  <c r="E52" i="210"/>
  <c r="I51" i="210"/>
  <c r="K48" i="210"/>
  <c r="O43" i="210"/>
  <c r="G40" i="210"/>
  <c r="D43" i="210"/>
  <c r="M50" i="210"/>
  <c r="D45" i="210"/>
  <c r="O51" i="210"/>
  <c r="D48" i="210"/>
  <c r="O49" i="210"/>
  <c r="D46" i="210"/>
  <c r="E46" i="210"/>
  <c r="I44" i="210"/>
  <c r="O40" i="210"/>
  <c r="G48" i="210"/>
  <c r="O53" i="210"/>
  <c r="O41" i="210"/>
  <c r="I43" i="210"/>
  <c r="I53" i="210"/>
  <c r="I40" i="210"/>
  <c r="K53" i="210"/>
  <c r="O47" i="210"/>
  <c r="D52" i="210"/>
  <c r="E42" i="210"/>
  <c r="K52" i="210"/>
  <c r="G50" i="210"/>
  <c r="K50" i="210"/>
  <c r="I50" i="210"/>
  <c r="M49" i="210"/>
  <c r="G51" i="210"/>
  <c r="I45" i="210"/>
  <c r="I49" i="210"/>
  <c r="G46" i="210"/>
  <c r="I47" i="210"/>
  <c r="I46" i="210"/>
  <c r="K42" i="210"/>
  <c r="E50" i="210"/>
  <c r="E51" i="210"/>
  <c r="M44" i="210"/>
  <c r="I52" i="210"/>
  <c r="M43" i="210"/>
  <c r="E53" i="210"/>
  <c r="E40" i="210"/>
  <c r="K45" i="210"/>
  <c r="K44" i="210"/>
  <c r="E48" i="210"/>
  <c r="O48" i="210"/>
  <c r="M53" i="210"/>
  <c r="K49" i="210"/>
  <c r="O50" i="210"/>
  <c r="D50" i="210"/>
  <c r="I48" i="210"/>
  <c r="O46" i="210"/>
  <c r="M46" i="210"/>
  <c r="M47" i="210"/>
  <c r="G44" i="210"/>
  <c r="G43" i="210"/>
  <c r="D49" i="210"/>
  <c r="K51" i="210"/>
  <c r="E41" i="210"/>
  <c r="K46" i="210"/>
  <c r="O52" i="210"/>
  <c r="K47" i="210"/>
  <c r="E23" i="210"/>
  <c r="A59" i="309"/>
  <c r="A58" i="308"/>
  <c r="A59" i="307"/>
  <c r="B1393" i="209"/>
  <c r="B1339" i="209"/>
  <c r="A165" i="209"/>
  <c r="B1086" i="209"/>
  <c r="B1127" i="209"/>
  <c r="B1047" i="209"/>
  <c r="A619" i="209"/>
  <c r="B618" i="209"/>
  <c r="A446" i="209"/>
  <c r="B445" i="209"/>
  <c r="A487" i="209"/>
  <c r="B486" i="209"/>
  <c r="A552" i="209"/>
  <c r="B551" i="209"/>
  <c r="B719" i="209"/>
  <c r="A720" i="209"/>
  <c r="B768" i="209"/>
  <c r="A769" i="209"/>
  <c r="B690" i="209"/>
  <c r="A691" i="209"/>
  <c r="A574" i="209"/>
  <c r="B573" i="209"/>
  <c r="A515" i="209"/>
  <c r="B514" i="209"/>
  <c r="A643" i="209"/>
  <c r="B642" i="209"/>
  <c r="B1006" i="209"/>
  <c r="B928" i="209"/>
  <c r="B888" i="209"/>
  <c r="A850" i="209"/>
  <c r="B850" i="209" s="1"/>
  <c r="A810" i="209"/>
  <c r="B810" i="209" s="1"/>
  <c r="A372" i="209"/>
  <c r="B371" i="209"/>
  <c r="A398" i="209"/>
  <c r="B397" i="209"/>
  <c r="A339" i="209"/>
  <c r="B338" i="209"/>
  <c r="A319" i="209"/>
  <c r="B318" i="209"/>
  <c r="A247" i="209"/>
  <c r="B246" i="209"/>
  <c r="A286" i="209"/>
  <c r="B285" i="209"/>
  <c r="A228" i="209"/>
  <c r="B228" i="209" s="1"/>
  <c r="B227" i="209"/>
  <c r="G58" i="210" l="1"/>
  <c r="I63" i="210"/>
  <c r="E68" i="210"/>
  <c r="M60" i="210"/>
  <c r="M61" i="210"/>
  <c r="O58" i="210"/>
  <c r="M58" i="210"/>
  <c r="K60" i="210"/>
  <c r="G61" i="210"/>
  <c r="K59" i="210"/>
  <c r="I62" i="210"/>
  <c r="O63" i="210"/>
  <c r="G63" i="210"/>
  <c r="G60" i="210"/>
  <c r="M63" i="210"/>
  <c r="E60" i="210"/>
  <c r="O62" i="210"/>
  <c r="K61" i="210"/>
  <c r="E61" i="210"/>
  <c r="E63" i="210"/>
  <c r="I58" i="210"/>
  <c r="E62" i="210"/>
  <c r="M59" i="210"/>
  <c r="O60" i="210"/>
  <c r="O61" i="210"/>
  <c r="I60" i="210"/>
  <c r="K62" i="210"/>
  <c r="I59" i="210"/>
  <c r="G62" i="210"/>
  <c r="I64" i="210"/>
  <c r="M62" i="210"/>
  <c r="E59" i="210"/>
  <c r="E58" i="210"/>
  <c r="K58" i="210"/>
  <c r="O59" i="210"/>
  <c r="G59" i="210"/>
  <c r="K63" i="210"/>
  <c r="I61" i="210"/>
  <c r="E65" i="210"/>
  <c r="G69" i="210"/>
  <c r="E70" i="210"/>
  <c r="A61" i="315"/>
  <c r="O71" i="210"/>
  <c r="O67" i="210"/>
  <c r="G65" i="210"/>
  <c r="O66" i="210"/>
  <c r="O70" i="210"/>
  <c r="O68" i="210"/>
  <c r="K68" i="210"/>
  <c r="E67" i="210"/>
  <c r="O65" i="210"/>
  <c r="M68" i="210"/>
  <c r="I65" i="210"/>
  <c r="M69" i="210"/>
  <c r="M70" i="210"/>
  <c r="K67" i="210"/>
  <c r="K71" i="210"/>
  <c r="E64" i="210"/>
  <c r="K70" i="210"/>
  <c r="M65" i="210"/>
  <c r="G67" i="210"/>
  <c r="I71" i="210"/>
  <c r="G68" i="210"/>
  <c r="I69" i="210"/>
  <c r="G64" i="210"/>
  <c r="E66" i="210"/>
  <c r="E69" i="210"/>
  <c r="G66" i="210"/>
  <c r="E71" i="210"/>
  <c r="I67" i="210"/>
  <c r="O64" i="210"/>
  <c r="K69" i="210"/>
  <c r="O69" i="210"/>
  <c r="G71" i="210"/>
  <c r="K66" i="210"/>
  <c r="M67" i="210"/>
  <c r="M66" i="210"/>
  <c r="M71" i="210"/>
  <c r="K65" i="210"/>
  <c r="I68" i="210"/>
  <c r="I66" i="210"/>
  <c r="G70" i="210"/>
  <c r="I70" i="210"/>
  <c r="K64" i="210"/>
  <c r="M64" i="210"/>
  <c r="D32" i="210"/>
  <c r="D61" i="210"/>
  <c r="D27" i="210"/>
  <c r="E28" i="210"/>
  <c r="G22" i="210"/>
  <c r="M25" i="210"/>
  <c r="M30" i="210"/>
  <c r="E35" i="210"/>
  <c r="D66" i="210"/>
  <c r="D68" i="210"/>
  <c r="D67" i="210"/>
  <c r="D64" i="210"/>
  <c r="D71" i="210"/>
  <c r="D65" i="210"/>
  <c r="D63" i="210"/>
  <c r="D58" i="210"/>
  <c r="D70" i="210"/>
  <c r="I34" i="210"/>
  <c r="O26" i="210"/>
  <c r="O29" i="210"/>
  <c r="E27" i="210"/>
  <c r="G30" i="210"/>
  <c r="O24" i="210"/>
  <c r="K24" i="210"/>
  <c r="I26" i="210"/>
  <c r="K26" i="210"/>
  <c r="D60" i="210"/>
  <c r="I31" i="210"/>
  <c r="G26" i="210"/>
  <c r="D29" i="210"/>
  <c r="G28" i="210"/>
  <c r="E29" i="210"/>
  <c r="M33" i="210"/>
  <c r="G24" i="210"/>
  <c r="D33" i="210"/>
  <c r="M34" i="210"/>
  <c r="O33" i="210"/>
  <c r="D31" i="210"/>
  <c r="M29" i="210"/>
  <c r="M26" i="210"/>
  <c r="O30" i="210"/>
  <c r="G35" i="210"/>
  <c r="G33" i="210"/>
  <c r="O32" i="210"/>
  <c r="K22" i="210"/>
  <c r="G32" i="210"/>
  <c r="D23" i="210"/>
  <c r="E32" i="210"/>
  <c r="D35" i="210"/>
  <c r="D34" i="210"/>
  <c r="G31" i="210"/>
  <c r="K28" i="210"/>
  <c r="D69" i="210"/>
  <c r="I27" i="210"/>
  <c r="E22" i="210"/>
  <c r="K31" i="210"/>
  <c r="O35" i="210"/>
  <c r="G29" i="210"/>
  <c r="M22" i="210"/>
  <c r="O25" i="210"/>
  <c r="G27" i="210"/>
  <c r="K29" i="210"/>
  <c r="O22" i="210"/>
  <c r="M23" i="210"/>
  <c r="D62" i="210"/>
  <c r="K25" i="210"/>
  <c r="I22" i="210"/>
  <c r="D30" i="210"/>
  <c r="D28" i="210"/>
  <c r="E33" i="210"/>
  <c r="I33" i="210"/>
  <c r="O28" i="210"/>
  <c r="E24" i="210"/>
  <c r="E31" i="210"/>
  <c r="I28" i="210"/>
  <c r="K33" i="210"/>
  <c r="K35" i="210"/>
  <c r="O27" i="210"/>
  <c r="K30" i="210"/>
  <c r="M28" i="210"/>
  <c r="I25" i="210"/>
  <c r="I30" i="210"/>
  <c r="K23" i="210"/>
  <c r="E25" i="210"/>
  <c r="I29" i="210"/>
  <c r="G23" i="210"/>
  <c r="D24" i="210"/>
  <c r="I24" i="210"/>
  <c r="E30" i="210"/>
  <c r="M35" i="210"/>
  <c r="E34" i="210"/>
  <c r="M32" i="210"/>
  <c r="D22" i="210"/>
  <c r="I35" i="210"/>
  <c r="O31" i="210"/>
  <c r="E26" i="210"/>
  <c r="M27" i="210"/>
  <c r="D25" i="210"/>
  <c r="I23" i="210"/>
  <c r="K27" i="210"/>
  <c r="O23" i="210"/>
  <c r="G25" i="210"/>
  <c r="K34" i="210"/>
  <c r="O34" i="210"/>
  <c r="M31" i="210"/>
  <c r="K32" i="210"/>
  <c r="G34" i="210"/>
  <c r="I32" i="210"/>
  <c r="D26" i="210"/>
  <c r="M24" i="210"/>
  <c r="D59" i="210"/>
  <c r="A60" i="309"/>
  <c r="A59" i="308"/>
  <c r="A60" i="307"/>
  <c r="B1394" i="209"/>
  <c r="B1340" i="209"/>
  <c r="A166" i="209"/>
  <c r="B1087" i="209"/>
  <c r="B1128" i="209"/>
  <c r="B1048" i="209"/>
  <c r="A644" i="209"/>
  <c r="B643" i="209"/>
  <c r="A575" i="209"/>
  <c r="B574" i="209"/>
  <c r="A553" i="209"/>
  <c r="B552" i="209"/>
  <c r="A447" i="209"/>
  <c r="B446" i="209"/>
  <c r="B769" i="209"/>
  <c r="A770" i="209"/>
  <c r="B691" i="209"/>
  <c r="A692" i="209"/>
  <c r="B720" i="209"/>
  <c r="A721" i="209"/>
  <c r="A516" i="209"/>
  <c r="B515" i="209"/>
  <c r="A488" i="209"/>
  <c r="B487" i="209"/>
  <c r="A620" i="209"/>
  <c r="B619" i="209"/>
  <c r="B1007" i="209"/>
  <c r="A851" i="209"/>
  <c r="B851" i="209" s="1"/>
  <c r="A811" i="209"/>
  <c r="B811" i="209" s="1"/>
  <c r="A399" i="209"/>
  <c r="B398" i="209"/>
  <c r="A373" i="209"/>
  <c r="B372" i="209"/>
  <c r="A340" i="209"/>
  <c r="B339" i="209"/>
  <c r="A320" i="209"/>
  <c r="B319" i="209"/>
  <c r="A287" i="209"/>
  <c r="B286" i="209"/>
  <c r="A248" i="209"/>
  <c r="B247" i="209"/>
  <c r="B253" i="209"/>
  <c r="A62" i="315" l="1"/>
  <c r="A61" i="309"/>
  <c r="A60" i="308"/>
  <c r="A61" i="307"/>
  <c r="B1395" i="209"/>
  <c r="B1341" i="209"/>
  <c r="B1379" i="209"/>
  <c r="B1299" i="209"/>
  <c r="A167" i="209"/>
  <c r="B1088" i="209"/>
  <c r="A693" i="209"/>
  <c r="B692" i="209"/>
  <c r="A621" i="209"/>
  <c r="B620" i="209"/>
  <c r="A517" i="209"/>
  <c r="B516" i="209"/>
  <c r="A448" i="209"/>
  <c r="B447" i="209"/>
  <c r="A576" i="209"/>
  <c r="B575" i="209"/>
  <c r="B721" i="209"/>
  <c r="A722" i="209"/>
  <c r="B770" i="209"/>
  <c r="A771" i="209"/>
  <c r="A489" i="209"/>
  <c r="B488" i="209"/>
  <c r="A554" i="209"/>
  <c r="B553" i="209"/>
  <c r="A645" i="209"/>
  <c r="B644" i="209"/>
  <c r="B1008" i="209"/>
  <c r="B929" i="209"/>
  <c r="B889" i="209"/>
  <c r="A852" i="209"/>
  <c r="B852" i="209" s="1"/>
  <c r="A812" i="209"/>
  <c r="B812" i="209" s="1"/>
  <c r="A374" i="209"/>
  <c r="B373" i="209"/>
  <c r="A400" i="209"/>
  <c r="B399" i="209"/>
  <c r="A341" i="209"/>
  <c r="B340" i="209"/>
  <c r="A321" i="209"/>
  <c r="B320" i="209"/>
  <c r="A249" i="209"/>
  <c r="B248" i="209"/>
  <c r="A288" i="209"/>
  <c r="B287" i="209"/>
  <c r="A255" i="209"/>
  <c r="B254" i="209"/>
  <c r="A63" i="315" l="1"/>
  <c r="A62" i="309"/>
  <c r="A61" i="308"/>
  <c r="A62" i="307"/>
  <c r="B1396" i="209"/>
  <c r="B1342" i="209"/>
  <c r="B1380" i="209"/>
  <c r="B1300" i="209"/>
  <c r="A168" i="209"/>
  <c r="B722" i="209"/>
  <c r="A723" i="209"/>
  <c r="A646" i="209"/>
  <c r="B645" i="209"/>
  <c r="A490" i="209"/>
  <c r="B489" i="209"/>
  <c r="A449" i="209"/>
  <c r="B448" i="209"/>
  <c r="A622" i="209"/>
  <c r="B621" i="209"/>
  <c r="B771" i="209"/>
  <c r="A772" i="209"/>
  <c r="A555" i="209"/>
  <c r="B554" i="209"/>
  <c r="A577" i="209"/>
  <c r="B576" i="209"/>
  <c r="A518" i="209"/>
  <c r="B517" i="209"/>
  <c r="A694" i="209"/>
  <c r="B693" i="209"/>
  <c r="B930" i="209"/>
  <c r="B890" i="209"/>
  <c r="A853" i="209"/>
  <c r="B853" i="209" s="1"/>
  <c r="A813" i="209"/>
  <c r="B813" i="209" s="1"/>
  <c r="A401" i="209"/>
  <c r="B400" i="209"/>
  <c r="A375" i="209"/>
  <c r="B374" i="209"/>
  <c r="A342" i="209"/>
  <c r="B341" i="209"/>
  <c r="A322" i="209"/>
  <c r="B322" i="209" s="1"/>
  <c r="B321" i="209"/>
  <c r="A289" i="209"/>
  <c r="B288" i="209"/>
  <c r="A250" i="209"/>
  <c r="B249" i="209"/>
  <c r="A256" i="209"/>
  <c r="B255" i="209"/>
  <c r="A64" i="315" l="1"/>
  <c r="A63" i="309"/>
  <c r="A62" i="308"/>
  <c r="A63" i="307"/>
  <c r="B1397" i="209"/>
  <c r="B1343" i="209"/>
  <c r="B1381" i="209"/>
  <c r="B1301" i="209"/>
  <c r="B1129" i="209"/>
  <c r="B1049" i="209"/>
  <c r="B772" i="209"/>
  <c r="A773" i="209"/>
  <c r="A695" i="209"/>
  <c r="B694" i="209"/>
  <c r="A578" i="209"/>
  <c r="B577" i="209"/>
  <c r="A450" i="209"/>
  <c r="B449" i="209"/>
  <c r="A647" i="209"/>
  <c r="B646" i="209"/>
  <c r="B723" i="209"/>
  <c r="A724" i="209"/>
  <c r="A519" i="209"/>
  <c r="B518" i="209"/>
  <c r="A556" i="209"/>
  <c r="B555" i="209"/>
  <c r="A623" i="209"/>
  <c r="B622" i="209"/>
  <c r="A491" i="209"/>
  <c r="B490" i="209"/>
  <c r="B1009" i="209"/>
  <c r="B931" i="209"/>
  <c r="B891" i="209"/>
  <c r="A854" i="209"/>
  <c r="B854" i="209" s="1"/>
  <c r="A814" i="209"/>
  <c r="B814" i="209" s="1"/>
  <c r="A376" i="209"/>
  <c r="B375" i="209"/>
  <c r="A402" i="209"/>
  <c r="B401" i="209"/>
  <c r="A343" i="209"/>
  <c r="B342" i="209"/>
  <c r="A323" i="209"/>
  <c r="A251" i="209"/>
  <c r="B250" i="209"/>
  <c r="A290" i="209"/>
  <c r="B289" i="209"/>
  <c r="A257" i="209"/>
  <c r="B256" i="209"/>
  <c r="A65" i="315" l="1"/>
  <c r="A64" i="309"/>
  <c r="A63" i="308"/>
  <c r="A64" i="307"/>
  <c r="B1398" i="209"/>
  <c r="B1344" i="209"/>
  <c r="B1382" i="209"/>
  <c r="B1302" i="209"/>
  <c r="B1089" i="209"/>
  <c r="B1130" i="209"/>
  <c r="B1050" i="209"/>
  <c r="B724" i="209"/>
  <c r="A725" i="209"/>
  <c r="A492" i="209"/>
  <c r="B491" i="209"/>
  <c r="A557" i="209"/>
  <c r="B556" i="209"/>
  <c r="A451" i="209"/>
  <c r="B450" i="209"/>
  <c r="A696" i="209"/>
  <c r="B695" i="209"/>
  <c r="B773" i="209"/>
  <c r="A774" i="209"/>
  <c r="A624" i="209"/>
  <c r="B623" i="209"/>
  <c r="A520" i="209"/>
  <c r="B519" i="209"/>
  <c r="A648" i="209"/>
  <c r="B647" i="209"/>
  <c r="A579" i="209"/>
  <c r="B578" i="209"/>
  <c r="B1010" i="209"/>
  <c r="B932" i="209"/>
  <c r="B892" i="209"/>
  <c r="A855" i="209"/>
  <c r="B855" i="209" s="1"/>
  <c r="A815" i="209"/>
  <c r="B815" i="209" s="1"/>
  <c r="A403" i="209"/>
  <c r="B402" i="209"/>
  <c r="A377" i="209"/>
  <c r="B376" i="209"/>
  <c r="A344" i="209"/>
  <c r="B343" i="209"/>
  <c r="B323" i="209"/>
  <c r="A324" i="209"/>
  <c r="B324" i="209" s="1"/>
  <c r="A291" i="209"/>
  <c r="B290" i="209"/>
  <c r="A258" i="209"/>
  <c r="A252" i="209"/>
  <c r="B252" i="209" s="1"/>
  <c r="B251" i="209"/>
  <c r="B257" i="209"/>
  <c r="A66" i="315" l="1"/>
  <c r="A65" i="309"/>
  <c r="A64" i="308"/>
  <c r="A65" i="307"/>
  <c r="B1345" i="209"/>
  <c r="B1383" i="209"/>
  <c r="B1303" i="209"/>
  <c r="B1090" i="209"/>
  <c r="B1131" i="209"/>
  <c r="B1051" i="209"/>
  <c r="B774" i="209"/>
  <c r="A775" i="209"/>
  <c r="A580" i="209"/>
  <c r="B579" i="209"/>
  <c r="A521" i="209"/>
  <c r="B520" i="209"/>
  <c r="A452" i="209"/>
  <c r="B451" i="209"/>
  <c r="A493" i="209"/>
  <c r="B492" i="209"/>
  <c r="B725" i="209"/>
  <c r="A726" i="209"/>
  <c r="A649" i="209"/>
  <c r="B648" i="209"/>
  <c r="A625" i="209"/>
  <c r="B624" i="209"/>
  <c r="A697" i="209"/>
  <c r="B696" i="209"/>
  <c r="A558" i="209"/>
  <c r="B557" i="209"/>
  <c r="B1011" i="209"/>
  <c r="B933" i="209"/>
  <c r="B893" i="209"/>
  <c r="A856" i="209"/>
  <c r="B856" i="209" s="1"/>
  <c r="A816" i="209"/>
  <c r="B816" i="209" s="1"/>
  <c r="A378" i="209"/>
  <c r="B377" i="209"/>
  <c r="A404" i="209"/>
  <c r="B403" i="209"/>
  <c r="A345" i="209"/>
  <c r="B344" i="209"/>
  <c r="A259" i="209"/>
  <c r="B258" i="209"/>
  <c r="A292" i="209"/>
  <c r="B291" i="209"/>
  <c r="A67" i="315" l="1"/>
  <c r="A66" i="309"/>
  <c r="A65" i="308"/>
  <c r="A66" i="307"/>
  <c r="B1346" i="209"/>
  <c r="B1384" i="209"/>
  <c r="B1304" i="209"/>
  <c r="B1091" i="209"/>
  <c r="B1132" i="209"/>
  <c r="B1052" i="209"/>
  <c r="B726" i="209"/>
  <c r="A727" i="209"/>
  <c r="A559" i="209"/>
  <c r="B558" i="209"/>
  <c r="A626" i="209"/>
  <c r="B625" i="209"/>
  <c r="A453" i="209"/>
  <c r="B452" i="209"/>
  <c r="A581" i="209"/>
  <c r="B580" i="209"/>
  <c r="B775" i="209"/>
  <c r="A776" i="209"/>
  <c r="A698" i="209"/>
  <c r="B697" i="209"/>
  <c r="A650" i="209"/>
  <c r="B649" i="209"/>
  <c r="A494" i="209"/>
  <c r="B493" i="209"/>
  <c r="A522" i="209"/>
  <c r="B521" i="209"/>
  <c r="B1012" i="209"/>
  <c r="B934" i="209"/>
  <c r="B894" i="209"/>
  <c r="A857" i="209"/>
  <c r="B857" i="209" s="1"/>
  <c r="A817" i="209"/>
  <c r="B817" i="209" s="1"/>
  <c r="A405" i="209"/>
  <c r="B404" i="209"/>
  <c r="A379" i="209"/>
  <c r="B378" i="209"/>
  <c r="A346" i="209"/>
  <c r="B345" i="209"/>
  <c r="A293" i="209"/>
  <c r="B292" i="209"/>
  <c r="A260" i="209"/>
  <c r="B259" i="209"/>
  <c r="A68" i="315" l="1"/>
  <c r="A67" i="309"/>
  <c r="A66" i="308"/>
  <c r="A67" i="307"/>
  <c r="B1347" i="209"/>
  <c r="B1385" i="209"/>
  <c r="B1305" i="209"/>
  <c r="B1092" i="209"/>
  <c r="B1133" i="209"/>
  <c r="B1053" i="209"/>
  <c r="A523" i="209"/>
  <c r="B522" i="209"/>
  <c r="A651" i="209"/>
  <c r="B650" i="209"/>
  <c r="A454" i="209"/>
  <c r="B453" i="209"/>
  <c r="A560" i="209"/>
  <c r="B559" i="209"/>
  <c r="B727" i="209"/>
  <c r="A728" i="209"/>
  <c r="B776" i="209"/>
  <c r="A777" i="209"/>
  <c r="A495" i="209"/>
  <c r="B494" i="209"/>
  <c r="A699" i="209"/>
  <c r="B698" i="209"/>
  <c r="A582" i="209"/>
  <c r="B581" i="209"/>
  <c r="A627" i="209"/>
  <c r="B626" i="209"/>
  <c r="B1013" i="209"/>
  <c r="B935" i="209"/>
  <c r="B895" i="209"/>
  <c r="A858" i="209"/>
  <c r="B858" i="209" s="1"/>
  <c r="A818" i="209"/>
  <c r="B818" i="209" s="1"/>
  <c r="A380" i="209"/>
  <c r="B380" i="209" s="1"/>
  <c r="B379" i="209"/>
  <c r="A406" i="209"/>
  <c r="B405" i="209"/>
  <c r="A347" i="209"/>
  <c r="B346" i="209"/>
  <c r="A261" i="209"/>
  <c r="B260" i="209"/>
  <c r="A294" i="209"/>
  <c r="B293" i="209"/>
  <c r="A69" i="315" l="1"/>
  <c r="A68" i="309"/>
  <c r="A67" i="308"/>
  <c r="A68" i="307"/>
  <c r="B1399" i="209"/>
  <c r="B1348" i="209"/>
  <c r="B1386" i="209"/>
  <c r="B1306" i="209"/>
  <c r="B1093" i="209"/>
  <c r="B1134" i="209"/>
  <c r="B1054" i="209"/>
  <c r="A628" i="209"/>
  <c r="B627" i="209"/>
  <c r="A700" i="209"/>
  <c r="B699" i="209"/>
  <c r="B560" i="209"/>
  <c r="A561" i="209"/>
  <c r="A652" i="209"/>
  <c r="B651" i="209"/>
  <c r="B728" i="209"/>
  <c r="A729" i="209"/>
  <c r="B777" i="209"/>
  <c r="A778" i="209"/>
  <c r="A583" i="209"/>
  <c r="B582" i="209"/>
  <c r="A496" i="209"/>
  <c r="B495" i="209"/>
  <c r="A455" i="209"/>
  <c r="B454" i="209"/>
  <c r="A524" i="209"/>
  <c r="B523" i="209"/>
  <c r="B1014" i="209"/>
  <c r="B936" i="209"/>
  <c r="B896" i="209"/>
  <c r="A859" i="209"/>
  <c r="B859" i="209" s="1"/>
  <c r="A819" i="209"/>
  <c r="B819" i="209" s="1"/>
  <c r="A407" i="209"/>
  <c r="B406" i="209"/>
  <c r="A348" i="209"/>
  <c r="B347" i="209"/>
  <c r="A295" i="209"/>
  <c r="B294" i="209"/>
  <c r="A262" i="209"/>
  <c r="B261" i="209"/>
  <c r="A70" i="315" l="1"/>
  <c r="A69" i="309"/>
  <c r="A68" i="308"/>
  <c r="A69" i="307"/>
  <c r="B1400" i="209"/>
  <c r="B1387" i="209"/>
  <c r="B1307" i="209"/>
  <c r="B1094" i="209"/>
  <c r="B1135" i="209"/>
  <c r="B1055" i="209"/>
  <c r="B778" i="209"/>
  <c r="A779" i="209"/>
  <c r="A525" i="209"/>
  <c r="B524" i="209"/>
  <c r="B496" i="209"/>
  <c r="A497" i="209"/>
  <c r="A653" i="209"/>
  <c r="B652" i="209"/>
  <c r="A701" i="209"/>
  <c r="B700" i="209"/>
  <c r="B729" i="209"/>
  <c r="A730" i="209"/>
  <c r="B561" i="209"/>
  <c r="A562" i="209"/>
  <c r="A456" i="209"/>
  <c r="B455" i="209"/>
  <c r="A584" i="209"/>
  <c r="B583" i="209"/>
  <c r="A629" i="209"/>
  <c r="B628" i="209"/>
  <c r="B1015" i="209"/>
  <c r="B937" i="209"/>
  <c r="B897" i="209"/>
  <c r="A860" i="209"/>
  <c r="B860" i="209" s="1"/>
  <c r="A820" i="209"/>
  <c r="B820" i="209" s="1"/>
  <c r="A408" i="209"/>
  <c r="B408" i="209" s="1"/>
  <c r="B407" i="209"/>
  <c r="A349" i="209"/>
  <c r="B348" i="209"/>
  <c r="A263" i="209"/>
  <c r="B262" i="209"/>
  <c r="A296" i="209"/>
  <c r="B295" i="209"/>
  <c r="A71" i="315" l="1"/>
  <c r="A70" i="309"/>
  <c r="A69" i="308"/>
  <c r="A70" i="307"/>
  <c r="B1401" i="209"/>
  <c r="B1388" i="209"/>
  <c r="B1308" i="209"/>
  <c r="B1095" i="209"/>
  <c r="B1136" i="209"/>
  <c r="B1056" i="209"/>
  <c r="B629" i="209"/>
  <c r="A630" i="209"/>
  <c r="A457" i="209"/>
  <c r="B456" i="209"/>
  <c r="A654" i="209"/>
  <c r="B653" i="209"/>
  <c r="A526" i="209"/>
  <c r="B525" i="209"/>
  <c r="B562" i="209"/>
  <c r="A563" i="209"/>
  <c r="B497" i="209"/>
  <c r="A498" i="209"/>
  <c r="B779" i="209"/>
  <c r="A780" i="209"/>
  <c r="B730" i="209"/>
  <c r="A731" i="209"/>
  <c r="A585" i="209"/>
  <c r="B584" i="209"/>
  <c r="A702" i="209"/>
  <c r="B701" i="209"/>
  <c r="B1016" i="209"/>
  <c r="B938" i="209"/>
  <c r="B898" i="209"/>
  <c r="A861" i="209"/>
  <c r="B861" i="209" s="1"/>
  <c r="A821" i="209"/>
  <c r="B821" i="209" s="1"/>
  <c r="A350" i="209"/>
  <c r="B349" i="209"/>
  <c r="A297" i="209"/>
  <c r="B296" i="209"/>
  <c r="A264" i="209"/>
  <c r="B263" i="209"/>
  <c r="A72" i="315" l="1"/>
  <c r="A71" i="309"/>
  <c r="A70" i="308"/>
  <c r="A71" i="307"/>
  <c r="B1402" i="209"/>
  <c r="B1096" i="209"/>
  <c r="B1137" i="209"/>
  <c r="B1057" i="209"/>
  <c r="B780" i="209"/>
  <c r="A781" i="209"/>
  <c r="A527" i="209"/>
  <c r="B526" i="209"/>
  <c r="A458" i="209"/>
  <c r="B457" i="209"/>
  <c r="A586" i="209"/>
  <c r="B585" i="209"/>
  <c r="B563" i="209"/>
  <c r="A564" i="209"/>
  <c r="B564" i="209" s="1"/>
  <c r="B630" i="209"/>
  <c r="A631" i="209"/>
  <c r="A703" i="209"/>
  <c r="B702" i="209"/>
  <c r="B731" i="209"/>
  <c r="A732" i="209"/>
  <c r="B498" i="209"/>
  <c r="A499" i="209"/>
  <c r="A655" i="209"/>
  <c r="B654" i="209"/>
  <c r="B1017" i="209"/>
  <c r="A862" i="209"/>
  <c r="B862" i="209" s="1"/>
  <c r="A822" i="209"/>
  <c r="B822" i="209" s="1"/>
  <c r="A351" i="209"/>
  <c r="B350" i="209"/>
  <c r="A298" i="209"/>
  <c r="B297" i="209"/>
  <c r="A265" i="209"/>
  <c r="B264" i="209"/>
  <c r="A73" i="315" l="1"/>
  <c r="A72" i="309"/>
  <c r="A71" i="308"/>
  <c r="A72" i="307"/>
  <c r="B1403" i="209"/>
  <c r="B1097" i="209"/>
  <c r="B1138" i="209"/>
  <c r="B1058" i="209"/>
  <c r="B732" i="209"/>
  <c r="A733" i="209"/>
  <c r="B631" i="209"/>
  <c r="A632" i="209"/>
  <c r="A656" i="209"/>
  <c r="B655" i="209"/>
  <c r="A587" i="209"/>
  <c r="B586" i="209"/>
  <c r="A528" i="209"/>
  <c r="B527" i="209"/>
  <c r="B499" i="209"/>
  <c r="A500" i="209"/>
  <c r="B781" i="209"/>
  <c r="A782" i="209"/>
  <c r="A704" i="209"/>
  <c r="B703" i="209"/>
  <c r="A459" i="209"/>
  <c r="B458" i="209"/>
  <c r="B1018" i="209"/>
  <c r="B939" i="209"/>
  <c r="B899" i="209"/>
  <c r="A863" i="209"/>
  <c r="B863" i="209" s="1"/>
  <c r="A823" i="209"/>
  <c r="B823" i="209" s="1"/>
  <c r="A352" i="209"/>
  <c r="B352" i="209" s="1"/>
  <c r="B351" i="209"/>
  <c r="A266" i="209"/>
  <c r="B265" i="209"/>
  <c r="A299" i="209"/>
  <c r="B298" i="209"/>
  <c r="A74" i="315" l="1"/>
  <c r="A73" i="309"/>
  <c r="A72" i="308"/>
  <c r="A73" i="307"/>
  <c r="B1404" i="209"/>
  <c r="B1098" i="209"/>
  <c r="B632" i="209"/>
  <c r="A633" i="209"/>
  <c r="A705" i="209"/>
  <c r="B704" i="209"/>
  <c r="A588" i="209"/>
  <c r="B587" i="209"/>
  <c r="B782" i="209"/>
  <c r="A783" i="209"/>
  <c r="B733" i="209"/>
  <c r="A734" i="209"/>
  <c r="B500" i="209"/>
  <c r="B459" i="209"/>
  <c r="A460" i="209"/>
  <c r="A529" i="209"/>
  <c r="B528" i="209"/>
  <c r="A657" i="209"/>
  <c r="B656" i="209"/>
  <c r="B940" i="209"/>
  <c r="B900" i="209"/>
  <c r="A864" i="209"/>
  <c r="B864" i="209" s="1"/>
  <c r="A824" i="209"/>
  <c r="B824" i="209" s="1"/>
  <c r="A300" i="209"/>
  <c r="B300" i="209" s="1"/>
  <c r="B299" i="209"/>
  <c r="A267" i="209"/>
  <c r="B266" i="209"/>
  <c r="A75" i="315" l="1"/>
  <c r="A74" i="309"/>
  <c r="A73" i="308"/>
  <c r="A74" i="307"/>
  <c r="B1405" i="209"/>
  <c r="A530" i="209"/>
  <c r="B529" i="209"/>
  <c r="B705" i="209"/>
  <c r="A706" i="209"/>
  <c r="B460" i="209"/>
  <c r="A461" i="209"/>
  <c r="B734" i="209"/>
  <c r="A735" i="209"/>
  <c r="B633" i="209"/>
  <c r="A634" i="209"/>
  <c r="B783" i="209"/>
  <c r="A784" i="209"/>
  <c r="A658" i="209"/>
  <c r="B657" i="209"/>
  <c r="A589" i="209"/>
  <c r="B588" i="209"/>
  <c r="B1019" i="209"/>
  <c r="B941" i="209"/>
  <c r="B901" i="209"/>
  <c r="A865" i="209"/>
  <c r="B865" i="209" s="1"/>
  <c r="A825" i="209"/>
  <c r="B825" i="209" s="1"/>
  <c r="A268" i="209"/>
  <c r="B267" i="209"/>
  <c r="A76" i="315" l="1"/>
  <c r="A75" i="309"/>
  <c r="A74" i="308"/>
  <c r="A75" i="307"/>
  <c r="B1406" i="209"/>
  <c r="B1139" i="209"/>
  <c r="B1059" i="209"/>
  <c r="B784" i="209"/>
  <c r="A785" i="209"/>
  <c r="B735" i="209"/>
  <c r="A736" i="209"/>
  <c r="B706" i="209"/>
  <c r="A707" i="209"/>
  <c r="A590" i="209"/>
  <c r="B589" i="209"/>
  <c r="B634" i="209"/>
  <c r="A635" i="209"/>
  <c r="B461" i="209"/>
  <c r="A462" i="209"/>
  <c r="A659" i="209"/>
  <c r="B658" i="209"/>
  <c r="A531" i="209"/>
  <c r="B530" i="209"/>
  <c r="B1020" i="209"/>
  <c r="B942" i="209"/>
  <c r="B902" i="209"/>
  <c r="A866" i="209"/>
  <c r="B866" i="209" s="1"/>
  <c r="A826" i="209"/>
  <c r="B826" i="209" s="1"/>
  <c r="B268" i="209"/>
  <c r="A269" i="209"/>
  <c r="A77" i="315" l="1"/>
  <c r="A76" i="309"/>
  <c r="A75" i="308"/>
  <c r="A76" i="307"/>
  <c r="B1407" i="209"/>
  <c r="B1099" i="209"/>
  <c r="B1140" i="209"/>
  <c r="B1060" i="209"/>
  <c r="A463" i="209"/>
  <c r="B462" i="209"/>
  <c r="B736" i="209"/>
  <c r="A737" i="209"/>
  <c r="A532" i="209"/>
  <c r="B532" i="209" s="1"/>
  <c r="B531" i="209"/>
  <c r="A591" i="209"/>
  <c r="B590" i="209"/>
  <c r="B635" i="209"/>
  <c r="A636" i="209"/>
  <c r="B636" i="209" s="1"/>
  <c r="B707" i="209"/>
  <c r="A708" i="209"/>
  <c r="B708" i="209" s="1"/>
  <c r="B785" i="209"/>
  <c r="A786" i="209"/>
  <c r="A660" i="209"/>
  <c r="B659" i="209"/>
  <c r="B1021" i="209"/>
  <c r="B943" i="209"/>
  <c r="B903" i="209"/>
  <c r="A867" i="209"/>
  <c r="B867" i="209" s="1"/>
  <c r="A827" i="209"/>
  <c r="B827" i="209" s="1"/>
  <c r="A270" i="209"/>
  <c r="B269" i="209"/>
  <c r="A78" i="315" l="1"/>
  <c r="A77" i="309"/>
  <c r="A76" i="308"/>
  <c r="A77" i="307"/>
  <c r="B1408" i="209"/>
  <c r="B1100" i="209"/>
  <c r="B1141" i="209"/>
  <c r="B1061" i="209"/>
  <c r="B737" i="209"/>
  <c r="A738" i="209"/>
  <c r="A661" i="209"/>
  <c r="B660" i="209"/>
  <c r="A592" i="209"/>
  <c r="B591" i="209"/>
  <c r="B786" i="209"/>
  <c r="A787" i="209"/>
  <c r="B463" i="209"/>
  <c r="A464" i="209"/>
  <c r="B1022" i="209"/>
  <c r="B944" i="209"/>
  <c r="B904" i="209"/>
  <c r="A868" i="209"/>
  <c r="A828" i="209"/>
  <c r="A271" i="209"/>
  <c r="B270" i="209"/>
  <c r="A79" i="315" l="1"/>
  <c r="A78" i="309"/>
  <c r="A77" i="308"/>
  <c r="A78" i="307"/>
  <c r="B1101" i="209"/>
  <c r="B1142" i="209"/>
  <c r="B1062" i="209"/>
  <c r="B868" i="209"/>
  <c r="B787" i="209"/>
  <c r="A788" i="209"/>
  <c r="A662" i="209"/>
  <c r="B661" i="209"/>
  <c r="B738" i="209"/>
  <c r="A739" i="209"/>
  <c r="B828" i="209"/>
  <c r="B464" i="209"/>
  <c r="A465" i="209"/>
  <c r="A593" i="209"/>
  <c r="B592" i="209"/>
  <c r="B1023" i="209"/>
  <c r="B945" i="209"/>
  <c r="B905" i="209"/>
  <c r="A272" i="209"/>
  <c r="B271" i="209"/>
  <c r="A80" i="315" l="1"/>
  <c r="A79" i="309"/>
  <c r="A78" i="308"/>
  <c r="A79" i="307"/>
  <c r="B1102" i="209"/>
  <c r="B1143" i="209"/>
  <c r="B1063" i="209"/>
  <c r="A594" i="209"/>
  <c r="B593" i="209"/>
  <c r="A663" i="209"/>
  <c r="B662" i="209"/>
  <c r="A466" i="209"/>
  <c r="B465" i="209"/>
  <c r="B739" i="209"/>
  <c r="A740" i="209"/>
  <c r="B788" i="209"/>
  <c r="B1024" i="209"/>
  <c r="B946" i="209"/>
  <c r="B906" i="209"/>
  <c r="A273" i="209"/>
  <c r="B272" i="209"/>
  <c r="A81" i="315" l="1"/>
  <c r="A80" i="309"/>
  <c r="A79" i="308"/>
  <c r="A80" i="307"/>
  <c r="B1103" i="209"/>
  <c r="B1144" i="209"/>
  <c r="B1064" i="209"/>
  <c r="B740" i="209"/>
  <c r="A741" i="209"/>
  <c r="A664" i="209"/>
  <c r="B663" i="209"/>
  <c r="A467" i="209"/>
  <c r="B466" i="209"/>
  <c r="A595" i="209"/>
  <c r="B594" i="209"/>
  <c r="B1025" i="209"/>
  <c r="B947" i="209"/>
  <c r="B907" i="209"/>
  <c r="A274" i="209"/>
  <c r="B273" i="209"/>
  <c r="A82" i="315" l="1"/>
  <c r="A81" i="309"/>
  <c r="A80" i="308"/>
  <c r="A81" i="307"/>
  <c r="B1409" i="209"/>
  <c r="B1104" i="209"/>
  <c r="B1145" i="209"/>
  <c r="B1065" i="209"/>
  <c r="A596" i="209"/>
  <c r="B595" i="209"/>
  <c r="A665" i="209"/>
  <c r="B664" i="209"/>
  <c r="B741" i="209"/>
  <c r="A742" i="209"/>
  <c r="A468" i="209"/>
  <c r="B468" i="209" s="1"/>
  <c r="B467" i="209"/>
  <c r="B1026" i="209"/>
  <c r="B948" i="209"/>
  <c r="B908" i="209"/>
  <c r="A275" i="209"/>
  <c r="B274" i="209"/>
  <c r="A83" i="315" l="1"/>
  <c r="A82" i="309"/>
  <c r="A81" i="308"/>
  <c r="A82" i="307"/>
  <c r="B1410" i="209"/>
  <c r="B1066" i="209"/>
  <c r="B1105" i="209"/>
  <c r="B1146" i="209"/>
  <c r="A666" i="209"/>
  <c r="B665" i="209"/>
  <c r="B742" i="209"/>
  <c r="A743" i="209"/>
  <c r="A597" i="209"/>
  <c r="B596" i="209"/>
  <c r="B1027" i="209"/>
  <c r="A276" i="209"/>
  <c r="B276" i="209" s="1"/>
  <c r="B275" i="209"/>
  <c r="A84" i="315" l="1"/>
  <c r="A83" i="309"/>
  <c r="A82" i="308"/>
  <c r="A83" i="307"/>
  <c r="B1411" i="209"/>
  <c r="B1067" i="209"/>
  <c r="B1106" i="209"/>
  <c r="B1147" i="209"/>
  <c r="A598" i="209"/>
  <c r="B597" i="209"/>
  <c r="B743" i="209"/>
  <c r="A744" i="209"/>
  <c r="A667" i="209"/>
  <c r="B666" i="209"/>
  <c r="B1028" i="209"/>
  <c r="B949" i="209"/>
  <c r="A950" i="209"/>
  <c r="A85" i="315" l="1"/>
  <c r="A84" i="309"/>
  <c r="A83" i="308"/>
  <c r="A84" i="307"/>
  <c r="B1412" i="209"/>
  <c r="B1068" i="209"/>
  <c r="B1107" i="209"/>
  <c r="B1148" i="209"/>
  <c r="A745" i="209"/>
  <c r="B744" i="209"/>
  <c r="A668" i="209"/>
  <c r="B667" i="209"/>
  <c r="A599" i="209"/>
  <c r="B598" i="209"/>
  <c r="A951" i="209"/>
  <c r="B950" i="209"/>
  <c r="A86" i="315" l="1"/>
  <c r="A85" i="309"/>
  <c r="A84" i="308"/>
  <c r="A85" i="307"/>
  <c r="B1413" i="209"/>
  <c r="B1108" i="209"/>
  <c r="A600" i="209"/>
  <c r="B600" i="209" s="1"/>
  <c r="B599" i="209"/>
  <c r="A746" i="209"/>
  <c r="B745" i="209"/>
  <c r="A669" i="209"/>
  <c r="B668" i="209"/>
  <c r="A952" i="209"/>
  <c r="B951" i="209"/>
  <c r="A87" i="315" l="1"/>
  <c r="A86" i="309"/>
  <c r="A85" i="308"/>
  <c r="A86" i="307"/>
  <c r="B1414" i="209"/>
  <c r="A670" i="209"/>
  <c r="B669" i="209"/>
  <c r="A747" i="209"/>
  <c r="B746" i="209"/>
  <c r="B952" i="209"/>
  <c r="A953" i="209"/>
  <c r="A88" i="315" l="1"/>
  <c r="A87" i="309"/>
  <c r="A86" i="308"/>
  <c r="A87" i="307"/>
  <c r="B1415" i="209"/>
  <c r="B1149" i="209"/>
  <c r="A1150" i="209"/>
  <c r="A748" i="209"/>
  <c r="B748" i="209" s="1"/>
  <c r="B747" i="209"/>
  <c r="A671" i="209"/>
  <c r="B670" i="209"/>
  <c r="B953" i="209"/>
  <c r="A954" i="209"/>
  <c r="A89" i="315" l="1"/>
  <c r="A88" i="309"/>
  <c r="A87" i="308"/>
  <c r="A88" i="307"/>
  <c r="B1416" i="209"/>
  <c r="A1151" i="209"/>
  <c r="B1150" i="209"/>
  <c r="A672" i="209"/>
  <c r="B672" i="209" s="1"/>
  <c r="B671" i="209"/>
  <c r="A955" i="209"/>
  <c r="B954" i="209"/>
  <c r="A90" i="315" l="1"/>
  <c r="A89" i="309"/>
  <c r="A88" i="308"/>
  <c r="A89" i="307"/>
  <c r="B1417" i="209"/>
  <c r="A1152" i="209"/>
  <c r="B1151" i="209"/>
  <c r="A956" i="209"/>
  <c r="B955" i="209"/>
  <c r="A91" i="315" l="1"/>
  <c r="A90" i="309"/>
  <c r="A89" i="308"/>
  <c r="A90" i="307"/>
  <c r="B1418" i="209"/>
  <c r="A1153" i="209"/>
  <c r="B1152" i="209"/>
  <c r="B956" i="209"/>
  <c r="A957" i="209"/>
  <c r="A92" i="315" l="1"/>
  <c r="A91" i="309"/>
  <c r="A90" i="308"/>
  <c r="A91" i="307"/>
  <c r="A1154" i="209"/>
  <c r="B1153" i="209"/>
  <c r="A958" i="209"/>
  <c r="B957" i="209"/>
  <c r="A93" i="315" l="1"/>
  <c r="A92" i="309"/>
  <c r="A91" i="308"/>
  <c r="A92" i="307"/>
  <c r="A1155" i="209"/>
  <c r="B1154" i="209"/>
  <c r="B958" i="209"/>
  <c r="A93" i="309" l="1"/>
  <c r="A92" i="308"/>
  <c r="A93" i="307"/>
  <c r="F22" i="210" s="1"/>
  <c r="A1156" i="209"/>
  <c r="B1155" i="209"/>
  <c r="A93" i="308" l="1"/>
  <c r="B1419" i="209"/>
  <c r="A1157" i="209"/>
  <c r="B1156" i="209"/>
  <c r="B959" i="209"/>
  <c r="B1420" i="209" l="1"/>
  <c r="B1157" i="209"/>
  <c r="A1158" i="209"/>
  <c r="B960" i="209"/>
  <c r="B1421" i="209" l="1"/>
  <c r="B1158" i="209"/>
  <c r="B961" i="209"/>
  <c r="B1422" i="209" l="1"/>
  <c r="B962" i="209"/>
  <c r="B1423" i="209" l="1"/>
  <c r="B963" i="209"/>
  <c r="B1424" i="209" l="1"/>
  <c r="B1159" i="209"/>
  <c r="B964" i="209"/>
  <c r="B1425" i="209" l="1"/>
  <c r="B1160" i="209"/>
  <c r="B965" i="209"/>
  <c r="B1426" i="209" l="1"/>
  <c r="B1161" i="209"/>
  <c r="B966" i="209"/>
  <c r="B1427" i="209" l="1"/>
  <c r="B1162" i="209"/>
  <c r="B967" i="209"/>
  <c r="B1428" i="209" l="1"/>
  <c r="B1163" i="209"/>
  <c r="B968" i="209"/>
  <c r="B1164" i="209" l="1"/>
  <c r="B1165" i="209" l="1"/>
  <c r="B969" i="209"/>
  <c r="B1166" i="209" l="1"/>
  <c r="B970" i="209"/>
  <c r="B1429" i="209" l="1"/>
  <c r="B1167" i="209"/>
  <c r="B971" i="209"/>
  <c r="B1430" i="209" l="1"/>
  <c r="B1168" i="209"/>
  <c r="B972" i="209"/>
  <c r="B1431" i="209" l="1"/>
  <c r="B973" i="209"/>
  <c r="B1432" i="209" l="1"/>
  <c r="B974" i="209"/>
  <c r="B1433" i="209" l="1"/>
  <c r="B1169" i="209"/>
  <c r="B975" i="209"/>
  <c r="B1434" i="209" l="1"/>
  <c r="B1170" i="209"/>
  <c r="B976" i="209"/>
  <c r="B1435" i="209" l="1"/>
  <c r="B1171" i="209"/>
  <c r="B977" i="209"/>
  <c r="B1436" i="209" l="1"/>
  <c r="B1172" i="209"/>
  <c r="B978" i="209"/>
  <c r="B1437" i="209" l="1"/>
  <c r="B1173" i="209"/>
  <c r="B1438" i="209" l="1"/>
  <c r="B1174" i="209"/>
  <c r="B979" i="209"/>
  <c r="B1175" i="209" l="1"/>
  <c r="B980" i="209"/>
  <c r="B1176" i="209" l="1"/>
  <c r="B981" i="209"/>
  <c r="B1177" i="209" l="1"/>
  <c r="B982" i="209"/>
  <c r="B1439" i="209" l="1"/>
  <c r="B1178" i="209"/>
  <c r="B983" i="209"/>
  <c r="B1440" i="209" l="1"/>
  <c r="B984" i="209"/>
  <c r="B1441" i="209" l="1"/>
  <c r="B985" i="209"/>
  <c r="B1442" i="209" l="1"/>
  <c r="B1179" i="209"/>
  <c r="B986" i="209"/>
  <c r="B1443" i="209" l="1"/>
  <c r="B1180" i="209"/>
  <c r="B987" i="209"/>
  <c r="B1444" i="209" l="1"/>
  <c r="B1181" i="209"/>
  <c r="B988" i="209"/>
  <c r="B1445" i="209" l="1"/>
  <c r="B1182" i="209"/>
  <c r="B1446" i="209" l="1"/>
  <c r="B1183" i="209"/>
  <c r="B1447" i="209" l="1"/>
  <c r="B1184" i="209"/>
  <c r="B1448" i="209" l="1"/>
  <c r="B1185" i="209"/>
  <c r="B1186" i="209" l="1"/>
  <c r="B1187" i="209" l="1"/>
  <c r="B1188" i="209" l="1"/>
  <c r="B1449" i="209" l="1"/>
  <c r="B1450" i="209" l="1"/>
  <c r="B159" i="209"/>
  <c r="B165" i="209"/>
  <c r="B155" i="209"/>
  <c r="B168" i="209"/>
  <c r="B158" i="209"/>
  <c r="B162" i="209"/>
  <c r="B150" i="209"/>
  <c r="B154" i="209"/>
  <c r="B163" i="209"/>
  <c r="B151" i="209"/>
  <c r="B152" i="209"/>
  <c r="B153" i="209"/>
  <c r="B157" i="209"/>
  <c r="B167" i="209"/>
  <c r="B156" i="209"/>
  <c r="B166" i="209"/>
  <c r="B149" i="209"/>
  <c r="B160" i="209"/>
  <c r="B164" i="209"/>
  <c r="B161" i="209"/>
  <c r="D85" i="209"/>
  <c r="B85" i="209"/>
  <c r="B1451" i="209" l="1"/>
  <c r="B97" i="209"/>
  <c r="B99" i="209"/>
  <c r="B90" i="209"/>
  <c r="B91" i="209"/>
  <c r="B98" i="209"/>
  <c r="B87" i="209"/>
  <c r="B100" i="209"/>
  <c r="B92" i="209"/>
  <c r="B95" i="209"/>
  <c r="B94" i="209"/>
  <c r="B96" i="209"/>
  <c r="B88" i="209"/>
  <c r="B93" i="209"/>
  <c r="B86" i="209"/>
  <c r="B89" i="209"/>
  <c r="B1452" i="209" l="1"/>
  <c r="B1453" i="209" l="1"/>
  <c r="B1454" i="209" l="1"/>
  <c r="B1455" i="209" l="1"/>
  <c r="B1456" i="209" l="1"/>
  <c r="B1457" i="209" l="1"/>
  <c r="B1458" i="209" l="1"/>
  <c r="B1459" i="209" l="1"/>
  <c r="B1460" i="209" l="1"/>
  <c r="B1461" i="209" l="1"/>
  <c r="B1462" i="209" l="1"/>
  <c r="B1463" i="209" l="1"/>
  <c r="B1464" i="209" l="1"/>
  <c r="B1465" i="209" l="1"/>
  <c r="B1466" i="209" l="1"/>
  <c r="B1467" i="209" l="1"/>
  <c r="B1468" i="209" l="1"/>
  <c r="B1469" i="209" l="1"/>
  <c r="B1470" i="209" l="1"/>
  <c r="B1471" i="209" l="1"/>
  <c r="B1472" i="209" l="1"/>
  <c r="B1473" i="209" l="1"/>
  <c r="B1474" i="209" l="1"/>
  <c r="B1475" i="209" l="1"/>
  <c r="B1476" i="209" l="1"/>
  <c r="B1477" i="209" l="1"/>
  <c r="B1478" i="209" l="1"/>
  <c r="B1479" i="209" l="1"/>
  <c r="B1480" i="209" l="1"/>
  <c r="B1481" i="209" l="1"/>
  <c r="B1482" i="209" l="1"/>
  <c r="B1483" i="209" l="1"/>
  <c r="B1484" i="209" l="1"/>
  <c r="B1485" i="209" l="1"/>
  <c r="B1486" i="209" l="1"/>
  <c r="B1487" i="209" l="1"/>
  <c r="B1488" i="209" l="1"/>
  <c r="B1489" i="209" l="1"/>
  <c r="B1490" i="209" l="1"/>
  <c r="B1491" i="209" l="1"/>
  <c r="B1492" i="209" l="1"/>
  <c r="B1493" i="209" l="1"/>
  <c r="B1494" i="209" l="1"/>
  <c r="B1495" i="209" l="1"/>
  <c r="B1496" i="209" l="1"/>
  <c r="B1497" i="209" l="1"/>
  <c r="B1498" i="209" l="1"/>
  <c r="B1499" i="209" l="1"/>
  <c r="B1500" i="209" l="1"/>
  <c r="B1501" i="209" l="1"/>
  <c r="B1502" i="209" l="1"/>
  <c r="B1503" i="209" l="1"/>
  <c r="B1504" i="209" l="1"/>
  <c r="B1505" i="209" l="1"/>
  <c r="B1506" i="209" l="1"/>
  <c r="B1507" i="209" l="1"/>
  <c r="B1508" i="209" l="1"/>
  <c r="B1509" i="209" l="1"/>
  <c r="B1510" i="209" l="1"/>
  <c r="B1511" i="209" l="1"/>
  <c r="B1512" i="209" l="1"/>
  <c r="B1513" i="209" l="1"/>
  <c r="B1514" i="209" l="1"/>
  <c r="B1515" i="209" l="1"/>
  <c r="B1516" i="209" l="1"/>
  <c r="B1517" i="209" l="1"/>
  <c r="B1518" i="209" l="1"/>
  <c r="B1519" i="209" l="1"/>
  <c r="B1520" i="209" l="1"/>
  <c r="B1521" i="209" l="1"/>
  <c r="B1522" i="209" l="1"/>
  <c r="B1523" i="209" l="1"/>
  <c r="B1524" i="209" l="1"/>
  <c r="B1525" i="209" l="1"/>
  <c r="B1526" i="209" l="1"/>
  <c r="B1527" i="209" l="1"/>
  <c r="B1528" i="209" l="1"/>
  <c r="B1529" i="209" l="1"/>
  <c r="B1530" i="209" l="1"/>
  <c r="B1531" i="209" l="1"/>
  <c r="B1532" i="209" l="1"/>
  <c r="B1533" i="209" l="1"/>
  <c r="B1534" i="209" l="1"/>
  <c r="B1535" i="209" l="1"/>
  <c r="B1536" i="209" l="1"/>
  <c r="B1537" i="209" l="1"/>
  <c r="B1538" i="209" l="1"/>
  <c r="B1539" i="209" l="1"/>
  <c r="B1540" i="209" l="1"/>
  <c r="B1541" i="209" l="1"/>
  <c r="B1542" i="209" l="1"/>
  <c r="B1543" i="209" l="1"/>
  <c r="B1544" i="209" l="1"/>
  <c r="B1545" i="209" l="1"/>
  <c r="B1546" i="209" l="1"/>
  <c r="B1547" i="209" l="1"/>
  <c r="B1548" i="209" l="1"/>
  <c r="O14" i="210" l="1"/>
  <c r="F53" i="210"/>
  <c r="D17" i="210"/>
  <c r="E17" i="210"/>
  <c r="F35" i="210"/>
  <c r="F71" i="210"/>
  <c r="J71" i="210"/>
  <c r="G17" i="210"/>
  <c r="J53" i="210"/>
  <c r="N53" i="210"/>
  <c r="J35" i="210"/>
  <c r="H71" i="210"/>
  <c r="L71" i="210"/>
  <c r="I17" i="210"/>
  <c r="H53" i="210"/>
  <c r="N35" i="210"/>
  <c r="P53" i="210"/>
  <c r="N71" i="210"/>
  <c r="L35" i="210"/>
  <c r="P35" i="210"/>
  <c r="H35" i="210"/>
  <c r="O17" i="210"/>
  <c r="K17" i="210"/>
  <c r="P71" i="210"/>
  <c r="L53" i="210"/>
  <c r="M17" i="210"/>
  <c r="M6" i="210"/>
  <c r="H33" i="210"/>
  <c r="F68" i="210"/>
  <c r="P52" i="210"/>
  <c r="P41" i="210"/>
  <c r="F63" i="210"/>
  <c r="N24" i="210"/>
  <c r="J66" i="210"/>
  <c r="J70" i="210"/>
  <c r="J27" i="210"/>
  <c r="H58" i="210"/>
  <c r="D9" i="210"/>
  <c r="L49" i="210"/>
  <c r="P67" i="210"/>
  <c r="H49" i="210"/>
  <c r="F24" i="210"/>
  <c r="D14" i="210"/>
  <c r="J42" i="210"/>
  <c r="H50" i="210"/>
  <c r="F32" i="210"/>
  <c r="N29" i="210"/>
  <c r="F44" i="210"/>
  <c r="N25" i="210"/>
  <c r="N48" i="210"/>
  <c r="L62" i="210"/>
  <c r="I7" i="210"/>
  <c r="L48" i="210"/>
  <c r="J68" i="210"/>
  <c r="N22" i="210"/>
  <c r="F45" i="210"/>
  <c r="L28" i="210"/>
  <c r="P22" i="210"/>
  <c r="H59" i="210"/>
  <c r="M7" i="210"/>
  <c r="J59" i="210"/>
  <c r="N65" i="210"/>
  <c r="H63" i="210"/>
  <c r="D15" i="210"/>
  <c r="F34" i="210"/>
  <c r="E15" i="210"/>
  <c r="N62" i="210"/>
  <c r="G14" i="210"/>
  <c r="J52" i="210"/>
  <c r="N52" i="210"/>
  <c r="J60" i="210"/>
  <c r="N32" i="210"/>
  <c r="J67" i="210"/>
  <c r="J62" i="210"/>
  <c r="G13" i="210"/>
  <c r="J46" i="210"/>
  <c r="D11" i="210"/>
  <c r="H32" i="210"/>
  <c r="O5" i="210"/>
  <c r="F59" i="210"/>
  <c r="J65" i="210"/>
  <c r="P59" i="210"/>
  <c r="P64" i="210"/>
  <c r="J30" i="210"/>
  <c r="D8" i="210"/>
  <c r="I4" i="210"/>
  <c r="I16" i="210"/>
  <c r="E4" i="210"/>
  <c r="L32" i="210"/>
  <c r="F70" i="210"/>
  <c r="O15" i="210"/>
  <c r="H29" i="210"/>
  <c r="N69" i="210"/>
  <c r="L27" i="210"/>
  <c r="N27" i="210"/>
  <c r="O7" i="210"/>
  <c r="F48" i="210"/>
  <c r="F46" i="210"/>
  <c r="H52" i="210"/>
  <c r="P69" i="210"/>
  <c r="P70" i="210"/>
  <c r="F25" i="210"/>
  <c r="G15" i="210"/>
  <c r="L43" i="210"/>
  <c r="H64" i="210"/>
  <c r="P40" i="210"/>
  <c r="H40" i="210"/>
  <c r="G11" i="210"/>
  <c r="J28" i="210"/>
  <c r="H34" i="210"/>
  <c r="E12" i="210"/>
  <c r="I9" i="210"/>
  <c r="P26" i="210"/>
  <c r="L66" i="210"/>
  <c r="J29" i="210"/>
  <c r="F65" i="210"/>
  <c r="D12" i="210"/>
  <c r="O13" i="210"/>
  <c r="N42" i="210"/>
  <c r="F29" i="210"/>
  <c r="L24" i="210"/>
  <c r="N68" i="210"/>
  <c r="I8" i="210"/>
  <c r="G5" i="210"/>
  <c r="K13" i="210"/>
  <c r="J31" i="210"/>
  <c r="J32" i="210"/>
  <c r="L45" i="210"/>
  <c r="F49" i="210"/>
  <c r="M12" i="210"/>
  <c r="H42" i="210"/>
  <c r="P63" i="210"/>
  <c r="F51" i="210"/>
  <c r="J47" i="210"/>
  <c r="H23" i="210"/>
  <c r="K15" i="210"/>
  <c r="O9" i="210"/>
  <c r="P42" i="210"/>
  <c r="N40" i="210"/>
  <c r="N41" i="210"/>
  <c r="H69" i="210"/>
  <c r="F27" i="210"/>
  <c r="L25" i="210"/>
  <c r="D10" i="210"/>
  <c r="K14" i="210"/>
  <c r="P34" i="210"/>
  <c r="H48" i="210"/>
  <c r="F60" i="210"/>
  <c r="F58" i="210"/>
  <c r="K6" i="210"/>
  <c r="F67" i="210"/>
  <c r="E8" i="210"/>
  <c r="P50" i="210"/>
  <c r="J24" i="210"/>
  <c r="D7" i="210"/>
  <c r="E14" i="210"/>
  <c r="H61" i="210"/>
  <c r="J61" i="210"/>
  <c r="N60" i="210"/>
  <c r="E10" i="210"/>
  <c r="N28" i="210"/>
  <c r="J63" i="210"/>
  <c r="D13" i="210"/>
  <c r="L26" i="210"/>
  <c r="L52" i="210"/>
  <c r="F43" i="210"/>
  <c r="P61" i="210"/>
  <c r="P68" i="210"/>
  <c r="O10" i="210"/>
  <c r="F26" i="210"/>
  <c r="P28" i="210"/>
  <c r="L33" i="210"/>
  <c r="G12" i="210"/>
  <c r="L59" i="210"/>
  <c r="K7" i="210"/>
  <c r="J50" i="210"/>
  <c r="F28" i="210"/>
  <c r="N63" i="210"/>
  <c r="P24" i="210"/>
  <c r="K11" i="210"/>
  <c r="L60" i="210"/>
  <c r="H60" i="210"/>
  <c r="K4" i="210"/>
  <c r="J58" i="210"/>
  <c r="K16" i="210"/>
  <c r="M14" i="210"/>
  <c r="P48" i="210"/>
  <c r="P65" i="210"/>
  <c r="F40" i="210"/>
  <c r="J33" i="210"/>
  <c r="M4" i="210"/>
  <c r="L31" i="210"/>
  <c r="L44" i="210"/>
  <c r="L50" i="210"/>
  <c r="L68" i="210"/>
  <c r="J43" i="210"/>
  <c r="N30" i="210"/>
  <c r="H67" i="210"/>
  <c r="O4" i="210"/>
  <c r="L47" i="210"/>
  <c r="L30" i="210"/>
  <c r="P60" i="210"/>
  <c r="N47" i="210"/>
  <c r="F41" i="210"/>
  <c r="G10" i="210"/>
  <c r="H51" i="210"/>
  <c r="M16" i="210"/>
  <c r="G8" i="210"/>
  <c r="N44" i="210"/>
  <c r="N49" i="210"/>
  <c r="P30" i="210"/>
  <c r="H65" i="210"/>
  <c r="F64" i="210"/>
  <c r="P62" i="210"/>
  <c r="D6" i="210"/>
  <c r="P44" i="210"/>
  <c r="J69" i="210"/>
  <c r="O11" i="210"/>
  <c r="H47" i="210"/>
  <c r="M8" i="210"/>
  <c r="J40" i="210"/>
  <c r="N31" i="210"/>
  <c r="L65" i="210"/>
  <c r="F62" i="210"/>
  <c r="L41" i="210"/>
  <c r="H31" i="210"/>
  <c r="E16" i="210"/>
  <c r="K12" i="210"/>
  <c r="M11" i="210"/>
  <c r="I5" i="210"/>
  <c r="M13" i="210"/>
  <c r="J64" i="210"/>
  <c r="G4" i="210"/>
  <c r="H62" i="210"/>
  <c r="P66" i="210"/>
  <c r="I12" i="210"/>
  <c r="L58" i="210"/>
  <c r="H66" i="210"/>
  <c r="F42" i="210"/>
  <c r="M5" i="210"/>
  <c r="H41" i="210"/>
  <c r="F61" i="210"/>
  <c r="F66" i="210"/>
  <c r="K9" i="210"/>
  <c r="H25" i="210"/>
  <c r="J34" i="210"/>
  <c r="E7" i="210"/>
  <c r="P58" i="210"/>
  <c r="N59" i="210"/>
  <c r="P45" i="210"/>
  <c r="J45" i="210"/>
  <c r="N70" i="210"/>
  <c r="G16" i="210"/>
  <c r="E5" i="210"/>
  <c r="P31" i="210"/>
  <c r="N23" i="210"/>
  <c r="I13" i="210"/>
  <c r="P25" i="210"/>
  <c r="P27" i="210"/>
  <c r="O8" i="210"/>
  <c r="F47" i="210"/>
  <c r="I15" i="210"/>
  <c r="N66" i="210"/>
  <c r="H70" i="210"/>
  <c r="H30" i="210"/>
  <c r="D5" i="210"/>
  <c r="J23" i="210"/>
  <c r="H45" i="210"/>
  <c r="K8" i="210"/>
  <c r="L64" i="210"/>
  <c r="L69" i="210"/>
  <c r="K5" i="210"/>
  <c r="L34" i="210"/>
  <c r="M15" i="210"/>
  <c r="P49" i="210"/>
  <c r="H44" i="210"/>
  <c r="P33" i="210"/>
  <c r="I10" i="210"/>
  <c r="N61" i="210"/>
  <c r="O16" i="210"/>
  <c r="E6" i="210"/>
  <c r="D16" i="210"/>
  <c r="F52" i="210"/>
  <c r="N34" i="210"/>
  <c r="P51" i="210"/>
  <c r="H24" i="210"/>
  <c r="J22" i="210"/>
  <c r="L70" i="210"/>
  <c r="J25" i="210"/>
  <c r="H27" i="210"/>
  <c r="E9" i="210"/>
  <c r="H46" i="210"/>
  <c r="E13" i="210"/>
  <c r="N51" i="210"/>
  <c r="F31" i="210"/>
  <c r="N33" i="210"/>
  <c r="H68" i="210"/>
  <c r="L63" i="210"/>
  <c r="J48" i="210"/>
  <c r="L61" i="210"/>
  <c r="N46" i="210"/>
  <c r="P46" i="210"/>
  <c r="H43" i="210"/>
  <c r="I6" i="210"/>
  <c r="L40" i="210"/>
  <c r="P32" i="210"/>
  <c r="K10" i="210"/>
  <c r="P23" i="210"/>
  <c r="N45" i="210"/>
  <c r="L29" i="210"/>
  <c r="J26" i="210"/>
  <c r="N58" i="210"/>
  <c r="F69" i="210"/>
  <c r="F23" i="210"/>
  <c r="O12" i="210"/>
  <c r="M10" i="210"/>
  <c r="N50" i="210"/>
  <c r="J41" i="210"/>
  <c r="D4" i="210"/>
  <c r="F50" i="210"/>
  <c r="J51" i="210"/>
  <c r="L67" i="210"/>
  <c r="H22" i="210"/>
  <c r="H28" i="210"/>
  <c r="G7" i="210"/>
  <c r="L51" i="210"/>
  <c r="L42" i="210"/>
  <c r="J44" i="210"/>
  <c r="G6" i="210"/>
  <c r="M9" i="210"/>
  <c r="N64" i="210"/>
  <c r="N26" i="210"/>
  <c r="L46" i="210"/>
  <c r="E11" i="210"/>
  <c r="P29" i="210"/>
  <c r="G9" i="210"/>
  <c r="I14" i="210"/>
  <c r="F30" i="210"/>
  <c r="H26" i="210"/>
  <c r="F33" i="210"/>
  <c r="N67" i="210"/>
  <c r="P47" i="210"/>
  <c r="N43" i="210"/>
  <c r="L22" i="210"/>
  <c r="L23" i="210"/>
  <c r="P43" i="210"/>
  <c r="J49" i="210"/>
  <c r="I11" i="210"/>
  <c r="O6" i="210"/>
  <c r="P4" i="210" l="1"/>
  <c r="N17" i="210"/>
  <c r="P17" i="210"/>
  <c r="J17" i="210"/>
  <c r="Z33" i="211"/>
  <c r="Y33" i="211"/>
  <c r="AA33" i="211"/>
  <c r="X33" i="211"/>
  <c r="V33" i="211"/>
  <c r="L17" i="210"/>
  <c r="W33" i="211"/>
  <c r="H17" i="210"/>
  <c r="F17" i="210"/>
  <c r="J14" i="210"/>
  <c r="X3" i="211"/>
  <c r="F20" i="215"/>
  <c r="P6" i="210"/>
  <c r="I15" i="211"/>
  <c r="I33" i="211"/>
  <c r="F90" i="215"/>
  <c r="G90" i="215" s="1"/>
  <c r="I57" i="211"/>
  <c r="N84" i="215"/>
  <c r="O84" i="215" s="1"/>
  <c r="N53" i="215"/>
  <c r="O53" i="215" s="1"/>
  <c r="N52" i="215"/>
  <c r="O52" i="215" s="1"/>
  <c r="N109" i="215"/>
  <c r="O109" i="215" s="1"/>
  <c r="N42" i="215"/>
  <c r="O42" i="215" s="1"/>
  <c r="M45" i="211"/>
  <c r="Q45" i="211"/>
  <c r="H45" i="211"/>
  <c r="N71" i="215"/>
  <c r="O71" i="215" s="1"/>
  <c r="F70" i="215"/>
  <c r="G70" i="215" s="1"/>
  <c r="I51" i="211"/>
  <c r="N78" i="215"/>
  <c r="O78" i="215" s="1"/>
  <c r="F120" i="215"/>
  <c r="G120" i="215" s="1"/>
  <c r="N27" i="215"/>
  <c r="M27" i="211"/>
  <c r="F13" i="210"/>
  <c r="F55" i="215"/>
  <c r="G55" i="215" s="1"/>
  <c r="R51" i="211"/>
  <c r="F15" i="215"/>
  <c r="F6" i="210"/>
  <c r="D15" i="211"/>
  <c r="N11" i="215"/>
  <c r="O9" i="211"/>
  <c r="J10" i="210"/>
  <c r="Z9" i="211"/>
  <c r="N15" i="210"/>
  <c r="F43" i="215"/>
  <c r="G43" i="215" s="1"/>
  <c r="N121" i="215"/>
  <c r="O121" i="215" s="1"/>
  <c r="F32" i="215"/>
  <c r="G32" i="215" s="1"/>
  <c r="P8" i="210"/>
  <c r="I27" i="211"/>
  <c r="F45" i="215"/>
  <c r="G45" i="215" s="1"/>
  <c r="H16" i="210"/>
  <c r="W15" i="211"/>
  <c r="I45" i="211"/>
  <c r="N72" i="215"/>
  <c r="O72" i="215" s="1"/>
  <c r="N6" i="215"/>
  <c r="P3" i="211"/>
  <c r="L9" i="210"/>
  <c r="F13" i="215"/>
  <c r="H9" i="211"/>
  <c r="N5" i="210"/>
  <c r="N23" i="215"/>
  <c r="O21" i="211"/>
  <c r="J12" i="210"/>
  <c r="N107" i="215"/>
  <c r="O107" i="215" s="1"/>
  <c r="N19" i="215"/>
  <c r="Q15" i="211"/>
  <c r="N11" i="210"/>
  <c r="F76" i="215"/>
  <c r="G76" i="215" s="1"/>
  <c r="E57" i="211"/>
  <c r="N80" i="215"/>
  <c r="O80" i="215" s="1"/>
  <c r="N58" i="215"/>
  <c r="O58" i="215" s="1"/>
  <c r="N10" i="215"/>
  <c r="N9" i="211"/>
  <c r="H10" i="210"/>
  <c r="N56" i="215"/>
  <c r="O56" i="215" s="1"/>
  <c r="N124" i="215"/>
  <c r="O124" i="215" s="1"/>
  <c r="P45" i="211"/>
  <c r="Z3" i="211"/>
  <c r="N14" i="210"/>
  <c r="F101" i="215"/>
  <c r="G101" i="215" s="1"/>
  <c r="N18" i="215"/>
  <c r="P15" i="211"/>
  <c r="L11" i="210"/>
  <c r="N41" i="215"/>
  <c r="O41" i="215" s="1"/>
  <c r="N22" i="215"/>
  <c r="H12" i="210"/>
  <c r="N21" i="211"/>
  <c r="N14" i="215"/>
  <c r="R9" i="211"/>
  <c r="P10" i="210"/>
  <c r="P57" i="211"/>
  <c r="F115" i="215"/>
  <c r="G115" i="215" s="1"/>
  <c r="F27" i="215"/>
  <c r="G27" i="215" s="1"/>
  <c r="D27" i="211"/>
  <c r="F8" i="210"/>
  <c r="F111" i="215"/>
  <c r="G111" i="215" s="1"/>
  <c r="F42" i="215"/>
  <c r="G42" i="215" s="1"/>
  <c r="F80" i="215"/>
  <c r="G80" i="215" s="1"/>
  <c r="N70" i="215"/>
  <c r="O70" i="215" s="1"/>
  <c r="G45" i="211"/>
  <c r="F10" i="215"/>
  <c r="E9" i="211"/>
  <c r="H5" i="210"/>
  <c r="F50" i="215"/>
  <c r="G50" i="215" s="1"/>
  <c r="F64" i="215"/>
  <c r="G64" i="215" s="1"/>
  <c r="N43" i="215"/>
  <c r="O43" i="215" s="1"/>
  <c r="W9" i="211"/>
  <c r="H15" i="210"/>
  <c r="F26" i="215"/>
  <c r="G26" i="215" s="1"/>
  <c r="I21" i="211"/>
  <c r="P7" i="210"/>
  <c r="N113" i="215"/>
  <c r="O113" i="215" s="1"/>
  <c r="N28" i="215"/>
  <c r="H13" i="210"/>
  <c r="N27" i="211"/>
  <c r="F113" i="215"/>
  <c r="G113" i="215" s="1"/>
  <c r="H14" i="210"/>
  <c r="W3" i="211"/>
  <c r="F25" i="215"/>
  <c r="G25" i="215" s="1"/>
  <c r="H21" i="211"/>
  <c r="N7" i="210"/>
  <c r="D45" i="211"/>
  <c r="N67" i="215"/>
  <c r="O67" i="215" s="1"/>
  <c r="F23" i="215"/>
  <c r="G23" i="215" s="1"/>
  <c r="F21" i="211"/>
  <c r="J7" i="210"/>
  <c r="F91" i="215"/>
  <c r="G91" i="215" s="1"/>
  <c r="D39" i="211"/>
  <c r="F81" i="215"/>
  <c r="G81" i="215" s="1"/>
  <c r="N128" i="215"/>
  <c r="O128" i="215" s="1"/>
  <c r="N37" i="215"/>
  <c r="O37" i="215" s="1"/>
  <c r="R57" i="211"/>
  <c r="N127" i="215"/>
  <c r="O127" i="215" s="1"/>
  <c r="F82" i="215"/>
  <c r="G82" i="215" s="1"/>
  <c r="F103" i="215"/>
  <c r="G103" i="215" s="1"/>
  <c r="O33" i="211"/>
  <c r="N87" i="215"/>
  <c r="O87" i="215" s="1"/>
  <c r="N74" i="215"/>
  <c r="O74" i="215" s="1"/>
  <c r="E51" i="211"/>
  <c r="AA15" i="211"/>
  <c r="P16" i="210"/>
  <c r="N108" i="215"/>
  <c r="O108" i="215" s="1"/>
  <c r="N40" i="215"/>
  <c r="O40" i="215" s="1"/>
  <c r="N64" i="215"/>
  <c r="O64" i="215" s="1"/>
  <c r="F21" i="215"/>
  <c r="G21" i="215" s="1"/>
  <c r="D21" i="211"/>
  <c r="F7" i="210"/>
  <c r="N117" i="215"/>
  <c r="O117" i="215" s="1"/>
  <c r="F79" i="215"/>
  <c r="G79" i="215" s="1"/>
  <c r="N122" i="215"/>
  <c r="O122" i="215" s="1"/>
  <c r="N31" i="215"/>
  <c r="N13" i="210"/>
  <c r="Q27" i="211"/>
  <c r="N24" i="215"/>
  <c r="P21" i="211"/>
  <c r="L12" i="210"/>
  <c r="F123" i="215"/>
  <c r="G123" i="215" s="1"/>
  <c r="F69" i="215"/>
  <c r="G69" i="215" s="1"/>
  <c r="N20" i="215"/>
  <c r="R15" i="211"/>
  <c r="P11" i="210"/>
  <c r="F128" i="215"/>
  <c r="G128" i="215" s="1"/>
  <c r="N95" i="215"/>
  <c r="O95" i="215" s="1"/>
  <c r="Q39" i="211"/>
  <c r="F28" i="215"/>
  <c r="G28" i="215" s="1"/>
  <c r="H8" i="210"/>
  <c r="E27" i="211"/>
  <c r="F73" i="215"/>
  <c r="G73" i="215" s="1"/>
  <c r="N57" i="215"/>
  <c r="O57" i="215" s="1"/>
  <c r="F94" i="215"/>
  <c r="G94" i="215" s="1"/>
  <c r="G39" i="211"/>
  <c r="F67" i="215"/>
  <c r="G67" i="215" s="1"/>
  <c r="F6" i="215"/>
  <c r="L4" i="210"/>
  <c r="G3" i="211"/>
  <c r="F52" i="215"/>
  <c r="G52" i="215" s="1"/>
  <c r="O45" i="211"/>
  <c r="N101" i="215"/>
  <c r="O101" i="215" s="1"/>
  <c r="F119" i="215"/>
  <c r="G119" i="215" s="1"/>
  <c r="N123" i="215"/>
  <c r="O123" i="215" s="1"/>
  <c r="N86" i="215"/>
  <c r="O86" i="215" s="1"/>
  <c r="N33" i="211"/>
  <c r="F56" i="215"/>
  <c r="G56" i="215" s="1"/>
  <c r="F77" i="215"/>
  <c r="G77" i="215" s="1"/>
  <c r="F84" i="215"/>
  <c r="G84" i="215" s="1"/>
  <c r="N81" i="215"/>
  <c r="O81" i="215" s="1"/>
  <c r="F57" i="211"/>
  <c r="N25" i="215"/>
  <c r="Q21" i="211"/>
  <c r="N12" i="210"/>
  <c r="N47" i="215"/>
  <c r="O47" i="215" s="1"/>
  <c r="N111" i="215"/>
  <c r="O111" i="215" s="1"/>
  <c r="N5" i="215"/>
  <c r="O3" i="211"/>
  <c r="J9" i="210"/>
  <c r="N16" i="215"/>
  <c r="N15" i="211"/>
  <c r="H11" i="210"/>
  <c r="N106" i="215"/>
  <c r="O106" i="215" s="1"/>
  <c r="F35" i="215"/>
  <c r="G35" i="215" s="1"/>
  <c r="N57" i="211"/>
  <c r="N39" i="215"/>
  <c r="O39" i="215" s="1"/>
  <c r="N48" i="215"/>
  <c r="O48" i="215" s="1"/>
  <c r="F4" i="210"/>
  <c r="F3" i="215"/>
  <c r="D3" i="211"/>
  <c r="N55" i="215"/>
  <c r="O55" i="215" s="1"/>
  <c r="F125" i="215"/>
  <c r="G125" i="215" s="1"/>
  <c r="Q57" i="211"/>
  <c r="F127" i="215"/>
  <c r="G127" i="215" s="1"/>
  <c r="N100" i="215"/>
  <c r="O100" i="215" s="1"/>
  <c r="F106" i="215"/>
  <c r="G106" i="215" s="1"/>
  <c r="F39" i="215"/>
  <c r="G39" i="215" s="1"/>
  <c r="F126" i="215"/>
  <c r="G126" i="215" s="1"/>
  <c r="N51" i="215"/>
  <c r="O51" i="215" s="1"/>
  <c r="P39" i="211"/>
  <c r="N94" i="215"/>
  <c r="O94" i="215" s="1"/>
  <c r="F44" i="215"/>
  <c r="G44" i="215" s="1"/>
  <c r="N9" i="210"/>
  <c r="N7" i="215"/>
  <c r="Q3" i="211"/>
  <c r="F36" i="215"/>
  <c r="G36" i="215" s="1"/>
  <c r="N13" i="215"/>
  <c r="N10" i="210"/>
  <c r="Q9" i="211"/>
  <c r="F46" i="215"/>
  <c r="G46" i="215" s="1"/>
  <c r="N17" i="215"/>
  <c r="O15" i="211"/>
  <c r="J11" i="210"/>
  <c r="F38" i="215"/>
  <c r="G38" i="215" s="1"/>
  <c r="G51" i="211"/>
  <c r="N76" i="215"/>
  <c r="O76" i="215" s="1"/>
  <c r="F16" i="215"/>
  <c r="H6" i="210"/>
  <c r="E15" i="211"/>
  <c r="P51" i="211"/>
  <c r="N126" i="215"/>
  <c r="O126" i="215" s="1"/>
  <c r="N26" i="215"/>
  <c r="P12" i="210"/>
  <c r="R21" i="211"/>
  <c r="F61" i="215"/>
  <c r="G61" i="215" s="1"/>
  <c r="N12" i="215"/>
  <c r="P9" i="211"/>
  <c r="L10" i="210"/>
  <c r="F17" i="215"/>
  <c r="F15" i="211"/>
  <c r="J6" i="210"/>
  <c r="N59" i="215"/>
  <c r="O59" i="215" s="1"/>
  <c r="N3" i="215"/>
  <c r="M3" i="211"/>
  <c r="F9" i="210"/>
  <c r="F37" i="215"/>
  <c r="G37" i="215" s="1"/>
  <c r="M57" i="211"/>
  <c r="E39" i="211"/>
  <c r="F92" i="215"/>
  <c r="G92" i="215" s="1"/>
  <c r="F12" i="215"/>
  <c r="G9" i="211"/>
  <c r="L5" i="210"/>
  <c r="F30" i="215"/>
  <c r="G30" i="215" s="1"/>
  <c r="G27" i="211"/>
  <c r="L8" i="210"/>
  <c r="N54" i="215"/>
  <c r="O54" i="215" s="1"/>
  <c r="X9" i="211"/>
  <c r="J15" i="210"/>
  <c r="F58" i="215"/>
  <c r="G58" i="215" s="1"/>
  <c r="F45" i="211"/>
  <c r="N69" i="215"/>
  <c r="O69" i="215" s="1"/>
  <c r="F109" i="215"/>
  <c r="G109" i="215" s="1"/>
  <c r="F117" i="215"/>
  <c r="G117" i="215" s="1"/>
  <c r="N118" i="215"/>
  <c r="O118" i="215" s="1"/>
  <c r="F124" i="215"/>
  <c r="G124" i="215" s="1"/>
  <c r="F11" i="215"/>
  <c r="F9" i="211"/>
  <c r="J5" i="210"/>
  <c r="V15" i="211"/>
  <c r="F16" i="210"/>
  <c r="N114" i="215"/>
  <c r="O114" i="215" s="1"/>
  <c r="N105" i="215"/>
  <c r="O105" i="215" s="1"/>
  <c r="H39" i="211"/>
  <c r="F95" i="215"/>
  <c r="G95" i="215" s="1"/>
  <c r="Z15" i="211"/>
  <c r="N16" i="210"/>
  <c r="N83" i="215"/>
  <c r="O83" i="215" s="1"/>
  <c r="H57" i="211"/>
  <c r="N82" i="215"/>
  <c r="O82" i="215" s="1"/>
  <c r="G57" i="211"/>
  <c r="F33" i="211"/>
  <c r="F87" i="215"/>
  <c r="G87" i="215" s="1"/>
  <c r="N62" i="215"/>
  <c r="O62" i="215" s="1"/>
  <c r="N116" i="215"/>
  <c r="O116" i="215" s="1"/>
  <c r="Y15" i="211"/>
  <c r="L16" i="210"/>
  <c r="F112" i="215"/>
  <c r="G112" i="215" s="1"/>
  <c r="N103" i="215"/>
  <c r="O103" i="215" s="1"/>
  <c r="F24" i="215"/>
  <c r="G24" i="215" s="1"/>
  <c r="L7" i="210"/>
  <c r="G21" i="211"/>
  <c r="N46" i="215"/>
  <c r="O46" i="215" s="1"/>
  <c r="F122" i="215"/>
  <c r="G122" i="215" s="1"/>
  <c r="F62" i="215"/>
  <c r="G62" i="215" s="1"/>
  <c r="N45" i="215"/>
  <c r="O45" i="215" s="1"/>
  <c r="F118" i="215"/>
  <c r="G118" i="215" s="1"/>
  <c r="F49" i="215"/>
  <c r="G49" i="215" s="1"/>
  <c r="F18" i="215"/>
  <c r="L6" i="210"/>
  <c r="G15" i="211"/>
  <c r="N35" i="215"/>
  <c r="O35" i="215" s="1"/>
  <c r="N8" i="215"/>
  <c r="R3" i="211"/>
  <c r="P9" i="210"/>
  <c r="M51" i="211"/>
  <c r="N61" i="215"/>
  <c r="O61" i="215" s="1"/>
  <c r="F29" i="215"/>
  <c r="G29" i="215" s="1"/>
  <c r="F27" i="211"/>
  <c r="J8" i="210"/>
  <c r="F83" i="215"/>
  <c r="G83" i="215" s="1"/>
  <c r="N49" i="215"/>
  <c r="O49" i="215" s="1"/>
  <c r="N21" i="215"/>
  <c r="M21" i="211"/>
  <c r="F12" i="210"/>
  <c r="F68" i="215"/>
  <c r="G68" i="215" s="1"/>
  <c r="F88" i="215"/>
  <c r="G88" i="215" s="1"/>
  <c r="G33" i="211"/>
  <c r="F53" i="215"/>
  <c r="G53" i="215" s="1"/>
  <c r="D51" i="211"/>
  <c r="N73" i="215"/>
  <c r="O73" i="215" s="1"/>
  <c r="N38" i="215"/>
  <c r="O38" i="215" s="1"/>
  <c r="AA9" i="211"/>
  <c r="P15" i="210"/>
  <c r="X15" i="211"/>
  <c r="J16" i="210"/>
  <c r="N110" i="215"/>
  <c r="O110" i="215" s="1"/>
  <c r="F105" i="215"/>
  <c r="G105" i="215" s="1"/>
  <c r="N125" i="215"/>
  <c r="O125" i="215" s="1"/>
  <c r="V9" i="211"/>
  <c r="F15" i="210"/>
  <c r="N115" i="215"/>
  <c r="O115" i="215" s="1"/>
  <c r="F40" i="215"/>
  <c r="G40" i="215" s="1"/>
  <c r="N89" i="215"/>
  <c r="O89" i="215" s="1"/>
  <c r="Q33" i="211"/>
  <c r="F47" i="215"/>
  <c r="G47" i="215" s="1"/>
  <c r="N119" i="215"/>
  <c r="O119" i="215" s="1"/>
  <c r="N99" i="215"/>
  <c r="O99" i="215" s="1"/>
  <c r="N15" i="215"/>
  <c r="F11" i="210"/>
  <c r="M15" i="211"/>
  <c r="N93" i="215"/>
  <c r="O93" i="215" s="1"/>
  <c r="O39" i="211"/>
  <c r="F89" i="215"/>
  <c r="G89" i="215" s="1"/>
  <c r="H33" i="211"/>
  <c r="F60" i="215"/>
  <c r="G60" i="215" s="1"/>
  <c r="N4" i="215"/>
  <c r="N3" i="211"/>
  <c r="H9" i="210"/>
  <c r="F63" i="215"/>
  <c r="G63" i="215" s="1"/>
  <c r="F39" i="211"/>
  <c r="F93" i="215"/>
  <c r="G93" i="215" s="1"/>
  <c r="F22" i="215"/>
  <c r="G22" i="215" s="1"/>
  <c r="E21" i="211"/>
  <c r="H7" i="210"/>
  <c r="O51" i="211"/>
  <c r="F75" i="215"/>
  <c r="G75" i="215" s="1"/>
  <c r="F41" i="215"/>
  <c r="G41" i="215" s="1"/>
  <c r="N50" i="215"/>
  <c r="O50" i="215" s="1"/>
  <c r="E33" i="211"/>
  <c r="F86" i="215"/>
  <c r="G86" i="215" s="1"/>
  <c r="N77" i="215"/>
  <c r="O77" i="215" s="1"/>
  <c r="H51" i="211"/>
  <c r="N102" i="215"/>
  <c r="O102" i="215" s="1"/>
  <c r="Q51" i="211"/>
  <c r="N36" i="215"/>
  <c r="O36" i="215" s="1"/>
  <c r="F48" i="215"/>
  <c r="G48" i="215" s="1"/>
  <c r="F121" i="215"/>
  <c r="G121" i="215" s="1"/>
  <c r="N96" i="215"/>
  <c r="O96" i="215" s="1"/>
  <c r="R39" i="211"/>
  <c r="E45" i="211"/>
  <c r="N68" i="215"/>
  <c r="O68" i="215" s="1"/>
  <c r="N79" i="215"/>
  <c r="O79" i="215" s="1"/>
  <c r="D57" i="211"/>
  <c r="N29" i="215"/>
  <c r="O27" i="211"/>
  <c r="J13" i="210"/>
  <c r="F9" i="215"/>
  <c r="F5" i="210"/>
  <c r="D9" i="211"/>
  <c r="F104" i="215"/>
  <c r="G104" i="215" s="1"/>
  <c r="F54" i="215"/>
  <c r="G54" i="215" s="1"/>
  <c r="F74" i="215"/>
  <c r="G74" i="215" s="1"/>
  <c r="F102" i="215"/>
  <c r="G102" i="215" s="1"/>
  <c r="E3" i="211"/>
  <c r="H4" i="210"/>
  <c r="F4" i="215"/>
  <c r="AA3" i="211"/>
  <c r="P14" i="210"/>
  <c r="N60" i="215"/>
  <c r="O60" i="215" s="1"/>
  <c r="N63" i="215"/>
  <c r="O63" i="215" s="1"/>
  <c r="F31" i="215"/>
  <c r="G31" i="215" s="1"/>
  <c r="N8" i="210"/>
  <c r="H27" i="211"/>
  <c r="I39" i="211"/>
  <c r="F96" i="215"/>
  <c r="G96" i="215" s="1"/>
  <c r="N112" i="215"/>
  <c r="O112" i="215" s="1"/>
  <c r="N51" i="211"/>
  <c r="F116" i="215"/>
  <c r="G116" i="215" s="1"/>
  <c r="F8" i="215"/>
  <c r="I3" i="211"/>
  <c r="F7" i="215"/>
  <c r="H3" i="211"/>
  <c r="N4" i="210"/>
  <c r="N90" i="215"/>
  <c r="O90" i="215" s="1"/>
  <c r="R33" i="211"/>
  <c r="F114" i="215"/>
  <c r="G114" i="215" s="1"/>
  <c r="F108" i="215"/>
  <c r="G108" i="215" s="1"/>
  <c r="F59" i="215"/>
  <c r="G59" i="215" s="1"/>
  <c r="D33" i="211"/>
  <c r="F85" i="215"/>
  <c r="G85" i="215" s="1"/>
  <c r="N9" i="215"/>
  <c r="O9" i="215" s="1"/>
  <c r="F10" i="210"/>
  <c r="M9" i="211"/>
  <c r="V3" i="211"/>
  <c r="F14" i="210"/>
  <c r="R45" i="211"/>
  <c r="F99" i="215"/>
  <c r="G99" i="215" s="1"/>
  <c r="L14" i="210"/>
  <c r="Y3" i="211"/>
  <c r="F71" i="215"/>
  <c r="G71" i="215" s="1"/>
  <c r="L15" i="210"/>
  <c r="Y9" i="211"/>
  <c r="N104" i="215"/>
  <c r="O104" i="215" s="1"/>
  <c r="M39" i="211"/>
  <c r="N91" i="215"/>
  <c r="O91" i="215" s="1"/>
  <c r="N30" i="215"/>
  <c r="L13" i="210"/>
  <c r="P27" i="211"/>
  <c r="N32" i="215"/>
  <c r="P13" i="210"/>
  <c r="R27" i="211"/>
  <c r="N120" i="215"/>
  <c r="O120" i="215" s="1"/>
  <c r="F72" i="215"/>
  <c r="G72" i="215" s="1"/>
  <c r="N85" i="215"/>
  <c r="O85" i="215" s="1"/>
  <c r="M33" i="211"/>
  <c r="F3" i="211"/>
  <c r="F5" i="215"/>
  <c r="J4" i="210"/>
  <c r="F110" i="215"/>
  <c r="G110" i="215" s="1"/>
  <c r="F14" i="215"/>
  <c r="I9" i="211"/>
  <c r="P5" i="210"/>
  <c r="N75" i="215"/>
  <c r="O75" i="215" s="1"/>
  <c r="F51" i="211"/>
  <c r="O57" i="211"/>
  <c r="F107" i="215"/>
  <c r="G107" i="215" s="1"/>
  <c r="N44" i="215"/>
  <c r="O44" i="215" s="1"/>
  <c r="N88" i="215"/>
  <c r="O88" i="215" s="1"/>
  <c r="P33" i="211"/>
  <c r="F57" i="215"/>
  <c r="G57" i="215" s="1"/>
  <c r="N45" i="211"/>
  <c r="N39" i="211"/>
  <c r="N92" i="215"/>
  <c r="O92" i="215" s="1"/>
  <c r="F100" i="215"/>
  <c r="G100" i="215" s="1"/>
  <c r="F51" i="215"/>
  <c r="G51" i="215" s="1"/>
  <c r="F78" i="215"/>
  <c r="G78" i="215" s="1"/>
  <c r="F19" i="215"/>
  <c r="H15" i="211"/>
  <c r="N6" i="210"/>
  <c r="B82" i="214" l="1"/>
  <c r="Q82" i="214"/>
  <c r="G86" i="214"/>
  <c r="Q81" i="214"/>
  <c r="L83" i="214"/>
  <c r="B83" i="214"/>
  <c r="B86" i="214"/>
  <c r="B84" i="214"/>
  <c r="Q84" i="214"/>
  <c r="L86" i="214"/>
  <c r="B81" i="214"/>
  <c r="G83" i="214"/>
  <c r="L82" i="214"/>
  <c r="G85" i="214"/>
  <c r="Q86" i="214"/>
  <c r="G82" i="214"/>
  <c r="L84" i="214"/>
  <c r="Q85" i="214"/>
  <c r="B85" i="214"/>
  <c r="G84" i="214"/>
  <c r="G81" i="214"/>
  <c r="L81" i="214"/>
  <c r="Q83" i="214"/>
  <c r="L85" i="214"/>
  <c r="G77" i="214"/>
  <c r="G70" i="214"/>
  <c r="G69" i="214"/>
  <c r="G74" i="214"/>
  <c r="G66" i="214"/>
  <c r="G71" i="214"/>
  <c r="G67" i="214"/>
  <c r="G68" i="214"/>
  <c r="G65" i="214"/>
  <c r="G72" i="214"/>
  <c r="G73" i="214"/>
  <c r="G64" i="214"/>
  <c r="G63" i="214"/>
  <c r="G80" i="214"/>
  <c r="G79" i="214"/>
  <c r="G75" i="214"/>
  <c r="G76" i="214"/>
  <c r="G78" i="214"/>
  <c r="B5" i="214"/>
  <c r="G5" i="215"/>
  <c r="L71" i="214"/>
  <c r="L29" i="214"/>
  <c r="G19" i="214"/>
  <c r="L58" i="214"/>
  <c r="Q75" i="214"/>
  <c r="L51" i="214"/>
  <c r="L8" i="214"/>
  <c r="Q54" i="214"/>
  <c r="O30" i="215"/>
  <c r="B60" i="214"/>
  <c r="B72" i="214"/>
  <c r="L68" i="214"/>
  <c r="B39" i="214"/>
  <c r="G27" i="214"/>
  <c r="L56" i="214"/>
  <c r="Q66" i="214"/>
  <c r="B8" i="214"/>
  <c r="G8" i="215"/>
  <c r="L70" i="214"/>
  <c r="G58" i="214"/>
  <c r="B68" i="214"/>
  <c r="G22" i="214"/>
  <c r="L45" i="214"/>
  <c r="L34" i="214"/>
  <c r="Q25" i="214"/>
  <c r="L43" i="214"/>
  <c r="G9" i="214"/>
  <c r="B45" i="214"/>
  <c r="O15" i="215"/>
  <c r="Q33" i="214"/>
  <c r="Q59" i="214"/>
  <c r="Q44" i="214"/>
  <c r="G36" i="214"/>
  <c r="L24" i="214"/>
  <c r="B29" i="214"/>
  <c r="O8" i="215"/>
  <c r="B38" i="214"/>
  <c r="G43" i="214"/>
  <c r="G60" i="214"/>
  <c r="Q71" i="214"/>
  <c r="G11" i="215"/>
  <c r="B11" i="214"/>
  <c r="Q52" i="214"/>
  <c r="L35" i="214"/>
  <c r="G52" i="214"/>
  <c r="L28" i="214"/>
  <c r="O17" i="215"/>
  <c r="B47" i="214"/>
  <c r="Q77" i="214"/>
  <c r="G49" i="214"/>
  <c r="G7" i="214"/>
  <c r="Q34" i="214"/>
  <c r="Q29" i="214"/>
  <c r="B3" i="214"/>
  <c r="G3" i="215"/>
  <c r="G37" i="214"/>
  <c r="L76" i="214"/>
  <c r="L20" i="214"/>
  <c r="G24" i="214"/>
  <c r="Q35" i="214"/>
  <c r="L65" i="214"/>
  <c r="L61" i="214"/>
  <c r="Q27" i="214"/>
  <c r="O24" i="215"/>
  <c r="B54" i="214"/>
  <c r="Q56" i="214"/>
  <c r="Q51" i="214"/>
  <c r="B21" i="214"/>
  <c r="G62" i="214"/>
  <c r="Q42" i="214"/>
  <c r="Q61" i="214"/>
  <c r="L80" i="214"/>
  <c r="B23" i="214"/>
  <c r="L16" i="214"/>
  <c r="Q70" i="214"/>
  <c r="O22" i="215"/>
  <c r="B52" i="214"/>
  <c r="Q58" i="214"/>
  <c r="G56" i="214"/>
  <c r="O19" i="215"/>
  <c r="B49" i="214"/>
  <c r="G13" i="215"/>
  <c r="B13" i="214"/>
  <c r="L38" i="214"/>
  <c r="O11" i="215"/>
  <c r="B41" i="214"/>
  <c r="L44" i="214"/>
  <c r="L6" i="214"/>
  <c r="G40" i="214"/>
  <c r="G50" i="214"/>
  <c r="L26" i="214"/>
  <c r="B20" i="214"/>
  <c r="G20" i="215"/>
  <c r="L14" i="214"/>
  <c r="L62" i="214"/>
  <c r="B74" i="214"/>
  <c r="L39" i="214"/>
  <c r="L4" i="214"/>
  <c r="G30" i="214"/>
  <c r="B19" i="214"/>
  <c r="G19" i="215"/>
  <c r="L54" i="214"/>
  <c r="Q11" i="214"/>
  <c r="Q80" i="214"/>
  <c r="Q67" i="214"/>
  <c r="Q38" i="214"/>
  <c r="B66" i="214"/>
  <c r="B63" i="214"/>
  <c r="L21" i="214"/>
  <c r="Q18" i="214"/>
  <c r="L32" i="214"/>
  <c r="B31" i="214"/>
  <c r="G4" i="215"/>
  <c r="B4" i="214"/>
  <c r="Q6" i="214"/>
  <c r="B59" i="214"/>
  <c r="O29" i="215"/>
  <c r="Q76" i="214"/>
  <c r="G16" i="214"/>
  <c r="L73" i="214"/>
  <c r="Q36" i="214"/>
  <c r="L22" i="214"/>
  <c r="B22" i="214"/>
  <c r="G31" i="214"/>
  <c r="O4" i="215"/>
  <c r="B34" i="214"/>
  <c r="L25" i="214"/>
  <c r="L59" i="214"/>
  <c r="L55" i="214"/>
  <c r="G8" i="214"/>
  <c r="Q9" i="214"/>
  <c r="G21" i="214"/>
  <c r="B51" i="214"/>
  <c r="O21" i="215"/>
  <c r="L19" i="214"/>
  <c r="G59" i="214"/>
  <c r="L69" i="214"/>
  <c r="G33" i="214"/>
  <c r="G17" i="214"/>
  <c r="Q26" i="214"/>
  <c r="B78" i="214"/>
  <c r="B79" i="214"/>
  <c r="Q48" i="214"/>
  <c r="B75" i="214"/>
  <c r="Q28" i="214"/>
  <c r="Q21" i="214"/>
  <c r="Q13" i="214"/>
  <c r="G5" i="214"/>
  <c r="O3" i="215"/>
  <c r="B33" i="214"/>
  <c r="B42" i="214"/>
  <c r="O12" i="215"/>
  <c r="G6" i="214"/>
  <c r="O13" i="215"/>
  <c r="B43" i="214"/>
  <c r="O7" i="215"/>
  <c r="B37" i="214"/>
  <c r="Q63" i="214"/>
  <c r="L60" i="214"/>
  <c r="Q57" i="214"/>
  <c r="G20" i="214"/>
  <c r="B6" i="214"/>
  <c r="G6" i="215"/>
  <c r="B28" i="214"/>
  <c r="Q32" i="214"/>
  <c r="B50" i="214"/>
  <c r="O20" i="215"/>
  <c r="Q79" i="214"/>
  <c r="L53" i="214"/>
  <c r="Q7" i="214"/>
  <c r="G35" i="214"/>
  <c r="L27" i="214"/>
  <c r="L33" i="214"/>
  <c r="B64" i="214"/>
  <c r="Q47" i="214"/>
  <c r="B26" i="214"/>
  <c r="G32" i="214"/>
  <c r="G10" i="214"/>
  <c r="B27" i="214"/>
  <c r="B44" i="214"/>
  <c r="O14" i="215"/>
  <c r="O18" i="215"/>
  <c r="B48" i="214"/>
  <c r="L46" i="214"/>
  <c r="L12" i="214"/>
  <c r="Q41" i="214"/>
  <c r="B53" i="214"/>
  <c r="O23" i="215"/>
  <c r="B76" i="214"/>
  <c r="B73" i="214"/>
  <c r="Q64" i="214"/>
  <c r="Q69" i="214"/>
  <c r="L63" i="214"/>
  <c r="L50" i="214"/>
  <c r="B14" i="214"/>
  <c r="G14" i="215"/>
  <c r="L7" i="214"/>
  <c r="G48" i="214"/>
  <c r="Q53" i="214"/>
  <c r="Q49" i="214"/>
  <c r="Q22" i="214"/>
  <c r="B24" i="214"/>
  <c r="Q16" i="214"/>
  <c r="L23" i="214"/>
  <c r="L75" i="214"/>
  <c r="G17" i="215"/>
  <c r="B17" i="214"/>
  <c r="O26" i="215"/>
  <c r="B56" i="214"/>
  <c r="G14" i="214"/>
  <c r="L79" i="214"/>
  <c r="G53" i="214"/>
  <c r="G46" i="214"/>
  <c r="G3" i="214"/>
  <c r="O5" i="215"/>
  <c r="B35" i="214"/>
  <c r="G45" i="214"/>
  <c r="L47" i="214"/>
  <c r="L13" i="214"/>
  <c r="Q23" i="214"/>
  <c r="L30" i="214"/>
  <c r="L9" i="214"/>
  <c r="L15" i="214"/>
  <c r="G38" i="214"/>
  <c r="L40" i="214"/>
  <c r="L18" i="214"/>
  <c r="L17" i="214"/>
  <c r="B25" i="214"/>
  <c r="B58" i="214"/>
  <c r="O28" i="215"/>
  <c r="Q73" i="214"/>
  <c r="B70" i="214"/>
  <c r="L36" i="214"/>
  <c r="Q15" i="214"/>
  <c r="Q19" i="214"/>
  <c r="L78" i="214"/>
  <c r="G39" i="214"/>
  <c r="Q5" i="214"/>
  <c r="B67" i="214"/>
  <c r="B40" i="214"/>
  <c r="O10" i="215"/>
  <c r="G13" i="214"/>
  <c r="B32" i="214"/>
  <c r="G11" i="214"/>
  <c r="L74" i="214"/>
  <c r="Q24" i="214"/>
  <c r="L37" i="214"/>
  <c r="L67" i="214"/>
  <c r="G51" i="214"/>
  <c r="Q4" i="214"/>
  <c r="L64" i="214"/>
  <c r="G25" i="214"/>
  <c r="L77" i="214"/>
  <c r="L57" i="214"/>
  <c r="Q20" i="214"/>
  <c r="G61" i="214"/>
  <c r="B9" i="214"/>
  <c r="G9" i="215"/>
  <c r="Q72" i="214"/>
  <c r="B69" i="214"/>
  <c r="L49" i="214"/>
  <c r="L31" i="214"/>
  <c r="Q39" i="214"/>
  <c r="B71" i="214"/>
  <c r="B12" i="214"/>
  <c r="G12" i="215"/>
  <c r="B16" i="214"/>
  <c r="G16" i="215"/>
  <c r="Q10" i="214"/>
  <c r="G42" i="214"/>
  <c r="L41" i="214"/>
  <c r="Q14" i="214"/>
  <c r="O32" i="215"/>
  <c r="B62" i="214"/>
  <c r="Q3" i="214"/>
  <c r="Q12" i="214"/>
  <c r="B7" i="214"/>
  <c r="G7" i="215"/>
  <c r="Q46" i="214"/>
  <c r="L10" i="214"/>
  <c r="Q8" i="214"/>
  <c r="G34" i="214"/>
  <c r="L11" i="214"/>
  <c r="G28" i="214"/>
  <c r="G15" i="214"/>
  <c r="Q65" i="214"/>
  <c r="B77" i="214"/>
  <c r="G47" i="214"/>
  <c r="B18" i="214"/>
  <c r="G18" i="215"/>
  <c r="G44" i="214"/>
  <c r="Q37" i="214"/>
  <c r="Q50" i="214"/>
  <c r="L48" i="214"/>
  <c r="G26" i="214"/>
  <c r="B30" i="214"/>
  <c r="G57" i="214"/>
  <c r="G29" i="214"/>
  <c r="Q60" i="214"/>
  <c r="L72" i="214"/>
  <c r="L42" i="214"/>
  <c r="G4" i="214"/>
  <c r="G12" i="214"/>
  <c r="Q30" i="214"/>
  <c r="Q31" i="214"/>
  <c r="Q40" i="214"/>
  <c r="O16" i="215"/>
  <c r="B46" i="214"/>
  <c r="Q45" i="214"/>
  <c r="B55" i="214"/>
  <c r="O25" i="215"/>
  <c r="L52" i="214"/>
  <c r="Q68" i="214"/>
  <c r="L3" i="214"/>
  <c r="G55" i="214"/>
  <c r="L5" i="214"/>
  <c r="O31" i="215"/>
  <c r="B61" i="214"/>
  <c r="B80" i="214"/>
  <c r="Q78" i="214"/>
  <c r="Q62" i="214"/>
  <c r="Q17" i="214"/>
  <c r="Q74" i="214"/>
  <c r="G41" i="214"/>
  <c r="G18" i="214"/>
  <c r="G10" i="215"/>
  <c r="B10" i="214"/>
  <c r="L66" i="214"/>
  <c r="G54" i="214"/>
  <c r="B36" i="214"/>
  <c r="O6" i="215"/>
  <c r="Q55" i="214"/>
  <c r="B15" i="214"/>
  <c r="G15" i="215"/>
  <c r="G23" i="214"/>
  <c r="O27" i="215"/>
  <c r="B57" i="214"/>
  <c r="Q43" i="214"/>
  <c r="B65" i="214"/>
  <c r="D4" i="192" l="1"/>
  <c r="K4" i="309"/>
  <c r="G4" i="309"/>
  <c r="G5" i="309"/>
  <c r="K5" i="309"/>
  <c r="G6" i="309"/>
  <c r="K6" i="309"/>
  <c r="K7" i="309"/>
  <c r="G7" i="309"/>
  <c r="K8" i="309"/>
  <c r="G8" i="309"/>
  <c r="K9" i="309"/>
  <c r="G9" i="309"/>
  <c r="G10" i="309"/>
  <c r="K10" i="309"/>
  <c r="K11" i="309"/>
  <c r="G11" i="309"/>
  <c r="K12" i="309"/>
  <c r="G12" i="309"/>
  <c r="K13" i="309"/>
  <c r="G13" i="309"/>
  <c r="G14" i="309"/>
  <c r="K14" i="309"/>
  <c r="K15" i="309"/>
  <c r="G15" i="309"/>
  <c r="G16" i="309"/>
  <c r="K16" i="309"/>
  <c r="G17" i="309"/>
  <c r="K17" i="309"/>
  <c r="G18" i="309"/>
  <c r="K18" i="309"/>
  <c r="K19" i="309"/>
  <c r="G19" i="309"/>
  <c r="G20" i="309"/>
  <c r="K20" i="309"/>
  <c r="G21" i="309"/>
  <c r="K21" i="309"/>
  <c r="K22" i="309"/>
  <c r="G22" i="309"/>
  <c r="K23" i="309"/>
  <c r="G23" i="309"/>
  <c r="K24" i="309"/>
  <c r="G24" i="309"/>
  <c r="K25" i="309"/>
  <c r="G25" i="309"/>
  <c r="G26" i="309"/>
  <c r="K26" i="309"/>
  <c r="K27" i="309"/>
  <c r="G27" i="309"/>
  <c r="K28" i="309"/>
  <c r="G28" i="309"/>
  <c r="G29" i="309"/>
  <c r="K29" i="309"/>
  <c r="K30" i="309"/>
  <c r="G30" i="309"/>
  <c r="G31" i="309"/>
  <c r="K31" i="309"/>
  <c r="K32" i="309"/>
  <c r="G32" i="309"/>
  <c r="K33" i="309"/>
  <c r="G33" i="309"/>
  <c r="K34" i="309"/>
  <c r="G34" i="309"/>
  <c r="G35" i="309"/>
  <c r="K35" i="309"/>
  <c r="G36" i="309"/>
  <c r="K36" i="309"/>
  <c r="G37" i="309"/>
  <c r="K37" i="309"/>
  <c r="K38" i="309"/>
  <c r="G38" i="309"/>
  <c r="K39" i="309"/>
  <c r="G39" i="309"/>
  <c r="K40" i="309"/>
  <c r="G40" i="309"/>
  <c r="K41" i="309"/>
  <c r="G41" i="309"/>
  <c r="G42" i="309"/>
  <c r="K42" i="309"/>
  <c r="G43" i="309"/>
  <c r="K43" i="309"/>
  <c r="G44" i="309"/>
  <c r="K44" i="309"/>
  <c r="K45" i="309"/>
  <c r="G45" i="309"/>
  <c r="G46" i="309"/>
  <c r="G7" i="315" s="1"/>
  <c r="K46" i="309"/>
  <c r="G47" i="309"/>
  <c r="K47" i="309"/>
  <c r="G48" i="309"/>
  <c r="K48" i="309"/>
  <c r="G49" i="309"/>
  <c r="K49" i="309"/>
  <c r="G50" i="309"/>
  <c r="K50" i="309"/>
  <c r="G51" i="309"/>
  <c r="K51" i="309"/>
  <c r="G52" i="309"/>
  <c r="K52" i="309"/>
  <c r="G53" i="309"/>
  <c r="K53" i="309"/>
  <c r="G54" i="309"/>
  <c r="K54" i="309"/>
  <c r="G55" i="309"/>
  <c r="K55" i="309"/>
  <c r="G56" i="309"/>
  <c r="K56" i="309"/>
  <c r="G57" i="309"/>
  <c r="K57" i="309"/>
  <c r="G58" i="309"/>
  <c r="K58" i="309"/>
  <c r="G59" i="309"/>
  <c r="K59" i="309"/>
  <c r="G60" i="309"/>
  <c r="K60" i="309"/>
  <c r="G61" i="309"/>
  <c r="K61" i="309"/>
  <c r="G62" i="309"/>
  <c r="K62" i="309"/>
  <c r="G63" i="309"/>
  <c r="K63" i="309"/>
  <c r="G64" i="309"/>
  <c r="K64" i="309"/>
  <c r="K65" i="309"/>
  <c r="G65" i="309"/>
  <c r="G66" i="309"/>
  <c r="K66" i="309"/>
  <c r="K67" i="309"/>
  <c r="G67" i="309"/>
  <c r="K68" i="309"/>
  <c r="G68" i="309"/>
  <c r="K69" i="309"/>
  <c r="G69" i="309"/>
  <c r="K70" i="309"/>
  <c r="G70" i="309"/>
  <c r="K71" i="309"/>
  <c r="G71" i="309"/>
  <c r="K72" i="309"/>
  <c r="G72" i="309"/>
  <c r="K73" i="309"/>
  <c r="G73" i="309"/>
  <c r="K74" i="309"/>
  <c r="G74" i="309"/>
  <c r="K75" i="309"/>
  <c r="G75" i="309"/>
  <c r="K76" i="309"/>
  <c r="G76" i="309"/>
  <c r="K77" i="309"/>
  <c r="G77" i="309"/>
  <c r="K78" i="309"/>
  <c r="G78" i="309"/>
  <c r="K79" i="309"/>
  <c r="G79" i="309"/>
  <c r="K80" i="309"/>
  <c r="G80" i="309"/>
  <c r="G81" i="309"/>
  <c r="K81" i="309"/>
  <c r="G82" i="309"/>
  <c r="K82" i="309"/>
  <c r="G83" i="309"/>
  <c r="K83" i="309"/>
  <c r="G84" i="309"/>
  <c r="K84" i="309"/>
  <c r="G85" i="309"/>
  <c r="K85" i="309"/>
  <c r="G86" i="309"/>
  <c r="K86" i="309"/>
  <c r="G87" i="309"/>
  <c r="K87" i="309"/>
  <c r="G88" i="309"/>
  <c r="K88" i="309"/>
  <c r="G89" i="309"/>
  <c r="K89" i="309"/>
  <c r="G90" i="309"/>
  <c r="K90" i="309"/>
  <c r="G91" i="309"/>
  <c r="K91" i="309"/>
  <c r="G92" i="309"/>
  <c r="K92" i="309"/>
  <c r="K93" i="309"/>
  <c r="G93" i="309"/>
  <c r="J4" i="308"/>
  <c r="F4" i="308"/>
  <c r="J5" i="308"/>
  <c r="F5" i="308"/>
  <c r="F6" i="308"/>
  <c r="J6" i="308"/>
  <c r="F7" i="308"/>
  <c r="J7" i="308"/>
  <c r="F8" i="308"/>
  <c r="J8" i="308"/>
  <c r="F9" i="308"/>
  <c r="J9" i="308"/>
  <c r="J10" i="308"/>
  <c r="F10" i="308"/>
  <c r="F11" i="308"/>
  <c r="J11" i="308"/>
  <c r="J12" i="308"/>
  <c r="F12" i="308"/>
  <c r="J13" i="308"/>
  <c r="F13" i="308"/>
  <c r="F14" i="308"/>
  <c r="J14" i="308"/>
  <c r="J15" i="308"/>
  <c r="F15" i="308"/>
  <c r="F16" i="308"/>
  <c r="J16" i="308"/>
  <c r="F17" i="308"/>
  <c r="J17" i="308"/>
  <c r="J18" i="308"/>
  <c r="F18" i="308"/>
  <c r="F19" i="308"/>
  <c r="J19" i="308"/>
  <c r="J20" i="308"/>
  <c r="F20" i="308"/>
  <c r="J21" i="308"/>
  <c r="F21" i="308"/>
  <c r="J22" i="308"/>
  <c r="F22" i="308"/>
  <c r="J23" i="308"/>
  <c r="F23" i="308"/>
  <c r="J24" i="308"/>
  <c r="F24" i="308"/>
  <c r="J25" i="308"/>
  <c r="F25" i="308"/>
  <c r="J26" i="308"/>
  <c r="F26" i="308"/>
  <c r="J27" i="308"/>
  <c r="F27" i="308"/>
  <c r="J28" i="308"/>
  <c r="F28" i="308"/>
  <c r="F29" i="308"/>
  <c r="J29" i="308"/>
  <c r="F30" i="308"/>
  <c r="J30" i="308"/>
  <c r="F31" i="308"/>
  <c r="J31" i="308"/>
  <c r="J32" i="308"/>
  <c r="F32" i="308"/>
  <c r="J33" i="308"/>
  <c r="F33" i="308"/>
  <c r="F34" i="308"/>
  <c r="J34" i="308"/>
  <c r="J35" i="308"/>
  <c r="F35" i="308"/>
  <c r="J36" i="308"/>
  <c r="F36" i="308"/>
  <c r="J37" i="308"/>
  <c r="F37" i="308"/>
  <c r="J38" i="308"/>
  <c r="F38" i="308"/>
  <c r="J39" i="308"/>
  <c r="F39" i="308"/>
  <c r="F40" i="308"/>
  <c r="J40" i="308"/>
  <c r="J41" i="308"/>
  <c r="F41" i="308"/>
  <c r="F42" i="308"/>
  <c r="J42" i="308"/>
  <c r="F43" i="308"/>
  <c r="J43" i="308"/>
  <c r="F44" i="308"/>
  <c r="J44" i="308"/>
  <c r="F45" i="308"/>
  <c r="J45" i="308"/>
  <c r="F46" i="308"/>
  <c r="J46" i="308"/>
  <c r="F47" i="308"/>
  <c r="J47" i="308"/>
  <c r="F48" i="308"/>
  <c r="J48" i="308"/>
  <c r="F49" i="308"/>
  <c r="J49" i="308"/>
  <c r="J50" i="308"/>
  <c r="F50" i="308"/>
  <c r="J51" i="308"/>
  <c r="F51" i="308"/>
  <c r="J52" i="308"/>
  <c r="F52" i="308"/>
  <c r="J53" i="308"/>
  <c r="F53" i="308"/>
  <c r="J54" i="308"/>
  <c r="F54" i="308"/>
  <c r="J55" i="308"/>
  <c r="F55" i="308"/>
  <c r="J56" i="308"/>
  <c r="F56" i="308"/>
  <c r="J57" i="308"/>
  <c r="F57" i="308"/>
  <c r="J58" i="308"/>
  <c r="F58" i="308"/>
  <c r="J59" i="308"/>
  <c r="F59" i="308"/>
  <c r="J60" i="308"/>
  <c r="F60" i="308"/>
  <c r="J61" i="308"/>
  <c r="F61" i="308"/>
  <c r="J62" i="308"/>
  <c r="F62" i="308"/>
  <c r="J63" i="308"/>
  <c r="F63" i="308"/>
  <c r="J64" i="308"/>
  <c r="F64" i="308"/>
  <c r="J65" i="308"/>
  <c r="F65" i="308"/>
  <c r="J66" i="308"/>
  <c r="F66" i="308"/>
  <c r="J67" i="308"/>
  <c r="F67" i="308"/>
  <c r="J68" i="308"/>
  <c r="F68" i="308"/>
  <c r="J69" i="308"/>
  <c r="F69" i="308"/>
  <c r="J70" i="308"/>
  <c r="F70" i="308"/>
  <c r="J71" i="308"/>
  <c r="F71" i="308"/>
  <c r="F72" i="308"/>
  <c r="J72" i="308"/>
  <c r="J73" i="308"/>
  <c r="F73" i="308"/>
  <c r="J74" i="308"/>
  <c r="F74" i="308"/>
  <c r="J75" i="308"/>
  <c r="F75" i="308"/>
  <c r="J76" i="308"/>
  <c r="F76" i="308"/>
  <c r="J77" i="308"/>
  <c r="F77" i="308"/>
  <c r="J78" i="308"/>
  <c r="F78" i="308"/>
  <c r="J79" i="308"/>
  <c r="F79" i="308"/>
  <c r="J80" i="308"/>
  <c r="F80" i="308"/>
  <c r="J81" i="308"/>
  <c r="F81" i="308"/>
  <c r="J82" i="308"/>
  <c r="F82" i="308"/>
  <c r="J83" i="308"/>
  <c r="F83" i="308"/>
  <c r="J84" i="308"/>
  <c r="F84" i="308"/>
  <c r="J85" i="308"/>
  <c r="F85" i="308"/>
  <c r="J86" i="308"/>
  <c r="F86" i="308"/>
  <c r="J87" i="308"/>
  <c r="F87" i="308"/>
  <c r="J88" i="308"/>
  <c r="F88" i="308"/>
  <c r="J89" i="308"/>
  <c r="F89" i="308"/>
  <c r="J90" i="308"/>
  <c r="F90" i="308"/>
  <c r="J91" i="308"/>
  <c r="F91" i="308"/>
  <c r="J92" i="308"/>
  <c r="F92" i="308"/>
  <c r="J93" i="308"/>
  <c r="F93" i="308"/>
  <c r="E5" i="307"/>
  <c r="I5" i="307"/>
  <c r="E4" i="307"/>
  <c r="I4" i="307"/>
  <c r="E6" i="307"/>
  <c r="I6" i="307"/>
  <c r="I7" i="307"/>
  <c r="E7" i="307"/>
  <c r="I8" i="307"/>
  <c r="E8" i="307"/>
  <c r="E9" i="307"/>
  <c r="I9" i="307"/>
  <c r="I10" i="307"/>
  <c r="E10" i="307"/>
  <c r="E11" i="307"/>
  <c r="I11" i="307"/>
  <c r="I12" i="307"/>
  <c r="E12" i="307"/>
  <c r="I13" i="307"/>
  <c r="E13" i="307"/>
  <c r="I14" i="307"/>
  <c r="E14" i="307"/>
  <c r="I15" i="307"/>
  <c r="E15" i="307"/>
  <c r="I16" i="307"/>
  <c r="E16" i="307"/>
  <c r="I17" i="307"/>
  <c r="E17" i="307"/>
  <c r="E18" i="307"/>
  <c r="I18" i="307"/>
  <c r="I19" i="307"/>
  <c r="E19" i="307"/>
  <c r="I20" i="307"/>
  <c r="E20" i="307"/>
  <c r="I21" i="307"/>
  <c r="E21" i="307"/>
  <c r="I22" i="307"/>
  <c r="E22" i="307"/>
  <c r="E23" i="307"/>
  <c r="I23" i="307"/>
  <c r="E24" i="307"/>
  <c r="I24" i="307"/>
  <c r="I25" i="307"/>
  <c r="E25" i="307"/>
  <c r="I26" i="307"/>
  <c r="E26" i="307"/>
  <c r="I27" i="307"/>
  <c r="E27" i="307"/>
  <c r="I28" i="307"/>
  <c r="E28" i="307"/>
  <c r="E29" i="307"/>
  <c r="I29" i="307"/>
  <c r="I30" i="307"/>
  <c r="E30" i="307"/>
  <c r="E31" i="307"/>
  <c r="I31" i="307"/>
  <c r="E32" i="307"/>
  <c r="I32" i="307"/>
  <c r="E33" i="307"/>
  <c r="I33" i="307"/>
  <c r="E34" i="307"/>
  <c r="I34" i="307"/>
  <c r="E35" i="307"/>
  <c r="I35" i="307"/>
  <c r="E36" i="307"/>
  <c r="I36" i="307"/>
  <c r="I37" i="307"/>
  <c r="E37" i="307"/>
  <c r="E38" i="307"/>
  <c r="I38" i="307"/>
  <c r="E39" i="307"/>
  <c r="I39" i="307"/>
  <c r="I40" i="307"/>
  <c r="E40" i="307"/>
  <c r="I41" i="307"/>
  <c r="E41" i="307"/>
  <c r="I42" i="307"/>
  <c r="E42" i="307"/>
  <c r="E43" i="307"/>
  <c r="I43" i="307"/>
  <c r="I44" i="307"/>
  <c r="E44" i="307"/>
  <c r="I45" i="307"/>
  <c r="E45" i="307"/>
  <c r="I46" i="307"/>
  <c r="M46" i="307" s="1"/>
  <c r="E46" i="307"/>
  <c r="I47" i="307"/>
  <c r="E47" i="307"/>
  <c r="I48" i="307"/>
  <c r="E48" i="307"/>
  <c r="E49" i="307"/>
  <c r="I49" i="307"/>
  <c r="I50" i="307"/>
  <c r="E50" i="307"/>
  <c r="I51" i="307"/>
  <c r="E51" i="307"/>
  <c r="I52" i="307"/>
  <c r="E52" i="307"/>
  <c r="E53" i="307"/>
  <c r="I53" i="307"/>
  <c r="E54" i="307"/>
  <c r="I54" i="307"/>
  <c r="E55" i="307"/>
  <c r="I55" i="307"/>
  <c r="I56" i="307"/>
  <c r="E56" i="307"/>
  <c r="I57" i="307"/>
  <c r="E57" i="307"/>
  <c r="E58" i="307"/>
  <c r="I58" i="307"/>
  <c r="E59" i="307"/>
  <c r="I59" i="307"/>
  <c r="I60" i="307"/>
  <c r="E60" i="307"/>
  <c r="E61" i="307"/>
  <c r="I61" i="307"/>
  <c r="I62" i="307"/>
  <c r="E62" i="307"/>
  <c r="I63" i="307"/>
  <c r="E63" i="307"/>
  <c r="E64" i="307"/>
  <c r="I64" i="307"/>
  <c r="I65" i="307"/>
  <c r="E65" i="307"/>
  <c r="I66" i="307"/>
  <c r="E66" i="307"/>
  <c r="E67" i="307"/>
  <c r="I67" i="307"/>
  <c r="E68" i="307"/>
  <c r="I68" i="307"/>
  <c r="E69" i="307"/>
  <c r="I69" i="307"/>
  <c r="I70" i="307"/>
  <c r="E70" i="307"/>
  <c r="I71" i="307"/>
  <c r="E71" i="307"/>
  <c r="I72" i="307"/>
  <c r="E72" i="307"/>
  <c r="I73" i="307"/>
  <c r="E73" i="307"/>
  <c r="I74" i="307"/>
  <c r="E74" i="307"/>
  <c r="I75" i="307"/>
  <c r="E75" i="307"/>
  <c r="I76" i="307"/>
  <c r="E76" i="307"/>
  <c r="I77" i="307"/>
  <c r="E77" i="307"/>
  <c r="I78" i="307"/>
  <c r="E78" i="307"/>
  <c r="I79" i="307"/>
  <c r="E79" i="307"/>
  <c r="I80" i="307"/>
  <c r="E80" i="307"/>
  <c r="I81" i="307"/>
  <c r="E81" i="307"/>
  <c r="I82" i="307"/>
  <c r="E82" i="307"/>
  <c r="I83" i="307"/>
  <c r="E83" i="307"/>
  <c r="I84" i="307"/>
  <c r="E84" i="307"/>
  <c r="I85" i="307"/>
  <c r="E85" i="307"/>
  <c r="I86" i="307"/>
  <c r="E86" i="307"/>
  <c r="I87" i="307"/>
  <c r="E87" i="307"/>
  <c r="I88" i="307"/>
  <c r="E88" i="307"/>
  <c r="I89" i="307"/>
  <c r="E89" i="307"/>
  <c r="I90" i="307"/>
  <c r="E90" i="307"/>
  <c r="I91" i="307"/>
  <c r="E91" i="307"/>
  <c r="I92" i="307"/>
  <c r="E92" i="307"/>
  <c r="E93" i="307"/>
  <c r="I93" i="307"/>
  <c r="D83" i="307"/>
  <c r="D84" i="307"/>
  <c r="D85" i="307"/>
  <c r="D86" i="307"/>
  <c r="D87" i="307"/>
  <c r="D88" i="307"/>
  <c r="D89" i="307"/>
  <c r="D90" i="307"/>
  <c r="D91" i="307"/>
  <c r="D92" i="307"/>
  <c r="D47" i="192"/>
  <c r="D56" i="192"/>
  <c r="D54" i="192"/>
  <c r="D64" i="192"/>
  <c r="L64" i="192" s="1"/>
  <c r="H9" i="192"/>
  <c r="H17" i="192"/>
  <c r="H27" i="192"/>
  <c r="H35" i="192"/>
  <c r="D7" i="192"/>
  <c r="D18" i="192"/>
  <c r="H28" i="192"/>
  <c r="D39" i="192"/>
  <c r="H54" i="192"/>
  <c r="H72" i="192"/>
  <c r="D91" i="192"/>
  <c r="D55" i="192"/>
  <c r="L55" i="192" s="1"/>
  <c r="H69" i="192"/>
  <c r="M69" i="192" s="1"/>
  <c r="D84" i="192"/>
  <c r="D8" i="192"/>
  <c r="H26" i="192"/>
  <c r="D29" i="192"/>
  <c r="D20" i="192"/>
  <c r="H48" i="192"/>
  <c r="H65" i="192"/>
  <c r="H16" i="192"/>
  <c r="D37" i="192"/>
  <c r="D17" i="192"/>
  <c r="D38" i="192"/>
  <c r="D57" i="192"/>
  <c r="L57" i="192" s="1"/>
  <c r="H80" i="192"/>
  <c r="H77" i="192"/>
  <c r="H57" i="192"/>
  <c r="D88" i="192"/>
  <c r="H44" i="192"/>
  <c r="H38" i="192"/>
  <c r="D5" i="192"/>
  <c r="D71" i="192"/>
  <c r="L71" i="192" s="1"/>
  <c r="D52" i="192"/>
  <c r="D67" i="192"/>
  <c r="H79" i="192"/>
  <c r="H60" i="192"/>
  <c r="M60" i="192" s="1"/>
  <c r="H92" i="192"/>
  <c r="H52" i="192"/>
  <c r="H8" i="192"/>
  <c r="D43" i="192"/>
  <c r="H59" i="192"/>
  <c r="H61" i="192"/>
  <c r="H83" i="192"/>
  <c r="H88" i="192"/>
  <c r="H11" i="192"/>
  <c r="H29" i="192"/>
  <c r="D10" i="192"/>
  <c r="D31" i="192"/>
  <c r="D59" i="192"/>
  <c r="L59" i="192" s="1"/>
  <c r="H91" i="192"/>
  <c r="D73" i="192"/>
  <c r="D13" i="192"/>
  <c r="H34" i="192"/>
  <c r="H45" i="192"/>
  <c r="D22" i="192"/>
  <c r="H22" i="192"/>
  <c r="H62" i="192"/>
  <c r="D53" i="192"/>
  <c r="D19" i="192"/>
  <c r="H66" i="192"/>
  <c r="M66" i="192" s="1"/>
  <c r="H85" i="192"/>
  <c r="D75" i="192"/>
  <c r="D21" i="192"/>
  <c r="D41" i="192"/>
  <c r="H19" i="192"/>
  <c r="H37" i="192"/>
  <c r="H20" i="192"/>
  <c r="H49" i="192"/>
  <c r="D77" i="192"/>
  <c r="L77" i="192" s="1"/>
  <c r="H58" i="192"/>
  <c r="H87" i="192"/>
  <c r="D32" i="192"/>
  <c r="D25" i="192"/>
  <c r="H71" i="192"/>
  <c r="H50" i="192"/>
  <c r="D48" i="192"/>
  <c r="D72" i="192"/>
  <c r="H82" i="192"/>
  <c r="D90" i="192"/>
  <c r="D40" i="192"/>
  <c r="H55" i="192"/>
  <c r="D35" i="192"/>
  <c r="H43" i="192"/>
  <c r="H78" i="192"/>
  <c r="M78" i="192" s="1"/>
  <c r="D46" i="192"/>
  <c r="D46" i="315" s="1"/>
  <c r="H13" i="192"/>
  <c r="H31" i="192"/>
  <c r="H12" i="192"/>
  <c r="D34" i="192"/>
  <c r="H63" i="192"/>
  <c r="M63" i="192" s="1"/>
  <c r="D44" i="192"/>
  <c r="H76" i="192"/>
  <c r="H18" i="192"/>
  <c r="D9" i="192"/>
  <c r="H53" i="192"/>
  <c r="M53" i="192" s="1"/>
  <c r="D27" i="192"/>
  <c r="D28" i="192"/>
  <c r="D69" i="192"/>
  <c r="H86" i="192"/>
  <c r="D45" i="192"/>
  <c r="D61" i="192"/>
  <c r="H40" i="192"/>
  <c r="D14" i="192"/>
  <c r="H70" i="192"/>
  <c r="M70" i="192" s="1"/>
  <c r="H84" i="192"/>
  <c r="D49" i="192"/>
  <c r="H89" i="192"/>
  <c r="D83" i="192"/>
  <c r="H15" i="192"/>
  <c r="H33" i="192"/>
  <c r="D15" i="192"/>
  <c r="H36" i="192"/>
  <c r="D68" i="192"/>
  <c r="D51" i="192"/>
  <c r="D80" i="192"/>
  <c r="L80" i="192" s="1"/>
  <c r="D24" i="192"/>
  <c r="H14" i="192"/>
  <c r="D60" i="192"/>
  <c r="L60" i="192" s="1"/>
  <c r="H32" i="192"/>
  <c r="D33" i="192"/>
  <c r="H74" i="192"/>
  <c r="D82" i="192"/>
  <c r="L82" i="192" s="1"/>
  <c r="H90" i="192"/>
  <c r="H56" i="192"/>
  <c r="H4" i="192"/>
  <c r="D65" i="192"/>
  <c r="L65" i="192" s="1"/>
  <c r="H75" i="192"/>
  <c r="M75" i="192" s="1"/>
  <c r="H46" i="192"/>
  <c r="H46" i="315" s="1"/>
  <c r="D74" i="192"/>
  <c r="H73" i="192"/>
  <c r="H7" i="192"/>
  <c r="H25" i="192"/>
  <c r="D50" i="192"/>
  <c r="D26" i="192"/>
  <c r="H47" i="192"/>
  <c r="D86" i="192"/>
  <c r="D66" i="192"/>
  <c r="H5" i="192"/>
  <c r="D16" i="192"/>
  <c r="D36" i="192"/>
  <c r="D11" i="192"/>
  <c r="D12" i="192"/>
  <c r="H51" i="192"/>
  <c r="D63" i="192"/>
  <c r="D58" i="192"/>
  <c r="D76" i="192"/>
  <c r="D79" i="192"/>
  <c r="L79" i="192" s="1"/>
  <c r="D85" i="192"/>
  <c r="H42" i="192"/>
  <c r="H21" i="192"/>
  <c r="D6" i="192"/>
  <c r="H24" i="192"/>
  <c r="H68" i="192"/>
  <c r="H23" i="192"/>
  <c r="H39" i="192"/>
  <c r="D23" i="192"/>
  <c r="D42" i="192"/>
  <c r="H81" i="192"/>
  <c r="M81" i="192" s="1"/>
  <c r="D62" i="192"/>
  <c r="L62" i="192" s="1"/>
  <c r="D92" i="192"/>
  <c r="H10" i="192"/>
  <c r="H30" i="192"/>
  <c r="D78" i="192"/>
  <c r="L78" i="192" s="1"/>
  <c r="H6" i="192"/>
  <c r="H41" i="192"/>
  <c r="H67" i="192"/>
  <c r="D70" i="192"/>
  <c r="L70" i="192" s="1"/>
  <c r="D81" i="192"/>
  <c r="D87" i="192"/>
  <c r="D89" i="192"/>
  <c r="H64" i="192"/>
  <c r="D30" i="192"/>
  <c r="G1" i="196"/>
  <c r="K1" i="199" s="1"/>
  <c r="K15" i="355" l="1"/>
  <c r="K15" i="354"/>
  <c r="K13" i="355"/>
  <c r="K13" i="354"/>
  <c r="K11" i="355"/>
  <c r="K11" i="354"/>
  <c r="K9" i="355"/>
  <c r="K9" i="354"/>
  <c r="K7" i="355"/>
  <c r="K7" i="354"/>
  <c r="G5" i="355"/>
  <c r="G5" i="354"/>
  <c r="K14" i="355"/>
  <c r="K14" i="354"/>
  <c r="G12" i="354"/>
  <c r="G12" i="355"/>
  <c r="K10" i="355"/>
  <c r="K10" i="354"/>
  <c r="G8" i="354"/>
  <c r="G8" i="355"/>
  <c r="K6" i="355"/>
  <c r="K6" i="354"/>
  <c r="G4" i="355"/>
  <c r="G4" i="354"/>
  <c r="G14" i="354"/>
  <c r="G14" i="355"/>
  <c r="K12" i="354"/>
  <c r="K12" i="355"/>
  <c r="G10" i="354"/>
  <c r="G10" i="355"/>
  <c r="K8" i="354"/>
  <c r="K8" i="355"/>
  <c r="G6" i="354"/>
  <c r="G6" i="355"/>
  <c r="K4" i="354"/>
  <c r="K4" i="355"/>
  <c r="G15" i="355"/>
  <c r="G15" i="354"/>
  <c r="G13" i="355"/>
  <c r="G13" i="354"/>
  <c r="G11" i="355"/>
  <c r="G11" i="354"/>
  <c r="G9" i="355"/>
  <c r="G9" i="354"/>
  <c r="G7" i="355"/>
  <c r="G7" i="354"/>
  <c r="K5" i="355"/>
  <c r="K5" i="354"/>
  <c r="J15" i="355"/>
  <c r="J15" i="354"/>
  <c r="J13" i="355"/>
  <c r="J13" i="354"/>
  <c r="F11" i="354"/>
  <c r="F11" i="355"/>
  <c r="F9" i="354"/>
  <c r="F9" i="355"/>
  <c r="F7" i="354"/>
  <c r="F7" i="355"/>
  <c r="J5" i="355"/>
  <c r="J5" i="354"/>
  <c r="J14" i="355"/>
  <c r="J14" i="354"/>
  <c r="F12" i="354"/>
  <c r="F12" i="355"/>
  <c r="F10" i="354"/>
  <c r="F10" i="355"/>
  <c r="J8" i="355"/>
  <c r="J8" i="354"/>
  <c r="J6" i="355"/>
  <c r="J6" i="354"/>
  <c r="F4" i="355"/>
  <c r="F4" i="354"/>
  <c r="F14" i="354"/>
  <c r="F14" i="355"/>
  <c r="J12" i="355"/>
  <c r="J12" i="354"/>
  <c r="J10" i="355"/>
  <c r="J10" i="354"/>
  <c r="F8" i="354"/>
  <c r="F8" i="355"/>
  <c r="F6" i="354"/>
  <c r="F6" i="355"/>
  <c r="J4" i="354"/>
  <c r="J4" i="355"/>
  <c r="F15" i="354"/>
  <c r="F15" i="355"/>
  <c r="F13" i="354"/>
  <c r="F13" i="355"/>
  <c r="J11" i="355"/>
  <c r="J11" i="354"/>
  <c r="J9" i="355"/>
  <c r="J9" i="354"/>
  <c r="J7" i="355"/>
  <c r="J7" i="354"/>
  <c r="F5" i="354"/>
  <c r="F5" i="355"/>
  <c r="I15" i="355"/>
  <c r="I15" i="354"/>
  <c r="I13" i="354"/>
  <c r="I13" i="355"/>
  <c r="E11" i="355"/>
  <c r="E11" i="354"/>
  <c r="E9" i="355"/>
  <c r="E9" i="354"/>
  <c r="I7" i="354"/>
  <c r="I7" i="355"/>
  <c r="E4" i="355"/>
  <c r="E4" i="354"/>
  <c r="E14" i="354"/>
  <c r="E14" i="355"/>
  <c r="E12" i="354"/>
  <c r="E12" i="355"/>
  <c r="E10" i="354"/>
  <c r="E10" i="355"/>
  <c r="E8" i="354"/>
  <c r="E8" i="355"/>
  <c r="I6" i="355"/>
  <c r="I6" i="354"/>
  <c r="I5" i="355"/>
  <c r="I5" i="354"/>
  <c r="I14" i="355"/>
  <c r="I14" i="354"/>
  <c r="I12" i="355"/>
  <c r="I12" i="354"/>
  <c r="I10" i="355"/>
  <c r="I10" i="354"/>
  <c r="I8" i="355"/>
  <c r="I8" i="354"/>
  <c r="E6" i="354"/>
  <c r="E6" i="355"/>
  <c r="E5" i="355"/>
  <c r="E5" i="354"/>
  <c r="E15" i="355"/>
  <c r="E15" i="354"/>
  <c r="E13" i="355"/>
  <c r="E13" i="354"/>
  <c r="I11" i="354"/>
  <c r="I11" i="355"/>
  <c r="I9" i="354"/>
  <c r="I9" i="355"/>
  <c r="E7" i="355"/>
  <c r="E7" i="354"/>
  <c r="I4" i="355"/>
  <c r="I4" i="354"/>
  <c r="D7" i="355"/>
  <c r="D7" i="354"/>
  <c r="H9" i="355"/>
  <c r="H9" i="354"/>
  <c r="D10" i="355"/>
  <c r="D10" i="354"/>
  <c r="H8" i="355"/>
  <c r="H8" i="354"/>
  <c r="D5" i="355"/>
  <c r="D5" i="354"/>
  <c r="H6" i="315"/>
  <c r="H6" i="355"/>
  <c r="H6" i="354"/>
  <c r="H12" i="355"/>
  <c r="H12" i="354"/>
  <c r="D13" i="355"/>
  <c r="D13" i="354"/>
  <c r="D6" i="355"/>
  <c r="D6" i="354"/>
  <c r="H7" i="355"/>
  <c r="M7" i="355" s="1"/>
  <c r="H7" i="354"/>
  <c r="M7" i="354" s="1"/>
  <c r="D15" i="355"/>
  <c r="D15" i="354"/>
  <c r="D14" i="355"/>
  <c r="D14" i="354"/>
  <c r="D12" i="355"/>
  <c r="D12" i="354"/>
  <c r="H5" i="355"/>
  <c r="H5" i="354"/>
  <c r="D9" i="355"/>
  <c r="D9" i="354"/>
  <c r="H13" i="355"/>
  <c r="H13" i="354"/>
  <c r="D8" i="355"/>
  <c r="D8" i="354"/>
  <c r="H10" i="355"/>
  <c r="H10" i="354"/>
  <c r="M10" i="354" s="1"/>
  <c r="D11" i="355"/>
  <c r="D11" i="354"/>
  <c r="H4" i="354"/>
  <c r="H4" i="355"/>
  <c r="H14" i="355"/>
  <c r="H14" i="354"/>
  <c r="H15" i="355"/>
  <c r="H15" i="354"/>
  <c r="M15" i="354" s="1"/>
  <c r="H11" i="355"/>
  <c r="M11" i="355" s="1"/>
  <c r="H11" i="354"/>
  <c r="D4" i="354"/>
  <c r="D4" i="355"/>
  <c r="I46" i="315"/>
  <c r="E44" i="315"/>
  <c r="F44" i="315"/>
  <c r="K44" i="315"/>
  <c r="I44" i="315"/>
  <c r="J44" i="315"/>
  <c r="G44" i="315"/>
  <c r="E46" i="315"/>
  <c r="I6" i="315"/>
  <c r="G35" i="315"/>
  <c r="G33" i="315"/>
  <c r="G41" i="315"/>
  <c r="K43" i="315"/>
  <c r="M42" i="309"/>
  <c r="G34" i="315"/>
  <c r="K36" i="315"/>
  <c r="K22" i="315"/>
  <c r="G27" i="315"/>
  <c r="K34" i="315"/>
  <c r="G38" i="315"/>
  <c r="G39" i="315"/>
  <c r="K41" i="315"/>
  <c r="G43" i="315"/>
  <c r="F38" i="315"/>
  <c r="F35" i="315"/>
  <c r="F41" i="315"/>
  <c r="J43" i="315"/>
  <c r="J42" i="315"/>
  <c r="F40" i="315"/>
  <c r="M42" i="308"/>
  <c r="J34" i="315"/>
  <c r="F9" i="315"/>
  <c r="F27" i="315"/>
  <c r="F34" i="315"/>
  <c r="J36" i="315"/>
  <c r="J9" i="315"/>
  <c r="J4" i="315"/>
  <c r="F39" i="315"/>
  <c r="J41" i="315"/>
  <c r="F43" i="315"/>
  <c r="F5" i="315"/>
  <c r="F42" i="315"/>
  <c r="J40" i="315"/>
  <c r="M45" i="307"/>
  <c r="E25" i="315"/>
  <c r="I29" i="315"/>
  <c r="I39" i="315"/>
  <c r="I31" i="315"/>
  <c r="I41" i="315"/>
  <c r="E45" i="315"/>
  <c r="M44" i="307"/>
  <c r="M42" i="307"/>
  <c r="E41" i="315"/>
  <c r="I45" i="315"/>
  <c r="I38" i="315"/>
  <c r="E13" i="315"/>
  <c r="E39" i="315"/>
  <c r="I4" i="315"/>
  <c r="D31" i="315"/>
  <c r="D43" i="315"/>
  <c r="D29" i="315"/>
  <c r="D7" i="315"/>
  <c r="H30" i="315"/>
  <c r="H21" i="315"/>
  <c r="D12" i="315"/>
  <c r="H5" i="315"/>
  <c r="D26" i="315"/>
  <c r="H33" i="315"/>
  <c r="H40" i="315"/>
  <c r="D35" i="315"/>
  <c r="H37" i="315"/>
  <c r="H45" i="315"/>
  <c r="H41" i="315"/>
  <c r="M41" i="315" s="1"/>
  <c r="H10" i="315"/>
  <c r="D42" i="315"/>
  <c r="H42" i="315"/>
  <c r="D11" i="315"/>
  <c r="H4" i="315"/>
  <c r="H14" i="315"/>
  <c r="H15" i="315"/>
  <c r="D28" i="315"/>
  <c r="H18" i="315"/>
  <c r="D34" i="315"/>
  <c r="D25" i="315"/>
  <c r="H19" i="315"/>
  <c r="H34" i="315"/>
  <c r="D30" i="315"/>
  <c r="D36" i="315"/>
  <c r="H25" i="315"/>
  <c r="D33" i="315"/>
  <c r="H36" i="315"/>
  <c r="D45" i="315"/>
  <c r="D27" i="315"/>
  <c r="H12" i="315"/>
  <c r="D40" i="315"/>
  <c r="D32" i="315"/>
  <c r="D41" i="315"/>
  <c r="H22" i="315"/>
  <c r="H39" i="315"/>
  <c r="D6" i="315"/>
  <c r="D16" i="315"/>
  <c r="H7" i="315"/>
  <c r="H32" i="315"/>
  <c r="D15" i="315"/>
  <c r="D14" i="315"/>
  <c r="D44" i="315"/>
  <c r="H31" i="315"/>
  <c r="H43" i="315"/>
  <c r="H20" i="315"/>
  <c r="D21" i="315"/>
  <c r="D19" i="315"/>
  <c r="D22" i="315"/>
  <c r="D5" i="315"/>
  <c r="D38" i="315"/>
  <c r="H26" i="315"/>
  <c r="D39" i="315"/>
  <c r="H35" i="315"/>
  <c r="H29" i="315"/>
  <c r="H38" i="315"/>
  <c r="H28" i="315"/>
  <c r="H27" i="315"/>
  <c r="H11" i="315"/>
  <c r="H44" i="315"/>
  <c r="D37" i="315"/>
  <c r="D20" i="315"/>
  <c r="D18" i="315"/>
  <c r="D4" i="315"/>
  <c r="O46" i="307"/>
  <c r="Q46" i="307" s="1"/>
  <c r="L46" i="307"/>
  <c r="N46" i="307" s="1"/>
  <c r="L45" i="307"/>
  <c r="O45" i="307"/>
  <c r="Q45" i="307" s="1"/>
  <c r="E26" i="315"/>
  <c r="E38" i="315"/>
  <c r="G30" i="315"/>
  <c r="K24" i="315"/>
  <c r="J24" i="315"/>
  <c r="K30" i="315"/>
  <c r="G22" i="315"/>
  <c r="G24" i="315"/>
  <c r="E10" i="315"/>
  <c r="J26" i="315"/>
  <c r="K33" i="315"/>
  <c r="K26" i="315"/>
  <c r="J33" i="315"/>
  <c r="I26" i="315"/>
  <c r="F6" i="315"/>
  <c r="E28" i="315"/>
  <c r="E4" i="315"/>
  <c r="J6" i="315"/>
  <c r="J5" i="315"/>
  <c r="E30" i="315"/>
  <c r="E29" i="315"/>
  <c r="E31" i="315"/>
  <c r="F33" i="315"/>
  <c r="G26" i="315"/>
  <c r="E5" i="315"/>
  <c r="F4" i="315"/>
  <c r="I5" i="315"/>
  <c r="F7" i="315"/>
  <c r="G36" i="315"/>
  <c r="I28" i="315"/>
  <c r="I15" i="315"/>
  <c r="E27" i="315"/>
  <c r="J31" i="315"/>
  <c r="F26" i="315"/>
  <c r="K31" i="315"/>
  <c r="K6" i="315"/>
  <c r="I32" i="315"/>
  <c r="E9" i="315"/>
  <c r="I13" i="315"/>
  <c r="E7" i="315"/>
  <c r="E19" i="315"/>
  <c r="F36" i="315"/>
  <c r="F30" i="315"/>
  <c r="E32" i="315"/>
  <c r="I9" i="315"/>
  <c r="I7" i="315"/>
  <c r="I19" i="315"/>
  <c r="J30" i="315"/>
  <c r="J16" i="315"/>
  <c r="J8" i="315"/>
  <c r="F22" i="315"/>
  <c r="J12" i="315"/>
  <c r="I27" i="315"/>
  <c r="F31" i="315"/>
  <c r="G31" i="315"/>
  <c r="G6" i="315"/>
  <c r="M41" i="307"/>
  <c r="I30" i="315"/>
  <c r="E15" i="315"/>
  <c r="I16" i="315"/>
  <c r="I10" i="315"/>
  <c r="I11" i="315"/>
  <c r="I18" i="315"/>
  <c r="I33" i="315"/>
  <c r="I21" i="315"/>
  <c r="I42" i="315"/>
  <c r="E23" i="315"/>
  <c r="E34" i="315"/>
  <c r="M41" i="308"/>
  <c r="J39" i="315"/>
  <c r="J11" i="315"/>
  <c r="J47" i="315"/>
  <c r="F20" i="315"/>
  <c r="F32" i="315"/>
  <c r="F19" i="315"/>
  <c r="F46" i="315"/>
  <c r="J23" i="315"/>
  <c r="F14" i="315"/>
  <c r="F21" i="315"/>
  <c r="J10" i="315"/>
  <c r="J45" i="315"/>
  <c r="M45" i="309"/>
  <c r="K38" i="315"/>
  <c r="M41" i="309"/>
  <c r="K39" i="315"/>
  <c r="K18" i="315"/>
  <c r="K47" i="315"/>
  <c r="G23" i="315"/>
  <c r="G5" i="315"/>
  <c r="K16" i="315"/>
  <c r="K32" i="315"/>
  <c r="G12" i="315"/>
  <c r="G46" i="315"/>
  <c r="K10" i="315"/>
  <c r="K42" i="315"/>
  <c r="K19" i="315"/>
  <c r="K40" i="315"/>
  <c r="G8" i="315"/>
  <c r="G45" i="315"/>
  <c r="L44" i="315"/>
  <c r="O44" i="315"/>
  <c r="Q44" i="315" s="1"/>
  <c r="I14" i="315"/>
  <c r="I43" i="315"/>
  <c r="E22" i="315"/>
  <c r="E37" i="315"/>
  <c r="E8" i="315"/>
  <c r="E6" i="315"/>
  <c r="E20" i="315"/>
  <c r="E24" i="315"/>
  <c r="E35" i="315"/>
  <c r="I12" i="315"/>
  <c r="I40" i="315"/>
  <c r="I17" i="315"/>
  <c r="I36" i="315"/>
  <c r="M46" i="308"/>
  <c r="J7" i="315"/>
  <c r="M44" i="308"/>
  <c r="J27" i="315"/>
  <c r="F16" i="315"/>
  <c r="F8" i="315"/>
  <c r="J22" i="315"/>
  <c r="J15" i="315"/>
  <c r="J37" i="315"/>
  <c r="F12" i="315"/>
  <c r="F17" i="315"/>
  <c r="F25" i="315"/>
  <c r="J13" i="315"/>
  <c r="J29" i="315"/>
  <c r="J18" i="315"/>
  <c r="J28" i="315"/>
  <c r="F24" i="315"/>
  <c r="M46" i="309"/>
  <c r="K7" i="315"/>
  <c r="M44" i="309"/>
  <c r="K27" i="315"/>
  <c r="G9" i="315"/>
  <c r="G4" i="315"/>
  <c r="K17" i="315"/>
  <c r="K14" i="315"/>
  <c r="K37" i="315"/>
  <c r="G11" i="315"/>
  <c r="G15" i="315"/>
  <c r="K13" i="315"/>
  <c r="K25" i="315"/>
  <c r="G20" i="315"/>
  <c r="G29" i="315"/>
  <c r="K21" i="315"/>
  <c r="K28" i="315"/>
  <c r="E14" i="315"/>
  <c r="E43" i="315"/>
  <c r="I22" i="315"/>
  <c r="I37" i="315"/>
  <c r="I8" i="315"/>
  <c r="I20" i="315"/>
  <c r="I24" i="315"/>
  <c r="I35" i="315"/>
  <c r="E12" i="315"/>
  <c r="E40" i="315"/>
  <c r="E17" i="315"/>
  <c r="E36" i="315"/>
  <c r="F15" i="315"/>
  <c r="F37" i="315"/>
  <c r="J17" i="315"/>
  <c r="J25" i="315"/>
  <c r="F13" i="315"/>
  <c r="F29" i="315"/>
  <c r="F18" i="315"/>
  <c r="F28" i="315"/>
  <c r="K9" i="315"/>
  <c r="K4" i="315"/>
  <c r="G17" i="315"/>
  <c r="G14" i="315"/>
  <c r="G37" i="315"/>
  <c r="K11" i="315"/>
  <c r="K15" i="315"/>
  <c r="G13" i="315"/>
  <c r="G25" i="315"/>
  <c r="K20" i="315"/>
  <c r="K29" i="315"/>
  <c r="G21" i="315"/>
  <c r="G28" i="315"/>
  <c r="M43" i="307"/>
  <c r="I25" i="315"/>
  <c r="E16" i="315"/>
  <c r="E11" i="315"/>
  <c r="E18" i="315"/>
  <c r="E33" i="315"/>
  <c r="E21" i="315"/>
  <c r="E42" i="315"/>
  <c r="I23" i="315"/>
  <c r="I34" i="315"/>
  <c r="M45" i="308"/>
  <c r="J38" i="315"/>
  <c r="M43" i="308"/>
  <c r="J35" i="315"/>
  <c r="F11" i="315"/>
  <c r="F47" i="315"/>
  <c r="J20" i="315"/>
  <c r="J32" i="315"/>
  <c r="J19" i="315"/>
  <c r="J46" i="315"/>
  <c r="F23" i="315"/>
  <c r="J14" i="315"/>
  <c r="J21" i="315"/>
  <c r="F10" i="315"/>
  <c r="F45" i="315"/>
  <c r="M43" i="309"/>
  <c r="K35" i="315"/>
  <c r="G18" i="315"/>
  <c r="G47" i="315"/>
  <c r="K23" i="315"/>
  <c r="K5" i="315"/>
  <c r="G16" i="315"/>
  <c r="G32" i="315"/>
  <c r="K12" i="315"/>
  <c r="K46" i="315"/>
  <c r="G10" i="315"/>
  <c r="G42" i="315"/>
  <c r="G19" i="315"/>
  <c r="G40" i="315"/>
  <c r="K8" i="315"/>
  <c r="K45" i="315"/>
  <c r="L43" i="309"/>
  <c r="N43" i="309" s="1"/>
  <c r="O43" i="309"/>
  <c r="Q43" i="309" s="1"/>
  <c r="L46" i="309"/>
  <c r="O46" i="309"/>
  <c r="Q46" i="309" s="1"/>
  <c r="O44" i="309"/>
  <c r="Q44" i="309" s="1"/>
  <c r="L44" i="309"/>
  <c r="O42" i="309"/>
  <c r="Q42" i="309" s="1"/>
  <c r="L42" i="309"/>
  <c r="L45" i="309"/>
  <c r="O45" i="309"/>
  <c r="Q45" i="309" s="1"/>
  <c r="L41" i="309"/>
  <c r="O41" i="309"/>
  <c r="Q41" i="309" s="1"/>
  <c r="L45" i="308"/>
  <c r="O45" i="308"/>
  <c r="Q45" i="308" s="1"/>
  <c r="L43" i="308"/>
  <c r="O43" i="308"/>
  <c r="Q43" i="308" s="1"/>
  <c r="O46" i="308"/>
  <c r="Q46" i="308" s="1"/>
  <c r="L46" i="308"/>
  <c r="O44" i="308"/>
  <c r="Q44" i="308" s="1"/>
  <c r="L44" i="308"/>
  <c r="O42" i="308"/>
  <c r="Q42" i="308" s="1"/>
  <c r="L42" i="308"/>
  <c r="L41" i="308"/>
  <c r="O41" i="308"/>
  <c r="Q41" i="308" s="1"/>
  <c r="O43" i="307"/>
  <c r="Q43" i="307" s="1"/>
  <c r="L43" i="307"/>
  <c r="O44" i="307"/>
  <c r="Q44" i="307" s="1"/>
  <c r="L44" i="307"/>
  <c r="L42" i="307"/>
  <c r="O42" i="307"/>
  <c r="Q42" i="307" s="1"/>
  <c r="L41" i="307"/>
  <c r="O41" i="307"/>
  <c r="Q41" i="307" s="1"/>
  <c r="H16" i="315"/>
  <c r="H9" i="315"/>
  <c r="H23" i="315"/>
  <c r="H8" i="315"/>
  <c r="H24" i="315"/>
  <c r="D9" i="315"/>
  <c r="D23" i="315"/>
  <c r="D8" i="315"/>
  <c r="D24" i="315"/>
  <c r="D13" i="315"/>
  <c r="D10" i="315"/>
  <c r="H13" i="315"/>
  <c r="D17" i="315"/>
  <c r="H17" i="315"/>
  <c r="K94" i="309"/>
  <c r="M5" i="309"/>
  <c r="I94" i="309"/>
  <c r="F94" i="309"/>
  <c r="D94" i="309"/>
  <c r="L39" i="309"/>
  <c r="O39" i="309"/>
  <c r="Q39" i="309" s="1"/>
  <c r="L37" i="309"/>
  <c r="O37" i="309"/>
  <c r="Q37" i="309" s="1"/>
  <c r="L35" i="309"/>
  <c r="O35" i="309"/>
  <c r="Q35" i="309" s="1"/>
  <c r="O33" i="309"/>
  <c r="Q33" i="309" s="1"/>
  <c r="L33" i="309"/>
  <c r="L31" i="309"/>
  <c r="O31" i="309"/>
  <c r="Q31" i="309" s="1"/>
  <c r="L29" i="309"/>
  <c r="O29" i="309"/>
  <c r="Q29" i="309" s="1"/>
  <c r="O27" i="309"/>
  <c r="Q27" i="309" s="1"/>
  <c r="L27" i="309"/>
  <c r="L25" i="309"/>
  <c r="O25" i="309"/>
  <c r="Q25" i="309" s="1"/>
  <c r="M23" i="309"/>
  <c r="O21" i="309"/>
  <c r="Q21" i="309" s="1"/>
  <c r="L21" i="309"/>
  <c r="M19" i="309"/>
  <c r="O17" i="309"/>
  <c r="Q17" i="309" s="1"/>
  <c r="L17" i="309"/>
  <c r="M15" i="309"/>
  <c r="M13" i="309"/>
  <c r="O11" i="309"/>
  <c r="Q11" i="309" s="1"/>
  <c r="L11" i="309"/>
  <c r="L9" i="309"/>
  <c r="O9" i="309"/>
  <c r="Q9" i="309" s="1"/>
  <c r="M7" i="309"/>
  <c r="O5" i="309"/>
  <c r="Q5" i="309" s="1"/>
  <c r="L5" i="309"/>
  <c r="G94" i="309"/>
  <c r="M39" i="309"/>
  <c r="M37" i="309"/>
  <c r="M35" i="309"/>
  <c r="M33" i="309"/>
  <c r="M31" i="309"/>
  <c r="M29" i="309"/>
  <c r="M27" i="309"/>
  <c r="M25" i="309"/>
  <c r="L23" i="309"/>
  <c r="N23" i="309" s="1"/>
  <c r="O23" i="309"/>
  <c r="Q23" i="309" s="1"/>
  <c r="M21" i="309"/>
  <c r="O19" i="309"/>
  <c r="Q19" i="309" s="1"/>
  <c r="L19" i="309"/>
  <c r="M17" i="309"/>
  <c r="O15" i="309"/>
  <c r="Q15" i="309" s="1"/>
  <c r="L15" i="309"/>
  <c r="O13" i="309"/>
  <c r="Q13" i="309" s="1"/>
  <c r="L13" i="309"/>
  <c r="M11" i="309"/>
  <c r="M9" i="309"/>
  <c r="O7" i="309"/>
  <c r="Q7" i="309" s="1"/>
  <c r="L7" i="309"/>
  <c r="L40" i="309"/>
  <c r="O40" i="309"/>
  <c r="Q40" i="309" s="1"/>
  <c r="L38" i="309"/>
  <c r="O38" i="309"/>
  <c r="Q38" i="309" s="1"/>
  <c r="L36" i="309"/>
  <c r="O36" i="309"/>
  <c r="Q36" i="309" s="1"/>
  <c r="M34" i="309"/>
  <c r="M32" i="309"/>
  <c r="L30" i="309"/>
  <c r="O30" i="309"/>
  <c r="Q30" i="309" s="1"/>
  <c r="L28" i="309"/>
  <c r="O28" i="309"/>
  <c r="Q28" i="309" s="1"/>
  <c r="L26" i="309"/>
  <c r="O26" i="309"/>
  <c r="Q26" i="309" s="1"/>
  <c r="O24" i="309"/>
  <c r="Q24" i="309" s="1"/>
  <c r="L24" i="309"/>
  <c r="L22" i="309"/>
  <c r="O22" i="309"/>
  <c r="Q22" i="309" s="1"/>
  <c r="L20" i="309"/>
  <c r="O20" i="309"/>
  <c r="Q20" i="309" s="1"/>
  <c r="M18" i="309"/>
  <c r="O16" i="309"/>
  <c r="Q16" i="309" s="1"/>
  <c r="L16" i="309"/>
  <c r="M14" i="309"/>
  <c r="M12" i="309"/>
  <c r="M10" i="309"/>
  <c r="M8" i="309"/>
  <c r="O6" i="309"/>
  <c r="Q6" i="309" s="1"/>
  <c r="L6" i="309"/>
  <c r="O4" i="309"/>
  <c r="Q4" i="309" s="1"/>
  <c r="L4" i="309"/>
  <c r="E94" i="309"/>
  <c r="J94" i="309"/>
  <c r="H94" i="309"/>
  <c r="M40" i="309"/>
  <c r="M38" i="309"/>
  <c r="M36" i="309"/>
  <c r="L34" i="309"/>
  <c r="O34" i="309"/>
  <c r="Q34" i="309" s="1"/>
  <c r="L32" i="309"/>
  <c r="N32" i="309" s="1"/>
  <c r="O32" i="309"/>
  <c r="Q32" i="309" s="1"/>
  <c r="M30" i="309"/>
  <c r="M28" i="309"/>
  <c r="M26" i="309"/>
  <c r="M24" i="309"/>
  <c r="M22" i="309"/>
  <c r="M20" i="309"/>
  <c r="O18" i="309"/>
  <c r="Q18" i="309" s="1"/>
  <c r="L18" i="309"/>
  <c r="M16" i="309"/>
  <c r="O14" i="309"/>
  <c r="Q14" i="309" s="1"/>
  <c r="L14" i="309"/>
  <c r="O12" i="309"/>
  <c r="Q12" i="309" s="1"/>
  <c r="L12" i="309"/>
  <c r="O10" i="309"/>
  <c r="Q10" i="309" s="1"/>
  <c r="L10" i="309"/>
  <c r="O8" i="309"/>
  <c r="Q8" i="309" s="1"/>
  <c r="L8" i="309"/>
  <c r="M6" i="309"/>
  <c r="M4" i="309"/>
  <c r="F94" i="307"/>
  <c r="D94" i="307"/>
  <c r="I94" i="307"/>
  <c r="M32" i="307"/>
  <c r="M11" i="307"/>
  <c r="M8" i="307"/>
  <c r="M7" i="307"/>
  <c r="M6" i="307"/>
  <c r="M4" i="307"/>
  <c r="M37" i="307"/>
  <c r="M36" i="307"/>
  <c r="M33" i="307"/>
  <c r="M31" i="307"/>
  <c r="M22" i="308"/>
  <c r="M20" i="307"/>
  <c r="M17" i="308"/>
  <c r="M8" i="308"/>
  <c r="M4" i="308"/>
  <c r="M37" i="308"/>
  <c r="M30" i="307"/>
  <c r="M21" i="308"/>
  <c r="M19" i="307"/>
  <c r="M14" i="308"/>
  <c r="M10" i="307"/>
  <c r="L5" i="307"/>
  <c r="G94" i="308"/>
  <c r="G94" i="307"/>
  <c r="D94" i="308"/>
  <c r="M39" i="308"/>
  <c r="M39" i="307"/>
  <c r="M38" i="307"/>
  <c r="O34" i="308"/>
  <c r="Q34" i="308" s="1"/>
  <c r="L34" i="308"/>
  <c r="O33" i="308"/>
  <c r="Q33" i="308" s="1"/>
  <c r="L33" i="308"/>
  <c r="M31" i="308"/>
  <c r="M29" i="308"/>
  <c r="M28" i="308"/>
  <c r="L28" i="307"/>
  <c r="O28" i="307"/>
  <c r="Q28" i="307" s="1"/>
  <c r="L27" i="307"/>
  <c r="O27" i="307"/>
  <c r="Q27" i="307" s="1"/>
  <c r="M25" i="308"/>
  <c r="L24" i="308"/>
  <c r="O24" i="308"/>
  <c r="Q24" i="308" s="1"/>
  <c r="M24" i="307"/>
  <c r="O22" i="307"/>
  <c r="Q22" i="307" s="1"/>
  <c r="L22" i="307"/>
  <c r="L21" i="307"/>
  <c r="O21" i="307"/>
  <c r="Q21" i="307" s="1"/>
  <c r="M18" i="308"/>
  <c r="M16" i="308"/>
  <c r="M15" i="308"/>
  <c r="L15" i="307"/>
  <c r="O15" i="307"/>
  <c r="Q15" i="307" s="1"/>
  <c r="M13" i="308"/>
  <c r="M13" i="307"/>
  <c r="O12" i="307"/>
  <c r="Q12" i="307" s="1"/>
  <c r="L12" i="307"/>
  <c r="L10" i="308"/>
  <c r="O10" i="308"/>
  <c r="Q10" i="308" s="1"/>
  <c r="O10" i="307"/>
  <c r="Q10" i="307" s="1"/>
  <c r="L10" i="307"/>
  <c r="L8" i="307"/>
  <c r="O8" i="307"/>
  <c r="Q8" i="307" s="1"/>
  <c r="O7" i="307"/>
  <c r="Q7" i="307" s="1"/>
  <c r="L7" i="307"/>
  <c r="O5" i="308"/>
  <c r="Q5" i="308" s="1"/>
  <c r="L5" i="308"/>
  <c r="I94" i="308"/>
  <c r="F94" i="308"/>
  <c r="J94" i="307"/>
  <c r="K94" i="308"/>
  <c r="H94" i="308"/>
  <c r="M40" i="308"/>
  <c r="L39" i="308"/>
  <c r="O39" i="308"/>
  <c r="Q39" i="308" s="1"/>
  <c r="O38" i="308"/>
  <c r="Q38" i="308" s="1"/>
  <c r="L38" i="308"/>
  <c r="L37" i="308"/>
  <c r="O37" i="308"/>
  <c r="Q37" i="308" s="1"/>
  <c r="L36" i="308"/>
  <c r="O36" i="308"/>
  <c r="Q36" i="308" s="1"/>
  <c r="M35" i="308"/>
  <c r="M35" i="307"/>
  <c r="M33" i="308"/>
  <c r="M32" i="308"/>
  <c r="L32" i="307"/>
  <c r="O32" i="307"/>
  <c r="Q32" i="307" s="1"/>
  <c r="M30" i="308"/>
  <c r="O30" i="307"/>
  <c r="Q30" i="307" s="1"/>
  <c r="L30" i="307"/>
  <c r="N30" i="307" s="1"/>
  <c r="M29" i="307"/>
  <c r="M28" i="307"/>
  <c r="M27" i="307"/>
  <c r="M26" i="307"/>
  <c r="M25" i="307"/>
  <c r="L24" i="307"/>
  <c r="O24" i="307"/>
  <c r="Q24" i="307" s="1"/>
  <c r="L22" i="308"/>
  <c r="O22" i="308"/>
  <c r="Q22" i="308" s="1"/>
  <c r="M22" i="307"/>
  <c r="M21" i="307"/>
  <c r="M19" i="308"/>
  <c r="L19" i="307"/>
  <c r="O19" i="307"/>
  <c r="Q19" i="307" s="1"/>
  <c r="L18" i="307"/>
  <c r="O18" i="307"/>
  <c r="Q18" i="307" s="1"/>
  <c r="M17" i="307"/>
  <c r="M16" i="307"/>
  <c r="M15" i="307"/>
  <c r="L14" i="307"/>
  <c r="O14" i="307"/>
  <c r="Q14" i="307" s="1"/>
  <c r="L12" i="308"/>
  <c r="O12" i="308"/>
  <c r="Q12" i="308" s="1"/>
  <c r="L11" i="308"/>
  <c r="O11" i="308"/>
  <c r="Q11" i="308" s="1"/>
  <c r="M10" i="308"/>
  <c r="M9" i="308"/>
  <c r="M9" i="307"/>
  <c r="O7" i="308"/>
  <c r="Q7" i="308" s="1"/>
  <c r="L7" i="308"/>
  <c r="O6" i="308"/>
  <c r="Q6" i="308" s="1"/>
  <c r="L6" i="308"/>
  <c r="M5" i="308"/>
  <c r="L4" i="307"/>
  <c r="O4" i="307"/>
  <c r="Q4" i="307" s="1"/>
  <c r="E94" i="308"/>
  <c r="J94" i="308"/>
  <c r="O28" i="308"/>
  <c r="Q28" i="308" s="1"/>
  <c r="L28" i="308"/>
  <c r="L26" i="308"/>
  <c r="O26" i="308"/>
  <c r="Q26" i="308" s="1"/>
  <c r="L25" i="308"/>
  <c r="O25" i="308"/>
  <c r="Q25" i="308" s="1"/>
  <c r="L23" i="308"/>
  <c r="O23" i="308"/>
  <c r="Q23" i="308" s="1"/>
  <c r="L15" i="308"/>
  <c r="O15" i="308"/>
  <c r="Q15" i="308" s="1"/>
  <c r="M14" i="307"/>
  <c r="M12" i="307"/>
  <c r="L40" i="307"/>
  <c r="O40" i="307"/>
  <c r="Q40" i="307" s="1"/>
  <c r="O39" i="307"/>
  <c r="Q39" i="307" s="1"/>
  <c r="L39" i="307"/>
  <c r="O37" i="307"/>
  <c r="Q37" i="307" s="1"/>
  <c r="L37" i="307"/>
  <c r="L36" i="307"/>
  <c r="O36" i="307"/>
  <c r="Q36" i="307" s="1"/>
  <c r="M34" i="308"/>
  <c r="O34" i="307"/>
  <c r="Q34" i="307" s="1"/>
  <c r="L34" i="307"/>
  <c r="L33" i="307"/>
  <c r="O33" i="307"/>
  <c r="Q33" i="307" s="1"/>
  <c r="L31" i="307"/>
  <c r="O31" i="307"/>
  <c r="Q31" i="307" s="1"/>
  <c r="L27" i="308"/>
  <c r="O27" i="308"/>
  <c r="Q27" i="308" s="1"/>
  <c r="M24" i="308"/>
  <c r="L23" i="307"/>
  <c r="O23" i="307"/>
  <c r="Q23" i="307" s="1"/>
  <c r="L20" i="308"/>
  <c r="O20" i="308"/>
  <c r="Q20" i="308" s="1"/>
  <c r="L20" i="307"/>
  <c r="O20" i="307"/>
  <c r="Q20" i="307" s="1"/>
  <c r="L17" i="308"/>
  <c r="O17" i="308"/>
  <c r="Q17" i="308" s="1"/>
  <c r="L16" i="308"/>
  <c r="O16" i="308"/>
  <c r="Q16" i="308" s="1"/>
  <c r="O13" i="307"/>
  <c r="Q13" i="307" s="1"/>
  <c r="L13" i="307"/>
  <c r="L8" i="308"/>
  <c r="O8" i="308"/>
  <c r="Q8" i="308" s="1"/>
  <c r="K94" i="307"/>
  <c r="O5" i="307"/>
  <c r="Q5" i="307" s="1"/>
  <c r="H94" i="307"/>
  <c r="O40" i="308"/>
  <c r="Q40" i="308" s="1"/>
  <c r="L40" i="308"/>
  <c r="M40" i="307"/>
  <c r="M38" i="308"/>
  <c r="L38" i="307"/>
  <c r="O38" i="307"/>
  <c r="Q38" i="307" s="1"/>
  <c r="M36" i="308"/>
  <c r="L35" i="308"/>
  <c r="O35" i="308"/>
  <c r="Q35" i="308" s="1"/>
  <c r="L35" i="307"/>
  <c r="O35" i="307"/>
  <c r="Q35" i="307" s="1"/>
  <c r="M34" i="307"/>
  <c r="L32" i="308"/>
  <c r="O32" i="308"/>
  <c r="Q32" i="308" s="1"/>
  <c r="L31" i="308"/>
  <c r="O31" i="308"/>
  <c r="Q31" i="308" s="1"/>
  <c r="L30" i="308"/>
  <c r="O30" i="308"/>
  <c r="Q30" i="308" s="1"/>
  <c r="L29" i="308"/>
  <c r="O29" i="308"/>
  <c r="Q29" i="308" s="1"/>
  <c r="L29" i="307"/>
  <c r="N29" i="307" s="1"/>
  <c r="O29" i="307"/>
  <c r="Q29" i="307" s="1"/>
  <c r="M27" i="308"/>
  <c r="M26" i="308"/>
  <c r="O26" i="307"/>
  <c r="Q26" i="307" s="1"/>
  <c r="L26" i="307"/>
  <c r="L25" i="307"/>
  <c r="O25" i="307"/>
  <c r="Q25" i="307" s="1"/>
  <c r="M23" i="308"/>
  <c r="M23" i="307"/>
  <c r="L21" i="308"/>
  <c r="O21" i="308"/>
  <c r="Q21" i="308" s="1"/>
  <c r="M20" i="308"/>
  <c r="L19" i="308"/>
  <c r="O19" i="308"/>
  <c r="Q19" i="308" s="1"/>
  <c r="O18" i="308"/>
  <c r="Q18" i="308" s="1"/>
  <c r="L18" i="308"/>
  <c r="M18" i="307"/>
  <c r="L17" i="307"/>
  <c r="O17" i="307"/>
  <c r="Q17" i="307" s="1"/>
  <c r="O16" i="307"/>
  <c r="Q16" i="307" s="1"/>
  <c r="L16" i="307"/>
  <c r="L14" i="308"/>
  <c r="O14" i="308"/>
  <c r="Q14" i="308" s="1"/>
  <c r="L13" i="308"/>
  <c r="O13" i="308"/>
  <c r="Q13" i="308" s="1"/>
  <c r="M12" i="308"/>
  <c r="M11" i="308"/>
  <c r="L11" i="307"/>
  <c r="O11" i="307"/>
  <c r="Q11" i="307" s="1"/>
  <c r="O9" i="308"/>
  <c r="Q9" i="308" s="1"/>
  <c r="L9" i="308"/>
  <c r="L9" i="307"/>
  <c r="O9" i="307"/>
  <c r="Q9" i="307" s="1"/>
  <c r="M7" i="308"/>
  <c r="M6" i="308"/>
  <c r="O6" i="307"/>
  <c r="Q6" i="307" s="1"/>
  <c r="L6" i="307"/>
  <c r="L4" i="308"/>
  <c r="O4" i="308"/>
  <c r="Q4" i="308" s="1"/>
  <c r="M5" i="307"/>
  <c r="E94" i="307"/>
  <c r="M51" i="192"/>
  <c r="M49" i="192"/>
  <c r="M26" i="192"/>
  <c r="M7" i="192"/>
  <c r="L15" i="192"/>
  <c r="M33" i="192"/>
  <c r="M27" i="192"/>
  <c r="L16" i="192"/>
  <c r="M32" i="192"/>
  <c r="L44" i="192"/>
  <c r="M31" i="192"/>
  <c r="L40" i="192"/>
  <c r="L32" i="192"/>
  <c r="M22" i="192"/>
  <c r="L13" i="192"/>
  <c r="M16" i="192"/>
  <c r="L21" i="192"/>
  <c r="M8" i="192"/>
  <c r="M47" i="192"/>
  <c r="L14" i="192"/>
  <c r="M29" i="192"/>
  <c r="L47" i="192"/>
  <c r="M39" i="192"/>
  <c r="L6" i="192"/>
  <c r="L31" i="192"/>
  <c r="L29" i="192"/>
  <c r="M30" i="192"/>
  <c r="L43" i="192"/>
  <c r="L9" i="192"/>
  <c r="M6" i="192"/>
  <c r="L48" i="192"/>
  <c r="L41" i="192"/>
  <c r="M54" i="192"/>
  <c r="L7" i="192"/>
  <c r="M9" i="192"/>
  <c r="M10" i="192"/>
  <c r="L42" i="192"/>
  <c r="M68" i="192"/>
  <c r="M42" i="192"/>
  <c r="L11" i="192"/>
  <c r="L66" i="192"/>
  <c r="L50" i="192"/>
  <c r="L34" i="192"/>
  <c r="L4" i="192"/>
  <c r="M58" i="192"/>
  <c r="L53" i="192"/>
  <c r="N53" i="192" s="1"/>
  <c r="M61" i="192"/>
  <c r="M77" i="192"/>
  <c r="L81" i="192"/>
  <c r="L23" i="192"/>
  <c r="M25" i="192"/>
  <c r="M56" i="192"/>
  <c r="M36" i="192"/>
  <c r="L46" i="192"/>
  <c r="L72" i="192"/>
  <c r="L25" i="192"/>
  <c r="M62" i="192"/>
  <c r="M34" i="192"/>
  <c r="M11" i="192"/>
  <c r="M44" i="192"/>
  <c r="M72" i="192"/>
  <c r="M17" i="192"/>
  <c r="L18" i="192"/>
  <c r="M67" i="192"/>
  <c r="M23" i="192"/>
  <c r="M21" i="192"/>
  <c r="L76" i="192"/>
  <c r="L12" i="192"/>
  <c r="M5" i="192"/>
  <c r="L26" i="192"/>
  <c r="M73" i="192"/>
  <c r="L51" i="192"/>
  <c r="L49" i="192"/>
  <c r="M40" i="192"/>
  <c r="L69" i="192"/>
  <c r="N69" i="192" s="1"/>
  <c r="M13" i="192"/>
  <c r="M43" i="192"/>
  <c r="M50" i="192"/>
  <c r="M20" i="192"/>
  <c r="L19" i="192"/>
  <c r="L22" i="192"/>
  <c r="L73" i="192"/>
  <c r="L10" i="192"/>
  <c r="M79" i="192"/>
  <c r="L5" i="192"/>
  <c r="M57" i="192"/>
  <c r="L38" i="192"/>
  <c r="M65" i="192"/>
  <c r="N65" i="192" s="1"/>
  <c r="L39" i="192"/>
  <c r="M35" i="192"/>
  <c r="L30" i="192"/>
  <c r="M41" i="192"/>
  <c r="L58" i="192"/>
  <c r="L74" i="192"/>
  <c r="M4" i="192"/>
  <c r="M74" i="192"/>
  <c r="M14" i="192"/>
  <c r="L68" i="192"/>
  <c r="M15" i="192"/>
  <c r="L61" i="192"/>
  <c r="L28" i="192"/>
  <c r="M18" i="192"/>
  <c r="L35" i="192"/>
  <c r="M82" i="192"/>
  <c r="N82" i="192" s="1"/>
  <c r="M71" i="192"/>
  <c r="N71" i="192" s="1"/>
  <c r="M37" i="192"/>
  <c r="L75" i="192"/>
  <c r="N75" i="192" s="1"/>
  <c r="M45" i="192"/>
  <c r="M52" i="192"/>
  <c r="L67" i="192"/>
  <c r="M38" i="192"/>
  <c r="L17" i="192"/>
  <c r="M48" i="192"/>
  <c r="L8" i="192"/>
  <c r="M28" i="192"/>
  <c r="L54" i="192"/>
  <c r="M64" i="192"/>
  <c r="N64" i="192" s="1"/>
  <c r="M24" i="192"/>
  <c r="L63" i="192"/>
  <c r="N63" i="192" s="1"/>
  <c r="L36" i="192"/>
  <c r="M46" i="192"/>
  <c r="L33" i="192"/>
  <c r="L24" i="192"/>
  <c r="L45" i="192"/>
  <c r="L27" i="192"/>
  <c r="M76" i="192"/>
  <c r="M12" i="192"/>
  <c r="M55" i="192"/>
  <c r="N55" i="192" s="1"/>
  <c r="M19" i="192"/>
  <c r="M59" i="192"/>
  <c r="L52" i="192"/>
  <c r="M80" i="192"/>
  <c r="L37" i="192"/>
  <c r="L20" i="192"/>
  <c r="L56" i="192"/>
  <c r="O80" i="192"/>
  <c r="Q80" i="192" s="1"/>
  <c r="O77" i="192"/>
  <c r="Q77" i="192" s="1"/>
  <c r="O84" i="192"/>
  <c r="Q84" i="192" s="1"/>
  <c r="N84" i="192"/>
  <c r="O78" i="192"/>
  <c r="Q78" i="192" s="1"/>
  <c r="N78" i="192"/>
  <c r="O76" i="192"/>
  <c r="Q76" i="192" s="1"/>
  <c r="O82" i="192"/>
  <c r="Q82" i="192" s="1"/>
  <c r="O79" i="192"/>
  <c r="Q79" i="192" s="1"/>
  <c r="O87" i="192"/>
  <c r="Q87" i="192" s="1"/>
  <c r="N87" i="192"/>
  <c r="O81" i="192"/>
  <c r="Q81" i="192" s="1"/>
  <c r="O85" i="192"/>
  <c r="Q85" i="192" s="1"/>
  <c r="N85" i="192"/>
  <c r="O86" i="192"/>
  <c r="Q86" i="192" s="1"/>
  <c r="N86" i="192"/>
  <c r="O83" i="192"/>
  <c r="Q83" i="192" s="1"/>
  <c r="N83" i="192"/>
  <c r="O75" i="192"/>
  <c r="Q75" i="192" s="1"/>
  <c r="O62" i="192"/>
  <c r="Q62" i="192" s="1"/>
  <c r="O72" i="192"/>
  <c r="Q72" i="192" s="1"/>
  <c r="O59" i="192"/>
  <c r="Q59" i="192" s="1"/>
  <c r="O70" i="192"/>
  <c r="Q70" i="192" s="1"/>
  <c r="N70" i="192"/>
  <c r="O65" i="192"/>
  <c r="Q65" i="192" s="1"/>
  <c r="O60" i="192"/>
  <c r="Q60" i="192" s="1"/>
  <c r="O69" i="192"/>
  <c r="Q69" i="192" s="1"/>
  <c r="O71" i="192"/>
  <c r="Q71" i="192" s="1"/>
  <c r="O57" i="192"/>
  <c r="Q57" i="192" s="1"/>
  <c r="O58" i="192"/>
  <c r="Q58" i="192" s="1"/>
  <c r="O66" i="192"/>
  <c r="Q66" i="192" s="1"/>
  <c r="O74" i="192"/>
  <c r="Q74" i="192" s="1"/>
  <c r="O68" i="192"/>
  <c r="Q68" i="192" s="1"/>
  <c r="O61" i="192"/>
  <c r="Q61" i="192" s="1"/>
  <c r="O73" i="192"/>
  <c r="Q73" i="192" s="1"/>
  <c r="O64" i="192"/>
  <c r="Q64" i="192" s="1"/>
  <c r="O63" i="192"/>
  <c r="Q63" i="192" s="1"/>
  <c r="O67" i="192"/>
  <c r="Q67" i="192" s="1"/>
  <c r="O6" i="192"/>
  <c r="Q6" i="192" s="1"/>
  <c r="O16" i="192"/>
  <c r="Q16" i="192" s="1"/>
  <c r="O15" i="192"/>
  <c r="Q15" i="192" s="1"/>
  <c r="O14" i="192"/>
  <c r="Q14" i="192" s="1"/>
  <c r="O44" i="192"/>
  <c r="Q44" i="192" s="1"/>
  <c r="O25" i="192"/>
  <c r="Q25" i="192" s="1"/>
  <c r="O52" i="192"/>
  <c r="Q52" i="192" s="1"/>
  <c r="O37" i="192"/>
  <c r="Q37" i="192" s="1"/>
  <c r="O20" i="192"/>
  <c r="Q20" i="192" s="1"/>
  <c r="O18" i="192"/>
  <c r="Q18" i="192" s="1"/>
  <c r="O12" i="192"/>
  <c r="Q12" i="192" s="1"/>
  <c r="O26" i="192"/>
  <c r="Q26" i="192" s="1"/>
  <c r="O51" i="192"/>
  <c r="Q51" i="192" s="1"/>
  <c r="O49" i="192"/>
  <c r="Q49" i="192" s="1"/>
  <c r="O9" i="192"/>
  <c r="Q9" i="192" s="1"/>
  <c r="O40" i="192"/>
  <c r="Q40" i="192" s="1"/>
  <c r="O48" i="192"/>
  <c r="Q48" i="192" s="1"/>
  <c r="O32" i="192"/>
  <c r="Q32" i="192" s="1"/>
  <c r="O41" i="192"/>
  <c r="Q41" i="192" s="1"/>
  <c r="O13" i="192"/>
  <c r="Q13" i="192" s="1"/>
  <c r="O31" i="192"/>
  <c r="Q31" i="192" s="1"/>
  <c r="O43" i="192"/>
  <c r="Q43" i="192" s="1"/>
  <c r="O29" i="192"/>
  <c r="Q29" i="192" s="1"/>
  <c r="O7" i="192"/>
  <c r="Q7" i="192" s="1"/>
  <c r="O47" i="192"/>
  <c r="Q47" i="192" s="1"/>
  <c r="O30" i="192"/>
  <c r="Q30" i="192" s="1"/>
  <c r="O42" i="192"/>
  <c r="Q42" i="192" s="1"/>
  <c r="O11" i="192"/>
  <c r="Q11" i="192" s="1"/>
  <c r="O50" i="192"/>
  <c r="Q50" i="192" s="1"/>
  <c r="O28" i="192"/>
  <c r="Q28" i="192" s="1"/>
  <c r="O34" i="192"/>
  <c r="Q34" i="192" s="1"/>
  <c r="O4" i="192"/>
  <c r="Q4" i="192" s="1"/>
  <c r="O56" i="192"/>
  <c r="Q56" i="192" s="1"/>
  <c r="O21" i="192"/>
  <c r="Q21" i="192" s="1"/>
  <c r="O19" i="192"/>
  <c r="Q19" i="192" s="1"/>
  <c r="O22" i="192"/>
  <c r="Q22" i="192" s="1"/>
  <c r="O10" i="192"/>
  <c r="Q10" i="192" s="1"/>
  <c r="O5" i="192"/>
  <c r="Q5" i="192" s="1"/>
  <c r="O38" i="192"/>
  <c r="Q38" i="192" s="1"/>
  <c r="O55" i="192"/>
  <c r="Q55" i="192" s="1"/>
  <c r="O39" i="192"/>
  <c r="Q39" i="192" s="1"/>
  <c r="O23" i="192"/>
  <c r="Q23" i="192" s="1"/>
  <c r="O36" i="192"/>
  <c r="Q36" i="192" s="1"/>
  <c r="O33" i="192"/>
  <c r="Q33" i="192" s="1"/>
  <c r="O24" i="192"/>
  <c r="Q24" i="192" s="1"/>
  <c r="O45" i="192"/>
  <c r="Q45" i="192" s="1"/>
  <c r="O27" i="192"/>
  <c r="Q27" i="192" s="1"/>
  <c r="O46" i="192"/>
  <c r="Q46" i="192" s="1"/>
  <c r="O35" i="192"/>
  <c r="Q35" i="192" s="1"/>
  <c r="O53" i="192"/>
  <c r="Q53" i="192" s="1"/>
  <c r="O17" i="192"/>
  <c r="Q17" i="192" s="1"/>
  <c r="O8" i="192"/>
  <c r="Q8" i="192" s="1"/>
  <c r="O54" i="192"/>
  <c r="Q54" i="192" s="1"/>
  <c r="I94" i="192"/>
  <c r="F94" i="192"/>
  <c r="K94" i="192"/>
  <c r="H94" i="192"/>
  <c r="D94" i="192"/>
  <c r="G94" i="192"/>
  <c r="J94" i="192"/>
  <c r="E94" i="192"/>
  <c r="M13" i="355" l="1"/>
  <c r="M9" i="354"/>
  <c r="M15" i="355"/>
  <c r="M10" i="355"/>
  <c r="M6" i="355"/>
  <c r="M11" i="354"/>
  <c r="M14" i="354"/>
  <c r="M14" i="355"/>
  <c r="M8" i="354"/>
  <c r="I94" i="354"/>
  <c r="M5" i="355"/>
  <c r="J94" i="355"/>
  <c r="M8" i="355"/>
  <c r="M12" i="355"/>
  <c r="M6" i="354"/>
  <c r="K94" i="355"/>
  <c r="K94" i="354"/>
  <c r="M12" i="354"/>
  <c r="M9" i="355"/>
  <c r="I94" i="355"/>
  <c r="J94" i="354"/>
  <c r="M13" i="354"/>
  <c r="M5" i="354"/>
  <c r="L4" i="354"/>
  <c r="O4" i="354"/>
  <c r="Q4" i="354" s="1"/>
  <c r="H94" i="354"/>
  <c r="M4" i="354"/>
  <c r="L14" i="355"/>
  <c r="N14" i="355" s="1"/>
  <c r="O14" i="355"/>
  <c r="Q14" i="355" s="1"/>
  <c r="L13" i="355"/>
  <c r="N13" i="355" s="1"/>
  <c r="O13" i="355"/>
  <c r="Q13" i="355" s="1"/>
  <c r="L11" i="354"/>
  <c r="N11" i="354" s="1"/>
  <c r="O11" i="354"/>
  <c r="Q11" i="354" s="1"/>
  <c r="L8" i="354"/>
  <c r="N8" i="354" s="1"/>
  <c r="O8" i="354"/>
  <c r="Q8" i="354" s="1"/>
  <c r="L9" i="354"/>
  <c r="N9" i="354" s="1"/>
  <c r="O9" i="354"/>
  <c r="Q9" i="354" s="1"/>
  <c r="L12" i="354"/>
  <c r="N12" i="354" s="1"/>
  <c r="O12" i="354"/>
  <c r="Q12" i="354" s="1"/>
  <c r="O15" i="354"/>
  <c r="Q15" i="354" s="1"/>
  <c r="L15" i="354"/>
  <c r="N15" i="354" s="1"/>
  <c r="L6" i="354"/>
  <c r="O6" i="354"/>
  <c r="Q6" i="354" s="1"/>
  <c r="L11" i="355"/>
  <c r="N11" i="355" s="1"/>
  <c r="O11" i="355"/>
  <c r="Q11" i="355" s="1"/>
  <c r="L8" i="355"/>
  <c r="N8" i="355" s="1"/>
  <c r="O8" i="355"/>
  <c r="Q8" i="355" s="1"/>
  <c r="L9" i="355"/>
  <c r="O9" i="355"/>
  <c r="Q9" i="355" s="1"/>
  <c r="L12" i="355"/>
  <c r="N12" i="355" s="1"/>
  <c r="O12" i="355"/>
  <c r="Q12" i="355" s="1"/>
  <c r="L15" i="355"/>
  <c r="N15" i="355" s="1"/>
  <c r="O15" i="355"/>
  <c r="Q15" i="355" s="1"/>
  <c r="L6" i="355"/>
  <c r="N6" i="355" s="1"/>
  <c r="O6" i="355"/>
  <c r="Q6" i="355" s="1"/>
  <c r="L5" i="354"/>
  <c r="O5" i="354"/>
  <c r="Q5" i="354" s="1"/>
  <c r="L10" i="354"/>
  <c r="N10" i="354" s="1"/>
  <c r="O10" i="354"/>
  <c r="Q10" i="354" s="1"/>
  <c r="L7" i="354"/>
  <c r="N7" i="354" s="1"/>
  <c r="O7" i="354"/>
  <c r="Q7" i="354" s="1"/>
  <c r="L4" i="355"/>
  <c r="O4" i="355"/>
  <c r="Q4" i="355" s="1"/>
  <c r="H94" i="355"/>
  <c r="M4" i="355"/>
  <c r="O14" i="354"/>
  <c r="Q14" i="354" s="1"/>
  <c r="L14" i="354"/>
  <c r="N14" i="354" s="1"/>
  <c r="O13" i="354"/>
  <c r="Q13" i="354" s="1"/>
  <c r="L13" i="354"/>
  <c r="L5" i="355"/>
  <c r="N5" i="355" s="1"/>
  <c r="O5" i="355"/>
  <c r="Q5" i="355" s="1"/>
  <c r="L10" i="355"/>
  <c r="N10" i="355" s="1"/>
  <c r="O10" i="355"/>
  <c r="Q10" i="355" s="1"/>
  <c r="L7" i="355"/>
  <c r="N7" i="355" s="1"/>
  <c r="O7" i="355"/>
  <c r="Q7" i="355" s="1"/>
  <c r="L39" i="315"/>
  <c r="N18" i="309"/>
  <c r="R18" i="309" s="1"/>
  <c r="L34" i="315"/>
  <c r="O33" i="315"/>
  <c r="Q33" i="315" s="1"/>
  <c r="M34" i="315"/>
  <c r="M44" i="315"/>
  <c r="N44" i="315" s="1"/>
  <c r="R44" i="315" s="1"/>
  <c r="L43" i="315"/>
  <c r="M36" i="315"/>
  <c r="O41" i="315"/>
  <c r="Q41" i="315" s="1"/>
  <c r="O39" i="315"/>
  <c r="Q39" i="315" s="1"/>
  <c r="N11" i="307"/>
  <c r="R11" i="307" s="1"/>
  <c r="N35" i="308"/>
  <c r="R35" i="308" s="1"/>
  <c r="N16" i="308"/>
  <c r="R16" i="308" s="1"/>
  <c r="N32" i="307"/>
  <c r="R32" i="307" s="1"/>
  <c r="N5" i="307"/>
  <c r="R5" i="307" s="1"/>
  <c r="M43" i="315"/>
  <c r="M38" i="315"/>
  <c r="L45" i="315"/>
  <c r="L41" i="315"/>
  <c r="N41" i="315" s="1"/>
  <c r="L38" i="315"/>
  <c r="N41" i="192"/>
  <c r="R41" i="192" s="1"/>
  <c r="N24" i="307"/>
  <c r="R24" i="307" s="1"/>
  <c r="O38" i="315"/>
  <c r="Q38" i="315" s="1"/>
  <c r="M31" i="315"/>
  <c r="M46" i="315"/>
  <c r="O27" i="315"/>
  <c r="Q27" i="315" s="1"/>
  <c r="M4" i="315"/>
  <c r="O35" i="315"/>
  <c r="Q35" i="315" s="1"/>
  <c r="O21" i="315"/>
  <c r="Q21" i="315" s="1"/>
  <c r="L22" i="315"/>
  <c r="L7" i="315"/>
  <c r="N42" i="307"/>
  <c r="R42" i="307" s="1"/>
  <c r="N45" i="307"/>
  <c r="R45" i="307" s="1"/>
  <c r="M33" i="315"/>
  <c r="M26" i="315"/>
  <c r="N42" i="309"/>
  <c r="R42" i="309" s="1"/>
  <c r="N42" i="308"/>
  <c r="R42" i="308" s="1"/>
  <c r="O7" i="315"/>
  <c r="Q7" i="315" s="1"/>
  <c r="M24" i="315"/>
  <c r="M29" i="315"/>
  <c r="N45" i="309"/>
  <c r="R45" i="309" s="1"/>
  <c r="M13" i="315"/>
  <c r="N14" i="309"/>
  <c r="R14" i="309" s="1"/>
  <c r="N41" i="309"/>
  <c r="R41" i="309" s="1"/>
  <c r="L10" i="315"/>
  <c r="L4" i="315"/>
  <c r="M30" i="315"/>
  <c r="L27" i="315"/>
  <c r="N44" i="307"/>
  <c r="R44" i="307" s="1"/>
  <c r="L17" i="315"/>
  <c r="O19" i="315"/>
  <c r="Q19" i="315" s="1"/>
  <c r="M32" i="315"/>
  <c r="M40" i="315"/>
  <c r="M42" i="315"/>
  <c r="L26" i="315"/>
  <c r="M45" i="315"/>
  <c r="O42" i="315"/>
  <c r="Q42" i="315" s="1"/>
  <c r="R46" i="307"/>
  <c r="L20" i="315"/>
  <c r="M18" i="315"/>
  <c r="N14" i="308"/>
  <c r="R14" i="308" s="1"/>
  <c r="O32" i="315"/>
  <c r="Q32" i="315" s="1"/>
  <c r="O28" i="315"/>
  <c r="Q28" i="315" s="1"/>
  <c r="L12" i="315"/>
  <c r="M6" i="315"/>
  <c r="L19" i="315"/>
  <c r="M39" i="315"/>
  <c r="O40" i="315"/>
  <c r="Q40" i="315" s="1"/>
  <c r="L6" i="315"/>
  <c r="O26" i="315"/>
  <c r="Q26" i="315" s="1"/>
  <c r="O14" i="315"/>
  <c r="Q14" i="315" s="1"/>
  <c r="M22" i="315"/>
  <c r="M7" i="315"/>
  <c r="M28" i="315"/>
  <c r="L31" i="315"/>
  <c r="M35" i="315"/>
  <c r="M25" i="315"/>
  <c r="O15" i="315"/>
  <c r="Q15" i="315" s="1"/>
  <c r="L33" i="315"/>
  <c r="M11" i="315"/>
  <c r="L14" i="315"/>
  <c r="M20" i="315"/>
  <c r="O34" i="315"/>
  <c r="Q34" i="315" s="1"/>
  <c r="M15" i="315"/>
  <c r="M5" i="315"/>
  <c r="L30" i="315"/>
  <c r="L5" i="315"/>
  <c r="L21" i="315"/>
  <c r="O13" i="315"/>
  <c r="Q13" i="315" s="1"/>
  <c r="O8" i="315"/>
  <c r="Q8" i="315" s="1"/>
  <c r="M37" i="315"/>
  <c r="O20" i="315"/>
  <c r="Q20" i="315" s="1"/>
  <c r="O22" i="315"/>
  <c r="Q22" i="315" s="1"/>
  <c r="O36" i="315"/>
  <c r="Q36" i="315" s="1"/>
  <c r="L16" i="315"/>
  <c r="O37" i="315"/>
  <c r="Q37" i="315" s="1"/>
  <c r="M14" i="315"/>
  <c r="O31" i="315"/>
  <c r="Q31" i="315" s="1"/>
  <c r="L35" i="315"/>
  <c r="O6" i="315"/>
  <c r="Q6" i="315" s="1"/>
  <c r="O24" i="315"/>
  <c r="Q24" i="315" s="1"/>
  <c r="L18" i="315"/>
  <c r="L37" i="315"/>
  <c r="M10" i="315"/>
  <c r="L9" i="315"/>
  <c r="L28" i="315"/>
  <c r="M23" i="315"/>
  <c r="L29" i="315"/>
  <c r="M27" i="315"/>
  <c r="O16" i="315"/>
  <c r="Q16" i="315" s="1"/>
  <c r="L25" i="315"/>
  <c r="L36" i="315"/>
  <c r="O25" i="315"/>
  <c r="Q25" i="315" s="1"/>
  <c r="L15" i="315"/>
  <c r="O30" i="315"/>
  <c r="Q30" i="315" s="1"/>
  <c r="O18" i="315"/>
  <c r="Q18" i="315" s="1"/>
  <c r="O23" i="315"/>
  <c r="Q23" i="315" s="1"/>
  <c r="O5" i="315"/>
  <c r="Q5" i="315" s="1"/>
  <c r="O10" i="315"/>
  <c r="Q10" i="315" s="1"/>
  <c r="O29" i="315"/>
  <c r="Q29" i="315" s="1"/>
  <c r="L23" i="315"/>
  <c r="L13" i="315"/>
  <c r="O9" i="315"/>
  <c r="Q9" i="315" s="1"/>
  <c r="M9" i="315"/>
  <c r="L32" i="315"/>
  <c r="L24" i="315"/>
  <c r="M16" i="315"/>
  <c r="M12" i="315"/>
  <c r="M8" i="315"/>
  <c r="N44" i="308"/>
  <c r="R44" i="308" s="1"/>
  <c r="N41" i="307"/>
  <c r="R41" i="307" s="1"/>
  <c r="N44" i="309"/>
  <c r="R44" i="309" s="1"/>
  <c r="N46" i="309"/>
  <c r="R46" i="309" s="1"/>
  <c r="N45" i="308"/>
  <c r="R45" i="308" s="1"/>
  <c r="N41" i="308"/>
  <c r="R41" i="308" s="1"/>
  <c r="N43" i="308"/>
  <c r="R43" i="308" s="1"/>
  <c r="N46" i="308"/>
  <c r="R46" i="308" s="1"/>
  <c r="N43" i="307"/>
  <c r="R43" i="307" s="1"/>
  <c r="K94" i="315"/>
  <c r="O45" i="315"/>
  <c r="Q45" i="315" s="1"/>
  <c r="L42" i="315"/>
  <c r="O47" i="315"/>
  <c r="Q47" i="315" s="1"/>
  <c r="L47" i="315"/>
  <c r="R43" i="309"/>
  <c r="O46" i="315"/>
  <c r="Q46" i="315" s="1"/>
  <c r="L46" i="315"/>
  <c r="M47" i="315"/>
  <c r="O43" i="315"/>
  <c r="Q43" i="315" s="1"/>
  <c r="L40" i="315"/>
  <c r="O17" i="315"/>
  <c r="Q17" i="315" s="1"/>
  <c r="O4" i="315"/>
  <c r="Q4" i="315" s="1"/>
  <c r="M17" i="315"/>
  <c r="L11" i="315"/>
  <c r="M19" i="315"/>
  <c r="N4" i="308"/>
  <c r="R4" i="308" s="1"/>
  <c r="J94" i="315"/>
  <c r="N22" i="308"/>
  <c r="R22" i="308" s="1"/>
  <c r="O12" i="315"/>
  <c r="Q12" i="315" s="1"/>
  <c r="I94" i="315"/>
  <c r="O11" i="315"/>
  <c r="Q11" i="315" s="1"/>
  <c r="M21" i="315"/>
  <c r="L8" i="315"/>
  <c r="H94" i="315"/>
  <c r="N8" i="307"/>
  <c r="R8" i="307" s="1"/>
  <c r="N7" i="307"/>
  <c r="R7" i="307" s="1"/>
  <c r="N13" i="309"/>
  <c r="R13" i="309" s="1"/>
  <c r="N4" i="307"/>
  <c r="R4" i="307" s="1"/>
  <c r="N12" i="309"/>
  <c r="R12" i="309" s="1"/>
  <c r="N15" i="309"/>
  <c r="R15" i="309" s="1"/>
  <c r="N5" i="309"/>
  <c r="R5" i="309" s="1"/>
  <c r="N30" i="308"/>
  <c r="R30" i="308" s="1"/>
  <c r="N39" i="307"/>
  <c r="R39" i="307" s="1"/>
  <c r="N19" i="307"/>
  <c r="R19" i="307" s="1"/>
  <c r="N37" i="307"/>
  <c r="R37" i="307" s="1"/>
  <c r="N28" i="308"/>
  <c r="R28" i="308" s="1"/>
  <c r="N19" i="309"/>
  <c r="R19" i="309" s="1"/>
  <c r="N40" i="308"/>
  <c r="R40" i="308" s="1"/>
  <c r="N25" i="308"/>
  <c r="R25" i="308" s="1"/>
  <c r="N8" i="309"/>
  <c r="R8" i="309" s="1"/>
  <c r="N34" i="309"/>
  <c r="R34" i="309" s="1"/>
  <c r="N18" i="308"/>
  <c r="R18" i="308" s="1"/>
  <c r="N32" i="308"/>
  <c r="R32" i="308" s="1"/>
  <c r="N38" i="307"/>
  <c r="R38" i="307" s="1"/>
  <c r="N9" i="308"/>
  <c r="R9" i="308" s="1"/>
  <c r="N20" i="307"/>
  <c r="R20" i="307" s="1"/>
  <c r="N36" i="307"/>
  <c r="R36" i="307" s="1"/>
  <c r="N7" i="309"/>
  <c r="R7" i="309" s="1"/>
  <c r="R23" i="309"/>
  <c r="N10" i="309"/>
  <c r="R10" i="309" s="1"/>
  <c r="N24" i="309"/>
  <c r="R24" i="309" s="1"/>
  <c r="N33" i="309"/>
  <c r="R33" i="309" s="1"/>
  <c r="R32" i="309"/>
  <c r="N6" i="309"/>
  <c r="R6" i="309" s="1"/>
  <c r="N22" i="309"/>
  <c r="R22" i="309" s="1"/>
  <c r="N26" i="309"/>
  <c r="R26" i="309" s="1"/>
  <c r="N30" i="309"/>
  <c r="R30" i="309" s="1"/>
  <c r="N36" i="309"/>
  <c r="R36" i="309" s="1"/>
  <c r="N40" i="309"/>
  <c r="R40" i="309" s="1"/>
  <c r="N9" i="309"/>
  <c r="R9" i="309" s="1"/>
  <c r="N21" i="309"/>
  <c r="R21" i="309" s="1"/>
  <c r="N25" i="309"/>
  <c r="R25" i="309" s="1"/>
  <c r="N29" i="309"/>
  <c r="R29" i="309" s="1"/>
  <c r="N37" i="309"/>
  <c r="R37" i="309" s="1"/>
  <c r="N11" i="309"/>
  <c r="R11" i="309" s="1"/>
  <c r="N17" i="309"/>
  <c r="R17" i="309" s="1"/>
  <c r="N27" i="309"/>
  <c r="R27" i="309" s="1"/>
  <c r="N4" i="309"/>
  <c r="R4" i="309" s="1"/>
  <c r="N16" i="309"/>
  <c r="R16" i="309" s="1"/>
  <c r="N20" i="309"/>
  <c r="R20" i="309" s="1"/>
  <c r="N28" i="309"/>
  <c r="R28" i="309" s="1"/>
  <c r="N38" i="309"/>
  <c r="R38" i="309" s="1"/>
  <c r="N31" i="309"/>
  <c r="R31" i="309" s="1"/>
  <c r="N35" i="309"/>
  <c r="R35" i="309" s="1"/>
  <c r="N39" i="309"/>
  <c r="R39" i="309" s="1"/>
  <c r="N31" i="308"/>
  <c r="R31" i="308" s="1"/>
  <c r="N6" i="307"/>
  <c r="R6" i="307" s="1"/>
  <c r="N26" i="307"/>
  <c r="R26" i="307" s="1"/>
  <c r="N17" i="308"/>
  <c r="R17" i="308" s="1"/>
  <c r="N9" i="307"/>
  <c r="R9" i="307" s="1"/>
  <c r="N13" i="308"/>
  <c r="R13" i="308" s="1"/>
  <c r="N33" i="307"/>
  <c r="R33" i="307" s="1"/>
  <c r="N10" i="307"/>
  <c r="R10" i="307" s="1"/>
  <c r="R29" i="307"/>
  <c r="N8" i="308"/>
  <c r="R8" i="308" s="1"/>
  <c r="N23" i="307"/>
  <c r="R23" i="307" s="1"/>
  <c r="N34" i="307"/>
  <c r="R34" i="307" s="1"/>
  <c r="N26" i="308"/>
  <c r="R26" i="308" s="1"/>
  <c r="N6" i="308"/>
  <c r="R6" i="308" s="1"/>
  <c r="N11" i="308"/>
  <c r="R11" i="308" s="1"/>
  <c r="N37" i="308"/>
  <c r="R37" i="308" s="1"/>
  <c r="N39" i="308"/>
  <c r="R39" i="308" s="1"/>
  <c r="N17" i="307"/>
  <c r="R17" i="307" s="1"/>
  <c r="N21" i="308"/>
  <c r="R21" i="308" s="1"/>
  <c r="N25" i="307"/>
  <c r="R25" i="307" s="1"/>
  <c r="N29" i="308"/>
  <c r="R29" i="308" s="1"/>
  <c r="N13" i="307"/>
  <c r="R13" i="307" s="1"/>
  <c r="N31" i="307"/>
  <c r="R31" i="307" s="1"/>
  <c r="N35" i="307"/>
  <c r="R35" i="307" s="1"/>
  <c r="N40" i="307"/>
  <c r="R40" i="307" s="1"/>
  <c r="N15" i="308"/>
  <c r="R15" i="308" s="1"/>
  <c r="N20" i="308"/>
  <c r="R20" i="308" s="1"/>
  <c r="N7" i="308"/>
  <c r="R7" i="308" s="1"/>
  <c r="N12" i="308"/>
  <c r="R12" i="308" s="1"/>
  <c r="N36" i="308"/>
  <c r="R36" i="308" s="1"/>
  <c r="N27" i="308"/>
  <c r="R27" i="308" s="1"/>
  <c r="N5" i="308"/>
  <c r="R5" i="308" s="1"/>
  <c r="N21" i="307"/>
  <c r="R21" i="307" s="1"/>
  <c r="N27" i="307"/>
  <c r="R27" i="307" s="1"/>
  <c r="N34" i="308"/>
  <c r="R34" i="308" s="1"/>
  <c r="N10" i="308"/>
  <c r="R10" i="308" s="1"/>
  <c r="N22" i="307"/>
  <c r="R22" i="307" s="1"/>
  <c r="N24" i="308"/>
  <c r="R24" i="308" s="1"/>
  <c r="N23" i="308"/>
  <c r="R23" i="308" s="1"/>
  <c r="N14" i="307"/>
  <c r="R14" i="307" s="1"/>
  <c r="N16" i="307"/>
  <c r="R16" i="307" s="1"/>
  <c r="N19" i="308"/>
  <c r="R19" i="308" s="1"/>
  <c r="N18" i="307"/>
  <c r="R18" i="307" s="1"/>
  <c r="R30" i="307"/>
  <c r="N38" i="308"/>
  <c r="R38" i="308" s="1"/>
  <c r="N12" i="307"/>
  <c r="R12" i="307" s="1"/>
  <c r="N28" i="307"/>
  <c r="R28" i="307" s="1"/>
  <c r="N33" i="308"/>
  <c r="R33" i="308" s="1"/>
  <c r="N15" i="307"/>
  <c r="R15" i="307" s="1"/>
  <c r="N33" i="192"/>
  <c r="R33" i="192" s="1"/>
  <c r="N32" i="192"/>
  <c r="R32" i="192" s="1"/>
  <c r="N16" i="192"/>
  <c r="R16" i="192" s="1"/>
  <c r="N49" i="192"/>
  <c r="N51" i="192"/>
  <c r="N13" i="192"/>
  <c r="R13" i="192" s="1"/>
  <c r="N7" i="192"/>
  <c r="R7" i="192" s="1"/>
  <c r="N31" i="192"/>
  <c r="R31" i="192" s="1"/>
  <c r="N40" i="192"/>
  <c r="R40" i="192" s="1"/>
  <c r="N21" i="192"/>
  <c r="R21" i="192" s="1"/>
  <c r="N47" i="192"/>
  <c r="R47" i="192" s="1"/>
  <c r="N39" i="192"/>
  <c r="R39" i="192" s="1"/>
  <c r="N48" i="192"/>
  <c r="R48" i="192" s="1"/>
  <c r="N61" i="192"/>
  <c r="N73" i="192"/>
  <c r="N19" i="192"/>
  <c r="R19" i="192" s="1"/>
  <c r="N72" i="192"/>
  <c r="N37" i="192"/>
  <c r="R37" i="192" s="1"/>
  <c r="N17" i="192"/>
  <c r="R17" i="192" s="1"/>
  <c r="N25" i="192"/>
  <c r="R25" i="192" s="1"/>
  <c r="N67" i="192"/>
  <c r="N12" i="192"/>
  <c r="R12" i="192" s="1"/>
  <c r="N10" i="192"/>
  <c r="R10" i="192" s="1"/>
  <c r="N76" i="192"/>
  <c r="N35" i="192"/>
  <c r="R35" i="192" s="1"/>
  <c r="N38" i="192"/>
  <c r="R38" i="192" s="1"/>
  <c r="N58" i="192"/>
  <c r="R58" i="192" s="1"/>
  <c r="N62" i="192"/>
  <c r="R62" i="192" s="1"/>
  <c r="N34" i="192"/>
  <c r="R34" i="192" s="1"/>
  <c r="N68" i="192"/>
  <c r="R68" i="192" s="1"/>
  <c r="N66" i="192"/>
  <c r="R66" i="192" s="1"/>
  <c r="N81" i="192"/>
  <c r="R81" i="192" s="1"/>
  <c r="N77" i="192"/>
  <c r="R77" i="192" s="1"/>
  <c r="N26" i="192"/>
  <c r="R26" i="192" s="1"/>
  <c r="N74" i="192"/>
  <c r="R74" i="192" s="1"/>
  <c r="N60" i="192"/>
  <c r="R60" i="192" s="1"/>
  <c r="R63" i="192"/>
  <c r="R73" i="192"/>
  <c r="R69" i="192"/>
  <c r="R65" i="192"/>
  <c r="N59" i="192"/>
  <c r="R59" i="192" s="1"/>
  <c r="N46" i="192"/>
  <c r="R46" i="192" s="1"/>
  <c r="N80" i="192"/>
  <c r="R80" i="192" s="1"/>
  <c r="N57" i="192"/>
  <c r="R57" i="192" s="1"/>
  <c r="N79" i="192"/>
  <c r="R79" i="192" s="1"/>
  <c r="N44" i="192"/>
  <c r="R44" i="192" s="1"/>
  <c r="R83" i="192"/>
  <c r="P83" i="192" s="1"/>
  <c r="R85" i="192"/>
  <c r="P85" i="192" s="1"/>
  <c r="R87" i="192"/>
  <c r="P87" i="192" s="1"/>
  <c r="R82" i="192"/>
  <c r="R78" i="192"/>
  <c r="N5" i="192"/>
  <c r="R5" i="192" s="1"/>
  <c r="N22" i="192"/>
  <c r="R22" i="192" s="1"/>
  <c r="R67" i="192"/>
  <c r="R64" i="192"/>
  <c r="R61" i="192"/>
  <c r="R71" i="192"/>
  <c r="R70" i="192"/>
  <c r="R75" i="192"/>
  <c r="R86" i="192"/>
  <c r="P86" i="192" s="1"/>
  <c r="R76" i="192"/>
  <c r="R84" i="192"/>
  <c r="P84" i="192" s="1"/>
  <c r="N45" i="192"/>
  <c r="R45" i="192" s="1"/>
  <c r="N11" i="192"/>
  <c r="R11" i="192" s="1"/>
  <c r="N8" i="192"/>
  <c r="R8" i="192" s="1"/>
  <c r="N30" i="192"/>
  <c r="R30" i="192" s="1"/>
  <c r="N56" i="192"/>
  <c r="R56" i="192" s="1"/>
  <c r="N54" i="192"/>
  <c r="R54" i="192" s="1"/>
  <c r="N24" i="192"/>
  <c r="R24" i="192" s="1"/>
  <c r="R72" i="192"/>
  <c r="N43" i="192"/>
  <c r="R43" i="192" s="1"/>
  <c r="N42" i="192"/>
  <c r="R42" i="192" s="1"/>
  <c r="R53" i="192"/>
  <c r="R55" i="192"/>
  <c r="N28" i="192"/>
  <c r="R28" i="192" s="1"/>
  <c r="N4" i="192"/>
  <c r="R4" i="192" s="1"/>
  <c r="N36" i="192"/>
  <c r="R36" i="192" s="1"/>
  <c r="N14" i="192"/>
  <c r="R14" i="192" s="1"/>
  <c r="N18" i="192"/>
  <c r="R18" i="192" s="1"/>
  <c r="N9" i="192"/>
  <c r="R9" i="192" s="1"/>
  <c r="N52" i="192"/>
  <c r="R52" i="192" s="1"/>
  <c r="N15" i="192"/>
  <c r="R15" i="192" s="1"/>
  <c r="N27" i="192"/>
  <c r="R27" i="192" s="1"/>
  <c r="N20" i="192"/>
  <c r="R20" i="192" s="1"/>
  <c r="N6" i="192"/>
  <c r="R6" i="192" s="1"/>
  <c r="N23" i="192"/>
  <c r="R23" i="192" s="1"/>
  <c r="N50" i="192"/>
  <c r="R50" i="192" s="1"/>
  <c r="N29" i="192"/>
  <c r="R29" i="192" s="1"/>
  <c r="R51" i="192"/>
  <c r="R49" i="192"/>
  <c r="N6" i="354" l="1"/>
  <c r="N13" i="354"/>
  <c r="R13" i="354" s="1"/>
  <c r="R13" i="355"/>
  <c r="N5" i="354"/>
  <c r="R5" i="354" s="1"/>
  <c r="N9" i="355"/>
  <c r="R9" i="355" s="1"/>
  <c r="N4" i="354"/>
  <c r="R4" i="354" s="1"/>
  <c r="N4" i="355"/>
  <c r="R4" i="355" s="1"/>
  <c r="R10" i="355"/>
  <c r="R7" i="354"/>
  <c r="R15" i="355"/>
  <c r="R11" i="355"/>
  <c r="R15" i="354"/>
  <c r="R9" i="354"/>
  <c r="R11" i="354"/>
  <c r="R14" i="355"/>
  <c r="R7" i="355"/>
  <c r="R5" i="355"/>
  <c r="R14" i="354"/>
  <c r="R10" i="354"/>
  <c r="R6" i="355"/>
  <c r="R12" i="355"/>
  <c r="R8" i="355"/>
  <c r="R6" i="354"/>
  <c r="R12" i="354"/>
  <c r="R8" i="354"/>
  <c r="N28" i="315"/>
  <c r="R28" i="315" s="1"/>
  <c r="N16" i="315"/>
  <c r="R16" i="315" s="1"/>
  <c r="N39" i="315"/>
  <c r="R39" i="315" s="1"/>
  <c r="N34" i="315"/>
  <c r="R34" i="315" s="1"/>
  <c r="N36" i="315"/>
  <c r="R36" i="315" s="1"/>
  <c r="N43" i="315"/>
  <c r="R43" i="315" s="1"/>
  <c r="R41" i="315"/>
  <c r="N38" i="315"/>
  <c r="R38" i="315" s="1"/>
  <c r="N13" i="315"/>
  <c r="R13" i="315" s="1"/>
  <c r="N46" i="315"/>
  <c r="N45" i="315"/>
  <c r="R45" i="315" s="1"/>
  <c r="N29" i="315"/>
  <c r="R29" i="315" s="1"/>
  <c r="N31" i="315"/>
  <c r="R31" i="315" s="1"/>
  <c r="N37" i="315"/>
  <c r="R37" i="315" s="1"/>
  <c r="P46" i="307"/>
  <c r="N7" i="315"/>
  <c r="R7" i="315" s="1"/>
  <c r="N4" i="315"/>
  <c r="R4" i="315" s="1"/>
  <c r="N22" i="315"/>
  <c r="R22" i="315" s="1"/>
  <c r="N33" i="315"/>
  <c r="R33" i="315" s="1"/>
  <c r="N26" i="315"/>
  <c r="R26" i="315" s="1"/>
  <c r="N24" i="315"/>
  <c r="R24" i="315" s="1"/>
  <c r="N30" i="315"/>
  <c r="R30" i="315" s="1"/>
  <c r="N42" i="315"/>
  <c r="R42" i="315" s="1"/>
  <c r="N20" i="315"/>
  <c r="R20" i="315" s="1"/>
  <c r="N10" i="315"/>
  <c r="R10" i="315" s="1"/>
  <c r="N32" i="315"/>
  <c r="R32" i="315" s="1"/>
  <c r="N27" i="315"/>
  <c r="R27" i="315" s="1"/>
  <c r="N40" i="315"/>
  <c r="R40" i="315" s="1"/>
  <c r="N11" i="315"/>
  <c r="R11" i="315" s="1"/>
  <c r="N17" i="315"/>
  <c r="R17" i="315" s="1"/>
  <c r="N14" i="315"/>
  <c r="R14" i="315" s="1"/>
  <c r="N19" i="315"/>
  <c r="R19" i="315" s="1"/>
  <c r="P41" i="309"/>
  <c r="P45" i="307"/>
  <c r="N18" i="315"/>
  <c r="R18" i="315" s="1"/>
  <c r="N12" i="315"/>
  <c r="R12" i="315" s="1"/>
  <c r="N6" i="315"/>
  <c r="R6" i="315" s="1"/>
  <c r="N25" i="315"/>
  <c r="R25" i="315" s="1"/>
  <c r="N35" i="315"/>
  <c r="R35" i="315" s="1"/>
  <c r="N23" i="315"/>
  <c r="R23" i="315" s="1"/>
  <c r="N9" i="315"/>
  <c r="R9" i="315" s="1"/>
  <c r="N8" i="315"/>
  <c r="R8" i="315" s="1"/>
  <c r="N15" i="315"/>
  <c r="R15" i="315" s="1"/>
  <c r="N21" i="315"/>
  <c r="R21" i="315" s="1"/>
  <c r="N5" i="315"/>
  <c r="R5" i="315" s="1"/>
  <c r="P41" i="308"/>
  <c r="R46" i="315"/>
  <c r="N47" i="315"/>
  <c r="R47" i="315"/>
  <c r="P45" i="309"/>
  <c r="P42" i="309"/>
  <c r="P44" i="309"/>
  <c r="P46" i="309"/>
  <c r="P43" i="309"/>
  <c r="P45" i="308"/>
  <c r="P44" i="308"/>
  <c r="P46" i="308"/>
  <c r="P43" i="308"/>
  <c r="P42" i="308"/>
  <c r="P44" i="307"/>
  <c r="P43" i="307"/>
  <c r="P42" i="307"/>
  <c r="P41" i="307"/>
  <c r="P20" i="309"/>
  <c r="P35" i="309"/>
  <c r="P9" i="309"/>
  <c r="P30" i="309"/>
  <c r="P29" i="309"/>
  <c r="P26" i="309"/>
  <c r="P16" i="309"/>
  <c r="P40" i="309"/>
  <c r="P39" i="309"/>
  <c r="P28" i="309"/>
  <c r="P4" i="309"/>
  <c r="P18" i="309"/>
  <c r="P13" i="309"/>
  <c r="P19" i="309"/>
  <c r="P23" i="309"/>
  <c r="P5" i="309"/>
  <c r="P11" i="309"/>
  <c r="P24" i="309"/>
  <c r="P34" i="309"/>
  <c r="P37" i="309"/>
  <c r="P32" i="309"/>
  <c r="P31" i="309"/>
  <c r="P7" i="309"/>
  <c r="P14" i="309"/>
  <c r="P15" i="309"/>
  <c r="P12" i="309"/>
  <c r="P27" i="309"/>
  <c r="P38" i="309"/>
  <c r="P10" i="309"/>
  <c r="P21" i="309"/>
  <c r="P6" i="309"/>
  <c r="P25" i="309"/>
  <c r="P22" i="309"/>
  <c r="P8" i="309"/>
  <c r="P17" i="309"/>
  <c r="P36" i="309"/>
  <c r="P33" i="309"/>
  <c r="P15" i="307"/>
  <c r="P19" i="308"/>
  <c r="P38" i="308"/>
  <c r="P10" i="308"/>
  <c r="P18" i="307"/>
  <c r="P27" i="308"/>
  <c r="P5" i="308"/>
  <c r="P14" i="308"/>
  <c r="P29" i="308"/>
  <c r="P28" i="308"/>
  <c r="P31" i="308"/>
  <c r="P12" i="307"/>
  <c r="P22" i="307"/>
  <c r="P39" i="308"/>
  <c r="P33" i="308"/>
  <c r="P30" i="307"/>
  <c r="P4" i="307"/>
  <c r="P31" i="307"/>
  <c r="P30" i="308"/>
  <c r="P9" i="307"/>
  <c r="P39" i="307"/>
  <c r="P24" i="308"/>
  <c r="P14" i="307"/>
  <c r="P23" i="308"/>
  <c r="P23" i="307"/>
  <c r="P25" i="307"/>
  <c r="P9" i="308"/>
  <c r="P24" i="307"/>
  <c r="P26" i="307"/>
  <c r="P28" i="307"/>
  <c r="P15" i="308"/>
  <c r="P20" i="308"/>
  <c r="P21" i="307"/>
  <c r="P11" i="308"/>
  <c r="P20" i="307"/>
  <c r="P21" i="308"/>
  <c r="P4" i="308"/>
  <c r="P19" i="307"/>
  <c r="P25" i="308"/>
  <c r="P17" i="308"/>
  <c r="P38" i="307"/>
  <c r="P11" i="307"/>
  <c r="P10" i="307"/>
  <c r="P12" i="308"/>
  <c r="P36" i="307"/>
  <c r="P40" i="307"/>
  <c r="P35" i="307"/>
  <c r="P16" i="307"/>
  <c r="P34" i="308"/>
  <c r="P37" i="308"/>
  <c r="P7" i="308"/>
  <c r="P33" i="307"/>
  <c r="P16" i="308"/>
  <c r="P18" i="308"/>
  <c r="P37" i="307"/>
  <c r="P13" i="307"/>
  <c r="P35" i="308"/>
  <c r="P6" i="307"/>
  <c r="P7" i="307"/>
  <c r="P36" i="308"/>
  <c r="P6" i="308"/>
  <c r="P34" i="307"/>
  <c r="P32" i="308"/>
  <c r="P13" i="308"/>
  <c r="P22" i="308"/>
  <c r="P27" i="307"/>
  <c r="P8" i="307"/>
  <c r="P32" i="307"/>
  <c r="P26" i="308"/>
  <c r="P8" i="308"/>
  <c r="P17" i="307"/>
  <c r="P40" i="308"/>
  <c r="P29" i="307"/>
  <c r="P5" i="307"/>
  <c r="P46" i="192"/>
  <c r="P56" i="192"/>
  <c r="P61" i="192"/>
  <c r="P73" i="192"/>
  <c r="P68" i="192"/>
  <c r="P72" i="192"/>
  <c r="P70" i="192"/>
  <c r="P59" i="192"/>
  <c r="P80" i="192"/>
  <c r="P65" i="192"/>
  <c r="P58" i="192"/>
  <c r="P82" i="192"/>
  <c r="P69" i="192"/>
  <c r="P66" i="192"/>
  <c r="P55" i="192"/>
  <c r="P60" i="192"/>
  <c r="P64" i="192"/>
  <c r="P57" i="192"/>
  <c r="P50" i="192"/>
  <c r="P49" i="192"/>
  <c r="P51" i="192"/>
  <c r="P71" i="192"/>
  <c r="P67" i="192"/>
  <c r="P81" i="192"/>
  <c r="P79" i="192"/>
  <c r="P16" i="192"/>
  <c r="P48" i="192"/>
  <c r="P75" i="192"/>
  <c r="P78" i="192"/>
  <c r="P52" i="192"/>
  <c r="P76" i="192"/>
  <c r="P74" i="192"/>
  <c r="P53" i="192"/>
  <c r="P77" i="192"/>
  <c r="P62" i="192"/>
  <c r="P63" i="192"/>
  <c r="P54" i="192"/>
  <c r="P13" i="192"/>
  <c r="P17" i="192"/>
  <c r="P34" i="192"/>
  <c r="P40" i="192"/>
  <c r="P8" i="192"/>
  <c r="P23" i="192"/>
  <c r="P18" i="192"/>
  <c r="P7" i="192"/>
  <c r="P14" i="192"/>
  <c r="P25" i="192"/>
  <c r="P28" i="192"/>
  <c r="P38" i="192"/>
  <c r="P43" i="192"/>
  <c r="P45" i="192"/>
  <c r="P22" i="192"/>
  <c r="P44" i="192"/>
  <c r="P15" i="192"/>
  <c r="P10" i="192"/>
  <c r="P26" i="192"/>
  <c r="P21" i="192"/>
  <c r="P29" i="192"/>
  <c r="P36" i="192"/>
  <c r="P5" i="192"/>
  <c r="P39" i="192"/>
  <c r="P30" i="192"/>
  <c r="P9" i="192"/>
  <c r="P41" i="192"/>
  <c r="P32" i="192"/>
  <c r="P35" i="192"/>
  <c r="P11" i="192"/>
  <c r="P37" i="192"/>
  <c r="P31" i="192"/>
  <c r="P24" i="192"/>
  <c r="P4" i="192"/>
  <c r="P33" i="192"/>
  <c r="P47" i="192"/>
  <c r="P42" i="192"/>
  <c r="P6" i="192"/>
  <c r="P20" i="192"/>
  <c r="P12" i="192"/>
  <c r="P19" i="192"/>
  <c r="P27" i="192"/>
  <c r="P6" i="355" l="1"/>
  <c r="P12" i="354"/>
  <c r="P6" i="354"/>
  <c r="P10" i="354"/>
  <c r="P14" i="355"/>
  <c r="P11" i="355"/>
  <c r="P7" i="354"/>
  <c r="P8" i="355"/>
  <c r="P14" i="354"/>
  <c r="P11" i="354"/>
  <c r="P10" i="355"/>
  <c r="P8" i="354"/>
  <c r="P12" i="355"/>
  <c r="P5" i="355"/>
  <c r="P9" i="354"/>
  <c r="P15" i="355"/>
  <c r="P13" i="355"/>
  <c r="P7" i="355"/>
  <c r="P15" i="354"/>
  <c r="P5" i="354"/>
  <c r="P4" i="354"/>
  <c r="P13" i="354"/>
  <c r="P9" i="355"/>
  <c r="P4" i="355"/>
  <c r="P44" i="315"/>
  <c r="P22" i="315"/>
  <c r="P32" i="315"/>
  <c r="P42" i="315"/>
  <c r="P36" i="315"/>
  <c r="P20" i="315"/>
  <c r="P31" i="315"/>
  <c r="P6" i="315"/>
  <c r="P37" i="315"/>
  <c r="P10" i="315"/>
  <c r="P9" i="315"/>
  <c r="P7" i="315"/>
  <c r="P41" i="315"/>
  <c r="P38" i="315"/>
  <c r="P46" i="315"/>
  <c r="P40" i="315"/>
  <c r="P21" i="315"/>
  <c r="P35" i="315"/>
  <c r="P23" i="315"/>
  <c r="P24" i="315"/>
  <c r="P47" i="315"/>
  <c r="P43" i="315"/>
  <c r="P39" i="315"/>
  <c r="P45" i="315"/>
  <c r="P18" i="315"/>
  <c r="P29" i="315"/>
  <c r="P30" i="315"/>
  <c r="P5" i="315"/>
  <c r="P25" i="315"/>
  <c r="P26" i="315"/>
  <c r="P27" i="315"/>
  <c r="P28" i="315"/>
  <c r="P34" i="315"/>
  <c r="P17" i="315"/>
  <c r="P16" i="315"/>
  <c r="P33" i="315"/>
  <c r="P8" i="315"/>
  <c r="P12" i="315"/>
  <c r="P19" i="315"/>
  <c r="P4" i="315"/>
  <c r="P13" i="315"/>
  <c r="P11" i="315"/>
  <c r="P15" i="315"/>
  <c r="P14" i="315"/>
  <c r="F28" i="193" l="1"/>
  <c r="F24" i="193"/>
  <c r="DR24" i="193" l="1"/>
  <c r="C45" i="302" s="1"/>
  <c r="D45" i="302" s="1"/>
  <c r="DR28" i="193"/>
  <c r="F29" i="193"/>
  <c r="F11" i="193"/>
  <c r="C49" i="302" l="1"/>
  <c r="D49" i="302" s="1"/>
  <c r="C36" i="302"/>
  <c r="D36" i="302" s="1"/>
  <c r="DR29" i="193"/>
  <c r="DR11" i="193"/>
  <c r="F21" i="193"/>
  <c r="F19" i="193"/>
  <c r="F33" i="193"/>
  <c r="F32" i="193"/>
  <c r="F27" i="193"/>
  <c r="C9" i="302" l="1"/>
  <c r="D9" i="302" s="1"/>
  <c r="C24" i="302"/>
  <c r="D24" i="302" s="1"/>
  <c r="C41" i="302"/>
  <c r="D41" i="302" s="1"/>
  <c r="C50" i="302"/>
  <c r="D50" i="302" s="1"/>
  <c r="DR27" i="193"/>
  <c r="DR32" i="193"/>
  <c r="C47" i="302" s="1"/>
  <c r="D47" i="302" s="1"/>
  <c r="DR33" i="193"/>
  <c r="DR19" i="193"/>
  <c r="C32" i="302" s="1"/>
  <c r="D32" i="302" s="1"/>
  <c r="DR21" i="193"/>
  <c r="C42" i="302" l="1"/>
  <c r="D42" i="302" s="1"/>
  <c r="C37" i="302"/>
  <c r="D37" i="302" s="1"/>
  <c r="C23" i="302"/>
  <c r="D23" i="302" s="1"/>
  <c r="C40" i="302"/>
  <c r="D40" i="302" s="1"/>
  <c r="C44" i="302"/>
  <c r="D44" i="302" s="1"/>
  <c r="C54" i="302"/>
  <c r="D54" i="302" s="1"/>
  <c r="C43" i="302"/>
  <c r="D43" i="302" s="1"/>
  <c r="C53" i="302"/>
  <c r="D53" i="302" s="1"/>
  <c r="C39" i="302"/>
  <c r="D39" i="302" s="1"/>
  <c r="C48" i="302"/>
  <c r="D48" i="302" s="1"/>
  <c r="C35" i="302"/>
  <c r="D35" i="302" s="1"/>
  <c r="C30" i="302"/>
  <c r="D30" i="30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Martine</author>
  </authors>
  <commentList>
    <comment ref="AD313" authorId="0" shapeId="0" xr:uid="{E9C336CA-97C7-4FDC-A59A-2DA7B40CFC78}">
      <text>
        <r>
          <rPr>
            <b/>
            <sz val="9"/>
            <color indexed="81"/>
            <rFont val="Tahoma"/>
            <family val="2"/>
          </rPr>
          <t>Martine: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Martine</author>
  </authors>
  <commentList>
    <comment ref="AD313" authorId="0" shapeId="0" xr:uid="{02399ABF-1B1E-4914-B994-82BE8D26F393}">
      <text>
        <r>
          <rPr>
            <b/>
            <sz val="9"/>
            <color indexed="81"/>
            <rFont val="Tahoma"/>
            <family val="2"/>
          </rPr>
          <t>Martine: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Martine</author>
  </authors>
  <commentList>
    <comment ref="AD313" authorId="0" shapeId="0" xr:uid="{49E111EB-D4B8-4D39-9312-C309EF217637}">
      <text>
        <r>
          <rPr>
            <b/>
            <sz val="9"/>
            <color indexed="81"/>
            <rFont val="Tahoma"/>
            <family val="2"/>
          </rPr>
          <t>Martine: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Martine</author>
  </authors>
  <commentList>
    <comment ref="AD313" authorId="0" shapeId="0" xr:uid="{3037E0DA-FE59-46EE-8249-CCD92CA068EF}">
      <text>
        <r>
          <rPr>
            <b/>
            <sz val="9"/>
            <color indexed="81"/>
            <rFont val="Tahoma"/>
            <family val="2"/>
          </rPr>
          <t>Martine: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<sst xmlns="http://schemas.openxmlformats.org/spreadsheetml/2006/main" count="20702" uniqueCount="383">
  <si>
    <t>N°</t>
  </si>
  <si>
    <t>1° P</t>
  </si>
  <si>
    <t>POINTS  POUR</t>
  </si>
  <si>
    <t>+</t>
  </si>
  <si>
    <t>-</t>
  </si>
  <si>
    <t>CLASSEMENT</t>
  </si>
  <si>
    <t>GAGNEES</t>
  </si>
  <si>
    <t>POINTS POUR</t>
  </si>
  <si>
    <t>POINT CONTRE</t>
  </si>
  <si>
    <t>POINTS  contre</t>
  </si>
  <si>
    <t>ADOUE Elisabeth</t>
  </si>
  <si>
    <t>ALLANO Louis</t>
  </si>
  <si>
    <t>BESCHU Yvette</t>
  </si>
  <si>
    <t>DENIAUD Annie</t>
  </si>
  <si>
    <t>DEPAUW Patrick</t>
  </si>
  <si>
    <t>EHANNO Gérard</t>
  </si>
  <si>
    <t>ESCUTARY Bernard</t>
  </si>
  <si>
    <t>EVENOT Jean</t>
  </si>
  <si>
    <t>FAVRE Daniel</t>
  </si>
  <si>
    <t>FOCILLON Jacques</t>
  </si>
  <si>
    <t>HARDY Alain</t>
  </si>
  <si>
    <t>JANNIN Philippe</t>
  </si>
  <si>
    <t>JEHANNO Didier</t>
  </si>
  <si>
    <t>LE CALONNEC Félix</t>
  </si>
  <si>
    <t>LE CALONNEC Marie-Thérèse</t>
  </si>
  <si>
    <t>LE DERFF Gérard</t>
  </si>
  <si>
    <t>LE DU Philippe</t>
  </si>
  <si>
    <t>LEFEVRE Alain</t>
  </si>
  <si>
    <t>LEFEVRE Florence</t>
  </si>
  <si>
    <t>LE GOFF Christian</t>
  </si>
  <si>
    <t>LE MENAJOUR André</t>
  </si>
  <si>
    <t>LE MENER Patrick</t>
  </si>
  <si>
    <t>LE TALLEC Jacques</t>
  </si>
  <si>
    <t>LOHEAS Jean-Paul</t>
  </si>
  <si>
    <t>MARMET Bernard</t>
  </si>
  <si>
    <t>METAYER Hubert</t>
  </si>
  <si>
    <t>MORICE Geneviève</t>
  </si>
  <si>
    <t>POURCHASSE Raymonde</t>
  </si>
  <si>
    <t>PUREN Marcel</t>
  </si>
  <si>
    <t>REGNE Jean</t>
  </si>
  <si>
    <t>SIMON Marie-Thérèse</t>
  </si>
  <si>
    <t>TURCANTIN Joël</t>
  </si>
  <si>
    <t xml:space="preserve"> </t>
  </si>
  <si>
    <t>DEPAUW Eddy</t>
  </si>
  <si>
    <t>LE PENDU Thierry</t>
  </si>
  <si>
    <t>ARS André</t>
  </si>
  <si>
    <t>PRESENT ?</t>
  </si>
  <si>
    <t>Nom Prénom</t>
  </si>
  <si>
    <t>Nbre de Joueurs</t>
  </si>
  <si>
    <t>LISTE DES JOUEURS TRIES</t>
  </si>
  <si>
    <t>ALLANO Jack</t>
  </si>
  <si>
    <t>ALLOT Christian</t>
  </si>
  <si>
    <t>BARDOULT Henri</t>
  </si>
  <si>
    <t>BERTRAND Michèle</t>
  </si>
  <si>
    <t>BOURDILLEL Guillaume</t>
  </si>
  <si>
    <t>CLOCHEPIN Stéphane</t>
  </si>
  <si>
    <t>DANIOUX Yvette</t>
  </si>
  <si>
    <t>DELAUME Marie-Madeleine</t>
  </si>
  <si>
    <t>DURAND Stephane</t>
  </si>
  <si>
    <t>ESPIAU Jean-Pierre</t>
  </si>
  <si>
    <t>FRIGOT Jean Charles</t>
  </si>
  <si>
    <t>FUDUCHE Thierry</t>
  </si>
  <si>
    <t>GOURIOU Claude</t>
  </si>
  <si>
    <t>GUENANTEN Céline</t>
  </si>
  <si>
    <t>GUENANTEN Joseph</t>
  </si>
  <si>
    <t>GUIGOURES Fabienne</t>
  </si>
  <si>
    <t>GUIGOURES Honoré</t>
  </si>
  <si>
    <t>HUNOU Thierry</t>
  </si>
  <si>
    <t>JAN Thierry</t>
  </si>
  <si>
    <t>JAN Yannick</t>
  </si>
  <si>
    <t>KOCZAN Yan</t>
  </si>
  <si>
    <t>LAGNY Jean-Marie</t>
  </si>
  <si>
    <t>LAGNY Martine</t>
  </si>
  <si>
    <t>LE BLEVEC Alain</t>
  </si>
  <si>
    <t>LE COUVIOUR Martine</t>
  </si>
  <si>
    <t>LE DOARE Michel</t>
  </si>
  <si>
    <t>LE RAY Elie</t>
  </si>
  <si>
    <t>LE RAY Jean Yves</t>
  </si>
  <si>
    <t>LORIEAU Fredéric</t>
  </si>
  <si>
    <t>MANGOUERO Henri</t>
  </si>
  <si>
    <t>MESNARD Christian</t>
  </si>
  <si>
    <t>MORIN Marcel</t>
  </si>
  <si>
    <t>NOBLET Julien Owen Rubens</t>
  </si>
  <si>
    <t>NOEL Patrice</t>
  </si>
  <si>
    <t>PARLANT Marie-Hélène</t>
  </si>
  <si>
    <t>PARLANT Yves</t>
  </si>
  <si>
    <t>PICHOUX Bernadette</t>
  </si>
  <si>
    <t>PIQUOT Pierre</t>
  </si>
  <si>
    <t>RAMEL Patrice</t>
  </si>
  <si>
    <t>RAMMIT David</t>
  </si>
  <si>
    <t>RONDINEAU Yannick</t>
  </si>
  <si>
    <t>ROUSSEL Christine</t>
  </si>
  <si>
    <t>RUYET Jérome</t>
  </si>
  <si>
    <t>SAVARY Jean-Pierre</t>
  </si>
  <si>
    <t>SHAMBOURG Yannick</t>
  </si>
  <si>
    <t>SOTTIN Jacqueline</t>
  </si>
  <si>
    <t>SOTTIN Michel</t>
  </si>
  <si>
    <t>TEXIER Martial</t>
  </si>
  <si>
    <t>VIRARD Didier</t>
  </si>
  <si>
    <t>Portable</t>
  </si>
  <si>
    <t>Fixe</t>
  </si>
  <si>
    <t>Mail</t>
  </si>
  <si>
    <t>thierryfuduche@yahoo.fr</t>
  </si>
  <si>
    <t>H/F</t>
  </si>
  <si>
    <t>Anniversaire</t>
  </si>
  <si>
    <t>F</t>
  </si>
  <si>
    <t>X</t>
  </si>
  <si>
    <t>M</t>
  </si>
  <si>
    <t>ESP</t>
  </si>
  <si>
    <t>CHQ</t>
  </si>
  <si>
    <t>PLESCOP PETANQUE LOISIRS</t>
  </si>
  <si>
    <t>16 JOUEURS - 8 DOUBLETTES</t>
  </si>
  <si>
    <t>TERRAIN</t>
  </si>
  <si>
    <t>17 JOUEURS - 7 DOUBLETTES + 1 TRIPLETTE</t>
  </si>
  <si>
    <t>18 JOUEURS - 6 DOUBLETTES + 2 TRIPLETTES</t>
  </si>
  <si>
    <t>19 JOUEURS - 5 DOUBLETTES + 3 TRIPLETTES</t>
  </si>
  <si>
    <t xml:space="preserve">20 JOUEURS - 10 DOUBLETTES </t>
  </si>
  <si>
    <t>21 JOUEURS - 9 DOUBLETTES + 1 TRIPLETTE</t>
  </si>
  <si>
    <t>22 JOUEURS - 8 DOUBLETTES + 2 TRIPLETTES</t>
  </si>
  <si>
    <t>23 JOUEURS - 7 DOUBLETTES + 3 TRIPLETTES</t>
  </si>
  <si>
    <t xml:space="preserve">24 JOUEURS - 12 DOUBLETTES </t>
  </si>
  <si>
    <t>25 JOUEURS - 11 DOUBLETTES + 1 TRIPLETTE</t>
  </si>
  <si>
    <t>26 JOUEURS - 10 DOUBLETTES + 2 TRIPLETTES</t>
  </si>
  <si>
    <t>27 JOUEURS - 9 DOUBLETTES + 3 TRIPLETTES</t>
  </si>
  <si>
    <t>30 JOUEURS - 12 DOUBLETTES + 2 TRIPLETTES</t>
  </si>
  <si>
    <t>31 JOUEURS - 11 DOUBLETTES + 3 TRIPLETTES</t>
  </si>
  <si>
    <t xml:space="preserve">28 JOUEURS - 14 DOUBLETTES </t>
  </si>
  <si>
    <t>29 JOUEURS - 13 DOUBLETTES + 1 TRIPLETTE</t>
  </si>
  <si>
    <t xml:space="preserve">32 JOUEURS - 16 DOUBLETTES </t>
  </si>
  <si>
    <t>33 JOUEURS - 15 DOUBLETTES + 1 TRIPLETTE</t>
  </si>
  <si>
    <t>34 JOUEURS - 14 DOUBLETTES + 2 TRIPLETTES</t>
  </si>
  <si>
    <t>35 JOUEURS - 13 DOUBLETTES + 3 TRIPLETTES</t>
  </si>
  <si>
    <t xml:space="preserve">36 JOUEURS - 18 DOUBLETTES </t>
  </si>
  <si>
    <t>37 JOUEURS - 17 DOUBLETTES + 1 TRIPLETTE</t>
  </si>
  <si>
    <t>39 JOUEURS - 15 DOUBLETTES + 3 TRIPLETTES</t>
  </si>
  <si>
    <t xml:space="preserve">40 JOUEURS - 20 DOUBLETTES </t>
  </si>
  <si>
    <t>41 JOUEURS - 19 DOUBLETTES + 1 TRIPLETTE</t>
  </si>
  <si>
    <t>42 JOUEURS - 18 DOUBLETTES + 2 TRIPLETTES</t>
  </si>
  <si>
    <t>43 JOUEURS - 17 DOUBLETTES + 3 TRIPLETTES</t>
  </si>
  <si>
    <t xml:space="preserve">44 JOUEURS - 22 DOUBLETTES </t>
  </si>
  <si>
    <t>45 JOUEURS - 21 DOUBLETTES + 1 TRIPLETTE</t>
  </si>
  <si>
    <t>46 JOUEURS - 20 DOUBLETTES + 2 TRIPLETTES</t>
  </si>
  <si>
    <t>47 JOUEURS - 19 DOUBLETTES + 3 TRIPLETTES</t>
  </si>
  <si>
    <t xml:space="preserve">48 JOUEURS - 24 DOUBLETTES </t>
  </si>
  <si>
    <t>49 JOUEURS - 23 DOUBLETTES + 1 TRIPLETTE</t>
  </si>
  <si>
    <t>51 JOUEURS - 21 DOUBLETTES + 3 TRIPLETTES</t>
  </si>
  <si>
    <t xml:space="preserve">52 JOUEURS - 26 DOUBLETTES </t>
  </si>
  <si>
    <t>53 JOUEURS - 25 DOUBLETTES + 1 TRIPLETTE</t>
  </si>
  <si>
    <t>Terrain</t>
  </si>
  <si>
    <t>Equipe 1</t>
  </si>
  <si>
    <t>Equipe 2</t>
  </si>
  <si>
    <t>A</t>
  </si>
  <si>
    <t>B</t>
  </si>
  <si>
    <t>C</t>
  </si>
  <si>
    <t>D</t>
  </si>
  <si>
    <t>PARTIE</t>
  </si>
  <si>
    <t>Parties</t>
  </si>
  <si>
    <t>Terrains</t>
  </si>
  <si>
    <t>Partie</t>
  </si>
  <si>
    <t>8 JOUEURS - 4 DOUBLETTES</t>
  </si>
  <si>
    <t>9 JOUEURS - 3 DOUBLETTES + 1 TRIPLETTE</t>
  </si>
  <si>
    <t>10 JOUEURS - 2 DOUBLETTES + 2 TRIPLETTES</t>
  </si>
  <si>
    <t>11 JOUEURS - 1 DOUBLETTE + 3 TRIPLETTES</t>
  </si>
  <si>
    <t>12 JOUEURS - 6 DOUBLETTES</t>
  </si>
  <si>
    <t>13 JOUEURS - 5 DOUBLETTE + 1 TRIPLETTE</t>
  </si>
  <si>
    <t>14 JOUEURS - 4 DOUBLETTES + 2 TRIPLETTES</t>
  </si>
  <si>
    <t>15 JOUEURS -3 DOUBLETTES + 3 TRIPLETTES</t>
  </si>
  <si>
    <t>Terrain N°</t>
  </si>
  <si>
    <t>Joueurs Asso</t>
  </si>
  <si>
    <t>Mixage des Joueurs</t>
  </si>
  <si>
    <t>Tableau Public</t>
  </si>
  <si>
    <t>Suivant</t>
  </si>
  <si>
    <t>Retour Accueil</t>
  </si>
  <si>
    <r>
      <t xml:space="preserve">JOUEURS de L'ASSO </t>
    </r>
    <r>
      <rPr>
        <b/>
        <i/>
        <sz val="16"/>
        <color rgb="FF0070C0"/>
        <rFont val="Calibri"/>
        <family val="2"/>
        <scheme val="minor"/>
      </rPr>
      <t>(ne pas effacer la liste)</t>
    </r>
  </si>
  <si>
    <t>NOM Prénom</t>
  </si>
  <si>
    <t># Attribué</t>
  </si>
  <si>
    <t/>
  </si>
  <si>
    <t>Total</t>
  </si>
  <si>
    <t>Feuilles de marque</t>
  </si>
  <si>
    <t>Retour
Accueil</t>
  </si>
  <si>
    <t>Pour</t>
  </si>
  <si>
    <t>Contre</t>
  </si>
  <si>
    <t>Partie A</t>
  </si>
  <si>
    <t>Partie B</t>
  </si>
  <si>
    <t>Partie C</t>
  </si>
  <si>
    <t>Partie D</t>
  </si>
  <si>
    <t>Terrain
N°</t>
  </si>
  <si>
    <t>2° P</t>
  </si>
  <si>
    <t>3° P</t>
  </si>
  <si>
    <t>4° P</t>
  </si>
  <si>
    <t>56 JOUEURS - 28 DOUBLETTES</t>
  </si>
  <si>
    <t>59 JOUEURS - 25 DOUBLETTES + 3 TRIPLETTES</t>
  </si>
  <si>
    <t>54 JOUEURS - 24 DOUBLETTES + 2 TRIPLETTES</t>
  </si>
  <si>
    <t>55 JOUEURS - 23 DOUBLETTES + 3 TRIPLETTES</t>
  </si>
  <si>
    <t>57 JOUEURS - 27 DOUBLETTES + 1 TRIPLETTE</t>
  </si>
  <si>
    <t>58 JOUEURS - 26 DOUBLETTES + 2 TRIPLETTES</t>
  </si>
  <si>
    <t>79 JOUEURS - 5 DOUBLETTES + 23 TRIPLETTES</t>
  </si>
  <si>
    <t>80 JOUEURS - 4 DOUBLETTES + 24 TRIPLETTES</t>
  </si>
  <si>
    <t>81 JOUEURS - 3 DOUBLETTES + 25 TRIPLETTES</t>
  </si>
  <si>
    <t>82 JOUEURS - 2 DOUBLETTES + 26 TRIPLETTES</t>
  </si>
  <si>
    <t>84 JOUEURS - 28 TRIPLETTES</t>
  </si>
  <si>
    <t>83 JOUEURS - 1 DOUBLETTE + 27 TRIPLETTES</t>
  </si>
  <si>
    <t>38 JOUEURS - 16 DOUBLETTES + 2 TRIPLETTES</t>
  </si>
  <si>
    <t>50 JOUEURS - 22 DOUBLETTES + 2 TRIPLETTES</t>
  </si>
  <si>
    <t>²</t>
  </si>
  <si>
    <t>60 JOUEURS - 24 DOUBLETTES + 4 TRIPLETTES</t>
  </si>
  <si>
    <t>61 JOUEURS - 23 DOUBLETTES + 5 TRIPLETTES</t>
  </si>
  <si>
    <t>62 JOUEURS - 22 DOUBLETTES + 6 TRIPLETTES</t>
  </si>
  <si>
    <t>63 JOUEURS - 21 DOUBLETTES + 7 TRIPLETTES</t>
  </si>
  <si>
    <t>65 JOUEURS - 19 DOUBLETTES + 9 TRIPLETTES</t>
  </si>
  <si>
    <t>66 JOUEURS - 18 DOUBLETTES + 10 TRIPLETTES</t>
  </si>
  <si>
    <t>67 JOUEURS - 17 DOUBLETTES + 11 TRIPLETTES</t>
  </si>
  <si>
    <t>68 JOUEURS - 16 DOUBLETTES + 12 TRIPLETTES</t>
  </si>
  <si>
    <t>69 JOUEURS - 15 DOUBLETTES + 13 TRIPLETTES</t>
  </si>
  <si>
    <t>70 JOUEURS - 14 DOUBLETTES + 14 TRIPLETTES</t>
  </si>
  <si>
    <t>71 JOUEURS - 13 DOUBLETTES + 15 TRIPLETTES</t>
  </si>
  <si>
    <t>72 JOUEURS - 12 DOUBLETTES + 16 TRIPLETTES</t>
  </si>
  <si>
    <t>73 JOUEURS - 11 DOUBLETTES + 17 TRIPLETTES</t>
  </si>
  <si>
    <t>74 JOUEURS - 10 DOUBLETTES + 18 TRIPLETTES</t>
  </si>
  <si>
    <t>75 JOUEURS - 9 DOUBLETTES + 19 TRIPLETTES</t>
  </si>
  <si>
    <t>76 JOUEURS - 8 DOUBLETTES + 20 TRIPLETTES</t>
  </si>
  <si>
    <t>77 JOUEURS - 7 DOUBLETTES + 21 TRIPLETTES</t>
  </si>
  <si>
    <t>78 JOUEURS - 6 DOUBLETTES + 22 TRIPLETTES</t>
  </si>
  <si>
    <t>64 JOUEURS - 20 DOUBLETTES + 8 TRIPLETTES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</si>
  <si>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</si>
  <si>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</si>
  <si>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</si>
  <si>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</si>
  <si>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</si>
  <si>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</si>
  <si>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</si>
  <si>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</si>
  <si>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</si>
  <si>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</si>
  <si>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</si>
  <si>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</si>
  <si>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</si>
  <si>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</si>
  <si>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</si>
  <si>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</si>
  <si>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</si>
  <si>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</si>
  <si>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</si>
  <si>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</si>
  <si>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</si>
  <si>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</si>
  <si>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</si>
  <si>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</si>
  <si>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</si>
  <si>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</si>
  <si>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</si>
  <si>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</si>
  <si>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</si>
  <si>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</si>
  <si>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</si>
  <si>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</si>
  <si>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</si>
  <si>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</si>
  <si>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</si>
  <si>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</si>
  <si>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</si>
  <si>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</si>
  <si>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</si>
  <si>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</si>
  <si>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</si>
  <si>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</si>
  <si>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</si>
  <si>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</si>
  <si>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</si>
  <si>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</si>
  <si>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</si>
  <si>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</si>
  <si>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</si>
  <si>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</si>
  <si>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</si>
  <si>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</si>
  <si>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Date</t>
  </si>
  <si>
    <t>Nom de l'onglet</t>
  </si>
  <si>
    <t>Clt</t>
  </si>
  <si>
    <t>Pts</t>
  </si>
  <si>
    <t>OK</t>
  </si>
  <si>
    <t>Algotithme ok</t>
  </si>
  <si>
    <t>POINTS
POUR</t>
  </si>
  <si>
    <t>POINT
CONTRE</t>
  </si>
  <si>
    <t>Total
Victoires</t>
  </si>
  <si>
    <t>Victoire</t>
  </si>
  <si>
    <t>Nbre de joueurs / Nbre de parties =&gt;</t>
  </si>
  <si>
    <t>Matrice Parties-Final</t>
  </si>
  <si>
    <t xml:space="preserve">Challenge
Mois de </t>
  </si>
  <si>
    <t>Classement challenge
en temps réel</t>
  </si>
  <si>
    <t>Feuille de Marque</t>
  </si>
  <si>
    <t>Joueurs</t>
  </si>
  <si>
    <t>Présent</t>
  </si>
  <si>
    <t>Présence</t>
  </si>
  <si>
    <t>Challenge
en temps réel</t>
  </si>
  <si>
    <t>T</t>
  </si>
  <si>
    <t>Partie 2</t>
  </si>
  <si>
    <t>Partie 3</t>
  </si>
  <si>
    <t>Partie 4</t>
  </si>
  <si>
    <t>SAINTE FOY PETANQUE LOISIRS</t>
  </si>
  <si>
    <t>ARNAUD Guy</t>
  </si>
  <si>
    <t>ARNEAUD Jean-Guy</t>
  </si>
  <si>
    <t>BACLE Christophe</t>
  </si>
  <si>
    <t>BAUDE Romain</t>
  </si>
  <si>
    <t>BEAUGET Jean-Jacques</t>
  </si>
  <si>
    <t>BELLIARD Daniel</t>
  </si>
  <si>
    <t>BONNEAU Gilberte</t>
  </si>
  <si>
    <t>BOUDIN Marcel</t>
  </si>
  <si>
    <t>BOYER Dominique</t>
  </si>
  <si>
    <t>BULTEAU Isabelle</t>
  </si>
  <si>
    <t>BRET Edouard</t>
  </si>
  <si>
    <t>CABUY Michel</t>
  </si>
  <si>
    <t>CHARIÉ Jean-Pierre</t>
  </si>
  <si>
    <t>CHARIÉ Marylène</t>
  </si>
  <si>
    <t>CHEVILLON Rolland</t>
  </si>
  <si>
    <t>CLAPIER Jacky</t>
  </si>
  <si>
    <t>CLERC Jean-Luc</t>
  </si>
  <si>
    <t>DENIS Jean-Louis</t>
  </si>
  <si>
    <t>DENIZET Gilles</t>
  </si>
  <si>
    <t>DERIAN Denis</t>
  </si>
  <si>
    <t>DUPÉ Patrick</t>
  </si>
  <si>
    <t>DUREAU Frédéric</t>
  </si>
  <si>
    <t>ETIENNE Daniel</t>
  </si>
  <si>
    <t>ETIENNE Eric</t>
  </si>
  <si>
    <t>FAVREAU Gérard</t>
  </si>
  <si>
    <t>FERRÉ Gaëtan</t>
  </si>
  <si>
    <t>FIAND Claudie</t>
  </si>
  <si>
    <t>FIAND Jean-Claude</t>
  </si>
  <si>
    <t>GAGNAIRE Gisèle</t>
  </si>
  <si>
    <t>GAGNAIRE Philippe</t>
  </si>
  <si>
    <t>GOSTEAU-MER Annick</t>
  </si>
  <si>
    <t>GOSTEAU Ghislain</t>
  </si>
  <si>
    <t>GRÉAU Patrick</t>
  </si>
  <si>
    <t>GUILLET Yannick</t>
  </si>
  <si>
    <t>GUILLOU Alain</t>
  </si>
  <si>
    <t>GUILLOU Thérèse</t>
  </si>
  <si>
    <t>HERPIN Franck</t>
  </si>
  <si>
    <t>HERPIN Nicole</t>
  </si>
  <si>
    <t>LAIDET Jean-Luc</t>
  </si>
  <si>
    <t>LE GAC Danielle</t>
  </si>
  <si>
    <t>LE GAC Pascal</t>
  </si>
  <si>
    <t>LENGRONNE  Jean-Pierre</t>
  </si>
  <si>
    <t>LERAT Patrick</t>
  </si>
  <si>
    <t>LOGEAIS Noël</t>
  </si>
  <si>
    <t>LOPES-COELHO Fernando</t>
  </si>
  <si>
    <t>MANIER Gilbert</t>
  </si>
  <si>
    <t>MARTINEAU Gérard</t>
  </si>
  <si>
    <t>MERCIER Alain</t>
  </si>
  <si>
    <t>MORINEAU Marie</t>
  </si>
  <si>
    <t>MOYAT Alain</t>
  </si>
  <si>
    <t>MOYAT Nicky</t>
  </si>
  <si>
    <t>POIGNY Jean-Pierre</t>
  </si>
  <si>
    <t>PORTE Daniel</t>
  </si>
  <si>
    <t>RAMBAUD Daniel</t>
  </si>
  <si>
    <t>RÉGIMBEAU Dany</t>
  </si>
  <si>
    <t>RETAIL Louis</t>
  </si>
  <si>
    <t>RICHARD Pilippe</t>
  </si>
  <si>
    <t>RUCHAUD Josiane</t>
  </si>
  <si>
    <t>RUCHAUD Michel</t>
  </si>
  <si>
    <t>SCHOENENBERGER Didier</t>
  </si>
  <si>
    <t>SIMONETTI François</t>
  </si>
  <si>
    <t>SIMONETTI Michael</t>
  </si>
  <si>
    <t>SIROT Jean-Marcel</t>
  </si>
  <si>
    <t>TREILLE Daniel</t>
  </si>
  <si>
    <t>VALIN François</t>
  </si>
  <si>
    <t>Ratio</t>
  </si>
  <si>
    <t>Nbre Parties</t>
  </si>
  <si>
    <t>RAMBAUD DANIEL</t>
  </si>
  <si>
    <t>TAILLARD GILLES</t>
  </si>
  <si>
    <t>SYLBER MARC</t>
  </si>
  <si>
    <t>SYLBER CLAIRE</t>
  </si>
  <si>
    <t>SORIN LAURENT</t>
  </si>
  <si>
    <t>RICHARD Philippe</t>
  </si>
  <si>
    <t>PELISSIER MICHEL</t>
  </si>
  <si>
    <t>MERCERON MATHIEU</t>
  </si>
  <si>
    <t>LAIDET DANIELLE</t>
  </si>
  <si>
    <t>GABARD DENIS</t>
  </si>
  <si>
    <t xml:space="preserve">DIMEGLIO JEAN LOUIS </t>
  </si>
  <si>
    <t xml:space="preserve">DIMEGLIO CATHERINE </t>
  </si>
  <si>
    <t>DATTILESI FERNAND</t>
  </si>
  <si>
    <t>CATHELINEAU JEAN PAUL</t>
  </si>
  <si>
    <t>BENAYOUN SYLVAIN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</si>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</sst>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"/>
  </numFmts>
  <fonts count="101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b/>
      <sz val="28"/>
      <name val="Arial"/>
      <family val="2"/>
    </font>
    <font>
      <b/>
      <sz val="9"/>
      <name val="Arial"/>
      <family val="2"/>
    </font>
    <font>
      <b/>
      <sz val="9"/>
      <color rgb="FF002060"/>
      <name val="Arial"/>
      <family val="2"/>
    </font>
    <font>
      <b/>
      <sz val="9"/>
      <color rgb="FFFF0000"/>
      <name val="Arial"/>
      <family val="2"/>
    </font>
    <font>
      <b/>
      <sz val="12"/>
      <color rgb="FF002060"/>
      <name val="Arial"/>
      <family val="2"/>
    </font>
    <font>
      <b/>
      <sz val="12"/>
      <color rgb="FFFF0000"/>
      <name val="Arial"/>
      <family val="2"/>
    </font>
    <font>
      <sz val="11"/>
      <name val="Arial"/>
      <family val="2"/>
    </font>
    <font>
      <sz val="12"/>
      <color rgb="FF002060"/>
      <name val="Arial"/>
      <family val="2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6"/>
      <color theme="0"/>
      <name val="Arial"/>
      <family val="2"/>
    </font>
    <font>
      <sz val="6"/>
      <color theme="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sz val="14"/>
      <color rgb="FFFF0000"/>
      <name val="Arial"/>
      <family val="2"/>
    </font>
    <font>
      <b/>
      <sz val="28"/>
      <color rgb="FFFF0000"/>
      <name val="Arial"/>
      <family val="2"/>
    </font>
    <font>
      <sz val="28"/>
      <color rgb="FFFF0000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FFCC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36"/>
      <color theme="1"/>
      <name val="Calibri"/>
      <family val="2"/>
      <scheme val="minor"/>
    </font>
    <font>
      <u/>
      <sz val="2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sz val="24"/>
      <color rgb="FF0070C0"/>
      <name val="Calibri"/>
      <family val="2"/>
      <scheme val="minor"/>
    </font>
    <font>
      <b/>
      <sz val="28"/>
      <color rgb="FF0070C0"/>
      <name val="Arial"/>
      <family val="2"/>
    </font>
    <font>
      <b/>
      <sz val="14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6"/>
      <color rgb="FFFF0000"/>
      <name val="Arial"/>
      <family val="2"/>
    </font>
    <font>
      <i/>
      <sz val="11"/>
      <color rgb="FF0070C0"/>
      <name val="Calibri"/>
      <family val="2"/>
      <scheme val="minor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u/>
      <sz val="18"/>
      <name val="Calibri"/>
      <family val="2"/>
      <scheme val="minor"/>
    </font>
    <font>
      <u/>
      <sz val="22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8"/>
      <color theme="0"/>
      <name val="Arial"/>
      <family val="2"/>
    </font>
    <font>
      <sz val="20"/>
      <name val="Calibri"/>
      <family val="2"/>
      <scheme val="minor"/>
    </font>
    <font>
      <u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name val="Calibri"/>
      <family val="2"/>
      <scheme val="minor"/>
    </font>
    <font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72"/>
      <color theme="1"/>
      <name val="Times New Roman"/>
      <family val="1"/>
    </font>
    <font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4"/>
      <name val="Arial"/>
      <family val="2"/>
    </font>
    <font>
      <sz val="6"/>
      <name val="Arial"/>
      <family val="2"/>
    </font>
    <font>
      <b/>
      <sz val="24"/>
      <color rgb="FFFF0000"/>
      <name val="Arial"/>
      <family val="2"/>
    </font>
    <font>
      <b/>
      <sz val="18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4"/>
      <color rgb="FF0070C0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rgb="FF0070C0"/>
      <name val="Calibri"/>
      <family val="2"/>
      <scheme val="minor"/>
    </font>
    <font>
      <sz val="24"/>
      <color rgb="FF00B0F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5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Dashed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 style="mediumDashed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0" fillId="0" borderId="0" applyNumberFormat="0" applyFill="0" applyBorder="0" applyAlignment="0" applyProtection="0"/>
    <xf numFmtId="9" fontId="97" fillId="0" borderId="0" applyFont="0" applyFill="0" applyBorder="0" applyAlignment="0" applyProtection="0"/>
  </cellStyleXfs>
  <cellXfs count="326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/>
    <xf numFmtId="0" fontId="21" fillId="0" borderId="1" xfId="0" applyFont="1" applyBorder="1" applyAlignment="1">
      <alignment horizontal="center" vertical="center"/>
    </xf>
    <xf numFmtId="0" fontId="22" fillId="0" borderId="0" xfId="0" applyFont="1"/>
    <xf numFmtId="0" fontId="23" fillId="0" borderId="10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16" fillId="0" borderId="10" xfId="0" applyFont="1" applyBorder="1" applyAlignment="1">
      <alignment horizontal="left" vertical="center" indent="1"/>
    </xf>
    <xf numFmtId="0" fontId="14" fillId="0" borderId="10" xfId="0" applyFont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3" fillId="0" borderId="0" xfId="0" applyFont="1"/>
    <xf numFmtId="0" fontId="6" fillId="0" borderId="5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24" fillId="0" borderId="0" xfId="0" applyFont="1" applyAlignment="1">
      <alignment horizontal="center"/>
    </xf>
    <xf numFmtId="0" fontId="17" fillId="0" borderId="0" xfId="0" applyFont="1" applyAlignment="1">
      <alignment horizontal="left" indent="1"/>
    </xf>
    <xf numFmtId="0" fontId="15" fillId="0" borderId="0" xfId="0" applyFont="1"/>
    <xf numFmtId="0" fontId="11" fillId="0" borderId="0" xfId="0" applyFont="1"/>
    <xf numFmtId="0" fontId="12" fillId="0" borderId="0" xfId="0" applyFont="1"/>
    <xf numFmtId="0" fontId="19" fillId="0" borderId="0" xfId="0" applyFont="1"/>
    <xf numFmtId="0" fontId="14" fillId="0" borderId="10" xfId="0" applyFont="1" applyBorder="1" applyAlignment="1" applyProtection="1">
      <alignment vertical="center"/>
      <protection locked="0"/>
    </xf>
    <xf numFmtId="0" fontId="14" fillId="0" borderId="2" xfId="0" applyFont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10" fillId="0" borderId="2" xfId="0" applyFont="1" applyBorder="1" applyAlignment="1" applyProtection="1">
      <alignment vertical="center"/>
      <protection locked="0"/>
    </xf>
    <xf numFmtId="0" fontId="20" fillId="0" borderId="2" xfId="0" applyFont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9" fillId="3" borderId="1" xfId="0" applyFont="1" applyFill="1" applyBorder="1"/>
    <xf numFmtId="0" fontId="16" fillId="3" borderId="1" xfId="0" applyFont="1" applyFill="1" applyBorder="1" applyAlignment="1" applyProtection="1">
      <alignment horizontal="left" vertical="center" indent="1"/>
      <protection locked="0"/>
    </xf>
    <xf numFmtId="0" fontId="25" fillId="3" borderId="1" xfId="0" applyFont="1" applyFill="1" applyBorder="1" applyAlignment="1" applyProtection="1">
      <alignment horizontal="left" vertical="center" indent="1"/>
      <protection locked="0"/>
    </xf>
    <xf numFmtId="0" fontId="26" fillId="0" borderId="0" xfId="0" applyFont="1" applyProtection="1">
      <protection locked="0"/>
    </xf>
    <xf numFmtId="0" fontId="28" fillId="0" borderId="0" xfId="0" applyFont="1"/>
    <xf numFmtId="0" fontId="23" fillId="0" borderId="0" xfId="0" applyFont="1" applyAlignment="1">
      <alignment horizontal="center"/>
    </xf>
    <xf numFmtId="0" fontId="16" fillId="0" borderId="1" xfId="0" applyFont="1" applyBorder="1" applyAlignment="1">
      <alignment horizontal="left" vertical="center" indent="1"/>
    </xf>
    <xf numFmtId="0" fontId="25" fillId="0" borderId="1" xfId="0" applyFont="1" applyBorder="1" applyAlignment="1">
      <alignment horizontal="left" vertical="center" indent="1"/>
    </xf>
    <xf numFmtId="0" fontId="26" fillId="6" borderId="1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 vertical="center"/>
    </xf>
    <xf numFmtId="0" fontId="30" fillId="0" borderId="1" xfId="1" applyBorder="1"/>
    <xf numFmtId="1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horizontal="center" vertical="center"/>
    </xf>
    <xf numFmtId="0" fontId="26" fillId="7" borderId="3" xfId="0" applyFont="1" applyFill="1" applyBorder="1" applyAlignment="1">
      <alignment vertical="center"/>
    </xf>
    <xf numFmtId="0" fontId="26" fillId="7" borderId="7" xfId="0" applyFont="1" applyFill="1" applyBorder="1" applyAlignment="1">
      <alignment vertical="center"/>
    </xf>
    <xf numFmtId="0" fontId="0" fillId="3" borderId="0" xfId="0" applyFill="1"/>
    <xf numFmtId="0" fontId="26" fillId="9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vertical="center"/>
    </xf>
    <xf numFmtId="0" fontId="26" fillId="8" borderId="1" xfId="0" applyFont="1" applyFill="1" applyBorder="1" applyAlignment="1">
      <alignment horizontal="center"/>
    </xf>
    <xf numFmtId="0" fontId="26" fillId="5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26" fillId="0" borderId="18" xfId="0" applyFont="1" applyBorder="1" applyAlignment="1">
      <alignment horizontal="center"/>
    </xf>
    <xf numFmtId="0" fontId="35" fillId="10" borderId="1" xfId="0" applyFont="1" applyFill="1" applyBorder="1" applyAlignment="1">
      <alignment horizontal="center"/>
    </xf>
    <xf numFmtId="0" fontId="26" fillId="10" borderId="1" xfId="0" applyFont="1" applyFill="1" applyBorder="1" applyAlignment="1">
      <alignment horizontal="center"/>
    </xf>
    <xf numFmtId="0" fontId="0" fillId="10" borderId="0" xfId="0" applyFill="1"/>
    <xf numFmtId="0" fontId="38" fillId="0" borderId="0" xfId="0" applyFont="1"/>
    <xf numFmtId="0" fontId="28" fillId="3" borderId="0" xfId="0" applyFont="1" applyFill="1"/>
    <xf numFmtId="0" fontId="36" fillId="4" borderId="0" xfId="0" applyFont="1" applyFill="1" applyAlignment="1" applyProtection="1">
      <alignment horizontal="center" vertical="center"/>
      <protection locked="0"/>
    </xf>
    <xf numFmtId="0" fontId="39" fillId="7" borderId="3" xfId="0" applyFont="1" applyFill="1" applyBorder="1" applyAlignment="1">
      <alignment vertical="center"/>
    </xf>
    <xf numFmtId="49" fontId="26" fillId="10" borderId="1" xfId="0" applyNumberFormat="1" applyFont="1" applyFill="1" applyBorder="1" applyAlignment="1">
      <alignment horizontal="center"/>
    </xf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26" fillId="0" borderId="0" xfId="0" applyFont="1" applyAlignment="1">
      <alignment vertical="center"/>
    </xf>
    <xf numFmtId="0" fontId="26" fillId="13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1" fillId="14" borderId="1" xfId="0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42" fillId="0" borderId="0" xfId="0" applyFont="1" applyAlignment="1" applyProtection="1">
      <alignment vertical="center"/>
      <protection locked="0"/>
    </xf>
    <xf numFmtId="0" fontId="44" fillId="2" borderId="0" xfId="0" applyFont="1" applyFill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2" fillId="0" borderId="2" xfId="0" applyFont="1" applyBorder="1" applyProtection="1">
      <protection locked="0"/>
    </xf>
    <xf numFmtId="14" fontId="26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26" fillId="0" borderId="0" xfId="0" applyFont="1"/>
    <xf numFmtId="0" fontId="47" fillId="0" borderId="0" xfId="0" applyFont="1" applyAlignment="1">
      <alignment horizontal="center" vertical="center"/>
    </xf>
    <xf numFmtId="0" fontId="32" fillId="18" borderId="0" xfId="0" applyFont="1" applyFill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0" fillId="3" borderId="1" xfId="0" applyFont="1" applyFill="1" applyBorder="1" applyAlignment="1" applyProtection="1">
      <alignment horizontal="left" vertical="center" indent="1"/>
      <protection locked="0"/>
    </xf>
    <xf numFmtId="0" fontId="51" fillId="3" borderId="1" xfId="0" applyFont="1" applyFill="1" applyBorder="1" applyAlignment="1" applyProtection="1">
      <alignment horizontal="left" vertical="center" indent="1"/>
      <protection locked="0"/>
    </xf>
    <xf numFmtId="0" fontId="51" fillId="0" borderId="1" xfId="0" applyFont="1" applyBorder="1" applyAlignment="1" applyProtection="1">
      <alignment horizontal="left" vertical="center"/>
      <protection locked="0"/>
    </xf>
    <xf numFmtId="0" fontId="52" fillId="11" borderId="23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5" fillId="19" borderId="0" xfId="1" applyFont="1" applyFill="1" applyAlignment="1" applyProtection="1">
      <alignment horizontal="center" vertical="center"/>
      <protection locked="0"/>
    </xf>
    <xf numFmtId="0" fontId="57" fillId="17" borderId="0" xfId="1" applyFont="1" applyFill="1" applyAlignment="1" applyProtection="1">
      <alignment vertical="center" wrapText="1"/>
      <protection locked="0"/>
    </xf>
    <xf numFmtId="0" fontId="56" fillId="17" borderId="0" xfId="1" applyFont="1" applyFill="1" applyAlignment="1" applyProtection="1">
      <alignment horizontal="left" vertical="center" wrapText="1"/>
      <protection locked="0"/>
    </xf>
    <xf numFmtId="0" fontId="4" fillId="0" borderId="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8" fillId="5" borderId="0" xfId="1" applyFont="1" applyFill="1" applyAlignment="1" applyProtection="1">
      <alignment vertical="center" wrapText="1"/>
      <protection locked="0"/>
    </xf>
    <xf numFmtId="0" fontId="10" fillId="0" borderId="0" xfId="0" applyFont="1" applyAlignment="1" applyProtection="1">
      <alignment vertical="center"/>
      <protection locked="0"/>
    </xf>
    <xf numFmtId="0" fontId="39" fillId="4" borderId="1" xfId="0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4" fillId="20" borderId="0" xfId="1" applyFont="1" applyFill="1" applyAlignment="1" applyProtection="1">
      <alignment vertical="center"/>
      <protection locked="0"/>
    </xf>
    <xf numFmtId="0" fontId="52" fillId="12" borderId="24" xfId="0" applyFont="1" applyFill="1" applyBorder="1" applyAlignment="1">
      <alignment horizontal="center" vertical="center"/>
    </xf>
    <xf numFmtId="0" fontId="52" fillId="14" borderId="24" xfId="0" applyFont="1" applyFill="1" applyBorder="1" applyAlignment="1">
      <alignment horizontal="center" vertical="center"/>
    </xf>
    <xf numFmtId="0" fontId="52" fillId="12" borderId="46" xfId="0" applyFont="1" applyFill="1" applyBorder="1" applyAlignment="1">
      <alignment horizontal="center" vertical="center"/>
    </xf>
    <xf numFmtId="0" fontId="52" fillId="14" borderId="51" xfId="0" applyFont="1" applyFill="1" applyBorder="1" applyAlignment="1">
      <alignment horizontal="center" vertical="center"/>
    </xf>
    <xf numFmtId="0" fontId="60" fillId="17" borderId="44" xfId="0" applyFont="1" applyFill="1" applyBorder="1" applyAlignment="1">
      <alignment horizontal="left"/>
    </xf>
    <xf numFmtId="0" fontId="61" fillId="0" borderId="0" xfId="0" applyFont="1" applyAlignment="1">
      <alignment horizontal="center" vertical="center"/>
    </xf>
    <xf numFmtId="0" fontId="62" fillId="0" borderId="53" xfId="0" applyFont="1" applyBorder="1" applyAlignment="1">
      <alignment horizontal="center" vertical="center" textRotation="90"/>
    </xf>
    <xf numFmtId="0" fontId="26" fillId="0" borderId="50" xfId="0" applyFont="1" applyBorder="1" applyAlignment="1">
      <alignment horizontal="center" vertical="center"/>
    </xf>
    <xf numFmtId="0" fontId="59" fillId="0" borderId="51" xfId="0" applyFont="1" applyBorder="1" applyAlignment="1">
      <alignment horizontal="center" vertical="center"/>
    </xf>
    <xf numFmtId="0" fontId="59" fillId="0" borderId="52" xfId="0" applyFont="1" applyBorder="1" applyAlignment="1">
      <alignment horizontal="center" vertical="center"/>
    </xf>
    <xf numFmtId="0" fontId="60" fillId="17" borderId="44" xfId="0" applyFont="1" applyFill="1" applyBorder="1" applyAlignment="1">
      <alignment horizontal="center" vertical="center"/>
    </xf>
    <xf numFmtId="0" fontId="47" fillId="0" borderId="0" xfId="0" applyFont="1"/>
    <xf numFmtId="0" fontId="63" fillId="0" borderId="0" xfId="0" applyFont="1" applyAlignment="1">
      <alignment horizontal="center"/>
    </xf>
    <xf numFmtId="0" fontId="60" fillId="0" borderId="47" xfId="0" applyFont="1" applyBorder="1" applyAlignment="1" applyProtection="1">
      <alignment vertical="center"/>
      <protection locked="0"/>
    </xf>
    <xf numFmtId="0" fontId="41" fillId="15" borderId="0" xfId="1" applyFont="1" applyFill="1" applyProtection="1">
      <protection locked="0"/>
    </xf>
    <xf numFmtId="0" fontId="64" fillId="0" borderId="0" xfId="0" applyFont="1"/>
    <xf numFmtId="0" fontId="41" fillId="4" borderId="0" xfId="1" applyFont="1" applyFill="1" applyProtection="1">
      <protection locked="0"/>
    </xf>
    <xf numFmtId="0" fontId="65" fillId="16" borderId="0" xfId="1" applyFont="1" applyFill="1" applyProtection="1">
      <protection locked="0"/>
    </xf>
    <xf numFmtId="0" fontId="66" fillId="0" borderId="0" xfId="0" applyFont="1"/>
    <xf numFmtId="0" fontId="41" fillId="21" borderId="0" xfId="1" applyFont="1" applyFill="1" applyProtection="1">
      <protection locked="0"/>
    </xf>
    <xf numFmtId="0" fontId="39" fillId="3" borderId="1" xfId="0" applyFont="1" applyFill="1" applyBorder="1" applyAlignment="1">
      <alignment horizontal="center"/>
    </xf>
    <xf numFmtId="0" fontId="67" fillId="0" borderId="0" xfId="0" applyFont="1" applyAlignment="1">
      <alignment horizontal="center" vertical="center"/>
    </xf>
    <xf numFmtId="0" fontId="47" fillId="0" borderId="0" xfId="0" applyFont="1" applyProtection="1">
      <protection locked="0"/>
    </xf>
    <xf numFmtId="0" fontId="39" fillId="0" borderId="0" xfId="0" applyFont="1" applyAlignment="1">
      <alignment horizontal="center" vertical="center"/>
    </xf>
    <xf numFmtId="0" fontId="69" fillId="18" borderId="0" xfId="0" applyFont="1" applyFill="1" applyAlignment="1">
      <alignment horizontal="center" vertical="center"/>
    </xf>
    <xf numFmtId="0" fontId="70" fillId="0" borderId="0" xfId="0" applyFont="1" applyAlignment="1">
      <alignment horizontal="left" vertical="center"/>
    </xf>
    <xf numFmtId="0" fontId="72" fillId="0" borderId="0" xfId="0" applyFont="1"/>
    <xf numFmtId="0" fontId="73" fillId="0" borderId="0" xfId="0" applyFont="1"/>
    <xf numFmtId="0" fontId="46" fillId="12" borderId="46" xfId="0" applyFont="1" applyFill="1" applyBorder="1" applyAlignment="1" applyProtection="1">
      <alignment horizontal="center" vertical="center"/>
      <protection hidden="1"/>
    </xf>
    <xf numFmtId="0" fontId="46" fillId="12" borderId="24" xfId="0" applyFont="1" applyFill="1" applyBorder="1" applyAlignment="1" applyProtection="1">
      <alignment horizontal="center" vertical="center"/>
      <protection hidden="1"/>
    </xf>
    <xf numFmtId="0" fontId="46" fillId="12" borderId="49" xfId="0" applyFont="1" applyFill="1" applyBorder="1" applyAlignment="1" applyProtection="1">
      <alignment horizontal="center" vertical="center"/>
      <protection hidden="1"/>
    </xf>
    <xf numFmtId="0" fontId="46" fillId="14" borderId="24" xfId="0" applyFont="1" applyFill="1" applyBorder="1" applyAlignment="1" applyProtection="1">
      <alignment horizontal="center" vertical="center"/>
      <protection hidden="1"/>
    </xf>
    <xf numFmtId="0" fontId="46" fillId="14" borderId="49" xfId="0" applyFont="1" applyFill="1" applyBorder="1" applyAlignment="1" applyProtection="1">
      <alignment horizontal="center" vertical="center"/>
      <protection hidden="1"/>
    </xf>
    <xf numFmtId="0" fontId="46" fillId="14" borderId="51" xfId="0" applyFont="1" applyFill="1" applyBorder="1" applyAlignment="1" applyProtection="1">
      <alignment horizontal="center" vertical="center"/>
      <protection hidden="1"/>
    </xf>
    <xf numFmtId="0" fontId="46" fillId="14" borderId="52" xfId="0" applyFont="1" applyFill="1" applyBorder="1" applyAlignment="1" applyProtection="1">
      <alignment horizontal="center" vertical="center"/>
      <protection hidden="1"/>
    </xf>
    <xf numFmtId="0" fontId="46" fillId="12" borderId="47" xfId="0" applyFont="1" applyFill="1" applyBorder="1" applyAlignment="1" applyProtection="1">
      <alignment horizontal="center" vertical="center"/>
      <protection hidden="1"/>
    </xf>
    <xf numFmtId="0" fontId="75" fillId="0" borderId="0" xfId="0" applyFont="1" applyAlignment="1" applyProtection="1">
      <alignment horizontal="center" vertical="center"/>
      <protection hidden="1"/>
    </xf>
    <xf numFmtId="0" fontId="76" fillId="0" borderId="0" xfId="0" applyFont="1" applyProtection="1">
      <protection hidden="1"/>
    </xf>
    <xf numFmtId="0" fontId="75" fillId="0" borderId="0" xfId="0" applyFont="1" applyProtection="1">
      <protection hidden="1"/>
    </xf>
    <xf numFmtId="0" fontId="38" fillId="0" borderId="0" xfId="0" applyFont="1" applyProtection="1">
      <protection hidden="1"/>
    </xf>
    <xf numFmtId="0" fontId="39" fillId="7" borderId="7" xfId="0" applyFont="1" applyFill="1" applyBorder="1" applyAlignment="1">
      <alignment vertical="center"/>
    </xf>
    <xf numFmtId="0" fontId="39" fillId="9" borderId="1" xfId="0" applyFont="1" applyFill="1" applyBorder="1" applyAlignment="1">
      <alignment horizontal="center" vertical="center"/>
    </xf>
    <xf numFmtId="0" fontId="35" fillId="7" borderId="7" xfId="0" applyFont="1" applyFill="1" applyBorder="1" applyAlignment="1">
      <alignment vertical="center"/>
    </xf>
    <xf numFmtId="0" fontId="64" fillId="0" borderId="0" xfId="0" applyFont="1" applyProtection="1">
      <protection hidden="1"/>
    </xf>
    <xf numFmtId="0" fontId="78" fillId="0" borderId="0" xfId="0" applyFont="1" applyProtection="1">
      <protection hidden="1"/>
    </xf>
    <xf numFmtId="0" fontId="28" fillId="0" borderId="0" xfId="0" applyFont="1" applyProtection="1">
      <protection hidden="1"/>
    </xf>
    <xf numFmtId="0" fontId="79" fillId="0" borderId="0" xfId="0" applyFont="1" applyAlignment="1">
      <alignment horizontal="left" vertical="center"/>
    </xf>
    <xf numFmtId="0" fontId="80" fillId="0" borderId="0" xfId="0" applyFont="1"/>
    <xf numFmtId="0" fontId="75" fillId="0" borderId="0" xfId="0" applyFont="1"/>
    <xf numFmtId="0" fontId="81" fillId="0" borderId="0" xfId="0" applyFont="1"/>
    <xf numFmtId="0" fontId="82" fillId="0" borderId="0" xfId="0" applyFont="1"/>
    <xf numFmtId="0" fontId="31" fillId="12" borderId="5" xfId="0" applyFont="1" applyFill="1" applyBorder="1" applyAlignment="1" applyProtection="1">
      <alignment horizontal="center" vertical="center"/>
      <protection hidden="1"/>
    </xf>
    <xf numFmtId="0" fontId="71" fillId="12" borderId="68" xfId="0" applyFont="1" applyFill="1" applyBorder="1" applyAlignment="1" applyProtection="1">
      <alignment horizontal="left" vertical="center"/>
      <protection hidden="1"/>
    </xf>
    <xf numFmtId="0" fontId="31" fillId="12" borderId="1" xfId="0" applyFont="1" applyFill="1" applyBorder="1" applyAlignment="1" applyProtection="1">
      <alignment horizontal="center" vertical="center"/>
      <protection hidden="1"/>
    </xf>
    <xf numFmtId="0" fontId="71" fillId="12" borderId="55" xfId="0" applyFont="1" applyFill="1" applyBorder="1" applyAlignment="1" applyProtection="1">
      <alignment horizontal="left" vertical="center"/>
      <protection hidden="1"/>
    </xf>
    <xf numFmtId="0" fontId="71" fillId="12" borderId="58" xfId="0" applyFont="1" applyFill="1" applyBorder="1" applyAlignment="1" applyProtection="1">
      <alignment horizontal="left" vertical="center"/>
      <protection hidden="1"/>
    </xf>
    <xf numFmtId="0" fontId="31" fillId="14" borderId="1" xfId="0" applyFont="1" applyFill="1" applyBorder="1" applyAlignment="1" applyProtection="1">
      <alignment horizontal="center" vertical="center"/>
      <protection hidden="1"/>
    </xf>
    <xf numFmtId="0" fontId="71" fillId="14" borderId="57" xfId="0" applyFont="1" applyFill="1" applyBorder="1" applyAlignment="1" applyProtection="1">
      <alignment horizontal="left" vertical="center"/>
      <protection hidden="1"/>
    </xf>
    <xf numFmtId="0" fontId="71" fillId="14" borderId="55" xfId="0" applyFont="1" applyFill="1" applyBorder="1" applyAlignment="1" applyProtection="1">
      <alignment horizontal="left" vertical="center"/>
      <protection hidden="1"/>
    </xf>
    <xf numFmtId="0" fontId="31" fillId="14" borderId="28" xfId="0" applyFont="1" applyFill="1" applyBorder="1" applyAlignment="1" applyProtection="1">
      <alignment horizontal="center" vertical="center"/>
      <protection hidden="1"/>
    </xf>
    <xf numFmtId="0" fontId="71" fillId="14" borderId="56" xfId="0" applyFont="1" applyFill="1" applyBorder="1" applyAlignment="1" applyProtection="1">
      <alignment horizontal="left" vertical="center"/>
      <protection hidden="1"/>
    </xf>
    <xf numFmtId="0" fontId="31" fillId="12" borderId="34" xfId="0" applyFont="1" applyFill="1" applyBorder="1" applyAlignment="1" applyProtection="1">
      <alignment horizontal="center" vertical="center"/>
      <protection hidden="1"/>
    </xf>
    <xf numFmtId="0" fontId="71" fillId="12" borderId="54" xfId="0" applyFont="1" applyFill="1" applyBorder="1" applyAlignment="1" applyProtection="1">
      <alignment horizontal="left" vertical="center"/>
      <protection hidden="1"/>
    </xf>
    <xf numFmtId="0" fontId="31" fillId="14" borderId="4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69" xfId="0" applyBorder="1" applyProtection="1">
      <protection hidden="1"/>
    </xf>
    <xf numFmtId="14" fontId="0" fillId="0" borderId="1" xfId="0" applyNumberFormat="1" applyBorder="1"/>
    <xf numFmtId="0" fontId="47" fillId="23" borderId="0" xfId="0" applyFont="1" applyFill="1" applyAlignment="1">
      <alignment horizontal="center" vertical="center"/>
    </xf>
    <xf numFmtId="0" fontId="83" fillId="0" borderId="1" xfId="0" applyFont="1" applyBorder="1" applyAlignment="1">
      <alignment horizontal="center" vertical="center"/>
    </xf>
    <xf numFmtId="0" fontId="50" fillId="0" borderId="1" xfId="0" applyFont="1" applyBorder="1" applyAlignment="1" applyProtection="1">
      <alignment horizontal="left" vertical="center" indent="1"/>
      <protection locked="0"/>
    </xf>
    <xf numFmtId="0" fontId="51" fillId="0" borderId="1" xfId="0" applyFont="1" applyBorder="1" applyAlignment="1" applyProtection="1">
      <alignment horizontal="left" vertical="center" indent="1"/>
      <protection locked="0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84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69" fillId="24" borderId="4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/>
    </xf>
    <xf numFmtId="0" fontId="47" fillId="23" borderId="0" xfId="0" applyFont="1" applyFill="1" applyAlignment="1">
      <alignment horizontal="left" vertical="center"/>
    </xf>
    <xf numFmtId="0" fontId="0" fillId="0" borderId="72" xfId="0" applyBorder="1"/>
    <xf numFmtId="0" fontId="0" fillId="25" borderId="0" xfId="0" applyFill="1" applyAlignment="1">
      <alignment horizontal="center" vertical="center"/>
    </xf>
    <xf numFmtId="1" fontId="0" fillId="0" borderId="0" xfId="0" applyNumberFormat="1"/>
    <xf numFmtId="1" fontId="52" fillId="0" borderId="1" xfId="0" applyNumberFormat="1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 wrapText="1"/>
    </xf>
    <xf numFmtId="49" fontId="35" fillId="10" borderId="1" xfId="0" applyNumberFormat="1" applyFont="1" applyFill="1" applyBorder="1" applyAlignment="1">
      <alignment horizont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left" vertical="center"/>
    </xf>
    <xf numFmtId="0" fontId="84" fillId="18" borderId="0" xfId="0" applyFont="1" applyFill="1" applyAlignment="1">
      <alignment horizontal="center" vertical="center"/>
    </xf>
    <xf numFmtId="0" fontId="85" fillId="0" borderId="0" xfId="0" applyFont="1"/>
    <xf numFmtId="0" fontId="35" fillId="0" borderId="0" xfId="0" applyFont="1"/>
    <xf numFmtId="0" fontId="86" fillId="0" borderId="0" xfId="0" applyFont="1"/>
    <xf numFmtId="0" fontId="86" fillId="0" borderId="0" xfId="0" applyFont="1" applyAlignment="1">
      <alignment horizontal="left"/>
    </xf>
    <xf numFmtId="0" fontId="6" fillId="0" borderId="14" xfId="0" applyFont="1" applyBorder="1" applyAlignment="1">
      <alignment horizontal="center" vertical="center" wrapText="1"/>
    </xf>
    <xf numFmtId="0" fontId="6" fillId="0" borderId="12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6" fillId="0" borderId="11" xfId="0" applyFont="1" applyBorder="1" applyAlignment="1">
      <alignment horizontal="center" vertical="center" wrapText="1"/>
    </xf>
    <xf numFmtId="0" fontId="6" fillId="0" borderId="13" xfId="0" applyFont="1" applyBorder="1" applyAlignment="1">
      <alignment vertical="center"/>
    </xf>
    <xf numFmtId="0" fontId="3" fillId="0" borderId="0" xfId="0" applyFont="1" applyAlignment="1">
      <alignment horizontal="center"/>
    </xf>
    <xf numFmtId="0" fontId="87" fillId="0" borderId="1" xfId="0" applyFont="1" applyBorder="1" applyAlignment="1">
      <alignment horizontal="center" vertical="center"/>
    </xf>
    <xf numFmtId="14" fontId="26" fillId="0" borderId="0" xfId="0" applyNumberFormat="1" applyFont="1" applyAlignment="1">
      <alignment horizontal="center" vertical="center" wrapText="1"/>
    </xf>
    <xf numFmtId="0" fontId="88" fillId="0" borderId="0" xfId="0" applyFont="1"/>
    <xf numFmtId="0" fontId="0" fillId="4" borderId="0" xfId="0" applyFill="1"/>
    <xf numFmtId="0" fontId="35" fillId="4" borderId="0" xfId="0" applyFont="1" applyFill="1" applyAlignment="1">
      <alignment horizontal="right"/>
    </xf>
    <xf numFmtId="0" fontId="26" fillId="0" borderId="0" xfId="0" applyFont="1" applyAlignment="1" applyProtection="1">
      <alignment horizontal="center" vertical="center" wrapText="1"/>
      <protection locked="0"/>
    </xf>
    <xf numFmtId="0" fontId="90" fillId="5" borderId="0" xfId="1" applyFont="1" applyFill="1" applyAlignment="1" applyProtection="1">
      <alignment vertical="center" wrapText="1"/>
      <protection locked="0"/>
    </xf>
    <xf numFmtId="0" fontId="52" fillId="0" borderId="1" xfId="0" applyFont="1" applyBorder="1" applyAlignment="1">
      <alignment horizontal="left" vertical="center"/>
    </xf>
    <xf numFmtId="0" fontId="91" fillId="0" borderId="1" xfId="0" applyFont="1" applyBorder="1" applyAlignment="1">
      <alignment horizontal="left" vertical="center"/>
    </xf>
    <xf numFmtId="0" fontId="39" fillId="10" borderId="1" xfId="0" applyFont="1" applyFill="1" applyBorder="1" applyAlignment="1">
      <alignment horizontal="center"/>
    </xf>
    <xf numFmtId="0" fontId="92" fillId="0" borderId="1" xfId="0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1" fontId="92" fillId="0" borderId="1" xfId="0" applyNumberFormat="1" applyFont="1" applyBorder="1" applyAlignment="1">
      <alignment vertical="center"/>
    </xf>
    <xf numFmtId="0" fontId="52" fillId="0" borderId="1" xfId="0" applyFont="1" applyBorder="1" applyAlignment="1">
      <alignment horizontal="center" vertical="center"/>
    </xf>
    <xf numFmtId="0" fontId="41" fillId="4" borderId="0" xfId="1" applyFont="1" applyFill="1" applyAlignment="1">
      <alignment horizontal="center"/>
    </xf>
    <xf numFmtId="0" fontId="0" fillId="26" borderId="0" xfId="0" applyFill="1"/>
    <xf numFmtId="0" fontId="26" fillId="3" borderId="0" xfId="0" applyFont="1" applyFill="1"/>
    <xf numFmtId="0" fontId="39" fillId="4" borderId="1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 vertical="center"/>
    </xf>
    <xf numFmtId="0" fontId="94" fillId="0" borderId="0" xfId="0" applyFont="1" applyAlignment="1" applyProtection="1">
      <alignment horizontal="center" vertical="center"/>
      <protection hidden="1"/>
    </xf>
    <xf numFmtId="0" fontId="95" fillId="0" borderId="0" xfId="0" applyFont="1" applyProtection="1">
      <protection hidden="1"/>
    </xf>
    <xf numFmtId="0" fontId="96" fillId="0" borderId="0" xfId="0" applyFont="1" applyAlignment="1">
      <alignment horizontal="left" vertical="center"/>
    </xf>
    <xf numFmtId="0" fontId="94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  <protection locked="0"/>
    </xf>
    <xf numFmtId="2" fontId="52" fillId="0" borderId="1" xfId="2" applyNumberFormat="1" applyFont="1" applyBorder="1" applyAlignment="1">
      <alignment horizontal="center" vertical="center"/>
    </xf>
    <xf numFmtId="9" fontId="52" fillId="0" borderId="1" xfId="2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indent="1"/>
    </xf>
    <xf numFmtId="0" fontId="20" fillId="0" borderId="1" xfId="0" applyFont="1" applyBorder="1" applyAlignment="1">
      <alignment horizontal="left" vertical="center" indent="1"/>
    </xf>
    <xf numFmtId="0" fontId="20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4" fillId="0" borderId="0" xfId="0" applyFont="1" applyAlignment="1" applyProtection="1">
      <alignment vertical="center"/>
      <protection locked="0"/>
    </xf>
    <xf numFmtId="0" fontId="98" fillId="0" borderId="0" xfId="0" applyFont="1"/>
    <xf numFmtId="0" fontId="99" fillId="0" borderId="0" xfId="0" applyFont="1"/>
    <xf numFmtId="0" fontId="100" fillId="0" borderId="0" xfId="0" applyFont="1"/>
    <xf numFmtId="14" fontId="89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left" vertical="center"/>
    </xf>
    <xf numFmtId="0" fontId="0" fillId="0" borderId="73" xfId="0" applyBorder="1" applyAlignment="1">
      <alignment horizontal="center"/>
    </xf>
    <xf numFmtId="0" fontId="53" fillId="0" borderId="0" xfId="0" applyFont="1" applyAlignment="1">
      <alignment horizontal="center"/>
    </xf>
    <xf numFmtId="0" fontId="37" fillId="6" borderId="0" xfId="0" applyFont="1" applyFill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0" fontId="26" fillId="14" borderId="1" xfId="0" applyFont="1" applyFill="1" applyBorder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0" fontId="26" fillId="6" borderId="5" xfId="0" applyFont="1" applyFill="1" applyBorder="1" applyAlignment="1">
      <alignment horizontal="center" vertical="center"/>
    </xf>
    <xf numFmtId="0" fontId="56" fillId="17" borderId="0" xfId="1" applyFont="1" applyFill="1" applyAlignment="1" applyProtection="1">
      <alignment horizontal="left" vertical="center" wrapText="1"/>
      <protection locked="0"/>
    </xf>
    <xf numFmtId="0" fontId="56" fillId="17" borderId="0" xfId="1" applyFont="1" applyFill="1" applyAlignment="1" applyProtection="1">
      <alignment horizontal="left" vertical="center"/>
      <protection locked="0"/>
    </xf>
    <xf numFmtId="0" fontId="68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textRotation="180" wrapText="1"/>
    </xf>
    <xf numFmtId="0" fontId="8" fillId="0" borderId="1" xfId="0" applyFont="1" applyBorder="1" applyAlignment="1">
      <alignment horizontal="center" vertical="center" textRotation="180" wrapText="1"/>
    </xf>
    <xf numFmtId="0" fontId="45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textRotation="180" wrapText="1"/>
    </xf>
    <xf numFmtId="0" fontId="6" fillId="0" borderId="1" xfId="0" applyFont="1" applyBorder="1" applyAlignment="1">
      <alignment horizontal="center" vertical="center" textRotation="180" wrapText="1"/>
    </xf>
    <xf numFmtId="49" fontId="5" fillId="0" borderId="6" xfId="0" applyNumberFormat="1" applyFont="1" applyBorder="1" applyAlignment="1">
      <alignment horizontal="center" vertical="center"/>
    </xf>
    <xf numFmtId="49" fontId="5" fillId="0" borderId="20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2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74" fillId="22" borderId="70" xfId="0" applyFont="1" applyFill="1" applyBorder="1" applyAlignment="1" applyProtection="1">
      <alignment horizontal="center" vertical="center"/>
      <protection hidden="1"/>
    </xf>
    <xf numFmtId="0" fontId="74" fillId="22" borderId="71" xfId="0" applyFont="1" applyFill="1" applyBorder="1" applyAlignment="1" applyProtection="1">
      <alignment horizontal="center" vertical="center"/>
      <protection hidden="1"/>
    </xf>
    <xf numFmtId="0" fontId="74" fillId="22" borderId="74" xfId="0" applyFont="1" applyFill="1" applyBorder="1" applyAlignment="1" applyProtection="1">
      <alignment horizontal="center" vertical="center"/>
      <protection hidden="1"/>
    </xf>
    <xf numFmtId="0" fontId="67" fillId="12" borderId="17" xfId="0" applyFont="1" applyFill="1" applyBorder="1" applyAlignment="1" applyProtection="1">
      <alignment horizontal="center" vertical="center" textRotation="90"/>
      <protection hidden="1"/>
    </xf>
    <xf numFmtId="0" fontId="67" fillId="12" borderId="2" xfId="0" applyFont="1" applyFill="1" applyBorder="1" applyAlignment="1" applyProtection="1">
      <alignment horizontal="center" vertical="center" textRotation="90"/>
      <protection hidden="1"/>
    </xf>
    <xf numFmtId="0" fontId="77" fillId="0" borderId="26" xfId="0" applyFont="1" applyBorder="1" applyAlignment="1" applyProtection="1">
      <alignment horizontal="center" vertical="center"/>
      <protection locked="0"/>
    </xf>
    <xf numFmtId="0" fontId="77" fillId="0" borderId="25" xfId="0" applyFont="1" applyBorder="1" applyAlignment="1" applyProtection="1">
      <alignment horizontal="center" vertical="center"/>
      <protection locked="0"/>
    </xf>
    <xf numFmtId="0" fontId="40" fillId="4" borderId="4" xfId="0" applyFont="1" applyFill="1" applyBorder="1" applyAlignment="1" applyProtection="1">
      <alignment horizontal="center" vertical="center"/>
      <protection hidden="1"/>
    </xf>
    <xf numFmtId="0" fontId="40" fillId="4" borderId="19" xfId="0" applyFont="1" applyFill="1" applyBorder="1" applyAlignment="1" applyProtection="1">
      <alignment horizontal="center" vertical="center"/>
      <protection hidden="1"/>
    </xf>
    <xf numFmtId="0" fontId="40" fillId="4" borderId="43" xfId="0" applyFont="1" applyFill="1" applyBorder="1" applyAlignment="1" applyProtection="1">
      <alignment horizontal="center" vertical="center"/>
      <protection hidden="1"/>
    </xf>
    <xf numFmtId="0" fontId="62" fillId="0" borderId="59" xfId="0" applyFont="1" applyBorder="1" applyAlignment="1" applyProtection="1">
      <alignment horizontal="center" vertical="center"/>
      <protection hidden="1"/>
    </xf>
    <xf numFmtId="0" fontId="62" fillId="0" borderId="36" xfId="0" applyFont="1" applyBorder="1" applyAlignment="1" applyProtection="1">
      <alignment horizontal="center" vertical="center"/>
      <protection hidden="1"/>
    </xf>
    <xf numFmtId="0" fontId="62" fillId="0" borderId="60" xfId="0" applyFont="1" applyBorder="1" applyAlignment="1" applyProtection="1">
      <alignment horizontal="center" vertical="center"/>
      <protection hidden="1"/>
    </xf>
    <xf numFmtId="0" fontId="62" fillId="0" borderId="61" xfId="0" applyFont="1" applyBorder="1" applyAlignment="1" applyProtection="1">
      <alignment horizontal="center" vertical="center"/>
      <protection hidden="1"/>
    </xf>
    <xf numFmtId="0" fontId="62" fillId="0" borderId="62" xfId="0" applyFont="1" applyBorder="1" applyAlignment="1" applyProtection="1">
      <alignment horizontal="center" vertical="center"/>
      <protection hidden="1"/>
    </xf>
    <xf numFmtId="0" fontId="62" fillId="0" borderId="63" xfId="0" applyFont="1" applyBorder="1" applyAlignment="1" applyProtection="1">
      <alignment horizontal="center" vertical="center"/>
      <protection hidden="1"/>
    </xf>
    <xf numFmtId="0" fontId="40" fillId="4" borderId="35" xfId="0" applyFont="1" applyFill="1" applyBorder="1" applyAlignment="1" applyProtection="1">
      <alignment horizontal="center" vertical="center"/>
      <protection hidden="1"/>
    </xf>
    <xf numFmtId="0" fontId="40" fillId="4" borderId="41" xfId="0" applyFont="1" applyFill="1" applyBorder="1" applyAlignment="1" applyProtection="1">
      <alignment horizontal="center" vertical="center"/>
      <protection hidden="1"/>
    </xf>
    <xf numFmtId="0" fontId="40" fillId="4" borderId="42" xfId="0" applyFont="1" applyFill="1" applyBorder="1" applyAlignment="1" applyProtection="1">
      <alignment horizontal="center" vertical="center"/>
      <protection hidden="1"/>
    </xf>
    <xf numFmtId="0" fontId="67" fillId="14" borderId="2" xfId="0" applyFont="1" applyFill="1" applyBorder="1" applyAlignment="1" applyProtection="1">
      <alignment horizontal="center" vertical="center" textRotation="90"/>
      <protection hidden="1"/>
    </xf>
    <xf numFmtId="0" fontId="67" fillId="14" borderId="30" xfId="0" applyFont="1" applyFill="1" applyBorder="1" applyAlignment="1" applyProtection="1">
      <alignment horizontal="center" vertical="center" textRotation="90"/>
      <protection hidden="1"/>
    </xf>
    <xf numFmtId="0" fontId="67" fillId="14" borderId="38" xfId="0" applyFont="1" applyFill="1" applyBorder="1" applyAlignment="1" applyProtection="1">
      <alignment horizontal="center" vertical="center" textRotation="90"/>
      <protection hidden="1"/>
    </xf>
    <xf numFmtId="0" fontId="67" fillId="14" borderId="39" xfId="0" applyFont="1" applyFill="1" applyBorder="1" applyAlignment="1" applyProtection="1">
      <alignment horizontal="center" vertical="center" textRotation="90"/>
      <protection hidden="1"/>
    </xf>
    <xf numFmtId="0" fontId="67" fillId="14" borderId="40" xfId="0" applyFont="1" applyFill="1" applyBorder="1" applyAlignment="1" applyProtection="1">
      <alignment horizontal="center" vertical="center" textRotation="90"/>
      <protection hidden="1"/>
    </xf>
    <xf numFmtId="0" fontId="77" fillId="0" borderId="29" xfId="0" applyFont="1" applyBorder="1" applyAlignment="1" applyProtection="1">
      <alignment horizontal="center" vertical="center"/>
      <protection locked="0"/>
    </xf>
    <xf numFmtId="0" fontId="67" fillId="12" borderId="27" xfId="0" applyFont="1" applyFill="1" applyBorder="1" applyAlignment="1" applyProtection="1">
      <alignment horizontal="center" vertical="center" textRotation="90"/>
      <protection hidden="1"/>
    </xf>
    <xf numFmtId="0" fontId="31" fillId="6" borderId="31" xfId="0" applyFont="1" applyFill="1" applyBorder="1" applyAlignment="1" applyProtection="1">
      <alignment horizontal="center" vertical="center"/>
      <protection hidden="1"/>
    </xf>
    <xf numFmtId="0" fontId="31" fillId="6" borderId="32" xfId="0" applyFont="1" applyFill="1" applyBorder="1" applyAlignment="1" applyProtection="1">
      <alignment horizontal="center" vertical="center"/>
      <protection hidden="1"/>
    </xf>
    <xf numFmtId="0" fontId="77" fillId="0" borderId="37" xfId="0" applyFont="1" applyBorder="1" applyAlignment="1" applyProtection="1">
      <alignment horizontal="center" vertical="center"/>
      <protection locked="0"/>
    </xf>
    <xf numFmtId="0" fontId="31" fillId="6" borderId="34" xfId="0" applyFont="1" applyFill="1" applyBorder="1" applyAlignment="1" applyProtection="1">
      <alignment horizontal="center" vertical="center"/>
      <protection hidden="1"/>
    </xf>
    <xf numFmtId="0" fontId="31" fillId="6" borderId="1" xfId="0" applyFont="1" applyFill="1" applyBorder="1" applyAlignment="1" applyProtection="1">
      <alignment horizontal="center" vertical="center"/>
      <protection hidden="1"/>
    </xf>
    <xf numFmtId="0" fontId="77" fillId="0" borderId="33" xfId="0" applyFont="1" applyBorder="1" applyAlignment="1" applyProtection="1">
      <alignment horizontal="center" vertical="center"/>
      <protection locked="0"/>
    </xf>
    <xf numFmtId="0" fontId="27" fillId="13" borderId="64" xfId="0" applyFont="1" applyFill="1" applyBorder="1" applyAlignment="1" applyProtection="1">
      <alignment horizontal="center" vertical="center" wrapText="1"/>
      <protection hidden="1"/>
    </xf>
    <xf numFmtId="0" fontId="27" fillId="13" borderId="65" xfId="0" applyFont="1" applyFill="1" applyBorder="1" applyAlignment="1" applyProtection="1">
      <alignment horizontal="center" vertical="center" wrapText="1"/>
      <protection hidden="1"/>
    </xf>
    <xf numFmtId="0" fontId="27" fillId="13" borderId="66" xfId="0" applyFont="1" applyFill="1" applyBorder="1" applyAlignment="1" applyProtection="1">
      <alignment horizontal="center" vertical="center" wrapText="1"/>
      <protection hidden="1"/>
    </xf>
    <xf numFmtId="0" fontId="27" fillId="13" borderId="17" xfId="0" applyFont="1" applyFill="1" applyBorder="1" applyAlignment="1" applyProtection="1">
      <alignment horizontal="center" vertical="center" wrapText="1"/>
      <protection hidden="1"/>
    </xf>
    <xf numFmtId="0" fontId="31" fillId="6" borderId="67" xfId="0" applyFont="1" applyFill="1" applyBorder="1" applyAlignment="1" applyProtection="1">
      <alignment horizontal="center" vertical="center"/>
      <protection hidden="1"/>
    </xf>
    <xf numFmtId="0" fontId="67" fillId="14" borderId="36" xfId="0" applyFont="1" applyFill="1" applyBorder="1" applyAlignment="1" applyProtection="1">
      <alignment horizontal="center" vertical="center" textRotation="90"/>
      <protection hidden="1"/>
    </xf>
    <xf numFmtId="0" fontId="27" fillId="13" borderId="60" xfId="0" applyFont="1" applyFill="1" applyBorder="1" applyAlignment="1" applyProtection="1">
      <alignment horizontal="center" vertical="center" wrapText="1"/>
      <protection hidden="1"/>
    </xf>
    <xf numFmtId="0" fontId="27" fillId="13" borderId="61" xfId="0" applyFont="1" applyFill="1" applyBorder="1" applyAlignment="1" applyProtection="1">
      <alignment horizontal="center" vertical="center" wrapText="1"/>
      <protection hidden="1"/>
    </xf>
    <xf numFmtId="0" fontId="40" fillId="0" borderId="3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60" fillId="0" borderId="45" xfId="0" applyFont="1" applyBorder="1" applyAlignment="1">
      <alignment horizontal="center" vertical="center"/>
    </xf>
    <xf numFmtId="0" fontId="60" fillId="0" borderId="46" xfId="0" applyFont="1" applyBorder="1" applyAlignment="1">
      <alignment horizontal="center" vertical="center"/>
    </xf>
  </cellXfs>
  <cellStyles count="3">
    <cellStyle name="Lien hypertexte" xfId="1" builtinId="8"/>
    <cellStyle name="Normal" xfId="0" builtinId="0"/>
    <cellStyle name="Pourcentage" xfId="2" builtinId="5"/>
  </cellStyles>
  <dxfs count="2053"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ill>
        <patternFill>
          <bgColor rgb="FFFFFFCC"/>
        </patternFill>
      </fill>
    </dxf>
    <dxf>
      <fill>
        <patternFill>
          <bgColor rgb="FF99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8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5" tint="0.79998168889431442"/>
      </font>
    </dxf>
    <dxf>
      <font>
        <color theme="8" tint="0.79998168889431442"/>
      </font>
    </dxf>
    <dxf>
      <font>
        <color theme="0"/>
      </font>
      <fill>
        <patternFill patternType="none">
          <bgColor auto="1"/>
        </patternFill>
      </fill>
    </dxf>
    <dxf>
      <font>
        <color theme="5" tint="0.79998168889431442"/>
      </font>
    </dxf>
    <dxf>
      <font>
        <color theme="0"/>
      </font>
      <fill>
        <patternFill patternType="none">
          <bgColor auto="1"/>
        </patternFill>
      </fill>
    </dxf>
    <dxf>
      <font>
        <color theme="5" tint="0.79998168889431442"/>
      </font>
    </dxf>
    <dxf>
      <font>
        <color theme="8" tint="0.79998168889431442"/>
      </font>
    </dxf>
    <dxf>
      <font>
        <color theme="0"/>
      </font>
      <fill>
        <patternFill patternType="none">
          <bgColor auto="1"/>
        </patternFill>
      </fill>
    </dxf>
    <dxf>
      <font>
        <color theme="5" tint="0.79998168889431442"/>
      </font>
    </dxf>
    <dxf>
      <font>
        <color theme="8" tint="0.79998168889431442"/>
      </font>
    </dxf>
    <dxf>
      <font>
        <color theme="8" tint="0.79998168889431442"/>
      </font>
    </dxf>
    <dxf>
      <font>
        <color theme="0"/>
      </font>
      <fill>
        <patternFill patternType="none">
          <bgColor auto="1"/>
        </patternFill>
      </fill>
    </dxf>
    <dxf>
      <font>
        <color theme="5" tint="0.79998168889431442"/>
      </font>
    </dxf>
    <dxf>
      <font>
        <color theme="8" tint="0.79998168889431442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3"/>
        </patternFill>
      </fill>
    </dxf>
  </dxfs>
  <tableStyles count="0" defaultTableStyle="TableStyleMedium9" defaultPivotStyle="PivotStyleLight16"/>
  <colors>
    <mruColors>
      <color rgb="FFFFFFCC"/>
      <color rgb="FF99FFCC"/>
      <color rgb="FF66FFFF"/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jpe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image" Target="../media/image15.svg"/><Relationship Id="rId5" Type="http://schemas.openxmlformats.org/officeDocument/2006/relationships/image" Target="../media/image14.png"/><Relationship Id="rId4" Type="http://schemas.openxmlformats.org/officeDocument/2006/relationships/image" Target="../media/image13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.png"/><Relationship Id="rId5" Type="http://schemas.openxmlformats.org/officeDocument/2006/relationships/image" Target="../media/image20.jpeg"/><Relationship Id="rId4" Type="http://schemas.openxmlformats.org/officeDocument/2006/relationships/image" Target="../media/image19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.png"/><Relationship Id="rId5" Type="http://schemas.openxmlformats.org/officeDocument/2006/relationships/image" Target="../media/image20.jpeg"/><Relationship Id="rId4" Type="http://schemas.openxmlformats.org/officeDocument/2006/relationships/image" Target="../media/image19.sv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5" Type="http://schemas.openxmlformats.org/officeDocument/2006/relationships/image" Target="../media/image24.png"/><Relationship Id="rId4" Type="http://schemas.openxmlformats.org/officeDocument/2006/relationships/hyperlink" Target="https://pixabay.com/en/lab-beaker-glassware-test-science-309424/" TargetMode="Externa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jpeg"/><Relationship Id="rId2" Type="http://schemas.openxmlformats.org/officeDocument/2006/relationships/image" Target="../media/image26.svg"/><Relationship Id="rId1" Type="http://schemas.openxmlformats.org/officeDocument/2006/relationships/image" Target="../media/image25.png"/><Relationship Id="rId4" Type="http://schemas.openxmlformats.org/officeDocument/2006/relationships/image" Target="../media/image28.jpe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.png"/><Relationship Id="rId5" Type="http://schemas.openxmlformats.org/officeDocument/2006/relationships/image" Target="../media/image20.jpeg"/><Relationship Id="rId4" Type="http://schemas.openxmlformats.org/officeDocument/2006/relationships/image" Target="../media/image19.sv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svg"/><Relationship Id="rId1" Type="http://schemas.openxmlformats.org/officeDocument/2006/relationships/image" Target="../media/image25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5" Type="http://schemas.openxmlformats.org/officeDocument/2006/relationships/image" Target="../media/image32.svg"/><Relationship Id="rId4" Type="http://schemas.openxmlformats.org/officeDocument/2006/relationships/image" Target="../media/image3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svg"/><Relationship Id="rId2" Type="http://schemas.openxmlformats.org/officeDocument/2006/relationships/image" Target="../media/image33.png"/><Relationship Id="rId1" Type="http://schemas.openxmlformats.org/officeDocument/2006/relationships/image" Target="../media/image9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180619</xdr:colOff>
      <xdr:row>0</xdr:row>
      <xdr:rowOff>53064</xdr:rowOff>
    </xdr:from>
    <xdr:to>
      <xdr:col>11</xdr:col>
      <xdr:colOff>716492</xdr:colOff>
      <xdr:row>16</xdr:row>
      <xdr:rowOff>158804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848119" y="53064"/>
          <a:ext cx="3583873" cy="3601415"/>
          <a:chOff x="7113808" y="63500"/>
          <a:chExt cx="3662142" cy="3579345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7113808" y="63500"/>
            <a:ext cx="3662142" cy="3579345"/>
            <a:chOff x="7063008" y="76200"/>
            <a:chExt cx="3662142" cy="3579345"/>
          </a:xfrm>
        </xdr:grpSpPr>
        <xdr:pic>
          <xdr:nvPicPr>
            <xdr:cNvPr id="4" name="Imag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7063008" y="76200"/>
              <a:ext cx="3662142" cy="3579345"/>
            </a:xfrm>
            <a:prstGeom prst="rect">
              <a:avLst/>
            </a:prstGeom>
          </xdr:spPr>
        </xdr:pic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8197850" y="1600200"/>
              <a:ext cx="1625600" cy="558800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153234" y="1344110"/>
            <a:ext cx="189263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fr-FR" sz="5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8 à 60</a:t>
            </a:r>
          </a:p>
        </xdr:txBody>
      </xdr:sp>
    </xdr:grpSp>
    <xdr:clientData/>
  </xdr:twoCellAnchor>
  <xdr:twoCellAnchor>
    <xdr:from>
      <xdr:col>6</xdr:col>
      <xdr:colOff>2072998</xdr:colOff>
      <xdr:row>12</xdr:row>
      <xdr:rowOff>96372</xdr:rowOff>
    </xdr:from>
    <xdr:to>
      <xdr:col>7</xdr:col>
      <xdr:colOff>384843</xdr:colOff>
      <xdr:row>16</xdr:row>
      <xdr:rowOff>139623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263998" y="2768664"/>
          <a:ext cx="925928" cy="852876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567494</xdr:colOff>
      <xdr:row>0</xdr:row>
      <xdr:rowOff>0</xdr:rowOff>
    </xdr:from>
    <xdr:to>
      <xdr:col>7</xdr:col>
      <xdr:colOff>129352</xdr:colOff>
      <xdr:row>4</xdr:row>
      <xdr:rowOff>45514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96494" y="0"/>
          <a:ext cx="2937941" cy="939806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Challenge</a:t>
          </a:r>
        </a:p>
      </xdr:txBody>
    </xdr:sp>
    <xdr:clientData/>
  </xdr:twoCellAnchor>
  <xdr:twoCellAnchor>
    <xdr:from>
      <xdr:col>0</xdr:col>
      <xdr:colOff>63500</xdr:colOff>
      <xdr:row>1</xdr:row>
      <xdr:rowOff>84665</xdr:rowOff>
    </xdr:from>
    <xdr:to>
      <xdr:col>7</xdr:col>
      <xdr:colOff>4904</xdr:colOff>
      <xdr:row>16</xdr:row>
      <xdr:rowOff>143879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63500" y="275165"/>
          <a:ext cx="6608904" cy="3364389"/>
          <a:chOff x="63500" y="269873"/>
          <a:chExt cx="6746487" cy="335592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790950" y="2684992"/>
            <a:ext cx="3019037" cy="940804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fr-FR" sz="5400" b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/>
                  </a:outerShdw>
                </a:effectLst>
              </a:rPr>
              <a:t>2023</a:t>
            </a:r>
          </a:p>
        </xdr:txBody>
      </xdr:sp>
      <xdr:pic>
        <xdr:nvPicPr>
          <xdr:cNvPr id="14" name="Image 13" descr="Ste Foy Pétanque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500" y="269873"/>
            <a:ext cx="3820537" cy="266170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164079</xdr:colOff>
      <xdr:row>0</xdr:row>
      <xdr:rowOff>21179</xdr:rowOff>
    </xdr:from>
    <xdr:to>
      <xdr:col>6</xdr:col>
      <xdr:colOff>633950</xdr:colOff>
      <xdr:row>0</xdr:row>
      <xdr:rowOff>521742</xdr:rowOff>
    </xdr:to>
    <xdr:pic macro="[0]!Clng_cmplt">
      <xdr:nvPicPr>
        <xdr:cNvPr id="6" name="Graphique 5" descr="Bulle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60329" y="21179"/>
          <a:ext cx="469871" cy="500563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0</xdr:row>
      <xdr:rowOff>397515</xdr:rowOff>
    </xdr:from>
    <xdr:to>
      <xdr:col>6</xdr:col>
      <xdr:colOff>790575</xdr:colOff>
      <xdr:row>0</xdr:row>
      <xdr:rowOff>739140</xdr:rowOff>
    </xdr:to>
    <xdr:sp macro="[0]!Clng_cmplt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134350" y="397515"/>
          <a:ext cx="752475" cy="341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1"/>
            <a:t>Nettoyage</a:t>
          </a:r>
        </a:p>
      </xdr:txBody>
    </xdr:sp>
    <xdr:clientData/>
  </xdr:twoCellAnchor>
  <xdr:twoCellAnchor>
    <xdr:from>
      <xdr:col>2</xdr:col>
      <xdr:colOff>167640</xdr:colOff>
      <xdr:row>0</xdr:row>
      <xdr:rowOff>22860</xdr:rowOff>
    </xdr:from>
    <xdr:to>
      <xdr:col>3</xdr:col>
      <xdr:colOff>46168</xdr:colOff>
      <xdr:row>0</xdr:row>
      <xdr:rowOff>716279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996815" y="22860"/>
          <a:ext cx="716728" cy="693419"/>
          <a:chOff x="6256020" y="22860"/>
          <a:chExt cx="754828" cy="693419"/>
        </a:xfrm>
      </xdr:grpSpPr>
      <xdr:pic macro="[0]!Copier_Mixage">
        <xdr:nvPicPr>
          <xdr:cNvPr id="4" name="Graphique 3" descr="Presse-papiers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l="14008" t="5927" r="14080" b="3017"/>
          <a:stretch/>
        </xdr:blipFill>
        <xdr:spPr>
          <a:xfrm>
            <a:off x="6256020" y="22860"/>
            <a:ext cx="754828" cy="693419"/>
          </a:xfrm>
          <a:prstGeom prst="rect">
            <a:avLst/>
          </a:prstGeom>
        </xdr:spPr>
      </xdr:pic>
      <xdr:sp macro="[0]!Copier_Mixage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6308462" y="169036"/>
            <a:ext cx="638515" cy="478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800" b="1"/>
              <a:t>Transfert</a:t>
            </a:r>
          </a:p>
          <a:p>
            <a:pPr algn="ctr"/>
            <a:r>
              <a:rPr lang="fr-FR" sz="800" b="1"/>
              <a:t>pour</a:t>
            </a:r>
            <a:endParaRPr lang="fr-FR" sz="800" b="1" baseline="0"/>
          </a:p>
          <a:p>
            <a:pPr algn="ctr"/>
            <a:r>
              <a:rPr lang="fr-FR" sz="800" b="1" baseline="0"/>
              <a:t>mixage</a:t>
            </a:r>
            <a:endParaRPr lang="fr-FR" sz="800" b="1"/>
          </a:p>
        </xdr:txBody>
      </xdr:sp>
    </xdr:grpSp>
    <xdr:clientData/>
  </xdr:twoCellAnchor>
  <xdr:twoCellAnchor editAs="oneCell">
    <xdr:from>
      <xdr:col>4</xdr:col>
      <xdr:colOff>199177</xdr:colOff>
      <xdr:row>0</xdr:row>
      <xdr:rowOff>50800</xdr:rowOff>
    </xdr:from>
    <xdr:to>
      <xdr:col>4</xdr:col>
      <xdr:colOff>645849</xdr:colOff>
      <xdr:row>0</xdr:row>
      <xdr:rowOff>488950</xdr:rowOff>
    </xdr:to>
    <xdr:pic macro="[0]!_xludf.Save">
      <xdr:nvPicPr>
        <xdr:cNvPr id="14" name="Image 13" descr="icône disquette sauvegarde - Acheter ce vecteur libre de droit et ...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68" t="12448" r="8643" b="9330"/>
        <a:stretch/>
      </xdr:blipFill>
      <xdr:spPr bwMode="auto">
        <a:xfrm>
          <a:off x="7190527" y="50800"/>
          <a:ext cx="44667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165100</xdr:colOff>
      <xdr:row>0</xdr:row>
      <xdr:rowOff>50801</xdr:rowOff>
    </xdr:from>
    <xdr:to>
      <xdr:col>0</xdr:col>
      <xdr:colOff>914399</xdr:colOff>
      <xdr:row>0</xdr:row>
      <xdr:rowOff>513251</xdr:rowOff>
    </xdr:to>
    <xdr:pic>
      <xdr:nvPicPr>
        <xdr:cNvPr id="16" name="Image 15" descr="Ste Foy Pétanque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50801"/>
          <a:ext cx="749299" cy="46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3</xdr:row>
      <xdr:rowOff>30480</xdr:rowOff>
    </xdr:from>
    <xdr:to>
      <xdr:col>1</xdr:col>
      <xdr:colOff>734834</xdr:colOff>
      <xdr:row>3</xdr:row>
      <xdr:rowOff>480060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2440" y="693420"/>
          <a:ext cx="468134" cy="4495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144780</xdr:colOff>
      <xdr:row>182</xdr:row>
      <xdr:rowOff>168910</xdr:rowOff>
    </xdr:from>
    <xdr:to>
      <xdr:col>27</xdr:col>
      <xdr:colOff>53340</xdr:colOff>
      <xdr:row>186</xdr:row>
      <xdr:rowOff>80010</xdr:rowOff>
    </xdr:to>
    <xdr:pic macro="[0]!Tri_test4">
      <xdr:nvPicPr>
        <xdr:cNvPr id="6" name="Graphique 5" descr="Groupe avec un remplissage uni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90460" y="33453070"/>
          <a:ext cx="647700" cy="642620"/>
        </a:xfrm>
        <a:prstGeom prst="rect">
          <a:avLst/>
        </a:prstGeom>
      </xdr:spPr>
    </xdr:pic>
    <xdr:clientData/>
  </xdr:twoCellAnchor>
  <xdr:twoCellAnchor editAs="oneCell">
    <xdr:from>
      <xdr:col>26</xdr:col>
      <xdr:colOff>236220</xdr:colOff>
      <xdr:row>60</xdr:row>
      <xdr:rowOff>170180</xdr:rowOff>
    </xdr:from>
    <xdr:to>
      <xdr:col>26</xdr:col>
      <xdr:colOff>655320</xdr:colOff>
      <xdr:row>63</xdr:row>
      <xdr:rowOff>36830</xdr:rowOff>
    </xdr:to>
    <xdr:pic macro="[0]!tri_test2">
      <xdr:nvPicPr>
        <xdr:cNvPr id="8" name="Graphique 7" descr="Homme et femme avec un remplissage uni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81900" y="11142980"/>
          <a:ext cx="419100" cy="415290"/>
        </a:xfrm>
        <a:prstGeom prst="rect">
          <a:avLst/>
        </a:prstGeom>
      </xdr:spPr>
    </xdr:pic>
    <xdr:clientData/>
  </xdr:twoCellAnchor>
  <xdr:twoCellAnchor editAs="oneCell">
    <xdr:from>
      <xdr:col>26</xdr:col>
      <xdr:colOff>106680</xdr:colOff>
      <xdr:row>121</xdr:row>
      <xdr:rowOff>143510</xdr:rowOff>
    </xdr:from>
    <xdr:to>
      <xdr:col>26</xdr:col>
      <xdr:colOff>557530</xdr:colOff>
      <xdr:row>124</xdr:row>
      <xdr:rowOff>41910</xdr:rowOff>
    </xdr:to>
    <xdr:pic macro="[0]!Tri_test3">
      <xdr:nvPicPr>
        <xdr:cNvPr id="10" name="Graphique 9" descr="Groupe de femmes avec un remplissage uni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52360" y="22271990"/>
          <a:ext cx="450850" cy="4470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3</xdr:row>
      <xdr:rowOff>30480</xdr:rowOff>
    </xdr:from>
    <xdr:to>
      <xdr:col>1</xdr:col>
      <xdr:colOff>734834</xdr:colOff>
      <xdr:row>3</xdr:row>
      <xdr:rowOff>480060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160" y="693420"/>
          <a:ext cx="468134" cy="4495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3</xdr:row>
      <xdr:rowOff>30480</xdr:rowOff>
    </xdr:from>
    <xdr:to>
      <xdr:col>1</xdr:col>
      <xdr:colOff>734834</xdr:colOff>
      <xdr:row>3</xdr:row>
      <xdr:rowOff>480060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160" y="693420"/>
          <a:ext cx="468134" cy="44958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3</xdr:row>
      <xdr:rowOff>30480</xdr:rowOff>
    </xdr:from>
    <xdr:to>
      <xdr:col>1</xdr:col>
      <xdr:colOff>734834</xdr:colOff>
      <xdr:row>3</xdr:row>
      <xdr:rowOff>480060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160" y="693420"/>
          <a:ext cx="468134" cy="44958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177803</xdr:colOff>
      <xdr:row>1</xdr:row>
      <xdr:rowOff>25400</xdr:rowOff>
    </xdr:from>
    <xdr:to>
      <xdr:col>5</xdr:col>
      <xdr:colOff>25399</xdr:colOff>
      <xdr:row>2</xdr:row>
      <xdr:rowOff>87068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2003" y="25400"/>
          <a:ext cx="550330" cy="527334"/>
        </a:xfrm>
        <a:prstGeom prst="rect">
          <a:avLst/>
        </a:prstGeom>
      </xdr:spPr>
    </xdr:pic>
    <xdr:clientData/>
  </xdr:twoCellAnchor>
  <xdr:oneCellAnchor>
    <xdr:from>
      <xdr:col>3</xdr:col>
      <xdr:colOff>228599</xdr:colOff>
      <xdr:row>19</xdr:row>
      <xdr:rowOff>16935</xdr:rowOff>
    </xdr:from>
    <xdr:ext cx="511200" cy="480125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4599" y="4817535"/>
          <a:ext cx="511200" cy="480125"/>
        </a:xfrm>
        <a:prstGeom prst="rect">
          <a:avLst/>
        </a:prstGeom>
      </xdr:spPr>
    </xdr:pic>
    <xdr:clientData/>
  </xdr:oneCellAnchor>
  <xdr:oneCellAnchor>
    <xdr:from>
      <xdr:col>3</xdr:col>
      <xdr:colOff>180956</xdr:colOff>
      <xdr:row>37</xdr:row>
      <xdr:rowOff>25399</xdr:rowOff>
    </xdr:from>
    <xdr:ext cx="544286" cy="511200"/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56" y="9626599"/>
          <a:ext cx="544286" cy="511200"/>
        </a:xfrm>
        <a:prstGeom prst="rect">
          <a:avLst/>
        </a:prstGeom>
      </xdr:spPr>
    </xdr:pic>
    <xdr:clientData/>
  </xdr:oneCellAnchor>
  <xdr:oneCellAnchor>
    <xdr:from>
      <xdr:col>3</xdr:col>
      <xdr:colOff>189423</xdr:colOff>
      <xdr:row>55</xdr:row>
      <xdr:rowOff>8466</xdr:rowOff>
    </xdr:from>
    <xdr:ext cx="544286" cy="511200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423" y="14410266"/>
          <a:ext cx="544286" cy="51120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24167</xdr:colOff>
      <xdr:row>3</xdr:row>
      <xdr:rowOff>53340</xdr:rowOff>
    </xdr:from>
    <xdr:to>
      <xdr:col>1</xdr:col>
      <xdr:colOff>952501</xdr:colOff>
      <xdr:row>6</xdr:row>
      <xdr:rowOff>213360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723900"/>
          <a:ext cx="928334" cy="891540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</xdr:colOff>
      <xdr:row>9</xdr:row>
      <xdr:rowOff>30480</xdr:rowOff>
    </xdr:from>
    <xdr:to>
      <xdr:col>1</xdr:col>
      <xdr:colOff>951194</xdr:colOff>
      <xdr:row>12</xdr:row>
      <xdr:rowOff>190500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9540" y="701040"/>
          <a:ext cx="928334" cy="891540"/>
        </a:xfrm>
        <a:prstGeom prst="rect">
          <a:avLst/>
        </a:prstGeom>
      </xdr:spPr>
    </xdr:pic>
    <xdr:clientData/>
  </xdr:twoCellAnchor>
  <xdr:oneCellAnchor>
    <xdr:from>
      <xdr:col>1</xdr:col>
      <xdr:colOff>24167</xdr:colOff>
      <xdr:row>21</xdr:row>
      <xdr:rowOff>45720</xdr:rowOff>
    </xdr:from>
    <xdr:ext cx="928334" cy="891540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236220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27</xdr:row>
      <xdr:rowOff>60960</xdr:rowOff>
    </xdr:from>
    <xdr:ext cx="928334" cy="891540"/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9540" y="237744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9</xdr:row>
      <xdr:rowOff>53340</xdr:rowOff>
    </xdr:from>
    <xdr:ext cx="928334" cy="891540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401574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15</xdr:row>
      <xdr:rowOff>30480</xdr:rowOff>
    </xdr:from>
    <xdr:ext cx="928334" cy="891540"/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9540" y="399288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27</xdr:row>
      <xdr:rowOff>53340</xdr:rowOff>
    </xdr:from>
    <xdr:ext cx="928334" cy="891540"/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566166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3</xdr:row>
      <xdr:rowOff>38100</xdr:rowOff>
    </xdr:from>
    <xdr:ext cx="928334" cy="891540"/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9540" y="564642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15</xdr:row>
      <xdr:rowOff>30480</xdr:rowOff>
    </xdr:from>
    <xdr:ext cx="928334" cy="891540"/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70104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3</xdr:row>
      <xdr:rowOff>60960</xdr:rowOff>
    </xdr:from>
    <xdr:ext cx="928334" cy="891540"/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237744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21</xdr:row>
      <xdr:rowOff>30480</xdr:rowOff>
    </xdr:from>
    <xdr:ext cx="928334" cy="891540"/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399288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9</xdr:row>
      <xdr:rowOff>38100</xdr:rowOff>
    </xdr:from>
    <xdr:ext cx="928334" cy="891540"/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564642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24167</xdr:colOff>
      <xdr:row>15</xdr:row>
      <xdr:rowOff>53340</xdr:rowOff>
    </xdr:from>
    <xdr:ext cx="928334" cy="891540"/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553974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21</xdr:row>
      <xdr:rowOff>38100</xdr:rowOff>
    </xdr:from>
    <xdr:ext cx="928334" cy="891540"/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552450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27</xdr:row>
      <xdr:rowOff>38100</xdr:rowOff>
    </xdr:from>
    <xdr:ext cx="928334" cy="891540"/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552450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24167</xdr:colOff>
      <xdr:row>33</xdr:row>
      <xdr:rowOff>53340</xdr:rowOff>
    </xdr:from>
    <xdr:ext cx="928334" cy="891540"/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66294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39</xdr:row>
      <xdr:rowOff>30480</xdr:rowOff>
    </xdr:from>
    <xdr:ext cx="928334" cy="891540"/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222504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24167</xdr:colOff>
      <xdr:row>51</xdr:row>
      <xdr:rowOff>45720</xdr:rowOff>
    </xdr:from>
    <xdr:ext cx="928334" cy="891540"/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541020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57</xdr:row>
      <xdr:rowOff>60960</xdr:rowOff>
    </xdr:from>
    <xdr:ext cx="928334" cy="891540"/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701040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39</xdr:row>
      <xdr:rowOff>53340</xdr:rowOff>
    </xdr:from>
    <xdr:ext cx="928334" cy="891540"/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3687" y="224790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45</xdr:row>
      <xdr:rowOff>30480</xdr:rowOff>
    </xdr:from>
    <xdr:ext cx="928334" cy="891540"/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381000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57</xdr:row>
      <xdr:rowOff>53340</xdr:rowOff>
    </xdr:from>
    <xdr:ext cx="928334" cy="891540"/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3687" y="700278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33</xdr:row>
      <xdr:rowOff>38100</xdr:rowOff>
    </xdr:from>
    <xdr:ext cx="928334" cy="891540"/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64770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45</xdr:row>
      <xdr:rowOff>30480</xdr:rowOff>
    </xdr:from>
    <xdr:ext cx="928334" cy="891540"/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381000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33</xdr:row>
      <xdr:rowOff>60960</xdr:rowOff>
    </xdr:from>
    <xdr:ext cx="928334" cy="891540"/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67056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51</xdr:row>
      <xdr:rowOff>30480</xdr:rowOff>
    </xdr:from>
    <xdr:ext cx="928334" cy="891540"/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539496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39</xdr:row>
      <xdr:rowOff>38100</xdr:rowOff>
    </xdr:from>
    <xdr:ext cx="928334" cy="891540"/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223266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24167</xdr:colOff>
      <xdr:row>45</xdr:row>
      <xdr:rowOff>45720</xdr:rowOff>
    </xdr:from>
    <xdr:ext cx="928334" cy="891540"/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2247" y="1130808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51</xdr:row>
      <xdr:rowOff>38100</xdr:rowOff>
    </xdr:from>
    <xdr:ext cx="928334" cy="891540"/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540258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57</xdr:row>
      <xdr:rowOff>38100</xdr:rowOff>
    </xdr:from>
    <xdr:ext cx="928334" cy="891540"/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698754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24167</xdr:colOff>
      <xdr:row>63</xdr:row>
      <xdr:rowOff>53340</xdr:rowOff>
    </xdr:from>
    <xdr:ext cx="928334" cy="891540"/>
    <xdr:pic>
      <xdr:nvPicPr>
        <xdr:cNvPr id="33" name="Imag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862584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69</xdr:row>
      <xdr:rowOff>30480</xdr:rowOff>
    </xdr:from>
    <xdr:ext cx="928334" cy="891540"/>
    <xdr:pic>
      <xdr:nvPicPr>
        <xdr:cNvPr id="34" name="Imag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1062990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24167</xdr:colOff>
      <xdr:row>81</xdr:row>
      <xdr:rowOff>45720</xdr:rowOff>
    </xdr:from>
    <xdr:ext cx="928334" cy="891540"/>
    <xdr:pic>
      <xdr:nvPicPr>
        <xdr:cNvPr id="35" name="Imag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1469898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87</xdr:row>
      <xdr:rowOff>60960</xdr:rowOff>
    </xdr:from>
    <xdr:ext cx="928334" cy="891540"/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1674114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69</xdr:row>
      <xdr:rowOff>53340</xdr:rowOff>
    </xdr:from>
    <xdr:ext cx="928334" cy="891540"/>
    <xdr:pic>
      <xdr:nvPicPr>
        <xdr:cNvPr id="37" name="Imag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3687" y="1065276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75</xdr:row>
      <xdr:rowOff>30480</xdr:rowOff>
    </xdr:from>
    <xdr:ext cx="928334" cy="891540"/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1265682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87</xdr:row>
      <xdr:rowOff>53340</xdr:rowOff>
    </xdr:from>
    <xdr:ext cx="928334" cy="891540"/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3687" y="1673352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63</xdr:row>
      <xdr:rowOff>38100</xdr:rowOff>
    </xdr:from>
    <xdr:ext cx="928334" cy="891540"/>
    <xdr:pic>
      <xdr:nvPicPr>
        <xdr:cNvPr id="40" name="Image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861060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75</xdr:row>
      <xdr:rowOff>30480</xdr:rowOff>
    </xdr:from>
    <xdr:ext cx="928334" cy="891540"/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1265682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63</xdr:row>
      <xdr:rowOff>60960</xdr:rowOff>
    </xdr:from>
    <xdr:ext cx="928334" cy="891540"/>
    <xdr:pic>
      <xdr:nvPicPr>
        <xdr:cNvPr id="42" name="Image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863346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81</xdr:row>
      <xdr:rowOff>30480</xdr:rowOff>
    </xdr:from>
    <xdr:ext cx="928334" cy="891540"/>
    <xdr:pic>
      <xdr:nvPicPr>
        <xdr:cNvPr id="43" name="Image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1468374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69</xdr:row>
      <xdr:rowOff>38100</xdr:rowOff>
    </xdr:from>
    <xdr:ext cx="928334" cy="891540"/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1063752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24167</xdr:colOff>
      <xdr:row>75</xdr:row>
      <xdr:rowOff>53340</xdr:rowOff>
    </xdr:from>
    <xdr:ext cx="928334" cy="891540"/>
    <xdr:pic>
      <xdr:nvPicPr>
        <xdr:cNvPr id="45" name="Image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2247" y="1267968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81</xdr:row>
      <xdr:rowOff>38100</xdr:rowOff>
    </xdr:from>
    <xdr:ext cx="928334" cy="891540"/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1469136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87</xdr:row>
      <xdr:rowOff>38100</xdr:rowOff>
    </xdr:from>
    <xdr:ext cx="928334" cy="891540"/>
    <xdr:pic>
      <xdr:nvPicPr>
        <xdr:cNvPr id="47" name="Image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1671828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24167</xdr:colOff>
      <xdr:row>93</xdr:row>
      <xdr:rowOff>53340</xdr:rowOff>
    </xdr:from>
    <xdr:ext cx="928334" cy="891540"/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1852422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99</xdr:row>
      <xdr:rowOff>30480</xdr:rowOff>
    </xdr:from>
    <xdr:ext cx="928334" cy="891540"/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2052828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24167</xdr:colOff>
      <xdr:row>111</xdr:row>
      <xdr:rowOff>45720</xdr:rowOff>
    </xdr:from>
    <xdr:ext cx="928334" cy="891540"/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27" y="2459736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117</xdr:row>
      <xdr:rowOff>60960</xdr:rowOff>
    </xdr:from>
    <xdr:ext cx="928334" cy="891540"/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2663952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99</xdr:row>
      <xdr:rowOff>53340</xdr:rowOff>
    </xdr:from>
    <xdr:ext cx="928334" cy="891540"/>
    <xdr:pic>
      <xdr:nvPicPr>
        <xdr:cNvPr id="52" name="Image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3687" y="2055114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105</xdr:row>
      <xdr:rowOff>30480</xdr:rowOff>
    </xdr:from>
    <xdr:ext cx="928334" cy="891540"/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2255520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24167</xdr:colOff>
      <xdr:row>117</xdr:row>
      <xdr:rowOff>53340</xdr:rowOff>
    </xdr:from>
    <xdr:ext cx="928334" cy="891540"/>
    <xdr:pic>
      <xdr:nvPicPr>
        <xdr:cNvPr id="54" name="Image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3687" y="2663190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93</xdr:row>
      <xdr:rowOff>38100</xdr:rowOff>
    </xdr:from>
    <xdr:ext cx="928334" cy="891540"/>
    <xdr:pic>
      <xdr:nvPicPr>
        <xdr:cNvPr id="55" name="Image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18508980"/>
          <a:ext cx="928334" cy="891540"/>
        </a:xfrm>
        <a:prstGeom prst="rect">
          <a:avLst/>
        </a:prstGeom>
      </xdr:spPr>
    </xdr:pic>
    <xdr:clientData/>
  </xdr:oneCellAnchor>
  <xdr:oneCellAnchor>
    <xdr:from>
      <xdr:col>1</xdr:col>
      <xdr:colOff>22860</xdr:colOff>
      <xdr:row>105</xdr:row>
      <xdr:rowOff>30480</xdr:rowOff>
    </xdr:from>
    <xdr:ext cx="928334" cy="891540"/>
    <xdr:pic>
      <xdr:nvPicPr>
        <xdr:cNvPr id="56" name="Image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" y="2255520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93</xdr:row>
      <xdr:rowOff>60960</xdr:rowOff>
    </xdr:from>
    <xdr:ext cx="928334" cy="891540"/>
    <xdr:pic>
      <xdr:nvPicPr>
        <xdr:cNvPr id="57" name="Image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18531840"/>
          <a:ext cx="928334" cy="891540"/>
        </a:xfrm>
        <a:prstGeom prst="rect">
          <a:avLst/>
        </a:prstGeom>
      </xdr:spPr>
    </xdr:pic>
    <xdr:clientData/>
  </xdr:oneCellAnchor>
  <xdr:oneCellAnchor>
    <xdr:from>
      <xdr:col>10</xdr:col>
      <xdr:colOff>22860</xdr:colOff>
      <xdr:row>111</xdr:row>
      <xdr:rowOff>30480</xdr:rowOff>
    </xdr:from>
    <xdr:ext cx="928334" cy="891540"/>
    <xdr:pic>
      <xdr:nvPicPr>
        <xdr:cNvPr id="58" name="Image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2380" y="2458212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99</xdr:row>
      <xdr:rowOff>38100</xdr:rowOff>
    </xdr:from>
    <xdr:ext cx="928334" cy="891540"/>
    <xdr:pic>
      <xdr:nvPicPr>
        <xdr:cNvPr id="59" name="Image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2053590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24167</xdr:colOff>
      <xdr:row>105</xdr:row>
      <xdr:rowOff>53340</xdr:rowOff>
    </xdr:from>
    <xdr:ext cx="928334" cy="891540"/>
    <xdr:pic>
      <xdr:nvPicPr>
        <xdr:cNvPr id="60" name="Image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2247" y="2257806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111</xdr:row>
      <xdr:rowOff>38100</xdr:rowOff>
    </xdr:from>
    <xdr:ext cx="928334" cy="891540"/>
    <xdr:pic>
      <xdr:nvPicPr>
        <xdr:cNvPr id="61" name="Image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24589740"/>
          <a:ext cx="928334" cy="891540"/>
        </a:xfrm>
        <a:prstGeom prst="rect">
          <a:avLst/>
        </a:prstGeom>
      </xdr:spPr>
    </xdr:pic>
    <xdr:clientData/>
  </xdr:oneCellAnchor>
  <xdr:oneCellAnchor>
    <xdr:from>
      <xdr:col>19</xdr:col>
      <xdr:colOff>22860</xdr:colOff>
      <xdr:row>117</xdr:row>
      <xdr:rowOff>38100</xdr:rowOff>
    </xdr:from>
    <xdr:ext cx="928334" cy="891540"/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0940" y="26616660"/>
          <a:ext cx="928334" cy="89154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85725</xdr:rowOff>
    </xdr:from>
    <xdr:to>
      <xdr:col>3</xdr:col>
      <xdr:colOff>525284</xdr:colOff>
      <xdr:row>0</xdr:row>
      <xdr:rowOff>535305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0" y="85725"/>
          <a:ext cx="468134" cy="44958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85725</xdr:rowOff>
    </xdr:from>
    <xdr:to>
      <xdr:col>3</xdr:col>
      <xdr:colOff>525284</xdr:colOff>
      <xdr:row>0</xdr:row>
      <xdr:rowOff>535305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8570" y="85725"/>
          <a:ext cx="468134" cy="44958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85725</xdr:rowOff>
    </xdr:from>
    <xdr:to>
      <xdr:col>3</xdr:col>
      <xdr:colOff>525284</xdr:colOff>
      <xdr:row>0</xdr:row>
      <xdr:rowOff>535305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8570" y="85725"/>
          <a:ext cx="468134" cy="44958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85725</xdr:rowOff>
    </xdr:from>
    <xdr:to>
      <xdr:col>3</xdr:col>
      <xdr:colOff>525284</xdr:colOff>
      <xdr:row>0</xdr:row>
      <xdr:rowOff>535305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8570" y="85725"/>
          <a:ext cx="468134" cy="44958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511644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2625" y="66675"/>
          <a:ext cx="933450" cy="89645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511644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9021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511644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9021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511644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9021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104775</xdr:colOff>
      <xdr:row>0</xdr:row>
      <xdr:rowOff>0</xdr:rowOff>
    </xdr:from>
    <xdr:to>
      <xdr:col>22</xdr:col>
      <xdr:colOff>38100</xdr:colOff>
      <xdr:row>2</xdr:row>
      <xdr:rowOff>180975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0725150" y="0"/>
          <a:ext cx="1133475" cy="1285875"/>
          <a:chOff x="11249025" y="0"/>
          <a:chExt cx="949325" cy="1298575"/>
        </a:xfrm>
      </xdr:grpSpPr>
      <xdr:pic macro="[0]!copy_matrice">
        <xdr:nvPicPr>
          <xdr:cNvPr id="3" name="Graphique 2" descr="Cercles avec lignes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9025" y="0"/>
            <a:ext cx="898071" cy="1001866"/>
          </a:xfrm>
          <a:prstGeom prst="rect">
            <a:avLst/>
          </a:prstGeom>
        </xdr:spPr>
      </xdr:pic>
      <xdr:sp macro="[0]!copy_matrice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 txBox="1"/>
        </xdr:nvSpPr>
        <xdr:spPr>
          <a:xfrm>
            <a:off x="11271476" y="811059"/>
            <a:ext cx="926874" cy="4875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/>
              <a:t>Compilation</a:t>
            </a:r>
          </a:p>
          <a:p>
            <a:pPr algn="ctr"/>
            <a:r>
              <a:rPr lang="fr-FR" sz="1100" b="1"/>
              <a:t>4 parties</a:t>
            </a:r>
          </a:p>
        </xdr:txBody>
      </xdr:sp>
    </xdr:grpSp>
    <xdr:clientData/>
  </xdr:twoCellAnchor>
  <xdr:twoCellAnchor>
    <xdr:from>
      <xdr:col>1</xdr:col>
      <xdr:colOff>3619500</xdr:colOff>
      <xdr:row>0</xdr:row>
      <xdr:rowOff>0</xdr:rowOff>
    </xdr:from>
    <xdr:to>
      <xdr:col>1</xdr:col>
      <xdr:colOff>4533900</xdr:colOff>
      <xdr:row>1</xdr:row>
      <xdr:rowOff>586740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/>
      </xdr:nvGrpSpPr>
      <xdr:grpSpPr>
        <a:xfrm>
          <a:off x="4324350" y="0"/>
          <a:ext cx="914400" cy="1101090"/>
          <a:chOff x="4351020" y="0"/>
          <a:chExt cx="914400" cy="1043940"/>
        </a:xfrm>
      </xdr:grpSpPr>
      <xdr:grpSp>
        <xdr:nvGrpSpPr>
          <xdr:cNvPr id="6" name="Graphique 2" descr="Podium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GrpSpPr/>
        </xdr:nvGrpSpPr>
        <xdr:grpSpPr>
          <a:xfrm>
            <a:off x="4351020" y="0"/>
            <a:ext cx="914400" cy="876300"/>
            <a:chOff x="4472940" y="76200"/>
            <a:chExt cx="809625" cy="914400"/>
          </a:xfrm>
        </xdr:grpSpPr>
        <xdr:sp macro="[0]!Tableau_Final" textlink="">
          <xdr:nvSpPr>
            <xdr:cNvPr id="8" name="Forme libre : forme 7">
              <a:extLst>
                <a:ext uri="{FF2B5EF4-FFF2-40B4-BE49-F238E27FC236}">
                  <a16:creationId xmlns:a16="http://schemas.microsoft.com/office/drawing/2014/main" id="{00000000-0008-0000-1100-000008000000}"/>
                </a:ext>
              </a:extLst>
            </xdr:cNvPr>
            <xdr:cNvSpPr/>
          </xdr:nvSpPr>
          <xdr:spPr>
            <a:xfrm>
              <a:off x="4534084" y="168994"/>
              <a:ext cx="683121" cy="723900"/>
            </a:xfrm>
            <a:custGeom>
              <a:avLst/>
              <a:gdLst>
                <a:gd name="connsiteX0" fmla="*/ 613544 w 683121"/>
                <a:gd name="connsiteY0" fmla="*/ 607294 h 723900"/>
                <a:gd name="connsiteX1" fmla="*/ 613544 w 683121"/>
                <a:gd name="connsiteY1" fmla="*/ 339641 h 723900"/>
                <a:gd name="connsiteX2" fmla="*/ 631255 w 683121"/>
                <a:gd name="connsiteY2" fmla="*/ 422509 h 723900"/>
                <a:gd name="connsiteX3" fmla="*/ 647278 w 683121"/>
                <a:gd name="connsiteY3" fmla="*/ 436796 h 723900"/>
                <a:gd name="connsiteX4" fmla="*/ 664146 w 683121"/>
                <a:gd name="connsiteY4" fmla="*/ 417746 h 723900"/>
                <a:gd name="connsiteX5" fmla="*/ 663302 w 683121"/>
                <a:gd name="connsiteY5" fmla="*/ 412984 h 723900"/>
                <a:gd name="connsiteX6" fmla="*/ 639688 w 683121"/>
                <a:gd name="connsiteY6" fmla="*/ 299636 h 723900"/>
                <a:gd name="connsiteX7" fmla="*/ 634628 w 683121"/>
                <a:gd name="connsiteY7" fmla="*/ 289159 h 723900"/>
                <a:gd name="connsiteX8" fmla="*/ 599207 w 683121"/>
                <a:gd name="connsiteY8" fmla="*/ 268204 h 723900"/>
                <a:gd name="connsiteX9" fmla="*/ 571376 w 683121"/>
                <a:gd name="connsiteY9" fmla="*/ 264394 h 723900"/>
                <a:gd name="connsiteX10" fmla="*/ 543545 w 683121"/>
                <a:gd name="connsiteY10" fmla="*/ 269156 h 723900"/>
                <a:gd name="connsiteX11" fmla="*/ 508124 w 683121"/>
                <a:gd name="connsiteY11" fmla="*/ 290111 h 723900"/>
                <a:gd name="connsiteX12" fmla="*/ 503064 w 683121"/>
                <a:gd name="connsiteY12" fmla="*/ 300589 h 723900"/>
                <a:gd name="connsiteX13" fmla="*/ 479450 w 683121"/>
                <a:gd name="connsiteY13" fmla="*/ 413936 h 723900"/>
                <a:gd name="connsiteX14" fmla="*/ 478606 w 683121"/>
                <a:gd name="connsiteY14" fmla="*/ 418699 h 723900"/>
                <a:gd name="connsiteX15" fmla="*/ 495474 w 683121"/>
                <a:gd name="connsiteY15" fmla="*/ 437749 h 723900"/>
                <a:gd name="connsiteX16" fmla="*/ 511497 w 683121"/>
                <a:gd name="connsiteY16" fmla="*/ 423461 h 723900"/>
                <a:gd name="connsiteX17" fmla="*/ 529208 w 683121"/>
                <a:gd name="connsiteY17" fmla="*/ 340594 h 723900"/>
                <a:gd name="connsiteX18" fmla="*/ 529208 w 683121"/>
                <a:gd name="connsiteY18" fmla="*/ 607294 h 723900"/>
                <a:gd name="connsiteX19" fmla="*/ 461739 w 683121"/>
                <a:gd name="connsiteY19" fmla="*/ 607294 h 723900"/>
                <a:gd name="connsiteX20" fmla="*/ 461739 w 683121"/>
                <a:gd name="connsiteY20" fmla="*/ 454894 h 723900"/>
                <a:gd name="connsiteX21" fmla="*/ 385837 w 683121"/>
                <a:gd name="connsiteY21" fmla="*/ 454894 h 723900"/>
                <a:gd name="connsiteX22" fmla="*/ 385837 w 683121"/>
                <a:gd name="connsiteY22" fmla="*/ 302494 h 723900"/>
                <a:gd name="connsiteX23" fmla="*/ 385837 w 683121"/>
                <a:gd name="connsiteY23" fmla="*/ 176764 h 723900"/>
                <a:gd name="connsiteX24" fmla="*/ 459209 w 683121"/>
                <a:gd name="connsiteY24" fmla="*/ 35794 h 723900"/>
                <a:gd name="connsiteX25" fmla="*/ 453306 w 683121"/>
                <a:gd name="connsiteY25" fmla="*/ 10076 h 723900"/>
                <a:gd name="connsiteX26" fmla="*/ 430535 w 683121"/>
                <a:gd name="connsiteY26" fmla="*/ 16744 h 723900"/>
                <a:gd name="connsiteX27" fmla="*/ 377403 w 683121"/>
                <a:gd name="connsiteY27" fmla="*/ 118661 h 723900"/>
                <a:gd name="connsiteX28" fmla="*/ 371500 w 683121"/>
                <a:gd name="connsiteY28" fmla="*/ 116756 h 723900"/>
                <a:gd name="connsiteX29" fmla="*/ 343669 w 683121"/>
                <a:gd name="connsiteY29" fmla="*/ 111994 h 723900"/>
                <a:gd name="connsiteX30" fmla="*/ 343669 w 683121"/>
                <a:gd name="connsiteY30" fmla="*/ 111994 h 723900"/>
                <a:gd name="connsiteX31" fmla="*/ 315838 w 683121"/>
                <a:gd name="connsiteY31" fmla="*/ 116756 h 723900"/>
                <a:gd name="connsiteX32" fmla="*/ 309935 w 683121"/>
                <a:gd name="connsiteY32" fmla="*/ 118661 h 723900"/>
                <a:gd name="connsiteX33" fmla="*/ 256803 w 683121"/>
                <a:gd name="connsiteY33" fmla="*/ 16744 h 723900"/>
                <a:gd name="connsiteX34" fmla="*/ 234032 w 683121"/>
                <a:gd name="connsiteY34" fmla="*/ 10076 h 723900"/>
                <a:gd name="connsiteX35" fmla="*/ 228129 w 683121"/>
                <a:gd name="connsiteY35" fmla="*/ 35794 h 723900"/>
                <a:gd name="connsiteX36" fmla="*/ 301501 w 683121"/>
                <a:gd name="connsiteY36" fmla="*/ 176764 h 723900"/>
                <a:gd name="connsiteX37" fmla="*/ 301501 w 683121"/>
                <a:gd name="connsiteY37" fmla="*/ 302494 h 723900"/>
                <a:gd name="connsiteX38" fmla="*/ 301501 w 683121"/>
                <a:gd name="connsiteY38" fmla="*/ 454894 h 723900"/>
                <a:gd name="connsiteX39" fmla="*/ 225599 w 683121"/>
                <a:gd name="connsiteY39" fmla="*/ 454894 h 723900"/>
                <a:gd name="connsiteX40" fmla="*/ 225599 w 683121"/>
                <a:gd name="connsiteY40" fmla="*/ 531094 h 723900"/>
                <a:gd name="connsiteX41" fmla="*/ 166563 w 683121"/>
                <a:gd name="connsiteY41" fmla="*/ 531094 h 723900"/>
                <a:gd name="connsiteX42" fmla="*/ 166563 w 683121"/>
                <a:gd name="connsiteY42" fmla="*/ 263441 h 723900"/>
                <a:gd name="connsiteX43" fmla="*/ 184274 w 683121"/>
                <a:gd name="connsiteY43" fmla="*/ 346309 h 723900"/>
                <a:gd name="connsiteX44" fmla="*/ 200298 w 683121"/>
                <a:gd name="connsiteY44" fmla="*/ 360596 h 723900"/>
                <a:gd name="connsiteX45" fmla="*/ 217165 w 683121"/>
                <a:gd name="connsiteY45" fmla="*/ 341546 h 723900"/>
                <a:gd name="connsiteX46" fmla="*/ 216322 w 683121"/>
                <a:gd name="connsiteY46" fmla="*/ 336784 h 723900"/>
                <a:gd name="connsiteX47" fmla="*/ 192708 w 683121"/>
                <a:gd name="connsiteY47" fmla="*/ 223436 h 723900"/>
                <a:gd name="connsiteX48" fmla="*/ 187647 w 683121"/>
                <a:gd name="connsiteY48" fmla="*/ 212959 h 723900"/>
                <a:gd name="connsiteX49" fmla="*/ 152226 w 683121"/>
                <a:gd name="connsiteY49" fmla="*/ 192004 h 723900"/>
                <a:gd name="connsiteX50" fmla="*/ 124396 w 683121"/>
                <a:gd name="connsiteY50" fmla="*/ 188194 h 723900"/>
                <a:gd name="connsiteX51" fmla="*/ 96565 w 683121"/>
                <a:gd name="connsiteY51" fmla="*/ 192956 h 723900"/>
                <a:gd name="connsiteX52" fmla="*/ 61144 w 683121"/>
                <a:gd name="connsiteY52" fmla="*/ 213911 h 723900"/>
                <a:gd name="connsiteX53" fmla="*/ 56083 w 683121"/>
                <a:gd name="connsiteY53" fmla="*/ 224389 h 723900"/>
                <a:gd name="connsiteX54" fmla="*/ 32469 w 683121"/>
                <a:gd name="connsiteY54" fmla="*/ 337736 h 723900"/>
                <a:gd name="connsiteX55" fmla="*/ 31626 w 683121"/>
                <a:gd name="connsiteY55" fmla="*/ 342499 h 723900"/>
                <a:gd name="connsiteX56" fmla="*/ 48493 w 683121"/>
                <a:gd name="connsiteY56" fmla="*/ 361549 h 723900"/>
                <a:gd name="connsiteX57" fmla="*/ 64517 w 683121"/>
                <a:gd name="connsiteY57" fmla="*/ 347261 h 723900"/>
                <a:gd name="connsiteX58" fmla="*/ 82228 w 683121"/>
                <a:gd name="connsiteY58" fmla="*/ 264394 h 723900"/>
                <a:gd name="connsiteX59" fmla="*/ 82228 w 683121"/>
                <a:gd name="connsiteY59" fmla="*/ 531094 h 723900"/>
                <a:gd name="connsiteX60" fmla="*/ 6325 w 683121"/>
                <a:gd name="connsiteY60" fmla="*/ 531094 h 723900"/>
                <a:gd name="connsiteX61" fmla="*/ 6325 w 683121"/>
                <a:gd name="connsiteY61" fmla="*/ 721594 h 723900"/>
                <a:gd name="connsiteX62" fmla="*/ 681013 w 683121"/>
                <a:gd name="connsiteY62" fmla="*/ 721594 h 723900"/>
                <a:gd name="connsiteX63" fmla="*/ 681013 w 683121"/>
                <a:gd name="connsiteY63" fmla="*/ 607294 h 723900"/>
                <a:gd name="connsiteX64" fmla="*/ 613544 w 683121"/>
                <a:gd name="connsiteY64" fmla="*/ 607294 h 723900"/>
                <a:gd name="connsiteX65" fmla="*/ 132829 w 683121"/>
                <a:gd name="connsiteY65" fmla="*/ 531094 h 723900"/>
                <a:gd name="connsiteX66" fmla="*/ 115962 w 683121"/>
                <a:gd name="connsiteY66" fmla="*/ 531094 h 723900"/>
                <a:gd name="connsiteX67" fmla="*/ 115962 w 683121"/>
                <a:gd name="connsiteY67" fmla="*/ 359644 h 723900"/>
                <a:gd name="connsiteX68" fmla="*/ 132829 w 683121"/>
                <a:gd name="connsiteY68" fmla="*/ 359644 h 723900"/>
                <a:gd name="connsiteX69" fmla="*/ 132829 w 683121"/>
                <a:gd name="connsiteY69" fmla="*/ 531094 h 723900"/>
                <a:gd name="connsiteX70" fmla="*/ 352103 w 683121"/>
                <a:gd name="connsiteY70" fmla="*/ 454894 h 723900"/>
                <a:gd name="connsiteX71" fmla="*/ 335235 w 683121"/>
                <a:gd name="connsiteY71" fmla="*/ 454894 h 723900"/>
                <a:gd name="connsiteX72" fmla="*/ 335235 w 683121"/>
                <a:gd name="connsiteY72" fmla="*/ 283444 h 723900"/>
                <a:gd name="connsiteX73" fmla="*/ 352103 w 683121"/>
                <a:gd name="connsiteY73" fmla="*/ 283444 h 723900"/>
                <a:gd name="connsiteX74" fmla="*/ 352103 w 683121"/>
                <a:gd name="connsiteY74" fmla="*/ 454894 h 723900"/>
                <a:gd name="connsiteX75" fmla="*/ 579810 w 683121"/>
                <a:gd name="connsiteY75" fmla="*/ 607294 h 723900"/>
                <a:gd name="connsiteX76" fmla="*/ 562942 w 683121"/>
                <a:gd name="connsiteY76" fmla="*/ 607294 h 723900"/>
                <a:gd name="connsiteX77" fmla="*/ 562942 w 683121"/>
                <a:gd name="connsiteY77" fmla="*/ 435844 h 723900"/>
                <a:gd name="connsiteX78" fmla="*/ 579810 w 683121"/>
                <a:gd name="connsiteY78" fmla="*/ 435844 h 723900"/>
                <a:gd name="connsiteX79" fmla="*/ 579810 w 683121"/>
                <a:gd name="connsiteY79" fmla="*/ 607294 h 7239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</a:cxnLst>
              <a:rect l="l" t="t" r="r" b="b"/>
              <a:pathLst>
                <a:path w="683121" h="723900">
                  <a:moveTo>
                    <a:pt x="613544" y="607294"/>
                  </a:moveTo>
                  <a:lnTo>
                    <a:pt x="613544" y="339641"/>
                  </a:lnTo>
                  <a:lnTo>
                    <a:pt x="631255" y="422509"/>
                  </a:lnTo>
                  <a:cubicBezTo>
                    <a:pt x="632941" y="430129"/>
                    <a:pt x="639688" y="436796"/>
                    <a:pt x="647278" y="436796"/>
                  </a:cubicBezTo>
                  <a:cubicBezTo>
                    <a:pt x="656555" y="436796"/>
                    <a:pt x="664146" y="428224"/>
                    <a:pt x="664146" y="417746"/>
                  </a:cubicBezTo>
                  <a:cubicBezTo>
                    <a:pt x="664146" y="415841"/>
                    <a:pt x="663302" y="413936"/>
                    <a:pt x="663302" y="412984"/>
                  </a:cubicBezTo>
                  <a:lnTo>
                    <a:pt x="639688" y="299636"/>
                  </a:lnTo>
                  <a:cubicBezTo>
                    <a:pt x="638845" y="295826"/>
                    <a:pt x="637158" y="292016"/>
                    <a:pt x="634628" y="289159"/>
                  </a:cubicBezTo>
                  <a:cubicBezTo>
                    <a:pt x="624508" y="279634"/>
                    <a:pt x="612701" y="272966"/>
                    <a:pt x="599207" y="268204"/>
                  </a:cubicBezTo>
                  <a:cubicBezTo>
                    <a:pt x="589930" y="266299"/>
                    <a:pt x="580653" y="264394"/>
                    <a:pt x="571376" y="264394"/>
                  </a:cubicBezTo>
                  <a:cubicBezTo>
                    <a:pt x="562099" y="264394"/>
                    <a:pt x="552822" y="266299"/>
                    <a:pt x="543545" y="269156"/>
                  </a:cubicBezTo>
                  <a:cubicBezTo>
                    <a:pt x="530051" y="272966"/>
                    <a:pt x="518244" y="280586"/>
                    <a:pt x="508124" y="290111"/>
                  </a:cubicBezTo>
                  <a:cubicBezTo>
                    <a:pt x="505594" y="292969"/>
                    <a:pt x="503907" y="296779"/>
                    <a:pt x="503064" y="300589"/>
                  </a:cubicBezTo>
                  <a:lnTo>
                    <a:pt x="479450" y="413936"/>
                  </a:lnTo>
                  <a:cubicBezTo>
                    <a:pt x="479450" y="414889"/>
                    <a:pt x="478606" y="416794"/>
                    <a:pt x="478606" y="418699"/>
                  </a:cubicBezTo>
                  <a:cubicBezTo>
                    <a:pt x="478606" y="429176"/>
                    <a:pt x="486197" y="437749"/>
                    <a:pt x="495474" y="437749"/>
                  </a:cubicBezTo>
                  <a:cubicBezTo>
                    <a:pt x="503064" y="437749"/>
                    <a:pt x="509811" y="431081"/>
                    <a:pt x="511497" y="423461"/>
                  </a:cubicBezTo>
                  <a:lnTo>
                    <a:pt x="529208" y="340594"/>
                  </a:lnTo>
                  <a:lnTo>
                    <a:pt x="529208" y="607294"/>
                  </a:lnTo>
                  <a:lnTo>
                    <a:pt x="461739" y="607294"/>
                  </a:lnTo>
                  <a:lnTo>
                    <a:pt x="461739" y="454894"/>
                  </a:lnTo>
                  <a:lnTo>
                    <a:pt x="385837" y="454894"/>
                  </a:lnTo>
                  <a:lnTo>
                    <a:pt x="385837" y="302494"/>
                  </a:lnTo>
                  <a:lnTo>
                    <a:pt x="385837" y="176764"/>
                  </a:lnTo>
                  <a:lnTo>
                    <a:pt x="459209" y="35794"/>
                  </a:lnTo>
                  <a:cubicBezTo>
                    <a:pt x="464269" y="26269"/>
                    <a:pt x="460896" y="14839"/>
                    <a:pt x="453306" y="10076"/>
                  </a:cubicBezTo>
                  <a:cubicBezTo>
                    <a:pt x="444872" y="4361"/>
                    <a:pt x="434752" y="8171"/>
                    <a:pt x="430535" y="16744"/>
                  </a:cubicBezTo>
                  <a:lnTo>
                    <a:pt x="377403" y="118661"/>
                  </a:lnTo>
                  <a:cubicBezTo>
                    <a:pt x="375717" y="117709"/>
                    <a:pt x="374030" y="116756"/>
                    <a:pt x="371500" y="116756"/>
                  </a:cubicBezTo>
                  <a:cubicBezTo>
                    <a:pt x="362223" y="113899"/>
                    <a:pt x="352946" y="111994"/>
                    <a:pt x="343669" y="111994"/>
                  </a:cubicBezTo>
                  <a:lnTo>
                    <a:pt x="343669" y="111994"/>
                  </a:lnTo>
                  <a:cubicBezTo>
                    <a:pt x="334392" y="111994"/>
                    <a:pt x="325115" y="113899"/>
                    <a:pt x="315838" y="116756"/>
                  </a:cubicBezTo>
                  <a:cubicBezTo>
                    <a:pt x="314151" y="117709"/>
                    <a:pt x="312465" y="117709"/>
                    <a:pt x="309935" y="118661"/>
                  </a:cubicBezTo>
                  <a:lnTo>
                    <a:pt x="256803" y="16744"/>
                  </a:lnTo>
                  <a:cubicBezTo>
                    <a:pt x="251743" y="7219"/>
                    <a:pt x="241622" y="4361"/>
                    <a:pt x="234032" y="10076"/>
                  </a:cubicBezTo>
                  <a:cubicBezTo>
                    <a:pt x="225599" y="15791"/>
                    <a:pt x="223069" y="27221"/>
                    <a:pt x="228129" y="35794"/>
                  </a:cubicBezTo>
                  <a:lnTo>
                    <a:pt x="301501" y="176764"/>
                  </a:lnTo>
                  <a:lnTo>
                    <a:pt x="301501" y="302494"/>
                  </a:lnTo>
                  <a:lnTo>
                    <a:pt x="301501" y="454894"/>
                  </a:lnTo>
                  <a:lnTo>
                    <a:pt x="225599" y="454894"/>
                  </a:lnTo>
                  <a:lnTo>
                    <a:pt x="225599" y="531094"/>
                  </a:lnTo>
                  <a:lnTo>
                    <a:pt x="166563" y="531094"/>
                  </a:lnTo>
                  <a:lnTo>
                    <a:pt x="166563" y="263441"/>
                  </a:lnTo>
                  <a:lnTo>
                    <a:pt x="184274" y="346309"/>
                  </a:lnTo>
                  <a:cubicBezTo>
                    <a:pt x="185961" y="353929"/>
                    <a:pt x="192708" y="360596"/>
                    <a:pt x="200298" y="360596"/>
                  </a:cubicBezTo>
                  <a:cubicBezTo>
                    <a:pt x="209575" y="360596"/>
                    <a:pt x="217165" y="352024"/>
                    <a:pt x="217165" y="341546"/>
                  </a:cubicBezTo>
                  <a:cubicBezTo>
                    <a:pt x="217165" y="339641"/>
                    <a:pt x="216322" y="337736"/>
                    <a:pt x="216322" y="336784"/>
                  </a:cubicBezTo>
                  <a:lnTo>
                    <a:pt x="192708" y="223436"/>
                  </a:lnTo>
                  <a:cubicBezTo>
                    <a:pt x="191864" y="219626"/>
                    <a:pt x="190178" y="215816"/>
                    <a:pt x="187647" y="212959"/>
                  </a:cubicBezTo>
                  <a:cubicBezTo>
                    <a:pt x="177527" y="203434"/>
                    <a:pt x="165720" y="196766"/>
                    <a:pt x="152226" y="192004"/>
                  </a:cubicBezTo>
                  <a:cubicBezTo>
                    <a:pt x="142949" y="190099"/>
                    <a:pt x="133672" y="188194"/>
                    <a:pt x="124396" y="188194"/>
                  </a:cubicBezTo>
                  <a:cubicBezTo>
                    <a:pt x="115119" y="188194"/>
                    <a:pt x="105842" y="190099"/>
                    <a:pt x="96565" y="192956"/>
                  </a:cubicBezTo>
                  <a:cubicBezTo>
                    <a:pt x="83071" y="196766"/>
                    <a:pt x="71264" y="204386"/>
                    <a:pt x="61144" y="213911"/>
                  </a:cubicBezTo>
                  <a:cubicBezTo>
                    <a:pt x="58613" y="216769"/>
                    <a:pt x="56927" y="220579"/>
                    <a:pt x="56083" y="224389"/>
                  </a:cubicBezTo>
                  <a:lnTo>
                    <a:pt x="32469" y="337736"/>
                  </a:lnTo>
                  <a:cubicBezTo>
                    <a:pt x="32469" y="338689"/>
                    <a:pt x="31626" y="340594"/>
                    <a:pt x="31626" y="342499"/>
                  </a:cubicBezTo>
                  <a:cubicBezTo>
                    <a:pt x="31626" y="352976"/>
                    <a:pt x="39216" y="361549"/>
                    <a:pt x="48493" y="361549"/>
                  </a:cubicBezTo>
                  <a:cubicBezTo>
                    <a:pt x="56083" y="361549"/>
                    <a:pt x="62830" y="354881"/>
                    <a:pt x="64517" y="347261"/>
                  </a:cubicBezTo>
                  <a:lnTo>
                    <a:pt x="82228" y="264394"/>
                  </a:lnTo>
                  <a:lnTo>
                    <a:pt x="82228" y="531094"/>
                  </a:lnTo>
                  <a:lnTo>
                    <a:pt x="6325" y="531094"/>
                  </a:lnTo>
                  <a:lnTo>
                    <a:pt x="6325" y="721594"/>
                  </a:lnTo>
                  <a:lnTo>
                    <a:pt x="681013" y="721594"/>
                  </a:lnTo>
                  <a:lnTo>
                    <a:pt x="681013" y="607294"/>
                  </a:lnTo>
                  <a:lnTo>
                    <a:pt x="613544" y="607294"/>
                  </a:lnTo>
                  <a:close/>
                  <a:moveTo>
                    <a:pt x="132829" y="531094"/>
                  </a:moveTo>
                  <a:lnTo>
                    <a:pt x="115962" y="531094"/>
                  </a:lnTo>
                  <a:lnTo>
                    <a:pt x="115962" y="359644"/>
                  </a:lnTo>
                  <a:lnTo>
                    <a:pt x="132829" y="359644"/>
                  </a:lnTo>
                  <a:lnTo>
                    <a:pt x="132829" y="531094"/>
                  </a:lnTo>
                  <a:close/>
                  <a:moveTo>
                    <a:pt x="352103" y="454894"/>
                  </a:moveTo>
                  <a:lnTo>
                    <a:pt x="335235" y="454894"/>
                  </a:lnTo>
                  <a:lnTo>
                    <a:pt x="335235" y="283444"/>
                  </a:lnTo>
                  <a:lnTo>
                    <a:pt x="352103" y="283444"/>
                  </a:lnTo>
                  <a:lnTo>
                    <a:pt x="352103" y="454894"/>
                  </a:lnTo>
                  <a:close/>
                  <a:moveTo>
                    <a:pt x="579810" y="607294"/>
                  </a:moveTo>
                  <a:lnTo>
                    <a:pt x="562942" y="607294"/>
                  </a:lnTo>
                  <a:lnTo>
                    <a:pt x="562942" y="435844"/>
                  </a:lnTo>
                  <a:lnTo>
                    <a:pt x="579810" y="435844"/>
                  </a:lnTo>
                  <a:lnTo>
                    <a:pt x="579810" y="607294"/>
                  </a:ln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9" name="Forme libre : forme 8">
              <a:extLst>
                <a:ext uri="{FF2B5EF4-FFF2-40B4-BE49-F238E27FC236}">
                  <a16:creationId xmlns:a16="http://schemas.microsoft.com/office/drawing/2014/main" id="{00000000-0008-0000-1100-000009000000}"/>
                </a:ext>
              </a:extLst>
            </xdr:cNvPr>
            <xdr:cNvSpPr/>
          </xdr:nvSpPr>
          <xdr:spPr>
            <a:xfrm>
              <a:off x="4618419" y="2643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0" name="Forme libre : forme 9">
              <a:extLst>
                <a:ext uri="{FF2B5EF4-FFF2-40B4-BE49-F238E27FC236}">
                  <a16:creationId xmlns:a16="http://schemas.microsoft.com/office/drawing/2014/main" id="{00000000-0008-0000-1100-00000A000000}"/>
                </a:ext>
              </a:extLst>
            </xdr:cNvPr>
            <xdr:cNvSpPr/>
          </xdr:nvSpPr>
          <xdr:spPr>
            <a:xfrm>
              <a:off x="5065400" y="3405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1" name="Forme libre : forme 10">
              <a:extLst>
                <a:ext uri="{FF2B5EF4-FFF2-40B4-BE49-F238E27FC236}">
                  <a16:creationId xmlns:a16="http://schemas.microsoft.com/office/drawing/2014/main" id="{00000000-0008-0000-1100-00000B000000}"/>
                </a:ext>
              </a:extLst>
            </xdr:cNvPr>
            <xdr:cNvSpPr/>
          </xdr:nvSpPr>
          <xdr:spPr>
            <a:xfrm>
              <a:off x="4837693" y="1881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</xdr:grpSp>
      <xdr:sp macro="[0]!Tableau_Final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 txBox="1"/>
        </xdr:nvSpPr>
        <xdr:spPr>
          <a:xfrm>
            <a:off x="4427220" y="685800"/>
            <a:ext cx="762000" cy="358140"/>
          </a:xfrm>
          <a:prstGeom prst="rect">
            <a:avLst/>
          </a:prstGeom>
          <a:solidFill>
            <a:schemeClr val="tx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800" b="1">
                <a:solidFill>
                  <a:schemeClr val="bg1"/>
                </a:solidFill>
              </a:rPr>
              <a:t>Classement</a:t>
            </a:r>
          </a:p>
          <a:p>
            <a:pPr algn="ctr"/>
            <a:r>
              <a:rPr lang="fr-FR" sz="800" b="1">
                <a:solidFill>
                  <a:schemeClr val="bg1"/>
                </a:solidFill>
              </a:rPr>
              <a:t>du</a:t>
            </a:r>
            <a:r>
              <a:rPr lang="fr-FR" sz="800" b="1" baseline="0">
                <a:solidFill>
                  <a:schemeClr val="bg1"/>
                </a:solidFill>
              </a:rPr>
              <a:t> jour</a:t>
            </a:r>
            <a:endParaRPr lang="fr-FR" sz="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22</xdr:col>
      <xdr:colOff>30480</xdr:colOff>
      <xdr:row>0</xdr:row>
      <xdr:rowOff>0</xdr:rowOff>
    </xdr:from>
    <xdr:to>
      <xdr:col>22</xdr:col>
      <xdr:colOff>1013460</xdr:colOff>
      <xdr:row>1</xdr:row>
      <xdr:rowOff>304074</xdr:rowOff>
    </xdr:to>
    <xdr:pic macro="[0]!Planning_Semaines">
      <xdr:nvPicPr>
        <xdr:cNvPr id="12" name="Graphique 11" descr="Couronne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851005" y="0"/>
          <a:ext cx="982980" cy="818424"/>
        </a:xfrm>
        <a:prstGeom prst="rect">
          <a:avLst/>
        </a:prstGeom>
      </xdr:spPr>
    </xdr:pic>
    <xdr:clientData/>
  </xdr:twoCellAnchor>
  <xdr:twoCellAnchor>
    <xdr:from>
      <xdr:col>22</xdr:col>
      <xdr:colOff>30480</xdr:colOff>
      <xdr:row>1</xdr:row>
      <xdr:rowOff>296091</xdr:rowOff>
    </xdr:from>
    <xdr:to>
      <xdr:col>22</xdr:col>
      <xdr:colOff>932222</xdr:colOff>
      <xdr:row>2</xdr:row>
      <xdr:rowOff>228600</xdr:rowOff>
    </xdr:to>
    <xdr:sp macro="[0]!Planning_Semaines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 txBox="1"/>
      </xdr:nvSpPr>
      <xdr:spPr>
        <a:xfrm>
          <a:off x="11851005" y="810441"/>
          <a:ext cx="901742" cy="523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Mise à jour Challenge</a:t>
          </a:r>
        </a:p>
      </xdr:txBody>
    </xdr:sp>
    <xdr:clientData/>
  </xdr:twoCellAnchor>
  <xdr:twoCellAnchor>
    <xdr:from>
      <xdr:col>22</xdr:col>
      <xdr:colOff>217327</xdr:colOff>
      <xdr:row>0</xdr:row>
      <xdr:rowOff>287383</xdr:rowOff>
    </xdr:from>
    <xdr:to>
      <xdr:col>22</xdr:col>
      <xdr:colOff>818488</xdr:colOff>
      <xdr:row>1</xdr:row>
      <xdr:rowOff>96520</xdr:rowOff>
    </xdr:to>
    <xdr:sp macro="[0]!Planning_Semaines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12037852" y="287383"/>
          <a:ext cx="601161" cy="32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900" b="1"/>
            <a:t>(Date)</a:t>
          </a:r>
        </a:p>
      </xdr:txBody>
    </xdr:sp>
    <xdr:clientData/>
  </xdr:twoCellAnchor>
  <xdr:twoCellAnchor editAs="oneCell">
    <xdr:from>
      <xdr:col>1</xdr:col>
      <xdr:colOff>2660650</xdr:colOff>
      <xdr:row>0</xdr:row>
      <xdr:rowOff>266700</xdr:rowOff>
    </xdr:from>
    <xdr:to>
      <xdr:col>1</xdr:col>
      <xdr:colOff>3327421</xdr:colOff>
      <xdr:row>1</xdr:row>
      <xdr:rowOff>400050</xdr:rowOff>
    </xdr:to>
    <xdr:pic macro="[0]!_xludf.Save">
      <xdr:nvPicPr>
        <xdr:cNvPr id="15" name="Image 14" descr="icône disquette sauvegarde - Acheter ce vecteur libre de droit et ...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68" t="12448" r="8643" b="9330"/>
        <a:stretch/>
      </xdr:blipFill>
      <xdr:spPr bwMode="auto">
        <a:xfrm>
          <a:off x="3365500" y="266700"/>
          <a:ext cx="666771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781050</xdr:colOff>
      <xdr:row>0</xdr:row>
      <xdr:rowOff>152400</xdr:rowOff>
    </xdr:from>
    <xdr:to>
      <xdr:col>1</xdr:col>
      <xdr:colOff>2152650</xdr:colOff>
      <xdr:row>1</xdr:row>
      <xdr:rowOff>478220</xdr:rowOff>
    </xdr:to>
    <xdr:pic>
      <xdr:nvPicPr>
        <xdr:cNvPr id="16" name="Image 15" descr="Ste Foy Pétanque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152400"/>
          <a:ext cx="1371600" cy="840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104775</xdr:colOff>
      <xdr:row>0</xdr:row>
      <xdr:rowOff>0</xdr:rowOff>
    </xdr:from>
    <xdr:to>
      <xdr:col>22</xdr:col>
      <xdr:colOff>38100</xdr:colOff>
      <xdr:row>2</xdr:row>
      <xdr:rowOff>180975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10725150" y="0"/>
          <a:ext cx="1133475" cy="1285875"/>
          <a:chOff x="11249025" y="0"/>
          <a:chExt cx="949325" cy="1298575"/>
        </a:xfrm>
      </xdr:grpSpPr>
      <xdr:pic macro="[0]!copy_matrice">
        <xdr:nvPicPr>
          <xdr:cNvPr id="3" name="Graphique 2" descr="Cercles avec lignes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9025" y="0"/>
            <a:ext cx="898071" cy="1001866"/>
          </a:xfrm>
          <a:prstGeom prst="rect">
            <a:avLst/>
          </a:prstGeom>
        </xdr:spPr>
      </xdr:pic>
      <xdr:sp macro="[0]!copy_matrice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11271476" y="811059"/>
            <a:ext cx="926874" cy="4875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/>
              <a:t>Compilation</a:t>
            </a:r>
          </a:p>
          <a:p>
            <a:pPr algn="ctr"/>
            <a:r>
              <a:rPr lang="fr-FR" sz="1100" b="1"/>
              <a:t>4 parties</a:t>
            </a:r>
          </a:p>
        </xdr:txBody>
      </xdr:sp>
    </xdr:grpSp>
    <xdr:clientData/>
  </xdr:twoCellAnchor>
  <xdr:twoCellAnchor>
    <xdr:from>
      <xdr:col>1</xdr:col>
      <xdr:colOff>3619500</xdr:colOff>
      <xdr:row>0</xdr:row>
      <xdr:rowOff>0</xdr:rowOff>
    </xdr:from>
    <xdr:to>
      <xdr:col>1</xdr:col>
      <xdr:colOff>4533900</xdr:colOff>
      <xdr:row>1</xdr:row>
      <xdr:rowOff>586740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4324350" y="0"/>
          <a:ext cx="914400" cy="1101090"/>
          <a:chOff x="4351020" y="0"/>
          <a:chExt cx="914400" cy="1043940"/>
        </a:xfrm>
      </xdr:grpSpPr>
      <xdr:grpSp>
        <xdr:nvGrpSpPr>
          <xdr:cNvPr id="6" name="Graphique 2" descr="Podium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GrpSpPr/>
        </xdr:nvGrpSpPr>
        <xdr:grpSpPr>
          <a:xfrm>
            <a:off x="4351020" y="0"/>
            <a:ext cx="914400" cy="876300"/>
            <a:chOff x="4472940" y="76200"/>
            <a:chExt cx="809625" cy="914400"/>
          </a:xfrm>
        </xdr:grpSpPr>
        <xdr:sp macro="[0]!Tableau_Final" textlink="">
          <xdr:nvSpPr>
            <xdr:cNvPr id="8" name="Forme libre : forme 7">
              <a:extLst>
                <a:ext uri="{FF2B5EF4-FFF2-40B4-BE49-F238E27FC236}">
                  <a16:creationId xmlns:a16="http://schemas.microsoft.com/office/drawing/2014/main" id="{00000000-0008-0000-1200-000008000000}"/>
                </a:ext>
              </a:extLst>
            </xdr:cNvPr>
            <xdr:cNvSpPr/>
          </xdr:nvSpPr>
          <xdr:spPr>
            <a:xfrm>
              <a:off x="4534084" y="168994"/>
              <a:ext cx="683121" cy="723900"/>
            </a:xfrm>
            <a:custGeom>
              <a:avLst/>
              <a:gdLst>
                <a:gd name="connsiteX0" fmla="*/ 613544 w 683121"/>
                <a:gd name="connsiteY0" fmla="*/ 607294 h 723900"/>
                <a:gd name="connsiteX1" fmla="*/ 613544 w 683121"/>
                <a:gd name="connsiteY1" fmla="*/ 339641 h 723900"/>
                <a:gd name="connsiteX2" fmla="*/ 631255 w 683121"/>
                <a:gd name="connsiteY2" fmla="*/ 422509 h 723900"/>
                <a:gd name="connsiteX3" fmla="*/ 647278 w 683121"/>
                <a:gd name="connsiteY3" fmla="*/ 436796 h 723900"/>
                <a:gd name="connsiteX4" fmla="*/ 664146 w 683121"/>
                <a:gd name="connsiteY4" fmla="*/ 417746 h 723900"/>
                <a:gd name="connsiteX5" fmla="*/ 663302 w 683121"/>
                <a:gd name="connsiteY5" fmla="*/ 412984 h 723900"/>
                <a:gd name="connsiteX6" fmla="*/ 639688 w 683121"/>
                <a:gd name="connsiteY6" fmla="*/ 299636 h 723900"/>
                <a:gd name="connsiteX7" fmla="*/ 634628 w 683121"/>
                <a:gd name="connsiteY7" fmla="*/ 289159 h 723900"/>
                <a:gd name="connsiteX8" fmla="*/ 599207 w 683121"/>
                <a:gd name="connsiteY8" fmla="*/ 268204 h 723900"/>
                <a:gd name="connsiteX9" fmla="*/ 571376 w 683121"/>
                <a:gd name="connsiteY9" fmla="*/ 264394 h 723900"/>
                <a:gd name="connsiteX10" fmla="*/ 543545 w 683121"/>
                <a:gd name="connsiteY10" fmla="*/ 269156 h 723900"/>
                <a:gd name="connsiteX11" fmla="*/ 508124 w 683121"/>
                <a:gd name="connsiteY11" fmla="*/ 290111 h 723900"/>
                <a:gd name="connsiteX12" fmla="*/ 503064 w 683121"/>
                <a:gd name="connsiteY12" fmla="*/ 300589 h 723900"/>
                <a:gd name="connsiteX13" fmla="*/ 479450 w 683121"/>
                <a:gd name="connsiteY13" fmla="*/ 413936 h 723900"/>
                <a:gd name="connsiteX14" fmla="*/ 478606 w 683121"/>
                <a:gd name="connsiteY14" fmla="*/ 418699 h 723900"/>
                <a:gd name="connsiteX15" fmla="*/ 495474 w 683121"/>
                <a:gd name="connsiteY15" fmla="*/ 437749 h 723900"/>
                <a:gd name="connsiteX16" fmla="*/ 511497 w 683121"/>
                <a:gd name="connsiteY16" fmla="*/ 423461 h 723900"/>
                <a:gd name="connsiteX17" fmla="*/ 529208 w 683121"/>
                <a:gd name="connsiteY17" fmla="*/ 340594 h 723900"/>
                <a:gd name="connsiteX18" fmla="*/ 529208 w 683121"/>
                <a:gd name="connsiteY18" fmla="*/ 607294 h 723900"/>
                <a:gd name="connsiteX19" fmla="*/ 461739 w 683121"/>
                <a:gd name="connsiteY19" fmla="*/ 607294 h 723900"/>
                <a:gd name="connsiteX20" fmla="*/ 461739 w 683121"/>
                <a:gd name="connsiteY20" fmla="*/ 454894 h 723900"/>
                <a:gd name="connsiteX21" fmla="*/ 385837 w 683121"/>
                <a:gd name="connsiteY21" fmla="*/ 454894 h 723900"/>
                <a:gd name="connsiteX22" fmla="*/ 385837 w 683121"/>
                <a:gd name="connsiteY22" fmla="*/ 302494 h 723900"/>
                <a:gd name="connsiteX23" fmla="*/ 385837 w 683121"/>
                <a:gd name="connsiteY23" fmla="*/ 176764 h 723900"/>
                <a:gd name="connsiteX24" fmla="*/ 459209 w 683121"/>
                <a:gd name="connsiteY24" fmla="*/ 35794 h 723900"/>
                <a:gd name="connsiteX25" fmla="*/ 453306 w 683121"/>
                <a:gd name="connsiteY25" fmla="*/ 10076 h 723900"/>
                <a:gd name="connsiteX26" fmla="*/ 430535 w 683121"/>
                <a:gd name="connsiteY26" fmla="*/ 16744 h 723900"/>
                <a:gd name="connsiteX27" fmla="*/ 377403 w 683121"/>
                <a:gd name="connsiteY27" fmla="*/ 118661 h 723900"/>
                <a:gd name="connsiteX28" fmla="*/ 371500 w 683121"/>
                <a:gd name="connsiteY28" fmla="*/ 116756 h 723900"/>
                <a:gd name="connsiteX29" fmla="*/ 343669 w 683121"/>
                <a:gd name="connsiteY29" fmla="*/ 111994 h 723900"/>
                <a:gd name="connsiteX30" fmla="*/ 343669 w 683121"/>
                <a:gd name="connsiteY30" fmla="*/ 111994 h 723900"/>
                <a:gd name="connsiteX31" fmla="*/ 315838 w 683121"/>
                <a:gd name="connsiteY31" fmla="*/ 116756 h 723900"/>
                <a:gd name="connsiteX32" fmla="*/ 309935 w 683121"/>
                <a:gd name="connsiteY32" fmla="*/ 118661 h 723900"/>
                <a:gd name="connsiteX33" fmla="*/ 256803 w 683121"/>
                <a:gd name="connsiteY33" fmla="*/ 16744 h 723900"/>
                <a:gd name="connsiteX34" fmla="*/ 234032 w 683121"/>
                <a:gd name="connsiteY34" fmla="*/ 10076 h 723900"/>
                <a:gd name="connsiteX35" fmla="*/ 228129 w 683121"/>
                <a:gd name="connsiteY35" fmla="*/ 35794 h 723900"/>
                <a:gd name="connsiteX36" fmla="*/ 301501 w 683121"/>
                <a:gd name="connsiteY36" fmla="*/ 176764 h 723900"/>
                <a:gd name="connsiteX37" fmla="*/ 301501 w 683121"/>
                <a:gd name="connsiteY37" fmla="*/ 302494 h 723900"/>
                <a:gd name="connsiteX38" fmla="*/ 301501 w 683121"/>
                <a:gd name="connsiteY38" fmla="*/ 454894 h 723900"/>
                <a:gd name="connsiteX39" fmla="*/ 225599 w 683121"/>
                <a:gd name="connsiteY39" fmla="*/ 454894 h 723900"/>
                <a:gd name="connsiteX40" fmla="*/ 225599 w 683121"/>
                <a:gd name="connsiteY40" fmla="*/ 531094 h 723900"/>
                <a:gd name="connsiteX41" fmla="*/ 166563 w 683121"/>
                <a:gd name="connsiteY41" fmla="*/ 531094 h 723900"/>
                <a:gd name="connsiteX42" fmla="*/ 166563 w 683121"/>
                <a:gd name="connsiteY42" fmla="*/ 263441 h 723900"/>
                <a:gd name="connsiteX43" fmla="*/ 184274 w 683121"/>
                <a:gd name="connsiteY43" fmla="*/ 346309 h 723900"/>
                <a:gd name="connsiteX44" fmla="*/ 200298 w 683121"/>
                <a:gd name="connsiteY44" fmla="*/ 360596 h 723900"/>
                <a:gd name="connsiteX45" fmla="*/ 217165 w 683121"/>
                <a:gd name="connsiteY45" fmla="*/ 341546 h 723900"/>
                <a:gd name="connsiteX46" fmla="*/ 216322 w 683121"/>
                <a:gd name="connsiteY46" fmla="*/ 336784 h 723900"/>
                <a:gd name="connsiteX47" fmla="*/ 192708 w 683121"/>
                <a:gd name="connsiteY47" fmla="*/ 223436 h 723900"/>
                <a:gd name="connsiteX48" fmla="*/ 187647 w 683121"/>
                <a:gd name="connsiteY48" fmla="*/ 212959 h 723900"/>
                <a:gd name="connsiteX49" fmla="*/ 152226 w 683121"/>
                <a:gd name="connsiteY49" fmla="*/ 192004 h 723900"/>
                <a:gd name="connsiteX50" fmla="*/ 124396 w 683121"/>
                <a:gd name="connsiteY50" fmla="*/ 188194 h 723900"/>
                <a:gd name="connsiteX51" fmla="*/ 96565 w 683121"/>
                <a:gd name="connsiteY51" fmla="*/ 192956 h 723900"/>
                <a:gd name="connsiteX52" fmla="*/ 61144 w 683121"/>
                <a:gd name="connsiteY52" fmla="*/ 213911 h 723900"/>
                <a:gd name="connsiteX53" fmla="*/ 56083 w 683121"/>
                <a:gd name="connsiteY53" fmla="*/ 224389 h 723900"/>
                <a:gd name="connsiteX54" fmla="*/ 32469 w 683121"/>
                <a:gd name="connsiteY54" fmla="*/ 337736 h 723900"/>
                <a:gd name="connsiteX55" fmla="*/ 31626 w 683121"/>
                <a:gd name="connsiteY55" fmla="*/ 342499 h 723900"/>
                <a:gd name="connsiteX56" fmla="*/ 48493 w 683121"/>
                <a:gd name="connsiteY56" fmla="*/ 361549 h 723900"/>
                <a:gd name="connsiteX57" fmla="*/ 64517 w 683121"/>
                <a:gd name="connsiteY57" fmla="*/ 347261 h 723900"/>
                <a:gd name="connsiteX58" fmla="*/ 82228 w 683121"/>
                <a:gd name="connsiteY58" fmla="*/ 264394 h 723900"/>
                <a:gd name="connsiteX59" fmla="*/ 82228 w 683121"/>
                <a:gd name="connsiteY59" fmla="*/ 531094 h 723900"/>
                <a:gd name="connsiteX60" fmla="*/ 6325 w 683121"/>
                <a:gd name="connsiteY60" fmla="*/ 531094 h 723900"/>
                <a:gd name="connsiteX61" fmla="*/ 6325 w 683121"/>
                <a:gd name="connsiteY61" fmla="*/ 721594 h 723900"/>
                <a:gd name="connsiteX62" fmla="*/ 681013 w 683121"/>
                <a:gd name="connsiteY62" fmla="*/ 721594 h 723900"/>
                <a:gd name="connsiteX63" fmla="*/ 681013 w 683121"/>
                <a:gd name="connsiteY63" fmla="*/ 607294 h 723900"/>
                <a:gd name="connsiteX64" fmla="*/ 613544 w 683121"/>
                <a:gd name="connsiteY64" fmla="*/ 607294 h 723900"/>
                <a:gd name="connsiteX65" fmla="*/ 132829 w 683121"/>
                <a:gd name="connsiteY65" fmla="*/ 531094 h 723900"/>
                <a:gd name="connsiteX66" fmla="*/ 115962 w 683121"/>
                <a:gd name="connsiteY66" fmla="*/ 531094 h 723900"/>
                <a:gd name="connsiteX67" fmla="*/ 115962 w 683121"/>
                <a:gd name="connsiteY67" fmla="*/ 359644 h 723900"/>
                <a:gd name="connsiteX68" fmla="*/ 132829 w 683121"/>
                <a:gd name="connsiteY68" fmla="*/ 359644 h 723900"/>
                <a:gd name="connsiteX69" fmla="*/ 132829 w 683121"/>
                <a:gd name="connsiteY69" fmla="*/ 531094 h 723900"/>
                <a:gd name="connsiteX70" fmla="*/ 352103 w 683121"/>
                <a:gd name="connsiteY70" fmla="*/ 454894 h 723900"/>
                <a:gd name="connsiteX71" fmla="*/ 335235 w 683121"/>
                <a:gd name="connsiteY71" fmla="*/ 454894 h 723900"/>
                <a:gd name="connsiteX72" fmla="*/ 335235 w 683121"/>
                <a:gd name="connsiteY72" fmla="*/ 283444 h 723900"/>
                <a:gd name="connsiteX73" fmla="*/ 352103 w 683121"/>
                <a:gd name="connsiteY73" fmla="*/ 283444 h 723900"/>
                <a:gd name="connsiteX74" fmla="*/ 352103 w 683121"/>
                <a:gd name="connsiteY74" fmla="*/ 454894 h 723900"/>
                <a:gd name="connsiteX75" fmla="*/ 579810 w 683121"/>
                <a:gd name="connsiteY75" fmla="*/ 607294 h 723900"/>
                <a:gd name="connsiteX76" fmla="*/ 562942 w 683121"/>
                <a:gd name="connsiteY76" fmla="*/ 607294 h 723900"/>
                <a:gd name="connsiteX77" fmla="*/ 562942 w 683121"/>
                <a:gd name="connsiteY77" fmla="*/ 435844 h 723900"/>
                <a:gd name="connsiteX78" fmla="*/ 579810 w 683121"/>
                <a:gd name="connsiteY78" fmla="*/ 435844 h 723900"/>
                <a:gd name="connsiteX79" fmla="*/ 579810 w 683121"/>
                <a:gd name="connsiteY79" fmla="*/ 607294 h 7239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</a:cxnLst>
              <a:rect l="l" t="t" r="r" b="b"/>
              <a:pathLst>
                <a:path w="683121" h="723900">
                  <a:moveTo>
                    <a:pt x="613544" y="607294"/>
                  </a:moveTo>
                  <a:lnTo>
                    <a:pt x="613544" y="339641"/>
                  </a:lnTo>
                  <a:lnTo>
                    <a:pt x="631255" y="422509"/>
                  </a:lnTo>
                  <a:cubicBezTo>
                    <a:pt x="632941" y="430129"/>
                    <a:pt x="639688" y="436796"/>
                    <a:pt x="647278" y="436796"/>
                  </a:cubicBezTo>
                  <a:cubicBezTo>
                    <a:pt x="656555" y="436796"/>
                    <a:pt x="664146" y="428224"/>
                    <a:pt x="664146" y="417746"/>
                  </a:cubicBezTo>
                  <a:cubicBezTo>
                    <a:pt x="664146" y="415841"/>
                    <a:pt x="663302" y="413936"/>
                    <a:pt x="663302" y="412984"/>
                  </a:cubicBezTo>
                  <a:lnTo>
                    <a:pt x="639688" y="299636"/>
                  </a:lnTo>
                  <a:cubicBezTo>
                    <a:pt x="638845" y="295826"/>
                    <a:pt x="637158" y="292016"/>
                    <a:pt x="634628" y="289159"/>
                  </a:cubicBezTo>
                  <a:cubicBezTo>
                    <a:pt x="624508" y="279634"/>
                    <a:pt x="612701" y="272966"/>
                    <a:pt x="599207" y="268204"/>
                  </a:cubicBezTo>
                  <a:cubicBezTo>
                    <a:pt x="589930" y="266299"/>
                    <a:pt x="580653" y="264394"/>
                    <a:pt x="571376" y="264394"/>
                  </a:cubicBezTo>
                  <a:cubicBezTo>
                    <a:pt x="562099" y="264394"/>
                    <a:pt x="552822" y="266299"/>
                    <a:pt x="543545" y="269156"/>
                  </a:cubicBezTo>
                  <a:cubicBezTo>
                    <a:pt x="530051" y="272966"/>
                    <a:pt x="518244" y="280586"/>
                    <a:pt x="508124" y="290111"/>
                  </a:cubicBezTo>
                  <a:cubicBezTo>
                    <a:pt x="505594" y="292969"/>
                    <a:pt x="503907" y="296779"/>
                    <a:pt x="503064" y="300589"/>
                  </a:cubicBezTo>
                  <a:lnTo>
                    <a:pt x="479450" y="413936"/>
                  </a:lnTo>
                  <a:cubicBezTo>
                    <a:pt x="479450" y="414889"/>
                    <a:pt x="478606" y="416794"/>
                    <a:pt x="478606" y="418699"/>
                  </a:cubicBezTo>
                  <a:cubicBezTo>
                    <a:pt x="478606" y="429176"/>
                    <a:pt x="486197" y="437749"/>
                    <a:pt x="495474" y="437749"/>
                  </a:cubicBezTo>
                  <a:cubicBezTo>
                    <a:pt x="503064" y="437749"/>
                    <a:pt x="509811" y="431081"/>
                    <a:pt x="511497" y="423461"/>
                  </a:cubicBezTo>
                  <a:lnTo>
                    <a:pt x="529208" y="340594"/>
                  </a:lnTo>
                  <a:lnTo>
                    <a:pt x="529208" y="607294"/>
                  </a:lnTo>
                  <a:lnTo>
                    <a:pt x="461739" y="607294"/>
                  </a:lnTo>
                  <a:lnTo>
                    <a:pt x="461739" y="454894"/>
                  </a:lnTo>
                  <a:lnTo>
                    <a:pt x="385837" y="454894"/>
                  </a:lnTo>
                  <a:lnTo>
                    <a:pt x="385837" y="302494"/>
                  </a:lnTo>
                  <a:lnTo>
                    <a:pt x="385837" y="176764"/>
                  </a:lnTo>
                  <a:lnTo>
                    <a:pt x="459209" y="35794"/>
                  </a:lnTo>
                  <a:cubicBezTo>
                    <a:pt x="464269" y="26269"/>
                    <a:pt x="460896" y="14839"/>
                    <a:pt x="453306" y="10076"/>
                  </a:cubicBezTo>
                  <a:cubicBezTo>
                    <a:pt x="444872" y="4361"/>
                    <a:pt x="434752" y="8171"/>
                    <a:pt x="430535" y="16744"/>
                  </a:cubicBezTo>
                  <a:lnTo>
                    <a:pt x="377403" y="118661"/>
                  </a:lnTo>
                  <a:cubicBezTo>
                    <a:pt x="375717" y="117709"/>
                    <a:pt x="374030" y="116756"/>
                    <a:pt x="371500" y="116756"/>
                  </a:cubicBezTo>
                  <a:cubicBezTo>
                    <a:pt x="362223" y="113899"/>
                    <a:pt x="352946" y="111994"/>
                    <a:pt x="343669" y="111994"/>
                  </a:cubicBezTo>
                  <a:lnTo>
                    <a:pt x="343669" y="111994"/>
                  </a:lnTo>
                  <a:cubicBezTo>
                    <a:pt x="334392" y="111994"/>
                    <a:pt x="325115" y="113899"/>
                    <a:pt x="315838" y="116756"/>
                  </a:cubicBezTo>
                  <a:cubicBezTo>
                    <a:pt x="314151" y="117709"/>
                    <a:pt x="312465" y="117709"/>
                    <a:pt x="309935" y="118661"/>
                  </a:cubicBezTo>
                  <a:lnTo>
                    <a:pt x="256803" y="16744"/>
                  </a:lnTo>
                  <a:cubicBezTo>
                    <a:pt x="251743" y="7219"/>
                    <a:pt x="241622" y="4361"/>
                    <a:pt x="234032" y="10076"/>
                  </a:cubicBezTo>
                  <a:cubicBezTo>
                    <a:pt x="225599" y="15791"/>
                    <a:pt x="223069" y="27221"/>
                    <a:pt x="228129" y="35794"/>
                  </a:cubicBezTo>
                  <a:lnTo>
                    <a:pt x="301501" y="176764"/>
                  </a:lnTo>
                  <a:lnTo>
                    <a:pt x="301501" y="302494"/>
                  </a:lnTo>
                  <a:lnTo>
                    <a:pt x="301501" y="454894"/>
                  </a:lnTo>
                  <a:lnTo>
                    <a:pt x="225599" y="454894"/>
                  </a:lnTo>
                  <a:lnTo>
                    <a:pt x="225599" y="531094"/>
                  </a:lnTo>
                  <a:lnTo>
                    <a:pt x="166563" y="531094"/>
                  </a:lnTo>
                  <a:lnTo>
                    <a:pt x="166563" y="263441"/>
                  </a:lnTo>
                  <a:lnTo>
                    <a:pt x="184274" y="346309"/>
                  </a:lnTo>
                  <a:cubicBezTo>
                    <a:pt x="185961" y="353929"/>
                    <a:pt x="192708" y="360596"/>
                    <a:pt x="200298" y="360596"/>
                  </a:cubicBezTo>
                  <a:cubicBezTo>
                    <a:pt x="209575" y="360596"/>
                    <a:pt x="217165" y="352024"/>
                    <a:pt x="217165" y="341546"/>
                  </a:cubicBezTo>
                  <a:cubicBezTo>
                    <a:pt x="217165" y="339641"/>
                    <a:pt x="216322" y="337736"/>
                    <a:pt x="216322" y="336784"/>
                  </a:cubicBezTo>
                  <a:lnTo>
                    <a:pt x="192708" y="223436"/>
                  </a:lnTo>
                  <a:cubicBezTo>
                    <a:pt x="191864" y="219626"/>
                    <a:pt x="190178" y="215816"/>
                    <a:pt x="187647" y="212959"/>
                  </a:cubicBezTo>
                  <a:cubicBezTo>
                    <a:pt x="177527" y="203434"/>
                    <a:pt x="165720" y="196766"/>
                    <a:pt x="152226" y="192004"/>
                  </a:cubicBezTo>
                  <a:cubicBezTo>
                    <a:pt x="142949" y="190099"/>
                    <a:pt x="133672" y="188194"/>
                    <a:pt x="124396" y="188194"/>
                  </a:cubicBezTo>
                  <a:cubicBezTo>
                    <a:pt x="115119" y="188194"/>
                    <a:pt x="105842" y="190099"/>
                    <a:pt x="96565" y="192956"/>
                  </a:cubicBezTo>
                  <a:cubicBezTo>
                    <a:pt x="83071" y="196766"/>
                    <a:pt x="71264" y="204386"/>
                    <a:pt x="61144" y="213911"/>
                  </a:cubicBezTo>
                  <a:cubicBezTo>
                    <a:pt x="58613" y="216769"/>
                    <a:pt x="56927" y="220579"/>
                    <a:pt x="56083" y="224389"/>
                  </a:cubicBezTo>
                  <a:lnTo>
                    <a:pt x="32469" y="337736"/>
                  </a:lnTo>
                  <a:cubicBezTo>
                    <a:pt x="32469" y="338689"/>
                    <a:pt x="31626" y="340594"/>
                    <a:pt x="31626" y="342499"/>
                  </a:cubicBezTo>
                  <a:cubicBezTo>
                    <a:pt x="31626" y="352976"/>
                    <a:pt x="39216" y="361549"/>
                    <a:pt x="48493" y="361549"/>
                  </a:cubicBezTo>
                  <a:cubicBezTo>
                    <a:pt x="56083" y="361549"/>
                    <a:pt x="62830" y="354881"/>
                    <a:pt x="64517" y="347261"/>
                  </a:cubicBezTo>
                  <a:lnTo>
                    <a:pt x="82228" y="264394"/>
                  </a:lnTo>
                  <a:lnTo>
                    <a:pt x="82228" y="531094"/>
                  </a:lnTo>
                  <a:lnTo>
                    <a:pt x="6325" y="531094"/>
                  </a:lnTo>
                  <a:lnTo>
                    <a:pt x="6325" y="721594"/>
                  </a:lnTo>
                  <a:lnTo>
                    <a:pt x="681013" y="721594"/>
                  </a:lnTo>
                  <a:lnTo>
                    <a:pt x="681013" y="607294"/>
                  </a:lnTo>
                  <a:lnTo>
                    <a:pt x="613544" y="607294"/>
                  </a:lnTo>
                  <a:close/>
                  <a:moveTo>
                    <a:pt x="132829" y="531094"/>
                  </a:moveTo>
                  <a:lnTo>
                    <a:pt x="115962" y="531094"/>
                  </a:lnTo>
                  <a:lnTo>
                    <a:pt x="115962" y="359644"/>
                  </a:lnTo>
                  <a:lnTo>
                    <a:pt x="132829" y="359644"/>
                  </a:lnTo>
                  <a:lnTo>
                    <a:pt x="132829" y="531094"/>
                  </a:lnTo>
                  <a:close/>
                  <a:moveTo>
                    <a:pt x="352103" y="454894"/>
                  </a:moveTo>
                  <a:lnTo>
                    <a:pt x="335235" y="454894"/>
                  </a:lnTo>
                  <a:lnTo>
                    <a:pt x="335235" y="283444"/>
                  </a:lnTo>
                  <a:lnTo>
                    <a:pt x="352103" y="283444"/>
                  </a:lnTo>
                  <a:lnTo>
                    <a:pt x="352103" y="454894"/>
                  </a:lnTo>
                  <a:close/>
                  <a:moveTo>
                    <a:pt x="579810" y="607294"/>
                  </a:moveTo>
                  <a:lnTo>
                    <a:pt x="562942" y="607294"/>
                  </a:lnTo>
                  <a:lnTo>
                    <a:pt x="562942" y="435844"/>
                  </a:lnTo>
                  <a:lnTo>
                    <a:pt x="579810" y="435844"/>
                  </a:lnTo>
                  <a:lnTo>
                    <a:pt x="579810" y="607294"/>
                  </a:ln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9" name="Forme libre : forme 8">
              <a:extLst>
                <a:ext uri="{FF2B5EF4-FFF2-40B4-BE49-F238E27FC236}">
                  <a16:creationId xmlns:a16="http://schemas.microsoft.com/office/drawing/2014/main" id="{00000000-0008-0000-1200-000009000000}"/>
                </a:ext>
              </a:extLst>
            </xdr:cNvPr>
            <xdr:cNvSpPr/>
          </xdr:nvSpPr>
          <xdr:spPr>
            <a:xfrm>
              <a:off x="4618419" y="2643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0" name="Forme libre : forme 9">
              <a:extLst>
                <a:ext uri="{FF2B5EF4-FFF2-40B4-BE49-F238E27FC236}">
                  <a16:creationId xmlns:a16="http://schemas.microsoft.com/office/drawing/2014/main" id="{00000000-0008-0000-1200-00000A000000}"/>
                </a:ext>
              </a:extLst>
            </xdr:cNvPr>
            <xdr:cNvSpPr/>
          </xdr:nvSpPr>
          <xdr:spPr>
            <a:xfrm>
              <a:off x="5065400" y="3405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1" name="Forme libre : forme 10">
              <a:extLst>
                <a:ext uri="{FF2B5EF4-FFF2-40B4-BE49-F238E27FC236}">
                  <a16:creationId xmlns:a16="http://schemas.microsoft.com/office/drawing/2014/main" id="{00000000-0008-0000-1200-00000B000000}"/>
                </a:ext>
              </a:extLst>
            </xdr:cNvPr>
            <xdr:cNvSpPr/>
          </xdr:nvSpPr>
          <xdr:spPr>
            <a:xfrm>
              <a:off x="4837693" y="1881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</xdr:grpSp>
      <xdr:sp macro="[0]!Tableau_Final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4427220" y="685800"/>
            <a:ext cx="762000" cy="358140"/>
          </a:xfrm>
          <a:prstGeom prst="rect">
            <a:avLst/>
          </a:prstGeom>
          <a:solidFill>
            <a:schemeClr val="tx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800" b="1">
                <a:solidFill>
                  <a:schemeClr val="bg1"/>
                </a:solidFill>
              </a:rPr>
              <a:t>Classement</a:t>
            </a:r>
          </a:p>
          <a:p>
            <a:pPr algn="ctr"/>
            <a:r>
              <a:rPr lang="fr-FR" sz="800" b="1">
                <a:solidFill>
                  <a:schemeClr val="bg1"/>
                </a:solidFill>
              </a:rPr>
              <a:t>du</a:t>
            </a:r>
            <a:r>
              <a:rPr lang="fr-FR" sz="800" b="1" baseline="0">
                <a:solidFill>
                  <a:schemeClr val="bg1"/>
                </a:solidFill>
              </a:rPr>
              <a:t> jour</a:t>
            </a:r>
            <a:endParaRPr lang="fr-FR" sz="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22</xdr:col>
      <xdr:colOff>30480</xdr:colOff>
      <xdr:row>0</xdr:row>
      <xdr:rowOff>0</xdr:rowOff>
    </xdr:from>
    <xdr:to>
      <xdr:col>22</xdr:col>
      <xdr:colOff>1013460</xdr:colOff>
      <xdr:row>1</xdr:row>
      <xdr:rowOff>304074</xdr:rowOff>
    </xdr:to>
    <xdr:pic macro="[0]!Planning_Semaines">
      <xdr:nvPicPr>
        <xdr:cNvPr id="12" name="Graphique 11" descr="Couronne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851005" y="0"/>
          <a:ext cx="982980" cy="818424"/>
        </a:xfrm>
        <a:prstGeom prst="rect">
          <a:avLst/>
        </a:prstGeom>
      </xdr:spPr>
    </xdr:pic>
    <xdr:clientData/>
  </xdr:twoCellAnchor>
  <xdr:twoCellAnchor>
    <xdr:from>
      <xdr:col>22</xdr:col>
      <xdr:colOff>30480</xdr:colOff>
      <xdr:row>1</xdr:row>
      <xdr:rowOff>296091</xdr:rowOff>
    </xdr:from>
    <xdr:to>
      <xdr:col>22</xdr:col>
      <xdr:colOff>932222</xdr:colOff>
      <xdr:row>2</xdr:row>
      <xdr:rowOff>228600</xdr:rowOff>
    </xdr:to>
    <xdr:sp macro="[0]!Planning_Semaines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 txBox="1"/>
      </xdr:nvSpPr>
      <xdr:spPr>
        <a:xfrm>
          <a:off x="11851005" y="810441"/>
          <a:ext cx="901742" cy="523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Mise à jour Challenge</a:t>
          </a:r>
        </a:p>
      </xdr:txBody>
    </xdr:sp>
    <xdr:clientData/>
  </xdr:twoCellAnchor>
  <xdr:twoCellAnchor>
    <xdr:from>
      <xdr:col>22</xdr:col>
      <xdr:colOff>217327</xdr:colOff>
      <xdr:row>0</xdr:row>
      <xdr:rowOff>287383</xdr:rowOff>
    </xdr:from>
    <xdr:to>
      <xdr:col>22</xdr:col>
      <xdr:colOff>818488</xdr:colOff>
      <xdr:row>1</xdr:row>
      <xdr:rowOff>96520</xdr:rowOff>
    </xdr:to>
    <xdr:sp macro="[0]!Planning_Semaines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 txBox="1"/>
      </xdr:nvSpPr>
      <xdr:spPr>
        <a:xfrm>
          <a:off x="12037852" y="287383"/>
          <a:ext cx="601161" cy="32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900" b="1"/>
            <a:t>(Date)</a:t>
          </a:r>
        </a:p>
      </xdr:txBody>
    </xdr:sp>
    <xdr:clientData/>
  </xdr:twoCellAnchor>
  <xdr:twoCellAnchor editAs="oneCell">
    <xdr:from>
      <xdr:col>1</xdr:col>
      <xdr:colOff>2660650</xdr:colOff>
      <xdr:row>0</xdr:row>
      <xdr:rowOff>266700</xdr:rowOff>
    </xdr:from>
    <xdr:to>
      <xdr:col>1</xdr:col>
      <xdr:colOff>3327421</xdr:colOff>
      <xdr:row>1</xdr:row>
      <xdr:rowOff>400050</xdr:rowOff>
    </xdr:to>
    <xdr:pic macro="[0]!_xludf.Save">
      <xdr:nvPicPr>
        <xdr:cNvPr id="15" name="Image 14" descr="icône disquette sauvegarde - Acheter ce vecteur libre de droit et ...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68" t="12448" r="8643" b="9330"/>
        <a:stretch/>
      </xdr:blipFill>
      <xdr:spPr bwMode="auto">
        <a:xfrm>
          <a:off x="3365500" y="266700"/>
          <a:ext cx="666771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781050</xdr:colOff>
      <xdr:row>0</xdr:row>
      <xdr:rowOff>152400</xdr:rowOff>
    </xdr:from>
    <xdr:to>
      <xdr:col>1</xdr:col>
      <xdr:colOff>2152650</xdr:colOff>
      <xdr:row>1</xdr:row>
      <xdr:rowOff>478220</xdr:rowOff>
    </xdr:to>
    <xdr:pic>
      <xdr:nvPicPr>
        <xdr:cNvPr id="16" name="Image 15" descr="Ste Foy Pétanque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152400"/>
          <a:ext cx="1371600" cy="840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3619500</xdr:colOff>
      <xdr:row>0</xdr:row>
      <xdr:rowOff>0</xdr:rowOff>
    </xdr:from>
    <xdr:to>
      <xdr:col>1</xdr:col>
      <xdr:colOff>4533900</xdr:colOff>
      <xdr:row>1</xdr:row>
      <xdr:rowOff>586740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4324350" y="0"/>
          <a:ext cx="914400" cy="1101090"/>
          <a:chOff x="4351020" y="0"/>
          <a:chExt cx="914400" cy="1043940"/>
        </a:xfrm>
      </xdr:grpSpPr>
      <xdr:grpSp>
        <xdr:nvGrpSpPr>
          <xdr:cNvPr id="6" name="Graphique 2" descr="Podium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GrpSpPr/>
        </xdr:nvGrpSpPr>
        <xdr:grpSpPr>
          <a:xfrm>
            <a:off x="4351020" y="0"/>
            <a:ext cx="914400" cy="876300"/>
            <a:chOff x="4472940" y="76200"/>
            <a:chExt cx="809625" cy="914400"/>
          </a:xfrm>
        </xdr:grpSpPr>
        <xdr:sp macro="[0]!Tableau_Final" textlink="">
          <xdr:nvSpPr>
            <xdr:cNvPr id="8" name="Forme libre : forme 7">
              <a:extLst>
                <a:ext uri="{FF2B5EF4-FFF2-40B4-BE49-F238E27FC236}">
                  <a16:creationId xmlns:a16="http://schemas.microsoft.com/office/drawing/2014/main" id="{00000000-0008-0000-1300-000008000000}"/>
                </a:ext>
              </a:extLst>
            </xdr:cNvPr>
            <xdr:cNvSpPr/>
          </xdr:nvSpPr>
          <xdr:spPr>
            <a:xfrm>
              <a:off x="4534084" y="168994"/>
              <a:ext cx="683121" cy="723900"/>
            </a:xfrm>
            <a:custGeom>
              <a:avLst/>
              <a:gdLst>
                <a:gd name="connsiteX0" fmla="*/ 613544 w 683121"/>
                <a:gd name="connsiteY0" fmla="*/ 607294 h 723900"/>
                <a:gd name="connsiteX1" fmla="*/ 613544 w 683121"/>
                <a:gd name="connsiteY1" fmla="*/ 339641 h 723900"/>
                <a:gd name="connsiteX2" fmla="*/ 631255 w 683121"/>
                <a:gd name="connsiteY2" fmla="*/ 422509 h 723900"/>
                <a:gd name="connsiteX3" fmla="*/ 647278 w 683121"/>
                <a:gd name="connsiteY3" fmla="*/ 436796 h 723900"/>
                <a:gd name="connsiteX4" fmla="*/ 664146 w 683121"/>
                <a:gd name="connsiteY4" fmla="*/ 417746 h 723900"/>
                <a:gd name="connsiteX5" fmla="*/ 663302 w 683121"/>
                <a:gd name="connsiteY5" fmla="*/ 412984 h 723900"/>
                <a:gd name="connsiteX6" fmla="*/ 639688 w 683121"/>
                <a:gd name="connsiteY6" fmla="*/ 299636 h 723900"/>
                <a:gd name="connsiteX7" fmla="*/ 634628 w 683121"/>
                <a:gd name="connsiteY7" fmla="*/ 289159 h 723900"/>
                <a:gd name="connsiteX8" fmla="*/ 599207 w 683121"/>
                <a:gd name="connsiteY8" fmla="*/ 268204 h 723900"/>
                <a:gd name="connsiteX9" fmla="*/ 571376 w 683121"/>
                <a:gd name="connsiteY9" fmla="*/ 264394 h 723900"/>
                <a:gd name="connsiteX10" fmla="*/ 543545 w 683121"/>
                <a:gd name="connsiteY10" fmla="*/ 269156 h 723900"/>
                <a:gd name="connsiteX11" fmla="*/ 508124 w 683121"/>
                <a:gd name="connsiteY11" fmla="*/ 290111 h 723900"/>
                <a:gd name="connsiteX12" fmla="*/ 503064 w 683121"/>
                <a:gd name="connsiteY12" fmla="*/ 300589 h 723900"/>
                <a:gd name="connsiteX13" fmla="*/ 479450 w 683121"/>
                <a:gd name="connsiteY13" fmla="*/ 413936 h 723900"/>
                <a:gd name="connsiteX14" fmla="*/ 478606 w 683121"/>
                <a:gd name="connsiteY14" fmla="*/ 418699 h 723900"/>
                <a:gd name="connsiteX15" fmla="*/ 495474 w 683121"/>
                <a:gd name="connsiteY15" fmla="*/ 437749 h 723900"/>
                <a:gd name="connsiteX16" fmla="*/ 511497 w 683121"/>
                <a:gd name="connsiteY16" fmla="*/ 423461 h 723900"/>
                <a:gd name="connsiteX17" fmla="*/ 529208 w 683121"/>
                <a:gd name="connsiteY17" fmla="*/ 340594 h 723900"/>
                <a:gd name="connsiteX18" fmla="*/ 529208 w 683121"/>
                <a:gd name="connsiteY18" fmla="*/ 607294 h 723900"/>
                <a:gd name="connsiteX19" fmla="*/ 461739 w 683121"/>
                <a:gd name="connsiteY19" fmla="*/ 607294 h 723900"/>
                <a:gd name="connsiteX20" fmla="*/ 461739 w 683121"/>
                <a:gd name="connsiteY20" fmla="*/ 454894 h 723900"/>
                <a:gd name="connsiteX21" fmla="*/ 385837 w 683121"/>
                <a:gd name="connsiteY21" fmla="*/ 454894 h 723900"/>
                <a:gd name="connsiteX22" fmla="*/ 385837 w 683121"/>
                <a:gd name="connsiteY22" fmla="*/ 302494 h 723900"/>
                <a:gd name="connsiteX23" fmla="*/ 385837 w 683121"/>
                <a:gd name="connsiteY23" fmla="*/ 176764 h 723900"/>
                <a:gd name="connsiteX24" fmla="*/ 459209 w 683121"/>
                <a:gd name="connsiteY24" fmla="*/ 35794 h 723900"/>
                <a:gd name="connsiteX25" fmla="*/ 453306 w 683121"/>
                <a:gd name="connsiteY25" fmla="*/ 10076 h 723900"/>
                <a:gd name="connsiteX26" fmla="*/ 430535 w 683121"/>
                <a:gd name="connsiteY26" fmla="*/ 16744 h 723900"/>
                <a:gd name="connsiteX27" fmla="*/ 377403 w 683121"/>
                <a:gd name="connsiteY27" fmla="*/ 118661 h 723900"/>
                <a:gd name="connsiteX28" fmla="*/ 371500 w 683121"/>
                <a:gd name="connsiteY28" fmla="*/ 116756 h 723900"/>
                <a:gd name="connsiteX29" fmla="*/ 343669 w 683121"/>
                <a:gd name="connsiteY29" fmla="*/ 111994 h 723900"/>
                <a:gd name="connsiteX30" fmla="*/ 343669 w 683121"/>
                <a:gd name="connsiteY30" fmla="*/ 111994 h 723900"/>
                <a:gd name="connsiteX31" fmla="*/ 315838 w 683121"/>
                <a:gd name="connsiteY31" fmla="*/ 116756 h 723900"/>
                <a:gd name="connsiteX32" fmla="*/ 309935 w 683121"/>
                <a:gd name="connsiteY32" fmla="*/ 118661 h 723900"/>
                <a:gd name="connsiteX33" fmla="*/ 256803 w 683121"/>
                <a:gd name="connsiteY33" fmla="*/ 16744 h 723900"/>
                <a:gd name="connsiteX34" fmla="*/ 234032 w 683121"/>
                <a:gd name="connsiteY34" fmla="*/ 10076 h 723900"/>
                <a:gd name="connsiteX35" fmla="*/ 228129 w 683121"/>
                <a:gd name="connsiteY35" fmla="*/ 35794 h 723900"/>
                <a:gd name="connsiteX36" fmla="*/ 301501 w 683121"/>
                <a:gd name="connsiteY36" fmla="*/ 176764 h 723900"/>
                <a:gd name="connsiteX37" fmla="*/ 301501 w 683121"/>
                <a:gd name="connsiteY37" fmla="*/ 302494 h 723900"/>
                <a:gd name="connsiteX38" fmla="*/ 301501 w 683121"/>
                <a:gd name="connsiteY38" fmla="*/ 454894 h 723900"/>
                <a:gd name="connsiteX39" fmla="*/ 225599 w 683121"/>
                <a:gd name="connsiteY39" fmla="*/ 454894 h 723900"/>
                <a:gd name="connsiteX40" fmla="*/ 225599 w 683121"/>
                <a:gd name="connsiteY40" fmla="*/ 531094 h 723900"/>
                <a:gd name="connsiteX41" fmla="*/ 166563 w 683121"/>
                <a:gd name="connsiteY41" fmla="*/ 531094 h 723900"/>
                <a:gd name="connsiteX42" fmla="*/ 166563 w 683121"/>
                <a:gd name="connsiteY42" fmla="*/ 263441 h 723900"/>
                <a:gd name="connsiteX43" fmla="*/ 184274 w 683121"/>
                <a:gd name="connsiteY43" fmla="*/ 346309 h 723900"/>
                <a:gd name="connsiteX44" fmla="*/ 200298 w 683121"/>
                <a:gd name="connsiteY44" fmla="*/ 360596 h 723900"/>
                <a:gd name="connsiteX45" fmla="*/ 217165 w 683121"/>
                <a:gd name="connsiteY45" fmla="*/ 341546 h 723900"/>
                <a:gd name="connsiteX46" fmla="*/ 216322 w 683121"/>
                <a:gd name="connsiteY46" fmla="*/ 336784 h 723900"/>
                <a:gd name="connsiteX47" fmla="*/ 192708 w 683121"/>
                <a:gd name="connsiteY47" fmla="*/ 223436 h 723900"/>
                <a:gd name="connsiteX48" fmla="*/ 187647 w 683121"/>
                <a:gd name="connsiteY48" fmla="*/ 212959 h 723900"/>
                <a:gd name="connsiteX49" fmla="*/ 152226 w 683121"/>
                <a:gd name="connsiteY49" fmla="*/ 192004 h 723900"/>
                <a:gd name="connsiteX50" fmla="*/ 124396 w 683121"/>
                <a:gd name="connsiteY50" fmla="*/ 188194 h 723900"/>
                <a:gd name="connsiteX51" fmla="*/ 96565 w 683121"/>
                <a:gd name="connsiteY51" fmla="*/ 192956 h 723900"/>
                <a:gd name="connsiteX52" fmla="*/ 61144 w 683121"/>
                <a:gd name="connsiteY52" fmla="*/ 213911 h 723900"/>
                <a:gd name="connsiteX53" fmla="*/ 56083 w 683121"/>
                <a:gd name="connsiteY53" fmla="*/ 224389 h 723900"/>
                <a:gd name="connsiteX54" fmla="*/ 32469 w 683121"/>
                <a:gd name="connsiteY54" fmla="*/ 337736 h 723900"/>
                <a:gd name="connsiteX55" fmla="*/ 31626 w 683121"/>
                <a:gd name="connsiteY55" fmla="*/ 342499 h 723900"/>
                <a:gd name="connsiteX56" fmla="*/ 48493 w 683121"/>
                <a:gd name="connsiteY56" fmla="*/ 361549 h 723900"/>
                <a:gd name="connsiteX57" fmla="*/ 64517 w 683121"/>
                <a:gd name="connsiteY57" fmla="*/ 347261 h 723900"/>
                <a:gd name="connsiteX58" fmla="*/ 82228 w 683121"/>
                <a:gd name="connsiteY58" fmla="*/ 264394 h 723900"/>
                <a:gd name="connsiteX59" fmla="*/ 82228 w 683121"/>
                <a:gd name="connsiteY59" fmla="*/ 531094 h 723900"/>
                <a:gd name="connsiteX60" fmla="*/ 6325 w 683121"/>
                <a:gd name="connsiteY60" fmla="*/ 531094 h 723900"/>
                <a:gd name="connsiteX61" fmla="*/ 6325 w 683121"/>
                <a:gd name="connsiteY61" fmla="*/ 721594 h 723900"/>
                <a:gd name="connsiteX62" fmla="*/ 681013 w 683121"/>
                <a:gd name="connsiteY62" fmla="*/ 721594 h 723900"/>
                <a:gd name="connsiteX63" fmla="*/ 681013 w 683121"/>
                <a:gd name="connsiteY63" fmla="*/ 607294 h 723900"/>
                <a:gd name="connsiteX64" fmla="*/ 613544 w 683121"/>
                <a:gd name="connsiteY64" fmla="*/ 607294 h 723900"/>
                <a:gd name="connsiteX65" fmla="*/ 132829 w 683121"/>
                <a:gd name="connsiteY65" fmla="*/ 531094 h 723900"/>
                <a:gd name="connsiteX66" fmla="*/ 115962 w 683121"/>
                <a:gd name="connsiteY66" fmla="*/ 531094 h 723900"/>
                <a:gd name="connsiteX67" fmla="*/ 115962 w 683121"/>
                <a:gd name="connsiteY67" fmla="*/ 359644 h 723900"/>
                <a:gd name="connsiteX68" fmla="*/ 132829 w 683121"/>
                <a:gd name="connsiteY68" fmla="*/ 359644 h 723900"/>
                <a:gd name="connsiteX69" fmla="*/ 132829 w 683121"/>
                <a:gd name="connsiteY69" fmla="*/ 531094 h 723900"/>
                <a:gd name="connsiteX70" fmla="*/ 352103 w 683121"/>
                <a:gd name="connsiteY70" fmla="*/ 454894 h 723900"/>
                <a:gd name="connsiteX71" fmla="*/ 335235 w 683121"/>
                <a:gd name="connsiteY71" fmla="*/ 454894 h 723900"/>
                <a:gd name="connsiteX72" fmla="*/ 335235 w 683121"/>
                <a:gd name="connsiteY72" fmla="*/ 283444 h 723900"/>
                <a:gd name="connsiteX73" fmla="*/ 352103 w 683121"/>
                <a:gd name="connsiteY73" fmla="*/ 283444 h 723900"/>
                <a:gd name="connsiteX74" fmla="*/ 352103 w 683121"/>
                <a:gd name="connsiteY74" fmla="*/ 454894 h 723900"/>
                <a:gd name="connsiteX75" fmla="*/ 579810 w 683121"/>
                <a:gd name="connsiteY75" fmla="*/ 607294 h 723900"/>
                <a:gd name="connsiteX76" fmla="*/ 562942 w 683121"/>
                <a:gd name="connsiteY76" fmla="*/ 607294 h 723900"/>
                <a:gd name="connsiteX77" fmla="*/ 562942 w 683121"/>
                <a:gd name="connsiteY77" fmla="*/ 435844 h 723900"/>
                <a:gd name="connsiteX78" fmla="*/ 579810 w 683121"/>
                <a:gd name="connsiteY78" fmla="*/ 435844 h 723900"/>
                <a:gd name="connsiteX79" fmla="*/ 579810 w 683121"/>
                <a:gd name="connsiteY79" fmla="*/ 607294 h 7239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</a:cxnLst>
              <a:rect l="l" t="t" r="r" b="b"/>
              <a:pathLst>
                <a:path w="683121" h="723900">
                  <a:moveTo>
                    <a:pt x="613544" y="607294"/>
                  </a:moveTo>
                  <a:lnTo>
                    <a:pt x="613544" y="339641"/>
                  </a:lnTo>
                  <a:lnTo>
                    <a:pt x="631255" y="422509"/>
                  </a:lnTo>
                  <a:cubicBezTo>
                    <a:pt x="632941" y="430129"/>
                    <a:pt x="639688" y="436796"/>
                    <a:pt x="647278" y="436796"/>
                  </a:cubicBezTo>
                  <a:cubicBezTo>
                    <a:pt x="656555" y="436796"/>
                    <a:pt x="664146" y="428224"/>
                    <a:pt x="664146" y="417746"/>
                  </a:cubicBezTo>
                  <a:cubicBezTo>
                    <a:pt x="664146" y="415841"/>
                    <a:pt x="663302" y="413936"/>
                    <a:pt x="663302" y="412984"/>
                  </a:cubicBezTo>
                  <a:lnTo>
                    <a:pt x="639688" y="299636"/>
                  </a:lnTo>
                  <a:cubicBezTo>
                    <a:pt x="638845" y="295826"/>
                    <a:pt x="637158" y="292016"/>
                    <a:pt x="634628" y="289159"/>
                  </a:cubicBezTo>
                  <a:cubicBezTo>
                    <a:pt x="624508" y="279634"/>
                    <a:pt x="612701" y="272966"/>
                    <a:pt x="599207" y="268204"/>
                  </a:cubicBezTo>
                  <a:cubicBezTo>
                    <a:pt x="589930" y="266299"/>
                    <a:pt x="580653" y="264394"/>
                    <a:pt x="571376" y="264394"/>
                  </a:cubicBezTo>
                  <a:cubicBezTo>
                    <a:pt x="562099" y="264394"/>
                    <a:pt x="552822" y="266299"/>
                    <a:pt x="543545" y="269156"/>
                  </a:cubicBezTo>
                  <a:cubicBezTo>
                    <a:pt x="530051" y="272966"/>
                    <a:pt x="518244" y="280586"/>
                    <a:pt x="508124" y="290111"/>
                  </a:cubicBezTo>
                  <a:cubicBezTo>
                    <a:pt x="505594" y="292969"/>
                    <a:pt x="503907" y="296779"/>
                    <a:pt x="503064" y="300589"/>
                  </a:cubicBezTo>
                  <a:lnTo>
                    <a:pt x="479450" y="413936"/>
                  </a:lnTo>
                  <a:cubicBezTo>
                    <a:pt x="479450" y="414889"/>
                    <a:pt x="478606" y="416794"/>
                    <a:pt x="478606" y="418699"/>
                  </a:cubicBezTo>
                  <a:cubicBezTo>
                    <a:pt x="478606" y="429176"/>
                    <a:pt x="486197" y="437749"/>
                    <a:pt x="495474" y="437749"/>
                  </a:cubicBezTo>
                  <a:cubicBezTo>
                    <a:pt x="503064" y="437749"/>
                    <a:pt x="509811" y="431081"/>
                    <a:pt x="511497" y="423461"/>
                  </a:cubicBezTo>
                  <a:lnTo>
                    <a:pt x="529208" y="340594"/>
                  </a:lnTo>
                  <a:lnTo>
                    <a:pt x="529208" y="607294"/>
                  </a:lnTo>
                  <a:lnTo>
                    <a:pt x="461739" y="607294"/>
                  </a:lnTo>
                  <a:lnTo>
                    <a:pt x="461739" y="454894"/>
                  </a:lnTo>
                  <a:lnTo>
                    <a:pt x="385837" y="454894"/>
                  </a:lnTo>
                  <a:lnTo>
                    <a:pt x="385837" y="302494"/>
                  </a:lnTo>
                  <a:lnTo>
                    <a:pt x="385837" y="176764"/>
                  </a:lnTo>
                  <a:lnTo>
                    <a:pt x="459209" y="35794"/>
                  </a:lnTo>
                  <a:cubicBezTo>
                    <a:pt x="464269" y="26269"/>
                    <a:pt x="460896" y="14839"/>
                    <a:pt x="453306" y="10076"/>
                  </a:cubicBezTo>
                  <a:cubicBezTo>
                    <a:pt x="444872" y="4361"/>
                    <a:pt x="434752" y="8171"/>
                    <a:pt x="430535" y="16744"/>
                  </a:cubicBezTo>
                  <a:lnTo>
                    <a:pt x="377403" y="118661"/>
                  </a:lnTo>
                  <a:cubicBezTo>
                    <a:pt x="375717" y="117709"/>
                    <a:pt x="374030" y="116756"/>
                    <a:pt x="371500" y="116756"/>
                  </a:cubicBezTo>
                  <a:cubicBezTo>
                    <a:pt x="362223" y="113899"/>
                    <a:pt x="352946" y="111994"/>
                    <a:pt x="343669" y="111994"/>
                  </a:cubicBezTo>
                  <a:lnTo>
                    <a:pt x="343669" y="111994"/>
                  </a:lnTo>
                  <a:cubicBezTo>
                    <a:pt x="334392" y="111994"/>
                    <a:pt x="325115" y="113899"/>
                    <a:pt x="315838" y="116756"/>
                  </a:cubicBezTo>
                  <a:cubicBezTo>
                    <a:pt x="314151" y="117709"/>
                    <a:pt x="312465" y="117709"/>
                    <a:pt x="309935" y="118661"/>
                  </a:cubicBezTo>
                  <a:lnTo>
                    <a:pt x="256803" y="16744"/>
                  </a:lnTo>
                  <a:cubicBezTo>
                    <a:pt x="251743" y="7219"/>
                    <a:pt x="241622" y="4361"/>
                    <a:pt x="234032" y="10076"/>
                  </a:cubicBezTo>
                  <a:cubicBezTo>
                    <a:pt x="225599" y="15791"/>
                    <a:pt x="223069" y="27221"/>
                    <a:pt x="228129" y="35794"/>
                  </a:cubicBezTo>
                  <a:lnTo>
                    <a:pt x="301501" y="176764"/>
                  </a:lnTo>
                  <a:lnTo>
                    <a:pt x="301501" y="302494"/>
                  </a:lnTo>
                  <a:lnTo>
                    <a:pt x="301501" y="454894"/>
                  </a:lnTo>
                  <a:lnTo>
                    <a:pt x="225599" y="454894"/>
                  </a:lnTo>
                  <a:lnTo>
                    <a:pt x="225599" y="531094"/>
                  </a:lnTo>
                  <a:lnTo>
                    <a:pt x="166563" y="531094"/>
                  </a:lnTo>
                  <a:lnTo>
                    <a:pt x="166563" y="263441"/>
                  </a:lnTo>
                  <a:lnTo>
                    <a:pt x="184274" y="346309"/>
                  </a:lnTo>
                  <a:cubicBezTo>
                    <a:pt x="185961" y="353929"/>
                    <a:pt x="192708" y="360596"/>
                    <a:pt x="200298" y="360596"/>
                  </a:cubicBezTo>
                  <a:cubicBezTo>
                    <a:pt x="209575" y="360596"/>
                    <a:pt x="217165" y="352024"/>
                    <a:pt x="217165" y="341546"/>
                  </a:cubicBezTo>
                  <a:cubicBezTo>
                    <a:pt x="217165" y="339641"/>
                    <a:pt x="216322" y="337736"/>
                    <a:pt x="216322" y="336784"/>
                  </a:cubicBezTo>
                  <a:lnTo>
                    <a:pt x="192708" y="223436"/>
                  </a:lnTo>
                  <a:cubicBezTo>
                    <a:pt x="191864" y="219626"/>
                    <a:pt x="190178" y="215816"/>
                    <a:pt x="187647" y="212959"/>
                  </a:cubicBezTo>
                  <a:cubicBezTo>
                    <a:pt x="177527" y="203434"/>
                    <a:pt x="165720" y="196766"/>
                    <a:pt x="152226" y="192004"/>
                  </a:cubicBezTo>
                  <a:cubicBezTo>
                    <a:pt x="142949" y="190099"/>
                    <a:pt x="133672" y="188194"/>
                    <a:pt x="124396" y="188194"/>
                  </a:cubicBezTo>
                  <a:cubicBezTo>
                    <a:pt x="115119" y="188194"/>
                    <a:pt x="105842" y="190099"/>
                    <a:pt x="96565" y="192956"/>
                  </a:cubicBezTo>
                  <a:cubicBezTo>
                    <a:pt x="83071" y="196766"/>
                    <a:pt x="71264" y="204386"/>
                    <a:pt x="61144" y="213911"/>
                  </a:cubicBezTo>
                  <a:cubicBezTo>
                    <a:pt x="58613" y="216769"/>
                    <a:pt x="56927" y="220579"/>
                    <a:pt x="56083" y="224389"/>
                  </a:cubicBezTo>
                  <a:lnTo>
                    <a:pt x="32469" y="337736"/>
                  </a:lnTo>
                  <a:cubicBezTo>
                    <a:pt x="32469" y="338689"/>
                    <a:pt x="31626" y="340594"/>
                    <a:pt x="31626" y="342499"/>
                  </a:cubicBezTo>
                  <a:cubicBezTo>
                    <a:pt x="31626" y="352976"/>
                    <a:pt x="39216" y="361549"/>
                    <a:pt x="48493" y="361549"/>
                  </a:cubicBezTo>
                  <a:cubicBezTo>
                    <a:pt x="56083" y="361549"/>
                    <a:pt x="62830" y="354881"/>
                    <a:pt x="64517" y="347261"/>
                  </a:cubicBezTo>
                  <a:lnTo>
                    <a:pt x="82228" y="264394"/>
                  </a:lnTo>
                  <a:lnTo>
                    <a:pt x="82228" y="531094"/>
                  </a:lnTo>
                  <a:lnTo>
                    <a:pt x="6325" y="531094"/>
                  </a:lnTo>
                  <a:lnTo>
                    <a:pt x="6325" y="721594"/>
                  </a:lnTo>
                  <a:lnTo>
                    <a:pt x="681013" y="721594"/>
                  </a:lnTo>
                  <a:lnTo>
                    <a:pt x="681013" y="607294"/>
                  </a:lnTo>
                  <a:lnTo>
                    <a:pt x="613544" y="607294"/>
                  </a:lnTo>
                  <a:close/>
                  <a:moveTo>
                    <a:pt x="132829" y="531094"/>
                  </a:moveTo>
                  <a:lnTo>
                    <a:pt x="115962" y="531094"/>
                  </a:lnTo>
                  <a:lnTo>
                    <a:pt x="115962" y="359644"/>
                  </a:lnTo>
                  <a:lnTo>
                    <a:pt x="132829" y="359644"/>
                  </a:lnTo>
                  <a:lnTo>
                    <a:pt x="132829" y="531094"/>
                  </a:lnTo>
                  <a:close/>
                  <a:moveTo>
                    <a:pt x="352103" y="454894"/>
                  </a:moveTo>
                  <a:lnTo>
                    <a:pt x="335235" y="454894"/>
                  </a:lnTo>
                  <a:lnTo>
                    <a:pt x="335235" y="283444"/>
                  </a:lnTo>
                  <a:lnTo>
                    <a:pt x="352103" y="283444"/>
                  </a:lnTo>
                  <a:lnTo>
                    <a:pt x="352103" y="454894"/>
                  </a:lnTo>
                  <a:close/>
                  <a:moveTo>
                    <a:pt x="579810" y="607294"/>
                  </a:moveTo>
                  <a:lnTo>
                    <a:pt x="562942" y="607294"/>
                  </a:lnTo>
                  <a:lnTo>
                    <a:pt x="562942" y="435844"/>
                  </a:lnTo>
                  <a:lnTo>
                    <a:pt x="579810" y="435844"/>
                  </a:lnTo>
                  <a:lnTo>
                    <a:pt x="579810" y="607294"/>
                  </a:ln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9" name="Forme libre : forme 8">
              <a:extLst>
                <a:ext uri="{FF2B5EF4-FFF2-40B4-BE49-F238E27FC236}">
                  <a16:creationId xmlns:a16="http://schemas.microsoft.com/office/drawing/2014/main" id="{00000000-0008-0000-1300-000009000000}"/>
                </a:ext>
              </a:extLst>
            </xdr:cNvPr>
            <xdr:cNvSpPr/>
          </xdr:nvSpPr>
          <xdr:spPr>
            <a:xfrm>
              <a:off x="4618419" y="2643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0" name="Forme libre : forme 9">
              <a:extLst>
                <a:ext uri="{FF2B5EF4-FFF2-40B4-BE49-F238E27FC236}">
                  <a16:creationId xmlns:a16="http://schemas.microsoft.com/office/drawing/2014/main" id="{00000000-0008-0000-1300-00000A000000}"/>
                </a:ext>
              </a:extLst>
            </xdr:cNvPr>
            <xdr:cNvSpPr/>
          </xdr:nvSpPr>
          <xdr:spPr>
            <a:xfrm>
              <a:off x="5065400" y="3405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1" name="Forme libre : forme 10">
              <a:extLst>
                <a:ext uri="{FF2B5EF4-FFF2-40B4-BE49-F238E27FC236}">
                  <a16:creationId xmlns:a16="http://schemas.microsoft.com/office/drawing/2014/main" id="{00000000-0008-0000-1300-00000B000000}"/>
                </a:ext>
              </a:extLst>
            </xdr:cNvPr>
            <xdr:cNvSpPr/>
          </xdr:nvSpPr>
          <xdr:spPr>
            <a:xfrm>
              <a:off x="4837693" y="1881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</xdr:grpSp>
      <xdr:sp macro="[0]!Tableau_Final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 txBox="1"/>
        </xdr:nvSpPr>
        <xdr:spPr>
          <a:xfrm>
            <a:off x="4427220" y="685800"/>
            <a:ext cx="762000" cy="358140"/>
          </a:xfrm>
          <a:prstGeom prst="rect">
            <a:avLst/>
          </a:prstGeom>
          <a:solidFill>
            <a:schemeClr val="tx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800" b="1">
                <a:solidFill>
                  <a:schemeClr val="bg1"/>
                </a:solidFill>
              </a:rPr>
              <a:t>Classement</a:t>
            </a:r>
          </a:p>
          <a:p>
            <a:pPr algn="ctr"/>
            <a:r>
              <a:rPr lang="fr-FR" sz="800" b="1">
                <a:solidFill>
                  <a:schemeClr val="bg1"/>
                </a:solidFill>
              </a:rPr>
              <a:t>du</a:t>
            </a:r>
            <a:r>
              <a:rPr lang="fr-FR" sz="800" b="1" baseline="0">
                <a:solidFill>
                  <a:schemeClr val="bg1"/>
                </a:solidFill>
              </a:rPr>
              <a:t> jour</a:t>
            </a:r>
            <a:endParaRPr lang="fr-FR" sz="8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2660650</xdr:colOff>
      <xdr:row>0</xdr:row>
      <xdr:rowOff>266700</xdr:rowOff>
    </xdr:from>
    <xdr:to>
      <xdr:col>1</xdr:col>
      <xdr:colOff>3327421</xdr:colOff>
      <xdr:row>1</xdr:row>
      <xdr:rowOff>400050</xdr:rowOff>
    </xdr:to>
    <xdr:pic macro="[0]!_xludf.Save">
      <xdr:nvPicPr>
        <xdr:cNvPr id="15" name="Image 14" descr="icône disquette sauvegarde - Acheter ce vecteur libre de droit et ...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68" t="12448" r="8643" b="9330"/>
        <a:stretch/>
      </xdr:blipFill>
      <xdr:spPr bwMode="auto">
        <a:xfrm>
          <a:off x="3365500" y="266700"/>
          <a:ext cx="666771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781050</xdr:colOff>
      <xdr:row>0</xdr:row>
      <xdr:rowOff>152400</xdr:rowOff>
    </xdr:from>
    <xdr:to>
      <xdr:col>1</xdr:col>
      <xdr:colOff>2152650</xdr:colOff>
      <xdr:row>1</xdr:row>
      <xdr:rowOff>478220</xdr:rowOff>
    </xdr:to>
    <xdr:pic>
      <xdr:nvPicPr>
        <xdr:cNvPr id="16" name="Image 15" descr="Ste Foy Pétanque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152400"/>
          <a:ext cx="1371600" cy="840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524934</xdr:colOff>
      <xdr:row>0</xdr:row>
      <xdr:rowOff>33866</xdr:rowOff>
    </xdr:from>
    <xdr:to>
      <xdr:col>5</xdr:col>
      <xdr:colOff>59268</xdr:colOff>
      <xdr:row>0</xdr:row>
      <xdr:rowOff>719666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pSpPr/>
      </xdr:nvGrpSpPr>
      <xdr:grpSpPr>
        <a:xfrm>
          <a:off x="5298017" y="33866"/>
          <a:ext cx="677334" cy="685800"/>
          <a:chOff x="5444067" y="0"/>
          <a:chExt cx="728134" cy="685800"/>
        </a:xfrm>
      </xdr:grpSpPr>
      <xdr:pic macro="[0]!cc_1">
        <xdr:nvPicPr>
          <xdr:cNvPr id="8" name="Graphique 7" descr="Mille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00077" y="0"/>
            <a:ext cx="607712" cy="540694"/>
          </a:xfrm>
          <a:prstGeom prst="rect">
            <a:avLst/>
          </a:prstGeom>
        </xdr:spPr>
      </xdr:pic>
      <xdr:sp macro="[0]!cc_1" textlink="">
        <xdr:nvSpPr>
          <xdr:cNvPr id="3" name="ZoneTexte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 txBox="1"/>
        </xdr:nvSpPr>
        <xdr:spPr>
          <a:xfrm>
            <a:off x="5444067" y="443261"/>
            <a:ext cx="728134" cy="2425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/>
              <a:t>Partie 1</a:t>
            </a:r>
          </a:p>
        </xdr:txBody>
      </xdr:sp>
    </xdr:grpSp>
    <xdr:clientData/>
  </xdr:twoCellAnchor>
  <xdr:twoCellAnchor>
    <xdr:from>
      <xdr:col>5</xdr:col>
      <xdr:colOff>194733</xdr:colOff>
      <xdr:row>0</xdr:row>
      <xdr:rowOff>42333</xdr:rowOff>
    </xdr:from>
    <xdr:to>
      <xdr:col>6</xdr:col>
      <xdr:colOff>313266</xdr:colOff>
      <xdr:row>0</xdr:row>
      <xdr:rowOff>719666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pSpPr/>
      </xdr:nvGrpSpPr>
      <xdr:grpSpPr>
        <a:xfrm>
          <a:off x="6110816" y="42333"/>
          <a:ext cx="626533" cy="677333"/>
          <a:chOff x="6316134" y="0"/>
          <a:chExt cx="660399" cy="677333"/>
        </a:xfrm>
      </xdr:grpSpPr>
      <xdr:pic macro="[0]!cc_2">
        <xdr:nvPicPr>
          <xdr:cNvPr id="5" name="Graphique 4" descr="Mille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366933" y="0"/>
            <a:ext cx="551179" cy="534018"/>
          </a:xfrm>
          <a:prstGeom prst="rect">
            <a:avLst/>
          </a:prstGeom>
        </xdr:spPr>
      </xdr:pic>
      <xdr:sp macro="[0]!Copier_Coller_2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 txBox="1"/>
        </xdr:nvSpPr>
        <xdr:spPr>
          <a:xfrm>
            <a:off x="6316134" y="437788"/>
            <a:ext cx="660399" cy="239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/>
              <a:t>Partie 2</a:t>
            </a:r>
          </a:p>
        </xdr:txBody>
      </xdr:sp>
    </xdr:grpSp>
    <xdr:clientData/>
  </xdr:twoCellAnchor>
  <xdr:twoCellAnchor>
    <xdr:from>
      <xdr:col>6</xdr:col>
      <xdr:colOff>499533</xdr:colOff>
      <xdr:row>0</xdr:row>
      <xdr:rowOff>33867</xdr:rowOff>
    </xdr:from>
    <xdr:to>
      <xdr:col>7</xdr:col>
      <xdr:colOff>609600</xdr:colOff>
      <xdr:row>0</xdr:row>
      <xdr:rowOff>719667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pSpPr/>
      </xdr:nvGrpSpPr>
      <xdr:grpSpPr>
        <a:xfrm>
          <a:off x="6923616" y="33867"/>
          <a:ext cx="608542" cy="685800"/>
          <a:chOff x="7154333" y="1"/>
          <a:chExt cx="651934" cy="685800"/>
        </a:xfrm>
      </xdr:grpSpPr>
      <xdr:pic macro="[0]!cc_3">
        <xdr:nvPicPr>
          <xdr:cNvPr id="6" name="Graphique 5" descr="Mille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2840" y="1"/>
            <a:ext cx="544114" cy="540694"/>
          </a:xfrm>
          <a:prstGeom prst="rect">
            <a:avLst/>
          </a:prstGeom>
        </xdr:spPr>
      </xdr:pic>
      <xdr:sp macro="[0]!Copier_Coller_3" textlink="">
        <xdr:nvSpPr>
          <xdr:cNvPr id="10" name="ZoneTexte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 txBox="1"/>
        </xdr:nvSpPr>
        <xdr:spPr>
          <a:xfrm>
            <a:off x="7154333" y="443261"/>
            <a:ext cx="651934" cy="242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/>
              <a:t>Partie 3</a:t>
            </a:r>
          </a:p>
        </xdr:txBody>
      </xdr:sp>
    </xdr:grpSp>
    <xdr:clientData/>
  </xdr:twoCellAnchor>
  <xdr:twoCellAnchor>
    <xdr:from>
      <xdr:col>8</xdr:col>
      <xdr:colOff>169333</xdr:colOff>
      <xdr:row>0</xdr:row>
      <xdr:rowOff>25400</xdr:rowOff>
    </xdr:from>
    <xdr:to>
      <xdr:col>8</xdr:col>
      <xdr:colOff>821266</xdr:colOff>
      <xdr:row>0</xdr:row>
      <xdr:rowOff>711200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7704666" y="25400"/>
          <a:ext cx="651933" cy="685800"/>
          <a:chOff x="7975600" y="0"/>
          <a:chExt cx="651933" cy="685800"/>
        </a:xfrm>
      </xdr:grpSpPr>
      <xdr:pic macro="[0]!cc_4">
        <xdr:nvPicPr>
          <xdr:cNvPr id="18" name="Graphique 17" descr="Mille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034107" y="0"/>
            <a:ext cx="544113" cy="540694"/>
          </a:xfrm>
          <a:prstGeom prst="rect">
            <a:avLst/>
          </a:prstGeom>
        </xdr:spPr>
      </xdr:pic>
      <xdr:sp macro="[0]!Copier_Coller_3" textlink="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SpPr txBox="1"/>
        </xdr:nvSpPr>
        <xdr:spPr>
          <a:xfrm>
            <a:off x="7975600" y="443260"/>
            <a:ext cx="651933" cy="242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/>
              <a:t>Partie 4</a:t>
            </a:r>
          </a:p>
        </xdr:txBody>
      </xdr:sp>
    </xdr:grpSp>
    <xdr:clientData/>
  </xdr:twoCellAnchor>
  <xdr:twoCellAnchor>
    <xdr:from>
      <xdr:col>1</xdr:col>
      <xdr:colOff>4140202</xdr:colOff>
      <xdr:row>0</xdr:row>
      <xdr:rowOff>83820</xdr:rowOff>
    </xdr:from>
    <xdr:to>
      <xdr:col>4</xdr:col>
      <xdr:colOff>8468</xdr:colOff>
      <xdr:row>1</xdr:row>
      <xdr:rowOff>25400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pSpPr/>
      </xdr:nvGrpSpPr>
      <xdr:grpSpPr>
        <a:xfrm>
          <a:off x="4773085" y="83820"/>
          <a:ext cx="579966" cy="661247"/>
          <a:chOff x="4868335" y="83820"/>
          <a:chExt cx="635000" cy="669713"/>
        </a:xfrm>
      </xdr:grpSpPr>
      <xdr:pic macro="[0]!Triage">
        <xdr:nvPicPr>
          <xdr:cNvPr id="2" name="Image 1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>
            <a:off x="5012267" y="83820"/>
            <a:ext cx="316432" cy="440679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 txBox="1"/>
        </xdr:nvSpPr>
        <xdr:spPr>
          <a:xfrm>
            <a:off x="4868335" y="482600"/>
            <a:ext cx="635000" cy="2709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050" b="1"/>
              <a:t>Mixage</a:t>
            </a:r>
          </a:p>
        </xdr:txBody>
      </xdr:sp>
    </xdr:grpSp>
    <xdr:clientData/>
  </xdr:twoCellAnchor>
  <xdr:twoCellAnchor>
    <xdr:from>
      <xdr:col>1</xdr:col>
      <xdr:colOff>2977444</xdr:colOff>
      <xdr:row>0</xdr:row>
      <xdr:rowOff>84667</xdr:rowOff>
    </xdr:from>
    <xdr:to>
      <xdr:col>1</xdr:col>
      <xdr:colOff>3931355</xdr:colOff>
      <xdr:row>0</xdr:row>
      <xdr:rowOff>673399</xdr:rowOff>
    </xdr:to>
    <xdr:pic>
      <xdr:nvPicPr>
        <xdr:cNvPr id="20" name="Image 19" descr="Ste Foy Pétanque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1222" y="84667"/>
          <a:ext cx="953911" cy="5887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162129</xdr:colOff>
      <xdr:row>1</xdr:row>
      <xdr:rowOff>178341</xdr:rowOff>
    </xdr:from>
    <xdr:to>
      <xdr:col>24</xdr:col>
      <xdr:colOff>336416</xdr:colOff>
      <xdr:row>3</xdr:row>
      <xdr:rowOff>37128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GrpSpPr/>
      </xdr:nvGrpSpPr>
      <xdr:grpSpPr>
        <a:xfrm>
          <a:off x="17415368" y="221636"/>
          <a:ext cx="931957" cy="811287"/>
          <a:chOff x="26734852" y="226979"/>
          <a:chExt cx="952500" cy="815340"/>
        </a:xfrm>
      </xdr:grpSpPr>
      <xdr:pic macro="[0]!Retour_Base">
        <xdr:nvPicPr>
          <xdr:cNvPr id="11" name="Graphique 10" descr="Flèche : demi-tour horizontal">
            <a:extLst>
              <a:ext uri="{FF2B5EF4-FFF2-40B4-BE49-F238E27FC236}">
                <a16:creationId xmlns:a16="http://schemas.microsoft.com/office/drawing/2014/main" id="{00000000-0008-0000-15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932972" y="226979"/>
            <a:ext cx="754380" cy="754380"/>
          </a:xfrm>
          <a:prstGeom prst="rect">
            <a:avLst/>
          </a:prstGeom>
        </xdr:spPr>
      </xdr:pic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1500-00000C000000}"/>
              </a:ext>
            </a:extLst>
          </xdr:cNvPr>
          <xdr:cNvSpPr txBox="1"/>
        </xdr:nvSpPr>
        <xdr:spPr>
          <a:xfrm>
            <a:off x="26734852" y="607979"/>
            <a:ext cx="952500" cy="4343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/>
              <a:t>Retour</a:t>
            </a:r>
          </a:p>
          <a:p>
            <a:pPr algn="ctr"/>
            <a:r>
              <a:rPr lang="fr-FR" sz="1100" b="1"/>
              <a:t>Joueurs Asso</a:t>
            </a:r>
          </a:p>
        </xdr:txBody>
      </xdr:sp>
    </xdr:grpSp>
    <xdr:clientData/>
  </xdr:twoCellAnchor>
  <xdr:twoCellAnchor>
    <xdr:from>
      <xdr:col>23</xdr:col>
      <xdr:colOff>162129</xdr:colOff>
      <xdr:row>33</xdr:row>
      <xdr:rowOff>178341</xdr:rowOff>
    </xdr:from>
    <xdr:to>
      <xdr:col>24</xdr:col>
      <xdr:colOff>336416</xdr:colOff>
      <xdr:row>35</xdr:row>
      <xdr:rowOff>37128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pSpPr/>
      </xdr:nvGrpSpPr>
      <xdr:grpSpPr>
        <a:xfrm>
          <a:off x="17415368" y="11586693"/>
          <a:ext cx="931957" cy="811287"/>
          <a:chOff x="4747260" y="403860"/>
          <a:chExt cx="952500" cy="815340"/>
        </a:xfrm>
      </xdr:grpSpPr>
      <xdr:pic macro="[0]!Retour_Base">
        <xdr:nvPicPr>
          <xdr:cNvPr id="14" name="Graphique 13" descr="Flèche : demi-tour horizontal">
            <a:extLst>
              <a:ext uri="{FF2B5EF4-FFF2-40B4-BE49-F238E27FC236}">
                <a16:creationId xmlns:a16="http://schemas.microsoft.com/office/drawing/2014/main" id="{00000000-0008-0000-15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45380" y="403860"/>
            <a:ext cx="754380" cy="754380"/>
          </a:xfrm>
          <a:prstGeom prst="rect">
            <a:avLst/>
          </a:prstGeom>
        </xdr:spPr>
      </xdr:pic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SpPr txBox="1"/>
        </xdr:nvSpPr>
        <xdr:spPr>
          <a:xfrm>
            <a:off x="4747260" y="784860"/>
            <a:ext cx="952500" cy="4343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/>
              <a:t>Retour</a:t>
            </a:r>
          </a:p>
          <a:p>
            <a:pPr algn="ctr"/>
            <a:r>
              <a:rPr lang="fr-FR" sz="1100" b="1"/>
              <a:t>Joueurs Asso</a:t>
            </a:r>
          </a:p>
        </xdr:txBody>
      </xdr:sp>
    </xdr:grpSp>
    <xdr:clientData/>
  </xdr:twoCellAnchor>
  <xdr:twoCellAnchor>
    <xdr:from>
      <xdr:col>23</xdr:col>
      <xdr:colOff>145915</xdr:colOff>
      <xdr:row>65</xdr:row>
      <xdr:rowOff>162128</xdr:rowOff>
    </xdr:from>
    <xdr:to>
      <xdr:col>24</xdr:col>
      <xdr:colOff>320202</xdr:colOff>
      <xdr:row>67</xdr:row>
      <xdr:rowOff>20915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GrpSpPr/>
      </xdr:nvGrpSpPr>
      <xdr:grpSpPr>
        <a:xfrm>
          <a:off x="17399154" y="23022128"/>
          <a:ext cx="931957" cy="811287"/>
          <a:chOff x="4747260" y="403860"/>
          <a:chExt cx="952500" cy="815340"/>
        </a:xfrm>
      </xdr:grpSpPr>
      <xdr:pic macro="[0]!Retour_Base">
        <xdr:nvPicPr>
          <xdr:cNvPr id="17" name="Graphique 16" descr="Flèche : demi-tour horizontal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45380" y="403860"/>
            <a:ext cx="754380" cy="754380"/>
          </a:xfrm>
          <a:prstGeom prst="rect">
            <a:avLst/>
          </a:prstGeom>
        </xdr:spPr>
      </xdr:pic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SpPr txBox="1"/>
        </xdr:nvSpPr>
        <xdr:spPr>
          <a:xfrm>
            <a:off x="4747260" y="784860"/>
            <a:ext cx="952500" cy="4343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/>
              <a:t>Retour</a:t>
            </a:r>
          </a:p>
          <a:p>
            <a:pPr algn="ctr"/>
            <a:r>
              <a:rPr lang="fr-FR" sz="1100" b="1"/>
              <a:t>Joueurs Asso</a:t>
            </a:r>
          </a:p>
        </xdr:txBody>
      </xdr:sp>
    </xdr:grpSp>
    <xdr:clientData/>
  </xdr:twoCellAnchor>
  <xdr:twoCellAnchor>
    <xdr:from>
      <xdr:col>23</xdr:col>
      <xdr:colOff>178341</xdr:colOff>
      <xdr:row>97</xdr:row>
      <xdr:rowOff>32425</xdr:rowOff>
    </xdr:from>
    <xdr:to>
      <xdr:col>24</xdr:col>
      <xdr:colOff>352628</xdr:colOff>
      <xdr:row>98</xdr:row>
      <xdr:rowOff>247892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GrpSpPr/>
      </xdr:nvGrpSpPr>
      <xdr:grpSpPr>
        <a:xfrm>
          <a:off x="17431580" y="34214186"/>
          <a:ext cx="931957" cy="821604"/>
          <a:chOff x="4747260" y="403860"/>
          <a:chExt cx="952500" cy="815340"/>
        </a:xfrm>
      </xdr:grpSpPr>
      <xdr:pic macro="[0]!Retour_Base">
        <xdr:nvPicPr>
          <xdr:cNvPr id="20" name="Graphique 19" descr="Flèche : demi-tour horizontal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45380" y="403860"/>
            <a:ext cx="754380" cy="754380"/>
          </a:xfrm>
          <a:prstGeom prst="rect">
            <a:avLst/>
          </a:prstGeom>
        </xdr:spPr>
      </xdr:pic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1500-000015000000}"/>
              </a:ext>
            </a:extLst>
          </xdr:cNvPr>
          <xdr:cNvSpPr txBox="1"/>
        </xdr:nvSpPr>
        <xdr:spPr>
          <a:xfrm>
            <a:off x="4747260" y="784860"/>
            <a:ext cx="952500" cy="4343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/>
              <a:t>Retour</a:t>
            </a:r>
          </a:p>
          <a:p>
            <a:pPr algn="ctr"/>
            <a:r>
              <a:rPr lang="fr-FR" sz="1100" b="1"/>
              <a:t>Joueurs Asso</a:t>
            </a:r>
          </a:p>
        </xdr:txBody>
      </xdr:sp>
    </xdr:grpSp>
    <xdr:clientData/>
  </xdr:twoCellAnchor>
  <xdr:twoCellAnchor editAs="oneCell">
    <xdr:from>
      <xdr:col>23</xdr:col>
      <xdr:colOff>230910</xdr:colOff>
      <xdr:row>3</xdr:row>
      <xdr:rowOff>57727</xdr:rowOff>
    </xdr:from>
    <xdr:to>
      <xdr:col>24</xdr:col>
      <xdr:colOff>548409</xdr:colOff>
      <xdr:row>6</xdr:row>
      <xdr:rowOff>108684</xdr:rowOff>
    </xdr:to>
    <xdr:pic macro="[0]!_xludf.Save">
      <xdr:nvPicPr>
        <xdr:cNvPr id="23" name="Image 22" descr="icône disquette sauvegarde - Acheter ce vecteur libre de droit et ...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68" t="12448" r="8643" b="9330"/>
        <a:stretch/>
      </xdr:blipFill>
      <xdr:spPr bwMode="auto">
        <a:xfrm>
          <a:off x="27319433" y="1039091"/>
          <a:ext cx="1111249" cy="10900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261920</xdr:colOff>
      <xdr:row>6</xdr:row>
      <xdr:rowOff>202045</xdr:rowOff>
    </xdr:from>
    <xdr:to>
      <xdr:col>24</xdr:col>
      <xdr:colOff>610753</xdr:colOff>
      <xdr:row>9</xdr:row>
      <xdr:rowOff>304799</xdr:rowOff>
    </xdr:to>
    <xdr:pic macro="[0]!Un_partout">
      <xdr:nvPicPr>
        <xdr:cNvPr id="25" name="Image 24" descr="chiffre 1 aspect 3D ultra résistant à petits prix - Lettres Adhésives 26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50443" y="2222500"/>
          <a:ext cx="1142583" cy="1141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245340</xdr:colOff>
      <xdr:row>35</xdr:row>
      <xdr:rowOff>115454</xdr:rowOff>
    </xdr:from>
    <xdr:to>
      <xdr:col>24</xdr:col>
      <xdr:colOff>594173</xdr:colOff>
      <xdr:row>38</xdr:row>
      <xdr:rowOff>218207</xdr:rowOff>
    </xdr:to>
    <xdr:pic macro="[0]!Un_partout">
      <xdr:nvPicPr>
        <xdr:cNvPr id="27" name="Image 26" descr="chiffre 1 aspect 3D ultra résistant à petits prix - Lettres Adhésives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33863" y="12440227"/>
          <a:ext cx="1142583" cy="1141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187614</xdr:colOff>
      <xdr:row>67</xdr:row>
      <xdr:rowOff>72158</xdr:rowOff>
    </xdr:from>
    <xdr:to>
      <xdr:col>24</xdr:col>
      <xdr:colOff>536447</xdr:colOff>
      <xdr:row>70</xdr:row>
      <xdr:rowOff>174911</xdr:rowOff>
    </xdr:to>
    <xdr:pic macro="[0]!Un_partout">
      <xdr:nvPicPr>
        <xdr:cNvPr id="28" name="Image 27" descr="chiffre 1 aspect 3D ultra résistant à petits prix - Lettres Adhésives 26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6137" y="23826931"/>
          <a:ext cx="1142583" cy="1141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230909</xdr:colOff>
      <xdr:row>99</xdr:row>
      <xdr:rowOff>0</xdr:rowOff>
    </xdr:from>
    <xdr:to>
      <xdr:col>24</xdr:col>
      <xdr:colOff>579742</xdr:colOff>
      <xdr:row>102</xdr:row>
      <xdr:rowOff>102753</xdr:rowOff>
    </xdr:to>
    <xdr:pic macro="[0]!Un_partout">
      <xdr:nvPicPr>
        <xdr:cNvPr id="29" name="Image 28" descr="chiffre 1 aspect 3D ultra résistant à petits prix - Lettres Adhésives 26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9432" y="35054886"/>
          <a:ext cx="1142583" cy="1141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104775</xdr:colOff>
      <xdr:row>0</xdr:row>
      <xdr:rowOff>0</xdr:rowOff>
    </xdr:from>
    <xdr:to>
      <xdr:col>22</xdr:col>
      <xdr:colOff>38100</xdr:colOff>
      <xdr:row>2</xdr:row>
      <xdr:rowOff>180975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10725150" y="0"/>
          <a:ext cx="1133475" cy="1285875"/>
          <a:chOff x="11249025" y="0"/>
          <a:chExt cx="949325" cy="1298575"/>
        </a:xfrm>
      </xdr:grpSpPr>
      <xdr:pic macro="[0]!copy_matrice">
        <xdr:nvPicPr>
          <xdr:cNvPr id="7" name="Graphique 6" descr="Cercles avec lignes">
            <a:extLst>
              <a:ext uri="{FF2B5EF4-FFF2-40B4-BE49-F238E27FC236}">
                <a16:creationId xmlns:a16="http://schemas.microsoft.com/office/drawing/2014/main" id="{00000000-0008-0000-16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9025" y="0"/>
            <a:ext cx="898071" cy="1001866"/>
          </a:xfrm>
          <a:prstGeom prst="rect">
            <a:avLst/>
          </a:prstGeom>
        </xdr:spPr>
      </xdr:pic>
      <xdr:sp macro="[0]!copy_matrice" textlink="">
        <xdr:nvSpPr>
          <xdr:cNvPr id="10" name="ZoneTexte 9">
            <a:extLst>
              <a:ext uri="{FF2B5EF4-FFF2-40B4-BE49-F238E27FC236}">
                <a16:creationId xmlns:a16="http://schemas.microsoft.com/office/drawing/2014/main" id="{00000000-0008-0000-1600-00000A000000}"/>
              </a:ext>
            </a:extLst>
          </xdr:cNvPr>
          <xdr:cNvSpPr txBox="1"/>
        </xdr:nvSpPr>
        <xdr:spPr>
          <a:xfrm>
            <a:off x="11271476" y="811059"/>
            <a:ext cx="926874" cy="4875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/>
              <a:t>Compilation</a:t>
            </a:r>
          </a:p>
          <a:p>
            <a:pPr algn="ctr"/>
            <a:r>
              <a:rPr lang="fr-FR" sz="1100" b="1"/>
              <a:t>4 parties</a:t>
            </a:r>
          </a:p>
        </xdr:txBody>
      </xdr:sp>
    </xdr:grpSp>
    <xdr:clientData/>
  </xdr:twoCellAnchor>
  <xdr:twoCellAnchor>
    <xdr:from>
      <xdr:col>1</xdr:col>
      <xdr:colOff>3619500</xdr:colOff>
      <xdr:row>0</xdr:row>
      <xdr:rowOff>0</xdr:rowOff>
    </xdr:from>
    <xdr:to>
      <xdr:col>1</xdr:col>
      <xdr:colOff>4533900</xdr:colOff>
      <xdr:row>1</xdr:row>
      <xdr:rowOff>586740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4324350" y="0"/>
          <a:ext cx="914400" cy="1101090"/>
          <a:chOff x="4351020" y="0"/>
          <a:chExt cx="914400" cy="1043940"/>
        </a:xfrm>
      </xdr:grpSpPr>
      <xdr:grpSp>
        <xdr:nvGrpSpPr>
          <xdr:cNvPr id="6" name="Graphique 2" descr="Podium">
            <a:extLst>
              <a:ext uri="{FF2B5EF4-FFF2-40B4-BE49-F238E27FC236}">
                <a16:creationId xmlns:a16="http://schemas.microsoft.com/office/drawing/2014/main" id="{00000000-0008-0000-1600-000006000000}"/>
              </a:ext>
            </a:extLst>
          </xdr:cNvPr>
          <xdr:cNvGrpSpPr/>
        </xdr:nvGrpSpPr>
        <xdr:grpSpPr>
          <a:xfrm>
            <a:off x="4351020" y="0"/>
            <a:ext cx="914400" cy="876300"/>
            <a:chOff x="4472940" y="76200"/>
            <a:chExt cx="809625" cy="914400"/>
          </a:xfrm>
        </xdr:grpSpPr>
        <xdr:sp macro="[0]!Tableau_Final" textlink="">
          <xdr:nvSpPr>
            <xdr:cNvPr id="11" name="Forme libre : forme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SpPr/>
          </xdr:nvSpPr>
          <xdr:spPr>
            <a:xfrm>
              <a:off x="4534084" y="168994"/>
              <a:ext cx="683121" cy="723900"/>
            </a:xfrm>
            <a:custGeom>
              <a:avLst/>
              <a:gdLst>
                <a:gd name="connsiteX0" fmla="*/ 613544 w 683121"/>
                <a:gd name="connsiteY0" fmla="*/ 607294 h 723900"/>
                <a:gd name="connsiteX1" fmla="*/ 613544 w 683121"/>
                <a:gd name="connsiteY1" fmla="*/ 339641 h 723900"/>
                <a:gd name="connsiteX2" fmla="*/ 631255 w 683121"/>
                <a:gd name="connsiteY2" fmla="*/ 422509 h 723900"/>
                <a:gd name="connsiteX3" fmla="*/ 647278 w 683121"/>
                <a:gd name="connsiteY3" fmla="*/ 436796 h 723900"/>
                <a:gd name="connsiteX4" fmla="*/ 664146 w 683121"/>
                <a:gd name="connsiteY4" fmla="*/ 417746 h 723900"/>
                <a:gd name="connsiteX5" fmla="*/ 663302 w 683121"/>
                <a:gd name="connsiteY5" fmla="*/ 412984 h 723900"/>
                <a:gd name="connsiteX6" fmla="*/ 639688 w 683121"/>
                <a:gd name="connsiteY6" fmla="*/ 299636 h 723900"/>
                <a:gd name="connsiteX7" fmla="*/ 634628 w 683121"/>
                <a:gd name="connsiteY7" fmla="*/ 289159 h 723900"/>
                <a:gd name="connsiteX8" fmla="*/ 599207 w 683121"/>
                <a:gd name="connsiteY8" fmla="*/ 268204 h 723900"/>
                <a:gd name="connsiteX9" fmla="*/ 571376 w 683121"/>
                <a:gd name="connsiteY9" fmla="*/ 264394 h 723900"/>
                <a:gd name="connsiteX10" fmla="*/ 543545 w 683121"/>
                <a:gd name="connsiteY10" fmla="*/ 269156 h 723900"/>
                <a:gd name="connsiteX11" fmla="*/ 508124 w 683121"/>
                <a:gd name="connsiteY11" fmla="*/ 290111 h 723900"/>
                <a:gd name="connsiteX12" fmla="*/ 503064 w 683121"/>
                <a:gd name="connsiteY12" fmla="*/ 300589 h 723900"/>
                <a:gd name="connsiteX13" fmla="*/ 479450 w 683121"/>
                <a:gd name="connsiteY13" fmla="*/ 413936 h 723900"/>
                <a:gd name="connsiteX14" fmla="*/ 478606 w 683121"/>
                <a:gd name="connsiteY14" fmla="*/ 418699 h 723900"/>
                <a:gd name="connsiteX15" fmla="*/ 495474 w 683121"/>
                <a:gd name="connsiteY15" fmla="*/ 437749 h 723900"/>
                <a:gd name="connsiteX16" fmla="*/ 511497 w 683121"/>
                <a:gd name="connsiteY16" fmla="*/ 423461 h 723900"/>
                <a:gd name="connsiteX17" fmla="*/ 529208 w 683121"/>
                <a:gd name="connsiteY17" fmla="*/ 340594 h 723900"/>
                <a:gd name="connsiteX18" fmla="*/ 529208 w 683121"/>
                <a:gd name="connsiteY18" fmla="*/ 607294 h 723900"/>
                <a:gd name="connsiteX19" fmla="*/ 461739 w 683121"/>
                <a:gd name="connsiteY19" fmla="*/ 607294 h 723900"/>
                <a:gd name="connsiteX20" fmla="*/ 461739 w 683121"/>
                <a:gd name="connsiteY20" fmla="*/ 454894 h 723900"/>
                <a:gd name="connsiteX21" fmla="*/ 385837 w 683121"/>
                <a:gd name="connsiteY21" fmla="*/ 454894 h 723900"/>
                <a:gd name="connsiteX22" fmla="*/ 385837 w 683121"/>
                <a:gd name="connsiteY22" fmla="*/ 302494 h 723900"/>
                <a:gd name="connsiteX23" fmla="*/ 385837 w 683121"/>
                <a:gd name="connsiteY23" fmla="*/ 176764 h 723900"/>
                <a:gd name="connsiteX24" fmla="*/ 459209 w 683121"/>
                <a:gd name="connsiteY24" fmla="*/ 35794 h 723900"/>
                <a:gd name="connsiteX25" fmla="*/ 453306 w 683121"/>
                <a:gd name="connsiteY25" fmla="*/ 10076 h 723900"/>
                <a:gd name="connsiteX26" fmla="*/ 430535 w 683121"/>
                <a:gd name="connsiteY26" fmla="*/ 16744 h 723900"/>
                <a:gd name="connsiteX27" fmla="*/ 377403 w 683121"/>
                <a:gd name="connsiteY27" fmla="*/ 118661 h 723900"/>
                <a:gd name="connsiteX28" fmla="*/ 371500 w 683121"/>
                <a:gd name="connsiteY28" fmla="*/ 116756 h 723900"/>
                <a:gd name="connsiteX29" fmla="*/ 343669 w 683121"/>
                <a:gd name="connsiteY29" fmla="*/ 111994 h 723900"/>
                <a:gd name="connsiteX30" fmla="*/ 343669 w 683121"/>
                <a:gd name="connsiteY30" fmla="*/ 111994 h 723900"/>
                <a:gd name="connsiteX31" fmla="*/ 315838 w 683121"/>
                <a:gd name="connsiteY31" fmla="*/ 116756 h 723900"/>
                <a:gd name="connsiteX32" fmla="*/ 309935 w 683121"/>
                <a:gd name="connsiteY32" fmla="*/ 118661 h 723900"/>
                <a:gd name="connsiteX33" fmla="*/ 256803 w 683121"/>
                <a:gd name="connsiteY33" fmla="*/ 16744 h 723900"/>
                <a:gd name="connsiteX34" fmla="*/ 234032 w 683121"/>
                <a:gd name="connsiteY34" fmla="*/ 10076 h 723900"/>
                <a:gd name="connsiteX35" fmla="*/ 228129 w 683121"/>
                <a:gd name="connsiteY35" fmla="*/ 35794 h 723900"/>
                <a:gd name="connsiteX36" fmla="*/ 301501 w 683121"/>
                <a:gd name="connsiteY36" fmla="*/ 176764 h 723900"/>
                <a:gd name="connsiteX37" fmla="*/ 301501 w 683121"/>
                <a:gd name="connsiteY37" fmla="*/ 302494 h 723900"/>
                <a:gd name="connsiteX38" fmla="*/ 301501 w 683121"/>
                <a:gd name="connsiteY38" fmla="*/ 454894 h 723900"/>
                <a:gd name="connsiteX39" fmla="*/ 225599 w 683121"/>
                <a:gd name="connsiteY39" fmla="*/ 454894 h 723900"/>
                <a:gd name="connsiteX40" fmla="*/ 225599 w 683121"/>
                <a:gd name="connsiteY40" fmla="*/ 531094 h 723900"/>
                <a:gd name="connsiteX41" fmla="*/ 166563 w 683121"/>
                <a:gd name="connsiteY41" fmla="*/ 531094 h 723900"/>
                <a:gd name="connsiteX42" fmla="*/ 166563 w 683121"/>
                <a:gd name="connsiteY42" fmla="*/ 263441 h 723900"/>
                <a:gd name="connsiteX43" fmla="*/ 184274 w 683121"/>
                <a:gd name="connsiteY43" fmla="*/ 346309 h 723900"/>
                <a:gd name="connsiteX44" fmla="*/ 200298 w 683121"/>
                <a:gd name="connsiteY44" fmla="*/ 360596 h 723900"/>
                <a:gd name="connsiteX45" fmla="*/ 217165 w 683121"/>
                <a:gd name="connsiteY45" fmla="*/ 341546 h 723900"/>
                <a:gd name="connsiteX46" fmla="*/ 216322 w 683121"/>
                <a:gd name="connsiteY46" fmla="*/ 336784 h 723900"/>
                <a:gd name="connsiteX47" fmla="*/ 192708 w 683121"/>
                <a:gd name="connsiteY47" fmla="*/ 223436 h 723900"/>
                <a:gd name="connsiteX48" fmla="*/ 187647 w 683121"/>
                <a:gd name="connsiteY48" fmla="*/ 212959 h 723900"/>
                <a:gd name="connsiteX49" fmla="*/ 152226 w 683121"/>
                <a:gd name="connsiteY49" fmla="*/ 192004 h 723900"/>
                <a:gd name="connsiteX50" fmla="*/ 124396 w 683121"/>
                <a:gd name="connsiteY50" fmla="*/ 188194 h 723900"/>
                <a:gd name="connsiteX51" fmla="*/ 96565 w 683121"/>
                <a:gd name="connsiteY51" fmla="*/ 192956 h 723900"/>
                <a:gd name="connsiteX52" fmla="*/ 61144 w 683121"/>
                <a:gd name="connsiteY52" fmla="*/ 213911 h 723900"/>
                <a:gd name="connsiteX53" fmla="*/ 56083 w 683121"/>
                <a:gd name="connsiteY53" fmla="*/ 224389 h 723900"/>
                <a:gd name="connsiteX54" fmla="*/ 32469 w 683121"/>
                <a:gd name="connsiteY54" fmla="*/ 337736 h 723900"/>
                <a:gd name="connsiteX55" fmla="*/ 31626 w 683121"/>
                <a:gd name="connsiteY55" fmla="*/ 342499 h 723900"/>
                <a:gd name="connsiteX56" fmla="*/ 48493 w 683121"/>
                <a:gd name="connsiteY56" fmla="*/ 361549 h 723900"/>
                <a:gd name="connsiteX57" fmla="*/ 64517 w 683121"/>
                <a:gd name="connsiteY57" fmla="*/ 347261 h 723900"/>
                <a:gd name="connsiteX58" fmla="*/ 82228 w 683121"/>
                <a:gd name="connsiteY58" fmla="*/ 264394 h 723900"/>
                <a:gd name="connsiteX59" fmla="*/ 82228 w 683121"/>
                <a:gd name="connsiteY59" fmla="*/ 531094 h 723900"/>
                <a:gd name="connsiteX60" fmla="*/ 6325 w 683121"/>
                <a:gd name="connsiteY60" fmla="*/ 531094 h 723900"/>
                <a:gd name="connsiteX61" fmla="*/ 6325 w 683121"/>
                <a:gd name="connsiteY61" fmla="*/ 721594 h 723900"/>
                <a:gd name="connsiteX62" fmla="*/ 681013 w 683121"/>
                <a:gd name="connsiteY62" fmla="*/ 721594 h 723900"/>
                <a:gd name="connsiteX63" fmla="*/ 681013 w 683121"/>
                <a:gd name="connsiteY63" fmla="*/ 607294 h 723900"/>
                <a:gd name="connsiteX64" fmla="*/ 613544 w 683121"/>
                <a:gd name="connsiteY64" fmla="*/ 607294 h 723900"/>
                <a:gd name="connsiteX65" fmla="*/ 132829 w 683121"/>
                <a:gd name="connsiteY65" fmla="*/ 531094 h 723900"/>
                <a:gd name="connsiteX66" fmla="*/ 115962 w 683121"/>
                <a:gd name="connsiteY66" fmla="*/ 531094 h 723900"/>
                <a:gd name="connsiteX67" fmla="*/ 115962 w 683121"/>
                <a:gd name="connsiteY67" fmla="*/ 359644 h 723900"/>
                <a:gd name="connsiteX68" fmla="*/ 132829 w 683121"/>
                <a:gd name="connsiteY68" fmla="*/ 359644 h 723900"/>
                <a:gd name="connsiteX69" fmla="*/ 132829 w 683121"/>
                <a:gd name="connsiteY69" fmla="*/ 531094 h 723900"/>
                <a:gd name="connsiteX70" fmla="*/ 352103 w 683121"/>
                <a:gd name="connsiteY70" fmla="*/ 454894 h 723900"/>
                <a:gd name="connsiteX71" fmla="*/ 335235 w 683121"/>
                <a:gd name="connsiteY71" fmla="*/ 454894 h 723900"/>
                <a:gd name="connsiteX72" fmla="*/ 335235 w 683121"/>
                <a:gd name="connsiteY72" fmla="*/ 283444 h 723900"/>
                <a:gd name="connsiteX73" fmla="*/ 352103 w 683121"/>
                <a:gd name="connsiteY73" fmla="*/ 283444 h 723900"/>
                <a:gd name="connsiteX74" fmla="*/ 352103 w 683121"/>
                <a:gd name="connsiteY74" fmla="*/ 454894 h 723900"/>
                <a:gd name="connsiteX75" fmla="*/ 579810 w 683121"/>
                <a:gd name="connsiteY75" fmla="*/ 607294 h 723900"/>
                <a:gd name="connsiteX76" fmla="*/ 562942 w 683121"/>
                <a:gd name="connsiteY76" fmla="*/ 607294 h 723900"/>
                <a:gd name="connsiteX77" fmla="*/ 562942 w 683121"/>
                <a:gd name="connsiteY77" fmla="*/ 435844 h 723900"/>
                <a:gd name="connsiteX78" fmla="*/ 579810 w 683121"/>
                <a:gd name="connsiteY78" fmla="*/ 435844 h 723900"/>
                <a:gd name="connsiteX79" fmla="*/ 579810 w 683121"/>
                <a:gd name="connsiteY79" fmla="*/ 607294 h 7239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</a:cxnLst>
              <a:rect l="l" t="t" r="r" b="b"/>
              <a:pathLst>
                <a:path w="683121" h="723900">
                  <a:moveTo>
                    <a:pt x="613544" y="607294"/>
                  </a:moveTo>
                  <a:lnTo>
                    <a:pt x="613544" y="339641"/>
                  </a:lnTo>
                  <a:lnTo>
                    <a:pt x="631255" y="422509"/>
                  </a:lnTo>
                  <a:cubicBezTo>
                    <a:pt x="632941" y="430129"/>
                    <a:pt x="639688" y="436796"/>
                    <a:pt x="647278" y="436796"/>
                  </a:cubicBezTo>
                  <a:cubicBezTo>
                    <a:pt x="656555" y="436796"/>
                    <a:pt x="664146" y="428224"/>
                    <a:pt x="664146" y="417746"/>
                  </a:cubicBezTo>
                  <a:cubicBezTo>
                    <a:pt x="664146" y="415841"/>
                    <a:pt x="663302" y="413936"/>
                    <a:pt x="663302" y="412984"/>
                  </a:cubicBezTo>
                  <a:lnTo>
                    <a:pt x="639688" y="299636"/>
                  </a:lnTo>
                  <a:cubicBezTo>
                    <a:pt x="638845" y="295826"/>
                    <a:pt x="637158" y="292016"/>
                    <a:pt x="634628" y="289159"/>
                  </a:cubicBezTo>
                  <a:cubicBezTo>
                    <a:pt x="624508" y="279634"/>
                    <a:pt x="612701" y="272966"/>
                    <a:pt x="599207" y="268204"/>
                  </a:cubicBezTo>
                  <a:cubicBezTo>
                    <a:pt x="589930" y="266299"/>
                    <a:pt x="580653" y="264394"/>
                    <a:pt x="571376" y="264394"/>
                  </a:cubicBezTo>
                  <a:cubicBezTo>
                    <a:pt x="562099" y="264394"/>
                    <a:pt x="552822" y="266299"/>
                    <a:pt x="543545" y="269156"/>
                  </a:cubicBezTo>
                  <a:cubicBezTo>
                    <a:pt x="530051" y="272966"/>
                    <a:pt x="518244" y="280586"/>
                    <a:pt x="508124" y="290111"/>
                  </a:cubicBezTo>
                  <a:cubicBezTo>
                    <a:pt x="505594" y="292969"/>
                    <a:pt x="503907" y="296779"/>
                    <a:pt x="503064" y="300589"/>
                  </a:cubicBezTo>
                  <a:lnTo>
                    <a:pt x="479450" y="413936"/>
                  </a:lnTo>
                  <a:cubicBezTo>
                    <a:pt x="479450" y="414889"/>
                    <a:pt x="478606" y="416794"/>
                    <a:pt x="478606" y="418699"/>
                  </a:cubicBezTo>
                  <a:cubicBezTo>
                    <a:pt x="478606" y="429176"/>
                    <a:pt x="486197" y="437749"/>
                    <a:pt x="495474" y="437749"/>
                  </a:cubicBezTo>
                  <a:cubicBezTo>
                    <a:pt x="503064" y="437749"/>
                    <a:pt x="509811" y="431081"/>
                    <a:pt x="511497" y="423461"/>
                  </a:cubicBezTo>
                  <a:lnTo>
                    <a:pt x="529208" y="340594"/>
                  </a:lnTo>
                  <a:lnTo>
                    <a:pt x="529208" y="607294"/>
                  </a:lnTo>
                  <a:lnTo>
                    <a:pt x="461739" y="607294"/>
                  </a:lnTo>
                  <a:lnTo>
                    <a:pt x="461739" y="454894"/>
                  </a:lnTo>
                  <a:lnTo>
                    <a:pt x="385837" y="454894"/>
                  </a:lnTo>
                  <a:lnTo>
                    <a:pt x="385837" y="302494"/>
                  </a:lnTo>
                  <a:lnTo>
                    <a:pt x="385837" y="176764"/>
                  </a:lnTo>
                  <a:lnTo>
                    <a:pt x="459209" y="35794"/>
                  </a:lnTo>
                  <a:cubicBezTo>
                    <a:pt x="464269" y="26269"/>
                    <a:pt x="460896" y="14839"/>
                    <a:pt x="453306" y="10076"/>
                  </a:cubicBezTo>
                  <a:cubicBezTo>
                    <a:pt x="444872" y="4361"/>
                    <a:pt x="434752" y="8171"/>
                    <a:pt x="430535" y="16744"/>
                  </a:cubicBezTo>
                  <a:lnTo>
                    <a:pt x="377403" y="118661"/>
                  </a:lnTo>
                  <a:cubicBezTo>
                    <a:pt x="375717" y="117709"/>
                    <a:pt x="374030" y="116756"/>
                    <a:pt x="371500" y="116756"/>
                  </a:cubicBezTo>
                  <a:cubicBezTo>
                    <a:pt x="362223" y="113899"/>
                    <a:pt x="352946" y="111994"/>
                    <a:pt x="343669" y="111994"/>
                  </a:cubicBezTo>
                  <a:lnTo>
                    <a:pt x="343669" y="111994"/>
                  </a:lnTo>
                  <a:cubicBezTo>
                    <a:pt x="334392" y="111994"/>
                    <a:pt x="325115" y="113899"/>
                    <a:pt x="315838" y="116756"/>
                  </a:cubicBezTo>
                  <a:cubicBezTo>
                    <a:pt x="314151" y="117709"/>
                    <a:pt x="312465" y="117709"/>
                    <a:pt x="309935" y="118661"/>
                  </a:cubicBezTo>
                  <a:lnTo>
                    <a:pt x="256803" y="16744"/>
                  </a:lnTo>
                  <a:cubicBezTo>
                    <a:pt x="251743" y="7219"/>
                    <a:pt x="241622" y="4361"/>
                    <a:pt x="234032" y="10076"/>
                  </a:cubicBezTo>
                  <a:cubicBezTo>
                    <a:pt x="225599" y="15791"/>
                    <a:pt x="223069" y="27221"/>
                    <a:pt x="228129" y="35794"/>
                  </a:cubicBezTo>
                  <a:lnTo>
                    <a:pt x="301501" y="176764"/>
                  </a:lnTo>
                  <a:lnTo>
                    <a:pt x="301501" y="302494"/>
                  </a:lnTo>
                  <a:lnTo>
                    <a:pt x="301501" y="454894"/>
                  </a:lnTo>
                  <a:lnTo>
                    <a:pt x="225599" y="454894"/>
                  </a:lnTo>
                  <a:lnTo>
                    <a:pt x="225599" y="531094"/>
                  </a:lnTo>
                  <a:lnTo>
                    <a:pt x="166563" y="531094"/>
                  </a:lnTo>
                  <a:lnTo>
                    <a:pt x="166563" y="263441"/>
                  </a:lnTo>
                  <a:lnTo>
                    <a:pt x="184274" y="346309"/>
                  </a:lnTo>
                  <a:cubicBezTo>
                    <a:pt x="185961" y="353929"/>
                    <a:pt x="192708" y="360596"/>
                    <a:pt x="200298" y="360596"/>
                  </a:cubicBezTo>
                  <a:cubicBezTo>
                    <a:pt x="209575" y="360596"/>
                    <a:pt x="217165" y="352024"/>
                    <a:pt x="217165" y="341546"/>
                  </a:cubicBezTo>
                  <a:cubicBezTo>
                    <a:pt x="217165" y="339641"/>
                    <a:pt x="216322" y="337736"/>
                    <a:pt x="216322" y="336784"/>
                  </a:cubicBezTo>
                  <a:lnTo>
                    <a:pt x="192708" y="223436"/>
                  </a:lnTo>
                  <a:cubicBezTo>
                    <a:pt x="191864" y="219626"/>
                    <a:pt x="190178" y="215816"/>
                    <a:pt x="187647" y="212959"/>
                  </a:cubicBezTo>
                  <a:cubicBezTo>
                    <a:pt x="177527" y="203434"/>
                    <a:pt x="165720" y="196766"/>
                    <a:pt x="152226" y="192004"/>
                  </a:cubicBezTo>
                  <a:cubicBezTo>
                    <a:pt x="142949" y="190099"/>
                    <a:pt x="133672" y="188194"/>
                    <a:pt x="124396" y="188194"/>
                  </a:cubicBezTo>
                  <a:cubicBezTo>
                    <a:pt x="115119" y="188194"/>
                    <a:pt x="105842" y="190099"/>
                    <a:pt x="96565" y="192956"/>
                  </a:cubicBezTo>
                  <a:cubicBezTo>
                    <a:pt x="83071" y="196766"/>
                    <a:pt x="71264" y="204386"/>
                    <a:pt x="61144" y="213911"/>
                  </a:cubicBezTo>
                  <a:cubicBezTo>
                    <a:pt x="58613" y="216769"/>
                    <a:pt x="56927" y="220579"/>
                    <a:pt x="56083" y="224389"/>
                  </a:cubicBezTo>
                  <a:lnTo>
                    <a:pt x="32469" y="337736"/>
                  </a:lnTo>
                  <a:cubicBezTo>
                    <a:pt x="32469" y="338689"/>
                    <a:pt x="31626" y="340594"/>
                    <a:pt x="31626" y="342499"/>
                  </a:cubicBezTo>
                  <a:cubicBezTo>
                    <a:pt x="31626" y="352976"/>
                    <a:pt x="39216" y="361549"/>
                    <a:pt x="48493" y="361549"/>
                  </a:cubicBezTo>
                  <a:cubicBezTo>
                    <a:pt x="56083" y="361549"/>
                    <a:pt x="62830" y="354881"/>
                    <a:pt x="64517" y="347261"/>
                  </a:cubicBezTo>
                  <a:lnTo>
                    <a:pt x="82228" y="264394"/>
                  </a:lnTo>
                  <a:lnTo>
                    <a:pt x="82228" y="531094"/>
                  </a:lnTo>
                  <a:lnTo>
                    <a:pt x="6325" y="531094"/>
                  </a:lnTo>
                  <a:lnTo>
                    <a:pt x="6325" y="721594"/>
                  </a:lnTo>
                  <a:lnTo>
                    <a:pt x="681013" y="721594"/>
                  </a:lnTo>
                  <a:lnTo>
                    <a:pt x="681013" y="607294"/>
                  </a:lnTo>
                  <a:lnTo>
                    <a:pt x="613544" y="607294"/>
                  </a:lnTo>
                  <a:close/>
                  <a:moveTo>
                    <a:pt x="132829" y="531094"/>
                  </a:moveTo>
                  <a:lnTo>
                    <a:pt x="115962" y="531094"/>
                  </a:lnTo>
                  <a:lnTo>
                    <a:pt x="115962" y="359644"/>
                  </a:lnTo>
                  <a:lnTo>
                    <a:pt x="132829" y="359644"/>
                  </a:lnTo>
                  <a:lnTo>
                    <a:pt x="132829" y="531094"/>
                  </a:lnTo>
                  <a:close/>
                  <a:moveTo>
                    <a:pt x="352103" y="454894"/>
                  </a:moveTo>
                  <a:lnTo>
                    <a:pt x="335235" y="454894"/>
                  </a:lnTo>
                  <a:lnTo>
                    <a:pt x="335235" y="283444"/>
                  </a:lnTo>
                  <a:lnTo>
                    <a:pt x="352103" y="283444"/>
                  </a:lnTo>
                  <a:lnTo>
                    <a:pt x="352103" y="454894"/>
                  </a:lnTo>
                  <a:close/>
                  <a:moveTo>
                    <a:pt x="579810" y="607294"/>
                  </a:moveTo>
                  <a:lnTo>
                    <a:pt x="562942" y="607294"/>
                  </a:lnTo>
                  <a:lnTo>
                    <a:pt x="562942" y="435844"/>
                  </a:lnTo>
                  <a:lnTo>
                    <a:pt x="579810" y="435844"/>
                  </a:lnTo>
                  <a:lnTo>
                    <a:pt x="579810" y="607294"/>
                  </a:ln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2" name="Forme libre : forme 11">
              <a:extLst>
                <a:ext uri="{FF2B5EF4-FFF2-40B4-BE49-F238E27FC236}">
                  <a16:creationId xmlns:a16="http://schemas.microsoft.com/office/drawing/2014/main" id="{00000000-0008-0000-1600-00000C000000}"/>
                </a:ext>
              </a:extLst>
            </xdr:cNvPr>
            <xdr:cNvSpPr/>
          </xdr:nvSpPr>
          <xdr:spPr>
            <a:xfrm>
              <a:off x="4618419" y="2643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3" name="Forme libre : forme 12">
              <a:extLst>
                <a:ext uri="{FF2B5EF4-FFF2-40B4-BE49-F238E27FC236}">
                  <a16:creationId xmlns:a16="http://schemas.microsoft.com/office/drawing/2014/main" id="{00000000-0008-0000-1600-00000D000000}"/>
                </a:ext>
              </a:extLst>
            </xdr:cNvPr>
            <xdr:cNvSpPr/>
          </xdr:nvSpPr>
          <xdr:spPr>
            <a:xfrm>
              <a:off x="5065400" y="3405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  <xdr:sp macro="[0]!Tableau_Final" textlink="">
          <xdr:nvSpPr>
            <xdr:cNvPr id="14" name="Forme libre : form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4837693" y="188119"/>
              <a:ext cx="75902" cy="85725"/>
            </a:xfrm>
            <a:custGeom>
              <a:avLst/>
              <a:gdLst>
                <a:gd name="connsiteX0" fmla="*/ 73794 w 75902"/>
                <a:gd name="connsiteY0" fmla="*/ 45244 h 85725"/>
                <a:gd name="connsiteX1" fmla="*/ 40060 w 75902"/>
                <a:gd name="connsiteY1" fmla="*/ 83344 h 85725"/>
                <a:gd name="connsiteX2" fmla="*/ 6325 w 75902"/>
                <a:gd name="connsiteY2" fmla="*/ 45244 h 85725"/>
                <a:gd name="connsiteX3" fmla="*/ 40060 w 75902"/>
                <a:gd name="connsiteY3" fmla="*/ 7144 h 85725"/>
                <a:gd name="connsiteX4" fmla="*/ 73794 w 75902"/>
                <a:gd name="connsiteY4" fmla="*/ 45244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5902" h="85725">
                  <a:moveTo>
                    <a:pt x="73794" y="45244"/>
                  </a:moveTo>
                  <a:cubicBezTo>
                    <a:pt x="73794" y="66286"/>
                    <a:pt x="58691" y="83344"/>
                    <a:pt x="40060" y="83344"/>
                  </a:cubicBezTo>
                  <a:cubicBezTo>
                    <a:pt x="21429" y="83344"/>
                    <a:pt x="6325" y="66286"/>
                    <a:pt x="6325" y="45244"/>
                  </a:cubicBezTo>
                  <a:cubicBezTo>
                    <a:pt x="6325" y="24202"/>
                    <a:pt x="21429" y="7144"/>
                    <a:pt x="40060" y="7144"/>
                  </a:cubicBezTo>
                  <a:cubicBezTo>
                    <a:pt x="58691" y="7144"/>
                    <a:pt x="73794" y="24202"/>
                    <a:pt x="73794" y="452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fr-FR"/>
            </a:p>
          </xdr:txBody>
        </xdr:sp>
      </xdr:grpSp>
      <xdr:sp macro="[0]!Tableau_Final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1600-000009000000}"/>
              </a:ext>
            </a:extLst>
          </xdr:cNvPr>
          <xdr:cNvSpPr txBox="1"/>
        </xdr:nvSpPr>
        <xdr:spPr>
          <a:xfrm>
            <a:off x="4427220" y="685800"/>
            <a:ext cx="762000" cy="358140"/>
          </a:xfrm>
          <a:prstGeom prst="rect">
            <a:avLst/>
          </a:prstGeom>
          <a:solidFill>
            <a:schemeClr val="tx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800" b="1">
                <a:solidFill>
                  <a:schemeClr val="bg1"/>
                </a:solidFill>
              </a:rPr>
              <a:t>Classement</a:t>
            </a:r>
          </a:p>
          <a:p>
            <a:pPr algn="ctr"/>
            <a:r>
              <a:rPr lang="fr-FR" sz="800" b="1">
                <a:solidFill>
                  <a:schemeClr val="bg1"/>
                </a:solidFill>
              </a:rPr>
              <a:t>du</a:t>
            </a:r>
            <a:r>
              <a:rPr lang="fr-FR" sz="800" b="1" baseline="0">
                <a:solidFill>
                  <a:schemeClr val="bg1"/>
                </a:solidFill>
              </a:rPr>
              <a:t> jour</a:t>
            </a:r>
            <a:endParaRPr lang="fr-FR" sz="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22</xdr:col>
      <xdr:colOff>30480</xdr:colOff>
      <xdr:row>0</xdr:row>
      <xdr:rowOff>0</xdr:rowOff>
    </xdr:from>
    <xdr:to>
      <xdr:col>22</xdr:col>
      <xdr:colOff>1013460</xdr:colOff>
      <xdr:row>1</xdr:row>
      <xdr:rowOff>304074</xdr:rowOff>
    </xdr:to>
    <xdr:pic macro="[0]!Planning_Semaines">
      <xdr:nvPicPr>
        <xdr:cNvPr id="4" name="Graphique 3" descr="Couronne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696700" y="0"/>
          <a:ext cx="982980" cy="822234"/>
        </a:xfrm>
        <a:prstGeom prst="rect">
          <a:avLst/>
        </a:prstGeom>
      </xdr:spPr>
    </xdr:pic>
    <xdr:clientData/>
  </xdr:twoCellAnchor>
  <xdr:twoCellAnchor>
    <xdr:from>
      <xdr:col>22</xdr:col>
      <xdr:colOff>30480</xdr:colOff>
      <xdr:row>1</xdr:row>
      <xdr:rowOff>296091</xdr:rowOff>
    </xdr:from>
    <xdr:to>
      <xdr:col>22</xdr:col>
      <xdr:colOff>932222</xdr:colOff>
      <xdr:row>2</xdr:row>
      <xdr:rowOff>228600</xdr:rowOff>
    </xdr:to>
    <xdr:sp macro="[0]!Planning_Semaines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 txBox="1"/>
      </xdr:nvSpPr>
      <xdr:spPr>
        <a:xfrm>
          <a:off x="11696700" y="814251"/>
          <a:ext cx="901742" cy="526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Mise à jour Challenge</a:t>
          </a:r>
        </a:p>
      </xdr:txBody>
    </xdr:sp>
    <xdr:clientData/>
  </xdr:twoCellAnchor>
  <xdr:twoCellAnchor>
    <xdr:from>
      <xdr:col>22</xdr:col>
      <xdr:colOff>217327</xdr:colOff>
      <xdr:row>0</xdr:row>
      <xdr:rowOff>287383</xdr:rowOff>
    </xdr:from>
    <xdr:to>
      <xdr:col>22</xdr:col>
      <xdr:colOff>818488</xdr:colOff>
      <xdr:row>1</xdr:row>
      <xdr:rowOff>96520</xdr:rowOff>
    </xdr:to>
    <xdr:sp macro="[0]!Planning_Semaines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SpPr txBox="1"/>
      </xdr:nvSpPr>
      <xdr:spPr>
        <a:xfrm>
          <a:off x="11883547" y="287383"/>
          <a:ext cx="601161" cy="327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900" b="1"/>
            <a:t>(Date)</a:t>
          </a:r>
        </a:p>
      </xdr:txBody>
    </xdr:sp>
    <xdr:clientData/>
  </xdr:twoCellAnchor>
  <xdr:twoCellAnchor editAs="oneCell">
    <xdr:from>
      <xdr:col>1</xdr:col>
      <xdr:colOff>2660650</xdr:colOff>
      <xdr:row>0</xdr:row>
      <xdr:rowOff>266700</xdr:rowOff>
    </xdr:from>
    <xdr:to>
      <xdr:col>1</xdr:col>
      <xdr:colOff>3327421</xdr:colOff>
      <xdr:row>1</xdr:row>
      <xdr:rowOff>400050</xdr:rowOff>
    </xdr:to>
    <xdr:pic macro="[0]!_xludf.Save">
      <xdr:nvPicPr>
        <xdr:cNvPr id="15" name="Image 14" descr="icône disquette sauvegarde - Acheter ce vecteur libre de droit et ...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68" t="12448" r="8643" b="9330"/>
        <a:stretch/>
      </xdr:blipFill>
      <xdr:spPr bwMode="auto">
        <a:xfrm>
          <a:off x="3397250" y="266700"/>
          <a:ext cx="666771" cy="65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781050</xdr:colOff>
      <xdr:row>0</xdr:row>
      <xdr:rowOff>152400</xdr:rowOff>
    </xdr:from>
    <xdr:to>
      <xdr:col>1</xdr:col>
      <xdr:colOff>2152650</xdr:colOff>
      <xdr:row>1</xdr:row>
      <xdr:rowOff>478220</xdr:rowOff>
    </xdr:to>
    <xdr:pic>
      <xdr:nvPicPr>
        <xdr:cNvPr id="16" name="Image 15" descr="Ste Foy Pétanque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650" y="152400"/>
          <a:ext cx="1371600" cy="846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28575</xdr:rowOff>
        </xdr:from>
        <xdr:to>
          <xdr:col>1</xdr:col>
          <xdr:colOff>790575</xdr:colOff>
          <xdr:row>1</xdr:row>
          <xdr:rowOff>190500</xdr:rowOff>
        </xdr:to>
        <xdr:sp macro="" textlink="">
          <xdr:nvSpPr>
            <xdr:cNvPr id="79873" name="Button 1" descr="S0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7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15</xdr:row>
          <xdr:rowOff>28575</xdr:rowOff>
        </xdr:from>
        <xdr:to>
          <xdr:col>1</xdr:col>
          <xdr:colOff>790575</xdr:colOff>
          <xdr:row>15</xdr:row>
          <xdr:rowOff>190500</xdr:rowOff>
        </xdr:to>
        <xdr:sp macro="" textlink="">
          <xdr:nvSpPr>
            <xdr:cNvPr id="79874" name="Button 2" descr="S0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7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1</xdr:col>
          <xdr:colOff>790575</xdr:colOff>
          <xdr:row>2</xdr:row>
          <xdr:rowOff>190500</xdr:rowOff>
        </xdr:to>
        <xdr:sp macro="" textlink="">
          <xdr:nvSpPr>
            <xdr:cNvPr id="79875" name="Button 3" descr="S01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17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28575</xdr:rowOff>
        </xdr:from>
        <xdr:to>
          <xdr:col>1</xdr:col>
          <xdr:colOff>790575</xdr:colOff>
          <xdr:row>3</xdr:row>
          <xdr:rowOff>190500</xdr:rowOff>
        </xdr:to>
        <xdr:sp macro="" textlink="">
          <xdr:nvSpPr>
            <xdr:cNvPr id="79876" name="Button 4" descr="S01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17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28575</xdr:rowOff>
        </xdr:from>
        <xdr:to>
          <xdr:col>1</xdr:col>
          <xdr:colOff>790575</xdr:colOff>
          <xdr:row>4</xdr:row>
          <xdr:rowOff>190500</xdr:rowOff>
        </xdr:to>
        <xdr:sp macro="" textlink="">
          <xdr:nvSpPr>
            <xdr:cNvPr id="79877" name="Button 5" descr="S01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17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</xdr:row>
          <xdr:rowOff>28575</xdr:rowOff>
        </xdr:from>
        <xdr:to>
          <xdr:col>1</xdr:col>
          <xdr:colOff>790575</xdr:colOff>
          <xdr:row>5</xdr:row>
          <xdr:rowOff>190500</xdr:rowOff>
        </xdr:to>
        <xdr:sp macro="" textlink="">
          <xdr:nvSpPr>
            <xdr:cNvPr id="79878" name="Button 6" descr="S01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17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28575</xdr:rowOff>
        </xdr:from>
        <xdr:to>
          <xdr:col>1</xdr:col>
          <xdr:colOff>790575</xdr:colOff>
          <xdr:row>6</xdr:row>
          <xdr:rowOff>190500</xdr:rowOff>
        </xdr:to>
        <xdr:sp macro="" textlink="">
          <xdr:nvSpPr>
            <xdr:cNvPr id="79879" name="Button 7" descr="S01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17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7</xdr:row>
          <xdr:rowOff>28575</xdr:rowOff>
        </xdr:from>
        <xdr:to>
          <xdr:col>1</xdr:col>
          <xdr:colOff>790575</xdr:colOff>
          <xdr:row>7</xdr:row>
          <xdr:rowOff>190500</xdr:rowOff>
        </xdr:to>
        <xdr:sp macro="" textlink="">
          <xdr:nvSpPr>
            <xdr:cNvPr id="79880" name="Button 8" descr="S01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17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28575</xdr:rowOff>
        </xdr:from>
        <xdr:to>
          <xdr:col>1</xdr:col>
          <xdr:colOff>790575</xdr:colOff>
          <xdr:row>8</xdr:row>
          <xdr:rowOff>190500</xdr:rowOff>
        </xdr:to>
        <xdr:sp macro="" textlink="">
          <xdr:nvSpPr>
            <xdr:cNvPr id="79881" name="Button 9" descr="S01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17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9</xdr:row>
          <xdr:rowOff>28575</xdr:rowOff>
        </xdr:from>
        <xdr:to>
          <xdr:col>1</xdr:col>
          <xdr:colOff>790575</xdr:colOff>
          <xdr:row>9</xdr:row>
          <xdr:rowOff>190500</xdr:rowOff>
        </xdr:to>
        <xdr:sp macro="" textlink="">
          <xdr:nvSpPr>
            <xdr:cNvPr id="79882" name="Button 10" descr="S01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17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28575</xdr:rowOff>
        </xdr:from>
        <xdr:to>
          <xdr:col>1</xdr:col>
          <xdr:colOff>790575</xdr:colOff>
          <xdr:row>10</xdr:row>
          <xdr:rowOff>190500</xdr:rowOff>
        </xdr:to>
        <xdr:sp macro="" textlink="">
          <xdr:nvSpPr>
            <xdr:cNvPr id="79883" name="Button 11" descr="S0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17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1</xdr:col>
          <xdr:colOff>790575</xdr:colOff>
          <xdr:row>11</xdr:row>
          <xdr:rowOff>190500</xdr:rowOff>
        </xdr:to>
        <xdr:sp macro="" textlink="">
          <xdr:nvSpPr>
            <xdr:cNvPr id="79884" name="Button 12" descr="S01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17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28575</xdr:rowOff>
        </xdr:from>
        <xdr:to>
          <xdr:col>1</xdr:col>
          <xdr:colOff>790575</xdr:colOff>
          <xdr:row>12</xdr:row>
          <xdr:rowOff>190500</xdr:rowOff>
        </xdr:to>
        <xdr:sp macro="" textlink="">
          <xdr:nvSpPr>
            <xdr:cNvPr id="79885" name="Button 13" descr="S01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17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28575</xdr:rowOff>
        </xdr:from>
        <xdr:to>
          <xdr:col>1</xdr:col>
          <xdr:colOff>790575</xdr:colOff>
          <xdr:row>13</xdr:row>
          <xdr:rowOff>190500</xdr:rowOff>
        </xdr:to>
        <xdr:sp macro="" textlink="">
          <xdr:nvSpPr>
            <xdr:cNvPr id="79886" name="Button 14" descr="S01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17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14</xdr:row>
          <xdr:rowOff>28575</xdr:rowOff>
        </xdr:from>
        <xdr:to>
          <xdr:col>1</xdr:col>
          <xdr:colOff>790575</xdr:colOff>
          <xdr:row>14</xdr:row>
          <xdr:rowOff>190500</xdr:rowOff>
        </xdr:to>
        <xdr:sp macro="" textlink="">
          <xdr:nvSpPr>
            <xdr:cNvPr id="79887" name="Button 15" descr="S01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17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28575</xdr:rowOff>
        </xdr:from>
        <xdr:to>
          <xdr:col>1</xdr:col>
          <xdr:colOff>790575</xdr:colOff>
          <xdr:row>16</xdr:row>
          <xdr:rowOff>190500</xdr:rowOff>
        </xdr:to>
        <xdr:sp macro="" textlink="">
          <xdr:nvSpPr>
            <xdr:cNvPr id="79888" name="Button 16" descr="S01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17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17</xdr:row>
          <xdr:rowOff>28575</xdr:rowOff>
        </xdr:from>
        <xdr:to>
          <xdr:col>1</xdr:col>
          <xdr:colOff>790575</xdr:colOff>
          <xdr:row>17</xdr:row>
          <xdr:rowOff>190500</xdr:rowOff>
        </xdr:to>
        <xdr:sp macro="" textlink="">
          <xdr:nvSpPr>
            <xdr:cNvPr id="79889" name="Button 17" descr="S01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17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18</xdr:row>
          <xdr:rowOff>28575</xdr:rowOff>
        </xdr:from>
        <xdr:to>
          <xdr:col>1</xdr:col>
          <xdr:colOff>790575</xdr:colOff>
          <xdr:row>18</xdr:row>
          <xdr:rowOff>190500</xdr:rowOff>
        </xdr:to>
        <xdr:sp macro="" textlink="">
          <xdr:nvSpPr>
            <xdr:cNvPr id="79890" name="Button 18" descr="S01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17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19</xdr:row>
          <xdr:rowOff>28575</xdr:rowOff>
        </xdr:from>
        <xdr:to>
          <xdr:col>1</xdr:col>
          <xdr:colOff>790575</xdr:colOff>
          <xdr:row>19</xdr:row>
          <xdr:rowOff>190500</xdr:rowOff>
        </xdr:to>
        <xdr:sp macro="" textlink="">
          <xdr:nvSpPr>
            <xdr:cNvPr id="79891" name="Button 19" descr="S01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17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20</xdr:row>
          <xdr:rowOff>28575</xdr:rowOff>
        </xdr:from>
        <xdr:to>
          <xdr:col>1</xdr:col>
          <xdr:colOff>790575</xdr:colOff>
          <xdr:row>20</xdr:row>
          <xdr:rowOff>190500</xdr:rowOff>
        </xdr:to>
        <xdr:sp macro="" textlink="">
          <xdr:nvSpPr>
            <xdr:cNvPr id="79892" name="Button 20" descr="S01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17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21</xdr:row>
          <xdr:rowOff>28575</xdr:rowOff>
        </xdr:from>
        <xdr:to>
          <xdr:col>1</xdr:col>
          <xdr:colOff>790575</xdr:colOff>
          <xdr:row>21</xdr:row>
          <xdr:rowOff>190500</xdr:rowOff>
        </xdr:to>
        <xdr:sp macro="" textlink="">
          <xdr:nvSpPr>
            <xdr:cNvPr id="79893" name="Button 21" descr="S01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17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22</xdr:row>
          <xdr:rowOff>28575</xdr:rowOff>
        </xdr:from>
        <xdr:to>
          <xdr:col>1</xdr:col>
          <xdr:colOff>790575</xdr:colOff>
          <xdr:row>22</xdr:row>
          <xdr:rowOff>190500</xdr:rowOff>
        </xdr:to>
        <xdr:sp macro="" textlink="">
          <xdr:nvSpPr>
            <xdr:cNvPr id="79894" name="Button 22" descr="S01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17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23</xdr:row>
          <xdr:rowOff>28575</xdr:rowOff>
        </xdr:from>
        <xdr:to>
          <xdr:col>1</xdr:col>
          <xdr:colOff>790575</xdr:colOff>
          <xdr:row>23</xdr:row>
          <xdr:rowOff>190500</xdr:rowOff>
        </xdr:to>
        <xdr:sp macro="" textlink="">
          <xdr:nvSpPr>
            <xdr:cNvPr id="79895" name="Button 23" descr="S01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17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24</xdr:row>
          <xdr:rowOff>28575</xdr:rowOff>
        </xdr:from>
        <xdr:to>
          <xdr:col>1</xdr:col>
          <xdr:colOff>790575</xdr:colOff>
          <xdr:row>24</xdr:row>
          <xdr:rowOff>190500</xdr:rowOff>
        </xdr:to>
        <xdr:sp macro="" textlink="">
          <xdr:nvSpPr>
            <xdr:cNvPr id="79896" name="Button 24" descr="S01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17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25</xdr:row>
          <xdr:rowOff>28575</xdr:rowOff>
        </xdr:from>
        <xdr:to>
          <xdr:col>1</xdr:col>
          <xdr:colOff>790575</xdr:colOff>
          <xdr:row>25</xdr:row>
          <xdr:rowOff>190500</xdr:rowOff>
        </xdr:to>
        <xdr:sp macro="" textlink="">
          <xdr:nvSpPr>
            <xdr:cNvPr id="79897" name="Button 25" descr="S01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17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26</xdr:row>
          <xdr:rowOff>28575</xdr:rowOff>
        </xdr:from>
        <xdr:to>
          <xdr:col>1</xdr:col>
          <xdr:colOff>790575</xdr:colOff>
          <xdr:row>26</xdr:row>
          <xdr:rowOff>190500</xdr:rowOff>
        </xdr:to>
        <xdr:sp macro="" textlink="">
          <xdr:nvSpPr>
            <xdr:cNvPr id="79898" name="Button 26" descr="S01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17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27</xdr:row>
          <xdr:rowOff>28575</xdr:rowOff>
        </xdr:from>
        <xdr:to>
          <xdr:col>1</xdr:col>
          <xdr:colOff>790575</xdr:colOff>
          <xdr:row>27</xdr:row>
          <xdr:rowOff>190500</xdr:rowOff>
        </xdr:to>
        <xdr:sp macro="" textlink="">
          <xdr:nvSpPr>
            <xdr:cNvPr id="79899" name="Button 27" descr="S01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17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28</xdr:row>
          <xdr:rowOff>28575</xdr:rowOff>
        </xdr:from>
        <xdr:to>
          <xdr:col>1</xdr:col>
          <xdr:colOff>790575</xdr:colOff>
          <xdr:row>28</xdr:row>
          <xdr:rowOff>190500</xdr:rowOff>
        </xdr:to>
        <xdr:sp macro="" textlink="">
          <xdr:nvSpPr>
            <xdr:cNvPr id="79900" name="Button 28" descr="S01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17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28575</xdr:rowOff>
        </xdr:from>
        <xdr:to>
          <xdr:col>1</xdr:col>
          <xdr:colOff>790575</xdr:colOff>
          <xdr:row>29</xdr:row>
          <xdr:rowOff>190500</xdr:rowOff>
        </xdr:to>
        <xdr:sp macro="" textlink="">
          <xdr:nvSpPr>
            <xdr:cNvPr id="79901" name="Button 29" descr="S01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17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S29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30</xdr:row>
          <xdr:rowOff>28575</xdr:rowOff>
        </xdr:from>
        <xdr:to>
          <xdr:col>1</xdr:col>
          <xdr:colOff>790575</xdr:colOff>
          <xdr:row>30</xdr:row>
          <xdr:rowOff>190500</xdr:rowOff>
        </xdr:to>
        <xdr:sp macro="" textlink="">
          <xdr:nvSpPr>
            <xdr:cNvPr id="79902" name="Button 30" descr="S01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17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31</xdr:row>
          <xdr:rowOff>28575</xdr:rowOff>
        </xdr:from>
        <xdr:to>
          <xdr:col>1</xdr:col>
          <xdr:colOff>790575</xdr:colOff>
          <xdr:row>31</xdr:row>
          <xdr:rowOff>190500</xdr:rowOff>
        </xdr:to>
        <xdr:sp macro="" textlink="">
          <xdr:nvSpPr>
            <xdr:cNvPr id="79903" name="Button 31" descr="S01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17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32</xdr:row>
          <xdr:rowOff>28575</xdr:rowOff>
        </xdr:from>
        <xdr:to>
          <xdr:col>1</xdr:col>
          <xdr:colOff>790575</xdr:colOff>
          <xdr:row>32</xdr:row>
          <xdr:rowOff>190500</xdr:rowOff>
        </xdr:to>
        <xdr:sp macro="" textlink="">
          <xdr:nvSpPr>
            <xdr:cNvPr id="79904" name="Button 32" descr="S01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17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33</xdr:row>
          <xdr:rowOff>28575</xdr:rowOff>
        </xdr:from>
        <xdr:to>
          <xdr:col>1</xdr:col>
          <xdr:colOff>790575</xdr:colOff>
          <xdr:row>33</xdr:row>
          <xdr:rowOff>190500</xdr:rowOff>
        </xdr:to>
        <xdr:sp macro="" textlink="">
          <xdr:nvSpPr>
            <xdr:cNvPr id="79905" name="Button 33" descr="S01" hidden="1">
              <a:extLst>
                <a:ext uri="{63B3BB69-23CF-44E3-9099-C40C66FF867C}">
                  <a14:compatExt spid="_x0000_s79905"/>
                </a:ext>
                <a:ext uri="{FF2B5EF4-FFF2-40B4-BE49-F238E27FC236}">
                  <a16:creationId xmlns:a16="http://schemas.microsoft.com/office/drawing/2014/main" id="{00000000-0008-0000-1700-00002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34</xdr:row>
          <xdr:rowOff>28575</xdr:rowOff>
        </xdr:from>
        <xdr:to>
          <xdr:col>1</xdr:col>
          <xdr:colOff>790575</xdr:colOff>
          <xdr:row>34</xdr:row>
          <xdr:rowOff>190500</xdr:rowOff>
        </xdr:to>
        <xdr:sp macro="" textlink="">
          <xdr:nvSpPr>
            <xdr:cNvPr id="79906" name="Button 34" descr="S01" hidden="1">
              <a:extLst>
                <a:ext uri="{63B3BB69-23CF-44E3-9099-C40C66FF867C}">
                  <a14:compatExt spid="_x0000_s79906"/>
                </a:ext>
                <a:ext uri="{FF2B5EF4-FFF2-40B4-BE49-F238E27FC236}">
                  <a16:creationId xmlns:a16="http://schemas.microsoft.com/office/drawing/2014/main" id="{00000000-0008-0000-1700-00002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35</xdr:row>
          <xdr:rowOff>28575</xdr:rowOff>
        </xdr:from>
        <xdr:to>
          <xdr:col>1</xdr:col>
          <xdr:colOff>790575</xdr:colOff>
          <xdr:row>35</xdr:row>
          <xdr:rowOff>190500</xdr:rowOff>
        </xdr:to>
        <xdr:sp macro="" textlink="">
          <xdr:nvSpPr>
            <xdr:cNvPr id="79907" name="Button 35" descr="S01" hidden="1">
              <a:extLst>
                <a:ext uri="{63B3BB69-23CF-44E3-9099-C40C66FF867C}">
                  <a14:compatExt spid="_x0000_s79907"/>
                </a:ext>
                <a:ext uri="{FF2B5EF4-FFF2-40B4-BE49-F238E27FC236}">
                  <a16:creationId xmlns:a16="http://schemas.microsoft.com/office/drawing/2014/main" id="{00000000-0008-0000-1700-00002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36</xdr:row>
          <xdr:rowOff>28575</xdr:rowOff>
        </xdr:from>
        <xdr:to>
          <xdr:col>1</xdr:col>
          <xdr:colOff>790575</xdr:colOff>
          <xdr:row>36</xdr:row>
          <xdr:rowOff>190500</xdr:rowOff>
        </xdr:to>
        <xdr:sp macro="" textlink="">
          <xdr:nvSpPr>
            <xdr:cNvPr id="79908" name="Button 36" descr="S01" hidden="1">
              <a:extLst>
                <a:ext uri="{63B3BB69-23CF-44E3-9099-C40C66FF867C}">
                  <a14:compatExt spid="_x0000_s79908"/>
                </a:ext>
                <a:ext uri="{FF2B5EF4-FFF2-40B4-BE49-F238E27FC236}">
                  <a16:creationId xmlns:a16="http://schemas.microsoft.com/office/drawing/2014/main" id="{00000000-0008-0000-1700-00002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28575</xdr:rowOff>
        </xdr:from>
        <xdr:to>
          <xdr:col>1</xdr:col>
          <xdr:colOff>790575</xdr:colOff>
          <xdr:row>37</xdr:row>
          <xdr:rowOff>190500</xdr:rowOff>
        </xdr:to>
        <xdr:sp macro="" textlink="">
          <xdr:nvSpPr>
            <xdr:cNvPr id="79909" name="Button 37" descr="S01" hidden="1">
              <a:extLst>
                <a:ext uri="{63B3BB69-23CF-44E3-9099-C40C66FF867C}">
                  <a14:compatExt spid="_x0000_s79909"/>
                </a:ext>
                <a:ext uri="{FF2B5EF4-FFF2-40B4-BE49-F238E27FC236}">
                  <a16:creationId xmlns:a16="http://schemas.microsoft.com/office/drawing/2014/main" id="{00000000-0008-0000-1700-00002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38</xdr:row>
          <xdr:rowOff>28575</xdr:rowOff>
        </xdr:from>
        <xdr:to>
          <xdr:col>1</xdr:col>
          <xdr:colOff>790575</xdr:colOff>
          <xdr:row>38</xdr:row>
          <xdr:rowOff>190500</xdr:rowOff>
        </xdr:to>
        <xdr:sp macro="" textlink="">
          <xdr:nvSpPr>
            <xdr:cNvPr id="79910" name="Button 38" descr="S01" hidden="1">
              <a:extLst>
                <a:ext uri="{63B3BB69-23CF-44E3-9099-C40C66FF867C}">
                  <a14:compatExt spid="_x0000_s79910"/>
                </a:ext>
                <a:ext uri="{FF2B5EF4-FFF2-40B4-BE49-F238E27FC236}">
                  <a16:creationId xmlns:a16="http://schemas.microsoft.com/office/drawing/2014/main" id="{00000000-0008-0000-1700-00002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39</xdr:row>
          <xdr:rowOff>28575</xdr:rowOff>
        </xdr:from>
        <xdr:to>
          <xdr:col>1</xdr:col>
          <xdr:colOff>790575</xdr:colOff>
          <xdr:row>39</xdr:row>
          <xdr:rowOff>190500</xdr:rowOff>
        </xdr:to>
        <xdr:sp macro="" textlink="">
          <xdr:nvSpPr>
            <xdr:cNvPr id="79911" name="Button 39" descr="S01" hidden="1">
              <a:extLst>
                <a:ext uri="{63B3BB69-23CF-44E3-9099-C40C66FF867C}">
                  <a14:compatExt spid="_x0000_s79911"/>
                </a:ext>
                <a:ext uri="{FF2B5EF4-FFF2-40B4-BE49-F238E27FC236}">
                  <a16:creationId xmlns:a16="http://schemas.microsoft.com/office/drawing/2014/main" id="{00000000-0008-0000-1700-00002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S39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40</xdr:row>
          <xdr:rowOff>28575</xdr:rowOff>
        </xdr:from>
        <xdr:to>
          <xdr:col>1</xdr:col>
          <xdr:colOff>790575</xdr:colOff>
          <xdr:row>40</xdr:row>
          <xdr:rowOff>190500</xdr:rowOff>
        </xdr:to>
        <xdr:sp macro="" textlink="">
          <xdr:nvSpPr>
            <xdr:cNvPr id="79912" name="Button 40" descr="S01" hidden="1">
              <a:extLst>
                <a:ext uri="{63B3BB69-23CF-44E3-9099-C40C66FF867C}">
                  <a14:compatExt spid="_x0000_s79912"/>
                </a:ext>
                <a:ext uri="{FF2B5EF4-FFF2-40B4-BE49-F238E27FC236}">
                  <a16:creationId xmlns:a16="http://schemas.microsoft.com/office/drawing/2014/main" id="{00000000-0008-0000-1700-00002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41</xdr:row>
          <xdr:rowOff>28575</xdr:rowOff>
        </xdr:from>
        <xdr:to>
          <xdr:col>1</xdr:col>
          <xdr:colOff>790575</xdr:colOff>
          <xdr:row>41</xdr:row>
          <xdr:rowOff>190500</xdr:rowOff>
        </xdr:to>
        <xdr:sp macro="" textlink="">
          <xdr:nvSpPr>
            <xdr:cNvPr id="79913" name="Button 41" descr="S01" hidden="1">
              <a:extLst>
                <a:ext uri="{63B3BB69-23CF-44E3-9099-C40C66FF867C}">
                  <a14:compatExt spid="_x0000_s79913"/>
                </a:ext>
                <a:ext uri="{FF2B5EF4-FFF2-40B4-BE49-F238E27FC236}">
                  <a16:creationId xmlns:a16="http://schemas.microsoft.com/office/drawing/2014/main" id="{00000000-0008-0000-1700-00002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42</xdr:row>
          <xdr:rowOff>28575</xdr:rowOff>
        </xdr:from>
        <xdr:to>
          <xdr:col>1</xdr:col>
          <xdr:colOff>790575</xdr:colOff>
          <xdr:row>42</xdr:row>
          <xdr:rowOff>190500</xdr:rowOff>
        </xdr:to>
        <xdr:sp macro="" textlink="">
          <xdr:nvSpPr>
            <xdr:cNvPr id="79914" name="Button 42" descr="S01" hidden="1">
              <a:extLst>
                <a:ext uri="{63B3BB69-23CF-44E3-9099-C40C66FF867C}">
                  <a14:compatExt spid="_x0000_s79914"/>
                </a:ext>
                <a:ext uri="{FF2B5EF4-FFF2-40B4-BE49-F238E27FC236}">
                  <a16:creationId xmlns:a16="http://schemas.microsoft.com/office/drawing/2014/main" id="{00000000-0008-0000-1700-00002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43</xdr:row>
          <xdr:rowOff>28575</xdr:rowOff>
        </xdr:from>
        <xdr:to>
          <xdr:col>1</xdr:col>
          <xdr:colOff>790575</xdr:colOff>
          <xdr:row>43</xdr:row>
          <xdr:rowOff>190500</xdr:rowOff>
        </xdr:to>
        <xdr:sp macro="" textlink="">
          <xdr:nvSpPr>
            <xdr:cNvPr id="79915" name="Button 43" descr="S01" hidden="1">
              <a:extLst>
                <a:ext uri="{63B3BB69-23CF-44E3-9099-C40C66FF867C}">
                  <a14:compatExt spid="_x0000_s79915"/>
                </a:ext>
                <a:ext uri="{FF2B5EF4-FFF2-40B4-BE49-F238E27FC236}">
                  <a16:creationId xmlns:a16="http://schemas.microsoft.com/office/drawing/2014/main" id="{00000000-0008-0000-1700-00002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44</xdr:row>
          <xdr:rowOff>28575</xdr:rowOff>
        </xdr:from>
        <xdr:to>
          <xdr:col>1</xdr:col>
          <xdr:colOff>790575</xdr:colOff>
          <xdr:row>44</xdr:row>
          <xdr:rowOff>190500</xdr:rowOff>
        </xdr:to>
        <xdr:sp macro="" textlink="">
          <xdr:nvSpPr>
            <xdr:cNvPr id="79916" name="Button 44" descr="S01" hidden="1">
              <a:extLst>
                <a:ext uri="{63B3BB69-23CF-44E3-9099-C40C66FF867C}">
                  <a14:compatExt spid="_x0000_s79916"/>
                </a:ext>
                <a:ext uri="{FF2B5EF4-FFF2-40B4-BE49-F238E27FC236}">
                  <a16:creationId xmlns:a16="http://schemas.microsoft.com/office/drawing/2014/main" id="{00000000-0008-0000-1700-00002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45</xdr:row>
          <xdr:rowOff>28575</xdr:rowOff>
        </xdr:from>
        <xdr:to>
          <xdr:col>1</xdr:col>
          <xdr:colOff>790575</xdr:colOff>
          <xdr:row>45</xdr:row>
          <xdr:rowOff>190500</xdr:rowOff>
        </xdr:to>
        <xdr:sp macro="" textlink="">
          <xdr:nvSpPr>
            <xdr:cNvPr id="79917" name="Button 45" descr="S01" hidden="1">
              <a:extLst>
                <a:ext uri="{63B3BB69-23CF-44E3-9099-C40C66FF867C}">
                  <a14:compatExt spid="_x0000_s79917"/>
                </a:ext>
                <a:ext uri="{FF2B5EF4-FFF2-40B4-BE49-F238E27FC236}">
                  <a16:creationId xmlns:a16="http://schemas.microsoft.com/office/drawing/2014/main" id="{00000000-0008-0000-1700-00002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46</xdr:row>
          <xdr:rowOff>28575</xdr:rowOff>
        </xdr:from>
        <xdr:to>
          <xdr:col>1</xdr:col>
          <xdr:colOff>790575</xdr:colOff>
          <xdr:row>46</xdr:row>
          <xdr:rowOff>190500</xdr:rowOff>
        </xdr:to>
        <xdr:sp macro="" textlink="">
          <xdr:nvSpPr>
            <xdr:cNvPr id="79918" name="Button 46" descr="S01" hidden="1">
              <a:extLst>
                <a:ext uri="{63B3BB69-23CF-44E3-9099-C40C66FF867C}">
                  <a14:compatExt spid="_x0000_s79918"/>
                </a:ext>
                <a:ext uri="{FF2B5EF4-FFF2-40B4-BE49-F238E27FC236}">
                  <a16:creationId xmlns:a16="http://schemas.microsoft.com/office/drawing/2014/main" id="{00000000-0008-0000-1700-00002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47</xdr:row>
          <xdr:rowOff>28575</xdr:rowOff>
        </xdr:from>
        <xdr:to>
          <xdr:col>1</xdr:col>
          <xdr:colOff>790575</xdr:colOff>
          <xdr:row>47</xdr:row>
          <xdr:rowOff>190500</xdr:rowOff>
        </xdr:to>
        <xdr:sp macro="" textlink="">
          <xdr:nvSpPr>
            <xdr:cNvPr id="79919" name="Button 47" descr="S01" hidden="1">
              <a:extLst>
                <a:ext uri="{63B3BB69-23CF-44E3-9099-C40C66FF867C}">
                  <a14:compatExt spid="_x0000_s79919"/>
                </a:ext>
                <a:ext uri="{FF2B5EF4-FFF2-40B4-BE49-F238E27FC236}">
                  <a16:creationId xmlns:a16="http://schemas.microsoft.com/office/drawing/2014/main" id="{00000000-0008-0000-1700-00002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48</xdr:row>
          <xdr:rowOff>28575</xdr:rowOff>
        </xdr:from>
        <xdr:to>
          <xdr:col>1</xdr:col>
          <xdr:colOff>790575</xdr:colOff>
          <xdr:row>48</xdr:row>
          <xdr:rowOff>190500</xdr:rowOff>
        </xdr:to>
        <xdr:sp macro="" textlink="">
          <xdr:nvSpPr>
            <xdr:cNvPr id="79920" name="Button 48" descr="S01" hidden="1">
              <a:extLst>
                <a:ext uri="{63B3BB69-23CF-44E3-9099-C40C66FF867C}">
                  <a14:compatExt spid="_x0000_s79920"/>
                </a:ext>
                <a:ext uri="{FF2B5EF4-FFF2-40B4-BE49-F238E27FC236}">
                  <a16:creationId xmlns:a16="http://schemas.microsoft.com/office/drawing/2014/main" id="{00000000-0008-0000-1700-00003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49</xdr:row>
          <xdr:rowOff>28575</xdr:rowOff>
        </xdr:from>
        <xdr:to>
          <xdr:col>1</xdr:col>
          <xdr:colOff>790575</xdr:colOff>
          <xdr:row>49</xdr:row>
          <xdr:rowOff>190500</xdr:rowOff>
        </xdr:to>
        <xdr:sp macro="" textlink="">
          <xdr:nvSpPr>
            <xdr:cNvPr id="79921" name="Button 49" descr="S01" hidden="1">
              <a:extLst>
                <a:ext uri="{63B3BB69-23CF-44E3-9099-C40C66FF867C}">
                  <a14:compatExt spid="_x0000_s79921"/>
                </a:ext>
                <a:ext uri="{FF2B5EF4-FFF2-40B4-BE49-F238E27FC236}">
                  <a16:creationId xmlns:a16="http://schemas.microsoft.com/office/drawing/2014/main" id="{00000000-0008-0000-1700-00003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50</xdr:row>
          <xdr:rowOff>28575</xdr:rowOff>
        </xdr:from>
        <xdr:to>
          <xdr:col>1</xdr:col>
          <xdr:colOff>790575</xdr:colOff>
          <xdr:row>50</xdr:row>
          <xdr:rowOff>190500</xdr:rowOff>
        </xdr:to>
        <xdr:sp macro="" textlink="">
          <xdr:nvSpPr>
            <xdr:cNvPr id="79922" name="Button 50" descr="S01" hidden="1">
              <a:extLst>
                <a:ext uri="{63B3BB69-23CF-44E3-9099-C40C66FF867C}">
                  <a14:compatExt spid="_x0000_s79922"/>
                </a:ext>
                <a:ext uri="{FF2B5EF4-FFF2-40B4-BE49-F238E27FC236}">
                  <a16:creationId xmlns:a16="http://schemas.microsoft.com/office/drawing/2014/main" id="{00000000-0008-0000-1700-00003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51</xdr:row>
          <xdr:rowOff>28575</xdr:rowOff>
        </xdr:from>
        <xdr:to>
          <xdr:col>1</xdr:col>
          <xdr:colOff>790575</xdr:colOff>
          <xdr:row>51</xdr:row>
          <xdr:rowOff>190500</xdr:rowOff>
        </xdr:to>
        <xdr:sp macro="" textlink="">
          <xdr:nvSpPr>
            <xdr:cNvPr id="79923" name="Button 51" descr="S01" hidden="1">
              <a:extLst>
                <a:ext uri="{63B3BB69-23CF-44E3-9099-C40C66FF867C}">
                  <a14:compatExt spid="_x0000_s79923"/>
                </a:ext>
                <a:ext uri="{FF2B5EF4-FFF2-40B4-BE49-F238E27FC236}">
                  <a16:creationId xmlns:a16="http://schemas.microsoft.com/office/drawing/2014/main" id="{00000000-0008-0000-1700-00003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S51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52</xdr:row>
          <xdr:rowOff>28575</xdr:rowOff>
        </xdr:from>
        <xdr:to>
          <xdr:col>1</xdr:col>
          <xdr:colOff>790575</xdr:colOff>
          <xdr:row>52</xdr:row>
          <xdr:rowOff>190500</xdr:rowOff>
        </xdr:to>
        <xdr:sp macro="" textlink="">
          <xdr:nvSpPr>
            <xdr:cNvPr id="79925" name="Button 53" descr="S01" hidden="1">
              <a:extLst>
                <a:ext uri="{63B3BB69-23CF-44E3-9099-C40C66FF867C}">
                  <a14:compatExt spid="_x0000_s79925"/>
                </a:ext>
                <a:ext uri="{FF2B5EF4-FFF2-40B4-BE49-F238E27FC236}">
                  <a16:creationId xmlns:a16="http://schemas.microsoft.com/office/drawing/2014/main" id="{00000000-0008-0000-1700-00003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S52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4</xdr:row>
          <xdr:rowOff>190500</xdr:rowOff>
        </xdr:from>
        <xdr:to>
          <xdr:col>3</xdr:col>
          <xdr:colOff>371475</xdr:colOff>
          <xdr:row>5</xdr:row>
          <xdr:rowOff>190500</xdr:rowOff>
        </xdr:to>
        <xdr:sp macro="" textlink="">
          <xdr:nvSpPr>
            <xdr:cNvPr id="79926" name="Button 54" hidden="1">
              <a:extLst>
                <a:ext uri="{63B3BB69-23CF-44E3-9099-C40C66FF867C}">
                  <a14:compatExt spid="_x0000_s79926"/>
                </a:ext>
                <a:ext uri="{FF2B5EF4-FFF2-40B4-BE49-F238E27FC236}">
                  <a16:creationId xmlns:a16="http://schemas.microsoft.com/office/drawing/2014/main" id="{00000000-0008-0000-1700-00003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9</xdr:row>
          <xdr:rowOff>0</xdr:rowOff>
        </xdr:from>
        <xdr:to>
          <xdr:col>3</xdr:col>
          <xdr:colOff>409575</xdr:colOff>
          <xdr:row>10</xdr:row>
          <xdr:rowOff>0</xdr:rowOff>
        </xdr:to>
        <xdr:sp macro="" textlink="">
          <xdr:nvSpPr>
            <xdr:cNvPr id="79927" name="Button 55" hidden="1">
              <a:extLst>
                <a:ext uri="{63B3BB69-23CF-44E3-9099-C40C66FF867C}">
                  <a14:compatExt spid="_x0000_s79927"/>
                </a:ext>
                <a:ext uri="{FF2B5EF4-FFF2-40B4-BE49-F238E27FC236}">
                  <a16:creationId xmlns:a16="http://schemas.microsoft.com/office/drawing/2014/main" id="{00000000-0008-0000-1700-00003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13</xdr:row>
          <xdr:rowOff>0</xdr:rowOff>
        </xdr:from>
        <xdr:to>
          <xdr:col>3</xdr:col>
          <xdr:colOff>409575</xdr:colOff>
          <xdr:row>14</xdr:row>
          <xdr:rowOff>0</xdr:rowOff>
        </xdr:to>
        <xdr:sp macro="" textlink="">
          <xdr:nvSpPr>
            <xdr:cNvPr id="79928" name="Button 56" hidden="1">
              <a:extLst>
                <a:ext uri="{63B3BB69-23CF-44E3-9099-C40C66FF867C}">
                  <a14:compatExt spid="_x0000_s79928"/>
                </a:ext>
                <a:ext uri="{FF2B5EF4-FFF2-40B4-BE49-F238E27FC236}">
                  <a16:creationId xmlns:a16="http://schemas.microsoft.com/office/drawing/2014/main" id="{00000000-0008-0000-1700-00003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16</xdr:row>
          <xdr:rowOff>190500</xdr:rowOff>
        </xdr:from>
        <xdr:to>
          <xdr:col>3</xdr:col>
          <xdr:colOff>371475</xdr:colOff>
          <xdr:row>17</xdr:row>
          <xdr:rowOff>190500</xdr:rowOff>
        </xdr:to>
        <xdr:sp macro="" textlink="">
          <xdr:nvSpPr>
            <xdr:cNvPr id="79930" name="Button 58" hidden="1">
              <a:extLst>
                <a:ext uri="{63B3BB69-23CF-44E3-9099-C40C66FF867C}">
                  <a14:compatExt spid="_x0000_s79930"/>
                </a:ext>
                <a:ext uri="{FF2B5EF4-FFF2-40B4-BE49-F238E27FC236}">
                  <a16:creationId xmlns:a16="http://schemas.microsoft.com/office/drawing/2014/main" id="{00000000-0008-0000-1700-00003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22</xdr:row>
          <xdr:rowOff>0</xdr:rowOff>
        </xdr:from>
        <xdr:to>
          <xdr:col>3</xdr:col>
          <xdr:colOff>371475</xdr:colOff>
          <xdr:row>23</xdr:row>
          <xdr:rowOff>0</xdr:rowOff>
        </xdr:to>
        <xdr:sp macro="" textlink="">
          <xdr:nvSpPr>
            <xdr:cNvPr id="79931" name="Button 59" hidden="1">
              <a:extLst>
                <a:ext uri="{63B3BB69-23CF-44E3-9099-C40C66FF867C}">
                  <a14:compatExt spid="_x0000_s79931"/>
                </a:ext>
                <a:ext uri="{FF2B5EF4-FFF2-40B4-BE49-F238E27FC236}">
                  <a16:creationId xmlns:a16="http://schemas.microsoft.com/office/drawing/2014/main" id="{00000000-0008-0000-1700-00003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25</xdr:row>
          <xdr:rowOff>190500</xdr:rowOff>
        </xdr:from>
        <xdr:to>
          <xdr:col>3</xdr:col>
          <xdr:colOff>371475</xdr:colOff>
          <xdr:row>26</xdr:row>
          <xdr:rowOff>190500</xdr:rowOff>
        </xdr:to>
        <xdr:sp macro="" textlink="">
          <xdr:nvSpPr>
            <xdr:cNvPr id="79932" name="Button 60" hidden="1">
              <a:extLst>
                <a:ext uri="{63B3BB69-23CF-44E3-9099-C40C66FF867C}">
                  <a14:compatExt spid="_x0000_s79932"/>
                </a:ext>
                <a:ext uri="{FF2B5EF4-FFF2-40B4-BE49-F238E27FC236}">
                  <a16:creationId xmlns:a16="http://schemas.microsoft.com/office/drawing/2014/main" id="{00000000-0008-0000-1700-00003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29</xdr:row>
          <xdr:rowOff>180975</xdr:rowOff>
        </xdr:from>
        <xdr:to>
          <xdr:col>3</xdr:col>
          <xdr:colOff>371475</xdr:colOff>
          <xdr:row>30</xdr:row>
          <xdr:rowOff>180975</xdr:rowOff>
        </xdr:to>
        <xdr:sp macro="" textlink="">
          <xdr:nvSpPr>
            <xdr:cNvPr id="79933" name="Button 61" hidden="1">
              <a:extLst>
                <a:ext uri="{63B3BB69-23CF-44E3-9099-C40C66FF867C}">
                  <a14:compatExt spid="_x0000_s79933"/>
                </a:ext>
                <a:ext uri="{FF2B5EF4-FFF2-40B4-BE49-F238E27FC236}">
                  <a16:creationId xmlns:a16="http://schemas.microsoft.com/office/drawing/2014/main" id="{00000000-0008-0000-1700-00003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35</xdr:row>
          <xdr:rowOff>0</xdr:rowOff>
        </xdr:from>
        <xdr:to>
          <xdr:col>3</xdr:col>
          <xdr:colOff>371475</xdr:colOff>
          <xdr:row>36</xdr:row>
          <xdr:rowOff>0</xdr:rowOff>
        </xdr:to>
        <xdr:sp macro="" textlink="">
          <xdr:nvSpPr>
            <xdr:cNvPr id="79934" name="Button 62" hidden="1">
              <a:extLst>
                <a:ext uri="{63B3BB69-23CF-44E3-9099-C40C66FF867C}">
                  <a14:compatExt spid="_x0000_s79934"/>
                </a:ext>
                <a:ext uri="{FF2B5EF4-FFF2-40B4-BE49-F238E27FC236}">
                  <a16:creationId xmlns:a16="http://schemas.microsoft.com/office/drawing/2014/main" id="{00000000-0008-0000-1700-00003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38</xdr:row>
          <xdr:rowOff>180975</xdr:rowOff>
        </xdr:from>
        <xdr:to>
          <xdr:col>3</xdr:col>
          <xdr:colOff>371475</xdr:colOff>
          <xdr:row>39</xdr:row>
          <xdr:rowOff>180975</xdr:rowOff>
        </xdr:to>
        <xdr:sp macro="" textlink="">
          <xdr:nvSpPr>
            <xdr:cNvPr id="79935" name="Button 63" hidden="1">
              <a:extLst>
                <a:ext uri="{63B3BB69-23CF-44E3-9099-C40C66FF867C}">
                  <a14:compatExt spid="_x0000_s79935"/>
                </a:ext>
                <a:ext uri="{FF2B5EF4-FFF2-40B4-BE49-F238E27FC236}">
                  <a16:creationId xmlns:a16="http://schemas.microsoft.com/office/drawing/2014/main" id="{00000000-0008-0000-1700-00003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43</xdr:row>
          <xdr:rowOff>190500</xdr:rowOff>
        </xdr:from>
        <xdr:to>
          <xdr:col>3</xdr:col>
          <xdr:colOff>381000</xdr:colOff>
          <xdr:row>44</xdr:row>
          <xdr:rowOff>190500</xdr:rowOff>
        </xdr:to>
        <xdr:sp macro="" textlink="">
          <xdr:nvSpPr>
            <xdr:cNvPr id="79936" name="Button 64" hidden="1">
              <a:extLst>
                <a:ext uri="{63B3BB69-23CF-44E3-9099-C40C66FF867C}">
                  <a14:compatExt spid="_x0000_s79936"/>
                </a:ext>
                <a:ext uri="{FF2B5EF4-FFF2-40B4-BE49-F238E27FC236}">
                  <a16:creationId xmlns:a16="http://schemas.microsoft.com/office/drawing/2014/main" id="{00000000-0008-0000-1700-00004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47</xdr:row>
          <xdr:rowOff>180975</xdr:rowOff>
        </xdr:from>
        <xdr:to>
          <xdr:col>3</xdr:col>
          <xdr:colOff>371475</xdr:colOff>
          <xdr:row>48</xdr:row>
          <xdr:rowOff>180975</xdr:rowOff>
        </xdr:to>
        <xdr:sp macro="" textlink="">
          <xdr:nvSpPr>
            <xdr:cNvPr id="79938" name="Button 66" hidden="1">
              <a:extLst>
                <a:ext uri="{63B3BB69-23CF-44E3-9099-C40C66FF867C}">
                  <a14:compatExt spid="_x0000_s79938"/>
                </a:ext>
                <a:ext uri="{FF2B5EF4-FFF2-40B4-BE49-F238E27FC236}">
                  <a16:creationId xmlns:a16="http://schemas.microsoft.com/office/drawing/2014/main" id="{00000000-0008-0000-1700-00004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Challenge_Novembre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1104900</xdr:colOff>
      <xdr:row>0</xdr:row>
      <xdr:rowOff>83820</xdr:rowOff>
    </xdr:from>
    <xdr:to>
      <xdr:col>3</xdr:col>
      <xdr:colOff>60960</xdr:colOff>
      <xdr:row>4</xdr:row>
      <xdr:rowOff>38100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pSpPr/>
      </xdr:nvGrpSpPr>
      <xdr:grpSpPr>
        <a:xfrm>
          <a:off x="1876425" y="83820"/>
          <a:ext cx="899160" cy="792480"/>
          <a:chOff x="4747260" y="403860"/>
          <a:chExt cx="952500" cy="815340"/>
        </a:xfrm>
      </xdr:grpSpPr>
      <xdr:pic macro="[0]!Retour_Base">
        <xdr:nvPicPr>
          <xdr:cNvPr id="3" name="Graphique 2" descr="Flèche : demi-tour horizontal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45380" y="403860"/>
            <a:ext cx="754380" cy="754380"/>
          </a:xfrm>
          <a:prstGeom prst="rect">
            <a:avLst/>
          </a:prstGeom>
        </xdr:spPr>
      </xdr:pic>
      <xdr:sp macro="" textlink="">
        <xdr:nvSpPr>
          <xdr:cNvPr id="2" name="ZoneTexte 1">
            <a:extLst>
              <a:ext uri="{FF2B5EF4-FFF2-40B4-BE49-F238E27FC236}">
                <a16:creationId xmlns:a16="http://schemas.microsoft.com/office/drawing/2014/main" id="{00000000-0008-0000-1700-000002000000}"/>
              </a:ext>
            </a:extLst>
          </xdr:cNvPr>
          <xdr:cNvSpPr txBox="1"/>
        </xdr:nvSpPr>
        <xdr:spPr>
          <a:xfrm>
            <a:off x="4747260" y="784860"/>
            <a:ext cx="952500" cy="4343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/>
              <a:t>Retour</a:t>
            </a:r>
          </a:p>
          <a:p>
            <a:pPr algn="ctr"/>
            <a:r>
              <a:rPr lang="fr-FR" sz="1100" b="1"/>
              <a:t>Joueurs Asso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51</xdr:row>
          <xdr:rowOff>180975</xdr:rowOff>
        </xdr:from>
        <xdr:to>
          <xdr:col>3</xdr:col>
          <xdr:colOff>371475</xdr:colOff>
          <xdr:row>52</xdr:row>
          <xdr:rowOff>190500</xdr:rowOff>
        </xdr:to>
        <xdr:sp macro="" textlink="">
          <xdr:nvSpPr>
            <xdr:cNvPr id="79940" name="Button 68" hidden="1">
              <a:extLst>
                <a:ext uri="{63B3BB69-23CF-44E3-9099-C40C66FF867C}">
                  <a14:compatExt spid="_x0000_s79940"/>
                </a:ext>
                <a:ext uri="{FF2B5EF4-FFF2-40B4-BE49-F238E27FC236}">
                  <a16:creationId xmlns:a16="http://schemas.microsoft.com/office/drawing/2014/main" id="{00000000-0008-0000-1700-00004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Challenge_Annuel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45720</xdr:rowOff>
    </xdr:from>
    <xdr:to>
      <xdr:col>0</xdr:col>
      <xdr:colOff>826770</xdr:colOff>
      <xdr:row>0</xdr:row>
      <xdr:rowOff>815340</xdr:rowOff>
    </xdr:to>
    <xdr:pic>
      <xdr:nvPicPr>
        <xdr:cNvPr id="4" name="Graphique 3" descr="Trophée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960" y="45720"/>
          <a:ext cx="769620" cy="769620"/>
        </a:xfrm>
        <a:prstGeom prst="rect">
          <a:avLst/>
        </a:prstGeom>
      </xdr:spPr>
    </xdr:pic>
    <xdr:clientData/>
  </xdr:twoCellAnchor>
  <xdr:twoCellAnchor>
    <xdr:from>
      <xdr:col>2</xdr:col>
      <xdr:colOff>501650</xdr:colOff>
      <xdr:row>0</xdr:row>
      <xdr:rowOff>50800</xdr:rowOff>
    </xdr:from>
    <xdr:to>
      <xdr:col>4</xdr:col>
      <xdr:colOff>247650</xdr:colOff>
      <xdr:row>0</xdr:row>
      <xdr:rowOff>826777</xdr:rowOff>
    </xdr:to>
    <xdr:pic>
      <xdr:nvPicPr>
        <xdr:cNvPr id="5" name="Image 4" descr="Ste Foy Pétanque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2800" y="50800"/>
          <a:ext cx="1193800" cy="775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990600</xdr:colOff>
      <xdr:row>0</xdr:row>
      <xdr:rowOff>101600</xdr:rowOff>
    </xdr:from>
    <xdr:to>
      <xdr:col>6</xdr:col>
      <xdr:colOff>552450</xdr:colOff>
      <xdr:row>0</xdr:row>
      <xdr:rowOff>755650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pSpPr/>
      </xdr:nvGrpSpPr>
      <xdr:grpSpPr>
        <a:xfrm>
          <a:off x="7134225" y="101600"/>
          <a:ext cx="771525" cy="654050"/>
          <a:chOff x="7137400" y="101600"/>
          <a:chExt cx="825500" cy="654050"/>
        </a:xfrm>
      </xdr:grpSpPr>
      <xdr:pic macro="[0]!Maj_Chl">
        <xdr:nvPicPr>
          <xdr:cNvPr id="3" name="Graphique 2" descr="Flèche en cercle avec un remplissage uni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245350" y="101600"/>
            <a:ext cx="539750" cy="539750"/>
          </a:xfrm>
          <a:prstGeom prst="rect">
            <a:avLst/>
          </a:prstGeom>
        </xdr:spPr>
      </xdr:pic>
      <xdr:sp macro="[0]!Maj_Chl" textlink="">
        <xdr:nvSpPr>
          <xdr:cNvPr id="6" name="ZoneTexte 5">
            <a:extLst>
              <a:ext uri="{FF2B5EF4-FFF2-40B4-BE49-F238E27FC236}">
                <a16:creationId xmlns:a16="http://schemas.microsoft.com/office/drawing/2014/main" id="{00000000-0008-0000-1800-000006000000}"/>
              </a:ext>
            </a:extLst>
          </xdr:cNvPr>
          <xdr:cNvSpPr txBox="1"/>
        </xdr:nvSpPr>
        <xdr:spPr>
          <a:xfrm>
            <a:off x="7137400" y="501650"/>
            <a:ext cx="825500" cy="254000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  <a:effectLst>
            <a:softEdge rad="127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chemeClr val="tx1"/>
                </a:solidFill>
              </a:rPr>
              <a:t>Mise à jour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45720</xdr:rowOff>
    </xdr:from>
    <xdr:to>
      <xdr:col>0</xdr:col>
      <xdr:colOff>830580</xdr:colOff>
      <xdr:row>0</xdr:row>
      <xdr:rowOff>815340</xdr:rowOff>
    </xdr:to>
    <xdr:pic>
      <xdr:nvPicPr>
        <xdr:cNvPr id="3" name="Graphique 2" descr="Trophée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960" y="45720"/>
          <a:ext cx="769620" cy="769620"/>
        </a:xfrm>
        <a:prstGeom prst="rect">
          <a:avLst/>
        </a:prstGeom>
      </xdr:spPr>
    </xdr:pic>
    <xdr:clientData/>
  </xdr:twoCellAnchor>
  <xdr:twoCellAnchor>
    <xdr:from>
      <xdr:col>3</xdr:col>
      <xdr:colOff>520700</xdr:colOff>
      <xdr:row>0</xdr:row>
      <xdr:rowOff>69850</xdr:rowOff>
    </xdr:from>
    <xdr:to>
      <xdr:col>5</xdr:col>
      <xdr:colOff>558800</xdr:colOff>
      <xdr:row>0</xdr:row>
      <xdr:rowOff>845827</xdr:rowOff>
    </xdr:to>
    <xdr:pic>
      <xdr:nvPicPr>
        <xdr:cNvPr id="4" name="Image 3" descr="Ste Foy Pétanque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1800" y="69850"/>
          <a:ext cx="1193800" cy="775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01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1916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30480</xdr:colOff>
      <xdr:row>1</xdr:row>
      <xdr:rowOff>358140</xdr:rowOff>
    </xdr:to>
    <xdr:pic macro="[0]!M_S01">
      <xdr:nvPicPr>
        <xdr:cNvPr id="5" name="Graphique 4" descr="Drame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02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1916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2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03">
      <xdr:nvPicPr>
        <xdr:cNvPr id="5" name="Graphique 4" descr="Tendance à la hausse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3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04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1916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4">
      <xdr:nvPicPr>
        <xdr:cNvPr id="5" name="Graphique 4" descr="Drame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05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1916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5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06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6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07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7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08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8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09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09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10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0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1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1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2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2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3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3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14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4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5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5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6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6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7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7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8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8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19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19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0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0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1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1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2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2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23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3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4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4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5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5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6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6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7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7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8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8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29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29">
      <xdr:nvPicPr>
        <xdr:cNvPr id="5" name="Graphique 4" descr="Drame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30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0">
      <xdr:nvPicPr>
        <xdr:cNvPr id="5" name="Graphique 4" descr="Drame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31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1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32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2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33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3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34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4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35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5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36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6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37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7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38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38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2148840</xdr:colOff>
      <xdr:row>1</xdr:row>
      <xdr:rowOff>507834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39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19050</xdr:colOff>
      <xdr:row>1</xdr:row>
      <xdr:rowOff>361950</xdr:rowOff>
    </xdr:to>
    <xdr:pic macro="[0]!M_S39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511644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0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3726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15240</xdr:colOff>
      <xdr:row>1</xdr:row>
      <xdr:rowOff>358140</xdr:rowOff>
    </xdr:to>
    <xdr:pic macro="[0]!M_S40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29800" y="0"/>
          <a:ext cx="815340" cy="815340"/>
        </a:xfrm>
        <a:prstGeom prst="rect">
          <a:avLst/>
        </a:prstGeom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2148840</xdr:colOff>
      <xdr:row>1</xdr:row>
      <xdr:rowOff>507834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1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19050</xdr:colOff>
      <xdr:row>1</xdr:row>
      <xdr:rowOff>361950</xdr:rowOff>
    </xdr:to>
    <xdr:pic macro="[0]!M_S41">
      <xdr:nvPicPr>
        <xdr:cNvPr id="6" name="Graphique 5" descr="Drame">
          <a:extLst>
            <a:ext uri="{FF2B5EF4-FFF2-40B4-BE49-F238E27FC236}">
              <a16:creationId xmlns:a16="http://schemas.microsoft.com/office/drawing/2014/main" id="{00000000-0008-0000-4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2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2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3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3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44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4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45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5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6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6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7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7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8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8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49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49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457200</xdr:rowOff>
    </xdr:to>
    <xdr:pic macro="[0]!Copie_StatS50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50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51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51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1219200</xdr:colOff>
      <xdr:row>0</xdr:row>
      <xdr:rowOff>66675</xdr:rowOff>
    </xdr:from>
    <xdr:to>
      <xdr:col>1</xdr:col>
      <xdr:colOff>2152650</xdr:colOff>
      <xdr:row>1</xdr:row>
      <xdr:rowOff>505929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4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720" y="66675"/>
          <a:ext cx="933450" cy="8964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914400</xdr:colOff>
      <xdr:row>1</xdr:row>
      <xdr:rowOff>457200</xdr:rowOff>
    </xdr:to>
    <xdr:pic macro="[0]!Copie_StatS52">
      <xdr:nvPicPr>
        <xdr:cNvPr id="3" name="Graphique 2" descr="Tendance à la hausse">
          <a:extLst>
            <a:ext uri="{FF2B5EF4-FFF2-40B4-BE49-F238E27FC236}">
              <a16:creationId xmlns:a16="http://schemas.microsoft.com/office/drawing/2014/main" id="{00000000-0008-0000-4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9254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22860</xdr:colOff>
      <xdr:row>1</xdr:row>
      <xdr:rowOff>358140</xdr:rowOff>
    </xdr:to>
    <xdr:pic macro="[0]!M_S52">
      <xdr:nvPicPr>
        <xdr:cNvPr id="4" name="Graphique 3" descr="Drame">
          <a:extLst>
            <a:ext uri="{FF2B5EF4-FFF2-40B4-BE49-F238E27FC236}">
              <a16:creationId xmlns:a16="http://schemas.microsoft.com/office/drawing/2014/main" id="{00000000-0008-0000-4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37420" y="0"/>
          <a:ext cx="815340" cy="8153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thierryfuduche@yahoo.f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B31A-836F-4057-9957-2F38B9C9B317}">
  <sheetPr codeName="Feuil4">
    <tabColor theme="1"/>
  </sheetPr>
  <dimension ref="G3:G15"/>
  <sheetViews>
    <sheetView showGridLines="0" zoomScaleNormal="100" workbookViewId="0">
      <pane xSplit="12" ySplit="17" topLeftCell="N28" activePane="bottomRight" state="frozen"/>
      <selection pane="topRight" activeCell="M1" sqref="M1"/>
      <selection pane="bottomLeft" activeCell="A18" sqref="A18"/>
      <selection pane="bottomRight" activeCell="G6" sqref="G6"/>
    </sheetView>
  </sheetViews>
  <sheetFormatPr baseColWidth="10" defaultRowHeight="15" x14ac:dyDescent="0.25"/>
  <cols>
    <col min="1" max="1" width="5.42578125" customWidth="1"/>
    <col min="7" max="7" width="37.42578125" bestFit="1" customWidth="1"/>
  </cols>
  <sheetData>
    <row r="3" spans="7:7" ht="9" customHeight="1" x14ac:dyDescent="0.25"/>
    <row r="4" spans="7:7" ht="32.1" customHeight="1" x14ac:dyDescent="0.25"/>
    <row r="5" spans="7:7" ht="9" customHeight="1" x14ac:dyDescent="0.25"/>
    <row r="6" spans="7:7" ht="26.25" x14ac:dyDescent="0.4">
      <c r="G6" s="121" t="s">
        <v>168</v>
      </c>
    </row>
    <row r="7" spans="7:7" ht="9" customHeight="1" x14ac:dyDescent="0.4">
      <c r="G7" s="122"/>
    </row>
    <row r="8" spans="7:7" ht="26.25" x14ac:dyDescent="0.4">
      <c r="G8" s="123" t="s">
        <v>169</v>
      </c>
    </row>
    <row r="9" spans="7:7" ht="9" customHeight="1" x14ac:dyDescent="0.4">
      <c r="G9" s="122"/>
    </row>
    <row r="10" spans="7:7" ht="26.25" x14ac:dyDescent="0.4">
      <c r="G10" s="124" t="s">
        <v>287</v>
      </c>
    </row>
    <row r="11" spans="7:7" ht="9" customHeight="1" x14ac:dyDescent="0.4">
      <c r="G11" s="125"/>
    </row>
    <row r="12" spans="7:7" ht="26.25" x14ac:dyDescent="0.4">
      <c r="G12" s="126" t="s">
        <v>178</v>
      </c>
    </row>
    <row r="13" spans="7:7" ht="9" customHeight="1" x14ac:dyDescent="0.25"/>
    <row r="14" spans="7:7" ht="31.35" customHeight="1" x14ac:dyDescent="0.25"/>
    <row r="15" spans="7:7" ht="9" customHeight="1" x14ac:dyDescent="0.25"/>
  </sheetData>
  <sheetProtection selectLockedCells="1"/>
  <hyperlinks>
    <hyperlink ref="G6" location="'Joueurs Asso'!A1" display="Joueurs Asso" xr:uid="{E460250D-2359-4FE4-A091-61684B970F8D}"/>
    <hyperlink ref="G8" location="'Mixage Joueurs'!A1" display="Mixage des Joueurs" xr:uid="{186DBCCB-7F9B-49AC-BF45-BE511FF96C9A}"/>
    <hyperlink ref="G10" location="'Matrice Parties-Final'!Parties" display="Matrice Parties-Final" xr:uid="{82C16E75-E409-4660-BADC-24A50DB92640}"/>
    <hyperlink ref="G12" location="'Feuille de Marque'!A1" display="Feuilles de marque" xr:uid="{0A5D1D48-51B2-4EED-BFEF-B5BEDB6E71F9}"/>
  </hyperlink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9D0FC-9257-4781-9100-E4748EE0B931}">
  <sheetPr codeName="Feuil2" filterMode="1">
    <tabColor rgb="FFFFC000"/>
  </sheetPr>
  <dimension ref="A1:DT96"/>
  <sheetViews>
    <sheetView showGridLines="0" zoomScaleNormal="100" workbookViewId="0">
      <pane xSplit="2" ySplit="1" topLeftCell="C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baseColWidth="10" defaultRowHeight="15" outlineLevelCol="1" x14ac:dyDescent="0.25"/>
  <cols>
    <col min="1" max="1" width="15.85546875" customWidth="1"/>
    <col min="2" max="2" width="56.5703125" bestFit="1" customWidth="1"/>
    <col min="3" max="3" width="12.5703125" customWidth="1"/>
    <col min="4" max="4" width="7.28515625" bestFit="1" customWidth="1"/>
    <col min="5" max="5" width="12" bestFit="1" customWidth="1"/>
    <col min="6" max="6" width="12.28515625" bestFit="1" customWidth="1"/>
    <col min="7" max="7" width="13.42578125" customWidth="1"/>
    <col min="8" max="59" width="3.7109375" hidden="1" customWidth="1" outlineLevel="1"/>
    <col min="60" max="60" width="5.42578125" hidden="1" customWidth="1" outlineLevel="1" collapsed="1"/>
    <col min="61" max="61" width="3.42578125" style="65" hidden="1" customWidth="1" outlineLevel="1"/>
    <col min="62" max="62" width="2.85546875" style="65" hidden="1" customWidth="1" outlineLevel="1"/>
    <col min="63" max="63" width="8.42578125" bestFit="1" customWidth="1" collapsed="1"/>
    <col min="64" max="68" width="0.5703125" customWidth="1"/>
    <col min="69" max="69" width="48.42578125" customWidth="1"/>
    <col min="70" max="121" width="3.7109375" hidden="1" customWidth="1" outlineLevel="1"/>
    <col min="122" max="122" width="10.140625" customWidth="1" collapsed="1"/>
  </cols>
  <sheetData>
    <row r="1" spans="1:122" ht="61.35" customHeight="1" x14ac:dyDescent="0.4">
      <c r="A1" s="230" t="s">
        <v>46</v>
      </c>
      <c r="B1" s="231" t="s">
        <v>173</v>
      </c>
      <c r="D1" s="49">
        <f>COUNTA("oui",A2:A94)-1</f>
        <v>16</v>
      </c>
      <c r="E1" s="220" t="s">
        <v>171</v>
      </c>
      <c r="F1" s="211" t="s">
        <v>289</v>
      </c>
      <c r="G1" s="211"/>
      <c r="H1" s="60" t="s">
        <v>224</v>
      </c>
      <c r="I1" s="60" t="s">
        <v>225</v>
      </c>
      <c r="J1" s="60" t="s">
        <v>226</v>
      </c>
      <c r="K1" s="60" t="s">
        <v>227</v>
      </c>
      <c r="L1" s="60" t="s">
        <v>228</v>
      </c>
      <c r="M1" s="60" t="s">
        <v>229</v>
      </c>
      <c r="N1" s="60" t="s">
        <v>230</v>
      </c>
      <c r="O1" s="60" t="s">
        <v>231</v>
      </c>
      <c r="P1" s="60" t="s">
        <v>232</v>
      </c>
      <c r="Q1" s="60" t="s">
        <v>233</v>
      </c>
      <c r="R1" s="60" t="s">
        <v>234</v>
      </c>
      <c r="S1" s="60" t="s">
        <v>235</v>
      </c>
      <c r="T1" s="60" t="s">
        <v>236</v>
      </c>
      <c r="U1" s="60" t="s">
        <v>237</v>
      </c>
      <c r="V1" s="60" t="s">
        <v>238</v>
      </c>
      <c r="W1" s="60" t="s">
        <v>239</v>
      </c>
      <c r="X1" s="60" t="s">
        <v>240</v>
      </c>
      <c r="Y1" s="60" t="s">
        <v>241</v>
      </c>
      <c r="Z1" s="60" t="s">
        <v>242</v>
      </c>
      <c r="AA1" s="60" t="s">
        <v>243</v>
      </c>
      <c r="AB1" s="60" t="s">
        <v>244</v>
      </c>
      <c r="AC1" s="60" t="s">
        <v>245</v>
      </c>
      <c r="AD1" s="60" t="s">
        <v>246</v>
      </c>
      <c r="AE1" s="60" t="s">
        <v>247</v>
      </c>
      <c r="AF1" s="60" t="s">
        <v>248</v>
      </c>
      <c r="AG1" s="60" t="s">
        <v>249</v>
      </c>
      <c r="AH1" s="60" t="s">
        <v>250</v>
      </c>
      <c r="AI1" s="60" t="s">
        <v>251</v>
      </c>
      <c r="AJ1" s="60" t="s">
        <v>252</v>
      </c>
      <c r="AK1" s="60" t="s">
        <v>253</v>
      </c>
      <c r="AL1" s="60" t="s">
        <v>254</v>
      </c>
      <c r="AM1" s="60" t="s">
        <v>255</v>
      </c>
      <c r="AN1" s="60" t="s">
        <v>256</v>
      </c>
      <c r="AO1" s="60" t="s">
        <v>257</v>
      </c>
      <c r="AP1" s="60" t="s">
        <v>258</v>
      </c>
      <c r="AQ1" s="60" t="s">
        <v>259</v>
      </c>
      <c r="AR1" s="60" t="s">
        <v>260</v>
      </c>
      <c r="AS1" s="60" t="s">
        <v>261</v>
      </c>
      <c r="AT1" s="60" t="s">
        <v>262</v>
      </c>
      <c r="AU1" s="60" t="s">
        <v>263</v>
      </c>
      <c r="AV1" s="60" t="s">
        <v>264</v>
      </c>
      <c r="AW1" s="60" t="s">
        <v>265</v>
      </c>
      <c r="AX1" s="60" t="s">
        <v>266</v>
      </c>
      <c r="AY1" s="60" t="s">
        <v>267</v>
      </c>
      <c r="AZ1" s="60" t="s">
        <v>268</v>
      </c>
      <c r="BA1" s="60" t="s">
        <v>269</v>
      </c>
      <c r="BB1" s="60" t="s">
        <v>270</v>
      </c>
      <c r="BC1" s="60" t="s">
        <v>271</v>
      </c>
      <c r="BD1" s="60" t="s">
        <v>272</v>
      </c>
      <c r="BE1" s="60" t="s">
        <v>273</v>
      </c>
      <c r="BF1" s="60" t="s">
        <v>274</v>
      </c>
      <c r="BG1" s="60" t="s">
        <v>275</v>
      </c>
      <c r="BH1" s="81" t="s">
        <v>177</v>
      </c>
      <c r="BK1" s="60" t="s">
        <v>293</v>
      </c>
      <c r="BL1" s="242" t="str">
        <f>IF(D1="","",IFERROR(VLOOKUP(D1,bdd!I:J,2,FALSE),""))</f>
        <v>16 JOUEURS - 8 DOUBLETTES - 4 TERRAINS</v>
      </c>
      <c r="BM1" s="242"/>
      <c r="BN1" s="242"/>
      <c r="BO1" s="242"/>
      <c r="BP1" s="242"/>
      <c r="BQ1" s="242"/>
      <c r="BR1" s="60" t="s">
        <v>224</v>
      </c>
      <c r="BS1" s="60" t="s">
        <v>225</v>
      </c>
      <c r="BT1" s="60" t="s">
        <v>226</v>
      </c>
      <c r="BU1" s="60" t="s">
        <v>227</v>
      </c>
      <c r="BV1" s="60" t="s">
        <v>228</v>
      </c>
      <c r="BW1" s="60" t="s">
        <v>229</v>
      </c>
      <c r="BX1" s="60" t="s">
        <v>230</v>
      </c>
      <c r="BY1" s="60" t="s">
        <v>231</v>
      </c>
      <c r="BZ1" s="60" t="s">
        <v>232</v>
      </c>
      <c r="CA1" s="60" t="s">
        <v>233</v>
      </c>
      <c r="CB1" s="60" t="s">
        <v>234</v>
      </c>
      <c r="CC1" s="60" t="s">
        <v>235</v>
      </c>
      <c r="CD1" s="60" t="s">
        <v>236</v>
      </c>
      <c r="CE1" s="60" t="s">
        <v>237</v>
      </c>
      <c r="CF1" s="60" t="s">
        <v>238</v>
      </c>
      <c r="CG1" s="60" t="s">
        <v>239</v>
      </c>
      <c r="CH1" s="60" t="s">
        <v>240</v>
      </c>
      <c r="CI1" s="60" t="s">
        <v>241</v>
      </c>
      <c r="CJ1" s="60" t="s">
        <v>242</v>
      </c>
      <c r="CK1" s="60" t="s">
        <v>243</v>
      </c>
      <c r="CL1" s="60" t="s">
        <v>244</v>
      </c>
      <c r="CM1" s="60" t="s">
        <v>245</v>
      </c>
      <c r="CN1" s="60" t="s">
        <v>246</v>
      </c>
      <c r="CO1" s="60" t="s">
        <v>247</v>
      </c>
      <c r="CP1" s="60" t="s">
        <v>248</v>
      </c>
      <c r="CQ1" s="60" t="s">
        <v>249</v>
      </c>
      <c r="CR1" s="60" t="s">
        <v>250</v>
      </c>
      <c r="CS1" s="60" t="s">
        <v>251</v>
      </c>
      <c r="CT1" s="60" t="s">
        <v>252</v>
      </c>
      <c r="CU1" s="60" t="s">
        <v>253</v>
      </c>
      <c r="CV1" s="60" t="s">
        <v>254</v>
      </c>
      <c r="CW1" s="60" t="s">
        <v>255</v>
      </c>
      <c r="CX1" s="60" t="s">
        <v>256</v>
      </c>
      <c r="CY1" s="60" t="s">
        <v>257</v>
      </c>
      <c r="CZ1" s="60" t="s">
        <v>258</v>
      </c>
      <c r="DA1" s="60" t="s">
        <v>259</v>
      </c>
      <c r="DB1" s="60" t="s">
        <v>260</v>
      </c>
      <c r="DC1" s="60" t="s">
        <v>261</v>
      </c>
      <c r="DD1" s="60" t="s">
        <v>262</v>
      </c>
      <c r="DE1" s="60" t="s">
        <v>263</v>
      </c>
      <c r="DF1" s="60" t="s">
        <v>264</v>
      </c>
      <c r="DG1" s="60" t="s">
        <v>265</v>
      </c>
      <c r="DH1" s="60" t="s">
        <v>266</v>
      </c>
      <c r="DI1" s="60" t="s">
        <v>267</v>
      </c>
      <c r="DJ1" s="60" t="s">
        <v>268</v>
      </c>
      <c r="DK1" s="60" t="s">
        <v>269</v>
      </c>
      <c r="DL1" s="60" t="s">
        <v>270</v>
      </c>
      <c r="DM1" s="60" t="s">
        <v>271</v>
      </c>
      <c r="DN1" s="60" t="s">
        <v>272</v>
      </c>
      <c r="DO1" s="60" t="s">
        <v>273</v>
      </c>
      <c r="DP1" s="60" t="s">
        <v>274</v>
      </c>
      <c r="DQ1" s="60" t="s">
        <v>275</v>
      </c>
      <c r="DR1" s="207" t="s">
        <v>284</v>
      </c>
    </row>
    <row r="2" spans="1:122" ht="23.1" hidden="1" customHeight="1" x14ac:dyDescent="0.25">
      <c r="A2" s="48"/>
      <c r="B2" s="234" t="s">
        <v>300</v>
      </c>
      <c r="F2" s="86" t="e">
        <f>IF(#REF!="","",IFERROR(INDEX(Challenge!$A$3:$A$72,MATCH(#REF!,Challenge!$B$3:$B$72,0)),"non classé"))</f>
        <v>#REF!</v>
      </c>
      <c r="G2" s="86"/>
      <c r="H2" t="str">
        <f>IFERROR(VLOOKUP(#REF!,'S01'!B:S,13,FALSE),"")</f>
        <v/>
      </c>
      <c r="I2" t="str">
        <f>IFERROR(VLOOKUP(#REF!,'S02'!B:S,13,FALSE),"")</f>
        <v/>
      </c>
      <c r="J2" t="str">
        <f>IFERROR(VLOOKUP(#REF!,'S03'!B:S,13,FALSE),"")</f>
        <v/>
      </c>
      <c r="K2" t="str">
        <f>IFERROR(VLOOKUP(#REF!,'S04'!B:S,13,FALSE),"")</f>
        <v/>
      </c>
      <c r="L2" t="str">
        <f>IFERROR(VLOOKUP(#REF!,'S05'!B:S,13,FALSE),"")</f>
        <v/>
      </c>
      <c r="M2" t="str">
        <f>IFERROR(VLOOKUP(#REF!,'S06'!B:S,13,FALSE),"")</f>
        <v/>
      </c>
      <c r="N2" t="str">
        <f>IFERROR(VLOOKUP(#REF!,'S07'!B:S,13,FALSE),"")</f>
        <v/>
      </c>
      <c r="O2" t="str">
        <f>IFERROR(VLOOKUP(#REF!,'S08'!B:S,13,FALSE),"")</f>
        <v/>
      </c>
      <c r="P2" t="str">
        <f>IFERROR(VLOOKUP(#REF!,'S09'!B:S,13,FALSE),"")</f>
        <v/>
      </c>
      <c r="Q2" t="str">
        <f>IFERROR(VLOOKUP(#REF!,'S10'!B:S,13,FALSE),"")</f>
        <v/>
      </c>
      <c r="R2" t="str">
        <f>IFERROR(VLOOKUP(#REF!,'S11'!B:S,13,FALSE),"")</f>
        <v/>
      </c>
      <c r="S2" t="str">
        <f>IFERROR(VLOOKUP(#REF!,'S12'!B:S,13,FALSE),"")</f>
        <v/>
      </c>
      <c r="T2" t="str">
        <f>IFERROR(VLOOKUP(#REF!,'S13'!B:S,13,FALSE),"")</f>
        <v/>
      </c>
      <c r="U2" t="str">
        <f>IFERROR(VLOOKUP(#REF!,'S14'!B:S,13,FALSE),"")</f>
        <v/>
      </c>
      <c r="V2" t="str">
        <f>IFERROR(VLOOKUP(#REF!,'S15'!B:S,13,FALSE),"")</f>
        <v/>
      </c>
      <c r="W2" t="str">
        <f>IFERROR(VLOOKUP(#REF!,'S16'!B:S,13,FALSE),"")</f>
        <v/>
      </c>
      <c r="X2" t="str">
        <f>IFERROR(VLOOKUP(#REF!,'S17'!B:S,13,FALSE),"")</f>
        <v/>
      </c>
      <c r="Y2" t="str">
        <f>IFERROR(VLOOKUP(#REF!,'S18'!B:S,13,FALSE),"")</f>
        <v/>
      </c>
      <c r="Z2" t="str">
        <f>IFERROR(VLOOKUP(#REF!,'S19'!B:S,13,FALSE),"")</f>
        <v/>
      </c>
      <c r="AA2" t="str">
        <f>IFERROR(VLOOKUP(#REF!,'S20'!B:S,13,FALSE),"")</f>
        <v/>
      </c>
      <c r="AB2" t="str">
        <f>IFERROR(VLOOKUP(#REF!,'S21'!B:S,13,FALSE),"")</f>
        <v/>
      </c>
      <c r="AC2" t="str">
        <f>IFERROR(VLOOKUP(#REF!,'S22'!B:S,13,FALSE),"")</f>
        <v/>
      </c>
      <c r="AD2" t="str">
        <f>IFERROR(VLOOKUP(#REF!,'S23'!B:S,13,FALSE),"")</f>
        <v/>
      </c>
      <c r="AE2" t="str">
        <f>IFERROR(VLOOKUP(#REF!,'S24'!B:S,13,FALSE),"")</f>
        <v/>
      </c>
      <c r="AF2" t="str">
        <f>IFERROR(VLOOKUP(#REF!,'S25'!B:S,13,FALSE),"")</f>
        <v/>
      </c>
      <c r="AG2" t="str">
        <f>IFERROR(VLOOKUP(#REF!,'S26'!B:S,13,FALSE),"")</f>
        <v/>
      </c>
      <c r="AH2" t="str">
        <f>IFERROR(VLOOKUP(#REF!,'S27'!B:S,13,FALSE),"")</f>
        <v/>
      </c>
      <c r="AI2" t="str">
        <f>IFERROR(VLOOKUP(#REF!,'S28'!B:S,13,FALSE),"")</f>
        <v/>
      </c>
      <c r="AJ2" t="str">
        <f>IFERROR(VLOOKUP(#REF!,'S29'!B:S,13,FALSE),"")</f>
        <v/>
      </c>
      <c r="AK2" t="str">
        <f>IFERROR(VLOOKUP(#REF!,'S30'!B:S,13,FALSE),"")</f>
        <v/>
      </c>
      <c r="AL2" t="str">
        <f>IFERROR(VLOOKUP(#REF!,'S31'!B:S,13,FALSE),"")</f>
        <v/>
      </c>
      <c r="AM2" t="str">
        <f>IFERROR(VLOOKUP(#REF!,'S32'!B:S,13,FALSE),"")</f>
        <v/>
      </c>
      <c r="AN2" t="str">
        <f>IFERROR(VLOOKUP(#REF!,'S33'!B:S,13,FALSE),"")</f>
        <v/>
      </c>
      <c r="AO2" t="str">
        <f>IFERROR(VLOOKUP(#REF!,'S34'!B:S,13,FALSE),"")</f>
        <v/>
      </c>
      <c r="AP2" t="str">
        <f>IFERROR(VLOOKUP(#REF!,'S35'!B:S,13,FALSE),"")</f>
        <v/>
      </c>
      <c r="AQ2" t="str">
        <f>IFERROR(VLOOKUP(#REF!,'S36'!B:S,13,FALSE),"")</f>
        <v/>
      </c>
      <c r="AR2" t="str">
        <f>IFERROR(VLOOKUP(#REF!,'S37'!B:S,13,FALSE),"")</f>
        <v/>
      </c>
      <c r="AS2" t="str">
        <f>IFERROR(VLOOKUP(#REF!,'S38'!B:S,13,FALSE),"")</f>
        <v/>
      </c>
      <c r="AT2" t="str">
        <f>IFERROR(VLOOKUP(#REF!,'S39'!B:S,13,FALSE),"")</f>
        <v/>
      </c>
      <c r="AU2" s="37" t="str">
        <f>IFERROR(VLOOKUP(#REF!,'S40'!B:S,13,FALSE),"")</f>
        <v/>
      </c>
      <c r="AV2" t="str">
        <f>IFERROR(VLOOKUP(#REF!,'S41'!B:S,13,FALSE),"")</f>
        <v/>
      </c>
      <c r="AW2" t="str">
        <f>IFERROR(VLOOKUP(#REF!,'S42'!B:S,13,FALSE),"")</f>
        <v/>
      </c>
      <c r="AX2" t="str">
        <f>IFERROR(VLOOKUP(#REF!,'S43'!B:S,13,FALSE),"")</f>
        <v/>
      </c>
      <c r="AY2" t="str">
        <f>IFERROR(VLOOKUP(#REF!,'S44'!B:S,13,FALSE),"")</f>
        <v/>
      </c>
      <c r="AZ2" t="str">
        <f>IFERROR(VLOOKUP(#REF!,'S45'!B:S,13,FALSE),"")</f>
        <v/>
      </c>
      <c r="BA2" t="str">
        <f>IFERROR(VLOOKUP(#REF!,'S46'!B:S,13,FALSE),"")</f>
        <v/>
      </c>
      <c r="BB2" t="str">
        <f>IFERROR(VLOOKUP(#REF!,'S47'!B:S,13,FALSE),"")</f>
        <v/>
      </c>
      <c r="BC2" t="str">
        <f>IFERROR(VLOOKUP(#REF!,'S48'!B:S,13,FALSE),"")</f>
        <v/>
      </c>
      <c r="BD2" t="str">
        <f>IFERROR(VLOOKUP(#REF!,'S49'!B:S,13,FALSE),"")</f>
        <v/>
      </c>
      <c r="BE2" t="str">
        <f>IFERROR(VLOOKUP(#REF!,'S50'!B:S,13,FALSE),"")</f>
        <v/>
      </c>
      <c r="BF2" t="str">
        <f>IFERROR(VLOOKUP(#REF!,'S51'!B:S,13,FALSE),"")</f>
        <v/>
      </c>
      <c r="BG2" t="str">
        <f>IFERROR(VLOOKUP(#REF!,'S52'!B:S,13,FALSE),"")</f>
        <v/>
      </c>
      <c r="BH2" s="188" t="e">
        <f>IF(#REF!="",-9999.0001,IF(BJ2=52,-9999.0001+SUM(H2:BG2),IF(BJ2&lt;&gt;52,0.0001+SUM(H2:BG2))))</f>
        <v>#REF!</v>
      </c>
      <c r="BI2" s="65" t="e">
        <f>IF(#REF!="","",SUM(H2:BG2))</f>
        <v>#REF!</v>
      </c>
      <c r="BJ2" s="65" t="e">
        <f>IF(#REF!="","",COUNTIF(H2:BG2,""))</f>
        <v>#REF!</v>
      </c>
      <c r="BK2" s="54">
        <f t="shared" ref="BK2:BK33" si="0">51-COUNTBLANK(H2:BF2)</f>
        <v>0</v>
      </c>
      <c r="BR2" t="str">
        <f>IFERROR(VLOOKUP(#REF!,'S01'!B:S,14,FALSE),"")</f>
        <v/>
      </c>
      <c r="BS2" t="str">
        <f>IFERROR(VLOOKUP(#REF!,'S02'!B:S,14,FALSE),"")</f>
        <v/>
      </c>
      <c r="BT2" t="str">
        <f>IFERROR(VLOOKUP(#REF!,'S03'!B:S,14,FALSE),"")</f>
        <v/>
      </c>
      <c r="BU2" t="str">
        <f>IFERROR(VLOOKUP(#REF!,'S04'!B:S,14,FALSE),"")</f>
        <v/>
      </c>
      <c r="BV2" t="str">
        <f>IFERROR(VLOOKUP(#REF!,'S05'!B:S,14,FALSE),"")</f>
        <v/>
      </c>
      <c r="BW2" t="str">
        <f>IFERROR(VLOOKUP(#REF!,'S06'!B:S,14,FALSE),"")</f>
        <v/>
      </c>
      <c r="BX2" t="str">
        <f>IFERROR(VLOOKUP(#REF!,'S07'!B:S,14,FALSE),"")</f>
        <v/>
      </c>
      <c r="BY2" t="str">
        <f>IFERROR(VLOOKUP(#REF!,'S08'!B:S,14,FALSE),"")</f>
        <v/>
      </c>
      <c r="BZ2" t="str">
        <f>IFERROR(VLOOKUP(#REF!,'S09'!B:S,14,FALSE),"")</f>
        <v/>
      </c>
      <c r="CA2" t="str">
        <f>IFERROR(VLOOKUP(#REF!,'S10'!B:S,14,FALSE),"")</f>
        <v/>
      </c>
      <c r="CB2" t="str">
        <f>IFERROR(VLOOKUP(#REF!,'S11'!B:S,14,FALSE),"")</f>
        <v/>
      </c>
      <c r="CC2" t="str">
        <f>IFERROR(VLOOKUP(#REF!,'S12'!B:S,14,FALSE),"")</f>
        <v/>
      </c>
      <c r="CD2" t="str">
        <f>IFERROR(VLOOKUP(#REF!,'S13'!B:S,14,FALSE),"")</f>
        <v/>
      </c>
      <c r="CE2" t="str">
        <f>IFERROR(VLOOKUP(#REF!,'S14'!B:S,14,FALSE),"")</f>
        <v/>
      </c>
      <c r="CF2" t="str">
        <f>IFERROR(VLOOKUP(#REF!,'S15'!B:S,14,FALSE),"")</f>
        <v/>
      </c>
      <c r="CG2" t="str">
        <f>IFERROR(VLOOKUP(#REF!,'S16'!B:S,14,FALSE),"")</f>
        <v/>
      </c>
      <c r="CH2" t="str">
        <f>IFERROR(VLOOKUP(#REF!,'S17'!B:S,14,FALSE),"")</f>
        <v/>
      </c>
      <c r="CI2" t="str">
        <f>IFERROR(VLOOKUP(#REF!,'S18'!B:S,14,FALSE),"")</f>
        <v/>
      </c>
      <c r="CJ2" t="str">
        <f>IFERROR(VLOOKUP(#REF!,'S19'!B:S,14,FALSE),"")</f>
        <v/>
      </c>
      <c r="CK2" t="str">
        <f>IFERROR(VLOOKUP(#REF!,'S20'!B:S,14,FALSE),"")</f>
        <v/>
      </c>
      <c r="CL2" t="str">
        <f>IFERROR(VLOOKUP(#REF!,'S21'!B:S,14,FALSE),"")</f>
        <v/>
      </c>
      <c r="CM2" t="str">
        <f>IFERROR(VLOOKUP(#REF!,'S22'!B:S,14,FALSE),"")</f>
        <v/>
      </c>
      <c r="CN2" t="str">
        <f>IFERROR(VLOOKUP(#REF!,'S23'!B:S,14,FALSE),"")</f>
        <v/>
      </c>
      <c r="CO2" t="str">
        <f>IFERROR(VLOOKUP(#REF!,'S24'!B:S,14,FALSE),"")</f>
        <v/>
      </c>
      <c r="CP2" t="str">
        <f>IFERROR(VLOOKUP(#REF!,'S25'!B:S,14,FALSE),"")</f>
        <v/>
      </c>
      <c r="CQ2" t="str">
        <f>IFERROR(VLOOKUP(#REF!,'S26'!B:S,14,FALSE),"")</f>
        <v/>
      </c>
      <c r="CR2" t="str">
        <f>IFERROR(VLOOKUP(#REF!,'S27'!B:S,14,FALSE),"")</f>
        <v/>
      </c>
      <c r="CS2" t="str">
        <f>IFERROR(VLOOKUP(#REF!,'S28'!B:S,14,FALSE),"")</f>
        <v/>
      </c>
      <c r="CT2" t="str">
        <f>IFERROR(VLOOKUP(#REF!,'S29'!B:S,14,FALSE),"")</f>
        <v/>
      </c>
      <c r="CU2" t="str">
        <f>IFERROR(VLOOKUP(#REF!,'S30'!B:S,14,FALSE),"")</f>
        <v/>
      </c>
      <c r="CV2" t="str">
        <f>IFERROR(VLOOKUP(#REF!,'S31'!B:S,14,FALSE),"")</f>
        <v/>
      </c>
      <c r="CW2" t="str">
        <f>IFERROR(VLOOKUP(#REF!,'S32'!B:S,14,FALSE),"")</f>
        <v/>
      </c>
      <c r="CX2" t="str">
        <f>IFERROR(VLOOKUP(#REF!,'S33'!B:S,14,FALSE),"")</f>
        <v/>
      </c>
      <c r="CY2" t="str">
        <f>IFERROR(VLOOKUP(#REF!,'S34'!B:S,14,FALSE),"")</f>
        <v/>
      </c>
      <c r="CZ2" t="str">
        <f>IFERROR(VLOOKUP(#REF!,'S35'!B:S,14,FALSE),"")</f>
        <v/>
      </c>
      <c r="DA2" t="str">
        <f>IFERROR(VLOOKUP(#REF!,'S36'!B:S,14,FALSE),"")</f>
        <v/>
      </c>
      <c r="DB2" t="str">
        <f>IFERROR(VLOOKUP(#REF!,'S37'!B:S,14,FALSE),"")</f>
        <v/>
      </c>
      <c r="DC2" t="str">
        <f>IFERROR(VLOOKUP(#REF!,'S38'!B:S,14,FALSE),"")</f>
        <v/>
      </c>
      <c r="DD2" t="str">
        <f>IFERROR(VLOOKUP(#REF!,'S39'!B:S,14,FALSE),"")</f>
        <v/>
      </c>
      <c r="DE2" t="str">
        <f>IFERROR(VLOOKUP(#REF!,'S40'!B:S,14,FALSE),"")</f>
        <v/>
      </c>
      <c r="DF2" t="str">
        <f>IFERROR(VLOOKUP(#REF!,'S41'!B:S,14,FALSE),"")</f>
        <v/>
      </c>
      <c r="DG2" t="str">
        <f>IFERROR(VLOOKUP(#REF!,'S42'!B:S,14,FALSE),"")</f>
        <v/>
      </c>
      <c r="DH2" t="str">
        <f>IFERROR(VLOOKUP(#REF!,'S43'!B:S,14,FALSE),"")</f>
        <v/>
      </c>
      <c r="DI2" t="str">
        <f>IFERROR(VLOOKUP(#REF!,'S44'!B:S,14,FALSE),"")</f>
        <v/>
      </c>
      <c r="DJ2" t="str">
        <f>IFERROR(VLOOKUP(#REF!,'S45'!B:S,14,FALSE),"")</f>
        <v/>
      </c>
      <c r="DK2" t="str">
        <f>IFERROR(VLOOKUP(#REF!,'S46'!B:S,14,FALSE),"")</f>
        <v/>
      </c>
      <c r="DL2" t="str">
        <f>IFERROR(VLOOKUP(#REF!,'S47'!B:S,14,FALSE),"")</f>
        <v/>
      </c>
      <c r="DM2" t="str">
        <f>IFERROR(VLOOKUP(#REF!,'S48'!B:S,14,FALSE),"")</f>
        <v/>
      </c>
      <c r="DN2" t="str">
        <f>IFERROR(VLOOKUP(#REF!,'S49'!B:S,14,FALSE),"")</f>
        <v/>
      </c>
      <c r="DO2" t="str">
        <f>IFERROR(VLOOKUP(#REF!,'S50'!B:S,14,FALSE),"")</f>
        <v/>
      </c>
      <c r="DP2" t="str">
        <f>IFERROR(VLOOKUP(#REF!,'S51'!B:S,14,FALSE),"")</f>
        <v/>
      </c>
      <c r="DQ2" t="str">
        <f>IFERROR(VLOOKUP(#REF!,'S52'!B:S,14,FALSE),"")</f>
        <v/>
      </c>
      <c r="DR2" t="e">
        <f>IF(#REF!="","",IF(F2="non classé","",SUM(BR2:DQ2)))</f>
        <v>#REF!</v>
      </c>
    </row>
    <row r="3" spans="1:122" ht="23.1" customHeight="1" x14ac:dyDescent="0.25">
      <c r="A3" s="48" t="s">
        <v>382</v>
      </c>
      <c r="B3" s="234" t="s">
        <v>301</v>
      </c>
      <c r="F3" s="86" t="e">
        <f>IF(#REF!="","",IFERROR(INDEX(Challenge!$A$3:$A$72,MATCH(#REF!,Challenge!$B$3:$B$72,0)),"non classé"))</f>
        <v>#REF!</v>
      </c>
      <c r="G3" s="86"/>
      <c r="H3" t="str">
        <f>IFERROR(VLOOKUP(#REF!,'S01'!B:S,13,FALSE),"")</f>
        <v/>
      </c>
      <c r="I3" t="str">
        <f>IFERROR(VLOOKUP(#REF!,'S02'!B:S,13,FALSE),"")</f>
        <v/>
      </c>
      <c r="J3" t="str">
        <f>IFERROR(VLOOKUP(#REF!,'S03'!B:S,13,FALSE),"")</f>
        <v/>
      </c>
      <c r="K3" t="str">
        <f>IFERROR(VLOOKUP(#REF!,'S04'!B:S,13,FALSE),"")</f>
        <v/>
      </c>
      <c r="L3" t="str">
        <f>IFERROR(VLOOKUP(#REF!,'S05'!B:S,13,FALSE),"")</f>
        <v/>
      </c>
      <c r="M3" t="str">
        <f>IFERROR(VLOOKUP(#REF!,'S06'!B:S,13,FALSE),"")</f>
        <v/>
      </c>
      <c r="N3" t="str">
        <f>IFERROR(VLOOKUP(#REF!,'S07'!B:S,13,FALSE),"")</f>
        <v/>
      </c>
      <c r="O3" t="str">
        <f>IFERROR(VLOOKUP(#REF!,'S08'!B:S,13,FALSE),"")</f>
        <v/>
      </c>
      <c r="P3" t="str">
        <f>IFERROR(VLOOKUP(#REF!,'S09'!B:S,13,FALSE),"")</f>
        <v/>
      </c>
      <c r="Q3" t="str">
        <f>IFERROR(VLOOKUP(#REF!,'S10'!B:S,13,FALSE),"")</f>
        <v/>
      </c>
      <c r="R3" t="str">
        <f>IFERROR(VLOOKUP(#REF!,'S11'!B:S,13,FALSE),"")</f>
        <v/>
      </c>
      <c r="S3" t="str">
        <f>IFERROR(VLOOKUP(#REF!,'S12'!B:S,13,FALSE),"")</f>
        <v/>
      </c>
      <c r="T3" t="str">
        <f>IFERROR(VLOOKUP(#REF!,'S13'!B:S,13,FALSE),"")</f>
        <v/>
      </c>
      <c r="U3" t="str">
        <f>IFERROR(VLOOKUP(#REF!,'S14'!B:S,13,FALSE),"")</f>
        <v/>
      </c>
      <c r="V3" t="str">
        <f>IFERROR(VLOOKUP(#REF!,'S15'!B:S,13,FALSE),"")</f>
        <v/>
      </c>
      <c r="W3" t="str">
        <f>IFERROR(VLOOKUP(#REF!,'S16'!B:S,13,FALSE),"")</f>
        <v/>
      </c>
      <c r="X3" t="str">
        <f>IFERROR(VLOOKUP(#REF!,'S17'!B:S,13,FALSE),"")</f>
        <v/>
      </c>
      <c r="Y3" t="str">
        <f>IFERROR(VLOOKUP(#REF!,'S18'!B:S,13,FALSE),"")</f>
        <v/>
      </c>
      <c r="Z3" t="str">
        <f>IFERROR(VLOOKUP(#REF!,'S19'!B:S,13,FALSE),"")</f>
        <v/>
      </c>
      <c r="AA3" t="str">
        <f>IFERROR(VLOOKUP(#REF!,'S20'!B:S,13,FALSE),"")</f>
        <v/>
      </c>
      <c r="AB3" t="str">
        <f>IFERROR(VLOOKUP(#REF!,'S21'!B:S,13,FALSE),"")</f>
        <v/>
      </c>
      <c r="AC3" t="str">
        <f>IFERROR(VLOOKUP(#REF!,'S22'!B:S,13,FALSE),"")</f>
        <v/>
      </c>
      <c r="AD3" t="str">
        <f>IFERROR(VLOOKUP(#REF!,'S23'!B:S,13,FALSE),"")</f>
        <v/>
      </c>
      <c r="AE3" t="str">
        <f>IFERROR(VLOOKUP(#REF!,'S24'!B:S,13,FALSE),"")</f>
        <v/>
      </c>
      <c r="AF3" t="str">
        <f>IFERROR(VLOOKUP(#REF!,'S25'!B:S,13,FALSE),"")</f>
        <v/>
      </c>
      <c r="AG3" t="str">
        <f>IFERROR(VLOOKUP(#REF!,'S26'!B:S,13,FALSE),"")</f>
        <v/>
      </c>
      <c r="AH3" t="str">
        <f>IFERROR(VLOOKUP(#REF!,'S27'!B:S,13,FALSE),"")</f>
        <v/>
      </c>
      <c r="AI3" t="str">
        <f>IFERROR(VLOOKUP(#REF!,'S28'!B:S,13,FALSE),"")</f>
        <v/>
      </c>
      <c r="AJ3" t="str">
        <f>IFERROR(VLOOKUP(#REF!,'S29'!B:S,13,FALSE),"")</f>
        <v/>
      </c>
      <c r="AK3" t="str">
        <f>IFERROR(VLOOKUP(#REF!,'S30'!B:S,13,FALSE),"")</f>
        <v/>
      </c>
      <c r="AL3" t="str">
        <f>IFERROR(VLOOKUP(#REF!,'S31'!B:S,13,FALSE),"")</f>
        <v/>
      </c>
      <c r="AM3" t="str">
        <f>IFERROR(VLOOKUP(#REF!,'S32'!B:S,13,FALSE),"")</f>
        <v/>
      </c>
      <c r="AN3" t="str">
        <f>IFERROR(VLOOKUP(#REF!,'S33'!B:S,13,FALSE),"")</f>
        <v/>
      </c>
      <c r="AO3" t="str">
        <f>IFERROR(VLOOKUP(#REF!,'S34'!B:S,13,FALSE),"")</f>
        <v/>
      </c>
      <c r="AP3" t="str">
        <f>IFERROR(VLOOKUP(#REF!,'S35'!B:S,13,FALSE),"")</f>
        <v/>
      </c>
      <c r="AQ3" t="str">
        <f>IFERROR(VLOOKUP(#REF!,'S36'!B:S,13,FALSE),"")</f>
        <v/>
      </c>
      <c r="AR3" t="str">
        <f>IFERROR(VLOOKUP(#REF!,'S37'!B:S,13,FALSE),"")</f>
        <v/>
      </c>
      <c r="AS3" t="str">
        <f>IFERROR(VLOOKUP(#REF!,'S38'!B:S,13,FALSE),"")</f>
        <v/>
      </c>
      <c r="AT3" t="str">
        <f>IFERROR(VLOOKUP(#REF!,'S39'!B:S,13,FALSE),"")</f>
        <v/>
      </c>
      <c r="AU3" s="37" t="str">
        <f>IFERROR(VLOOKUP(#REF!,'S40'!B:S,13,FALSE),"")</f>
        <v/>
      </c>
      <c r="AV3" t="str">
        <f>IFERROR(VLOOKUP(#REF!,'S41'!B:S,13,FALSE),"")</f>
        <v/>
      </c>
      <c r="AW3" t="str">
        <f>IFERROR(VLOOKUP(#REF!,'S42'!B:S,13,FALSE),"")</f>
        <v/>
      </c>
      <c r="AX3" t="str">
        <f>IFERROR(VLOOKUP(#REF!,'S43'!B:S,13,FALSE),"")</f>
        <v/>
      </c>
      <c r="AY3" t="str">
        <f>IFERROR(VLOOKUP(#REF!,'S44'!B:S,13,FALSE),"")</f>
        <v/>
      </c>
      <c r="AZ3" t="str">
        <f>IFERROR(VLOOKUP(#REF!,'S45'!B:S,13,FALSE),"")</f>
        <v/>
      </c>
      <c r="BA3" t="str">
        <f>IFERROR(VLOOKUP(#REF!,'S46'!B:S,13,FALSE),"")</f>
        <v/>
      </c>
      <c r="BB3" t="str">
        <f>IFERROR(VLOOKUP(#REF!,'S47'!B:S,13,FALSE),"")</f>
        <v/>
      </c>
      <c r="BC3" t="str">
        <f>IFERROR(VLOOKUP(#REF!,'S48'!B:S,13,FALSE),"")</f>
        <v/>
      </c>
      <c r="BD3" t="str">
        <f>IFERROR(VLOOKUP(#REF!,'S49'!B:S,13,FALSE),"")</f>
        <v/>
      </c>
      <c r="BE3" t="str">
        <f>IFERROR(VLOOKUP(#REF!,'S50'!B:S,13,FALSE),"")</f>
        <v/>
      </c>
      <c r="BF3" t="str">
        <f>IFERROR(VLOOKUP(#REF!,'S51'!B:S,13,FALSE),"")</f>
        <v/>
      </c>
      <c r="BG3" t="str">
        <f>IFERROR(VLOOKUP(#REF!,'S52'!B:S,13,FALSE),"")</f>
        <v/>
      </c>
      <c r="BH3" s="188" t="e">
        <f>IF(#REF!="",-9999.0001,IF(BJ3=52,-9999.0001+SUM(H3:BG3),IF(BJ3&lt;&gt;52,0.0001+SUM(H3:BG3))))</f>
        <v>#REF!</v>
      </c>
      <c r="BI3" s="65" t="e">
        <f>IF(#REF!="","",SUM(H3:BG3))</f>
        <v>#REF!</v>
      </c>
      <c r="BJ3" s="65" t="e">
        <f>IF(#REF!="","",COUNTIF(H3:BG3,""))</f>
        <v>#REF!</v>
      </c>
      <c r="BK3" s="54">
        <f t="shared" si="0"/>
        <v>0</v>
      </c>
      <c r="BR3" t="str">
        <f>IFERROR(VLOOKUP(#REF!,'S01'!B:S,14,FALSE),"")</f>
        <v/>
      </c>
      <c r="BS3" t="str">
        <f>IFERROR(VLOOKUP(#REF!,'S02'!B:S,14,FALSE),"")</f>
        <v/>
      </c>
      <c r="BT3" t="str">
        <f>IFERROR(VLOOKUP(#REF!,'S03'!B:S,14,FALSE),"")</f>
        <v/>
      </c>
      <c r="BU3" t="str">
        <f>IFERROR(VLOOKUP(#REF!,'S04'!B:S,14,FALSE),"")</f>
        <v/>
      </c>
      <c r="BV3" t="str">
        <f>IFERROR(VLOOKUP(#REF!,'S05'!B:S,14,FALSE),"")</f>
        <v/>
      </c>
      <c r="BW3" t="str">
        <f>IFERROR(VLOOKUP(#REF!,'S06'!B:S,14,FALSE),"")</f>
        <v/>
      </c>
      <c r="BX3" t="str">
        <f>IFERROR(VLOOKUP(#REF!,'S07'!B:S,14,FALSE),"")</f>
        <v/>
      </c>
      <c r="BY3" t="str">
        <f>IFERROR(VLOOKUP(#REF!,'S08'!B:S,14,FALSE),"")</f>
        <v/>
      </c>
      <c r="BZ3" t="str">
        <f>IFERROR(VLOOKUP(#REF!,'S09'!B:S,14,FALSE),"")</f>
        <v/>
      </c>
      <c r="CA3" t="str">
        <f>IFERROR(VLOOKUP(#REF!,'S10'!B:S,14,FALSE),"")</f>
        <v/>
      </c>
      <c r="CB3" t="str">
        <f>IFERROR(VLOOKUP(#REF!,'S11'!B:S,14,FALSE),"")</f>
        <v/>
      </c>
      <c r="CC3" t="str">
        <f>IFERROR(VLOOKUP(#REF!,'S12'!B:S,14,FALSE),"")</f>
        <v/>
      </c>
      <c r="CD3" t="str">
        <f>IFERROR(VLOOKUP(#REF!,'S13'!B:S,14,FALSE),"")</f>
        <v/>
      </c>
      <c r="CE3" t="str">
        <f>IFERROR(VLOOKUP(#REF!,'S14'!B:S,14,FALSE),"")</f>
        <v/>
      </c>
      <c r="CF3" t="str">
        <f>IFERROR(VLOOKUP(#REF!,'S15'!B:S,14,FALSE),"")</f>
        <v/>
      </c>
      <c r="CG3" t="str">
        <f>IFERROR(VLOOKUP(#REF!,'S16'!B:S,14,FALSE),"")</f>
        <v/>
      </c>
      <c r="CH3" t="str">
        <f>IFERROR(VLOOKUP(#REF!,'S17'!B:S,14,FALSE),"")</f>
        <v/>
      </c>
      <c r="CI3" t="str">
        <f>IFERROR(VLOOKUP(#REF!,'S18'!B:S,14,FALSE),"")</f>
        <v/>
      </c>
      <c r="CJ3" t="str">
        <f>IFERROR(VLOOKUP(#REF!,'S19'!B:S,14,FALSE),"")</f>
        <v/>
      </c>
      <c r="CK3" t="str">
        <f>IFERROR(VLOOKUP(#REF!,'S20'!B:S,14,FALSE),"")</f>
        <v/>
      </c>
      <c r="CL3" t="str">
        <f>IFERROR(VLOOKUP(#REF!,'S21'!B:S,14,FALSE),"")</f>
        <v/>
      </c>
      <c r="CM3" t="str">
        <f>IFERROR(VLOOKUP(#REF!,'S22'!B:S,14,FALSE),"")</f>
        <v/>
      </c>
      <c r="CN3" t="str">
        <f>IFERROR(VLOOKUP(#REF!,'S23'!B:S,14,FALSE),"")</f>
        <v/>
      </c>
      <c r="CO3" t="str">
        <f>IFERROR(VLOOKUP(#REF!,'S24'!B:S,14,FALSE),"")</f>
        <v/>
      </c>
      <c r="CP3" t="str">
        <f>IFERROR(VLOOKUP(#REF!,'S25'!B:S,14,FALSE),"")</f>
        <v/>
      </c>
      <c r="CQ3" t="str">
        <f>IFERROR(VLOOKUP(#REF!,'S26'!B:S,14,FALSE),"")</f>
        <v/>
      </c>
      <c r="CR3" t="str">
        <f>IFERROR(VLOOKUP(#REF!,'S27'!B:S,14,FALSE),"")</f>
        <v/>
      </c>
      <c r="CS3" t="str">
        <f>IFERROR(VLOOKUP(#REF!,'S28'!B:S,14,FALSE),"")</f>
        <v/>
      </c>
      <c r="CT3" t="str">
        <f>IFERROR(VLOOKUP(#REF!,'S29'!B:S,14,FALSE),"")</f>
        <v/>
      </c>
      <c r="CU3" t="str">
        <f>IFERROR(VLOOKUP(#REF!,'S30'!B:S,14,FALSE),"")</f>
        <v/>
      </c>
      <c r="CV3" t="str">
        <f>IFERROR(VLOOKUP(#REF!,'S31'!B:S,14,FALSE),"")</f>
        <v/>
      </c>
      <c r="CW3" t="str">
        <f>IFERROR(VLOOKUP(#REF!,'S32'!B:S,14,FALSE),"")</f>
        <v/>
      </c>
      <c r="CX3" t="str">
        <f>IFERROR(VLOOKUP(#REF!,'S33'!B:S,14,FALSE),"")</f>
        <v/>
      </c>
      <c r="CY3" t="str">
        <f>IFERROR(VLOOKUP(#REF!,'S34'!B:S,14,FALSE),"")</f>
        <v/>
      </c>
      <c r="CZ3" t="str">
        <f>IFERROR(VLOOKUP(#REF!,'S35'!B:S,14,FALSE),"")</f>
        <v/>
      </c>
      <c r="DA3" t="str">
        <f>IFERROR(VLOOKUP(#REF!,'S36'!B:S,14,FALSE),"")</f>
        <v/>
      </c>
      <c r="DB3" t="str">
        <f>IFERROR(VLOOKUP(#REF!,'S37'!B:S,14,FALSE),"")</f>
        <v/>
      </c>
      <c r="DC3" t="str">
        <f>IFERROR(VLOOKUP(#REF!,'S38'!B:S,14,FALSE),"")</f>
        <v/>
      </c>
      <c r="DD3" t="str">
        <f>IFERROR(VLOOKUP(#REF!,'S39'!B:S,14,FALSE),"")</f>
        <v/>
      </c>
      <c r="DE3" t="str">
        <f>IFERROR(VLOOKUP(#REF!,'S40'!B:S,14,FALSE),"")</f>
        <v/>
      </c>
      <c r="DF3" t="str">
        <f>IFERROR(VLOOKUP(#REF!,'S41'!B:S,14,FALSE),"")</f>
        <v/>
      </c>
      <c r="DG3" t="str">
        <f>IFERROR(VLOOKUP(#REF!,'S42'!B:S,14,FALSE),"")</f>
        <v/>
      </c>
      <c r="DH3" t="str">
        <f>IFERROR(VLOOKUP(#REF!,'S43'!B:S,14,FALSE),"")</f>
        <v/>
      </c>
      <c r="DI3" t="str">
        <f>IFERROR(VLOOKUP(#REF!,'S44'!B:S,14,FALSE),"")</f>
        <v/>
      </c>
      <c r="DJ3" t="str">
        <f>IFERROR(VLOOKUP(#REF!,'S45'!B:S,14,FALSE),"")</f>
        <v/>
      </c>
      <c r="DK3" t="str">
        <f>IFERROR(VLOOKUP(#REF!,'S46'!B:S,14,FALSE),"")</f>
        <v/>
      </c>
      <c r="DL3" t="str">
        <f>IFERROR(VLOOKUP(#REF!,'S47'!B:S,14,FALSE),"")</f>
        <v/>
      </c>
      <c r="DM3" t="str">
        <f>IFERROR(VLOOKUP(#REF!,'S48'!B:S,14,FALSE),"")</f>
        <v/>
      </c>
      <c r="DN3" t="str">
        <f>IFERROR(VLOOKUP(#REF!,'S49'!B:S,14,FALSE),"")</f>
        <v/>
      </c>
      <c r="DO3" t="str">
        <f>IFERROR(VLOOKUP(#REF!,'S50'!B:S,14,FALSE),"")</f>
        <v/>
      </c>
      <c r="DP3" t="str">
        <f>IFERROR(VLOOKUP(#REF!,'S51'!B:S,14,FALSE),"")</f>
        <v/>
      </c>
      <c r="DQ3" t="str">
        <f>IFERROR(VLOOKUP(#REF!,'S52'!B:S,14,FALSE),"")</f>
        <v/>
      </c>
      <c r="DR3" t="e">
        <f>IF(#REF!="","",IF(F3="non classé","",SUM(BR3:DQ3)))</f>
        <v>#REF!</v>
      </c>
    </row>
    <row r="4" spans="1:122" ht="23.1" hidden="1" customHeight="1" x14ac:dyDescent="0.25">
      <c r="A4" s="48"/>
      <c r="B4" s="234" t="s">
        <v>302</v>
      </c>
      <c r="F4" s="86" t="e">
        <f>IF(#REF!="","",IFERROR(INDEX(Challenge!$A$3:$A$72,MATCH(#REF!,Challenge!$B$3:$B$72,0)),"non classé"))</f>
        <v>#REF!</v>
      </c>
      <c r="G4" s="86"/>
      <c r="H4" t="str">
        <f>IFERROR(VLOOKUP(#REF!,'S01'!B:S,13,FALSE),"")</f>
        <v/>
      </c>
      <c r="I4" t="str">
        <f>IFERROR(VLOOKUP(#REF!,'S02'!B:S,13,FALSE),"")</f>
        <v/>
      </c>
      <c r="J4" t="str">
        <f>IFERROR(VLOOKUP(#REF!,'S03'!B:S,13,FALSE),"")</f>
        <v/>
      </c>
      <c r="K4" t="str">
        <f>IFERROR(VLOOKUP(#REF!,'S04'!B:S,13,FALSE),"")</f>
        <v/>
      </c>
      <c r="L4" t="str">
        <f>IFERROR(VLOOKUP(#REF!,'S05'!B:S,13,FALSE),"")</f>
        <v/>
      </c>
      <c r="M4" t="str">
        <f>IFERROR(VLOOKUP(#REF!,'S06'!B:S,13,FALSE),"")</f>
        <v/>
      </c>
      <c r="N4" t="str">
        <f>IFERROR(VLOOKUP(#REF!,'S07'!B:S,13,FALSE),"")</f>
        <v/>
      </c>
      <c r="O4" t="str">
        <f>IFERROR(VLOOKUP(#REF!,'S08'!B:S,13,FALSE),"")</f>
        <v/>
      </c>
      <c r="P4" t="str">
        <f>IFERROR(VLOOKUP(#REF!,'S09'!B:S,13,FALSE),"")</f>
        <v/>
      </c>
      <c r="Q4" t="str">
        <f>IFERROR(VLOOKUP(#REF!,'S10'!B:S,13,FALSE),"")</f>
        <v/>
      </c>
      <c r="R4" t="str">
        <f>IFERROR(VLOOKUP(#REF!,'S11'!B:S,13,FALSE),"")</f>
        <v/>
      </c>
      <c r="S4" t="str">
        <f>IFERROR(VLOOKUP(#REF!,'S12'!B:S,13,FALSE),"")</f>
        <v/>
      </c>
      <c r="T4" t="str">
        <f>IFERROR(VLOOKUP(#REF!,'S13'!B:S,13,FALSE),"")</f>
        <v/>
      </c>
      <c r="U4" t="str">
        <f>IFERROR(VLOOKUP(#REF!,'S14'!B:S,13,FALSE),"")</f>
        <v/>
      </c>
      <c r="V4" t="str">
        <f>IFERROR(VLOOKUP(#REF!,'S15'!B:S,13,FALSE),"")</f>
        <v/>
      </c>
      <c r="W4" t="str">
        <f>IFERROR(VLOOKUP(#REF!,'S16'!B:S,13,FALSE),"")</f>
        <v/>
      </c>
      <c r="X4" t="str">
        <f>IFERROR(VLOOKUP(#REF!,'S17'!B:S,13,FALSE),"")</f>
        <v/>
      </c>
      <c r="Y4" t="str">
        <f>IFERROR(VLOOKUP(#REF!,'S18'!B:S,13,FALSE),"")</f>
        <v/>
      </c>
      <c r="Z4" t="str">
        <f>IFERROR(VLOOKUP(#REF!,'S19'!B:S,13,FALSE),"")</f>
        <v/>
      </c>
      <c r="AA4" t="str">
        <f>IFERROR(VLOOKUP(#REF!,'S20'!B:S,13,FALSE),"")</f>
        <v/>
      </c>
      <c r="AB4" t="str">
        <f>IFERROR(VLOOKUP(#REF!,'S21'!B:S,13,FALSE),"")</f>
        <v/>
      </c>
      <c r="AC4" t="str">
        <f>IFERROR(VLOOKUP(#REF!,'S22'!B:S,13,FALSE),"")</f>
        <v/>
      </c>
      <c r="AD4" t="str">
        <f>IFERROR(VLOOKUP(#REF!,'S23'!B:S,13,FALSE),"")</f>
        <v/>
      </c>
      <c r="AE4" t="str">
        <f>IFERROR(VLOOKUP(#REF!,'S24'!B:S,13,FALSE),"")</f>
        <v/>
      </c>
      <c r="AF4" t="str">
        <f>IFERROR(VLOOKUP(#REF!,'S25'!B:S,13,FALSE),"")</f>
        <v/>
      </c>
      <c r="AG4" t="str">
        <f>IFERROR(VLOOKUP(#REF!,'S26'!B:S,13,FALSE),"")</f>
        <v/>
      </c>
      <c r="AH4" t="str">
        <f>IFERROR(VLOOKUP(#REF!,'S27'!B:S,13,FALSE),"")</f>
        <v/>
      </c>
      <c r="AI4" t="str">
        <f>IFERROR(VLOOKUP(#REF!,'S28'!B:S,13,FALSE),"")</f>
        <v/>
      </c>
      <c r="AJ4" t="str">
        <f>IFERROR(VLOOKUP(#REF!,'S29'!B:S,13,FALSE),"")</f>
        <v/>
      </c>
      <c r="AK4" t="str">
        <f>IFERROR(VLOOKUP(#REF!,'S30'!B:S,13,FALSE),"")</f>
        <v/>
      </c>
      <c r="AL4" t="str">
        <f>IFERROR(VLOOKUP(#REF!,'S31'!B:S,13,FALSE),"")</f>
        <v/>
      </c>
      <c r="AM4" t="str">
        <f>IFERROR(VLOOKUP(#REF!,'S32'!B:S,13,FALSE),"")</f>
        <v/>
      </c>
      <c r="AN4" t="str">
        <f>IFERROR(VLOOKUP(#REF!,'S33'!B:S,13,FALSE),"")</f>
        <v/>
      </c>
      <c r="AO4" t="str">
        <f>IFERROR(VLOOKUP(#REF!,'S34'!B:S,13,FALSE),"")</f>
        <v/>
      </c>
      <c r="AP4" t="str">
        <f>IFERROR(VLOOKUP(#REF!,'S35'!B:S,13,FALSE),"")</f>
        <v/>
      </c>
      <c r="AQ4" t="str">
        <f>IFERROR(VLOOKUP(#REF!,'S36'!B:S,13,FALSE),"")</f>
        <v/>
      </c>
      <c r="AR4" t="str">
        <f>IFERROR(VLOOKUP(#REF!,'S37'!B:S,13,FALSE),"")</f>
        <v/>
      </c>
      <c r="AS4" t="str">
        <f>IFERROR(VLOOKUP(#REF!,'S38'!B:S,13,FALSE),"")</f>
        <v/>
      </c>
      <c r="AT4" t="str">
        <f>IFERROR(VLOOKUP(#REF!,'S39'!B:S,13,FALSE),"")</f>
        <v/>
      </c>
      <c r="AU4" s="37" t="str">
        <f>IFERROR(VLOOKUP(#REF!,'S40'!B:S,13,FALSE),"")</f>
        <v/>
      </c>
      <c r="AV4" t="str">
        <f>IFERROR(VLOOKUP(#REF!,'S41'!B:S,13,FALSE),"")</f>
        <v/>
      </c>
      <c r="AW4" t="str">
        <f>IFERROR(VLOOKUP(#REF!,'S42'!B:S,13,FALSE),"")</f>
        <v/>
      </c>
      <c r="AX4" t="str">
        <f>IFERROR(VLOOKUP(#REF!,'S43'!B:S,13,FALSE),"")</f>
        <v/>
      </c>
      <c r="AY4" t="str">
        <f>IFERROR(VLOOKUP(#REF!,'S44'!B:S,13,FALSE),"")</f>
        <v/>
      </c>
      <c r="AZ4" t="str">
        <f>IFERROR(VLOOKUP(#REF!,'S45'!B:S,13,FALSE),"")</f>
        <v/>
      </c>
      <c r="BA4" t="str">
        <f>IFERROR(VLOOKUP(#REF!,'S46'!B:S,13,FALSE),"")</f>
        <v/>
      </c>
      <c r="BB4" t="str">
        <f>IFERROR(VLOOKUP(#REF!,'S47'!B:S,13,FALSE),"")</f>
        <v/>
      </c>
      <c r="BC4" t="str">
        <f>IFERROR(VLOOKUP(#REF!,'S48'!B:S,13,FALSE),"")</f>
        <v/>
      </c>
      <c r="BD4" t="str">
        <f>IFERROR(VLOOKUP(#REF!,'S49'!B:S,13,FALSE),"")</f>
        <v/>
      </c>
      <c r="BE4" t="str">
        <f>IFERROR(VLOOKUP(#REF!,'S50'!B:S,13,FALSE),"")</f>
        <v/>
      </c>
      <c r="BF4" t="str">
        <f>IFERROR(VLOOKUP(#REF!,'S51'!B:S,13,FALSE),"")</f>
        <v/>
      </c>
      <c r="BG4" t="str">
        <f>IFERROR(VLOOKUP(#REF!,'S52'!B:S,13,FALSE),"")</f>
        <v/>
      </c>
      <c r="BH4" s="188" t="e">
        <f>IF(#REF!="",-9999.0001,IF(BJ4=52,-9999.0001+SUM(H4:BG4),IF(BJ4&lt;&gt;52,0.0001+SUM(H4:BG4))))</f>
        <v>#REF!</v>
      </c>
      <c r="BI4" s="65" t="e">
        <f>IF(#REF!="","",SUM(H4:BG4))</f>
        <v>#REF!</v>
      </c>
      <c r="BJ4" s="65" t="e">
        <f>IF(#REF!="","",COUNTIF(H4:BG4,""))</f>
        <v>#REF!</v>
      </c>
      <c r="BK4" s="54">
        <f t="shared" si="0"/>
        <v>0</v>
      </c>
      <c r="BR4" t="str">
        <f>IFERROR(VLOOKUP(#REF!,'S01'!B:S,14,FALSE),"")</f>
        <v/>
      </c>
      <c r="BS4" t="str">
        <f>IFERROR(VLOOKUP(#REF!,'S02'!B:S,14,FALSE),"")</f>
        <v/>
      </c>
      <c r="BT4" t="str">
        <f>IFERROR(VLOOKUP(#REF!,'S03'!B:S,14,FALSE),"")</f>
        <v/>
      </c>
      <c r="BU4" t="str">
        <f>IFERROR(VLOOKUP(#REF!,'S04'!B:S,14,FALSE),"")</f>
        <v/>
      </c>
      <c r="BV4" t="str">
        <f>IFERROR(VLOOKUP(#REF!,'S05'!B:S,14,FALSE),"")</f>
        <v/>
      </c>
      <c r="BW4" t="str">
        <f>IFERROR(VLOOKUP(#REF!,'S06'!B:S,14,FALSE),"")</f>
        <v/>
      </c>
      <c r="BX4" t="str">
        <f>IFERROR(VLOOKUP(#REF!,'S07'!B:S,14,FALSE),"")</f>
        <v/>
      </c>
      <c r="BY4" t="str">
        <f>IFERROR(VLOOKUP(#REF!,'S08'!B:S,14,FALSE),"")</f>
        <v/>
      </c>
      <c r="BZ4" t="str">
        <f>IFERROR(VLOOKUP(#REF!,'S09'!B:S,14,FALSE),"")</f>
        <v/>
      </c>
      <c r="CA4" t="str">
        <f>IFERROR(VLOOKUP(#REF!,'S10'!B:S,14,FALSE),"")</f>
        <v/>
      </c>
      <c r="CB4" t="str">
        <f>IFERROR(VLOOKUP(#REF!,'S11'!B:S,14,FALSE),"")</f>
        <v/>
      </c>
      <c r="CC4" t="str">
        <f>IFERROR(VLOOKUP(#REF!,'S12'!B:S,14,FALSE),"")</f>
        <v/>
      </c>
      <c r="CD4" t="str">
        <f>IFERROR(VLOOKUP(#REF!,'S13'!B:S,14,FALSE),"")</f>
        <v/>
      </c>
      <c r="CE4" t="str">
        <f>IFERROR(VLOOKUP(#REF!,'S14'!B:S,14,FALSE),"")</f>
        <v/>
      </c>
      <c r="CF4" t="str">
        <f>IFERROR(VLOOKUP(#REF!,'S15'!B:S,14,FALSE),"")</f>
        <v/>
      </c>
      <c r="CG4" t="str">
        <f>IFERROR(VLOOKUP(#REF!,'S16'!B:S,14,FALSE),"")</f>
        <v/>
      </c>
      <c r="CH4" t="str">
        <f>IFERROR(VLOOKUP(#REF!,'S17'!B:S,14,FALSE),"")</f>
        <v/>
      </c>
      <c r="CI4" t="str">
        <f>IFERROR(VLOOKUP(#REF!,'S18'!B:S,14,FALSE),"")</f>
        <v/>
      </c>
      <c r="CJ4" t="str">
        <f>IFERROR(VLOOKUP(#REF!,'S19'!B:S,14,FALSE),"")</f>
        <v/>
      </c>
      <c r="CK4" t="str">
        <f>IFERROR(VLOOKUP(#REF!,'S20'!B:S,14,FALSE),"")</f>
        <v/>
      </c>
      <c r="CL4" t="str">
        <f>IFERROR(VLOOKUP(#REF!,'S21'!B:S,14,FALSE),"")</f>
        <v/>
      </c>
      <c r="CM4" t="str">
        <f>IFERROR(VLOOKUP(#REF!,'S22'!B:S,14,FALSE),"")</f>
        <v/>
      </c>
      <c r="CN4" t="str">
        <f>IFERROR(VLOOKUP(#REF!,'S23'!B:S,14,FALSE),"")</f>
        <v/>
      </c>
      <c r="CO4" t="str">
        <f>IFERROR(VLOOKUP(#REF!,'S24'!B:S,14,FALSE),"")</f>
        <v/>
      </c>
      <c r="CP4" t="str">
        <f>IFERROR(VLOOKUP(#REF!,'S25'!B:S,14,FALSE),"")</f>
        <v/>
      </c>
      <c r="CQ4" t="str">
        <f>IFERROR(VLOOKUP(#REF!,'S26'!B:S,14,FALSE),"")</f>
        <v/>
      </c>
      <c r="CR4" t="str">
        <f>IFERROR(VLOOKUP(#REF!,'S27'!B:S,14,FALSE),"")</f>
        <v/>
      </c>
      <c r="CS4" t="str">
        <f>IFERROR(VLOOKUP(#REF!,'S28'!B:S,14,FALSE),"")</f>
        <v/>
      </c>
      <c r="CT4" t="str">
        <f>IFERROR(VLOOKUP(#REF!,'S29'!B:S,14,FALSE),"")</f>
        <v/>
      </c>
      <c r="CU4" t="str">
        <f>IFERROR(VLOOKUP(#REF!,'S30'!B:S,14,FALSE),"")</f>
        <v/>
      </c>
      <c r="CV4" t="str">
        <f>IFERROR(VLOOKUP(#REF!,'S31'!B:S,14,FALSE),"")</f>
        <v/>
      </c>
      <c r="CW4" t="str">
        <f>IFERROR(VLOOKUP(#REF!,'S32'!B:S,14,FALSE),"")</f>
        <v/>
      </c>
      <c r="CX4" t="str">
        <f>IFERROR(VLOOKUP(#REF!,'S33'!B:S,14,FALSE),"")</f>
        <v/>
      </c>
      <c r="CY4" t="str">
        <f>IFERROR(VLOOKUP(#REF!,'S34'!B:S,14,FALSE),"")</f>
        <v/>
      </c>
      <c r="CZ4" t="str">
        <f>IFERROR(VLOOKUP(#REF!,'S35'!B:S,14,FALSE),"")</f>
        <v/>
      </c>
      <c r="DA4" t="str">
        <f>IFERROR(VLOOKUP(#REF!,'S36'!B:S,14,FALSE),"")</f>
        <v/>
      </c>
      <c r="DB4" t="str">
        <f>IFERROR(VLOOKUP(#REF!,'S37'!B:S,14,FALSE),"")</f>
        <v/>
      </c>
      <c r="DC4" t="str">
        <f>IFERROR(VLOOKUP(#REF!,'S38'!B:S,14,FALSE),"")</f>
        <v/>
      </c>
      <c r="DD4" t="str">
        <f>IFERROR(VLOOKUP(#REF!,'S39'!B:S,14,FALSE),"")</f>
        <v/>
      </c>
      <c r="DE4" t="str">
        <f>IFERROR(VLOOKUP(#REF!,'S40'!B:S,14,FALSE),"")</f>
        <v/>
      </c>
      <c r="DF4" t="str">
        <f>IFERROR(VLOOKUP(#REF!,'S41'!B:S,14,FALSE),"")</f>
        <v/>
      </c>
      <c r="DG4" t="str">
        <f>IFERROR(VLOOKUP(#REF!,'S42'!B:S,14,FALSE),"")</f>
        <v/>
      </c>
      <c r="DH4" t="str">
        <f>IFERROR(VLOOKUP(#REF!,'S43'!B:S,14,FALSE),"")</f>
        <v/>
      </c>
      <c r="DI4" t="str">
        <f>IFERROR(VLOOKUP(#REF!,'S44'!B:S,14,FALSE),"")</f>
        <v/>
      </c>
      <c r="DJ4" t="str">
        <f>IFERROR(VLOOKUP(#REF!,'S45'!B:S,14,FALSE),"")</f>
        <v/>
      </c>
      <c r="DK4" t="str">
        <f>IFERROR(VLOOKUP(#REF!,'S46'!B:S,14,FALSE),"")</f>
        <v/>
      </c>
      <c r="DL4" t="str">
        <f>IFERROR(VLOOKUP(#REF!,'S47'!B:S,14,FALSE),"")</f>
        <v/>
      </c>
      <c r="DM4" t="str">
        <f>IFERROR(VLOOKUP(#REF!,'S48'!B:S,14,FALSE),"")</f>
        <v/>
      </c>
      <c r="DN4" t="str">
        <f>IFERROR(VLOOKUP(#REF!,'S49'!B:S,14,FALSE),"")</f>
        <v/>
      </c>
      <c r="DO4" t="str">
        <f>IFERROR(VLOOKUP(#REF!,'S50'!B:S,14,FALSE),"")</f>
        <v/>
      </c>
      <c r="DP4" t="str">
        <f>IFERROR(VLOOKUP(#REF!,'S51'!B:S,14,FALSE),"")</f>
        <v/>
      </c>
      <c r="DQ4" t="str">
        <f>IFERROR(VLOOKUP(#REF!,'S52'!B:S,14,FALSE),"")</f>
        <v/>
      </c>
      <c r="DR4" t="e">
        <f>IF(#REF!="","",IF(F4="non classé","",SUM(BR4:DQ4)))</f>
        <v>#REF!</v>
      </c>
    </row>
    <row r="5" spans="1:122" ht="23.1" customHeight="1" x14ac:dyDescent="0.25">
      <c r="A5" s="48" t="s">
        <v>382</v>
      </c>
      <c r="B5" s="234" t="s">
        <v>304</v>
      </c>
      <c r="F5" s="86" t="e">
        <f>IF(#REF!="","",IFERROR(INDEX(Challenge!$A$3:$A$72,MATCH(#REF!,Challenge!$B$3:$B$72,0)),"non classé"))</f>
        <v>#REF!</v>
      </c>
      <c r="G5" s="86"/>
      <c r="H5" t="str">
        <f>IFERROR(VLOOKUP(#REF!,'S01'!B:S,13,FALSE),"")</f>
        <v/>
      </c>
      <c r="I5" t="str">
        <f>IFERROR(VLOOKUP(#REF!,'S02'!B:S,13,FALSE),"")</f>
        <v/>
      </c>
      <c r="J5" t="str">
        <f>IFERROR(VLOOKUP(#REF!,'S03'!B:S,13,FALSE),"")</f>
        <v/>
      </c>
      <c r="K5" t="str">
        <f>IFERROR(VLOOKUP(#REF!,'S04'!B:S,13,FALSE),"")</f>
        <v/>
      </c>
      <c r="L5" t="str">
        <f>IFERROR(VLOOKUP(#REF!,'S05'!B:S,13,FALSE),"")</f>
        <v/>
      </c>
      <c r="M5" t="str">
        <f>IFERROR(VLOOKUP(#REF!,'S06'!B:S,13,FALSE),"")</f>
        <v/>
      </c>
      <c r="N5" t="str">
        <f>IFERROR(VLOOKUP(#REF!,'S07'!B:S,13,FALSE),"")</f>
        <v/>
      </c>
      <c r="O5" t="str">
        <f>IFERROR(VLOOKUP(#REF!,'S08'!B:S,13,FALSE),"")</f>
        <v/>
      </c>
      <c r="P5" t="str">
        <f>IFERROR(VLOOKUP(#REF!,'S09'!B:S,13,FALSE),"")</f>
        <v/>
      </c>
      <c r="Q5" t="str">
        <f>IFERROR(VLOOKUP(#REF!,'S10'!B:S,13,FALSE),"")</f>
        <v/>
      </c>
      <c r="R5" t="str">
        <f>IFERROR(VLOOKUP(#REF!,'S11'!B:S,13,FALSE),"")</f>
        <v/>
      </c>
      <c r="S5" t="str">
        <f>IFERROR(VLOOKUP(#REF!,'S12'!B:S,13,FALSE),"")</f>
        <v/>
      </c>
      <c r="T5" t="str">
        <f>IFERROR(VLOOKUP(#REF!,'S13'!B:S,13,FALSE),"")</f>
        <v/>
      </c>
      <c r="U5" t="str">
        <f>IFERROR(VLOOKUP(#REF!,'S14'!B:S,13,FALSE),"")</f>
        <v/>
      </c>
      <c r="V5" t="str">
        <f>IFERROR(VLOOKUP(#REF!,'S15'!B:S,13,FALSE),"")</f>
        <v/>
      </c>
      <c r="W5" t="str">
        <f>IFERROR(VLOOKUP(#REF!,'S16'!B:S,13,FALSE),"")</f>
        <v/>
      </c>
      <c r="X5" t="str">
        <f>IFERROR(VLOOKUP(#REF!,'S17'!B:S,13,FALSE),"")</f>
        <v/>
      </c>
      <c r="Y5" t="str">
        <f>IFERROR(VLOOKUP(#REF!,'S18'!B:S,13,FALSE),"")</f>
        <v/>
      </c>
      <c r="Z5" t="str">
        <f>IFERROR(VLOOKUP(#REF!,'S19'!B:S,13,FALSE),"")</f>
        <v/>
      </c>
      <c r="AA5" t="str">
        <f>IFERROR(VLOOKUP(#REF!,'S20'!B:S,13,FALSE),"")</f>
        <v/>
      </c>
      <c r="AB5" t="str">
        <f>IFERROR(VLOOKUP(#REF!,'S21'!B:S,13,FALSE),"")</f>
        <v/>
      </c>
      <c r="AC5" t="str">
        <f>IFERROR(VLOOKUP(#REF!,'S22'!B:S,13,FALSE),"")</f>
        <v/>
      </c>
      <c r="AD5" t="str">
        <f>IFERROR(VLOOKUP(#REF!,'S23'!B:S,13,FALSE),"")</f>
        <v/>
      </c>
      <c r="AE5" t="str">
        <f>IFERROR(VLOOKUP(#REF!,'S24'!B:S,13,FALSE),"")</f>
        <v/>
      </c>
      <c r="AF5" t="str">
        <f>IFERROR(VLOOKUP(#REF!,'S25'!B:S,13,FALSE),"")</f>
        <v/>
      </c>
      <c r="AG5" t="str">
        <f>IFERROR(VLOOKUP(#REF!,'S26'!B:S,13,FALSE),"")</f>
        <v/>
      </c>
      <c r="AH5" t="str">
        <f>IFERROR(VLOOKUP(#REF!,'S27'!B:S,13,FALSE),"")</f>
        <v/>
      </c>
      <c r="AI5" t="str">
        <f>IFERROR(VLOOKUP(#REF!,'S28'!B:S,13,FALSE),"")</f>
        <v/>
      </c>
      <c r="AJ5" t="str">
        <f>IFERROR(VLOOKUP(#REF!,'S29'!B:S,13,FALSE),"")</f>
        <v/>
      </c>
      <c r="AK5" t="str">
        <f>IFERROR(VLOOKUP(#REF!,'S30'!B:S,13,FALSE),"")</f>
        <v/>
      </c>
      <c r="AL5" t="str">
        <f>IFERROR(VLOOKUP(#REF!,'S31'!B:S,13,FALSE),"")</f>
        <v/>
      </c>
      <c r="AM5" t="str">
        <f>IFERROR(VLOOKUP(#REF!,'S32'!B:S,13,FALSE),"")</f>
        <v/>
      </c>
      <c r="AN5" t="str">
        <f>IFERROR(VLOOKUP(#REF!,'S33'!B:S,13,FALSE),"")</f>
        <v/>
      </c>
      <c r="AO5" t="str">
        <f>IFERROR(VLOOKUP(#REF!,'S34'!B:S,13,FALSE),"")</f>
        <v/>
      </c>
      <c r="AP5" t="str">
        <f>IFERROR(VLOOKUP(#REF!,'S35'!B:S,13,FALSE),"")</f>
        <v/>
      </c>
      <c r="AQ5" t="str">
        <f>IFERROR(VLOOKUP(#REF!,'S36'!B:S,13,FALSE),"")</f>
        <v/>
      </c>
      <c r="AR5" t="str">
        <f>IFERROR(VLOOKUP(#REF!,'S37'!B:S,13,FALSE),"")</f>
        <v/>
      </c>
      <c r="AS5" t="str">
        <f>IFERROR(VLOOKUP(#REF!,'S38'!B:S,13,FALSE),"")</f>
        <v/>
      </c>
      <c r="AT5" t="str">
        <f>IFERROR(VLOOKUP(#REF!,'S39'!B:S,13,FALSE),"")</f>
        <v/>
      </c>
      <c r="AU5" s="37" t="str">
        <f>IFERROR(VLOOKUP(#REF!,'S40'!B:S,13,FALSE),"")</f>
        <v/>
      </c>
      <c r="AV5" t="str">
        <f>IFERROR(VLOOKUP(#REF!,'S41'!B:S,13,FALSE),"")</f>
        <v/>
      </c>
      <c r="AW5" t="str">
        <f>IFERROR(VLOOKUP(#REF!,'S42'!B:S,13,FALSE),"")</f>
        <v/>
      </c>
      <c r="AX5" t="str">
        <f>IFERROR(VLOOKUP(#REF!,'S43'!B:S,13,FALSE),"")</f>
        <v/>
      </c>
      <c r="AY5" t="str">
        <f>IFERROR(VLOOKUP(#REF!,'S44'!B:S,13,FALSE),"")</f>
        <v/>
      </c>
      <c r="AZ5" t="str">
        <f>IFERROR(VLOOKUP(#REF!,'S45'!B:S,13,FALSE),"")</f>
        <v/>
      </c>
      <c r="BA5" t="str">
        <f>IFERROR(VLOOKUP(#REF!,'S46'!B:S,13,FALSE),"")</f>
        <v/>
      </c>
      <c r="BB5" t="str">
        <f>IFERROR(VLOOKUP(#REF!,'S47'!B:S,13,FALSE),"")</f>
        <v/>
      </c>
      <c r="BC5" t="str">
        <f>IFERROR(VLOOKUP(#REF!,'S48'!B:S,13,FALSE),"")</f>
        <v/>
      </c>
      <c r="BD5" t="str">
        <f>IFERROR(VLOOKUP(#REF!,'S49'!B:S,13,FALSE),"")</f>
        <v/>
      </c>
      <c r="BE5" t="str">
        <f>IFERROR(VLOOKUP(#REF!,'S50'!B:S,13,FALSE),"")</f>
        <v/>
      </c>
      <c r="BF5" t="str">
        <f>IFERROR(VLOOKUP(#REF!,'S51'!B:S,13,FALSE),"")</f>
        <v/>
      </c>
      <c r="BG5" t="str">
        <f>IFERROR(VLOOKUP(#REF!,'S52'!B:S,13,FALSE),"")</f>
        <v/>
      </c>
      <c r="BH5" s="188" t="e">
        <f>IF(#REF!="",-9999.0001,IF(BJ5=52,-9999.0001+SUM(H5:BG5),IF(BJ5&lt;&gt;52,0.0001+SUM(H5:BG5))))</f>
        <v>#REF!</v>
      </c>
      <c r="BI5" s="65" t="e">
        <f>IF(#REF!="","",SUM(H5:BG5))</f>
        <v>#REF!</v>
      </c>
      <c r="BJ5" s="65" t="e">
        <f>IF(#REF!="","",COUNTIF(H5:BG5,""))</f>
        <v>#REF!</v>
      </c>
      <c r="BK5" s="54">
        <f t="shared" si="0"/>
        <v>0</v>
      </c>
      <c r="BR5" t="str">
        <f>IFERROR(VLOOKUP(#REF!,'S01'!B:S,14,FALSE),"")</f>
        <v/>
      </c>
      <c r="BS5" t="str">
        <f>IFERROR(VLOOKUP(#REF!,'S02'!B:S,14,FALSE),"")</f>
        <v/>
      </c>
      <c r="BT5" t="str">
        <f>IFERROR(VLOOKUP(#REF!,'S03'!B:S,14,FALSE),"")</f>
        <v/>
      </c>
      <c r="BU5" t="str">
        <f>IFERROR(VLOOKUP(#REF!,'S04'!B:S,14,FALSE),"")</f>
        <v/>
      </c>
      <c r="BV5" t="str">
        <f>IFERROR(VLOOKUP(#REF!,'S05'!B:S,14,FALSE),"")</f>
        <v/>
      </c>
      <c r="BW5" t="str">
        <f>IFERROR(VLOOKUP(#REF!,'S06'!B:S,14,FALSE),"")</f>
        <v/>
      </c>
      <c r="BX5" t="str">
        <f>IFERROR(VLOOKUP(#REF!,'S07'!B:S,14,FALSE),"")</f>
        <v/>
      </c>
      <c r="BY5" t="str">
        <f>IFERROR(VLOOKUP(#REF!,'S08'!B:S,14,FALSE),"")</f>
        <v/>
      </c>
      <c r="BZ5" t="str">
        <f>IFERROR(VLOOKUP(#REF!,'S09'!B:S,14,FALSE),"")</f>
        <v/>
      </c>
      <c r="CA5" t="str">
        <f>IFERROR(VLOOKUP(#REF!,'S10'!B:S,14,FALSE),"")</f>
        <v/>
      </c>
      <c r="CB5" t="str">
        <f>IFERROR(VLOOKUP(#REF!,'S11'!B:S,14,FALSE),"")</f>
        <v/>
      </c>
      <c r="CC5" t="str">
        <f>IFERROR(VLOOKUP(#REF!,'S12'!B:S,14,FALSE),"")</f>
        <v/>
      </c>
      <c r="CD5" t="str">
        <f>IFERROR(VLOOKUP(#REF!,'S13'!B:S,14,FALSE),"")</f>
        <v/>
      </c>
      <c r="CE5" t="str">
        <f>IFERROR(VLOOKUP(#REF!,'S14'!B:S,14,FALSE),"")</f>
        <v/>
      </c>
      <c r="CF5" t="str">
        <f>IFERROR(VLOOKUP(#REF!,'S15'!B:S,14,FALSE),"")</f>
        <v/>
      </c>
      <c r="CG5" t="str">
        <f>IFERROR(VLOOKUP(#REF!,'S16'!B:S,14,FALSE),"")</f>
        <v/>
      </c>
      <c r="CH5" t="str">
        <f>IFERROR(VLOOKUP(#REF!,'S17'!B:S,14,FALSE),"")</f>
        <v/>
      </c>
      <c r="CI5" t="str">
        <f>IFERROR(VLOOKUP(#REF!,'S18'!B:S,14,FALSE),"")</f>
        <v/>
      </c>
      <c r="CJ5" t="str">
        <f>IFERROR(VLOOKUP(#REF!,'S19'!B:S,14,FALSE),"")</f>
        <v/>
      </c>
      <c r="CK5" t="str">
        <f>IFERROR(VLOOKUP(#REF!,'S20'!B:S,14,FALSE),"")</f>
        <v/>
      </c>
      <c r="CL5" t="str">
        <f>IFERROR(VLOOKUP(#REF!,'S21'!B:S,14,FALSE),"")</f>
        <v/>
      </c>
      <c r="CM5" t="str">
        <f>IFERROR(VLOOKUP(#REF!,'S22'!B:S,14,FALSE),"")</f>
        <v/>
      </c>
      <c r="CN5" t="str">
        <f>IFERROR(VLOOKUP(#REF!,'S23'!B:S,14,FALSE),"")</f>
        <v/>
      </c>
      <c r="CO5" t="str">
        <f>IFERROR(VLOOKUP(#REF!,'S24'!B:S,14,FALSE),"")</f>
        <v/>
      </c>
      <c r="CP5" t="str">
        <f>IFERROR(VLOOKUP(#REF!,'S25'!B:S,14,FALSE),"")</f>
        <v/>
      </c>
      <c r="CQ5" t="str">
        <f>IFERROR(VLOOKUP(#REF!,'S26'!B:S,14,FALSE),"")</f>
        <v/>
      </c>
      <c r="CR5" t="str">
        <f>IFERROR(VLOOKUP(#REF!,'S27'!B:S,14,FALSE),"")</f>
        <v/>
      </c>
      <c r="CS5" t="str">
        <f>IFERROR(VLOOKUP(#REF!,'S28'!B:S,14,FALSE),"")</f>
        <v/>
      </c>
      <c r="CT5" t="str">
        <f>IFERROR(VLOOKUP(#REF!,'S29'!B:S,14,FALSE),"")</f>
        <v/>
      </c>
      <c r="CU5" t="str">
        <f>IFERROR(VLOOKUP(#REF!,'S30'!B:S,14,FALSE),"")</f>
        <v/>
      </c>
      <c r="CV5" t="str">
        <f>IFERROR(VLOOKUP(#REF!,'S31'!B:S,14,FALSE),"")</f>
        <v/>
      </c>
      <c r="CW5" t="str">
        <f>IFERROR(VLOOKUP(#REF!,'S32'!B:S,14,FALSE),"")</f>
        <v/>
      </c>
      <c r="CX5" t="str">
        <f>IFERROR(VLOOKUP(#REF!,'S33'!B:S,14,FALSE),"")</f>
        <v/>
      </c>
      <c r="CY5" t="str">
        <f>IFERROR(VLOOKUP(#REF!,'S34'!B:S,14,FALSE),"")</f>
        <v/>
      </c>
      <c r="CZ5" t="str">
        <f>IFERROR(VLOOKUP(#REF!,'S35'!B:S,14,FALSE),"")</f>
        <v/>
      </c>
      <c r="DA5" t="str">
        <f>IFERROR(VLOOKUP(#REF!,'S36'!B:S,14,FALSE),"")</f>
        <v/>
      </c>
      <c r="DB5" t="str">
        <f>IFERROR(VLOOKUP(#REF!,'S37'!B:S,14,FALSE),"")</f>
        <v/>
      </c>
      <c r="DC5" t="str">
        <f>IFERROR(VLOOKUP(#REF!,'S38'!B:S,14,FALSE),"")</f>
        <v/>
      </c>
      <c r="DD5" t="str">
        <f>IFERROR(VLOOKUP(#REF!,'S39'!B:S,14,FALSE),"")</f>
        <v/>
      </c>
      <c r="DE5" t="str">
        <f>IFERROR(VLOOKUP(#REF!,'S40'!B:S,14,FALSE),"")</f>
        <v/>
      </c>
      <c r="DF5" t="str">
        <f>IFERROR(VLOOKUP(#REF!,'S41'!B:S,14,FALSE),"")</f>
        <v/>
      </c>
      <c r="DG5" t="str">
        <f>IFERROR(VLOOKUP(#REF!,'S42'!B:S,14,FALSE),"")</f>
        <v/>
      </c>
      <c r="DH5" t="str">
        <f>IFERROR(VLOOKUP(#REF!,'S43'!B:S,14,FALSE),"")</f>
        <v/>
      </c>
      <c r="DI5" t="str">
        <f>IFERROR(VLOOKUP(#REF!,'S44'!B:S,14,FALSE),"")</f>
        <v/>
      </c>
      <c r="DJ5" t="str">
        <f>IFERROR(VLOOKUP(#REF!,'S45'!B:S,14,FALSE),"")</f>
        <v/>
      </c>
      <c r="DK5" t="str">
        <f>IFERROR(VLOOKUP(#REF!,'S46'!B:S,14,FALSE),"")</f>
        <v/>
      </c>
      <c r="DL5" t="str">
        <f>IFERROR(VLOOKUP(#REF!,'S47'!B:S,14,FALSE),"")</f>
        <v/>
      </c>
      <c r="DM5" t="str">
        <f>IFERROR(VLOOKUP(#REF!,'S48'!B:S,14,FALSE),"")</f>
        <v/>
      </c>
      <c r="DN5" t="str">
        <f>IFERROR(VLOOKUP(#REF!,'S49'!B:S,14,FALSE),"")</f>
        <v/>
      </c>
      <c r="DO5" t="str">
        <f>IFERROR(VLOOKUP(#REF!,'S50'!B:S,14,FALSE),"")</f>
        <v/>
      </c>
      <c r="DP5" t="str">
        <f>IFERROR(VLOOKUP(#REF!,'S51'!B:S,14,FALSE),"")</f>
        <v/>
      </c>
      <c r="DQ5" t="str">
        <f>IFERROR(VLOOKUP(#REF!,'S52'!B:S,14,FALSE),"")</f>
        <v/>
      </c>
      <c r="DR5" t="e">
        <f>IF(#REF!="","",IF(F5="non classé","",SUM(BR5:DQ5)))</f>
        <v>#REF!</v>
      </c>
    </row>
    <row r="6" spans="1:122" ht="23.1" hidden="1" customHeight="1" x14ac:dyDescent="0.25">
      <c r="A6" s="48"/>
      <c r="B6" s="237" t="s">
        <v>381</v>
      </c>
      <c r="F6" s="86" t="e">
        <f>IF(#REF!="","",IFERROR(INDEX(Challenge!$A$3:$A$72,MATCH(#REF!,Challenge!$B$3:$B$72,0)),"non classé"))</f>
        <v>#REF!</v>
      </c>
      <c r="G6" s="86"/>
      <c r="H6" t="str">
        <f>IFERROR(VLOOKUP(#REF!,'S01'!B:S,13,FALSE),"")</f>
        <v/>
      </c>
      <c r="I6" t="str">
        <f>IFERROR(VLOOKUP(#REF!,'S02'!B:S,13,FALSE),"")</f>
        <v/>
      </c>
      <c r="J6" t="str">
        <f>IFERROR(VLOOKUP(#REF!,'S03'!B:S,13,FALSE),"")</f>
        <v/>
      </c>
      <c r="K6" t="str">
        <f>IFERROR(VLOOKUP(#REF!,'S04'!B:S,13,FALSE),"")</f>
        <v/>
      </c>
      <c r="L6" t="str">
        <f>IFERROR(VLOOKUP(#REF!,'S05'!B:S,13,FALSE),"")</f>
        <v/>
      </c>
      <c r="M6" t="str">
        <f>IFERROR(VLOOKUP(#REF!,'S06'!B:S,13,FALSE),"")</f>
        <v/>
      </c>
      <c r="N6" t="str">
        <f>IFERROR(VLOOKUP(#REF!,'S07'!B:S,13,FALSE),"")</f>
        <v/>
      </c>
      <c r="O6" t="str">
        <f>IFERROR(VLOOKUP(#REF!,'S08'!B:S,13,FALSE),"")</f>
        <v/>
      </c>
      <c r="P6" t="str">
        <f>IFERROR(VLOOKUP(#REF!,'S09'!B:S,13,FALSE),"")</f>
        <v/>
      </c>
      <c r="Q6" t="str">
        <f>IFERROR(VLOOKUP(#REF!,'S10'!B:S,13,FALSE),"")</f>
        <v/>
      </c>
      <c r="R6" t="str">
        <f>IFERROR(VLOOKUP(#REF!,'S11'!B:S,13,FALSE),"")</f>
        <v/>
      </c>
      <c r="S6" t="str">
        <f>IFERROR(VLOOKUP(#REF!,'S12'!B:S,13,FALSE),"")</f>
        <v/>
      </c>
      <c r="T6" t="str">
        <f>IFERROR(VLOOKUP(#REF!,'S13'!B:S,13,FALSE),"")</f>
        <v/>
      </c>
      <c r="U6" t="str">
        <f>IFERROR(VLOOKUP(#REF!,'S14'!B:S,13,FALSE),"")</f>
        <v/>
      </c>
      <c r="V6" t="str">
        <f>IFERROR(VLOOKUP(#REF!,'S15'!B:S,13,FALSE),"")</f>
        <v/>
      </c>
      <c r="W6" t="str">
        <f>IFERROR(VLOOKUP(#REF!,'S16'!B:S,13,FALSE),"")</f>
        <v/>
      </c>
      <c r="X6" t="str">
        <f>IFERROR(VLOOKUP(#REF!,'S17'!B:S,13,FALSE),"")</f>
        <v/>
      </c>
      <c r="Y6" t="str">
        <f>IFERROR(VLOOKUP(#REF!,'S18'!B:S,13,FALSE),"")</f>
        <v/>
      </c>
      <c r="Z6" t="str">
        <f>IFERROR(VLOOKUP(#REF!,'S19'!B:S,13,FALSE),"")</f>
        <v/>
      </c>
      <c r="AA6" t="str">
        <f>IFERROR(VLOOKUP(#REF!,'S20'!B:S,13,FALSE),"")</f>
        <v/>
      </c>
      <c r="AB6" t="str">
        <f>IFERROR(VLOOKUP(#REF!,'S21'!B:S,13,FALSE),"")</f>
        <v/>
      </c>
      <c r="AC6" t="str">
        <f>IFERROR(VLOOKUP(#REF!,'S22'!B:S,13,FALSE),"")</f>
        <v/>
      </c>
      <c r="AD6" t="str">
        <f>IFERROR(VLOOKUP(#REF!,'S23'!B:S,13,FALSE),"")</f>
        <v/>
      </c>
      <c r="AE6" t="str">
        <f>IFERROR(VLOOKUP(#REF!,'S24'!B:S,13,FALSE),"")</f>
        <v/>
      </c>
      <c r="AF6" t="str">
        <f>IFERROR(VLOOKUP(#REF!,'S25'!B:S,13,FALSE),"")</f>
        <v/>
      </c>
      <c r="AG6" t="str">
        <f>IFERROR(VLOOKUP(#REF!,'S26'!B:S,13,FALSE),"")</f>
        <v/>
      </c>
      <c r="AH6" t="str">
        <f>IFERROR(VLOOKUP(#REF!,'S27'!B:S,13,FALSE),"")</f>
        <v/>
      </c>
      <c r="AI6" t="str">
        <f>IFERROR(VLOOKUP(#REF!,'S28'!B:S,13,FALSE),"")</f>
        <v/>
      </c>
      <c r="AJ6" t="str">
        <f>IFERROR(VLOOKUP(#REF!,'S29'!B:S,13,FALSE),"")</f>
        <v/>
      </c>
      <c r="AK6" t="str">
        <f>IFERROR(VLOOKUP(#REF!,'S30'!B:S,13,FALSE),"")</f>
        <v/>
      </c>
      <c r="AL6" t="str">
        <f>IFERROR(VLOOKUP(#REF!,'S31'!B:S,13,FALSE),"")</f>
        <v/>
      </c>
      <c r="AM6" t="str">
        <f>IFERROR(VLOOKUP(#REF!,'S32'!B:S,13,FALSE),"")</f>
        <v/>
      </c>
      <c r="AN6" t="str">
        <f>IFERROR(VLOOKUP(#REF!,'S33'!B:S,13,FALSE),"")</f>
        <v/>
      </c>
      <c r="AO6" t="str">
        <f>IFERROR(VLOOKUP(#REF!,'S34'!B:S,13,FALSE),"")</f>
        <v/>
      </c>
      <c r="AP6" t="str">
        <f>IFERROR(VLOOKUP(#REF!,'S35'!B:S,13,FALSE),"")</f>
        <v/>
      </c>
      <c r="AQ6" t="str">
        <f>IFERROR(VLOOKUP(#REF!,'S36'!B:S,13,FALSE),"")</f>
        <v/>
      </c>
      <c r="AR6" t="str">
        <f>IFERROR(VLOOKUP(#REF!,'S37'!B:S,13,FALSE),"")</f>
        <v/>
      </c>
      <c r="AS6" t="str">
        <f>IFERROR(VLOOKUP(#REF!,'S38'!B:S,13,FALSE),"")</f>
        <v/>
      </c>
      <c r="AT6" t="str">
        <f>IFERROR(VLOOKUP(#REF!,'S39'!B:S,13,FALSE),"")</f>
        <v/>
      </c>
      <c r="AU6" s="37" t="str">
        <f>IFERROR(VLOOKUP(#REF!,'S40'!B:S,13,FALSE),"")</f>
        <v/>
      </c>
      <c r="AV6" t="str">
        <f>IFERROR(VLOOKUP(#REF!,'S41'!B:S,13,FALSE),"")</f>
        <v/>
      </c>
      <c r="AW6" t="str">
        <f>IFERROR(VLOOKUP(#REF!,'S42'!B:S,13,FALSE),"")</f>
        <v/>
      </c>
      <c r="AX6" t="str">
        <f>IFERROR(VLOOKUP(#REF!,'S43'!B:S,13,FALSE),"")</f>
        <v/>
      </c>
      <c r="AY6" t="str">
        <f>IFERROR(VLOOKUP(#REF!,'S44'!B:S,13,FALSE),"")</f>
        <v/>
      </c>
      <c r="AZ6" t="str">
        <f>IFERROR(VLOOKUP(#REF!,'S45'!B:S,13,FALSE),"")</f>
        <v/>
      </c>
      <c r="BA6" t="str">
        <f>IFERROR(VLOOKUP(#REF!,'S46'!B:S,13,FALSE),"")</f>
        <v/>
      </c>
      <c r="BB6" t="str">
        <f>IFERROR(VLOOKUP(#REF!,'S47'!B:S,13,FALSE),"")</f>
        <v/>
      </c>
      <c r="BC6" t="str">
        <f>IFERROR(VLOOKUP(#REF!,'S48'!B:S,13,FALSE),"")</f>
        <v/>
      </c>
      <c r="BD6" t="str">
        <f>IFERROR(VLOOKUP(#REF!,'S49'!B:S,13,FALSE),"")</f>
        <v/>
      </c>
      <c r="BE6" t="str">
        <f>IFERROR(VLOOKUP(#REF!,'S50'!B:S,13,FALSE),"")</f>
        <v/>
      </c>
      <c r="BF6" t="str">
        <f>IFERROR(VLOOKUP(#REF!,'S51'!B:S,13,FALSE),"")</f>
        <v/>
      </c>
      <c r="BG6" t="str">
        <f>IFERROR(VLOOKUP(#REF!,'S52'!B:S,13,FALSE),"")</f>
        <v/>
      </c>
      <c r="BH6" s="188" t="e">
        <f>IF(#REF!="",-9999.0001,IF(BJ6=52,-9999.0001+SUM(H6:BG6),IF(BJ6&lt;&gt;52,0.0001+SUM(H6:BG6))))</f>
        <v>#REF!</v>
      </c>
      <c r="BI6" s="65" t="e">
        <f>IF(#REF!="","",SUM(H6:BG6))</f>
        <v>#REF!</v>
      </c>
      <c r="BJ6" s="65" t="e">
        <f>IF(#REF!="","",COUNTIF(H6:BG6,""))</f>
        <v>#REF!</v>
      </c>
      <c r="BK6" s="54">
        <f t="shared" si="0"/>
        <v>0</v>
      </c>
      <c r="BR6" t="str">
        <f>IFERROR(VLOOKUP(#REF!,'S01'!B:S,14,FALSE),"")</f>
        <v/>
      </c>
      <c r="BS6" t="str">
        <f>IFERROR(VLOOKUP(#REF!,'S02'!B:S,14,FALSE),"")</f>
        <v/>
      </c>
      <c r="BT6" t="str">
        <f>IFERROR(VLOOKUP(#REF!,'S03'!B:S,14,FALSE),"")</f>
        <v/>
      </c>
      <c r="BU6" t="str">
        <f>IFERROR(VLOOKUP(#REF!,'S04'!B:S,14,FALSE),"")</f>
        <v/>
      </c>
      <c r="BV6" t="str">
        <f>IFERROR(VLOOKUP(#REF!,'S05'!B:S,14,FALSE),"")</f>
        <v/>
      </c>
      <c r="BW6" t="str">
        <f>IFERROR(VLOOKUP(#REF!,'S06'!B:S,14,FALSE),"")</f>
        <v/>
      </c>
      <c r="BX6" t="str">
        <f>IFERROR(VLOOKUP(#REF!,'S07'!B:S,14,FALSE),"")</f>
        <v/>
      </c>
      <c r="BY6" t="str">
        <f>IFERROR(VLOOKUP(#REF!,'S08'!B:S,14,FALSE),"")</f>
        <v/>
      </c>
      <c r="BZ6" t="str">
        <f>IFERROR(VLOOKUP(#REF!,'S09'!B:S,14,FALSE),"")</f>
        <v/>
      </c>
      <c r="CA6" t="str">
        <f>IFERROR(VLOOKUP(#REF!,'S10'!B:S,14,FALSE),"")</f>
        <v/>
      </c>
      <c r="CB6" t="str">
        <f>IFERROR(VLOOKUP(#REF!,'S11'!B:S,14,FALSE),"")</f>
        <v/>
      </c>
      <c r="CC6" t="str">
        <f>IFERROR(VLOOKUP(#REF!,'S12'!B:S,14,FALSE),"")</f>
        <v/>
      </c>
      <c r="CD6" t="str">
        <f>IFERROR(VLOOKUP(#REF!,'S13'!B:S,14,FALSE),"")</f>
        <v/>
      </c>
      <c r="CE6" t="str">
        <f>IFERROR(VLOOKUP(#REF!,'S14'!B:S,14,FALSE),"")</f>
        <v/>
      </c>
      <c r="CF6" t="str">
        <f>IFERROR(VLOOKUP(#REF!,'S15'!B:S,14,FALSE),"")</f>
        <v/>
      </c>
      <c r="CG6" t="str">
        <f>IFERROR(VLOOKUP(#REF!,'S16'!B:S,14,FALSE),"")</f>
        <v/>
      </c>
      <c r="CH6" t="str">
        <f>IFERROR(VLOOKUP(#REF!,'S17'!B:S,14,FALSE),"")</f>
        <v/>
      </c>
      <c r="CI6" t="str">
        <f>IFERROR(VLOOKUP(#REF!,'S18'!B:S,14,FALSE),"")</f>
        <v/>
      </c>
      <c r="CJ6" t="str">
        <f>IFERROR(VLOOKUP(#REF!,'S19'!B:S,14,FALSE),"")</f>
        <v/>
      </c>
      <c r="CK6" t="str">
        <f>IFERROR(VLOOKUP(#REF!,'S20'!B:S,14,FALSE),"")</f>
        <v/>
      </c>
      <c r="CL6" t="str">
        <f>IFERROR(VLOOKUP(#REF!,'S21'!B:S,14,FALSE),"")</f>
        <v/>
      </c>
      <c r="CM6" t="str">
        <f>IFERROR(VLOOKUP(#REF!,'S22'!B:S,14,FALSE),"")</f>
        <v/>
      </c>
      <c r="CN6" t="str">
        <f>IFERROR(VLOOKUP(#REF!,'S23'!B:S,14,FALSE),"")</f>
        <v/>
      </c>
      <c r="CO6" t="str">
        <f>IFERROR(VLOOKUP(#REF!,'S24'!B:S,14,FALSE),"")</f>
        <v/>
      </c>
      <c r="CP6" t="str">
        <f>IFERROR(VLOOKUP(#REF!,'S25'!B:S,14,FALSE),"")</f>
        <v/>
      </c>
      <c r="CQ6" t="str">
        <f>IFERROR(VLOOKUP(#REF!,'S26'!B:S,14,FALSE),"")</f>
        <v/>
      </c>
      <c r="CR6" t="str">
        <f>IFERROR(VLOOKUP(#REF!,'S27'!B:S,14,FALSE),"")</f>
        <v/>
      </c>
      <c r="CS6" t="str">
        <f>IFERROR(VLOOKUP(#REF!,'S28'!B:S,14,FALSE),"")</f>
        <v/>
      </c>
      <c r="CT6" t="str">
        <f>IFERROR(VLOOKUP(#REF!,'S29'!B:S,14,FALSE),"")</f>
        <v/>
      </c>
      <c r="CU6" t="str">
        <f>IFERROR(VLOOKUP(#REF!,'S30'!B:S,14,FALSE),"")</f>
        <v/>
      </c>
      <c r="CV6" t="str">
        <f>IFERROR(VLOOKUP(#REF!,'S31'!B:S,14,FALSE),"")</f>
        <v/>
      </c>
      <c r="CW6" t="str">
        <f>IFERROR(VLOOKUP(#REF!,'S32'!B:S,14,FALSE),"")</f>
        <v/>
      </c>
      <c r="CX6" t="str">
        <f>IFERROR(VLOOKUP(#REF!,'S33'!B:S,14,FALSE),"")</f>
        <v/>
      </c>
      <c r="CY6" t="str">
        <f>IFERROR(VLOOKUP(#REF!,'S34'!B:S,14,FALSE),"")</f>
        <v/>
      </c>
      <c r="CZ6" t="str">
        <f>IFERROR(VLOOKUP(#REF!,'S35'!B:S,14,FALSE),"")</f>
        <v/>
      </c>
      <c r="DA6" t="str">
        <f>IFERROR(VLOOKUP(#REF!,'S36'!B:S,14,FALSE),"")</f>
        <v/>
      </c>
      <c r="DB6" t="str">
        <f>IFERROR(VLOOKUP(#REF!,'S37'!B:S,14,FALSE),"")</f>
        <v/>
      </c>
      <c r="DC6" t="str">
        <f>IFERROR(VLOOKUP(#REF!,'S38'!B:S,14,FALSE),"")</f>
        <v/>
      </c>
      <c r="DD6" t="str">
        <f>IFERROR(VLOOKUP(#REF!,'S39'!B:S,14,FALSE),"")</f>
        <v/>
      </c>
      <c r="DE6" t="str">
        <f>IFERROR(VLOOKUP(#REF!,'S40'!B:S,14,FALSE),"")</f>
        <v/>
      </c>
      <c r="DF6" t="str">
        <f>IFERROR(VLOOKUP(#REF!,'S41'!B:S,14,FALSE),"")</f>
        <v/>
      </c>
      <c r="DG6" t="str">
        <f>IFERROR(VLOOKUP(#REF!,'S42'!B:S,14,FALSE),"")</f>
        <v/>
      </c>
      <c r="DH6" t="str">
        <f>IFERROR(VLOOKUP(#REF!,'S43'!B:S,14,FALSE),"")</f>
        <v/>
      </c>
      <c r="DI6" t="str">
        <f>IFERROR(VLOOKUP(#REF!,'S44'!B:S,14,FALSE),"")</f>
        <v/>
      </c>
      <c r="DJ6" t="str">
        <f>IFERROR(VLOOKUP(#REF!,'S45'!B:S,14,FALSE),"")</f>
        <v/>
      </c>
      <c r="DK6" t="str">
        <f>IFERROR(VLOOKUP(#REF!,'S46'!B:S,14,FALSE),"")</f>
        <v/>
      </c>
      <c r="DL6" t="str">
        <f>IFERROR(VLOOKUP(#REF!,'S47'!B:S,14,FALSE),"")</f>
        <v/>
      </c>
      <c r="DM6" t="str">
        <f>IFERROR(VLOOKUP(#REF!,'S48'!B:S,14,FALSE),"")</f>
        <v/>
      </c>
      <c r="DN6" t="str">
        <f>IFERROR(VLOOKUP(#REF!,'S49'!B:S,14,FALSE),"")</f>
        <v/>
      </c>
      <c r="DO6" t="str">
        <f>IFERROR(VLOOKUP(#REF!,'S50'!B:S,14,FALSE),"")</f>
        <v/>
      </c>
      <c r="DP6" t="str">
        <f>IFERROR(VLOOKUP(#REF!,'S51'!B:S,14,FALSE),"")</f>
        <v/>
      </c>
      <c r="DQ6" t="str">
        <f>IFERROR(VLOOKUP(#REF!,'S52'!B:S,14,FALSE),"")</f>
        <v/>
      </c>
      <c r="DR6" t="e">
        <f>IF(#REF!="","",IF(F6="non classé","",SUM(BR6:DQ6)))</f>
        <v>#REF!</v>
      </c>
    </row>
    <row r="7" spans="1:122" ht="23.1" hidden="1" customHeight="1" x14ac:dyDescent="0.25">
      <c r="A7" s="48"/>
      <c r="B7" s="234" t="s">
        <v>307</v>
      </c>
      <c r="F7" s="86" t="e">
        <f>IF(#REF!="","",IFERROR(INDEX(Challenge!$A$3:$A$72,MATCH(#REF!,Challenge!$B$3:$B$72,0)),"non classé"))</f>
        <v>#REF!</v>
      </c>
      <c r="H7" t="str">
        <f>IFERROR(VLOOKUP(#REF!,'S01'!B:S,13,FALSE),"")</f>
        <v/>
      </c>
      <c r="I7" t="str">
        <f>IFERROR(VLOOKUP(#REF!,'S02'!B:S,13,FALSE),"")</f>
        <v/>
      </c>
      <c r="J7" t="str">
        <f>IFERROR(VLOOKUP(#REF!,'S03'!B:S,13,FALSE),"")</f>
        <v/>
      </c>
      <c r="K7" t="str">
        <f>IFERROR(VLOOKUP(#REF!,'S04'!B:S,13,FALSE),"")</f>
        <v/>
      </c>
      <c r="L7" t="str">
        <f>IFERROR(VLOOKUP(#REF!,'S05'!B:S,13,FALSE),"")</f>
        <v/>
      </c>
      <c r="M7" t="str">
        <f>IFERROR(VLOOKUP(#REF!,'S06'!B:S,13,FALSE),"")</f>
        <v/>
      </c>
      <c r="N7" t="str">
        <f>IFERROR(VLOOKUP(#REF!,'S07'!B:S,13,FALSE),"")</f>
        <v/>
      </c>
      <c r="O7" t="str">
        <f>IFERROR(VLOOKUP(#REF!,'S08'!B:S,13,FALSE),"")</f>
        <v/>
      </c>
      <c r="P7" t="str">
        <f>IFERROR(VLOOKUP(#REF!,'S09'!B:S,13,FALSE),"")</f>
        <v/>
      </c>
      <c r="Q7" t="str">
        <f>IFERROR(VLOOKUP(#REF!,'S10'!B:S,13,FALSE),"")</f>
        <v/>
      </c>
      <c r="R7" t="str">
        <f>IFERROR(VLOOKUP(#REF!,'S11'!B:S,13,FALSE),"")</f>
        <v/>
      </c>
      <c r="S7" t="str">
        <f>IFERROR(VLOOKUP(#REF!,'S12'!B:S,13,FALSE),"")</f>
        <v/>
      </c>
      <c r="T7" t="str">
        <f>IFERROR(VLOOKUP(#REF!,'S13'!B:S,13,FALSE),"")</f>
        <v/>
      </c>
      <c r="U7" t="str">
        <f>IFERROR(VLOOKUP(#REF!,'S14'!B:S,13,FALSE),"")</f>
        <v/>
      </c>
      <c r="V7" t="str">
        <f>IFERROR(VLOOKUP(#REF!,'S15'!B:S,13,FALSE),"")</f>
        <v/>
      </c>
      <c r="W7" t="str">
        <f>IFERROR(VLOOKUP(#REF!,'S16'!B:S,13,FALSE),"")</f>
        <v/>
      </c>
      <c r="X7" t="str">
        <f>IFERROR(VLOOKUP(#REF!,'S17'!B:S,13,FALSE),"")</f>
        <v/>
      </c>
      <c r="Y7" t="str">
        <f>IFERROR(VLOOKUP(#REF!,'S18'!B:S,13,FALSE),"")</f>
        <v/>
      </c>
      <c r="Z7" t="str">
        <f>IFERROR(VLOOKUP(#REF!,'S19'!B:S,13,FALSE),"")</f>
        <v/>
      </c>
      <c r="AA7" t="str">
        <f>IFERROR(VLOOKUP(#REF!,'S20'!B:S,13,FALSE),"")</f>
        <v/>
      </c>
      <c r="AB7" t="str">
        <f>IFERROR(VLOOKUP(#REF!,'S21'!B:S,13,FALSE),"")</f>
        <v/>
      </c>
      <c r="AC7" t="str">
        <f>IFERROR(VLOOKUP(#REF!,'S22'!B:S,13,FALSE),"")</f>
        <v/>
      </c>
      <c r="AD7" t="str">
        <f>IFERROR(VLOOKUP(#REF!,'S23'!B:S,13,FALSE),"")</f>
        <v/>
      </c>
      <c r="AE7" t="str">
        <f>IFERROR(VLOOKUP(#REF!,'S24'!B:S,13,FALSE),"")</f>
        <v/>
      </c>
      <c r="AF7" t="str">
        <f>IFERROR(VLOOKUP(#REF!,'S25'!B:S,13,FALSE),"")</f>
        <v/>
      </c>
      <c r="AG7" t="str">
        <f>IFERROR(VLOOKUP(#REF!,'S26'!B:S,13,FALSE),"")</f>
        <v/>
      </c>
      <c r="AH7" t="str">
        <f>IFERROR(VLOOKUP(#REF!,'S27'!B:S,13,FALSE),"")</f>
        <v/>
      </c>
      <c r="AI7" t="str">
        <f>IFERROR(VLOOKUP(#REF!,'S28'!B:S,13,FALSE),"")</f>
        <v/>
      </c>
      <c r="AJ7" t="str">
        <f>IFERROR(VLOOKUP(#REF!,'S29'!B:S,13,FALSE),"")</f>
        <v/>
      </c>
      <c r="AK7" t="str">
        <f>IFERROR(VLOOKUP(#REF!,'S30'!B:S,13,FALSE),"")</f>
        <v/>
      </c>
      <c r="AL7" t="str">
        <f>IFERROR(VLOOKUP(#REF!,'S31'!B:S,13,FALSE),"")</f>
        <v/>
      </c>
      <c r="AM7" t="str">
        <f>IFERROR(VLOOKUP(#REF!,'S32'!B:S,13,FALSE),"")</f>
        <v/>
      </c>
      <c r="AN7" t="str">
        <f>IFERROR(VLOOKUP(#REF!,'S33'!B:S,13,FALSE),"")</f>
        <v/>
      </c>
      <c r="AO7" t="str">
        <f>IFERROR(VLOOKUP(#REF!,'S34'!B:S,13,FALSE),"")</f>
        <v/>
      </c>
      <c r="AP7" t="str">
        <f>IFERROR(VLOOKUP(#REF!,'S35'!B:S,13,FALSE),"")</f>
        <v/>
      </c>
      <c r="AQ7" t="str">
        <f>IFERROR(VLOOKUP(#REF!,'S36'!B:S,13,FALSE),"")</f>
        <v/>
      </c>
      <c r="AR7" t="str">
        <f>IFERROR(VLOOKUP(#REF!,'S37'!B:S,13,FALSE),"")</f>
        <v/>
      </c>
      <c r="AS7" t="str">
        <f>IFERROR(VLOOKUP(#REF!,'S38'!B:S,13,FALSE),"")</f>
        <v/>
      </c>
      <c r="AT7" t="str">
        <f>IFERROR(VLOOKUP(#REF!,'S39'!B:S,13,FALSE),"")</f>
        <v/>
      </c>
      <c r="AU7" s="37" t="str">
        <f>IFERROR(VLOOKUP(#REF!,'S40'!B:S,13,FALSE),"")</f>
        <v/>
      </c>
      <c r="AV7" t="str">
        <f>IFERROR(VLOOKUP(#REF!,'S41'!B:S,13,FALSE),"")</f>
        <v/>
      </c>
      <c r="AW7" t="str">
        <f>IFERROR(VLOOKUP(#REF!,'S42'!B:S,13,FALSE),"")</f>
        <v/>
      </c>
      <c r="AX7" t="str">
        <f>IFERROR(VLOOKUP(#REF!,'S43'!B:S,13,FALSE),"")</f>
        <v/>
      </c>
      <c r="AY7" t="str">
        <f>IFERROR(VLOOKUP(#REF!,'S44'!B:S,13,FALSE),"")</f>
        <v/>
      </c>
      <c r="AZ7" t="str">
        <f>IFERROR(VLOOKUP(#REF!,'S45'!B:S,13,FALSE),"")</f>
        <v/>
      </c>
      <c r="BA7" t="str">
        <f>IFERROR(VLOOKUP(#REF!,'S46'!B:S,13,FALSE),"")</f>
        <v/>
      </c>
      <c r="BB7" t="str">
        <f>IFERROR(VLOOKUP(#REF!,'S47'!B:S,13,FALSE),"")</f>
        <v/>
      </c>
      <c r="BC7" t="str">
        <f>IFERROR(VLOOKUP(#REF!,'S48'!B:S,13,FALSE),"")</f>
        <v/>
      </c>
      <c r="BD7" t="str">
        <f>IFERROR(VLOOKUP(#REF!,'S49'!B:S,13,FALSE),"")</f>
        <v/>
      </c>
      <c r="BE7" t="str">
        <f>IFERROR(VLOOKUP(#REF!,'S50'!B:S,13,FALSE),"")</f>
        <v/>
      </c>
      <c r="BF7" t="str">
        <f>IFERROR(VLOOKUP(#REF!,'S51'!B:S,13,FALSE),"")</f>
        <v/>
      </c>
      <c r="BG7" t="str">
        <f>IFERROR(VLOOKUP(#REF!,'S52'!B:S,13,FALSE),"")</f>
        <v/>
      </c>
      <c r="BH7" s="188" t="e">
        <f>IF(#REF!="",-9999.0001,IF(BJ7=52,-9999.0001+SUM(H7:BG7),IF(BJ7&lt;&gt;52,0.0001+SUM(H7:BG7))))</f>
        <v>#REF!</v>
      </c>
      <c r="BI7" s="65" t="e">
        <f>IF(#REF!="","",SUM(H7:BG7))</f>
        <v>#REF!</v>
      </c>
      <c r="BJ7" s="65" t="e">
        <f>IF(#REF!="","",COUNTIF(H7:BG7,""))</f>
        <v>#REF!</v>
      </c>
      <c r="BK7" s="54">
        <f t="shared" si="0"/>
        <v>0</v>
      </c>
      <c r="BR7" t="str">
        <f>IFERROR(VLOOKUP(#REF!,'S01'!B:S,14,FALSE),"")</f>
        <v/>
      </c>
      <c r="BS7" t="str">
        <f>IFERROR(VLOOKUP(#REF!,'S02'!B:S,14,FALSE),"")</f>
        <v/>
      </c>
      <c r="BT7" t="str">
        <f>IFERROR(VLOOKUP(#REF!,'S03'!B:S,14,FALSE),"")</f>
        <v/>
      </c>
      <c r="BU7" t="str">
        <f>IFERROR(VLOOKUP(#REF!,'S04'!B:S,14,FALSE),"")</f>
        <v/>
      </c>
      <c r="BV7" t="str">
        <f>IFERROR(VLOOKUP(#REF!,'S05'!B:S,14,FALSE),"")</f>
        <v/>
      </c>
      <c r="BW7" t="str">
        <f>IFERROR(VLOOKUP(#REF!,'S06'!B:S,14,FALSE),"")</f>
        <v/>
      </c>
      <c r="BX7" t="str">
        <f>IFERROR(VLOOKUP(#REF!,'S07'!B:S,14,FALSE),"")</f>
        <v/>
      </c>
      <c r="BY7" t="str">
        <f>IFERROR(VLOOKUP(#REF!,'S08'!B:S,14,FALSE),"")</f>
        <v/>
      </c>
      <c r="BZ7" t="str">
        <f>IFERROR(VLOOKUP(#REF!,'S09'!B:S,14,FALSE),"")</f>
        <v/>
      </c>
      <c r="CA7" t="str">
        <f>IFERROR(VLOOKUP(#REF!,'S10'!B:S,14,FALSE),"")</f>
        <v/>
      </c>
      <c r="CB7" t="str">
        <f>IFERROR(VLOOKUP(#REF!,'S11'!B:S,14,FALSE),"")</f>
        <v/>
      </c>
      <c r="CC7" t="str">
        <f>IFERROR(VLOOKUP(#REF!,'S12'!B:S,14,FALSE),"")</f>
        <v/>
      </c>
      <c r="CD7" t="str">
        <f>IFERROR(VLOOKUP(#REF!,'S13'!B:S,14,FALSE),"")</f>
        <v/>
      </c>
      <c r="CE7" t="str">
        <f>IFERROR(VLOOKUP(#REF!,'S14'!B:S,14,FALSE),"")</f>
        <v/>
      </c>
      <c r="CF7" t="str">
        <f>IFERROR(VLOOKUP(#REF!,'S15'!B:S,14,FALSE),"")</f>
        <v/>
      </c>
      <c r="CG7" t="str">
        <f>IFERROR(VLOOKUP(#REF!,'S16'!B:S,14,FALSE),"")</f>
        <v/>
      </c>
      <c r="CH7" t="str">
        <f>IFERROR(VLOOKUP(#REF!,'S17'!B:S,14,FALSE),"")</f>
        <v/>
      </c>
      <c r="CI7" t="str">
        <f>IFERROR(VLOOKUP(#REF!,'S18'!B:S,14,FALSE),"")</f>
        <v/>
      </c>
      <c r="CJ7" t="str">
        <f>IFERROR(VLOOKUP(#REF!,'S19'!B:S,14,FALSE),"")</f>
        <v/>
      </c>
      <c r="CK7" t="str">
        <f>IFERROR(VLOOKUP(#REF!,'S20'!B:S,14,FALSE),"")</f>
        <v/>
      </c>
      <c r="CL7" t="str">
        <f>IFERROR(VLOOKUP(#REF!,'S21'!B:S,14,FALSE),"")</f>
        <v/>
      </c>
      <c r="CM7" t="str">
        <f>IFERROR(VLOOKUP(#REF!,'S22'!B:S,14,FALSE),"")</f>
        <v/>
      </c>
      <c r="CN7" t="str">
        <f>IFERROR(VLOOKUP(#REF!,'S23'!B:S,14,FALSE),"")</f>
        <v/>
      </c>
      <c r="CO7" t="str">
        <f>IFERROR(VLOOKUP(#REF!,'S24'!B:S,14,FALSE),"")</f>
        <v/>
      </c>
      <c r="CP7" t="str">
        <f>IFERROR(VLOOKUP(#REF!,'S25'!B:S,14,FALSE),"")</f>
        <v/>
      </c>
      <c r="CQ7" t="str">
        <f>IFERROR(VLOOKUP(#REF!,'S26'!B:S,14,FALSE),"")</f>
        <v/>
      </c>
      <c r="CR7" t="str">
        <f>IFERROR(VLOOKUP(#REF!,'S27'!B:S,14,FALSE),"")</f>
        <v/>
      </c>
      <c r="CS7" t="str">
        <f>IFERROR(VLOOKUP(#REF!,'S28'!B:S,14,FALSE),"")</f>
        <v/>
      </c>
      <c r="CT7" t="str">
        <f>IFERROR(VLOOKUP(#REF!,'S29'!B:S,14,FALSE),"")</f>
        <v/>
      </c>
      <c r="CU7" t="str">
        <f>IFERROR(VLOOKUP(#REF!,'S30'!B:S,14,FALSE),"")</f>
        <v/>
      </c>
      <c r="CV7" t="str">
        <f>IFERROR(VLOOKUP(#REF!,'S31'!B:S,14,FALSE),"")</f>
        <v/>
      </c>
      <c r="CW7" t="str">
        <f>IFERROR(VLOOKUP(#REF!,'S32'!B:S,14,FALSE),"")</f>
        <v/>
      </c>
      <c r="CX7" t="str">
        <f>IFERROR(VLOOKUP(#REF!,'S33'!B:S,14,FALSE),"")</f>
        <v/>
      </c>
      <c r="CY7" t="str">
        <f>IFERROR(VLOOKUP(#REF!,'S34'!B:S,14,FALSE),"")</f>
        <v/>
      </c>
      <c r="CZ7" t="str">
        <f>IFERROR(VLOOKUP(#REF!,'S35'!B:S,14,FALSE),"")</f>
        <v/>
      </c>
      <c r="DA7" t="str">
        <f>IFERROR(VLOOKUP(#REF!,'S36'!B:S,14,FALSE),"")</f>
        <v/>
      </c>
      <c r="DB7" t="str">
        <f>IFERROR(VLOOKUP(#REF!,'S37'!B:S,14,FALSE),"")</f>
        <v/>
      </c>
      <c r="DC7" t="str">
        <f>IFERROR(VLOOKUP(#REF!,'S38'!B:S,14,FALSE),"")</f>
        <v/>
      </c>
      <c r="DD7" t="str">
        <f>IFERROR(VLOOKUP(#REF!,'S39'!B:S,14,FALSE),"")</f>
        <v/>
      </c>
      <c r="DE7" t="str">
        <f>IFERROR(VLOOKUP(#REF!,'S40'!B:S,14,FALSE),"")</f>
        <v/>
      </c>
      <c r="DF7" t="str">
        <f>IFERROR(VLOOKUP(#REF!,'S41'!B:S,14,FALSE),"")</f>
        <v/>
      </c>
      <c r="DG7" t="str">
        <f>IFERROR(VLOOKUP(#REF!,'S42'!B:S,14,FALSE),"")</f>
        <v/>
      </c>
      <c r="DH7" t="str">
        <f>IFERROR(VLOOKUP(#REF!,'S43'!B:S,14,FALSE),"")</f>
        <v/>
      </c>
      <c r="DI7" t="str">
        <f>IFERROR(VLOOKUP(#REF!,'S44'!B:S,14,FALSE),"")</f>
        <v/>
      </c>
      <c r="DJ7" t="str">
        <f>IFERROR(VLOOKUP(#REF!,'S45'!B:S,14,FALSE),"")</f>
        <v/>
      </c>
      <c r="DK7" t="str">
        <f>IFERROR(VLOOKUP(#REF!,'S46'!B:S,14,FALSE),"")</f>
        <v/>
      </c>
      <c r="DL7" t="str">
        <f>IFERROR(VLOOKUP(#REF!,'S47'!B:S,14,FALSE),"")</f>
        <v/>
      </c>
      <c r="DM7" t="str">
        <f>IFERROR(VLOOKUP(#REF!,'S48'!B:S,14,FALSE),"")</f>
        <v/>
      </c>
      <c r="DN7" t="str">
        <f>IFERROR(VLOOKUP(#REF!,'S49'!B:S,14,FALSE),"")</f>
        <v/>
      </c>
      <c r="DO7" t="str">
        <f>IFERROR(VLOOKUP(#REF!,'S50'!B:S,14,FALSE),"")</f>
        <v/>
      </c>
      <c r="DP7" t="str">
        <f>IFERROR(VLOOKUP(#REF!,'S51'!B:S,14,FALSE),"")</f>
        <v/>
      </c>
      <c r="DQ7" t="str">
        <f>IFERROR(VLOOKUP(#REF!,'S52'!B:S,14,FALSE),"")</f>
        <v/>
      </c>
      <c r="DR7" t="e">
        <f>IF(#REF!="","",IF(F7="non classé","",SUM(BR7:DQ7)))</f>
        <v>#REF!</v>
      </c>
    </row>
    <row r="8" spans="1:122" ht="23.1" hidden="1" customHeight="1" x14ac:dyDescent="0.25">
      <c r="A8" s="48"/>
      <c r="B8" s="234" t="s">
        <v>308</v>
      </c>
      <c r="F8" s="86" t="e">
        <f>IF(#REF!="","",IFERROR(INDEX(Challenge!$A$3:$A$72,MATCH(#REF!,Challenge!$B$3:$B$72,0)),"non classé"))</f>
        <v>#REF!</v>
      </c>
      <c r="G8" s="86"/>
      <c r="H8" t="str">
        <f>IFERROR(VLOOKUP(#REF!,'S01'!B:S,13,FALSE),"")</f>
        <v/>
      </c>
      <c r="I8" t="str">
        <f>IFERROR(VLOOKUP(#REF!,'S02'!B:S,13,FALSE),"")</f>
        <v/>
      </c>
      <c r="J8" t="str">
        <f>IFERROR(VLOOKUP(#REF!,'S03'!B:S,13,FALSE),"")</f>
        <v/>
      </c>
      <c r="K8" t="str">
        <f>IFERROR(VLOOKUP(#REF!,'S04'!B:S,13,FALSE),"")</f>
        <v/>
      </c>
      <c r="L8" t="str">
        <f>IFERROR(VLOOKUP(#REF!,'S05'!B:S,13,FALSE),"")</f>
        <v/>
      </c>
      <c r="M8" t="str">
        <f>IFERROR(VLOOKUP(#REF!,'S06'!B:S,13,FALSE),"")</f>
        <v/>
      </c>
      <c r="N8" t="str">
        <f>IFERROR(VLOOKUP(#REF!,'S07'!B:S,13,FALSE),"")</f>
        <v/>
      </c>
      <c r="O8" t="str">
        <f>IFERROR(VLOOKUP(#REF!,'S08'!B:S,13,FALSE),"")</f>
        <v/>
      </c>
      <c r="P8" t="str">
        <f>IFERROR(VLOOKUP(#REF!,'S09'!B:S,13,FALSE),"")</f>
        <v/>
      </c>
      <c r="Q8" t="str">
        <f>IFERROR(VLOOKUP(#REF!,'S10'!B:S,13,FALSE),"")</f>
        <v/>
      </c>
      <c r="R8" t="str">
        <f>IFERROR(VLOOKUP(#REF!,'S11'!B:S,13,FALSE),"")</f>
        <v/>
      </c>
      <c r="S8" t="str">
        <f>IFERROR(VLOOKUP(#REF!,'S12'!B:S,13,FALSE),"")</f>
        <v/>
      </c>
      <c r="T8" t="str">
        <f>IFERROR(VLOOKUP(#REF!,'S13'!B:S,13,FALSE),"")</f>
        <v/>
      </c>
      <c r="U8" t="str">
        <f>IFERROR(VLOOKUP(#REF!,'S14'!B:S,13,FALSE),"")</f>
        <v/>
      </c>
      <c r="V8" t="str">
        <f>IFERROR(VLOOKUP(#REF!,'S15'!B:S,13,FALSE),"")</f>
        <v/>
      </c>
      <c r="W8" t="str">
        <f>IFERROR(VLOOKUP(#REF!,'S16'!B:S,13,FALSE),"")</f>
        <v/>
      </c>
      <c r="X8" t="str">
        <f>IFERROR(VLOOKUP(#REF!,'S17'!B:S,13,FALSE),"")</f>
        <v/>
      </c>
      <c r="Y8" t="str">
        <f>IFERROR(VLOOKUP(#REF!,'S18'!B:S,13,FALSE),"")</f>
        <v/>
      </c>
      <c r="Z8" t="str">
        <f>IFERROR(VLOOKUP(#REF!,'S19'!B:S,13,FALSE),"")</f>
        <v/>
      </c>
      <c r="AA8" t="str">
        <f>IFERROR(VLOOKUP(#REF!,'S20'!B:S,13,FALSE),"")</f>
        <v/>
      </c>
      <c r="AB8" t="str">
        <f>IFERROR(VLOOKUP(#REF!,'S21'!B:S,13,FALSE),"")</f>
        <v/>
      </c>
      <c r="AC8" t="str">
        <f>IFERROR(VLOOKUP(#REF!,'S22'!B:S,13,FALSE),"")</f>
        <v/>
      </c>
      <c r="AD8" t="str">
        <f>IFERROR(VLOOKUP(#REF!,'S23'!B:S,13,FALSE),"")</f>
        <v/>
      </c>
      <c r="AE8" t="str">
        <f>IFERROR(VLOOKUP(#REF!,'S24'!B:S,13,FALSE),"")</f>
        <v/>
      </c>
      <c r="AF8" t="str">
        <f>IFERROR(VLOOKUP(#REF!,'S25'!B:S,13,FALSE),"")</f>
        <v/>
      </c>
      <c r="AG8" t="str">
        <f>IFERROR(VLOOKUP(#REF!,'S26'!B:S,13,FALSE),"")</f>
        <v/>
      </c>
      <c r="AH8" t="str">
        <f>IFERROR(VLOOKUP(#REF!,'S27'!B:S,13,FALSE),"")</f>
        <v/>
      </c>
      <c r="AI8" t="str">
        <f>IFERROR(VLOOKUP(#REF!,'S28'!B:S,13,FALSE),"")</f>
        <v/>
      </c>
      <c r="AJ8" t="str">
        <f>IFERROR(VLOOKUP(#REF!,'S29'!B:S,13,FALSE),"")</f>
        <v/>
      </c>
      <c r="AK8" t="str">
        <f>IFERROR(VLOOKUP(#REF!,'S30'!B:S,13,FALSE),"")</f>
        <v/>
      </c>
      <c r="AL8" t="str">
        <f>IFERROR(VLOOKUP(#REF!,'S31'!B:S,13,FALSE),"")</f>
        <v/>
      </c>
      <c r="AM8" t="str">
        <f>IFERROR(VLOOKUP(#REF!,'S32'!B:S,13,FALSE),"")</f>
        <v/>
      </c>
      <c r="AN8" t="str">
        <f>IFERROR(VLOOKUP(#REF!,'S33'!B:S,13,FALSE),"")</f>
        <v/>
      </c>
      <c r="AO8" t="str">
        <f>IFERROR(VLOOKUP(#REF!,'S34'!B:S,13,FALSE),"")</f>
        <v/>
      </c>
      <c r="AP8" t="str">
        <f>IFERROR(VLOOKUP(#REF!,'S35'!B:S,13,FALSE),"")</f>
        <v/>
      </c>
      <c r="AQ8" t="str">
        <f>IFERROR(VLOOKUP(#REF!,'S36'!B:S,13,FALSE),"")</f>
        <v/>
      </c>
      <c r="AR8" t="str">
        <f>IFERROR(VLOOKUP(#REF!,'S37'!B:S,13,FALSE),"")</f>
        <v/>
      </c>
      <c r="AS8" t="str">
        <f>IFERROR(VLOOKUP(#REF!,'S38'!B:S,13,FALSE),"")</f>
        <v/>
      </c>
      <c r="AT8" t="str">
        <f>IFERROR(VLOOKUP(#REF!,'S39'!B:S,13,FALSE),"")</f>
        <v/>
      </c>
      <c r="AU8" s="37" t="str">
        <f>IFERROR(VLOOKUP(#REF!,'S40'!B:S,13,FALSE),"")</f>
        <v/>
      </c>
      <c r="AV8" t="str">
        <f>IFERROR(VLOOKUP(#REF!,'S41'!B:S,13,FALSE),"")</f>
        <v/>
      </c>
      <c r="AW8" t="str">
        <f>IFERROR(VLOOKUP(#REF!,'S42'!B:S,13,FALSE),"")</f>
        <v/>
      </c>
      <c r="AX8" t="str">
        <f>IFERROR(VLOOKUP(#REF!,'S43'!B:S,13,FALSE),"")</f>
        <v/>
      </c>
      <c r="AY8" t="str">
        <f>IFERROR(VLOOKUP(#REF!,'S44'!B:S,13,FALSE),"")</f>
        <v/>
      </c>
      <c r="AZ8" t="str">
        <f>IFERROR(VLOOKUP(#REF!,'S45'!B:S,13,FALSE),"")</f>
        <v/>
      </c>
      <c r="BA8" t="str">
        <f>IFERROR(VLOOKUP(#REF!,'S46'!B:S,13,FALSE),"")</f>
        <v/>
      </c>
      <c r="BB8" t="str">
        <f>IFERROR(VLOOKUP(#REF!,'S47'!B:S,13,FALSE),"")</f>
        <v/>
      </c>
      <c r="BC8" t="str">
        <f>IFERROR(VLOOKUP(#REF!,'S48'!B:S,13,FALSE),"")</f>
        <v/>
      </c>
      <c r="BD8" t="str">
        <f>IFERROR(VLOOKUP(#REF!,'S49'!B:S,13,FALSE),"")</f>
        <v/>
      </c>
      <c r="BE8" t="str">
        <f>IFERROR(VLOOKUP(#REF!,'S50'!B:S,13,FALSE),"")</f>
        <v/>
      </c>
      <c r="BF8" t="str">
        <f>IFERROR(VLOOKUP(#REF!,'S51'!B:S,13,FALSE),"")</f>
        <v/>
      </c>
      <c r="BG8" t="str">
        <f>IFERROR(VLOOKUP(#REF!,'S52'!B:S,13,FALSE),"")</f>
        <v/>
      </c>
      <c r="BH8" s="188" t="e">
        <f>IF(#REF!="",-9999.0001,IF(BJ8=52,-9999.0001+SUM(H8:BG8),IF(BJ8&lt;&gt;52,0.0001+SUM(H8:BG8))))</f>
        <v>#REF!</v>
      </c>
      <c r="BI8" s="65" t="e">
        <f>IF(#REF!="","",SUM(H8:BG8))</f>
        <v>#REF!</v>
      </c>
      <c r="BJ8" s="65" t="e">
        <f>IF(#REF!="","",COUNTIF(H8:BG8,""))</f>
        <v>#REF!</v>
      </c>
      <c r="BK8" s="54">
        <f t="shared" si="0"/>
        <v>0</v>
      </c>
      <c r="BR8" t="str">
        <f>IFERROR(VLOOKUP(#REF!,'S01'!B:S,14,FALSE),"")</f>
        <v/>
      </c>
      <c r="BS8" t="str">
        <f>IFERROR(VLOOKUP(#REF!,'S02'!B:S,14,FALSE),"")</f>
        <v/>
      </c>
      <c r="BT8" t="str">
        <f>IFERROR(VLOOKUP(#REF!,'S03'!B:S,14,FALSE),"")</f>
        <v/>
      </c>
      <c r="BU8" t="str">
        <f>IFERROR(VLOOKUP(#REF!,'S04'!B:S,14,FALSE),"")</f>
        <v/>
      </c>
      <c r="BV8" t="str">
        <f>IFERROR(VLOOKUP(#REF!,'S05'!B:S,14,FALSE),"")</f>
        <v/>
      </c>
      <c r="BW8" t="str">
        <f>IFERROR(VLOOKUP(#REF!,'S06'!B:S,14,FALSE),"")</f>
        <v/>
      </c>
      <c r="BX8" t="str">
        <f>IFERROR(VLOOKUP(#REF!,'S07'!B:S,14,FALSE),"")</f>
        <v/>
      </c>
      <c r="BY8" t="str">
        <f>IFERROR(VLOOKUP(#REF!,'S08'!B:S,14,FALSE),"")</f>
        <v/>
      </c>
      <c r="BZ8" t="str">
        <f>IFERROR(VLOOKUP(#REF!,'S09'!B:S,14,FALSE),"")</f>
        <v/>
      </c>
      <c r="CA8" t="str">
        <f>IFERROR(VLOOKUP(#REF!,'S10'!B:S,14,FALSE),"")</f>
        <v/>
      </c>
      <c r="CB8" t="str">
        <f>IFERROR(VLOOKUP(#REF!,'S11'!B:S,14,FALSE),"")</f>
        <v/>
      </c>
      <c r="CC8" t="str">
        <f>IFERROR(VLOOKUP(#REF!,'S12'!B:S,14,FALSE),"")</f>
        <v/>
      </c>
      <c r="CD8" t="str">
        <f>IFERROR(VLOOKUP(#REF!,'S13'!B:S,14,FALSE),"")</f>
        <v/>
      </c>
      <c r="CE8" t="str">
        <f>IFERROR(VLOOKUP(#REF!,'S14'!B:S,14,FALSE),"")</f>
        <v/>
      </c>
      <c r="CF8" t="str">
        <f>IFERROR(VLOOKUP(#REF!,'S15'!B:S,14,FALSE),"")</f>
        <v/>
      </c>
      <c r="CG8" t="str">
        <f>IFERROR(VLOOKUP(#REF!,'S16'!B:S,14,FALSE),"")</f>
        <v/>
      </c>
      <c r="CH8" t="str">
        <f>IFERROR(VLOOKUP(#REF!,'S17'!B:S,14,FALSE),"")</f>
        <v/>
      </c>
      <c r="CI8" t="str">
        <f>IFERROR(VLOOKUP(#REF!,'S18'!B:S,14,FALSE),"")</f>
        <v/>
      </c>
      <c r="CJ8" t="str">
        <f>IFERROR(VLOOKUP(#REF!,'S19'!B:S,14,FALSE),"")</f>
        <v/>
      </c>
      <c r="CK8" t="str">
        <f>IFERROR(VLOOKUP(#REF!,'S20'!B:S,14,FALSE),"")</f>
        <v/>
      </c>
      <c r="CL8" t="str">
        <f>IFERROR(VLOOKUP(#REF!,'S21'!B:S,14,FALSE),"")</f>
        <v/>
      </c>
      <c r="CM8" t="str">
        <f>IFERROR(VLOOKUP(#REF!,'S22'!B:S,14,FALSE),"")</f>
        <v/>
      </c>
      <c r="CN8" t="str">
        <f>IFERROR(VLOOKUP(#REF!,'S23'!B:S,14,FALSE),"")</f>
        <v/>
      </c>
      <c r="CO8" t="str">
        <f>IFERROR(VLOOKUP(#REF!,'S24'!B:S,14,FALSE),"")</f>
        <v/>
      </c>
      <c r="CP8" t="str">
        <f>IFERROR(VLOOKUP(#REF!,'S25'!B:S,14,FALSE),"")</f>
        <v/>
      </c>
      <c r="CQ8" t="str">
        <f>IFERROR(VLOOKUP(#REF!,'S26'!B:S,14,FALSE),"")</f>
        <v/>
      </c>
      <c r="CR8" t="str">
        <f>IFERROR(VLOOKUP(#REF!,'S27'!B:S,14,FALSE),"")</f>
        <v/>
      </c>
      <c r="CS8" t="str">
        <f>IFERROR(VLOOKUP(#REF!,'S28'!B:S,14,FALSE),"")</f>
        <v/>
      </c>
      <c r="CT8" t="str">
        <f>IFERROR(VLOOKUP(#REF!,'S29'!B:S,14,FALSE),"")</f>
        <v/>
      </c>
      <c r="CU8" t="str">
        <f>IFERROR(VLOOKUP(#REF!,'S30'!B:S,14,FALSE),"")</f>
        <v/>
      </c>
      <c r="CV8" t="str">
        <f>IFERROR(VLOOKUP(#REF!,'S31'!B:S,14,FALSE),"")</f>
        <v/>
      </c>
      <c r="CW8" t="str">
        <f>IFERROR(VLOOKUP(#REF!,'S32'!B:S,14,FALSE),"")</f>
        <v/>
      </c>
      <c r="CX8" t="str">
        <f>IFERROR(VLOOKUP(#REF!,'S33'!B:S,14,FALSE),"")</f>
        <v/>
      </c>
      <c r="CY8" t="str">
        <f>IFERROR(VLOOKUP(#REF!,'S34'!B:S,14,FALSE),"")</f>
        <v/>
      </c>
      <c r="CZ8" t="str">
        <f>IFERROR(VLOOKUP(#REF!,'S35'!B:S,14,FALSE),"")</f>
        <v/>
      </c>
      <c r="DA8" t="str">
        <f>IFERROR(VLOOKUP(#REF!,'S36'!B:S,14,FALSE),"")</f>
        <v/>
      </c>
      <c r="DB8" t="str">
        <f>IFERROR(VLOOKUP(#REF!,'S37'!B:S,14,FALSE),"")</f>
        <v/>
      </c>
      <c r="DC8" t="str">
        <f>IFERROR(VLOOKUP(#REF!,'S38'!B:S,14,FALSE),"")</f>
        <v/>
      </c>
      <c r="DD8" t="str">
        <f>IFERROR(VLOOKUP(#REF!,'S39'!B:S,14,FALSE),"")</f>
        <v/>
      </c>
      <c r="DE8" t="str">
        <f>IFERROR(VLOOKUP(#REF!,'S40'!B:S,14,FALSE),"")</f>
        <v/>
      </c>
      <c r="DF8" t="str">
        <f>IFERROR(VLOOKUP(#REF!,'S41'!B:S,14,FALSE),"")</f>
        <v/>
      </c>
      <c r="DG8" t="str">
        <f>IFERROR(VLOOKUP(#REF!,'S42'!B:S,14,FALSE),"")</f>
        <v/>
      </c>
      <c r="DH8" t="str">
        <f>IFERROR(VLOOKUP(#REF!,'S43'!B:S,14,FALSE),"")</f>
        <v/>
      </c>
      <c r="DI8" t="str">
        <f>IFERROR(VLOOKUP(#REF!,'S44'!B:S,14,FALSE),"")</f>
        <v/>
      </c>
      <c r="DJ8" t="str">
        <f>IFERROR(VLOOKUP(#REF!,'S45'!B:S,14,FALSE),"")</f>
        <v/>
      </c>
      <c r="DK8" t="str">
        <f>IFERROR(VLOOKUP(#REF!,'S46'!B:S,14,FALSE),"")</f>
        <v/>
      </c>
      <c r="DL8" t="str">
        <f>IFERROR(VLOOKUP(#REF!,'S47'!B:S,14,FALSE),"")</f>
        <v/>
      </c>
      <c r="DM8" t="str">
        <f>IFERROR(VLOOKUP(#REF!,'S48'!B:S,14,FALSE),"")</f>
        <v/>
      </c>
      <c r="DN8" t="str">
        <f>IFERROR(VLOOKUP(#REF!,'S49'!B:S,14,FALSE),"")</f>
        <v/>
      </c>
      <c r="DO8" t="str">
        <f>IFERROR(VLOOKUP(#REF!,'S50'!B:S,14,FALSE),"")</f>
        <v/>
      </c>
      <c r="DP8" t="str">
        <f>IFERROR(VLOOKUP(#REF!,'S51'!B:S,14,FALSE),"")</f>
        <v/>
      </c>
      <c r="DQ8" t="str">
        <f>IFERROR(VLOOKUP(#REF!,'S52'!B:S,14,FALSE),"")</f>
        <v/>
      </c>
      <c r="DR8" t="e">
        <f>IF(#REF!="","",IF(F8="non classé","",SUM(BR8:DQ8)))</f>
        <v>#REF!</v>
      </c>
    </row>
    <row r="9" spans="1:122" ht="23.1" hidden="1" customHeight="1" x14ac:dyDescent="0.25">
      <c r="A9" s="48"/>
      <c r="B9" s="234" t="s">
        <v>311</v>
      </c>
      <c r="F9" s="86" t="e">
        <f>IF(#REF!="","",IFERROR(INDEX(Challenge!$A$3:$A$72,MATCH(#REF!,Challenge!$B$3:$B$72,0)),"non classé"))</f>
        <v>#REF!</v>
      </c>
      <c r="G9" s="86"/>
      <c r="H9" t="str">
        <f>IFERROR(VLOOKUP(#REF!,'S01'!B:S,13,FALSE),"")</f>
        <v/>
      </c>
      <c r="I9" t="str">
        <f>IFERROR(VLOOKUP(#REF!,'S02'!B:S,13,FALSE),"")</f>
        <v/>
      </c>
      <c r="J9" t="str">
        <f>IFERROR(VLOOKUP(#REF!,'S03'!B:S,13,FALSE),"")</f>
        <v/>
      </c>
      <c r="K9" t="str">
        <f>IFERROR(VLOOKUP(#REF!,'S04'!B:S,13,FALSE),"")</f>
        <v/>
      </c>
      <c r="L9" t="str">
        <f>IFERROR(VLOOKUP(#REF!,'S05'!B:S,13,FALSE),"")</f>
        <v/>
      </c>
      <c r="M9" t="str">
        <f>IFERROR(VLOOKUP(#REF!,'S06'!B:S,13,FALSE),"")</f>
        <v/>
      </c>
      <c r="N9" t="str">
        <f>IFERROR(VLOOKUP(#REF!,'S07'!B:S,13,FALSE),"")</f>
        <v/>
      </c>
      <c r="O9" t="str">
        <f>IFERROR(VLOOKUP(#REF!,'S08'!B:S,13,FALSE),"")</f>
        <v/>
      </c>
      <c r="P9" t="str">
        <f>IFERROR(VLOOKUP(#REF!,'S09'!B:S,13,FALSE),"")</f>
        <v/>
      </c>
      <c r="Q9" t="str">
        <f>IFERROR(VLOOKUP(#REF!,'S10'!B:S,13,FALSE),"")</f>
        <v/>
      </c>
      <c r="R9" t="str">
        <f>IFERROR(VLOOKUP(#REF!,'S11'!B:S,13,FALSE),"")</f>
        <v/>
      </c>
      <c r="S9" t="str">
        <f>IFERROR(VLOOKUP(#REF!,'S12'!B:S,13,FALSE),"")</f>
        <v/>
      </c>
      <c r="T9" t="str">
        <f>IFERROR(VLOOKUP(#REF!,'S13'!B:S,13,FALSE),"")</f>
        <v/>
      </c>
      <c r="U9" t="str">
        <f>IFERROR(VLOOKUP(#REF!,'S14'!B:S,13,FALSE),"")</f>
        <v/>
      </c>
      <c r="V9" t="str">
        <f>IFERROR(VLOOKUP(#REF!,'S15'!B:S,13,FALSE),"")</f>
        <v/>
      </c>
      <c r="W9" t="str">
        <f>IFERROR(VLOOKUP(#REF!,'S16'!B:S,13,FALSE),"")</f>
        <v/>
      </c>
      <c r="X9" t="str">
        <f>IFERROR(VLOOKUP(#REF!,'S17'!B:S,13,FALSE),"")</f>
        <v/>
      </c>
      <c r="Y9" t="str">
        <f>IFERROR(VLOOKUP(#REF!,'S18'!B:S,13,FALSE),"")</f>
        <v/>
      </c>
      <c r="Z9" t="str">
        <f>IFERROR(VLOOKUP(#REF!,'S19'!B:S,13,FALSE),"")</f>
        <v/>
      </c>
      <c r="AA9" t="str">
        <f>IFERROR(VLOOKUP(#REF!,'S20'!B:S,13,FALSE),"")</f>
        <v/>
      </c>
      <c r="AB9" t="str">
        <f>IFERROR(VLOOKUP(#REF!,'S21'!B:S,13,FALSE),"")</f>
        <v/>
      </c>
      <c r="AC9" t="str">
        <f>IFERROR(VLOOKUP(#REF!,'S22'!B:S,13,FALSE),"")</f>
        <v/>
      </c>
      <c r="AD9" t="str">
        <f>IFERROR(VLOOKUP(#REF!,'S23'!B:S,13,FALSE),"")</f>
        <v/>
      </c>
      <c r="AE9" t="str">
        <f>IFERROR(VLOOKUP(#REF!,'S24'!B:S,13,FALSE),"")</f>
        <v/>
      </c>
      <c r="AF9" t="str">
        <f>IFERROR(VLOOKUP(#REF!,'S25'!B:S,13,FALSE),"")</f>
        <v/>
      </c>
      <c r="AG9" t="str">
        <f>IFERROR(VLOOKUP(#REF!,'S26'!B:S,13,FALSE),"")</f>
        <v/>
      </c>
      <c r="AH9" t="str">
        <f>IFERROR(VLOOKUP(#REF!,'S27'!B:S,13,FALSE),"")</f>
        <v/>
      </c>
      <c r="AI9" t="str">
        <f>IFERROR(VLOOKUP(#REF!,'S28'!B:S,13,FALSE),"")</f>
        <v/>
      </c>
      <c r="AJ9" t="str">
        <f>IFERROR(VLOOKUP(#REF!,'S29'!B:S,13,FALSE),"")</f>
        <v/>
      </c>
      <c r="AK9" t="str">
        <f>IFERROR(VLOOKUP(#REF!,'S30'!B:S,13,FALSE),"")</f>
        <v/>
      </c>
      <c r="AL9" t="str">
        <f>IFERROR(VLOOKUP(#REF!,'S31'!B:S,13,FALSE),"")</f>
        <v/>
      </c>
      <c r="AM9" t="str">
        <f>IFERROR(VLOOKUP(#REF!,'S32'!B:S,13,FALSE),"")</f>
        <v/>
      </c>
      <c r="AN9" t="str">
        <f>IFERROR(VLOOKUP(#REF!,'S33'!B:S,13,FALSE),"")</f>
        <v/>
      </c>
      <c r="AO9" t="str">
        <f>IFERROR(VLOOKUP(#REF!,'S34'!B:S,13,FALSE),"")</f>
        <v/>
      </c>
      <c r="AP9" t="str">
        <f>IFERROR(VLOOKUP(#REF!,'S35'!B:S,13,FALSE),"")</f>
        <v/>
      </c>
      <c r="AQ9" t="str">
        <f>IFERROR(VLOOKUP(#REF!,'S36'!B:S,13,FALSE),"")</f>
        <v/>
      </c>
      <c r="AR9" t="str">
        <f>IFERROR(VLOOKUP(#REF!,'S37'!B:S,13,FALSE),"")</f>
        <v/>
      </c>
      <c r="AS9" t="str">
        <f>IFERROR(VLOOKUP(#REF!,'S38'!B:S,13,FALSE),"")</f>
        <v/>
      </c>
      <c r="AT9" t="str">
        <f>IFERROR(VLOOKUP(#REF!,'S39'!B:S,13,FALSE),"")</f>
        <v/>
      </c>
      <c r="AU9" s="37" t="str">
        <f>IFERROR(VLOOKUP(#REF!,'S40'!B:S,13,FALSE),"")</f>
        <v/>
      </c>
      <c r="AV9" t="str">
        <f>IFERROR(VLOOKUP(#REF!,'S41'!B:S,13,FALSE),"")</f>
        <v/>
      </c>
      <c r="AW9" t="str">
        <f>IFERROR(VLOOKUP(#REF!,'S42'!B:S,13,FALSE),"")</f>
        <v/>
      </c>
      <c r="AX9" t="str">
        <f>IFERROR(VLOOKUP(#REF!,'S43'!B:S,13,FALSE),"")</f>
        <v/>
      </c>
      <c r="AY9" t="str">
        <f>IFERROR(VLOOKUP(#REF!,'S44'!B:S,13,FALSE),"")</f>
        <v/>
      </c>
      <c r="AZ9" t="str">
        <f>IFERROR(VLOOKUP(#REF!,'S45'!B:S,13,FALSE),"")</f>
        <v/>
      </c>
      <c r="BA9" t="str">
        <f>IFERROR(VLOOKUP(#REF!,'S46'!B:S,13,FALSE),"")</f>
        <v/>
      </c>
      <c r="BB9" t="str">
        <f>IFERROR(VLOOKUP(#REF!,'S47'!B:S,13,FALSE),"")</f>
        <v/>
      </c>
      <c r="BC9" t="str">
        <f>IFERROR(VLOOKUP(#REF!,'S48'!B:S,13,FALSE),"")</f>
        <v/>
      </c>
      <c r="BD9" t="str">
        <f>IFERROR(VLOOKUP(#REF!,'S49'!B:S,13,FALSE),"")</f>
        <v/>
      </c>
      <c r="BE9" t="str">
        <f>IFERROR(VLOOKUP(#REF!,'S50'!B:S,13,FALSE),"")</f>
        <v/>
      </c>
      <c r="BF9" t="str">
        <f>IFERROR(VLOOKUP(#REF!,'S51'!B:S,13,FALSE),"")</f>
        <v/>
      </c>
      <c r="BG9" t="str">
        <f>IFERROR(VLOOKUP(#REF!,'S52'!B:S,13,FALSE),"")</f>
        <v/>
      </c>
      <c r="BH9" s="188" t="e">
        <f>IF(#REF!="",-9999.0001,IF(BJ9=52,-9999.0001+SUM(H9:BG9),IF(BJ9&lt;&gt;52,0.0001+SUM(H9:BG9))))</f>
        <v>#REF!</v>
      </c>
      <c r="BI9" s="65" t="e">
        <f>IF(#REF!="","",SUM(H9:BG9))</f>
        <v>#REF!</v>
      </c>
      <c r="BJ9" s="65" t="e">
        <f>IF(#REF!="","",COUNTIF(H9:BG9,""))</f>
        <v>#REF!</v>
      </c>
      <c r="BK9" s="54">
        <f t="shared" si="0"/>
        <v>0</v>
      </c>
      <c r="BR9" t="str">
        <f>IFERROR(VLOOKUP(#REF!,'S01'!B:S,14,FALSE),"")</f>
        <v/>
      </c>
      <c r="BS9" t="str">
        <f>IFERROR(VLOOKUP(#REF!,'S02'!B:S,14,FALSE),"")</f>
        <v/>
      </c>
      <c r="BT9" t="str">
        <f>IFERROR(VLOOKUP(#REF!,'S03'!B:S,14,FALSE),"")</f>
        <v/>
      </c>
      <c r="BU9" t="str">
        <f>IFERROR(VLOOKUP(#REF!,'S04'!B:S,14,FALSE),"")</f>
        <v/>
      </c>
      <c r="BV9" t="str">
        <f>IFERROR(VLOOKUP(#REF!,'S05'!B:S,14,FALSE),"")</f>
        <v/>
      </c>
      <c r="BW9" t="str">
        <f>IFERROR(VLOOKUP(#REF!,'S06'!B:S,14,FALSE),"")</f>
        <v/>
      </c>
      <c r="BX9" t="str">
        <f>IFERROR(VLOOKUP(#REF!,'S07'!B:S,14,FALSE),"")</f>
        <v/>
      </c>
      <c r="BY9" t="str">
        <f>IFERROR(VLOOKUP(#REF!,'S08'!B:S,14,FALSE),"")</f>
        <v/>
      </c>
      <c r="BZ9" t="str">
        <f>IFERROR(VLOOKUP(#REF!,'S09'!B:S,14,FALSE),"")</f>
        <v/>
      </c>
      <c r="CA9" t="str">
        <f>IFERROR(VLOOKUP(#REF!,'S10'!B:S,14,FALSE),"")</f>
        <v/>
      </c>
      <c r="CB9" t="str">
        <f>IFERROR(VLOOKUP(#REF!,'S11'!B:S,14,FALSE),"")</f>
        <v/>
      </c>
      <c r="CC9" t="str">
        <f>IFERROR(VLOOKUP(#REF!,'S12'!B:S,14,FALSE),"")</f>
        <v/>
      </c>
      <c r="CD9" t="str">
        <f>IFERROR(VLOOKUP(#REF!,'S13'!B:S,14,FALSE),"")</f>
        <v/>
      </c>
      <c r="CE9" t="str">
        <f>IFERROR(VLOOKUP(#REF!,'S14'!B:S,14,FALSE),"")</f>
        <v/>
      </c>
      <c r="CF9" t="str">
        <f>IFERROR(VLOOKUP(#REF!,'S15'!B:S,14,FALSE),"")</f>
        <v/>
      </c>
      <c r="CG9" t="str">
        <f>IFERROR(VLOOKUP(#REF!,'S16'!B:S,14,FALSE),"")</f>
        <v/>
      </c>
      <c r="CH9" t="str">
        <f>IFERROR(VLOOKUP(#REF!,'S17'!B:S,14,FALSE),"")</f>
        <v/>
      </c>
      <c r="CI9" t="str">
        <f>IFERROR(VLOOKUP(#REF!,'S18'!B:S,14,FALSE),"")</f>
        <v/>
      </c>
      <c r="CJ9" t="str">
        <f>IFERROR(VLOOKUP(#REF!,'S19'!B:S,14,FALSE),"")</f>
        <v/>
      </c>
      <c r="CK9" t="str">
        <f>IFERROR(VLOOKUP(#REF!,'S20'!B:S,14,FALSE),"")</f>
        <v/>
      </c>
      <c r="CL9" t="str">
        <f>IFERROR(VLOOKUP(#REF!,'S21'!B:S,14,FALSE),"")</f>
        <v/>
      </c>
      <c r="CM9" t="str">
        <f>IFERROR(VLOOKUP(#REF!,'S22'!B:S,14,FALSE),"")</f>
        <v/>
      </c>
      <c r="CN9" t="str">
        <f>IFERROR(VLOOKUP(#REF!,'S23'!B:S,14,FALSE),"")</f>
        <v/>
      </c>
      <c r="CO9" t="str">
        <f>IFERROR(VLOOKUP(#REF!,'S24'!B:S,14,FALSE),"")</f>
        <v/>
      </c>
      <c r="CP9" t="str">
        <f>IFERROR(VLOOKUP(#REF!,'S25'!B:S,14,FALSE),"")</f>
        <v/>
      </c>
      <c r="CQ9" t="str">
        <f>IFERROR(VLOOKUP(#REF!,'S26'!B:S,14,FALSE),"")</f>
        <v/>
      </c>
      <c r="CR9" t="str">
        <f>IFERROR(VLOOKUP(#REF!,'S27'!B:S,14,FALSE),"")</f>
        <v/>
      </c>
      <c r="CS9" t="str">
        <f>IFERROR(VLOOKUP(#REF!,'S28'!B:S,14,FALSE),"")</f>
        <v/>
      </c>
      <c r="CT9" t="str">
        <f>IFERROR(VLOOKUP(#REF!,'S29'!B:S,14,FALSE),"")</f>
        <v/>
      </c>
      <c r="CU9" t="str">
        <f>IFERROR(VLOOKUP(#REF!,'S30'!B:S,14,FALSE),"")</f>
        <v/>
      </c>
      <c r="CV9" t="str">
        <f>IFERROR(VLOOKUP(#REF!,'S31'!B:S,14,FALSE),"")</f>
        <v/>
      </c>
      <c r="CW9" t="str">
        <f>IFERROR(VLOOKUP(#REF!,'S32'!B:S,14,FALSE),"")</f>
        <v/>
      </c>
      <c r="CX9" t="str">
        <f>IFERROR(VLOOKUP(#REF!,'S33'!B:S,14,FALSE),"")</f>
        <v/>
      </c>
      <c r="CY9" t="str">
        <f>IFERROR(VLOOKUP(#REF!,'S34'!B:S,14,FALSE),"")</f>
        <v/>
      </c>
      <c r="CZ9" t="str">
        <f>IFERROR(VLOOKUP(#REF!,'S35'!B:S,14,FALSE),"")</f>
        <v/>
      </c>
      <c r="DA9" t="str">
        <f>IFERROR(VLOOKUP(#REF!,'S36'!B:S,14,FALSE),"")</f>
        <v/>
      </c>
      <c r="DB9" t="str">
        <f>IFERROR(VLOOKUP(#REF!,'S37'!B:S,14,FALSE),"")</f>
        <v/>
      </c>
      <c r="DC9" t="str">
        <f>IFERROR(VLOOKUP(#REF!,'S38'!B:S,14,FALSE),"")</f>
        <v/>
      </c>
      <c r="DD9" t="str">
        <f>IFERROR(VLOOKUP(#REF!,'S39'!B:S,14,FALSE),"")</f>
        <v/>
      </c>
      <c r="DE9" t="str">
        <f>IFERROR(VLOOKUP(#REF!,'S40'!B:S,14,FALSE),"")</f>
        <v/>
      </c>
      <c r="DF9" t="str">
        <f>IFERROR(VLOOKUP(#REF!,'S41'!B:S,14,FALSE),"")</f>
        <v/>
      </c>
      <c r="DG9" t="str">
        <f>IFERROR(VLOOKUP(#REF!,'S42'!B:S,14,FALSE),"")</f>
        <v/>
      </c>
      <c r="DH9" t="str">
        <f>IFERROR(VLOOKUP(#REF!,'S43'!B:S,14,FALSE),"")</f>
        <v/>
      </c>
      <c r="DI9" t="str">
        <f>IFERROR(VLOOKUP(#REF!,'S44'!B:S,14,FALSE),"")</f>
        <v/>
      </c>
      <c r="DJ9" t="str">
        <f>IFERROR(VLOOKUP(#REF!,'S45'!B:S,14,FALSE),"")</f>
        <v/>
      </c>
      <c r="DK9" t="str">
        <f>IFERROR(VLOOKUP(#REF!,'S46'!B:S,14,FALSE),"")</f>
        <v/>
      </c>
      <c r="DL9" t="str">
        <f>IFERROR(VLOOKUP(#REF!,'S47'!B:S,14,FALSE),"")</f>
        <v/>
      </c>
      <c r="DM9" t="str">
        <f>IFERROR(VLOOKUP(#REF!,'S48'!B:S,14,FALSE),"")</f>
        <v/>
      </c>
      <c r="DN9" t="str">
        <f>IFERROR(VLOOKUP(#REF!,'S49'!B:S,14,FALSE),"")</f>
        <v/>
      </c>
      <c r="DO9" t="str">
        <f>IFERROR(VLOOKUP(#REF!,'S50'!B:S,14,FALSE),"")</f>
        <v/>
      </c>
      <c r="DP9" t="str">
        <f>IFERROR(VLOOKUP(#REF!,'S51'!B:S,14,FALSE),"")</f>
        <v/>
      </c>
      <c r="DQ9" t="str">
        <f>IFERROR(VLOOKUP(#REF!,'S52'!B:S,14,FALSE),"")</f>
        <v/>
      </c>
      <c r="DR9" t="e">
        <f>IF(#REF!="","",IF(F9="non classé","",SUM(BR9:DQ9)))</f>
        <v>#REF!</v>
      </c>
    </row>
    <row r="10" spans="1:122" ht="23.1" hidden="1" customHeight="1" x14ac:dyDescent="0.25">
      <c r="A10" s="48"/>
      <c r="B10" s="234" t="s">
        <v>380</v>
      </c>
      <c r="F10" s="86" t="e">
        <f>IF(#REF!="","",IFERROR(INDEX(Challenge!$A$3:$A$72,MATCH(#REF!,Challenge!$B$3:$B$72,0)),"non classé"))</f>
        <v>#REF!</v>
      </c>
      <c r="G10" s="86"/>
      <c r="H10" t="str">
        <f>IFERROR(VLOOKUP(#REF!,'S01'!B:S,13,FALSE),"")</f>
        <v/>
      </c>
      <c r="I10" t="str">
        <f>IFERROR(VLOOKUP(#REF!,'S02'!B:S,13,FALSE),"")</f>
        <v/>
      </c>
      <c r="J10" t="str">
        <f>IFERROR(VLOOKUP(#REF!,'S03'!B:S,13,FALSE),"")</f>
        <v/>
      </c>
      <c r="K10" t="str">
        <f>IFERROR(VLOOKUP(#REF!,'S04'!B:S,13,FALSE),"")</f>
        <v/>
      </c>
      <c r="L10" t="str">
        <f>IFERROR(VLOOKUP(#REF!,'S05'!B:S,13,FALSE),"")</f>
        <v/>
      </c>
      <c r="M10" t="str">
        <f>IFERROR(VLOOKUP(#REF!,'S06'!B:S,13,FALSE),"")</f>
        <v/>
      </c>
      <c r="N10" t="str">
        <f>IFERROR(VLOOKUP(#REF!,'S07'!B:S,13,FALSE),"")</f>
        <v/>
      </c>
      <c r="O10" t="str">
        <f>IFERROR(VLOOKUP(#REF!,'S08'!B:S,13,FALSE),"")</f>
        <v/>
      </c>
      <c r="P10" t="str">
        <f>IFERROR(VLOOKUP(#REF!,'S09'!B:S,13,FALSE),"")</f>
        <v/>
      </c>
      <c r="Q10" t="str">
        <f>IFERROR(VLOOKUP(#REF!,'S10'!B:S,13,FALSE),"")</f>
        <v/>
      </c>
      <c r="R10" t="str">
        <f>IFERROR(VLOOKUP(#REF!,'S11'!B:S,13,FALSE),"")</f>
        <v/>
      </c>
      <c r="S10" t="str">
        <f>IFERROR(VLOOKUP(#REF!,'S12'!B:S,13,FALSE),"")</f>
        <v/>
      </c>
      <c r="T10" t="str">
        <f>IFERROR(VLOOKUP(#REF!,'S13'!B:S,13,FALSE),"")</f>
        <v/>
      </c>
      <c r="U10" t="str">
        <f>IFERROR(VLOOKUP(#REF!,'S14'!B:S,13,FALSE),"")</f>
        <v/>
      </c>
      <c r="V10" t="str">
        <f>IFERROR(VLOOKUP(#REF!,'S15'!B:S,13,FALSE),"")</f>
        <v/>
      </c>
      <c r="W10" t="str">
        <f>IFERROR(VLOOKUP(#REF!,'S16'!B:S,13,FALSE),"")</f>
        <v/>
      </c>
      <c r="X10" t="str">
        <f>IFERROR(VLOOKUP(#REF!,'S17'!B:S,13,FALSE),"")</f>
        <v/>
      </c>
      <c r="Y10" t="str">
        <f>IFERROR(VLOOKUP(#REF!,'S18'!B:S,13,FALSE),"")</f>
        <v/>
      </c>
      <c r="Z10" t="str">
        <f>IFERROR(VLOOKUP(#REF!,'S19'!B:S,13,FALSE),"")</f>
        <v/>
      </c>
      <c r="AA10" t="str">
        <f>IFERROR(VLOOKUP(#REF!,'S20'!B:S,13,FALSE),"")</f>
        <v/>
      </c>
      <c r="AB10" t="str">
        <f>IFERROR(VLOOKUP(#REF!,'S21'!B:S,13,FALSE),"")</f>
        <v/>
      </c>
      <c r="AC10" t="str">
        <f>IFERROR(VLOOKUP(#REF!,'S22'!B:S,13,FALSE),"")</f>
        <v/>
      </c>
      <c r="AD10" t="str">
        <f>IFERROR(VLOOKUP(#REF!,'S23'!B:S,13,FALSE),"")</f>
        <v/>
      </c>
      <c r="AE10" t="str">
        <f>IFERROR(VLOOKUP(#REF!,'S24'!B:S,13,FALSE),"")</f>
        <v/>
      </c>
      <c r="AF10" t="str">
        <f>IFERROR(VLOOKUP(#REF!,'S25'!B:S,13,FALSE),"")</f>
        <v/>
      </c>
      <c r="AG10" t="str">
        <f>IFERROR(VLOOKUP(#REF!,'S26'!B:S,13,FALSE),"")</f>
        <v/>
      </c>
      <c r="AH10" t="str">
        <f>IFERROR(VLOOKUP(#REF!,'S27'!B:S,13,FALSE),"")</f>
        <v/>
      </c>
      <c r="AI10" t="str">
        <f>IFERROR(VLOOKUP(#REF!,'S28'!B:S,13,FALSE),"")</f>
        <v/>
      </c>
      <c r="AJ10" t="str">
        <f>IFERROR(VLOOKUP(#REF!,'S29'!B:S,13,FALSE),"")</f>
        <v/>
      </c>
      <c r="AK10" t="str">
        <f>IFERROR(VLOOKUP(#REF!,'S30'!B:S,13,FALSE),"")</f>
        <v/>
      </c>
      <c r="AL10" t="str">
        <f>IFERROR(VLOOKUP(#REF!,'S31'!B:S,13,FALSE),"")</f>
        <v/>
      </c>
      <c r="AM10" t="str">
        <f>IFERROR(VLOOKUP(#REF!,'S32'!B:S,13,FALSE),"")</f>
        <v/>
      </c>
      <c r="AN10" t="str">
        <f>IFERROR(VLOOKUP(#REF!,'S33'!B:S,13,FALSE),"")</f>
        <v/>
      </c>
      <c r="AO10" t="str">
        <f>IFERROR(VLOOKUP(#REF!,'S34'!B:S,13,FALSE),"")</f>
        <v/>
      </c>
      <c r="AP10" t="str">
        <f>IFERROR(VLOOKUP(#REF!,'S35'!B:S,13,FALSE),"")</f>
        <v/>
      </c>
      <c r="AQ10" t="str">
        <f>IFERROR(VLOOKUP(#REF!,'S36'!B:S,13,FALSE),"")</f>
        <v/>
      </c>
      <c r="AR10" t="str">
        <f>IFERROR(VLOOKUP(#REF!,'S37'!B:S,13,FALSE),"")</f>
        <v/>
      </c>
      <c r="AS10" t="str">
        <f>IFERROR(VLOOKUP(#REF!,'S38'!B:S,13,FALSE),"")</f>
        <v/>
      </c>
      <c r="AT10" t="str">
        <f>IFERROR(VLOOKUP(#REF!,'S39'!B:S,13,FALSE),"")</f>
        <v/>
      </c>
      <c r="AU10" s="37" t="str">
        <f>IFERROR(VLOOKUP(#REF!,'S40'!B:S,13,FALSE),"")</f>
        <v/>
      </c>
      <c r="AV10" t="str">
        <f>IFERROR(VLOOKUP(#REF!,'S41'!B:S,13,FALSE),"")</f>
        <v/>
      </c>
      <c r="AW10" t="str">
        <f>IFERROR(VLOOKUP(#REF!,'S42'!B:S,13,FALSE),"")</f>
        <v/>
      </c>
      <c r="AX10" t="str">
        <f>IFERROR(VLOOKUP(#REF!,'S43'!B:S,13,FALSE),"")</f>
        <v/>
      </c>
      <c r="AY10" t="str">
        <f>IFERROR(VLOOKUP(#REF!,'S44'!B:S,13,FALSE),"")</f>
        <v/>
      </c>
      <c r="AZ10" t="str">
        <f>IFERROR(VLOOKUP(#REF!,'S45'!B:S,13,FALSE),"")</f>
        <v/>
      </c>
      <c r="BA10" t="str">
        <f>IFERROR(VLOOKUP(#REF!,'S46'!B:S,13,FALSE),"")</f>
        <v/>
      </c>
      <c r="BB10" t="str">
        <f>IFERROR(VLOOKUP(#REF!,'S47'!B:S,13,FALSE),"")</f>
        <v/>
      </c>
      <c r="BC10" t="str">
        <f>IFERROR(VLOOKUP(#REF!,'S48'!B:S,13,FALSE),"")</f>
        <v/>
      </c>
      <c r="BD10" t="str">
        <f>IFERROR(VLOOKUP(#REF!,'S49'!B:S,13,FALSE),"")</f>
        <v/>
      </c>
      <c r="BE10" t="str">
        <f>IFERROR(VLOOKUP(#REF!,'S50'!B:S,13,FALSE),"")</f>
        <v/>
      </c>
      <c r="BF10" t="str">
        <f>IFERROR(VLOOKUP(#REF!,'S51'!B:S,13,FALSE),"")</f>
        <v/>
      </c>
      <c r="BG10" t="str">
        <f>IFERROR(VLOOKUP(#REF!,'S52'!B:S,13,FALSE),"")</f>
        <v/>
      </c>
      <c r="BH10" s="188" t="e">
        <f>IF(#REF!="",-9999.0001,IF(BJ10=52,-9999.0001+SUM(H10:BG10),IF(BJ10&lt;&gt;52,0.0001+SUM(H10:BG10))))</f>
        <v>#REF!</v>
      </c>
      <c r="BI10" s="65" t="e">
        <f>IF(#REF!="","",SUM(H10:BG10))</f>
        <v>#REF!</v>
      </c>
      <c r="BJ10" s="65" t="e">
        <f>IF(#REF!="","",COUNTIF(H10:BG10,""))</f>
        <v>#REF!</v>
      </c>
      <c r="BK10" s="54">
        <f t="shared" si="0"/>
        <v>0</v>
      </c>
      <c r="BR10" t="str">
        <f>IFERROR(VLOOKUP(#REF!,'S01'!B:S,14,FALSE),"")</f>
        <v/>
      </c>
      <c r="BS10" t="str">
        <f>IFERROR(VLOOKUP(#REF!,'S02'!B:S,14,FALSE),"")</f>
        <v/>
      </c>
      <c r="BT10" t="str">
        <f>IFERROR(VLOOKUP(#REF!,'S03'!B:S,14,FALSE),"")</f>
        <v/>
      </c>
      <c r="BU10" t="str">
        <f>IFERROR(VLOOKUP(#REF!,'S04'!B:S,14,FALSE),"")</f>
        <v/>
      </c>
      <c r="BV10" t="str">
        <f>IFERROR(VLOOKUP(#REF!,'S05'!B:S,14,FALSE),"")</f>
        <v/>
      </c>
      <c r="BW10" t="str">
        <f>IFERROR(VLOOKUP(#REF!,'S06'!B:S,14,FALSE),"")</f>
        <v/>
      </c>
      <c r="BX10" t="str">
        <f>IFERROR(VLOOKUP(#REF!,'S07'!B:S,14,FALSE),"")</f>
        <v/>
      </c>
      <c r="BY10" t="str">
        <f>IFERROR(VLOOKUP(#REF!,'S08'!B:S,14,FALSE),"")</f>
        <v/>
      </c>
      <c r="BZ10" t="str">
        <f>IFERROR(VLOOKUP(#REF!,'S09'!B:S,14,FALSE),"")</f>
        <v/>
      </c>
      <c r="CA10" t="str">
        <f>IFERROR(VLOOKUP(#REF!,'S10'!B:S,14,FALSE),"")</f>
        <v/>
      </c>
      <c r="CB10" t="str">
        <f>IFERROR(VLOOKUP(#REF!,'S11'!B:S,14,FALSE),"")</f>
        <v/>
      </c>
      <c r="CC10" t="str">
        <f>IFERROR(VLOOKUP(#REF!,'S12'!B:S,14,FALSE),"")</f>
        <v/>
      </c>
      <c r="CD10" t="str">
        <f>IFERROR(VLOOKUP(#REF!,'S13'!B:S,14,FALSE),"")</f>
        <v/>
      </c>
      <c r="CE10" t="str">
        <f>IFERROR(VLOOKUP(#REF!,'S14'!B:S,14,FALSE),"")</f>
        <v/>
      </c>
      <c r="CF10" t="str">
        <f>IFERROR(VLOOKUP(#REF!,'S15'!B:S,14,FALSE),"")</f>
        <v/>
      </c>
      <c r="CG10" t="str">
        <f>IFERROR(VLOOKUP(#REF!,'S16'!B:S,14,FALSE),"")</f>
        <v/>
      </c>
      <c r="CH10" t="str">
        <f>IFERROR(VLOOKUP(#REF!,'S17'!B:S,14,FALSE),"")</f>
        <v/>
      </c>
      <c r="CI10" t="str">
        <f>IFERROR(VLOOKUP(#REF!,'S18'!B:S,14,FALSE),"")</f>
        <v/>
      </c>
      <c r="CJ10" t="str">
        <f>IFERROR(VLOOKUP(#REF!,'S19'!B:S,14,FALSE),"")</f>
        <v/>
      </c>
      <c r="CK10" t="str">
        <f>IFERROR(VLOOKUP(#REF!,'S20'!B:S,14,FALSE),"")</f>
        <v/>
      </c>
      <c r="CL10" t="str">
        <f>IFERROR(VLOOKUP(#REF!,'S21'!B:S,14,FALSE),"")</f>
        <v/>
      </c>
      <c r="CM10" t="str">
        <f>IFERROR(VLOOKUP(#REF!,'S22'!B:S,14,FALSE),"")</f>
        <v/>
      </c>
      <c r="CN10" t="str">
        <f>IFERROR(VLOOKUP(#REF!,'S23'!B:S,14,FALSE),"")</f>
        <v/>
      </c>
      <c r="CO10" t="str">
        <f>IFERROR(VLOOKUP(#REF!,'S24'!B:S,14,FALSE),"")</f>
        <v/>
      </c>
      <c r="CP10" t="str">
        <f>IFERROR(VLOOKUP(#REF!,'S25'!B:S,14,FALSE),"")</f>
        <v/>
      </c>
      <c r="CQ10" t="str">
        <f>IFERROR(VLOOKUP(#REF!,'S26'!B:S,14,FALSE),"")</f>
        <v/>
      </c>
      <c r="CR10" t="str">
        <f>IFERROR(VLOOKUP(#REF!,'S27'!B:S,14,FALSE),"")</f>
        <v/>
      </c>
      <c r="CS10" t="str">
        <f>IFERROR(VLOOKUP(#REF!,'S28'!B:S,14,FALSE),"")</f>
        <v/>
      </c>
      <c r="CT10" t="str">
        <f>IFERROR(VLOOKUP(#REF!,'S29'!B:S,14,FALSE),"")</f>
        <v/>
      </c>
      <c r="CU10" t="str">
        <f>IFERROR(VLOOKUP(#REF!,'S30'!B:S,14,FALSE),"")</f>
        <v/>
      </c>
      <c r="CV10" t="str">
        <f>IFERROR(VLOOKUP(#REF!,'S31'!B:S,14,FALSE),"")</f>
        <v/>
      </c>
      <c r="CW10" t="str">
        <f>IFERROR(VLOOKUP(#REF!,'S32'!B:S,14,FALSE),"")</f>
        <v/>
      </c>
      <c r="CX10" t="str">
        <f>IFERROR(VLOOKUP(#REF!,'S33'!B:S,14,FALSE),"")</f>
        <v/>
      </c>
      <c r="CY10" t="str">
        <f>IFERROR(VLOOKUP(#REF!,'S34'!B:S,14,FALSE),"")</f>
        <v/>
      </c>
      <c r="CZ10" t="str">
        <f>IFERROR(VLOOKUP(#REF!,'S35'!B:S,14,FALSE),"")</f>
        <v/>
      </c>
      <c r="DA10" t="str">
        <f>IFERROR(VLOOKUP(#REF!,'S36'!B:S,14,FALSE),"")</f>
        <v/>
      </c>
      <c r="DB10" t="str">
        <f>IFERROR(VLOOKUP(#REF!,'S37'!B:S,14,FALSE),"")</f>
        <v/>
      </c>
      <c r="DC10" t="str">
        <f>IFERROR(VLOOKUP(#REF!,'S38'!B:S,14,FALSE),"")</f>
        <v/>
      </c>
      <c r="DD10" t="str">
        <f>IFERROR(VLOOKUP(#REF!,'S39'!B:S,14,FALSE),"")</f>
        <v/>
      </c>
      <c r="DE10" t="str">
        <f>IFERROR(VLOOKUP(#REF!,'S40'!B:S,14,FALSE),"")</f>
        <v/>
      </c>
      <c r="DF10" t="str">
        <f>IFERROR(VLOOKUP(#REF!,'S41'!B:S,14,FALSE),"")</f>
        <v/>
      </c>
      <c r="DG10" t="str">
        <f>IFERROR(VLOOKUP(#REF!,'S42'!B:S,14,FALSE),"")</f>
        <v/>
      </c>
      <c r="DH10" t="str">
        <f>IFERROR(VLOOKUP(#REF!,'S43'!B:S,14,FALSE),"")</f>
        <v/>
      </c>
      <c r="DI10" t="str">
        <f>IFERROR(VLOOKUP(#REF!,'S44'!B:S,14,FALSE),"")</f>
        <v/>
      </c>
      <c r="DJ10" t="str">
        <f>IFERROR(VLOOKUP(#REF!,'S45'!B:S,14,FALSE),"")</f>
        <v/>
      </c>
      <c r="DK10" t="str">
        <f>IFERROR(VLOOKUP(#REF!,'S46'!B:S,14,FALSE),"")</f>
        <v/>
      </c>
      <c r="DL10" t="str">
        <f>IFERROR(VLOOKUP(#REF!,'S47'!B:S,14,FALSE),"")</f>
        <v/>
      </c>
      <c r="DM10" t="str">
        <f>IFERROR(VLOOKUP(#REF!,'S48'!B:S,14,FALSE),"")</f>
        <v/>
      </c>
      <c r="DN10" t="str">
        <f>IFERROR(VLOOKUP(#REF!,'S49'!B:S,14,FALSE),"")</f>
        <v/>
      </c>
      <c r="DO10" t="str">
        <f>IFERROR(VLOOKUP(#REF!,'S50'!B:S,14,FALSE),"")</f>
        <v/>
      </c>
      <c r="DP10" t="str">
        <f>IFERROR(VLOOKUP(#REF!,'S51'!B:S,14,FALSE),"")</f>
        <v/>
      </c>
      <c r="DQ10" t="str">
        <f>IFERROR(VLOOKUP(#REF!,'S52'!B:S,14,FALSE),"")</f>
        <v/>
      </c>
      <c r="DR10" t="e">
        <f>IF(#REF!="","",IF(F10="non classé","",SUM(BR10:DQ10)))</f>
        <v>#REF!</v>
      </c>
    </row>
    <row r="11" spans="1:122" ht="23.1" customHeight="1" x14ac:dyDescent="0.25">
      <c r="A11" s="48" t="s">
        <v>382</v>
      </c>
      <c r="B11" s="234" t="s">
        <v>314</v>
      </c>
      <c r="F11" s="86" t="e">
        <f>IF(#REF!="","",IFERROR(INDEX(Challenge!$A$3:$A$72,MATCH(#REF!,Challenge!$B$3:$B$72,0)),"non classé"))</f>
        <v>#REF!</v>
      </c>
      <c r="G11" s="86"/>
      <c r="H11" t="str">
        <f>IFERROR(VLOOKUP(#REF!,'S01'!B:S,13,FALSE),"")</f>
        <v/>
      </c>
      <c r="I11" t="str">
        <f>IFERROR(VLOOKUP(#REF!,'S02'!B:S,13,FALSE),"")</f>
        <v/>
      </c>
      <c r="J11" t="str">
        <f>IFERROR(VLOOKUP(#REF!,'S03'!B:S,13,FALSE),"")</f>
        <v/>
      </c>
      <c r="K11" t="str">
        <f>IFERROR(VLOOKUP(#REF!,'S04'!B:S,13,FALSE),"")</f>
        <v/>
      </c>
      <c r="L11" t="str">
        <f>IFERROR(VLOOKUP(#REF!,'S05'!B:S,13,FALSE),"")</f>
        <v/>
      </c>
      <c r="M11" t="str">
        <f>IFERROR(VLOOKUP(#REF!,'S06'!B:S,13,FALSE),"")</f>
        <v/>
      </c>
      <c r="N11" t="str">
        <f>IFERROR(VLOOKUP(#REF!,'S07'!B:S,13,FALSE),"")</f>
        <v/>
      </c>
      <c r="O11" t="str">
        <f>IFERROR(VLOOKUP(#REF!,'S08'!B:S,13,FALSE),"")</f>
        <v/>
      </c>
      <c r="P11" t="str">
        <f>IFERROR(VLOOKUP(#REF!,'S09'!B:S,13,FALSE),"")</f>
        <v/>
      </c>
      <c r="Q11" t="str">
        <f>IFERROR(VLOOKUP(#REF!,'S10'!B:S,13,FALSE),"")</f>
        <v/>
      </c>
      <c r="R11" t="str">
        <f>IFERROR(VLOOKUP(#REF!,'S11'!B:S,13,FALSE),"")</f>
        <v/>
      </c>
      <c r="S11" t="str">
        <f>IFERROR(VLOOKUP(#REF!,'S12'!B:S,13,FALSE),"")</f>
        <v/>
      </c>
      <c r="T11" t="str">
        <f>IFERROR(VLOOKUP(#REF!,'S13'!B:S,13,FALSE),"")</f>
        <v/>
      </c>
      <c r="U11" t="str">
        <f>IFERROR(VLOOKUP(#REF!,'S14'!B:S,13,FALSE),"")</f>
        <v/>
      </c>
      <c r="V11" t="str">
        <f>IFERROR(VLOOKUP(#REF!,'S15'!B:S,13,FALSE),"")</f>
        <v/>
      </c>
      <c r="W11" t="str">
        <f>IFERROR(VLOOKUP(#REF!,'S16'!B:S,13,FALSE),"")</f>
        <v/>
      </c>
      <c r="X11" t="str">
        <f>IFERROR(VLOOKUP(#REF!,'S17'!B:S,13,FALSE),"")</f>
        <v/>
      </c>
      <c r="Y11" t="str">
        <f>IFERROR(VLOOKUP(#REF!,'S18'!B:S,13,FALSE),"")</f>
        <v/>
      </c>
      <c r="Z11" t="str">
        <f>IFERROR(VLOOKUP(#REF!,'S19'!B:S,13,FALSE),"")</f>
        <v/>
      </c>
      <c r="AA11" t="str">
        <f>IFERROR(VLOOKUP(#REF!,'S20'!B:S,13,FALSE),"")</f>
        <v/>
      </c>
      <c r="AB11" t="str">
        <f>IFERROR(VLOOKUP(#REF!,'S21'!B:S,13,FALSE),"")</f>
        <v/>
      </c>
      <c r="AC11" t="str">
        <f>IFERROR(VLOOKUP(#REF!,'S22'!B:S,13,FALSE),"")</f>
        <v/>
      </c>
      <c r="AD11" t="str">
        <f>IFERROR(VLOOKUP(#REF!,'S23'!B:S,13,FALSE),"")</f>
        <v/>
      </c>
      <c r="AE11" t="str">
        <f>IFERROR(VLOOKUP(#REF!,'S24'!B:S,13,FALSE),"")</f>
        <v/>
      </c>
      <c r="AF11" t="str">
        <f>IFERROR(VLOOKUP(#REF!,'S25'!B:S,13,FALSE),"")</f>
        <v/>
      </c>
      <c r="AG11" t="str">
        <f>IFERROR(VLOOKUP(#REF!,'S26'!B:S,13,FALSE),"")</f>
        <v/>
      </c>
      <c r="AH11" t="str">
        <f>IFERROR(VLOOKUP(#REF!,'S27'!B:S,13,FALSE),"")</f>
        <v/>
      </c>
      <c r="AI11" t="str">
        <f>IFERROR(VLOOKUP(#REF!,'S28'!B:S,13,FALSE),"")</f>
        <v/>
      </c>
      <c r="AJ11" t="str">
        <f>IFERROR(VLOOKUP(#REF!,'S29'!B:S,13,FALSE),"")</f>
        <v/>
      </c>
      <c r="AK11" t="str">
        <f>IFERROR(VLOOKUP(#REF!,'S30'!B:S,13,FALSE),"")</f>
        <v/>
      </c>
      <c r="AL11" t="str">
        <f>IFERROR(VLOOKUP(#REF!,'S31'!B:S,13,FALSE),"")</f>
        <v/>
      </c>
      <c r="AM11" t="str">
        <f>IFERROR(VLOOKUP(#REF!,'S32'!B:S,13,FALSE),"")</f>
        <v/>
      </c>
      <c r="AN11" t="str">
        <f>IFERROR(VLOOKUP(#REF!,'S33'!B:S,13,FALSE),"")</f>
        <v/>
      </c>
      <c r="AO11" t="str">
        <f>IFERROR(VLOOKUP(#REF!,'S34'!B:S,13,FALSE),"")</f>
        <v/>
      </c>
      <c r="AP11" t="str">
        <f>IFERROR(VLOOKUP(#REF!,'S35'!B:S,13,FALSE),"")</f>
        <v/>
      </c>
      <c r="AQ11" t="str">
        <f>IFERROR(VLOOKUP(#REF!,'S36'!B:S,13,FALSE),"")</f>
        <v/>
      </c>
      <c r="AR11" t="str">
        <f>IFERROR(VLOOKUP(#REF!,'S37'!B:S,13,FALSE),"")</f>
        <v/>
      </c>
      <c r="AS11" t="str">
        <f>IFERROR(VLOOKUP(#REF!,'S38'!B:S,13,FALSE),"")</f>
        <v/>
      </c>
      <c r="AT11" t="str">
        <f>IFERROR(VLOOKUP(#REF!,'S39'!B:S,13,FALSE),"")</f>
        <v/>
      </c>
      <c r="AU11" s="37" t="str">
        <f>IFERROR(VLOOKUP(#REF!,'S40'!B:S,13,FALSE),"")</f>
        <v/>
      </c>
      <c r="AV11" t="str">
        <f>IFERROR(VLOOKUP(#REF!,'S41'!B:S,13,FALSE),"")</f>
        <v/>
      </c>
      <c r="AW11" t="str">
        <f>IFERROR(VLOOKUP(#REF!,'S42'!B:S,13,FALSE),"")</f>
        <v/>
      </c>
      <c r="AX11" t="str">
        <f>IFERROR(VLOOKUP(#REF!,'S43'!B:S,13,FALSE),"")</f>
        <v/>
      </c>
      <c r="AY11" t="str">
        <f>IFERROR(VLOOKUP(#REF!,'S44'!B:S,13,FALSE),"")</f>
        <v/>
      </c>
      <c r="AZ11" t="str">
        <f>IFERROR(VLOOKUP(#REF!,'S45'!B:S,13,FALSE),"")</f>
        <v/>
      </c>
      <c r="BA11" t="str">
        <f>IFERROR(VLOOKUP(#REF!,'S46'!B:S,13,FALSE),"")</f>
        <v/>
      </c>
      <c r="BB11" t="str">
        <f>IFERROR(VLOOKUP(#REF!,'S47'!B:S,13,FALSE),"")</f>
        <v/>
      </c>
      <c r="BC11" t="str">
        <f>IFERROR(VLOOKUP(#REF!,'S48'!B:S,13,FALSE),"")</f>
        <v/>
      </c>
      <c r="BD11" t="str">
        <f>IFERROR(VLOOKUP(#REF!,'S49'!B:S,13,FALSE),"")</f>
        <v/>
      </c>
      <c r="BE11" t="str">
        <f>IFERROR(VLOOKUP(#REF!,'S50'!B:S,13,FALSE),"")</f>
        <v/>
      </c>
      <c r="BF11" t="str">
        <f>IFERROR(VLOOKUP(#REF!,'S51'!B:S,13,FALSE),"")</f>
        <v/>
      </c>
      <c r="BG11" t="str">
        <f>IFERROR(VLOOKUP(#REF!,'S52'!B:S,13,FALSE),"")</f>
        <v/>
      </c>
      <c r="BH11" s="188" t="e">
        <f>IF(#REF!="",-9999.0001,IF(BJ11=52,-9999.0001+SUM(H11:BG11),IF(BJ11&lt;&gt;52,0.0001+SUM(H11:BG11))))</f>
        <v>#REF!</v>
      </c>
      <c r="BI11" s="65" t="e">
        <f>IF(#REF!="","",SUM(H11:BG11))</f>
        <v>#REF!</v>
      </c>
      <c r="BJ11" s="65" t="e">
        <f>IF(#REF!="","",COUNTIF(H11:BG11,""))</f>
        <v>#REF!</v>
      </c>
      <c r="BK11" s="54">
        <f t="shared" si="0"/>
        <v>0</v>
      </c>
      <c r="BR11" t="str">
        <f>IFERROR(VLOOKUP(#REF!,'S01'!B:S,14,FALSE),"")</f>
        <v/>
      </c>
      <c r="BS11" t="str">
        <f>IFERROR(VLOOKUP(#REF!,'S02'!B:S,14,FALSE),"")</f>
        <v/>
      </c>
      <c r="BT11" t="str">
        <f>IFERROR(VLOOKUP(#REF!,'S03'!B:S,14,FALSE),"")</f>
        <v/>
      </c>
      <c r="BU11" t="str">
        <f>IFERROR(VLOOKUP(#REF!,'S04'!B:S,14,FALSE),"")</f>
        <v/>
      </c>
      <c r="BV11" t="str">
        <f>IFERROR(VLOOKUP(#REF!,'S05'!B:S,14,FALSE),"")</f>
        <v/>
      </c>
      <c r="BW11" t="str">
        <f>IFERROR(VLOOKUP(#REF!,'S06'!B:S,14,FALSE),"")</f>
        <v/>
      </c>
      <c r="BX11" t="str">
        <f>IFERROR(VLOOKUP(#REF!,'S07'!B:S,14,FALSE),"")</f>
        <v/>
      </c>
      <c r="BY11" t="str">
        <f>IFERROR(VLOOKUP(#REF!,'S08'!B:S,14,FALSE),"")</f>
        <v/>
      </c>
      <c r="BZ11" t="str">
        <f>IFERROR(VLOOKUP(#REF!,'S09'!B:S,14,FALSE),"")</f>
        <v/>
      </c>
      <c r="CA11" t="str">
        <f>IFERROR(VLOOKUP(#REF!,'S10'!B:S,14,FALSE),"")</f>
        <v/>
      </c>
      <c r="CB11" t="str">
        <f>IFERROR(VLOOKUP(#REF!,'S11'!B:S,14,FALSE),"")</f>
        <v/>
      </c>
      <c r="CC11" t="str">
        <f>IFERROR(VLOOKUP(#REF!,'S12'!B:S,14,FALSE),"")</f>
        <v/>
      </c>
      <c r="CD11" t="str">
        <f>IFERROR(VLOOKUP(#REF!,'S13'!B:S,14,FALSE),"")</f>
        <v/>
      </c>
      <c r="CE11" t="str">
        <f>IFERROR(VLOOKUP(#REF!,'S14'!B:S,14,FALSE),"")</f>
        <v/>
      </c>
      <c r="CF11" t="str">
        <f>IFERROR(VLOOKUP(#REF!,'S15'!B:S,14,FALSE),"")</f>
        <v/>
      </c>
      <c r="CG11" t="str">
        <f>IFERROR(VLOOKUP(#REF!,'S16'!B:S,14,FALSE),"")</f>
        <v/>
      </c>
      <c r="CH11" t="str">
        <f>IFERROR(VLOOKUP(#REF!,'S17'!B:S,14,FALSE),"")</f>
        <v/>
      </c>
      <c r="CI11" t="str">
        <f>IFERROR(VLOOKUP(#REF!,'S18'!B:S,14,FALSE),"")</f>
        <v/>
      </c>
      <c r="CJ11" t="str">
        <f>IFERROR(VLOOKUP(#REF!,'S19'!B:S,14,FALSE),"")</f>
        <v/>
      </c>
      <c r="CK11" t="str">
        <f>IFERROR(VLOOKUP(#REF!,'S20'!B:S,14,FALSE),"")</f>
        <v/>
      </c>
      <c r="CL11" t="str">
        <f>IFERROR(VLOOKUP(#REF!,'S21'!B:S,14,FALSE),"")</f>
        <v/>
      </c>
      <c r="CM11" t="str">
        <f>IFERROR(VLOOKUP(#REF!,'S22'!B:S,14,FALSE),"")</f>
        <v/>
      </c>
      <c r="CN11" t="str">
        <f>IFERROR(VLOOKUP(#REF!,'S23'!B:S,14,FALSE),"")</f>
        <v/>
      </c>
      <c r="CO11" t="str">
        <f>IFERROR(VLOOKUP(#REF!,'S24'!B:S,14,FALSE),"")</f>
        <v/>
      </c>
      <c r="CP11" t="str">
        <f>IFERROR(VLOOKUP(#REF!,'S25'!B:S,14,FALSE),"")</f>
        <v/>
      </c>
      <c r="CQ11" t="str">
        <f>IFERROR(VLOOKUP(#REF!,'S26'!B:S,14,FALSE),"")</f>
        <v/>
      </c>
      <c r="CR11" t="str">
        <f>IFERROR(VLOOKUP(#REF!,'S27'!B:S,14,FALSE),"")</f>
        <v/>
      </c>
      <c r="CS11" t="str">
        <f>IFERROR(VLOOKUP(#REF!,'S28'!B:S,14,FALSE),"")</f>
        <v/>
      </c>
      <c r="CT11" t="str">
        <f>IFERROR(VLOOKUP(#REF!,'S29'!B:S,14,FALSE),"")</f>
        <v/>
      </c>
      <c r="CU11" t="str">
        <f>IFERROR(VLOOKUP(#REF!,'S30'!B:S,14,FALSE),"")</f>
        <v/>
      </c>
      <c r="CV11" t="str">
        <f>IFERROR(VLOOKUP(#REF!,'S31'!B:S,14,FALSE),"")</f>
        <v/>
      </c>
      <c r="CW11" t="str">
        <f>IFERROR(VLOOKUP(#REF!,'S32'!B:S,14,FALSE),"")</f>
        <v/>
      </c>
      <c r="CX11" t="str">
        <f>IFERROR(VLOOKUP(#REF!,'S33'!B:S,14,FALSE),"")</f>
        <v/>
      </c>
      <c r="CY11" t="str">
        <f>IFERROR(VLOOKUP(#REF!,'S34'!B:S,14,FALSE),"")</f>
        <v/>
      </c>
      <c r="CZ11" t="str">
        <f>IFERROR(VLOOKUP(#REF!,'S35'!B:S,14,FALSE),"")</f>
        <v/>
      </c>
      <c r="DA11" t="str">
        <f>IFERROR(VLOOKUP(#REF!,'S36'!B:S,14,FALSE),"")</f>
        <v/>
      </c>
      <c r="DB11" t="str">
        <f>IFERROR(VLOOKUP(#REF!,'S37'!B:S,14,FALSE),"")</f>
        <v/>
      </c>
      <c r="DC11" t="str">
        <f>IFERROR(VLOOKUP(#REF!,'S38'!B:S,14,FALSE),"")</f>
        <v/>
      </c>
      <c r="DD11" t="str">
        <f>IFERROR(VLOOKUP(#REF!,'S39'!B:S,14,FALSE),"")</f>
        <v/>
      </c>
      <c r="DE11" t="str">
        <f>IFERROR(VLOOKUP(#REF!,'S40'!B:S,14,FALSE),"")</f>
        <v/>
      </c>
      <c r="DF11" t="str">
        <f>IFERROR(VLOOKUP(#REF!,'S41'!B:S,14,FALSE),"")</f>
        <v/>
      </c>
      <c r="DG11" t="str">
        <f>IFERROR(VLOOKUP(#REF!,'S42'!B:S,14,FALSE),"")</f>
        <v/>
      </c>
      <c r="DH11" t="str">
        <f>IFERROR(VLOOKUP(#REF!,'S43'!B:S,14,FALSE),"")</f>
        <v/>
      </c>
      <c r="DI11" t="str">
        <f>IFERROR(VLOOKUP(#REF!,'S44'!B:S,14,FALSE),"")</f>
        <v/>
      </c>
      <c r="DJ11" t="str">
        <f>IFERROR(VLOOKUP(#REF!,'S45'!B:S,14,FALSE),"")</f>
        <v/>
      </c>
      <c r="DK11" t="str">
        <f>IFERROR(VLOOKUP(#REF!,'S46'!B:S,14,FALSE),"")</f>
        <v/>
      </c>
      <c r="DL11" t="str">
        <f>IFERROR(VLOOKUP(#REF!,'S47'!B:S,14,FALSE),"")</f>
        <v/>
      </c>
      <c r="DM11" t="str">
        <f>IFERROR(VLOOKUP(#REF!,'S48'!B:S,14,FALSE),"")</f>
        <v/>
      </c>
      <c r="DN11" t="str">
        <f>IFERROR(VLOOKUP(#REF!,'S49'!B:S,14,FALSE),"")</f>
        <v/>
      </c>
      <c r="DO11" t="str">
        <f>IFERROR(VLOOKUP(#REF!,'S50'!B:S,14,FALSE),"")</f>
        <v/>
      </c>
      <c r="DP11" t="str">
        <f>IFERROR(VLOOKUP(#REF!,'S51'!B:S,14,FALSE),"")</f>
        <v/>
      </c>
      <c r="DQ11" t="str">
        <f>IFERROR(VLOOKUP(#REF!,'S52'!B:S,14,FALSE),"")</f>
        <v/>
      </c>
      <c r="DR11" t="e">
        <f>IF(#REF!="","",IF(F11="non classé","",SUM(BR11:DQ11)))</f>
        <v>#REF!</v>
      </c>
    </row>
    <row r="12" spans="1:122" ht="23.1" hidden="1" customHeight="1" x14ac:dyDescent="0.25">
      <c r="A12" s="48"/>
      <c r="B12" s="234" t="s">
        <v>316</v>
      </c>
      <c r="F12" s="86" t="e">
        <f>IF(#REF!="","",IFERROR(INDEX(Challenge!$A$3:$A$72,MATCH(#REF!,Challenge!$B$3:$B$72,0)),"non classé"))</f>
        <v>#REF!</v>
      </c>
      <c r="G12" s="86"/>
      <c r="H12" t="str">
        <f>IFERROR(VLOOKUP(#REF!,'S01'!B:S,13,FALSE),"")</f>
        <v/>
      </c>
      <c r="I12" t="str">
        <f>IFERROR(VLOOKUP(#REF!,'S02'!B:S,13,FALSE),"")</f>
        <v/>
      </c>
      <c r="J12" t="str">
        <f>IFERROR(VLOOKUP(#REF!,'S03'!B:S,13,FALSE),"")</f>
        <v/>
      </c>
      <c r="K12" t="str">
        <f>IFERROR(VLOOKUP(#REF!,'S04'!B:S,13,FALSE),"")</f>
        <v/>
      </c>
      <c r="L12" t="str">
        <f>IFERROR(VLOOKUP(#REF!,'S05'!B:S,13,FALSE),"")</f>
        <v/>
      </c>
      <c r="M12" t="str">
        <f>IFERROR(VLOOKUP(#REF!,'S06'!B:S,13,FALSE),"")</f>
        <v/>
      </c>
      <c r="N12" t="str">
        <f>IFERROR(VLOOKUP(#REF!,'S07'!B:S,13,FALSE),"")</f>
        <v/>
      </c>
      <c r="O12" t="str">
        <f>IFERROR(VLOOKUP(#REF!,'S08'!B:S,13,FALSE),"")</f>
        <v/>
      </c>
      <c r="P12" t="str">
        <f>IFERROR(VLOOKUP(#REF!,'S09'!B:S,13,FALSE),"")</f>
        <v/>
      </c>
      <c r="Q12" t="str">
        <f>IFERROR(VLOOKUP(#REF!,'S10'!B:S,13,FALSE),"")</f>
        <v/>
      </c>
      <c r="R12" t="str">
        <f>IFERROR(VLOOKUP(#REF!,'S11'!B:S,13,FALSE),"")</f>
        <v/>
      </c>
      <c r="S12" t="str">
        <f>IFERROR(VLOOKUP(#REF!,'S12'!B:S,13,FALSE),"")</f>
        <v/>
      </c>
      <c r="T12" t="str">
        <f>IFERROR(VLOOKUP(#REF!,'S13'!B:S,13,FALSE),"")</f>
        <v/>
      </c>
      <c r="U12" t="str">
        <f>IFERROR(VLOOKUP(#REF!,'S14'!B:S,13,FALSE),"")</f>
        <v/>
      </c>
      <c r="V12" t="str">
        <f>IFERROR(VLOOKUP(#REF!,'S15'!B:S,13,FALSE),"")</f>
        <v/>
      </c>
      <c r="W12" t="str">
        <f>IFERROR(VLOOKUP(#REF!,'S16'!B:S,13,FALSE),"")</f>
        <v/>
      </c>
      <c r="X12" t="str">
        <f>IFERROR(VLOOKUP(#REF!,'S17'!B:S,13,FALSE),"")</f>
        <v/>
      </c>
      <c r="Y12" t="str">
        <f>IFERROR(VLOOKUP(#REF!,'S18'!B:S,13,FALSE),"")</f>
        <v/>
      </c>
      <c r="Z12" t="str">
        <f>IFERROR(VLOOKUP(#REF!,'S19'!B:S,13,FALSE),"")</f>
        <v/>
      </c>
      <c r="AA12" t="str">
        <f>IFERROR(VLOOKUP(#REF!,'S20'!B:S,13,FALSE),"")</f>
        <v/>
      </c>
      <c r="AB12" t="str">
        <f>IFERROR(VLOOKUP(#REF!,'S21'!B:S,13,FALSE),"")</f>
        <v/>
      </c>
      <c r="AC12" t="str">
        <f>IFERROR(VLOOKUP(#REF!,'S22'!B:S,13,FALSE),"")</f>
        <v/>
      </c>
      <c r="AD12" t="str">
        <f>IFERROR(VLOOKUP(#REF!,'S23'!B:S,13,FALSE),"")</f>
        <v/>
      </c>
      <c r="AE12" t="str">
        <f>IFERROR(VLOOKUP(#REF!,'S24'!B:S,13,FALSE),"")</f>
        <v/>
      </c>
      <c r="AF12" t="str">
        <f>IFERROR(VLOOKUP(#REF!,'S25'!B:S,13,FALSE),"")</f>
        <v/>
      </c>
      <c r="AG12" t="str">
        <f>IFERROR(VLOOKUP(#REF!,'S26'!B:S,13,FALSE),"")</f>
        <v/>
      </c>
      <c r="AH12" t="str">
        <f>IFERROR(VLOOKUP(#REF!,'S27'!B:S,13,FALSE),"")</f>
        <v/>
      </c>
      <c r="AI12" t="str">
        <f>IFERROR(VLOOKUP(#REF!,'S28'!B:S,13,FALSE),"")</f>
        <v/>
      </c>
      <c r="AJ12" t="str">
        <f>IFERROR(VLOOKUP(#REF!,'S29'!B:S,13,FALSE),"")</f>
        <v/>
      </c>
      <c r="AK12" t="str">
        <f>IFERROR(VLOOKUP(#REF!,'S30'!B:S,13,FALSE),"")</f>
        <v/>
      </c>
      <c r="AL12" t="str">
        <f>IFERROR(VLOOKUP(#REF!,'S31'!B:S,13,FALSE),"")</f>
        <v/>
      </c>
      <c r="AM12" t="str">
        <f>IFERROR(VLOOKUP(#REF!,'S32'!B:S,13,FALSE),"")</f>
        <v/>
      </c>
      <c r="AN12" t="str">
        <f>IFERROR(VLOOKUP(#REF!,'S33'!B:S,13,FALSE),"")</f>
        <v/>
      </c>
      <c r="AO12" t="str">
        <f>IFERROR(VLOOKUP(#REF!,'S34'!B:S,13,FALSE),"")</f>
        <v/>
      </c>
      <c r="AP12" t="str">
        <f>IFERROR(VLOOKUP(#REF!,'S35'!B:S,13,FALSE),"")</f>
        <v/>
      </c>
      <c r="AQ12" t="str">
        <f>IFERROR(VLOOKUP(#REF!,'S36'!B:S,13,FALSE),"")</f>
        <v/>
      </c>
      <c r="AR12" t="str">
        <f>IFERROR(VLOOKUP(#REF!,'S37'!B:S,13,FALSE),"")</f>
        <v/>
      </c>
      <c r="AS12" t="str">
        <f>IFERROR(VLOOKUP(#REF!,'S38'!B:S,13,FALSE),"")</f>
        <v/>
      </c>
      <c r="AT12" t="str">
        <f>IFERROR(VLOOKUP(#REF!,'S39'!B:S,13,FALSE),"")</f>
        <v/>
      </c>
      <c r="AU12" s="37" t="str">
        <f>IFERROR(VLOOKUP(#REF!,'S40'!B:S,13,FALSE),"")</f>
        <v/>
      </c>
      <c r="AV12" t="str">
        <f>IFERROR(VLOOKUP(#REF!,'S41'!B:S,13,FALSE),"")</f>
        <v/>
      </c>
      <c r="AW12" t="str">
        <f>IFERROR(VLOOKUP(#REF!,'S42'!B:S,13,FALSE),"")</f>
        <v/>
      </c>
      <c r="AX12" t="str">
        <f>IFERROR(VLOOKUP(#REF!,'S43'!B:S,13,FALSE),"")</f>
        <v/>
      </c>
      <c r="AY12" t="str">
        <f>IFERROR(VLOOKUP(#REF!,'S44'!B:S,13,FALSE),"")</f>
        <v/>
      </c>
      <c r="AZ12" t="str">
        <f>IFERROR(VLOOKUP(#REF!,'S45'!B:S,13,FALSE),"")</f>
        <v/>
      </c>
      <c r="BA12" t="str">
        <f>IFERROR(VLOOKUP(#REF!,'S46'!B:S,13,FALSE),"")</f>
        <v/>
      </c>
      <c r="BB12" t="str">
        <f>IFERROR(VLOOKUP(#REF!,'S47'!B:S,13,FALSE),"")</f>
        <v/>
      </c>
      <c r="BC12" t="str">
        <f>IFERROR(VLOOKUP(#REF!,'S48'!B:S,13,FALSE),"")</f>
        <v/>
      </c>
      <c r="BD12" t="str">
        <f>IFERROR(VLOOKUP(#REF!,'S49'!B:S,13,FALSE),"")</f>
        <v/>
      </c>
      <c r="BE12" t="str">
        <f>IFERROR(VLOOKUP(#REF!,'S50'!B:S,13,FALSE),"")</f>
        <v/>
      </c>
      <c r="BF12" t="str">
        <f>IFERROR(VLOOKUP(#REF!,'S51'!B:S,13,FALSE),"")</f>
        <v/>
      </c>
      <c r="BG12" t="str">
        <f>IFERROR(VLOOKUP(#REF!,'S52'!B:S,13,FALSE),"")</f>
        <v/>
      </c>
      <c r="BH12" s="188" t="e">
        <f>IF(#REF!="",-9999.0001,IF(BJ12=52,-9999.0001+SUM(H12:BG12),IF(BJ12&lt;&gt;52,0.0001+SUM(H12:BG12))))</f>
        <v>#REF!</v>
      </c>
      <c r="BI12" s="65" t="e">
        <f>IF(#REF!="","",SUM(H12:BG12))</f>
        <v>#REF!</v>
      </c>
      <c r="BJ12" s="65" t="e">
        <f>IF(#REF!="","",COUNTIF(H12:BG12,""))</f>
        <v>#REF!</v>
      </c>
      <c r="BK12" s="54">
        <f t="shared" si="0"/>
        <v>0</v>
      </c>
      <c r="BR12" t="str">
        <f>IFERROR(VLOOKUP(#REF!,'S01'!B:S,14,FALSE),"")</f>
        <v/>
      </c>
      <c r="BS12" t="str">
        <f>IFERROR(VLOOKUP(#REF!,'S02'!B:S,14,FALSE),"")</f>
        <v/>
      </c>
      <c r="BT12" t="str">
        <f>IFERROR(VLOOKUP(#REF!,'S03'!B:S,14,FALSE),"")</f>
        <v/>
      </c>
      <c r="BU12" t="str">
        <f>IFERROR(VLOOKUP(#REF!,'S04'!B:S,14,FALSE),"")</f>
        <v/>
      </c>
      <c r="BV12" t="str">
        <f>IFERROR(VLOOKUP(#REF!,'S05'!B:S,14,FALSE),"")</f>
        <v/>
      </c>
      <c r="BW12" t="str">
        <f>IFERROR(VLOOKUP(#REF!,'S06'!B:S,14,FALSE),"")</f>
        <v/>
      </c>
      <c r="BX12" t="str">
        <f>IFERROR(VLOOKUP(#REF!,'S07'!B:S,14,FALSE),"")</f>
        <v/>
      </c>
      <c r="BY12" t="str">
        <f>IFERROR(VLOOKUP(#REF!,'S08'!B:S,14,FALSE),"")</f>
        <v/>
      </c>
      <c r="BZ12" t="str">
        <f>IFERROR(VLOOKUP(#REF!,'S09'!B:S,14,FALSE),"")</f>
        <v/>
      </c>
      <c r="CA12" t="str">
        <f>IFERROR(VLOOKUP(#REF!,'S10'!B:S,14,FALSE),"")</f>
        <v/>
      </c>
      <c r="CB12" t="str">
        <f>IFERROR(VLOOKUP(#REF!,'S11'!B:S,14,FALSE),"")</f>
        <v/>
      </c>
      <c r="CC12" t="str">
        <f>IFERROR(VLOOKUP(#REF!,'S12'!B:S,14,FALSE),"")</f>
        <v/>
      </c>
      <c r="CD12" t="str">
        <f>IFERROR(VLOOKUP(#REF!,'S13'!B:S,14,FALSE),"")</f>
        <v/>
      </c>
      <c r="CE12" t="str">
        <f>IFERROR(VLOOKUP(#REF!,'S14'!B:S,14,FALSE),"")</f>
        <v/>
      </c>
      <c r="CF12" t="str">
        <f>IFERROR(VLOOKUP(#REF!,'S15'!B:S,14,FALSE),"")</f>
        <v/>
      </c>
      <c r="CG12" t="str">
        <f>IFERROR(VLOOKUP(#REF!,'S16'!B:S,14,FALSE),"")</f>
        <v/>
      </c>
      <c r="CH12" t="str">
        <f>IFERROR(VLOOKUP(#REF!,'S17'!B:S,14,FALSE),"")</f>
        <v/>
      </c>
      <c r="CI12" t="str">
        <f>IFERROR(VLOOKUP(#REF!,'S18'!B:S,14,FALSE),"")</f>
        <v/>
      </c>
      <c r="CJ12" t="str">
        <f>IFERROR(VLOOKUP(#REF!,'S19'!B:S,14,FALSE),"")</f>
        <v/>
      </c>
      <c r="CK12" t="str">
        <f>IFERROR(VLOOKUP(#REF!,'S20'!B:S,14,FALSE),"")</f>
        <v/>
      </c>
      <c r="CL12" t="str">
        <f>IFERROR(VLOOKUP(#REF!,'S21'!B:S,14,FALSE),"")</f>
        <v/>
      </c>
      <c r="CM12" t="str">
        <f>IFERROR(VLOOKUP(#REF!,'S22'!B:S,14,FALSE),"")</f>
        <v/>
      </c>
      <c r="CN12" t="str">
        <f>IFERROR(VLOOKUP(#REF!,'S23'!B:S,14,FALSE),"")</f>
        <v/>
      </c>
      <c r="CO12" t="str">
        <f>IFERROR(VLOOKUP(#REF!,'S24'!B:S,14,FALSE),"")</f>
        <v/>
      </c>
      <c r="CP12" t="str">
        <f>IFERROR(VLOOKUP(#REF!,'S25'!B:S,14,FALSE),"")</f>
        <v/>
      </c>
      <c r="CQ12" t="str">
        <f>IFERROR(VLOOKUP(#REF!,'S26'!B:S,14,FALSE),"")</f>
        <v/>
      </c>
      <c r="CR12" t="str">
        <f>IFERROR(VLOOKUP(#REF!,'S27'!B:S,14,FALSE),"")</f>
        <v/>
      </c>
      <c r="CS12" t="str">
        <f>IFERROR(VLOOKUP(#REF!,'S28'!B:S,14,FALSE),"")</f>
        <v/>
      </c>
      <c r="CT12" t="str">
        <f>IFERROR(VLOOKUP(#REF!,'S29'!B:S,14,FALSE),"")</f>
        <v/>
      </c>
      <c r="CU12" t="str">
        <f>IFERROR(VLOOKUP(#REF!,'S30'!B:S,14,FALSE),"")</f>
        <v/>
      </c>
      <c r="CV12" t="str">
        <f>IFERROR(VLOOKUP(#REF!,'S31'!B:S,14,FALSE),"")</f>
        <v/>
      </c>
      <c r="CW12" t="str">
        <f>IFERROR(VLOOKUP(#REF!,'S32'!B:S,14,FALSE),"")</f>
        <v/>
      </c>
      <c r="CX12" t="str">
        <f>IFERROR(VLOOKUP(#REF!,'S33'!B:S,14,FALSE),"")</f>
        <v/>
      </c>
      <c r="CY12" t="str">
        <f>IFERROR(VLOOKUP(#REF!,'S34'!B:S,14,FALSE),"")</f>
        <v/>
      </c>
      <c r="CZ12" t="str">
        <f>IFERROR(VLOOKUP(#REF!,'S35'!B:S,14,FALSE),"")</f>
        <v/>
      </c>
      <c r="DA12" t="str">
        <f>IFERROR(VLOOKUP(#REF!,'S36'!B:S,14,FALSE),"")</f>
        <v/>
      </c>
      <c r="DB12" t="str">
        <f>IFERROR(VLOOKUP(#REF!,'S37'!B:S,14,FALSE),"")</f>
        <v/>
      </c>
      <c r="DC12" t="str">
        <f>IFERROR(VLOOKUP(#REF!,'S38'!B:S,14,FALSE),"")</f>
        <v/>
      </c>
      <c r="DD12" t="str">
        <f>IFERROR(VLOOKUP(#REF!,'S39'!B:S,14,FALSE),"")</f>
        <v/>
      </c>
      <c r="DE12" t="str">
        <f>IFERROR(VLOOKUP(#REF!,'S40'!B:S,14,FALSE),"")</f>
        <v/>
      </c>
      <c r="DF12" t="str">
        <f>IFERROR(VLOOKUP(#REF!,'S41'!B:S,14,FALSE),"")</f>
        <v/>
      </c>
      <c r="DG12" t="str">
        <f>IFERROR(VLOOKUP(#REF!,'S42'!B:S,14,FALSE),"")</f>
        <v/>
      </c>
      <c r="DH12" t="str">
        <f>IFERROR(VLOOKUP(#REF!,'S43'!B:S,14,FALSE),"")</f>
        <v/>
      </c>
      <c r="DI12" t="str">
        <f>IFERROR(VLOOKUP(#REF!,'S44'!B:S,14,FALSE),"")</f>
        <v/>
      </c>
      <c r="DJ12" t="str">
        <f>IFERROR(VLOOKUP(#REF!,'S45'!B:S,14,FALSE),"")</f>
        <v/>
      </c>
      <c r="DK12" t="str">
        <f>IFERROR(VLOOKUP(#REF!,'S46'!B:S,14,FALSE),"")</f>
        <v/>
      </c>
      <c r="DL12" t="str">
        <f>IFERROR(VLOOKUP(#REF!,'S47'!B:S,14,FALSE),"")</f>
        <v/>
      </c>
      <c r="DM12" t="str">
        <f>IFERROR(VLOOKUP(#REF!,'S48'!B:S,14,FALSE),"")</f>
        <v/>
      </c>
      <c r="DN12" t="str">
        <f>IFERROR(VLOOKUP(#REF!,'S49'!B:S,14,FALSE),"")</f>
        <v/>
      </c>
      <c r="DO12" t="str">
        <f>IFERROR(VLOOKUP(#REF!,'S50'!B:S,14,FALSE),"")</f>
        <v/>
      </c>
      <c r="DP12" t="str">
        <f>IFERROR(VLOOKUP(#REF!,'S51'!B:S,14,FALSE),"")</f>
        <v/>
      </c>
      <c r="DQ12" t="str">
        <f>IFERROR(VLOOKUP(#REF!,'S52'!B:S,14,FALSE),"")</f>
        <v/>
      </c>
      <c r="DR12" t="e">
        <f>IF(#REF!="","",IF(F12="non classé","",SUM(BR12:DQ12)))</f>
        <v>#REF!</v>
      </c>
    </row>
    <row r="13" spans="1:122" ht="23.1" customHeight="1" x14ac:dyDescent="0.25">
      <c r="A13" s="48" t="s">
        <v>382</v>
      </c>
      <c r="B13" s="234" t="s">
        <v>379</v>
      </c>
      <c r="F13" s="86" t="e">
        <f>IF(#REF!="","",IFERROR(INDEX(Challenge!$A$3:$A$72,MATCH(#REF!,Challenge!$B$3:$B$72,0)),"non classé"))</f>
        <v>#REF!</v>
      </c>
      <c r="G13" s="86"/>
      <c r="H13" t="str">
        <f>IFERROR(VLOOKUP(#REF!,'S01'!B:S,13,FALSE),"")</f>
        <v/>
      </c>
      <c r="I13" t="str">
        <f>IFERROR(VLOOKUP(#REF!,'S02'!B:S,13,FALSE),"")</f>
        <v/>
      </c>
      <c r="J13" t="str">
        <f>IFERROR(VLOOKUP(#REF!,'S03'!B:S,13,FALSE),"")</f>
        <v/>
      </c>
      <c r="K13" t="str">
        <f>IFERROR(VLOOKUP(#REF!,'S04'!B:S,13,FALSE),"")</f>
        <v/>
      </c>
      <c r="L13" t="str">
        <f>IFERROR(VLOOKUP(#REF!,'S05'!B:S,13,FALSE),"")</f>
        <v/>
      </c>
      <c r="M13" t="str">
        <f>IFERROR(VLOOKUP(#REF!,'S06'!B:S,13,FALSE),"")</f>
        <v/>
      </c>
      <c r="N13" t="str">
        <f>IFERROR(VLOOKUP(#REF!,'S07'!B:S,13,FALSE),"")</f>
        <v/>
      </c>
      <c r="O13" t="str">
        <f>IFERROR(VLOOKUP(#REF!,'S08'!B:S,13,FALSE),"")</f>
        <v/>
      </c>
      <c r="P13" t="str">
        <f>IFERROR(VLOOKUP(#REF!,'S09'!B:S,13,FALSE),"")</f>
        <v/>
      </c>
      <c r="Q13" t="str">
        <f>IFERROR(VLOOKUP(#REF!,'S10'!B:S,13,FALSE),"")</f>
        <v/>
      </c>
      <c r="R13" t="str">
        <f>IFERROR(VLOOKUP(#REF!,'S11'!B:S,13,FALSE),"")</f>
        <v/>
      </c>
      <c r="S13" t="str">
        <f>IFERROR(VLOOKUP(#REF!,'S12'!B:S,13,FALSE),"")</f>
        <v/>
      </c>
      <c r="T13" t="str">
        <f>IFERROR(VLOOKUP(#REF!,'S13'!B:S,13,FALSE),"")</f>
        <v/>
      </c>
      <c r="U13" t="str">
        <f>IFERROR(VLOOKUP(#REF!,'S14'!B:S,13,FALSE),"")</f>
        <v/>
      </c>
      <c r="V13" t="str">
        <f>IFERROR(VLOOKUP(#REF!,'S15'!B:S,13,FALSE),"")</f>
        <v/>
      </c>
      <c r="W13" t="str">
        <f>IFERROR(VLOOKUP(#REF!,'S16'!B:S,13,FALSE),"")</f>
        <v/>
      </c>
      <c r="X13" t="str">
        <f>IFERROR(VLOOKUP(#REF!,'S17'!B:S,13,FALSE),"")</f>
        <v/>
      </c>
      <c r="Y13" t="str">
        <f>IFERROR(VLOOKUP(#REF!,'S18'!B:S,13,FALSE),"")</f>
        <v/>
      </c>
      <c r="Z13" t="str">
        <f>IFERROR(VLOOKUP(#REF!,'S19'!B:S,13,FALSE),"")</f>
        <v/>
      </c>
      <c r="AA13" t="str">
        <f>IFERROR(VLOOKUP(#REF!,'S20'!B:S,13,FALSE),"")</f>
        <v/>
      </c>
      <c r="AB13" t="str">
        <f>IFERROR(VLOOKUP(#REF!,'S21'!B:S,13,FALSE),"")</f>
        <v/>
      </c>
      <c r="AC13" t="str">
        <f>IFERROR(VLOOKUP(#REF!,'S22'!B:S,13,FALSE),"")</f>
        <v/>
      </c>
      <c r="AD13" t="str">
        <f>IFERROR(VLOOKUP(#REF!,'S23'!B:S,13,FALSE),"")</f>
        <v/>
      </c>
      <c r="AE13" t="str">
        <f>IFERROR(VLOOKUP(#REF!,'S24'!B:S,13,FALSE),"")</f>
        <v/>
      </c>
      <c r="AF13" t="str">
        <f>IFERROR(VLOOKUP(#REF!,'S25'!B:S,13,FALSE),"")</f>
        <v/>
      </c>
      <c r="AG13" t="str">
        <f>IFERROR(VLOOKUP(#REF!,'S26'!B:S,13,FALSE),"")</f>
        <v/>
      </c>
      <c r="AH13" t="str">
        <f>IFERROR(VLOOKUP(#REF!,'S27'!B:S,13,FALSE),"")</f>
        <v/>
      </c>
      <c r="AI13" t="str">
        <f>IFERROR(VLOOKUP(#REF!,'S28'!B:S,13,FALSE),"")</f>
        <v/>
      </c>
      <c r="AJ13" t="str">
        <f>IFERROR(VLOOKUP(#REF!,'S29'!B:S,13,FALSE),"")</f>
        <v/>
      </c>
      <c r="AK13" t="str">
        <f>IFERROR(VLOOKUP(#REF!,'S30'!B:S,13,FALSE),"")</f>
        <v/>
      </c>
      <c r="AL13" t="str">
        <f>IFERROR(VLOOKUP(#REF!,'S31'!B:S,13,FALSE),"")</f>
        <v/>
      </c>
      <c r="AM13" t="str">
        <f>IFERROR(VLOOKUP(#REF!,'S32'!B:S,13,FALSE),"")</f>
        <v/>
      </c>
      <c r="AN13" t="str">
        <f>IFERROR(VLOOKUP(#REF!,'S33'!B:S,13,FALSE),"")</f>
        <v/>
      </c>
      <c r="AO13" t="str">
        <f>IFERROR(VLOOKUP(#REF!,'S34'!B:S,13,FALSE),"")</f>
        <v/>
      </c>
      <c r="AP13" t="str">
        <f>IFERROR(VLOOKUP(#REF!,'S35'!B:S,13,FALSE),"")</f>
        <v/>
      </c>
      <c r="AQ13" t="str">
        <f>IFERROR(VLOOKUP(#REF!,'S36'!B:S,13,FALSE),"")</f>
        <v/>
      </c>
      <c r="AR13" t="str">
        <f>IFERROR(VLOOKUP(#REF!,'S37'!B:S,13,FALSE),"")</f>
        <v/>
      </c>
      <c r="AS13" t="str">
        <f>IFERROR(VLOOKUP(#REF!,'S38'!B:S,13,FALSE),"")</f>
        <v/>
      </c>
      <c r="AT13" t="str">
        <f>IFERROR(VLOOKUP(#REF!,'S39'!B:S,13,FALSE),"")</f>
        <v/>
      </c>
      <c r="AU13" s="37" t="str">
        <f>IFERROR(VLOOKUP(#REF!,'S40'!B:S,13,FALSE),"")</f>
        <v/>
      </c>
      <c r="AV13" t="str">
        <f>IFERROR(VLOOKUP(#REF!,'S41'!B:S,13,FALSE),"")</f>
        <v/>
      </c>
      <c r="AW13" t="str">
        <f>IFERROR(VLOOKUP(#REF!,'S42'!B:S,13,FALSE),"")</f>
        <v/>
      </c>
      <c r="AX13" t="str">
        <f>IFERROR(VLOOKUP(#REF!,'S43'!B:S,13,FALSE),"")</f>
        <v/>
      </c>
      <c r="AY13" t="str">
        <f>IFERROR(VLOOKUP(#REF!,'S44'!B:S,13,FALSE),"")</f>
        <v/>
      </c>
      <c r="AZ13" t="str">
        <f>IFERROR(VLOOKUP(#REF!,'S45'!B:S,13,FALSE),"")</f>
        <v/>
      </c>
      <c r="BA13" t="str">
        <f>IFERROR(VLOOKUP(#REF!,'S46'!B:S,13,FALSE),"")</f>
        <v/>
      </c>
      <c r="BB13" t="str">
        <f>IFERROR(VLOOKUP(#REF!,'S47'!B:S,13,FALSE),"")</f>
        <v/>
      </c>
      <c r="BC13" t="str">
        <f>IFERROR(VLOOKUP(#REF!,'S48'!B:S,13,FALSE),"")</f>
        <v/>
      </c>
      <c r="BD13" t="str">
        <f>IFERROR(VLOOKUP(#REF!,'S49'!B:S,13,FALSE),"")</f>
        <v/>
      </c>
      <c r="BE13" t="str">
        <f>IFERROR(VLOOKUP(#REF!,'S50'!B:S,13,FALSE),"")</f>
        <v/>
      </c>
      <c r="BF13" t="str">
        <f>IFERROR(VLOOKUP(#REF!,'S51'!B:S,13,FALSE),"")</f>
        <v/>
      </c>
      <c r="BG13" t="str">
        <f>IFERROR(VLOOKUP(#REF!,'S52'!B:S,13,FALSE),"")</f>
        <v/>
      </c>
      <c r="BH13" s="188" t="e">
        <f>IF(#REF!="",-9999.0001,IF(BJ13=52,-9999.0001+SUM(H13:BG13),IF(BJ13&lt;&gt;52,0.0001+SUM(H13:BG13))))</f>
        <v>#REF!</v>
      </c>
      <c r="BI13" s="65" t="e">
        <f>IF(#REF!="","",SUM(H13:BG13))</f>
        <v>#REF!</v>
      </c>
      <c r="BJ13" s="65" t="e">
        <f>IF(#REF!="","",COUNTIF(H13:BG13,""))</f>
        <v>#REF!</v>
      </c>
      <c r="BK13" s="54">
        <f t="shared" si="0"/>
        <v>0</v>
      </c>
      <c r="BR13" t="str">
        <f>IFERROR(VLOOKUP(#REF!,'S01'!B:S,14,FALSE),"")</f>
        <v/>
      </c>
      <c r="BS13" t="str">
        <f>IFERROR(VLOOKUP(#REF!,'S02'!B:S,14,FALSE),"")</f>
        <v/>
      </c>
      <c r="BT13" t="str">
        <f>IFERROR(VLOOKUP(#REF!,'S03'!B:S,14,FALSE),"")</f>
        <v/>
      </c>
      <c r="BU13" t="str">
        <f>IFERROR(VLOOKUP(#REF!,'S04'!B:S,14,FALSE),"")</f>
        <v/>
      </c>
      <c r="BV13" t="str">
        <f>IFERROR(VLOOKUP(#REF!,'S05'!B:S,14,FALSE),"")</f>
        <v/>
      </c>
      <c r="BW13" t="str">
        <f>IFERROR(VLOOKUP(#REF!,'S06'!B:S,14,FALSE),"")</f>
        <v/>
      </c>
      <c r="BX13" t="str">
        <f>IFERROR(VLOOKUP(#REF!,'S07'!B:S,14,FALSE),"")</f>
        <v/>
      </c>
      <c r="BY13" t="str">
        <f>IFERROR(VLOOKUP(#REF!,'S08'!B:S,14,FALSE),"")</f>
        <v/>
      </c>
      <c r="BZ13" t="str">
        <f>IFERROR(VLOOKUP(#REF!,'S09'!B:S,14,FALSE),"")</f>
        <v/>
      </c>
      <c r="CA13" t="str">
        <f>IFERROR(VLOOKUP(#REF!,'S10'!B:S,14,FALSE),"")</f>
        <v/>
      </c>
      <c r="CB13" t="str">
        <f>IFERROR(VLOOKUP(#REF!,'S11'!B:S,14,FALSE),"")</f>
        <v/>
      </c>
      <c r="CC13" t="str">
        <f>IFERROR(VLOOKUP(#REF!,'S12'!B:S,14,FALSE),"")</f>
        <v/>
      </c>
      <c r="CD13" t="str">
        <f>IFERROR(VLOOKUP(#REF!,'S13'!B:S,14,FALSE),"")</f>
        <v/>
      </c>
      <c r="CE13" t="str">
        <f>IFERROR(VLOOKUP(#REF!,'S14'!B:S,14,FALSE),"")</f>
        <v/>
      </c>
      <c r="CF13" t="str">
        <f>IFERROR(VLOOKUP(#REF!,'S15'!B:S,14,FALSE),"")</f>
        <v/>
      </c>
      <c r="CG13" t="str">
        <f>IFERROR(VLOOKUP(#REF!,'S16'!B:S,14,FALSE),"")</f>
        <v/>
      </c>
      <c r="CH13" t="str">
        <f>IFERROR(VLOOKUP(#REF!,'S17'!B:S,14,FALSE),"")</f>
        <v/>
      </c>
      <c r="CI13" t="str">
        <f>IFERROR(VLOOKUP(#REF!,'S18'!B:S,14,FALSE),"")</f>
        <v/>
      </c>
      <c r="CJ13" t="str">
        <f>IFERROR(VLOOKUP(#REF!,'S19'!B:S,14,FALSE),"")</f>
        <v/>
      </c>
      <c r="CK13" t="str">
        <f>IFERROR(VLOOKUP(#REF!,'S20'!B:S,14,FALSE),"")</f>
        <v/>
      </c>
      <c r="CL13" t="str">
        <f>IFERROR(VLOOKUP(#REF!,'S21'!B:S,14,FALSE),"")</f>
        <v/>
      </c>
      <c r="CM13" t="str">
        <f>IFERROR(VLOOKUP(#REF!,'S22'!B:S,14,FALSE),"")</f>
        <v/>
      </c>
      <c r="CN13" t="str">
        <f>IFERROR(VLOOKUP(#REF!,'S23'!B:S,14,FALSE),"")</f>
        <v/>
      </c>
      <c r="CO13" t="str">
        <f>IFERROR(VLOOKUP(#REF!,'S24'!B:S,14,FALSE),"")</f>
        <v/>
      </c>
      <c r="CP13" t="str">
        <f>IFERROR(VLOOKUP(#REF!,'S25'!B:S,14,FALSE),"")</f>
        <v/>
      </c>
      <c r="CQ13" t="str">
        <f>IFERROR(VLOOKUP(#REF!,'S26'!B:S,14,FALSE),"")</f>
        <v/>
      </c>
      <c r="CR13" t="str">
        <f>IFERROR(VLOOKUP(#REF!,'S27'!B:S,14,FALSE),"")</f>
        <v/>
      </c>
      <c r="CS13" t="str">
        <f>IFERROR(VLOOKUP(#REF!,'S28'!B:S,14,FALSE),"")</f>
        <v/>
      </c>
      <c r="CT13" t="str">
        <f>IFERROR(VLOOKUP(#REF!,'S29'!B:S,14,FALSE),"")</f>
        <v/>
      </c>
      <c r="CU13" t="str">
        <f>IFERROR(VLOOKUP(#REF!,'S30'!B:S,14,FALSE),"")</f>
        <v/>
      </c>
      <c r="CV13" t="str">
        <f>IFERROR(VLOOKUP(#REF!,'S31'!B:S,14,FALSE),"")</f>
        <v/>
      </c>
      <c r="CW13" t="str">
        <f>IFERROR(VLOOKUP(#REF!,'S32'!B:S,14,FALSE),"")</f>
        <v/>
      </c>
      <c r="CX13" t="str">
        <f>IFERROR(VLOOKUP(#REF!,'S33'!B:S,14,FALSE),"")</f>
        <v/>
      </c>
      <c r="CY13" t="str">
        <f>IFERROR(VLOOKUP(#REF!,'S34'!B:S,14,FALSE),"")</f>
        <v/>
      </c>
      <c r="CZ13" t="str">
        <f>IFERROR(VLOOKUP(#REF!,'S35'!B:S,14,FALSE),"")</f>
        <v/>
      </c>
      <c r="DA13" t="str">
        <f>IFERROR(VLOOKUP(#REF!,'S36'!B:S,14,FALSE),"")</f>
        <v/>
      </c>
      <c r="DB13" t="str">
        <f>IFERROR(VLOOKUP(#REF!,'S37'!B:S,14,FALSE),"")</f>
        <v/>
      </c>
      <c r="DC13" t="str">
        <f>IFERROR(VLOOKUP(#REF!,'S38'!B:S,14,FALSE),"")</f>
        <v/>
      </c>
      <c r="DD13" t="str">
        <f>IFERROR(VLOOKUP(#REF!,'S39'!B:S,14,FALSE),"")</f>
        <v/>
      </c>
      <c r="DE13" t="str">
        <f>IFERROR(VLOOKUP(#REF!,'S40'!B:S,14,FALSE),"")</f>
        <v/>
      </c>
      <c r="DF13" t="str">
        <f>IFERROR(VLOOKUP(#REF!,'S41'!B:S,14,FALSE),"")</f>
        <v/>
      </c>
      <c r="DG13" t="str">
        <f>IFERROR(VLOOKUP(#REF!,'S42'!B:S,14,FALSE),"")</f>
        <v/>
      </c>
      <c r="DH13" t="str">
        <f>IFERROR(VLOOKUP(#REF!,'S43'!B:S,14,FALSE),"")</f>
        <v/>
      </c>
      <c r="DI13" t="str">
        <f>IFERROR(VLOOKUP(#REF!,'S44'!B:S,14,FALSE),"")</f>
        <v/>
      </c>
      <c r="DJ13" t="str">
        <f>IFERROR(VLOOKUP(#REF!,'S45'!B:S,14,FALSE),"")</f>
        <v/>
      </c>
      <c r="DK13" t="str">
        <f>IFERROR(VLOOKUP(#REF!,'S46'!B:S,14,FALSE),"")</f>
        <v/>
      </c>
      <c r="DL13" t="str">
        <f>IFERROR(VLOOKUP(#REF!,'S47'!B:S,14,FALSE),"")</f>
        <v/>
      </c>
      <c r="DM13" t="str">
        <f>IFERROR(VLOOKUP(#REF!,'S48'!B:S,14,FALSE),"")</f>
        <v/>
      </c>
      <c r="DN13" t="str">
        <f>IFERROR(VLOOKUP(#REF!,'S49'!B:S,14,FALSE),"")</f>
        <v/>
      </c>
      <c r="DO13" t="str">
        <f>IFERROR(VLOOKUP(#REF!,'S50'!B:S,14,FALSE),"")</f>
        <v/>
      </c>
      <c r="DP13" t="str">
        <f>IFERROR(VLOOKUP(#REF!,'S51'!B:S,14,FALSE),"")</f>
        <v/>
      </c>
      <c r="DQ13" t="str">
        <f>IFERROR(VLOOKUP(#REF!,'S52'!B:S,14,FALSE),"")</f>
        <v/>
      </c>
      <c r="DR13" t="e">
        <f>IF(#REF!="","",IF(F13="non classé","",SUM(BR13:DQ13)))</f>
        <v>#REF!</v>
      </c>
    </row>
    <row r="14" spans="1:122" ht="23.1" hidden="1" customHeight="1" x14ac:dyDescent="0.25">
      <c r="A14" s="48"/>
      <c r="B14" s="234" t="s">
        <v>317</v>
      </c>
      <c r="F14" s="86" t="e">
        <f>IF(#REF!="","",IFERROR(INDEX(Challenge!$A$3:$A$72,MATCH(#REF!,Challenge!$B$3:$B$72,0)),"non classé"))</f>
        <v>#REF!</v>
      </c>
      <c r="G14" s="86"/>
      <c r="H14" t="str">
        <f>IFERROR(VLOOKUP(#REF!,'S01'!B:S,13,FALSE),"")</f>
        <v/>
      </c>
      <c r="I14" t="str">
        <f>IFERROR(VLOOKUP(#REF!,'S02'!B:S,13,FALSE),"")</f>
        <v/>
      </c>
      <c r="J14" t="str">
        <f>IFERROR(VLOOKUP(#REF!,'S03'!B:S,13,FALSE),"")</f>
        <v/>
      </c>
      <c r="K14" t="str">
        <f>IFERROR(VLOOKUP(#REF!,'S04'!B:S,13,FALSE),"")</f>
        <v/>
      </c>
      <c r="L14" t="str">
        <f>IFERROR(VLOOKUP(#REF!,'S05'!B:S,13,FALSE),"")</f>
        <v/>
      </c>
      <c r="M14" t="str">
        <f>IFERROR(VLOOKUP(#REF!,'S06'!B:S,13,FALSE),"")</f>
        <v/>
      </c>
      <c r="N14" t="str">
        <f>IFERROR(VLOOKUP(#REF!,'S07'!B:S,13,FALSE),"")</f>
        <v/>
      </c>
      <c r="O14" t="str">
        <f>IFERROR(VLOOKUP(#REF!,'S08'!B:S,13,FALSE),"")</f>
        <v/>
      </c>
      <c r="P14" t="str">
        <f>IFERROR(VLOOKUP(#REF!,'S09'!B:S,13,FALSE),"")</f>
        <v/>
      </c>
      <c r="Q14" t="str">
        <f>IFERROR(VLOOKUP(#REF!,'S10'!B:S,13,FALSE),"")</f>
        <v/>
      </c>
      <c r="R14" t="str">
        <f>IFERROR(VLOOKUP(#REF!,'S11'!B:S,13,FALSE),"")</f>
        <v/>
      </c>
      <c r="S14" t="str">
        <f>IFERROR(VLOOKUP(#REF!,'S12'!B:S,13,FALSE),"")</f>
        <v/>
      </c>
      <c r="T14" t="str">
        <f>IFERROR(VLOOKUP(#REF!,'S13'!B:S,13,FALSE),"")</f>
        <v/>
      </c>
      <c r="U14" t="str">
        <f>IFERROR(VLOOKUP(#REF!,'S14'!B:S,13,FALSE),"")</f>
        <v/>
      </c>
      <c r="V14" t="str">
        <f>IFERROR(VLOOKUP(#REF!,'S15'!B:S,13,FALSE),"")</f>
        <v/>
      </c>
      <c r="W14" t="str">
        <f>IFERROR(VLOOKUP(#REF!,'S16'!B:S,13,FALSE),"")</f>
        <v/>
      </c>
      <c r="X14" t="str">
        <f>IFERROR(VLOOKUP(#REF!,'S17'!B:S,13,FALSE),"")</f>
        <v/>
      </c>
      <c r="Y14" t="str">
        <f>IFERROR(VLOOKUP(#REF!,'S18'!B:S,13,FALSE),"")</f>
        <v/>
      </c>
      <c r="Z14" t="str">
        <f>IFERROR(VLOOKUP(#REF!,'S19'!B:S,13,FALSE),"")</f>
        <v/>
      </c>
      <c r="AA14" t="str">
        <f>IFERROR(VLOOKUP(#REF!,'S20'!B:S,13,FALSE),"")</f>
        <v/>
      </c>
      <c r="AB14" t="str">
        <f>IFERROR(VLOOKUP(#REF!,'S21'!B:S,13,FALSE),"")</f>
        <v/>
      </c>
      <c r="AC14" t="str">
        <f>IFERROR(VLOOKUP(#REF!,'S22'!B:S,13,FALSE),"")</f>
        <v/>
      </c>
      <c r="AD14" t="str">
        <f>IFERROR(VLOOKUP(#REF!,'S23'!B:S,13,FALSE),"")</f>
        <v/>
      </c>
      <c r="AE14" t="str">
        <f>IFERROR(VLOOKUP(#REF!,'S24'!B:S,13,FALSE),"")</f>
        <v/>
      </c>
      <c r="AF14" t="str">
        <f>IFERROR(VLOOKUP(#REF!,'S25'!B:S,13,FALSE),"")</f>
        <v/>
      </c>
      <c r="AG14" t="str">
        <f>IFERROR(VLOOKUP(#REF!,'S26'!B:S,13,FALSE),"")</f>
        <v/>
      </c>
      <c r="AH14" t="str">
        <f>IFERROR(VLOOKUP(#REF!,'S27'!B:S,13,FALSE),"")</f>
        <v/>
      </c>
      <c r="AI14" t="str">
        <f>IFERROR(VLOOKUP(#REF!,'S28'!B:S,13,FALSE),"")</f>
        <v/>
      </c>
      <c r="AJ14" t="str">
        <f>IFERROR(VLOOKUP(#REF!,'S29'!B:S,13,FALSE),"")</f>
        <v/>
      </c>
      <c r="AK14" t="str">
        <f>IFERROR(VLOOKUP(#REF!,'S30'!B:S,13,FALSE),"")</f>
        <v/>
      </c>
      <c r="AL14" t="str">
        <f>IFERROR(VLOOKUP(#REF!,'S31'!B:S,13,FALSE),"")</f>
        <v/>
      </c>
      <c r="AM14" t="str">
        <f>IFERROR(VLOOKUP(#REF!,'S32'!B:S,13,FALSE),"")</f>
        <v/>
      </c>
      <c r="AN14" t="str">
        <f>IFERROR(VLOOKUP(#REF!,'S33'!B:S,13,FALSE),"")</f>
        <v/>
      </c>
      <c r="AO14" t="str">
        <f>IFERROR(VLOOKUP(#REF!,'S34'!B:S,13,FALSE),"")</f>
        <v/>
      </c>
      <c r="AP14" t="str">
        <f>IFERROR(VLOOKUP(#REF!,'S35'!B:S,13,FALSE),"")</f>
        <v/>
      </c>
      <c r="AQ14" t="str">
        <f>IFERROR(VLOOKUP(#REF!,'S36'!B:S,13,FALSE),"")</f>
        <v/>
      </c>
      <c r="AR14" t="str">
        <f>IFERROR(VLOOKUP(#REF!,'S37'!B:S,13,FALSE),"")</f>
        <v/>
      </c>
      <c r="AS14" t="str">
        <f>IFERROR(VLOOKUP(#REF!,'S38'!B:S,13,FALSE),"")</f>
        <v/>
      </c>
      <c r="AT14" t="str">
        <f>IFERROR(VLOOKUP(#REF!,'S39'!B:S,13,FALSE),"")</f>
        <v/>
      </c>
      <c r="AU14" s="37" t="str">
        <f>IFERROR(VLOOKUP(#REF!,'S40'!B:S,13,FALSE),"")</f>
        <v/>
      </c>
      <c r="AV14" t="str">
        <f>IFERROR(VLOOKUP(#REF!,'S41'!B:S,13,FALSE),"")</f>
        <v/>
      </c>
      <c r="AW14" t="str">
        <f>IFERROR(VLOOKUP(#REF!,'S42'!B:S,13,FALSE),"")</f>
        <v/>
      </c>
      <c r="AX14" t="str">
        <f>IFERROR(VLOOKUP(#REF!,'S43'!B:S,13,FALSE),"")</f>
        <v/>
      </c>
      <c r="AY14" t="str">
        <f>IFERROR(VLOOKUP(#REF!,'S44'!B:S,13,FALSE),"")</f>
        <v/>
      </c>
      <c r="AZ14" t="str">
        <f>IFERROR(VLOOKUP(#REF!,'S45'!B:S,13,FALSE),"")</f>
        <v/>
      </c>
      <c r="BA14" t="str">
        <f>IFERROR(VLOOKUP(#REF!,'S46'!B:S,13,FALSE),"")</f>
        <v/>
      </c>
      <c r="BB14" t="str">
        <f>IFERROR(VLOOKUP(#REF!,'S47'!B:S,13,FALSE),"")</f>
        <v/>
      </c>
      <c r="BC14" t="str">
        <f>IFERROR(VLOOKUP(#REF!,'S48'!B:S,13,FALSE),"")</f>
        <v/>
      </c>
      <c r="BD14" t="str">
        <f>IFERROR(VLOOKUP(#REF!,'S49'!B:S,13,FALSE),"")</f>
        <v/>
      </c>
      <c r="BE14" t="str">
        <f>IFERROR(VLOOKUP(#REF!,'S50'!B:S,13,FALSE),"")</f>
        <v/>
      </c>
      <c r="BF14" t="str">
        <f>IFERROR(VLOOKUP(#REF!,'S51'!B:S,13,FALSE),"")</f>
        <v/>
      </c>
      <c r="BG14" t="str">
        <f>IFERROR(VLOOKUP(#REF!,'S52'!B:S,13,FALSE),"")</f>
        <v/>
      </c>
      <c r="BH14" s="188" t="e">
        <f>IF(#REF!="",-9999.0001,IF(BJ14=52,-9999.0001+SUM(H14:BG14),IF(BJ14&lt;&gt;52,0.0001+SUM(H14:BG14))))</f>
        <v>#REF!</v>
      </c>
      <c r="BI14" s="65" t="e">
        <f>IF(#REF!="","",SUM(H14:BG14))</f>
        <v>#REF!</v>
      </c>
      <c r="BJ14" s="65" t="e">
        <f>IF(#REF!="","",COUNTIF(H14:BG14,""))</f>
        <v>#REF!</v>
      </c>
      <c r="BK14" s="54">
        <f t="shared" si="0"/>
        <v>0</v>
      </c>
      <c r="BR14" t="str">
        <f>IFERROR(VLOOKUP(#REF!,'S01'!B:S,14,FALSE),"")</f>
        <v/>
      </c>
      <c r="BS14" t="str">
        <f>IFERROR(VLOOKUP(#REF!,'S02'!B:S,14,FALSE),"")</f>
        <v/>
      </c>
      <c r="BT14" t="str">
        <f>IFERROR(VLOOKUP(#REF!,'S03'!B:S,14,FALSE),"")</f>
        <v/>
      </c>
      <c r="BU14" t="str">
        <f>IFERROR(VLOOKUP(#REF!,'S04'!B:S,14,FALSE),"")</f>
        <v/>
      </c>
      <c r="BV14" t="str">
        <f>IFERROR(VLOOKUP(#REF!,'S05'!B:S,14,FALSE),"")</f>
        <v/>
      </c>
      <c r="BW14" t="str">
        <f>IFERROR(VLOOKUP(#REF!,'S06'!B:S,14,FALSE),"")</f>
        <v/>
      </c>
      <c r="BX14" t="str">
        <f>IFERROR(VLOOKUP(#REF!,'S07'!B:S,14,FALSE),"")</f>
        <v/>
      </c>
      <c r="BY14" t="str">
        <f>IFERROR(VLOOKUP(#REF!,'S08'!B:S,14,FALSE),"")</f>
        <v/>
      </c>
      <c r="BZ14" t="str">
        <f>IFERROR(VLOOKUP(#REF!,'S09'!B:S,14,FALSE),"")</f>
        <v/>
      </c>
      <c r="CA14" t="str">
        <f>IFERROR(VLOOKUP(#REF!,'S10'!B:S,14,FALSE),"")</f>
        <v/>
      </c>
      <c r="CB14" t="str">
        <f>IFERROR(VLOOKUP(#REF!,'S11'!B:S,14,FALSE),"")</f>
        <v/>
      </c>
      <c r="CC14" t="str">
        <f>IFERROR(VLOOKUP(#REF!,'S12'!B:S,14,FALSE),"")</f>
        <v/>
      </c>
      <c r="CD14" t="str">
        <f>IFERROR(VLOOKUP(#REF!,'S13'!B:S,14,FALSE),"")</f>
        <v/>
      </c>
      <c r="CE14" t="str">
        <f>IFERROR(VLOOKUP(#REF!,'S14'!B:S,14,FALSE),"")</f>
        <v/>
      </c>
      <c r="CF14" t="str">
        <f>IFERROR(VLOOKUP(#REF!,'S15'!B:S,14,FALSE),"")</f>
        <v/>
      </c>
      <c r="CG14" t="str">
        <f>IFERROR(VLOOKUP(#REF!,'S16'!B:S,14,FALSE),"")</f>
        <v/>
      </c>
      <c r="CH14" t="str">
        <f>IFERROR(VLOOKUP(#REF!,'S17'!B:S,14,FALSE),"")</f>
        <v/>
      </c>
      <c r="CI14" t="str">
        <f>IFERROR(VLOOKUP(#REF!,'S18'!B:S,14,FALSE),"")</f>
        <v/>
      </c>
      <c r="CJ14" t="str">
        <f>IFERROR(VLOOKUP(#REF!,'S19'!B:S,14,FALSE),"")</f>
        <v/>
      </c>
      <c r="CK14" t="str">
        <f>IFERROR(VLOOKUP(#REF!,'S20'!B:S,14,FALSE),"")</f>
        <v/>
      </c>
      <c r="CL14" t="str">
        <f>IFERROR(VLOOKUP(#REF!,'S21'!B:S,14,FALSE),"")</f>
        <v/>
      </c>
      <c r="CM14" t="str">
        <f>IFERROR(VLOOKUP(#REF!,'S22'!B:S,14,FALSE),"")</f>
        <v/>
      </c>
      <c r="CN14" t="str">
        <f>IFERROR(VLOOKUP(#REF!,'S23'!B:S,14,FALSE),"")</f>
        <v/>
      </c>
      <c r="CO14" t="str">
        <f>IFERROR(VLOOKUP(#REF!,'S24'!B:S,14,FALSE),"")</f>
        <v/>
      </c>
      <c r="CP14" t="str">
        <f>IFERROR(VLOOKUP(#REF!,'S25'!B:S,14,FALSE),"")</f>
        <v/>
      </c>
      <c r="CQ14" t="str">
        <f>IFERROR(VLOOKUP(#REF!,'S26'!B:S,14,FALSE),"")</f>
        <v/>
      </c>
      <c r="CR14" t="str">
        <f>IFERROR(VLOOKUP(#REF!,'S27'!B:S,14,FALSE),"")</f>
        <v/>
      </c>
      <c r="CS14" t="str">
        <f>IFERROR(VLOOKUP(#REF!,'S28'!B:S,14,FALSE),"")</f>
        <v/>
      </c>
      <c r="CT14" t="str">
        <f>IFERROR(VLOOKUP(#REF!,'S29'!B:S,14,FALSE),"")</f>
        <v/>
      </c>
      <c r="CU14" t="str">
        <f>IFERROR(VLOOKUP(#REF!,'S30'!B:S,14,FALSE),"")</f>
        <v/>
      </c>
      <c r="CV14" t="str">
        <f>IFERROR(VLOOKUP(#REF!,'S31'!B:S,14,FALSE),"")</f>
        <v/>
      </c>
      <c r="CW14" t="str">
        <f>IFERROR(VLOOKUP(#REF!,'S32'!B:S,14,FALSE),"")</f>
        <v/>
      </c>
      <c r="CX14" t="str">
        <f>IFERROR(VLOOKUP(#REF!,'S33'!B:S,14,FALSE),"")</f>
        <v/>
      </c>
      <c r="CY14" t="str">
        <f>IFERROR(VLOOKUP(#REF!,'S34'!B:S,14,FALSE),"")</f>
        <v/>
      </c>
      <c r="CZ14" t="str">
        <f>IFERROR(VLOOKUP(#REF!,'S35'!B:S,14,FALSE),"")</f>
        <v/>
      </c>
      <c r="DA14" t="str">
        <f>IFERROR(VLOOKUP(#REF!,'S36'!B:S,14,FALSE),"")</f>
        <v/>
      </c>
      <c r="DB14" t="str">
        <f>IFERROR(VLOOKUP(#REF!,'S37'!B:S,14,FALSE),"")</f>
        <v/>
      </c>
      <c r="DC14" t="str">
        <f>IFERROR(VLOOKUP(#REF!,'S38'!B:S,14,FALSE),"")</f>
        <v/>
      </c>
      <c r="DD14" t="str">
        <f>IFERROR(VLOOKUP(#REF!,'S39'!B:S,14,FALSE),"")</f>
        <v/>
      </c>
      <c r="DE14" t="str">
        <f>IFERROR(VLOOKUP(#REF!,'S40'!B:S,14,FALSE),"")</f>
        <v/>
      </c>
      <c r="DF14" t="str">
        <f>IFERROR(VLOOKUP(#REF!,'S41'!B:S,14,FALSE),"")</f>
        <v/>
      </c>
      <c r="DG14" t="str">
        <f>IFERROR(VLOOKUP(#REF!,'S42'!B:S,14,FALSE),"")</f>
        <v/>
      </c>
      <c r="DH14" t="str">
        <f>IFERROR(VLOOKUP(#REF!,'S43'!B:S,14,FALSE),"")</f>
        <v/>
      </c>
      <c r="DI14" t="str">
        <f>IFERROR(VLOOKUP(#REF!,'S44'!B:S,14,FALSE),"")</f>
        <v/>
      </c>
      <c r="DJ14" t="str">
        <f>IFERROR(VLOOKUP(#REF!,'S45'!B:S,14,FALSE),"")</f>
        <v/>
      </c>
      <c r="DK14" t="str">
        <f>IFERROR(VLOOKUP(#REF!,'S46'!B:S,14,FALSE),"")</f>
        <v/>
      </c>
      <c r="DL14" t="str">
        <f>IFERROR(VLOOKUP(#REF!,'S47'!B:S,14,FALSE),"")</f>
        <v/>
      </c>
      <c r="DM14" t="str">
        <f>IFERROR(VLOOKUP(#REF!,'S48'!B:S,14,FALSE),"")</f>
        <v/>
      </c>
      <c r="DN14" t="str">
        <f>IFERROR(VLOOKUP(#REF!,'S49'!B:S,14,FALSE),"")</f>
        <v/>
      </c>
      <c r="DO14" t="str">
        <f>IFERROR(VLOOKUP(#REF!,'S50'!B:S,14,FALSE),"")</f>
        <v/>
      </c>
      <c r="DP14" t="str">
        <f>IFERROR(VLOOKUP(#REF!,'S51'!B:S,14,FALSE),"")</f>
        <v/>
      </c>
      <c r="DQ14" t="str">
        <f>IFERROR(VLOOKUP(#REF!,'S52'!B:S,14,FALSE),"")</f>
        <v/>
      </c>
      <c r="DR14" t="e">
        <f>IF(#REF!="","",IF(F14="non classé","",SUM(BR14:DQ14)))</f>
        <v>#REF!</v>
      </c>
    </row>
    <row r="15" spans="1:122" ht="23.1" hidden="1" customHeight="1" x14ac:dyDescent="0.25">
      <c r="A15" s="48"/>
      <c r="B15" s="234" t="s">
        <v>319</v>
      </c>
      <c r="F15" s="86" t="e">
        <f>IF(#REF!="","",IFERROR(INDEX(Challenge!$A$3:$A$72,MATCH(#REF!,Challenge!$B$3:$B$72,0)),"non classé"))</f>
        <v>#REF!</v>
      </c>
      <c r="G15" s="86"/>
      <c r="H15" t="str">
        <f>IFERROR(VLOOKUP(#REF!,'S01'!B:S,13,FALSE),"")</f>
        <v/>
      </c>
      <c r="I15" t="str">
        <f>IFERROR(VLOOKUP(#REF!,'S02'!B:S,13,FALSE),"")</f>
        <v/>
      </c>
      <c r="J15" t="str">
        <f>IFERROR(VLOOKUP(#REF!,'S03'!B:S,13,FALSE),"")</f>
        <v/>
      </c>
      <c r="K15" t="str">
        <f>IFERROR(VLOOKUP(#REF!,'S04'!B:S,13,FALSE),"")</f>
        <v/>
      </c>
      <c r="L15" t="str">
        <f>IFERROR(VLOOKUP(#REF!,'S05'!B:S,13,FALSE),"")</f>
        <v/>
      </c>
      <c r="M15" t="str">
        <f>IFERROR(VLOOKUP(#REF!,'S06'!B:S,13,FALSE),"")</f>
        <v/>
      </c>
      <c r="N15" t="str">
        <f>IFERROR(VLOOKUP(#REF!,'S07'!B:S,13,FALSE),"")</f>
        <v/>
      </c>
      <c r="O15" t="str">
        <f>IFERROR(VLOOKUP(#REF!,'S08'!B:S,13,FALSE),"")</f>
        <v/>
      </c>
      <c r="P15" t="str">
        <f>IFERROR(VLOOKUP(#REF!,'S09'!B:S,13,FALSE),"")</f>
        <v/>
      </c>
      <c r="Q15" t="str">
        <f>IFERROR(VLOOKUP(#REF!,'S10'!B:S,13,FALSE),"")</f>
        <v/>
      </c>
      <c r="R15" t="str">
        <f>IFERROR(VLOOKUP(#REF!,'S11'!B:S,13,FALSE),"")</f>
        <v/>
      </c>
      <c r="S15" t="str">
        <f>IFERROR(VLOOKUP(#REF!,'S12'!B:S,13,FALSE),"")</f>
        <v/>
      </c>
      <c r="T15" t="str">
        <f>IFERROR(VLOOKUP(#REF!,'S13'!B:S,13,FALSE),"")</f>
        <v/>
      </c>
      <c r="U15" t="str">
        <f>IFERROR(VLOOKUP(#REF!,'S14'!B:S,13,FALSE),"")</f>
        <v/>
      </c>
      <c r="V15" t="str">
        <f>IFERROR(VLOOKUP(#REF!,'S15'!B:S,13,FALSE),"")</f>
        <v/>
      </c>
      <c r="W15" t="str">
        <f>IFERROR(VLOOKUP(#REF!,'S16'!B:S,13,FALSE),"")</f>
        <v/>
      </c>
      <c r="X15" t="str">
        <f>IFERROR(VLOOKUP(#REF!,'S17'!B:S,13,FALSE),"")</f>
        <v/>
      </c>
      <c r="Y15" t="str">
        <f>IFERROR(VLOOKUP(#REF!,'S18'!B:S,13,FALSE),"")</f>
        <v/>
      </c>
      <c r="Z15" t="str">
        <f>IFERROR(VLOOKUP(#REF!,'S19'!B:S,13,FALSE),"")</f>
        <v/>
      </c>
      <c r="AA15" t="str">
        <f>IFERROR(VLOOKUP(#REF!,'S20'!B:S,13,FALSE),"")</f>
        <v/>
      </c>
      <c r="AB15" t="str">
        <f>IFERROR(VLOOKUP(#REF!,'S21'!B:S,13,FALSE),"")</f>
        <v/>
      </c>
      <c r="AC15" t="str">
        <f>IFERROR(VLOOKUP(#REF!,'S22'!B:S,13,FALSE),"")</f>
        <v/>
      </c>
      <c r="AD15" t="str">
        <f>IFERROR(VLOOKUP(#REF!,'S23'!B:S,13,FALSE),"")</f>
        <v/>
      </c>
      <c r="AE15" t="str">
        <f>IFERROR(VLOOKUP(#REF!,'S24'!B:S,13,FALSE),"")</f>
        <v/>
      </c>
      <c r="AF15" t="str">
        <f>IFERROR(VLOOKUP(#REF!,'S25'!B:S,13,FALSE),"")</f>
        <v/>
      </c>
      <c r="AG15" t="str">
        <f>IFERROR(VLOOKUP(#REF!,'S26'!B:S,13,FALSE),"")</f>
        <v/>
      </c>
      <c r="AH15" t="str">
        <f>IFERROR(VLOOKUP(#REF!,'S27'!B:S,13,FALSE),"")</f>
        <v/>
      </c>
      <c r="AI15" t="str">
        <f>IFERROR(VLOOKUP(#REF!,'S28'!B:S,13,FALSE),"")</f>
        <v/>
      </c>
      <c r="AJ15" t="str">
        <f>IFERROR(VLOOKUP(#REF!,'S29'!B:S,13,FALSE),"")</f>
        <v/>
      </c>
      <c r="AK15" t="str">
        <f>IFERROR(VLOOKUP(#REF!,'S30'!B:S,13,FALSE),"")</f>
        <v/>
      </c>
      <c r="AL15" t="str">
        <f>IFERROR(VLOOKUP(#REF!,'S31'!B:S,13,FALSE),"")</f>
        <v/>
      </c>
      <c r="AM15" t="str">
        <f>IFERROR(VLOOKUP(#REF!,'S32'!B:S,13,FALSE),"")</f>
        <v/>
      </c>
      <c r="AN15" t="str">
        <f>IFERROR(VLOOKUP(#REF!,'S33'!B:S,13,FALSE),"")</f>
        <v/>
      </c>
      <c r="AO15" t="str">
        <f>IFERROR(VLOOKUP(#REF!,'S34'!B:S,13,FALSE),"")</f>
        <v/>
      </c>
      <c r="AP15" t="str">
        <f>IFERROR(VLOOKUP(#REF!,'S35'!B:S,13,FALSE),"")</f>
        <v/>
      </c>
      <c r="AQ15" t="str">
        <f>IFERROR(VLOOKUP(#REF!,'S36'!B:S,13,FALSE),"")</f>
        <v/>
      </c>
      <c r="AR15" t="str">
        <f>IFERROR(VLOOKUP(#REF!,'S37'!B:S,13,FALSE),"")</f>
        <v/>
      </c>
      <c r="AS15" t="str">
        <f>IFERROR(VLOOKUP(#REF!,'S38'!B:S,13,FALSE),"")</f>
        <v/>
      </c>
      <c r="AT15" t="str">
        <f>IFERROR(VLOOKUP(#REF!,'S39'!B:S,13,FALSE),"")</f>
        <v/>
      </c>
      <c r="AU15" s="37" t="str">
        <f>IFERROR(VLOOKUP(#REF!,'S40'!B:S,13,FALSE),"")</f>
        <v/>
      </c>
      <c r="AV15" t="str">
        <f>IFERROR(VLOOKUP(#REF!,'S41'!B:S,13,FALSE),"")</f>
        <v/>
      </c>
      <c r="AW15" t="str">
        <f>IFERROR(VLOOKUP(#REF!,'S42'!B:S,13,FALSE),"")</f>
        <v/>
      </c>
      <c r="AX15" t="str">
        <f>IFERROR(VLOOKUP(#REF!,'S43'!B:S,13,FALSE),"")</f>
        <v/>
      </c>
      <c r="AY15" t="str">
        <f>IFERROR(VLOOKUP(#REF!,'S44'!B:S,13,FALSE),"")</f>
        <v/>
      </c>
      <c r="AZ15" t="str">
        <f>IFERROR(VLOOKUP(#REF!,'S45'!B:S,13,FALSE),"")</f>
        <v/>
      </c>
      <c r="BA15" t="str">
        <f>IFERROR(VLOOKUP(#REF!,'S46'!B:S,13,FALSE),"")</f>
        <v/>
      </c>
      <c r="BB15" t="str">
        <f>IFERROR(VLOOKUP(#REF!,'S47'!B:S,13,FALSE),"")</f>
        <v/>
      </c>
      <c r="BC15" t="str">
        <f>IFERROR(VLOOKUP(#REF!,'S48'!B:S,13,FALSE),"")</f>
        <v/>
      </c>
      <c r="BD15" t="str">
        <f>IFERROR(VLOOKUP(#REF!,'S49'!B:S,13,FALSE),"")</f>
        <v/>
      </c>
      <c r="BE15" t="str">
        <f>IFERROR(VLOOKUP(#REF!,'S50'!B:S,13,FALSE),"")</f>
        <v/>
      </c>
      <c r="BF15" t="str">
        <f>IFERROR(VLOOKUP(#REF!,'S51'!B:S,13,FALSE),"")</f>
        <v/>
      </c>
      <c r="BG15" t="str">
        <f>IFERROR(VLOOKUP(#REF!,'S52'!B:S,13,FALSE),"")</f>
        <v/>
      </c>
      <c r="BH15" s="188" t="e">
        <f>IF(#REF!="",-9999.0001,IF(BJ15=52,-9999.0001+SUM(H15:BG15),IF(BJ15&lt;&gt;52,0.0001+SUM(H15:BG15))))</f>
        <v>#REF!</v>
      </c>
      <c r="BI15" s="65" t="e">
        <f>IF(#REF!="","",SUM(H15:BG15))</f>
        <v>#REF!</v>
      </c>
      <c r="BJ15" s="65" t="e">
        <f>IF(#REF!="","",COUNTIF(H15:BG15,""))</f>
        <v>#REF!</v>
      </c>
      <c r="BK15" s="54">
        <f t="shared" si="0"/>
        <v>0</v>
      </c>
      <c r="BR15" t="str">
        <f>IFERROR(VLOOKUP(#REF!,'S01'!B:S,14,FALSE),"")</f>
        <v/>
      </c>
      <c r="BS15" t="str">
        <f>IFERROR(VLOOKUP(#REF!,'S02'!B:S,14,FALSE),"")</f>
        <v/>
      </c>
      <c r="BT15" t="str">
        <f>IFERROR(VLOOKUP(#REF!,'S03'!B:S,14,FALSE),"")</f>
        <v/>
      </c>
      <c r="BU15" t="str">
        <f>IFERROR(VLOOKUP(#REF!,'S04'!B:S,14,FALSE),"")</f>
        <v/>
      </c>
      <c r="BV15" t="str">
        <f>IFERROR(VLOOKUP(#REF!,'S05'!B:S,14,FALSE),"")</f>
        <v/>
      </c>
      <c r="BW15" t="str">
        <f>IFERROR(VLOOKUP(#REF!,'S06'!B:S,14,FALSE),"")</f>
        <v/>
      </c>
      <c r="BX15" t="str">
        <f>IFERROR(VLOOKUP(#REF!,'S07'!B:S,14,FALSE),"")</f>
        <v/>
      </c>
      <c r="BY15" t="str">
        <f>IFERROR(VLOOKUP(#REF!,'S08'!B:S,14,FALSE),"")</f>
        <v/>
      </c>
      <c r="BZ15" t="str">
        <f>IFERROR(VLOOKUP(#REF!,'S09'!B:S,14,FALSE),"")</f>
        <v/>
      </c>
      <c r="CA15" t="str">
        <f>IFERROR(VLOOKUP(#REF!,'S10'!B:S,14,FALSE),"")</f>
        <v/>
      </c>
      <c r="CB15" t="str">
        <f>IFERROR(VLOOKUP(#REF!,'S11'!B:S,14,FALSE),"")</f>
        <v/>
      </c>
      <c r="CC15" t="str">
        <f>IFERROR(VLOOKUP(#REF!,'S12'!B:S,14,FALSE),"")</f>
        <v/>
      </c>
      <c r="CD15" t="str">
        <f>IFERROR(VLOOKUP(#REF!,'S13'!B:S,14,FALSE),"")</f>
        <v/>
      </c>
      <c r="CE15" t="str">
        <f>IFERROR(VLOOKUP(#REF!,'S14'!B:S,14,FALSE),"")</f>
        <v/>
      </c>
      <c r="CF15" t="str">
        <f>IFERROR(VLOOKUP(#REF!,'S15'!B:S,14,FALSE),"")</f>
        <v/>
      </c>
      <c r="CG15" t="str">
        <f>IFERROR(VLOOKUP(#REF!,'S16'!B:S,14,FALSE),"")</f>
        <v/>
      </c>
      <c r="CH15" t="str">
        <f>IFERROR(VLOOKUP(#REF!,'S17'!B:S,14,FALSE),"")</f>
        <v/>
      </c>
      <c r="CI15" t="str">
        <f>IFERROR(VLOOKUP(#REF!,'S18'!B:S,14,FALSE),"")</f>
        <v/>
      </c>
      <c r="CJ15" t="str">
        <f>IFERROR(VLOOKUP(#REF!,'S19'!B:S,14,FALSE),"")</f>
        <v/>
      </c>
      <c r="CK15" t="str">
        <f>IFERROR(VLOOKUP(#REF!,'S20'!B:S,14,FALSE),"")</f>
        <v/>
      </c>
      <c r="CL15" t="str">
        <f>IFERROR(VLOOKUP(#REF!,'S21'!B:S,14,FALSE),"")</f>
        <v/>
      </c>
      <c r="CM15" t="str">
        <f>IFERROR(VLOOKUP(#REF!,'S22'!B:S,14,FALSE),"")</f>
        <v/>
      </c>
      <c r="CN15" t="str">
        <f>IFERROR(VLOOKUP(#REF!,'S23'!B:S,14,FALSE),"")</f>
        <v/>
      </c>
      <c r="CO15" t="str">
        <f>IFERROR(VLOOKUP(#REF!,'S24'!B:S,14,FALSE),"")</f>
        <v/>
      </c>
      <c r="CP15" t="str">
        <f>IFERROR(VLOOKUP(#REF!,'S25'!B:S,14,FALSE),"")</f>
        <v/>
      </c>
      <c r="CQ15" t="str">
        <f>IFERROR(VLOOKUP(#REF!,'S26'!B:S,14,FALSE),"")</f>
        <v/>
      </c>
      <c r="CR15" t="str">
        <f>IFERROR(VLOOKUP(#REF!,'S27'!B:S,14,FALSE),"")</f>
        <v/>
      </c>
      <c r="CS15" t="str">
        <f>IFERROR(VLOOKUP(#REF!,'S28'!B:S,14,FALSE),"")</f>
        <v/>
      </c>
      <c r="CT15" t="str">
        <f>IFERROR(VLOOKUP(#REF!,'S29'!B:S,14,FALSE),"")</f>
        <v/>
      </c>
      <c r="CU15" t="str">
        <f>IFERROR(VLOOKUP(#REF!,'S30'!B:S,14,FALSE),"")</f>
        <v/>
      </c>
      <c r="CV15" t="str">
        <f>IFERROR(VLOOKUP(#REF!,'S31'!B:S,14,FALSE),"")</f>
        <v/>
      </c>
      <c r="CW15" t="str">
        <f>IFERROR(VLOOKUP(#REF!,'S32'!B:S,14,FALSE),"")</f>
        <v/>
      </c>
      <c r="CX15" t="str">
        <f>IFERROR(VLOOKUP(#REF!,'S33'!B:S,14,FALSE),"")</f>
        <v/>
      </c>
      <c r="CY15" t="str">
        <f>IFERROR(VLOOKUP(#REF!,'S34'!B:S,14,FALSE),"")</f>
        <v/>
      </c>
      <c r="CZ15" t="str">
        <f>IFERROR(VLOOKUP(#REF!,'S35'!B:S,14,FALSE),"")</f>
        <v/>
      </c>
      <c r="DA15" t="str">
        <f>IFERROR(VLOOKUP(#REF!,'S36'!B:S,14,FALSE),"")</f>
        <v/>
      </c>
      <c r="DB15" t="str">
        <f>IFERROR(VLOOKUP(#REF!,'S37'!B:S,14,FALSE),"")</f>
        <v/>
      </c>
      <c r="DC15" t="str">
        <f>IFERROR(VLOOKUP(#REF!,'S38'!B:S,14,FALSE),"")</f>
        <v/>
      </c>
      <c r="DD15" t="str">
        <f>IFERROR(VLOOKUP(#REF!,'S39'!B:S,14,FALSE),"")</f>
        <v/>
      </c>
      <c r="DE15" t="str">
        <f>IFERROR(VLOOKUP(#REF!,'S40'!B:S,14,FALSE),"")</f>
        <v/>
      </c>
      <c r="DF15" t="str">
        <f>IFERROR(VLOOKUP(#REF!,'S41'!B:S,14,FALSE),"")</f>
        <v/>
      </c>
      <c r="DG15" t="str">
        <f>IFERROR(VLOOKUP(#REF!,'S42'!B:S,14,FALSE),"")</f>
        <v/>
      </c>
      <c r="DH15" t="str">
        <f>IFERROR(VLOOKUP(#REF!,'S43'!B:S,14,FALSE),"")</f>
        <v/>
      </c>
      <c r="DI15" t="str">
        <f>IFERROR(VLOOKUP(#REF!,'S44'!B:S,14,FALSE),"")</f>
        <v/>
      </c>
      <c r="DJ15" t="str">
        <f>IFERROR(VLOOKUP(#REF!,'S45'!B:S,14,FALSE),"")</f>
        <v/>
      </c>
      <c r="DK15" t="str">
        <f>IFERROR(VLOOKUP(#REF!,'S46'!B:S,14,FALSE),"")</f>
        <v/>
      </c>
      <c r="DL15" t="str">
        <f>IFERROR(VLOOKUP(#REF!,'S47'!B:S,14,FALSE),"")</f>
        <v/>
      </c>
      <c r="DM15" t="str">
        <f>IFERROR(VLOOKUP(#REF!,'S48'!B:S,14,FALSE),"")</f>
        <v/>
      </c>
      <c r="DN15" t="str">
        <f>IFERROR(VLOOKUP(#REF!,'S49'!B:S,14,FALSE),"")</f>
        <v/>
      </c>
      <c r="DO15" t="str">
        <f>IFERROR(VLOOKUP(#REF!,'S50'!B:S,14,FALSE),"")</f>
        <v/>
      </c>
      <c r="DP15" t="str">
        <f>IFERROR(VLOOKUP(#REF!,'S51'!B:S,14,FALSE),"")</f>
        <v/>
      </c>
      <c r="DQ15" t="str">
        <f>IFERROR(VLOOKUP(#REF!,'S52'!B:S,14,FALSE),"")</f>
        <v/>
      </c>
      <c r="DR15" t="e">
        <f>IF(#REF!="","",IF(F15="non classé","",SUM(BR15:DQ15)))</f>
        <v>#REF!</v>
      </c>
    </row>
    <row r="16" spans="1:122" ht="23.1" hidden="1" customHeight="1" x14ac:dyDescent="0.25">
      <c r="A16" s="48"/>
      <c r="B16" s="234" t="s">
        <v>378</v>
      </c>
      <c r="F16" s="86" t="e">
        <f>IF(#REF!="","",IFERROR(INDEX(Challenge!$A$3:$A$72,MATCH(#REF!,Challenge!$B$3:$B$72,0)),"non classé"))</f>
        <v>#REF!</v>
      </c>
      <c r="G16" s="86"/>
      <c r="H16" t="str">
        <f>IFERROR(VLOOKUP(#REF!,'S01'!B:S,13,FALSE),"")</f>
        <v/>
      </c>
      <c r="I16" t="str">
        <f>IFERROR(VLOOKUP(#REF!,'S02'!B:S,13,FALSE),"")</f>
        <v/>
      </c>
      <c r="J16" t="str">
        <f>IFERROR(VLOOKUP(#REF!,'S03'!B:S,13,FALSE),"")</f>
        <v/>
      </c>
      <c r="K16" t="str">
        <f>IFERROR(VLOOKUP(#REF!,'S04'!B:S,13,FALSE),"")</f>
        <v/>
      </c>
      <c r="L16" t="str">
        <f>IFERROR(VLOOKUP(#REF!,'S05'!B:S,13,FALSE),"")</f>
        <v/>
      </c>
      <c r="M16" t="str">
        <f>IFERROR(VLOOKUP(#REF!,'S06'!B:S,13,FALSE),"")</f>
        <v/>
      </c>
      <c r="N16" t="str">
        <f>IFERROR(VLOOKUP(#REF!,'S07'!B:S,13,FALSE),"")</f>
        <v/>
      </c>
      <c r="O16" t="str">
        <f>IFERROR(VLOOKUP(#REF!,'S08'!B:S,13,FALSE),"")</f>
        <v/>
      </c>
      <c r="P16" t="str">
        <f>IFERROR(VLOOKUP(#REF!,'S09'!B:S,13,FALSE),"")</f>
        <v/>
      </c>
      <c r="Q16" t="str">
        <f>IFERROR(VLOOKUP(#REF!,'S10'!B:S,13,FALSE),"")</f>
        <v/>
      </c>
      <c r="R16" t="str">
        <f>IFERROR(VLOOKUP(#REF!,'S11'!B:S,13,FALSE),"")</f>
        <v/>
      </c>
      <c r="S16" t="str">
        <f>IFERROR(VLOOKUP(#REF!,'S12'!B:S,13,FALSE),"")</f>
        <v/>
      </c>
      <c r="T16" t="str">
        <f>IFERROR(VLOOKUP(#REF!,'S13'!B:S,13,FALSE),"")</f>
        <v/>
      </c>
      <c r="U16" t="str">
        <f>IFERROR(VLOOKUP(#REF!,'S14'!B:S,13,FALSE),"")</f>
        <v/>
      </c>
      <c r="V16" t="str">
        <f>IFERROR(VLOOKUP(#REF!,'S15'!B:S,13,FALSE),"")</f>
        <v/>
      </c>
      <c r="W16" t="str">
        <f>IFERROR(VLOOKUP(#REF!,'S16'!B:S,13,FALSE),"")</f>
        <v/>
      </c>
      <c r="X16" t="str">
        <f>IFERROR(VLOOKUP(#REF!,'S17'!B:S,13,FALSE),"")</f>
        <v/>
      </c>
      <c r="Y16" t="str">
        <f>IFERROR(VLOOKUP(#REF!,'S18'!B:S,13,FALSE),"")</f>
        <v/>
      </c>
      <c r="Z16" t="str">
        <f>IFERROR(VLOOKUP(#REF!,'S19'!B:S,13,FALSE),"")</f>
        <v/>
      </c>
      <c r="AA16" t="str">
        <f>IFERROR(VLOOKUP(#REF!,'S20'!B:S,13,FALSE),"")</f>
        <v/>
      </c>
      <c r="AB16" t="str">
        <f>IFERROR(VLOOKUP(#REF!,'S21'!B:S,13,FALSE),"")</f>
        <v/>
      </c>
      <c r="AC16" t="str">
        <f>IFERROR(VLOOKUP(#REF!,'S22'!B:S,13,FALSE),"")</f>
        <v/>
      </c>
      <c r="AD16" t="str">
        <f>IFERROR(VLOOKUP(#REF!,'S23'!B:S,13,FALSE),"")</f>
        <v/>
      </c>
      <c r="AE16" t="str">
        <f>IFERROR(VLOOKUP(#REF!,'S24'!B:S,13,FALSE),"")</f>
        <v/>
      </c>
      <c r="AF16" t="str">
        <f>IFERROR(VLOOKUP(#REF!,'S25'!B:S,13,FALSE),"")</f>
        <v/>
      </c>
      <c r="AG16" t="str">
        <f>IFERROR(VLOOKUP(#REF!,'S26'!B:S,13,FALSE),"")</f>
        <v/>
      </c>
      <c r="AH16" t="str">
        <f>IFERROR(VLOOKUP(#REF!,'S27'!B:S,13,FALSE),"")</f>
        <v/>
      </c>
      <c r="AI16" t="str">
        <f>IFERROR(VLOOKUP(#REF!,'S28'!B:S,13,FALSE),"")</f>
        <v/>
      </c>
      <c r="AJ16" t="str">
        <f>IFERROR(VLOOKUP(#REF!,'S29'!B:S,13,FALSE),"")</f>
        <v/>
      </c>
      <c r="AK16" t="str">
        <f>IFERROR(VLOOKUP(#REF!,'S30'!B:S,13,FALSE),"")</f>
        <v/>
      </c>
      <c r="AL16" t="str">
        <f>IFERROR(VLOOKUP(#REF!,'S31'!B:S,13,FALSE),"")</f>
        <v/>
      </c>
      <c r="AM16" t="str">
        <f>IFERROR(VLOOKUP(#REF!,'S32'!B:S,13,FALSE),"")</f>
        <v/>
      </c>
      <c r="AN16" t="str">
        <f>IFERROR(VLOOKUP(#REF!,'S33'!B:S,13,FALSE),"")</f>
        <v/>
      </c>
      <c r="AO16" t="str">
        <f>IFERROR(VLOOKUP(#REF!,'S34'!B:S,13,FALSE),"")</f>
        <v/>
      </c>
      <c r="AP16" t="str">
        <f>IFERROR(VLOOKUP(#REF!,'S35'!B:S,13,FALSE),"")</f>
        <v/>
      </c>
      <c r="AQ16" t="str">
        <f>IFERROR(VLOOKUP(#REF!,'S36'!B:S,13,FALSE),"")</f>
        <v/>
      </c>
      <c r="AR16" t="str">
        <f>IFERROR(VLOOKUP(#REF!,'S37'!B:S,13,FALSE),"")</f>
        <v/>
      </c>
      <c r="AS16" t="str">
        <f>IFERROR(VLOOKUP(#REF!,'S38'!B:S,13,FALSE),"")</f>
        <v/>
      </c>
      <c r="AT16" t="str">
        <f>IFERROR(VLOOKUP(#REF!,'S39'!B:S,13,FALSE),"")</f>
        <v/>
      </c>
      <c r="AU16" s="37" t="str">
        <f>IFERROR(VLOOKUP(#REF!,'S40'!B:S,13,FALSE),"")</f>
        <v/>
      </c>
      <c r="AV16" t="str">
        <f>IFERROR(VLOOKUP(#REF!,'S41'!B:S,13,FALSE),"")</f>
        <v/>
      </c>
      <c r="AW16" t="str">
        <f>IFERROR(VLOOKUP(#REF!,'S42'!B:S,13,FALSE),"")</f>
        <v/>
      </c>
      <c r="AX16" t="str">
        <f>IFERROR(VLOOKUP(#REF!,'S43'!B:S,13,FALSE),"")</f>
        <v/>
      </c>
      <c r="AY16" t="str">
        <f>IFERROR(VLOOKUP(#REF!,'S44'!B:S,13,FALSE),"")</f>
        <v/>
      </c>
      <c r="AZ16" t="str">
        <f>IFERROR(VLOOKUP(#REF!,'S45'!B:S,13,FALSE),"")</f>
        <v/>
      </c>
      <c r="BA16" t="str">
        <f>IFERROR(VLOOKUP(#REF!,'S46'!B:S,13,FALSE),"")</f>
        <v/>
      </c>
      <c r="BB16" t="str">
        <f>IFERROR(VLOOKUP(#REF!,'S47'!B:S,13,FALSE),"")</f>
        <v/>
      </c>
      <c r="BC16" t="str">
        <f>IFERROR(VLOOKUP(#REF!,'S48'!B:S,13,FALSE),"")</f>
        <v/>
      </c>
      <c r="BD16" t="str">
        <f>IFERROR(VLOOKUP(#REF!,'S49'!B:S,13,FALSE),"")</f>
        <v/>
      </c>
      <c r="BE16" t="str">
        <f>IFERROR(VLOOKUP(#REF!,'S50'!B:S,13,FALSE),"")</f>
        <v/>
      </c>
      <c r="BF16" t="str">
        <f>IFERROR(VLOOKUP(#REF!,'S51'!B:S,13,FALSE),"")</f>
        <v/>
      </c>
      <c r="BG16" t="str">
        <f>IFERROR(VLOOKUP(#REF!,'S52'!B:S,13,FALSE),"")</f>
        <v/>
      </c>
      <c r="BH16" s="188" t="e">
        <f>IF(#REF!="",-9999.0001,IF(BJ16=52,-9999.0001+SUM(H16:BG16),IF(BJ16&lt;&gt;52,0.0001+SUM(H16:BG16))))</f>
        <v>#REF!</v>
      </c>
      <c r="BI16" s="65" t="e">
        <f>IF(#REF!="","",SUM(H16:BG16))</f>
        <v>#REF!</v>
      </c>
      <c r="BJ16" s="65" t="e">
        <f>IF(#REF!="","",COUNTIF(H16:BG16,""))</f>
        <v>#REF!</v>
      </c>
      <c r="BK16" s="54">
        <f t="shared" si="0"/>
        <v>0</v>
      </c>
      <c r="BR16" t="str">
        <f>IFERROR(VLOOKUP(#REF!,'S01'!B:S,14,FALSE),"")</f>
        <v/>
      </c>
      <c r="BS16" t="str">
        <f>IFERROR(VLOOKUP(#REF!,'S02'!B:S,14,FALSE),"")</f>
        <v/>
      </c>
      <c r="BT16" t="str">
        <f>IFERROR(VLOOKUP(#REF!,'S03'!B:S,14,FALSE),"")</f>
        <v/>
      </c>
      <c r="BU16" t="str">
        <f>IFERROR(VLOOKUP(#REF!,'S04'!B:S,14,FALSE),"")</f>
        <v/>
      </c>
      <c r="BV16" t="str">
        <f>IFERROR(VLOOKUP(#REF!,'S05'!B:S,14,FALSE),"")</f>
        <v/>
      </c>
      <c r="BW16" t="str">
        <f>IFERROR(VLOOKUP(#REF!,'S06'!B:S,14,FALSE),"")</f>
        <v/>
      </c>
      <c r="BX16" t="str">
        <f>IFERROR(VLOOKUP(#REF!,'S07'!B:S,14,FALSE),"")</f>
        <v/>
      </c>
      <c r="BY16" t="str">
        <f>IFERROR(VLOOKUP(#REF!,'S08'!B:S,14,FALSE),"")</f>
        <v/>
      </c>
      <c r="BZ16" t="str">
        <f>IFERROR(VLOOKUP(#REF!,'S09'!B:S,14,FALSE),"")</f>
        <v/>
      </c>
      <c r="CA16" t="str">
        <f>IFERROR(VLOOKUP(#REF!,'S10'!B:S,14,FALSE),"")</f>
        <v/>
      </c>
      <c r="CB16" t="str">
        <f>IFERROR(VLOOKUP(#REF!,'S11'!B:S,14,FALSE),"")</f>
        <v/>
      </c>
      <c r="CC16" t="str">
        <f>IFERROR(VLOOKUP(#REF!,'S12'!B:S,14,FALSE),"")</f>
        <v/>
      </c>
      <c r="CD16" t="str">
        <f>IFERROR(VLOOKUP(#REF!,'S13'!B:S,14,FALSE),"")</f>
        <v/>
      </c>
      <c r="CE16" t="str">
        <f>IFERROR(VLOOKUP(#REF!,'S14'!B:S,14,FALSE),"")</f>
        <v/>
      </c>
      <c r="CF16" t="str">
        <f>IFERROR(VLOOKUP(#REF!,'S15'!B:S,14,FALSE),"")</f>
        <v/>
      </c>
      <c r="CG16" t="str">
        <f>IFERROR(VLOOKUP(#REF!,'S16'!B:S,14,FALSE),"")</f>
        <v/>
      </c>
      <c r="CH16" t="str">
        <f>IFERROR(VLOOKUP(#REF!,'S17'!B:S,14,FALSE),"")</f>
        <v/>
      </c>
      <c r="CI16" t="str">
        <f>IFERROR(VLOOKUP(#REF!,'S18'!B:S,14,FALSE),"")</f>
        <v/>
      </c>
      <c r="CJ16" t="str">
        <f>IFERROR(VLOOKUP(#REF!,'S19'!B:S,14,FALSE),"")</f>
        <v/>
      </c>
      <c r="CK16" t="str">
        <f>IFERROR(VLOOKUP(#REF!,'S20'!B:S,14,FALSE),"")</f>
        <v/>
      </c>
      <c r="CL16" t="str">
        <f>IFERROR(VLOOKUP(#REF!,'S21'!B:S,14,FALSE),"")</f>
        <v/>
      </c>
      <c r="CM16" t="str">
        <f>IFERROR(VLOOKUP(#REF!,'S22'!B:S,14,FALSE),"")</f>
        <v/>
      </c>
      <c r="CN16" t="str">
        <f>IFERROR(VLOOKUP(#REF!,'S23'!B:S,14,FALSE),"")</f>
        <v/>
      </c>
      <c r="CO16" t="str">
        <f>IFERROR(VLOOKUP(#REF!,'S24'!B:S,14,FALSE),"")</f>
        <v/>
      </c>
      <c r="CP16" t="str">
        <f>IFERROR(VLOOKUP(#REF!,'S25'!B:S,14,FALSE),"")</f>
        <v/>
      </c>
      <c r="CQ16" t="str">
        <f>IFERROR(VLOOKUP(#REF!,'S26'!B:S,14,FALSE),"")</f>
        <v/>
      </c>
      <c r="CR16" t="str">
        <f>IFERROR(VLOOKUP(#REF!,'S27'!B:S,14,FALSE),"")</f>
        <v/>
      </c>
      <c r="CS16" t="str">
        <f>IFERROR(VLOOKUP(#REF!,'S28'!B:S,14,FALSE),"")</f>
        <v/>
      </c>
      <c r="CT16" t="str">
        <f>IFERROR(VLOOKUP(#REF!,'S29'!B:S,14,FALSE),"")</f>
        <v/>
      </c>
      <c r="CU16" t="str">
        <f>IFERROR(VLOOKUP(#REF!,'S30'!B:S,14,FALSE),"")</f>
        <v/>
      </c>
      <c r="CV16" t="str">
        <f>IFERROR(VLOOKUP(#REF!,'S31'!B:S,14,FALSE),"")</f>
        <v/>
      </c>
      <c r="CW16" t="str">
        <f>IFERROR(VLOOKUP(#REF!,'S32'!B:S,14,FALSE),"")</f>
        <v/>
      </c>
      <c r="CX16" t="str">
        <f>IFERROR(VLOOKUP(#REF!,'S33'!B:S,14,FALSE),"")</f>
        <v/>
      </c>
      <c r="CY16" t="str">
        <f>IFERROR(VLOOKUP(#REF!,'S34'!B:S,14,FALSE),"")</f>
        <v/>
      </c>
      <c r="CZ16" t="str">
        <f>IFERROR(VLOOKUP(#REF!,'S35'!B:S,14,FALSE),"")</f>
        <v/>
      </c>
      <c r="DA16" t="str">
        <f>IFERROR(VLOOKUP(#REF!,'S36'!B:S,14,FALSE),"")</f>
        <v/>
      </c>
      <c r="DB16" t="str">
        <f>IFERROR(VLOOKUP(#REF!,'S37'!B:S,14,FALSE),"")</f>
        <v/>
      </c>
      <c r="DC16" t="str">
        <f>IFERROR(VLOOKUP(#REF!,'S38'!B:S,14,FALSE),"")</f>
        <v/>
      </c>
      <c r="DD16" t="str">
        <f>IFERROR(VLOOKUP(#REF!,'S39'!B:S,14,FALSE),"")</f>
        <v/>
      </c>
      <c r="DE16" t="str">
        <f>IFERROR(VLOOKUP(#REF!,'S40'!B:S,14,FALSE),"")</f>
        <v/>
      </c>
      <c r="DF16" t="str">
        <f>IFERROR(VLOOKUP(#REF!,'S41'!B:S,14,FALSE),"")</f>
        <v/>
      </c>
      <c r="DG16" t="str">
        <f>IFERROR(VLOOKUP(#REF!,'S42'!B:S,14,FALSE),"")</f>
        <v/>
      </c>
      <c r="DH16" t="str">
        <f>IFERROR(VLOOKUP(#REF!,'S43'!B:S,14,FALSE),"")</f>
        <v/>
      </c>
      <c r="DI16" t="str">
        <f>IFERROR(VLOOKUP(#REF!,'S44'!B:S,14,FALSE),"")</f>
        <v/>
      </c>
      <c r="DJ16" t="str">
        <f>IFERROR(VLOOKUP(#REF!,'S45'!B:S,14,FALSE),"")</f>
        <v/>
      </c>
      <c r="DK16" t="str">
        <f>IFERROR(VLOOKUP(#REF!,'S46'!B:S,14,FALSE),"")</f>
        <v/>
      </c>
      <c r="DL16" t="str">
        <f>IFERROR(VLOOKUP(#REF!,'S47'!B:S,14,FALSE),"")</f>
        <v/>
      </c>
      <c r="DM16" t="str">
        <f>IFERROR(VLOOKUP(#REF!,'S48'!B:S,14,FALSE),"")</f>
        <v/>
      </c>
      <c r="DN16" t="str">
        <f>IFERROR(VLOOKUP(#REF!,'S49'!B:S,14,FALSE),"")</f>
        <v/>
      </c>
      <c r="DO16" t="str">
        <f>IFERROR(VLOOKUP(#REF!,'S50'!B:S,14,FALSE),"")</f>
        <v/>
      </c>
      <c r="DP16" t="str">
        <f>IFERROR(VLOOKUP(#REF!,'S51'!B:S,14,FALSE),"")</f>
        <v/>
      </c>
      <c r="DQ16" t="str">
        <f>IFERROR(VLOOKUP(#REF!,'S52'!B:S,14,FALSE),"")</f>
        <v/>
      </c>
      <c r="DR16" t="e">
        <f>IF(#REF!="","",IF(F16="non classé","",SUM(BR16:DQ16)))</f>
        <v>#REF!</v>
      </c>
    </row>
    <row r="17" spans="1:122" ht="23.1" hidden="1" customHeight="1" x14ac:dyDescent="0.25">
      <c r="A17" s="48"/>
      <c r="B17" s="234" t="s">
        <v>377</v>
      </c>
      <c r="F17" s="86" t="e">
        <f>IF(#REF!="","",IFERROR(INDEX(Challenge!$A$3:$A$72,MATCH(#REF!,Challenge!$B$3:$B$72,0)),"non classé"))</f>
        <v>#REF!</v>
      </c>
      <c r="G17" s="86"/>
      <c r="H17" t="str">
        <f>IFERROR(VLOOKUP(#REF!,'S01'!B:S,13,FALSE),"")</f>
        <v/>
      </c>
      <c r="I17" t="str">
        <f>IFERROR(VLOOKUP(#REF!,'S02'!B:S,13,FALSE),"")</f>
        <v/>
      </c>
      <c r="J17" t="str">
        <f>IFERROR(VLOOKUP(#REF!,'S03'!B:S,13,FALSE),"")</f>
        <v/>
      </c>
      <c r="K17" t="str">
        <f>IFERROR(VLOOKUP(#REF!,'S04'!B:S,13,FALSE),"")</f>
        <v/>
      </c>
      <c r="L17" t="str">
        <f>IFERROR(VLOOKUP(#REF!,'S05'!B:S,13,FALSE),"")</f>
        <v/>
      </c>
      <c r="M17" t="str">
        <f>IFERROR(VLOOKUP(#REF!,'S06'!B:S,13,FALSE),"")</f>
        <v/>
      </c>
      <c r="N17" t="str">
        <f>IFERROR(VLOOKUP(#REF!,'S07'!B:S,13,FALSE),"")</f>
        <v/>
      </c>
      <c r="O17" t="str">
        <f>IFERROR(VLOOKUP(#REF!,'S08'!B:S,13,FALSE),"")</f>
        <v/>
      </c>
      <c r="P17" t="str">
        <f>IFERROR(VLOOKUP(#REF!,'S09'!B:S,13,FALSE),"")</f>
        <v/>
      </c>
      <c r="Q17" t="str">
        <f>IFERROR(VLOOKUP(#REF!,'S10'!B:S,13,FALSE),"")</f>
        <v/>
      </c>
      <c r="R17" t="str">
        <f>IFERROR(VLOOKUP(#REF!,'S11'!B:S,13,FALSE),"")</f>
        <v/>
      </c>
      <c r="S17" t="str">
        <f>IFERROR(VLOOKUP(#REF!,'S12'!B:S,13,FALSE),"")</f>
        <v/>
      </c>
      <c r="T17" t="str">
        <f>IFERROR(VLOOKUP(#REF!,'S13'!B:S,13,FALSE),"")</f>
        <v/>
      </c>
      <c r="U17" t="str">
        <f>IFERROR(VLOOKUP(#REF!,'S14'!B:S,13,FALSE),"")</f>
        <v/>
      </c>
      <c r="V17" t="str">
        <f>IFERROR(VLOOKUP(#REF!,'S15'!B:S,13,FALSE),"")</f>
        <v/>
      </c>
      <c r="W17" t="str">
        <f>IFERROR(VLOOKUP(#REF!,'S16'!B:S,13,FALSE),"")</f>
        <v/>
      </c>
      <c r="X17" t="str">
        <f>IFERROR(VLOOKUP(#REF!,'S17'!B:S,13,FALSE),"")</f>
        <v/>
      </c>
      <c r="Y17" t="str">
        <f>IFERROR(VLOOKUP(#REF!,'S18'!B:S,13,FALSE),"")</f>
        <v/>
      </c>
      <c r="Z17" t="str">
        <f>IFERROR(VLOOKUP(#REF!,'S19'!B:S,13,FALSE),"")</f>
        <v/>
      </c>
      <c r="AA17" t="str">
        <f>IFERROR(VLOOKUP(#REF!,'S20'!B:S,13,FALSE),"")</f>
        <v/>
      </c>
      <c r="AB17" t="str">
        <f>IFERROR(VLOOKUP(#REF!,'S21'!B:S,13,FALSE),"")</f>
        <v/>
      </c>
      <c r="AC17" t="str">
        <f>IFERROR(VLOOKUP(#REF!,'S22'!B:S,13,FALSE),"")</f>
        <v/>
      </c>
      <c r="AD17" t="str">
        <f>IFERROR(VLOOKUP(#REF!,'S23'!B:S,13,FALSE),"")</f>
        <v/>
      </c>
      <c r="AE17" t="str">
        <f>IFERROR(VLOOKUP(#REF!,'S24'!B:S,13,FALSE),"")</f>
        <v/>
      </c>
      <c r="AF17" t="str">
        <f>IFERROR(VLOOKUP(#REF!,'S25'!B:S,13,FALSE),"")</f>
        <v/>
      </c>
      <c r="AG17" t="str">
        <f>IFERROR(VLOOKUP(#REF!,'S26'!B:S,13,FALSE),"")</f>
        <v/>
      </c>
      <c r="AH17" t="str">
        <f>IFERROR(VLOOKUP(#REF!,'S27'!B:S,13,FALSE),"")</f>
        <v/>
      </c>
      <c r="AI17" t="str">
        <f>IFERROR(VLOOKUP(#REF!,'S28'!B:S,13,FALSE),"")</f>
        <v/>
      </c>
      <c r="AJ17" t="str">
        <f>IFERROR(VLOOKUP(#REF!,'S29'!B:S,13,FALSE),"")</f>
        <v/>
      </c>
      <c r="AK17" t="str">
        <f>IFERROR(VLOOKUP(#REF!,'S30'!B:S,13,FALSE),"")</f>
        <v/>
      </c>
      <c r="AL17" t="str">
        <f>IFERROR(VLOOKUP(#REF!,'S31'!B:S,13,FALSE),"")</f>
        <v/>
      </c>
      <c r="AM17" t="str">
        <f>IFERROR(VLOOKUP(#REF!,'S32'!B:S,13,FALSE),"")</f>
        <v/>
      </c>
      <c r="AN17" t="str">
        <f>IFERROR(VLOOKUP(#REF!,'S33'!B:S,13,FALSE),"")</f>
        <v/>
      </c>
      <c r="AO17" t="str">
        <f>IFERROR(VLOOKUP(#REF!,'S34'!B:S,13,FALSE),"")</f>
        <v/>
      </c>
      <c r="AP17" t="str">
        <f>IFERROR(VLOOKUP(#REF!,'S35'!B:S,13,FALSE),"")</f>
        <v/>
      </c>
      <c r="AQ17" t="str">
        <f>IFERROR(VLOOKUP(#REF!,'S36'!B:S,13,FALSE),"")</f>
        <v/>
      </c>
      <c r="AR17" t="str">
        <f>IFERROR(VLOOKUP(#REF!,'S37'!B:S,13,FALSE),"")</f>
        <v/>
      </c>
      <c r="AS17" t="str">
        <f>IFERROR(VLOOKUP(#REF!,'S38'!B:S,13,FALSE),"")</f>
        <v/>
      </c>
      <c r="AT17" t="str">
        <f>IFERROR(VLOOKUP(#REF!,'S39'!B:S,13,FALSE),"")</f>
        <v/>
      </c>
      <c r="AU17" s="37" t="str">
        <f>IFERROR(VLOOKUP(#REF!,'S40'!B:S,13,FALSE),"")</f>
        <v/>
      </c>
      <c r="AV17" t="str">
        <f>IFERROR(VLOOKUP(#REF!,'S41'!B:S,13,FALSE),"")</f>
        <v/>
      </c>
      <c r="AW17" t="str">
        <f>IFERROR(VLOOKUP(#REF!,'S42'!B:S,13,FALSE),"")</f>
        <v/>
      </c>
      <c r="AX17" t="str">
        <f>IFERROR(VLOOKUP(#REF!,'S43'!B:S,13,FALSE),"")</f>
        <v/>
      </c>
      <c r="AY17" t="str">
        <f>IFERROR(VLOOKUP(#REF!,'S44'!B:S,13,FALSE),"")</f>
        <v/>
      </c>
      <c r="AZ17" t="str">
        <f>IFERROR(VLOOKUP(#REF!,'S45'!B:S,13,FALSE),"")</f>
        <v/>
      </c>
      <c r="BA17" t="str">
        <f>IFERROR(VLOOKUP(#REF!,'S46'!B:S,13,FALSE),"")</f>
        <v/>
      </c>
      <c r="BB17" t="str">
        <f>IFERROR(VLOOKUP(#REF!,'S47'!B:S,13,FALSE),"")</f>
        <v/>
      </c>
      <c r="BC17" t="str">
        <f>IFERROR(VLOOKUP(#REF!,'S48'!B:S,13,FALSE),"")</f>
        <v/>
      </c>
      <c r="BD17" t="str">
        <f>IFERROR(VLOOKUP(#REF!,'S49'!B:S,13,FALSE),"")</f>
        <v/>
      </c>
      <c r="BE17" t="str">
        <f>IFERROR(VLOOKUP(#REF!,'S50'!B:S,13,FALSE),"")</f>
        <v/>
      </c>
      <c r="BF17" t="str">
        <f>IFERROR(VLOOKUP(#REF!,'S51'!B:S,13,FALSE),"")</f>
        <v/>
      </c>
      <c r="BG17" t="str">
        <f>IFERROR(VLOOKUP(#REF!,'S52'!B:S,13,FALSE),"")</f>
        <v/>
      </c>
      <c r="BH17" s="188" t="e">
        <f>IF(#REF!="",-9999.0001,IF(BJ17=52,-9999.0001+SUM(H17:BG17),IF(BJ17&lt;&gt;52,0.0001+SUM(H17:BG17))))</f>
        <v>#REF!</v>
      </c>
      <c r="BI17" s="65" t="e">
        <f>IF(#REF!="","",SUM(H17:BG17))</f>
        <v>#REF!</v>
      </c>
      <c r="BJ17" s="65" t="e">
        <f>IF(#REF!="","",COUNTIF(H17:BG17,""))</f>
        <v>#REF!</v>
      </c>
      <c r="BK17" s="54">
        <f t="shared" si="0"/>
        <v>0</v>
      </c>
      <c r="BR17" t="str">
        <f>IFERROR(VLOOKUP(#REF!,'S01'!B:S,14,FALSE),"")</f>
        <v/>
      </c>
      <c r="BS17" t="str">
        <f>IFERROR(VLOOKUP(#REF!,'S02'!B:S,14,FALSE),"")</f>
        <v/>
      </c>
      <c r="BT17" t="str">
        <f>IFERROR(VLOOKUP(#REF!,'S03'!B:S,14,FALSE),"")</f>
        <v/>
      </c>
      <c r="BU17" t="str">
        <f>IFERROR(VLOOKUP(#REF!,'S04'!B:S,14,FALSE),"")</f>
        <v/>
      </c>
      <c r="BV17" t="str">
        <f>IFERROR(VLOOKUP(#REF!,'S05'!B:S,14,FALSE),"")</f>
        <v/>
      </c>
      <c r="BW17" t="str">
        <f>IFERROR(VLOOKUP(#REF!,'S06'!B:S,14,FALSE),"")</f>
        <v/>
      </c>
      <c r="BX17" t="str">
        <f>IFERROR(VLOOKUP(#REF!,'S07'!B:S,14,FALSE),"")</f>
        <v/>
      </c>
      <c r="BY17" t="str">
        <f>IFERROR(VLOOKUP(#REF!,'S08'!B:S,14,FALSE),"")</f>
        <v/>
      </c>
      <c r="BZ17" t="str">
        <f>IFERROR(VLOOKUP(#REF!,'S09'!B:S,14,FALSE),"")</f>
        <v/>
      </c>
      <c r="CA17" t="str">
        <f>IFERROR(VLOOKUP(#REF!,'S10'!B:S,14,FALSE),"")</f>
        <v/>
      </c>
      <c r="CB17" t="str">
        <f>IFERROR(VLOOKUP(#REF!,'S11'!B:S,14,FALSE),"")</f>
        <v/>
      </c>
      <c r="CC17" t="str">
        <f>IFERROR(VLOOKUP(#REF!,'S12'!B:S,14,FALSE),"")</f>
        <v/>
      </c>
      <c r="CD17" t="str">
        <f>IFERROR(VLOOKUP(#REF!,'S13'!B:S,14,FALSE),"")</f>
        <v/>
      </c>
      <c r="CE17" t="str">
        <f>IFERROR(VLOOKUP(#REF!,'S14'!B:S,14,FALSE),"")</f>
        <v/>
      </c>
      <c r="CF17" t="str">
        <f>IFERROR(VLOOKUP(#REF!,'S15'!B:S,14,FALSE),"")</f>
        <v/>
      </c>
      <c r="CG17" t="str">
        <f>IFERROR(VLOOKUP(#REF!,'S16'!B:S,14,FALSE),"")</f>
        <v/>
      </c>
      <c r="CH17" t="str">
        <f>IFERROR(VLOOKUP(#REF!,'S17'!B:S,14,FALSE),"")</f>
        <v/>
      </c>
      <c r="CI17" t="str">
        <f>IFERROR(VLOOKUP(#REF!,'S18'!B:S,14,FALSE),"")</f>
        <v/>
      </c>
      <c r="CJ17" t="str">
        <f>IFERROR(VLOOKUP(#REF!,'S19'!B:S,14,FALSE),"")</f>
        <v/>
      </c>
      <c r="CK17" t="str">
        <f>IFERROR(VLOOKUP(#REF!,'S20'!B:S,14,FALSE),"")</f>
        <v/>
      </c>
      <c r="CL17" t="str">
        <f>IFERROR(VLOOKUP(#REF!,'S21'!B:S,14,FALSE),"")</f>
        <v/>
      </c>
      <c r="CM17" t="str">
        <f>IFERROR(VLOOKUP(#REF!,'S22'!B:S,14,FALSE),"")</f>
        <v/>
      </c>
      <c r="CN17" t="str">
        <f>IFERROR(VLOOKUP(#REF!,'S23'!B:S,14,FALSE),"")</f>
        <v/>
      </c>
      <c r="CO17" t="str">
        <f>IFERROR(VLOOKUP(#REF!,'S24'!B:S,14,FALSE),"")</f>
        <v/>
      </c>
      <c r="CP17" t="str">
        <f>IFERROR(VLOOKUP(#REF!,'S25'!B:S,14,FALSE),"")</f>
        <v/>
      </c>
      <c r="CQ17" t="str">
        <f>IFERROR(VLOOKUP(#REF!,'S26'!B:S,14,FALSE),"")</f>
        <v/>
      </c>
      <c r="CR17" t="str">
        <f>IFERROR(VLOOKUP(#REF!,'S27'!B:S,14,FALSE),"")</f>
        <v/>
      </c>
      <c r="CS17" t="str">
        <f>IFERROR(VLOOKUP(#REF!,'S28'!B:S,14,FALSE),"")</f>
        <v/>
      </c>
      <c r="CT17" t="str">
        <f>IFERROR(VLOOKUP(#REF!,'S29'!B:S,14,FALSE),"")</f>
        <v/>
      </c>
      <c r="CU17" t="str">
        <f>IFERROR(VLOOKUP(#REF!,'S30'!B:S,14,FALSE),"")</f>
        <v/>
      </c>
      <c r="CV17" t="str">
        <f>IFERROR(VLOOKUP(#REF!,'S31'!B:S,14,FALSE),"")</f>
        <v/>
      </c>
      <c r="CW17" t="str">
        <f>IFERROR(VLOOKUP(#REF!,'S32'!B:S,14,FALSE),"")</f>
        <v/>
      </c>
      <c r="CX17" t="str">
        <f>IFERROR(VLOOKUP(#REF!,'S33'!B:S,14,FALSE),"")</f>
        <v/>
      </c>
      <c r="CY17" t="str">
        <f>IFERROR(VLOOKUP(#REF!,'S34'!B:S,14,FALSE),"")</f>
        <v/>
      </c>
      <c r="CZ17" t="str">
        <f>IFERROR(VLOOKUP(#REF!,'S35'!B:S,14,FALSE),"")</f>
        <v/>
      </c>
      <c r="DA17" t="str">
        <f>IFERROR(VLOOKUP(#REF!,'S36'!B:S,14,FALSE),"")</f>
        <v/>
      </c>
      <c r="DB17" t="str">
        <f>IFERROR(VLOOKUP(#REF!,'S37'!B:S,14,FALSE),"")</f>
        <v/>
      </c>
      <c r="DC17" t="str">
        <f>IFERROR(VLOOKUP(#REF!,'S38'!B:S,14,FALSE),"")</f>
        <v/>
      </c>
      <c r="DD17" t="str">
        <f>IFERROR(VLOOKUP(#REF!,'S39'!B:S,14,FALSE),"")</f>
        <v/>
      </c>
      <c r="DE17" t="str">
        <f>IFERROR(VLOOKUP(#REF!,'S40'!B:S,14,FALSE),"")</f>
        <v/>
      </c>
      <c r="DF17" t="str">
        <f>IFERROR(VLOOKUP(#REF!,'S41'!B:S,14,FALSE),"")</f>
        <v/>
      </c>
      <c r="DG17" t="str">
        <f>IFERROR(VLOOKUP(#REF!,'S42'!B:S,14,FALSE),"")</f>
        <v/>
      </c>
      <c r="DH17" t="str">
        <f>IFERROR(VLOOKUP(#REF!,'S43'!B:S,14,FALSE),"")</f>
        <v/>
      </c>
      <c r="DI17" t="str">
        <f>IFERROR(VLOOKUP(#REF!,'S44'!B:S,14,FALSE),"")</f>
        <v/>
      </c>
      <c r="DJ17" t="str">
        <f>IFERROR(VLOOKUP(#REF!,'S45'!B:S,14,FALSE),"")</f>
        <v/>
      </c>
      <c r="DK17" t="str">
        <f>IFERROR(VLOOKUP(#REF!,'S46'!B:S,14,FALSE),"")</f>
        <v/>
      </c>
      <c r="DL17" t="str">
        <f>IFERROR(VLOOKUP(#REF!,'S47'!B:S,14,FALSE),"")</f>
        <v/>
      </c>
      <c r="DM17" t="str">
        <f>IFERROR(VLOOKUP(#REF!,'S48'!B:S,14,FALSE),"")</f>
        <v/>
      </c>
      <c r="DN17" t="str">
        <f>IFERROR(VLOOKUP(#REF!,'S49'!B:S,14,FALSE),"")</f>
        <v/>
      </c>
      <c r="DO17" t="str">
        <f>IFERROR(VLOOKUP(#REF!,'S50'!B:S,14,FALSE),"")</f>
        <v/>
      </c>
      <c r="DP17" t="str">
        <f>IFERROR(VLOOKUP(#REF!,'S51'!B:S,14,FALSE),"")</f>
        <v/>
      </c>
      <c r="DQ17" t="str">
        <f>IFERROR(VLOOKUP(#REF!,'S52'!B:S,14,FALSE),"")</f>
        <v/>
      </c>
      <c r="DR17" t="e">
        <f>IF(#REF!="","",IF(F17="non classé","",SUM(BR17:DQ17)))</f>
        <v>#REF!</v>
      </c>
    </row>
    <row r="18" spans="1:122" ht="23.1" hidden="1" customHeight="1" x14ac:dyDescent="0.25">
      <c r="A18" s="48"/>
      <c r="B18" s="234" t="s">
        <v>320</v>
      </c>
      <c r="F18" s="86" t="e">
        <f>IF(#REF!="","",IFERROR(INDEX(Challenge!$A$3:$A$72,MATCH(#REF!,Challenge!$B$3:$B$72,0)),"non classé"))</f>
        <v>#REF!</v>
      </c>
      <c r="G18" s="86"/>
      <c r="H18" t="str">
        <f>IFERROR(VLOOKUP(#REF!,'S01'!B:S,13,FALSE),"")</f>
        <v/>
      </c>
      <c r="I18" t="str">
        <f>IFERROR(VLOOKUP(#REF!,'S02'!B:S,13,FALSE),"")</f>
        <v/>
      </c>
      <c r="J18" t="str">
        <f>IFERROR(VLOOKUP(#REF!,'S03'!B:S,13,FALSE),"")</f>
        <v/>
      </c>
      <c r="K18" t="str">
        <f>IFERROR(VLOOKUP(#REF!,'S04'!B:S,13,FALSE),"")</f>
        <v/>
      </c>
      <c r="L18" t="str">
        <f>IFERROR(VLOOKUP(#REF!,'S05'!B:S,13,FALSE),"")</f>
        <v/>
      </c>
      <c r="M18" t="str">
        <f>IFERROR(VLOOKUP(#REF!,'S06'!B:S,13,FALSE),"")</f>
        <v/>
      </c>
      <c r="N18" t="str">
        <f>IFERROR(VLOOKUP(#REF!,'S07'!B:S,13,FALSE),"")</f>
        <v/>
      </c>
      <c r="O18" t="str">
        <f>IFERROR(VLOOKUP(#REF!,'S08'!B:S,13,FALSE),"")</f>
        <v/>
      </c>
      <c r="P18" t="str">
        <f>IFERROR(VLOOKUP(#REF!,'S09'!B:S,13,FALSE),"")</f>
        <v/>
      </c>
      <c r="Q18" t="str">
        <f>IFERROR(VLOOKUP(#REF!,'S10'!B:S,13,FALSE),"")</f>
        <v/>
      </c>
      <c r="R18" t="str">
        <f>IFERROR(VLOOKUP(#REF!,'S11'!B:S,13,FALSE),"")</f>
        <v/>
      </c>
      <c r="S18" t="str">
        <f>IFERROR(VLOOKUP(#REF!,'S12'!B:S,13,FALSE),"")</f>
        <v/>
      </c>
      <c r="T18" t="str">
        <f>IFERROR(VLOOKUP(#REF!,'S13'!B:S,13,FALSE),"")</f>
        <v/>
      </c>
      <c r="U18" t="str">
        <f>IFERROR(VLOOKUP(#REF!,'S14'!B:S,13,FALSE),"")</f>
        <v/>
      </c>
      <c r="V18" t="str">
        <f>IFERROR(VLOOKUP(#REF!,'S15'!B:S,13,FALSE),"")</f>
        <v/>
      </c>
      <c r="W18" t="str">
        <f>IFERROR(VLOOKUP(#REF!,'S16'!B:S,13,FALSE),"")</f>
        <v/>
      </c>
      <c r="X18" t="str">
        <f>IFERROR(VLOOKUP(#REF!,'S17'!B:S,13,FALSE),"")</f>
        <v/>
      </c>
      <c r="Y18" t="str">
        <f>IFERROR(VLOOKUP(#REF!,'S18'!B:S,13,FALSE),"")</f>
        <v/>
      </c>
      <c r="Z18" t="str">
        <f>IFERROR(VLOOKUP(#REF!,'S19'!B:S,13,FALSE),"")</f>
        <v/>
      </c>
      <c r="AA18" t="str">
        <f>IFERROR(VLOOKUP(#REF!,'S20'!B:S,13,FALSE),"")</f>
        <v/>
      </c>
      <c r="AB18" t="str">
        <f>IFERROR(VLOOKUP(#REF!,'S21'!B:S,13,FALSE),"")</f>
        <v/>
      </c>
      <c r="AC18" t="str">
        <f>IFERROR(VLOOKUP(#REF!,'S22'!B:S,13,FALSE),"")</f>
        <v/>
      </c>
      <c r="AD18" t="str">
        <f>IFERROR(VLOOKUP(#REF!,'S23'!B:S,13,FALSE),"")</f>
        <v/>
      </c>
      <c r="AE18" t="str">
        <f>IFERROR(VLOOKUP(#REF!,'S24'!B:S,13,FALSE),"")</f>
        <v/>
      </c>
      <c r="AF18" t="str">
        <f>IFERROR(VLOOKUP(#REF!,'S25'!B:S,13,FALSE),"")</f>
        <v/>
      </c>
      <c r="AG18" t="str">
        <f>IFERROR(VLOOKUP(#REF!,'S26'!B:S,13,FALSE),"")</f>
        <v/>
      </c>
      <c r="AH18" t="str">
        <f>IFERROR(VLOOKUP(#REF!,'S27'!B:S,13,FALSE),"")</f>
        <v/>
      </c>
      <c r="AI18" t="str">
        <f>IFERROR(VLOOKUP(#REF!,'S28'!B:S,13,FALSE),"")</f>
        <v/>
      </c>
      <c r="AJ18" t="str">
        <f>IFERROR(VLOOKUP(#REF!,'S29'!B:S,13,FALSE),"")</f>
        <v/>
      </c>
      <c r="AK18" t="str">
        <f>IFERROR(VLOOKUP(#REF!,'S30'!B:S,13,FALSE),"")</f>
        <v/>
      </c>
      <c r="AL18" t="str">
        <f>IFERROR(VLOOKUP(#REF!,'S31'!B:S,13,FALSE),"")</f>
        <v/>
      </c>
      <c r="AM18" t="str">
        <f>IFERROR(VLOOKUP(#REF!,'S32'!B:S,13,FALSE),"")</f>
        <v/>
      </c>
      <c r="AN18" t="str">
        <f>IFERROR(VLOOKUP(#REF!,'S33'!B:S,13,FALSE),"")</f>
        <v/>
      </c>
      <c r="AO18" t="str">
        <f>IFERROR(VLOOKUP(#REF!,'S34'!B:S,13,FALSE),"")</f>
        <v/>
      </c>
      <c r="AP18" t="str">
        <f>IFERROR(VLOOKUP(#REF!,'S35'!B:S,13,FALSE),"")</f>
        <v/>
      </c>
      <c r="AQ18" t="str">
        <f>IFERROR(VLOOKUP(#REF!,'S36'!B:S,13,FALSE),"")</f>
        <v/>
      </c>
      <c r="AR18" t="str">
        <f>IFERROR(VLOOKUP(#REF!,'S37'!B:S,13,FALSE),"")</f>
        <v/>
      </c>
      <c r="AS18" t="str">
        <f>IFERROR(VLOOKUP(#REF!,'S38'!B:S,13,FALSE),"")</f>
        <v/>
      </c>
      <c r="AT18" t="str">
        <f>IFERROR(VLOOKUP(#REF!,'S39'!B:S,13,FALSE),"")</f>
        <v/>
      </c>
      <c r="AU18" s="37" t="str">
        <f>IFERROR(VLOOKUP(#REF!,'S40'!B:S,13,FALSE),"")</f>
        <v/>
      </c>
      <c r="AV18" t="str">
        <f>IFERROR(VLOOKUP(#REF!,'S41'!B:S,13,FALSE),"")</f>
        <v/>
      </c>
      <c r="AW18" t="str">
        <f>IFERROR(VLOOKUP(#REF!,'S42'!B:S,13,FALSE),"")</f>
        <v/>
      </c>
      <c r="AX18" t="str">
        <f>IFERROR(VLOOKUP(#REF!,'S43'!B:S,13,FALSE),"")</f>
        <v/>
      </c>
      <c r="AY18" t="str">
        <f>IFERROR(VLOOKUP(#REF!,'S44'!B:S,13,FALSE),"")</f>
        <v/>
      </c>
      <c r="AZ18" t="str">
        <f>IFERROR(VLOOKUP(#REF!,'S45'!B:S,13,FALSE),"")</f>
        <v/>
      </c>
      <c r="BA18" t="str">
        <f>IFERROR(VLOOKUP(#REF!,'S46'!B:S,13,FALSE),"")</f>
        <v/>
      </c>
      <c r="BB18" t="str">
        <f>IFERROR(VLOOKUP(#REF!,'S47'!B:S,13,FALSE),"")</f>
        <v/>
      </c>
      <c r="BC18" t="str">
        <f>IFERROR(VLOOKUP(#REF!,'S48'!B:S,13,FALSE),"")</f>
        <v/>
      </c>
      <c r="BD18" t="str">
        <f>IFERROR(VLOOKUP(#REF!,'S49'!B:S,13,FALSE),"")</f>
        <v/>
      </c>
      <c r="BE18" t="str">
        <f>IFERROR(VLOOKUP(#REF!,'S50'!B:S,13,FALSE),"")</f>
        <v/>
      </c>
      <c r="BF18" t="str">
        <f>IFERROR(VLOOKUP(#REF!,'S51'!B:S,13,FALSE),"")</f>
        <v/>
      </c>
      <c r="BG18" t="str">
        <f>IFERROR(VLOOKUP(#REF!,'S52'!B:S,13,FALSE),"")</f>
        <v/>
      </c>
      <c r="BH18" s="188" t="e">
        <f>IF(#REF!="",-9999.0001,IF(BJ18=52,-9999.0001+SUM(H18:BG18),IF(BJ18&lt;&gt;52,0.0001+SUM(H18:BG18))))</f>
        <v>#REF!</v>
      </c>
      <c r="BI18" s="65" t="e">
        <f>IF(#REF!="","",SUM(H18:BG18))</f>
        <v>#REF!</v>
      </c>
      <c r="BJ18" s="65" t="e">
        <f>IF(#REF!="","",COUNTIF(H18:BG18,""))</f>
        <v>#REF!</v>
      </c>
      <c r="BK18" s="54">
        <f t="shared" si="0"/>
        <v>0</v>
      </c>
      <c r="BR18" t="str">
        <f>IFERROR(VLOOKUP(#REF!,'S01'!B:S,14,FALSE),"")</f>
        <v/>
      </c>
      <c r="BS18" t="str">
        <f>IFERROR(VLOOKUP(#REF!,'S02'!B:S,14,FALSE),"")</f>
        <v/>
      </c>
      <c r="BT18" t="str">
        <f>IFERROR(VLOOKUP(#REF!,'S03'!B:S,14,FALSE),"")</f>
        <v/>
      </c>
      <c r="BU18" t="str">
        <f>IFERROR(VLOOKUP(#REF!,'S04'!B:S,14,FALSE),"")</f>
        <v/>
      </c>
      <c r="BV18" t="str">
        <f>IFERROR(VLOOKUP(#REF!,'S05'!B:S,14,FALSE),"")</f>
        <v/>
      </c>
      <c r="BW18" t="str">
        <f>IFERROR(VLOOKUP(#REF!,'S06'!B:S,14,FALSE),"")</f>
        <v/>
      </c>
      <c r="BX18" t="str">
        <f>IFERROR(VLOOKUP(#REF!,'S07'!B:S,14,FALSE),"")</f>
        <v/>
      </c>
      <c r="BY18" t="str">
        <f>IFERROR(VLOOKUP(#REF!,'S08'!B:S,14,FALSE),"")</f>
        <v/>
      </c>
      <c r="BZ18" t="str">
        <f>IFERROR(VLOOKUP(#REF!,'S09'!B:S,14,FALSE),"")</f>
        <v/>
      </c>
      <c r="CA18" t="str">
        <f>IFERROR(VLOOKUP(#REF!,'S10'!B:S,14,FALSE),"")</f>
        <v/>
      </c>
      <c r="CB18" t="str">
        <f>IFERROR(VLOOKUP(#REF!,'S11'!B:S,14,FALSE),"")</f>
        <v/>
      </c>
      <c r="CC18" t="str">
        <f>IFERROR(VLOOKUP(#REF!,'S12'!B:S,14,FALSE),"")</f>
        <v/>
      </c>
      <c r="CD18" t="str">
        <f>IFERROR(VLOOKUP(#REF!,'S13'!B:S,14,FALSE),"")</f>
        <v/>
      </c>
      <c r="CE18" t="str">
        <f>IFERROR(VLOOKUP(#REF!,'S14'!B:S,14,FALSE),"")</f>
        <v/>
      </c>
      <c r="CF18" t="str">
        <f>IFERROR(VLOOKUP(#REF!,'S15'!B:S,14,FALSE),"")</f>
        <v/>
      </c>
      <c r="CG18" t="str">
        <f>IFERROR(VLOOKUP(#REF!,'S16'!B:S,14,FALSE),"")</f>
        <v/>
      </c>
      <c r="CH18" t="str">
        <f>IFERROR(VLOOKUP(#REF!,'S17'!B:S,14,FALSE),"")</f>
        <v/>
      </c>
      <c r="CI18" t="str">
        <f>IFERROR(VLOOKUP(#REF!,'S18'!B:S,14,FALSE),"")</f>
        <v/>
      </c>
      <c r="CJ18" t="str">
        <f>IFERROR(VLOOKUP(#REF!,'S19'!B:S,14,FALSE),"")</f>
        <v/>
      </c>
      <c r="CK18" t="str">
        <f>IFERROR(VLOOKUP(#REF!,'S20'!B:S,14,FALSE),"")</f>
        <v/>
      </c>
      <c r="CL18" t="str">
        <f>IFERROR(VLOOKUP(#REF!,'S21'!B:S,14,FALSE),"")</f>
        <v/>
      </c>
      <c r="CM18" t="str">
        <f>IFERROR(VLOOKUP(#REF!,'S22'!B:S,14,FALSE),"")</f>
        <v/>
      </c>
      <c r="CN18" t="str">
        <f>IFERROR(VLOOKUP(#REF!,'S23'!B:S,14,FALSE),"")</f>
        <v/>
      </c>
      <c r="CO18" t="str">
        <f>IFERROR(VLOOKUP(#REF!,'S24'!B:S,14,FALSE),"")</f>
        <v/>
      </c>
      <c r="CP18" t="str">
        <f>IFERROR(VLOOKUP(#REF!,'S25'!B:S,14,FALSE),"")</f>
        <v/>
      </c>
      <c r="CQ18" t="str">
        <f>IFERROR(VLOOKUP(#REF!,'S26'!B:S,14,FALSE),"")</f>
        <v/>
      </c>
      <c r="CR18" t="str">
        <f>IFERROR(VLOOKUP(#REF!,'S27'!B:S,14,FALSE),"")</f>
        <v/>
      </c>
      <c r="CS18" t="str">
        <f>IFERROR(VLOOKUP(#REF!,'S28'!B:S,14,FALSE),"")</f>
        <v/>
      </c>
      <c r="CT18" t="str">
        <f>IFERROR(VLOOKUP(#REF!,'S29'!B:S,14,FALSE),"")</f>
        <v/>
      </c>
      <c r="CU18" t="str">
        <f>IFERROR(VLOOKUP(#REF!,'S30'!B:S,14,FALSE),"")</f>
        <v/>
      </c>
      <c r="CV18" t="str">
        <f>IFERROR(VLOOKUP(#REF!,'S31'!B:S,14,FALSE),"")</f>
        <v/>
      </c>
      <c r="CW18" t="str">
        <f>IFERROR(VLOOKUP(#REF!,'S32'!B:S,14,FALSE),"")</f>
        <v/>
      </c>
      <c r="CX18" t="str">
        <f>IFERROR(VLOOKUP(#REF!,'S33'!B:S,14,FALSE),"")</f>
        <v/>
      </c>
      <c r="CY18" t="str">
        <f>IFERROR(VLOOKUP(#REF!,'S34'!B:S,14,FALSE),"")</f>
        <v/>
      </c>
      <c r="CZ18" t="str">
        <f>IFERROR(VLOOKUP(#REF!,'S35'!B:S,14,FALSE),"")</f>
        <v/>
      </c>
      <c r="DA18" t="str">
        <f>IFERROR(VLOOKUP(#REF!,'S36'!B:S,14,FALSE),"")</f>
        <v/>
      </c>
      <c r="DB18" t="str">
        <f>IFERROR(VLOOKUP(#REF!,'S37'!B:S,14,FALSE),"")</f>
        <v/>
      </c>
      <c r="DC18" t="str">
        <f>IFERROR(VLOOKUP(#REF!,'S38'!B:S,14,FALSE),"")</f>
        <v/>
      </c>
      <c r="DD18" t="str">
        <f>IFERROR(VLOOKUP(#REF!,'S39'!B:S,14,FALSE),"")</f>
        <v/>
      </c>
      <c r="DE18" t="str">
        <f>IFERROR(VLOOKUP(#REF!,'S40'!B:S,14,FALSE),"")</f>
        <v/>
      </c>
      <c r="DF18" t="str">
        <f>IFERROR(VLOOKUP(#REF!,'S41'!B:S,14,FALSE),"")</f>
        <v/>
      </c>
      <c r="DG18" t="str">
        <f>IFERROR(VLOOKUP(#REF!,'S42'!B:S,14,FALSE),"")</f>
        <v/>
      </c>
      <c r="DH18" t="str">
        <f>IFERROR(VLOOKUP(#REF!,'S43'!B:S,14,FALSE),"")</f>
        <v/>
      </c>
      <c r="DI18" t="str">
        <f>IFERROR(VLOOKUP(#REF!,'S44'!B:S,14,FALSE),"")</f>
        <v/>
      </c>
      <c r="DJ18" t="str">
        <f>IFERROR(VLOOKUP(#REF!,'S45'!B:S,14,FALSE),"")</f>
        <v/>
      </c>
      <c r="DK18" t="str">
        <f>IFERROR(VLOOKUP(#REF!,'S46'!B:S,14,FALSE),"")</f>
        <v/>
      </c>
      <c r="DL18" t="str">
        <f>IFERROR(VLOOKUP(#REF!,'S47'!B:S,14,FALSE),"")</f>
        <v/>
      </c>
      <c r="DM18" t="str">
        <f>IFERROR(VLOOKUP(#REF!,'S48'!B:S,14,FALSE),"")</f>
        <v/>
      </c>
      <c r="DN18" t="str">
        <f>IFERROR(VLOOKUP(#REF!,'S49'!B:S,14,FALSE),"")</f>
        <v/>
      </c>
      <c r="DO18" t="str">
        <f>IFERROR(VLOOKUP(#REF!,'S50'!B:S,14,FALSE),"")</f>
        <v/>
      </c>
      <c r="DP18" t="str">
        <f>IFERROR(VLOOKUP(#REF!,'S51'!B:S,14,FALSE),"")</f>
        <v/>
      </c>
      <c r="DQ18" t="str">
        <f>IFERROR(VLOOKUP(#REF!,'S52'!B:S,14,FALSE),"")</f>
        <v/>
      </c>
      <c r="DR18" t="e">
        <f>IF(#REF!="","",IF(F18="non classé","",SUM(BR18:DQ18)))</f>
        <v>#REF!</v>
      </c>
    </row>
    <row r="19" spans="1:122" ht="23.1" hidden="1" customHeight="1" x14ac:dyDescent="0.25">
      <c r="A19" s="48"/>
      <c r="B19" s="234" t="s">
        <v>321</v>
      </c>
      <c r="F19" s="86" t="e">
        <f>IF(#REF!="","",IFERROR(INDEX(Challenge!$A$3:$A$72,MATCH(#REF!,Challenge!$B$3:$B$72,0)),"non classé"))</f>
        <v>#REF!</v>
      </c>
      <c r="G19" s="86"/>
      <c r="H19" t="str">
        <f>IFERROR(VLOOKUP(#REF!,'S01'!B:S,13,FALSE),"")</f>
        <v/>
      </c>
      <c r="I19" t="str">
        <f>IFERROR(VLOOKUP(#REF!,'S02'!B:S,13,FALSE),"")</f>
        <v/>
      </c>
      <c r="J19" t="str">
        <f>IFERROR(VLOOKUP(#REF!,'S03'!B:S,13,FALSE),"")</f>
        <v/>
      </c>
      <c r="K19" t="str">
        <f>IFERROR(VLOOKUP(#REF!,'S04'!B:S,13,FALSE),"")</f>
        <v/>
      </c>
      <c r="L19" t="str">
        <f>IFERROR(VLOOKUP(#REF!,'S05'!B:S,13,FALSE),"")</f>
        <v/>
      </c>
      <c r="M19" t="str">
        <f>IFERROR(VLOOKUP(#REF!,'S06'!B:S,13,FALSE),"")</f>
        <v/>
      </c>
      <c r="N19" t="str">
        <f>IFERROR(VLOOKUP(#REF!,'S07'!B:S,13,FALSE),"")</f>
        <v/>
      </c>
      <c r="O19" t="str">
        <f>IFERROR(VLOOKUP(#REF!,'S08'!B:S,13,FALSE),"")</f>
        <v/>
      </c>
      <c r="P19" t="str">
        <f>IFERROR(VLOOKUP(#REF!,'S09'!B:S,13,FALSE),"")</f>
        <v/>
      </c>
      <c r="Q19" t="str">
        <f>IFERROR(VLOOKUP(#REF!,'S10'!B:S,13,FALSE),"")</f>
        <v/>
      </c>
      <c r="R19" t="str">
        <f>IFERROR(VLOOKUP(#REF!,'S11'!B:S,13,FALSE),"")</f>
        <v/>
      </c>
      <c r="S19" t="str">
        <f>IFERROR(VLOOKUP(#REF!,'S12'!B:S,13,FALSE),"")</f>
        <v/>
      </c>
      <c r="T19" t="str">
        <f>IFERROR(VLOOKUP(#REF!,'S13'!B:S,13,FALSE),"")</f>
        <v/>
      </c>
      <c r="U19" t="str">
        <f>IFERROR(VLOOKUP(#REF!,'S14'!B:S,13,FALSE),"")</f>
        <v/>
      </c>
      <c r="V19" t="str">
        <f>IFERROR(VLOOKUP(#REF!,'S15'!B:S,13,FALSE),"")</f>
        <v/>
      </c>
      <c r="W19" t="str">
        <f>IFERROR(VLOOKUP(#REF!,'S16'!B:S,13,FALSE),"")</f>
        <v/>
      </c>
      <c r="X19" t="str">
        <f>IFERROR(VLOOKUP(#REF!,'S17'!B:S,13,FALSE),"")</f>
        <v/>
      </c>
      <c r="Y19" t="str">
        <f>IFERROR(VLOOKUP(#REF!,'S18'!B:S,13,FALSE),"")</f>
        <v/>
      </c>
      <c r="Z19" t="str">
        <f>IFERROR(VLOOKUP(#REF!,'S19'!B:S,13,FALSE),"")</f>
        <v/>
      </c>
      <c r="AA19" t="str">
        <f>IFERROR(VLOOKUP(#REF!,'S20'!B:S,13,FALSE),"")</f>
        <v/>
      </c>
      <c r="AB19" t="str">
        <f>IFERROR(VLOOKUP(#REF!,'S21'!B:S,13,FALSE),"")</f>
        <v/>
      </c>
      <c r="AC19" t="str">
        <f>IFERROR(VLOOKUP(#REF!,'S22'!B:S,13,FALSE),"")</f>
        <v/>
      </c>
      <c r="AD19" t="str">
        <f>IFERROR(VLOOKUP(#REF!,'S23'!B:S,13,FALSE),"")</f>
        <v/>
      </c>
      <c r="AE19" t="str">
        <f>IFERROR(VLOOKUP(#REF!,'S24'!B:S,13,FALSE),"")</f>
        <v/>
      </c>
      <c r="AF19" t="str">
        <f>IFERROR(VLOOKUP(#REF!,'S25'!B:S,13,FALSE),"")</f>
        <v/>
      </c>
      <c r="AG19" t="str">
        <f>IFERROR(VLOOKUP(#REF!,'S26'!B:S,13,FALSE),"")</f>
        <v/>
      </c>
      <c r="AH19" t="str">
        <f>IFERROR(VLOOKUP(#REF!,'S27'!B:S,13,FALSE),"")</f>
        <v/>
      </c>
      <c r="AI19" t="str">
        <f>IFERROR(VLOOKUP(#REF!,'S28'!B:S,13,FALSE),"")</f>
        <v/>
      </c>
      <c r="AJ19" t="str">
        <f>IFERROR(VLOOKUP(#REF!,'S29'!B:S,13,FALSE),"")</f>
        <v/>
      </c>
      <c r="AK19" t="str">
        <f>IFERROR(VLOOKUP(#REF!,'S30'!B:S,13,FALSE),"")</f>
        <v/>
      </c>
      <c r="AL19" t="str">
        <f>IFERROR(VLOOKUP(#REF!,'S31'!B:S,13,FALSE),"")</f>
        <v/>
      </c>
      <c r="AM19" t="str">
        <f>IFERROR(VLOOKUP(#REF!,'S32'!B:S,13,FALSE),"")</f>
        <v/>
      </c>
      <c r="AN19" t="str">
        <f>IFERROR(VLOOKUP(#REF!,'S33'!B:S,13,FALSE),"")</f>
        <v/>
      </c>
      <c r="AO19" t="str">
        <f>IFERROR(VLOOKUP(#REF!,'S34'!B:S,13,FALSE),"")</f>
        <v/>
      </c>
      <c r="AP19" t="str">
        <f>IFERROR(VLOOKUP(#REF!,'S35'!B:S,13,FALSE),"")</f>
        <v/>
      </c>
      <c r="AQ19" t="str">
        <f>IFERROR(VLOOKUP(#REF!,'S36'!B:S,13,FALSE),"")</f>
        <v/>
      </c>
      <c r="AR19" t="str">
        <f>IFERROR(VLOOKUP(#REF!,'S37'!B:S,13,FALSE),"")</f>
        <v/>
      </c>
      <c r="AS19" t="str">
        <f>IFERROR(VLOOKUP(#REF!,'S38'!B:S,13,FALSE),"")</f>
        <v/>
      </c>
      <c r="AT19" t="str">
        <f>IFERROR(VLOOKUP(#REF!,'S39'!B:S,13,FALSE),"")</f>
        <v/>
      </c>
      <c r="AU19" s="37" t="str">
        <f>IFERROR(VLOOKUP(#REF!,'S40'!B:S,13,FALSE),"")</f>
        <v/>
      </c>
      <c r="AV19" t="str">
        <f>IFERROR(VLOOKUP(#REF!,'S41'!B:S,13,FALSE),"")</f>
        <v/>
      </c>
      <c r="AW19" t="str">
        <f>IFERROR(VLOOKUP(#REF!,'S42'!B:S,13,FALSE),"")</f>
        <v/>
      </c>
      <c r="AX19" t="str">
        <f>IFERROR(VLOOKUP(#REF!,'S43'!B:S,13,FALSE),"")</f>
        <v/>
      </c>
      <c r="AY19" t="str">
        <f>IFERROR(VLOOKUP(#REF!,'S44'!B:S,13,FALSE),"")</f>
        <v/>
      </c>
      <c r="AZ19" t="str">
        <f>IFERROR(VLOOKUP(#REF!,'S45'!B:S,13,FALSE),"")</f>
        <v/>
      </c>
      <c r="BA19" t="str">
        <f>IFERROR(VLOOKUP(#REF!,'S46'!B:S,13,FALSE),"")</f>
        <v/>
      </c>
      <c r="BB19" t="str">
        <f>IFERROR(VLOOKUP(#REF!,'S47'!B:S,13,FALSE),"")</f>
        <v/>
      </c>
      <c r="BC19" t="str">
        <f>IFERROR(VLOOKUP(#REF!,'S48'!B:S,13,FALSE),"")</f>
        <v/>
      </c>
      <c r="BD19" t="str">
        <f>IFERROR(VLOOKUP(#REF!,'S49'!B:S,13,FALSE),"")</f>
        <v/>
      </c>
      <c r="BE19" t="str">
        <f>IFERROR(VLOOKUP(#REF!,'S50'!B:S,13,FALSE),"")</f>
        <v/>
      </c>
      <c r="BF19" t="str">
        <f>IFERROR(VLOOKUP(#REF!,'S51'!B:S,13,FALSE),"")</f>
        <v/>
      </c>
      <c r="BG19" t="str">
        <f>IFERROR(VLOOKUP(#REF!,'S52'!B:S,13,FALSE),"")</f>
        <v/>
      </c>
      <c r="BH19" s="188" t="e">
        <f>IF(#REF!="",-9999.0001,IF(BJ19=52,-9999.0001+SUM(H19:BG19),IF(BJ19&lt;&gt;52,0.0001+SUM(H19:BG19))))</f>
        <v>#REF!</v>
      </c>
      <c r="BI19" s="65" t="e">
        <f>IF(#REF!="","",SUM(H19:BG19))</f>
        <v>#REF!</v>
      </c>
      <c r="BJ19" s="65" t="e">
        <f>IF(#REF!="","",COUNTIF(H19:BG19,""))</f>
        <v>#REF!</v>
      </c>
      <c r="BK19" s="54">
        <f t="shared" si="0"/>
        <v>0</v>
      </c>
      <c r="BR19" t="str">
        <f>IFERROR(VLOOKUP(#REF!,'S01'!B:S,14,FALSE),"")</f>
        <v/>
      </c>
      <c r="BS19" t="str">
        <f>IFERROR(VLOOKUP(#REF!,'S02'!B:S,14,FALSE),"")</f>
        <v/>
      </c>
      <c r="BT19" t="str">
        <f>IFERROR(VLOOKUP(#REF!,'S03'!B:S,14,FALSE),"")</f>
        <v/>
      </c>
      <c r="BU19" t="str">
        <f>IFERROR(VLOOKUP(#REF!,'S04'!B:S,14,FALSE),"")</f>
        <v/>
      </c>
      <c r="BV19" t="str">
        <f>IFERROR(VLOOKUP(#REF!,'S05'!B:S,14,FALSE),"")</f>
        <v/>
      </c>
      <c r="BW19" t="str">
        <f>IFERROR(VLOOKUP(#REF!,'S06'!B:S,14,FALSE),"")</f>
        <v/>
      </c>
      <c r="BX19" t="str">
        <f>IFERROR(VLOOKUP(#REF!,'S07'!B:S,14,FALSE),"")</f>
        <v/>
      </c>
      <c r="BY19" t="str">
        <f>IFERROR(VLOOKUP(#REF!,'S08'!B:S,14,FALSE),"")</f>
        <v/>
      </c>
      <c r="BZ19" t="str">
        <f>IFERROR(VLOOKUP(#REF!,'S09'!B:S,14,FALSE),"")</f>
        <v/>
      </c>
      <c r="CA19" t="str">
        <f>IFERROR(VLOOKUP(#REF!,'S10'!B:S,14,FALSE),"")</f>
        <v/>
      </c>
      <c r="CB19" t="str">
        <f>IFERROR(VLOOKUP(#REF!,'S11'!B:S,14,FALSE),"")</f>
        <v/>
      </c>
      <c r="CC19" t="str">
        <f>IFERROR(VLOOKUP(#REF!,'S12'!B:S,14,FALSE),"")</f>
        <v/>
      </c>
      <c r="CD19" t="str">
        <f>IFERROR(VLOOKUP(#REF!,'S13'!B:S,14,FALSE),"")</f>
        <v/>
      </c>
      <c r="CE19" t="str">
        <f>IFERROR(VLOOKUP(#REF!,'S14'!B:S,14,FALSE),"")</f>
        <v/>
      </c>
      <c r="CF19" t="str">
        <f>IFERROR(VLOOKUP(#REF!,'S15'!B:S,14,FALSE),"")</f>
        <v/>
      </c>
      <c r="CG19" t="str">
        <f>IFERROR(VLOOKUP(#REF!,'S16'!B:S,14,FALSE),"")</f>
        <v/>
      </c>
      <c r="CH19" t="str">
        <f>IFERROR(VLOOKUP(#REF!,'S17'!B:S,14,FALSE),"")</f>
        <v/>
      </c>
      <c r="CI19" t="str">
        <f>IFERROR(VLOOKUP(#REF!,'S18'!B:S,14,FALSE),"")</f>
        <v/>
      </c>
      <c r="CJ19" t="str">
        <f>IFERROR(VLOOKUP(#REF!,'S19'!B:S,14,FALSE),"")</f>
        <v/>
      </c>
      <c r="CK19" t="str">
        <f>IFERROR(VLOOKUP(#REF!,'S20'!B:S,14,FALSE),"")</f>
        <v/>
      </c>
      <c r="CL19" t="str">
        <f>IFERROR(VLOOKUP(#REF!,'S21'!B:S,14,FALSE),"")</f>
        <v/>
      </c>
      <c r="CM19" t="str">
        <f>IFERROR(VLOOKUP(#REF!,'S22'!B:S,14,FALSE),"")</f>
        <v/>
      </c>
      <c r="CN19" t="str">
        <f>IFERROR(VLOOKUP(#REF!,'S23'!B:S,14,FALSE),"")</f>
        <v/>
      </c>
      <c r="CO19" t="str">
        <f>IFERROR(VLOOKUP(#REF!,'S24'!B:S,14,FALSE),"")</f>
        <v/>
      </c>
      <c r="CP19" t="str">
        <f>IFERROR(VLOOKUP(#REF!,'S25'!B:S,14,FALSE),"")</f>
        <v/>
      </c>
      <c r="CQ19" t="str">
        <f>IFERROR(VLOOKUP(#REF!,'S26'!B:S,14,FALSE),"")</f>
        <v/>
      </c>
      <c r="CR19" t="str">
        <f>IFERROR(VLOOKUP(#REF!,'S27'!B:S,14,FALSE),"")</f>
        <v/>
      </c>
      <c r="CS19" t="str">
        <f>IFERROR(VLOOKUP(#REF!,'S28'!B:S,14,FALSE),"")</f>
        <v/>
      </c>
      <c r="CT19" t="str">
        <f>IFERROR(VLOOKUP(#REF!,'S29'!B:S,14,FALSE),"")</f>
        <v/>
      </c>
      <c r="CU19" t="str">
        <f>IFERROR(VLOOKUP(#REF!,'S30'!B:S,14,FALSE),"")</f>
        <v/>
      </c>
      <c r="CV19" t="str">
        <f>IFERROR(VLOOKUP(#REF!,'S31'!B:S,14,FALSE),"")</f>
        <v/>
      </c>
      <c r="CW19" t="str">
        <f>IFERROR(VLOOKUP(#REF!,'S32'!B:S,14,FALSE),"")</f>
        <v/>
      </c>
      <c r="CX19" t="str">
        <f>IFERROR(VLOOKUP(#REF!,'S33'!B:S,14,FALSE),"")</f>
        <v/>
      </c>
      <c r="CY19" t="str">
        <f>IFERROR(VLOOKUP(#REF!,'S34'!B:S,14,FALSE),"")</f>
        <v/>
      </c>
      <c r="CZ19" t="str">
        <f>IFERROR(VLOOKUP(#REF!,'S35'!B:S,14,FALSE),"")</f>
        <v/>
      </c>
      <c r="DA19" t="str">
        <f>IFERROR(VLOOKUP(#REF!,'S36'!B:S,14,FALSE),"")</f>
        <v/>
      </c>
      <c r="DB19" t="str">
        <f>IFERROR(VLOOKUP(#REF!,'S37'!B:S,14,FALSE),"")</f>
        <v/>
      </c>
      <c r="DC19" t="str">
        <f>IFERROR(VLOOKUP(#REF!,'S38'!B:S,14,FALSE),"")</f>
        <v/>
      </c>
      <c r="DD19" t="str">
        <f>IFERROR(VLOOKUP(#REF!,'S39'!B:S,14,FALSE),"")</f>
        <v/>
      </c>
      <c r="DE19" t="str">
        <f>IFERROR(VLOOKUP(#REF!,'S40'!B:S,14,FALSE),"")</f>
        <v/>
      </c>
      <c r="DF19" t="str">
        <f>IFERROR(VLOOKUP(#REF!,'S41'!B:S,14,FALSE),"")</f>
        <v/>
      </c>
      <c r="DG19" t="str">
        <f>IFERROR(VLOOKUP(#REF!,'S42'!B:S,14,FALSE),"")</f>
        <v/>
      </c>
      <c r="DH19" t="str">
        <f>IFERROR(VLOOKUP(#REF!,'S43'!B:S,14,FALSE),"")</f>
        <v/>
      </c>
      <c r="DI19" t="str">
        <f>IFERROR(VLOOKUP(#REF!,'S44'!B:S,14,FALSE),"")</f>
        <v/>
      </c>
      <c r="DJ19" t="str">
        <f>IFERROR(VLOOKUP(#REF!,'S45'!B:S,14,FALSE),"")</f>
        <v/>
      </c>
      <c r="DK19" t="str">
        <f>IFERROR(VLOOKUP(#REF!,'S46'!B:S,14,FALSE),"")</f>
        <v/>
      </c>
      <c r="DL19" t="str">
        <f>IFERROR(VLOOKUP(#REF!,'S47'!B:S,14,FALSE),"")</f>
        <v/>
      </c>
      <c r="DM19" t="str">
        <f>IFERROR(VLOOKUP(#REF!,'S48'!B:S,14,FALSE),"")</f>
        <v/>
      </c>
      <c r="DN19" t="str">
        <f>IFERROR(VLOOKUP(#REF!,'S49'!B:S,14,FALSE),"")</f>
        <v/>
      </c>
      <c r="DO19" t="str">
        <f>IFERROR(VLOOKUP(#REF!,'S50'!B:S,14,FALSE),"")</f>
        <v/>
      </c>
      <c r="DP19" t="str">
        <f>IFERROR(VLOOKUP(#REF!,'S51'!B:S,14,FALSE),"")</f>
        <v/>
      </c>
      <c r="DQ19" t="str">
        <f>IFERROR(VLOOKUP(#REF!,'S52'!B:S,14,FALSE),"")</f>
        <v/>
      </c>
      <c r="DR19" t="e">
        <f>IF(#REF!="","",IF(F19="non classé","",SUM(BR19:DQ19)))</f>
        <v>#REF!</v>
      </c>
    </row>
    <row r="20" spans="1:122" ht="23.1" customHeight="1" x14ac:dyDescent="0.25">
      <c r="A20" s="48" t="s">
        <v>382</v>
      </c>
      <c r="B20" s="234" t="s">
        <v>322</v>
      </c>
      <c r="F20" s="86" t="e">
        <f>IF(#REF!="","",IFERROR(INDEX(Challenge!$A$3:$A$72,MATCH(#REF!,Challenge!$B$3:$B$72,0)),"non classé"))</f>
        <v>#REF!</v>
      </c>
      <c r="G20" s="86"/>
      <c r="H20" t="str">
        <f>IFERROR(VLOOKUP(#REF!,'S01'!B:S,13,FALSE),"")</f>
        <v/>
      </c>
      <c r="I20" t="str">
        <f>IFERROR(VLOOKUP(#REF!,'S02'!B:S,13,FALSE),"")</f>
        <v/>
      </c>
      <c r="J20" t="str">
        <f>IFERROR(VLOOKUP(#REF!,'S03'!B:S,13,FALSE),"")</f>
        <v/>
      </c>
      <c r="K20" t="str">
        <f>IFERROR(VLOOKUP(#REF!,'S04'!B:S,13,FALSE),"")</f>
        <v/>
      </c>
      <c r="L20" t="str">
        <f>IFERROR(VLOOKUP(#REF!,'S05'!B:S,13,FALSE),"")</f>
        <v/>
      </c>
      <c r="M20" t="str">
        <f>IFERROR(VLOOKUP(#REF!,'S06'!B:S,13,FALSE),"")</f>
        <v/>
      </c>
      <c r="N20" t="str">
        <f>IFERROR(VLOOKUP(#REF!,'S07'!B:S,13,FALSE),"")</f>
        <v/>
      </c>
      <c r="O20" t="str">
        <f>IFERROR(VLOOKUP(#REF!,'S08'!B:S,13,FALSE),"")</f>
        <v/>
      </c>
      <c r="P20" t="str">
        <f>IFERROR(VLOOKUP(#REF!,'S09'!B:S,13,FALSE),"")</f>
        <v/>
      </c>
      <c r="Q20" t="str">
        <f>IFERROR(VLOOKUP(#REF!,'S10'!B:S,13,FALSE),"")</f>
        <v/>
      </c>
      <c r="R20" t="str">
        <f>IFERROR(VLOOKUP(#REF!,'S11'!B:S,13,FALSE),"")</f>
        <v/>
      </c>
      <c r="S20" t="str">
        <f>IFERROR(VLOOKUP(#REF!,'S12'!B:S,13,FALSE),"")</f>
        <v/>
      </c>
      <c r="T20" t="str">
        <f>IFERROR(VLOOKUP(#REF!,'S13'!B:S,13,FALSE),"")</f>
        <v/>
      </c>
      <c r="U20" t="str">
        <f>IFERROR(VLOOKUP(#REF!,'S14'!B:S,13,FALSE),"")</f>
        <v/>
      </c>
      <c r="V20" t="str">
        <f>IFERROR(VLOOKUP(#REF!,'S15'!B:S,13,FALSE),"")</f>
        <v/>
      </c>
      <c r="W20" t="str">
        <f>IFERROR(VLOOKUP(#REF!,'S16'!B:S,13,FALSE),"")</f>
        <v/>
      </c>
      <c r="X20" t="str">
        <f>IFERROR(VLOOKUP(#REF!,'S17'!B:S,13,FALSE),"")</f>
        <v/>
      </c>
      <c r="Y20" t="str">
        <f>IFERROR(VLOOKUP(#REF!,'S18'!B:S,13,FALSE),"")</f>
        <v/>
      </c>
      <c r="Z20" t="str">
        <f>IFERROR(VLOOKUP(#REF!,'S19'!B:S,13,FALSE),"")</f>
        <v/>
      </c>
      <c r="AA20" t="str">
        <f>IFERROR(VLOOKUP(#REF!,'S20'!B:S,13,FALSE),"")</f>
        <v/>
      </c>
      <c r="AB20" t="str">
        <f>IFERROR(VLOOKUP(#REF!,'S21'!B:S,13,FALSE),"")</f>
        <v/>
      </c>
      <c r="AC20" t="str">
        <f>IFERROR(VLOOKUP(#REF!,'S22'!B:S,13,FALSE),"")</f>
        <v/>
      </c>
      <c r="AD20" t="str">
        <f>IFERROR(VLOOKUP(#REF!,'S23'!B:S,13,FALSE),"")</f>
        <v/>
      </c>
      <c r="AE20" t="str">
        <f>IFERROR(VLOOKUP(#REF!,'S24'!B:S,13,FALSE),"")</f>
        <v/>
      </c>
      <c r="AF20" t="str">
        <f>IFERROR(VLOOKUP(#REF!,'S25'!B:S,13,FALSE),"")</f>
        <v/>
      </c>
      <c r="AG20" t="str">
        <f>IFERROR(VLOOKUP(#REF!,'S26'!B:S,13,FALSE),"")</f>
        <v/>
      </c>
      <c r="AH20" t="str">
        <f>IFERROR(VLOOKUP(#REF!,'S27'!B:S,13,FALSE),"")</f>
        <v/>
      </c>
      <c r="AI20" t="str">
        <f>IFERROR(VLOOKUP(#REF!,'S28'!B:S,13,FALSE),"")</f>
        <v/>
      </c>
      <c r="AJ20" t="str">
        <f>IFERROR(VLOOKUP(#REF!,'S29'!B:S,13,FALSE),"")</f>
        <v/>
      </c>
      <c r="AK20" t="str">
        <f>IFERROR(VLOOKUP(#REF!,'S30'!B:S,13,FALSE),"")</f>
        <v/>
      </c>
      <c r="AL20" t="str">
        <f>IFERROR(VLOOKUP(#REF!,'S31'!B:S,13,FALSE),"")</f>
        <v/>
      </c>
      <c r="AM20" t="str">
        <f>IFERROR(VLOOKUP(#REF!,'S32'!B:S,13,FALSE),"")</f>
        <v/>
      </c>
      <c r="AN20" t="str">
        <f>IFERROR(VLOOKUP(#REF!,'S33'!B:S,13,FALSE),"")</f>
        <v/>
      </c>
      <c r="AO20" t="str">
        <f>IFERROR(VLOOKUP(#REF!,'S34'!B:S,13,FALSE),"")</f>
        <v/>
      </c>
      <c r="AP20" t="str">
        <f>IFERROR(VLOOKUP(#REF!,'S35'!B:S,13,FALSE),"")</f>
        <v/>
      </c>
      <c r="AQ20" t="str">
        <f>IFERROR(VLOOKUP(#REF!,'S36'!B:S,13,FALSE),"")</f>
        <v/>
      </c>
      <c r="AR20" t="str">
        <f>IFERROR(VLOOKUP(#REF!,'S37'!B:S,13,FALSE),"")</f>
        <v/>
      </c>
      <c r="AS20" t="str">
        <f>IFERROR(VLOOKUP(#REF!,'S38'!B:S,13,FALSE),"")</f>
        <v/>
      </c>
      <c r="AT20" t="str">
        <f>IFERROR(VLOOKUP(#REF!,'S39'!B:S,13,FALSE),"")</f>
        <v/>
      </c>
      <c r="AU20" s="37" t="str">
        <f>IFERROR(VLOOKUP(#REF!,'S40'!B:S,13,FALSE),"")</f>
        <v/>
      </c>
      <c r="AV20" t="str">
        <f>IFERROR(VLOOKUP(#REF!,'S41'!B:S,13,FALSE),"")</f>
        <v/>
      </c>
      <c r="AW20" t="str">
        <f>IFERROR(VLOOKUP(#REF!,'S42'!B:S,13,FALSE),"")</f>
        <v/>
      </c>
      <c r="AX20" t="str">
        <f>IFERROR(VLOOKUP(#REF!,'S43'!B:S,13,FALSE),"")</f>
        <v/>
      </c>
      <c r="AY20" t="str">
        <f>IFERROR(VLOOKUP(#REF!,'S44'!B:S,13,FALSE),"")</f>
        <v/>
      </c>
      <c r="AZ20" t="str">
        <f>IFERROR(VLOOKUP(#REF!,'S45'!B:S,13,FALSE),"")</f>
        <v/>
      </c>
      <c r="BA20" t="str">
        <f>IFERROR(VLOOKUP(#REF!,'S46'!B:S,13,FALSE),"")</f>
        <v/>
      </c>
      <c r="BB20" t="str">
        <f>IFERROR(VLOOKUP(#REF!,'S47'!B:S,13,FALSE),"")</f>
        <v/>
      </c>
      <c r="BC20" t="str">
        <f>IFERROR(VLOOKUP(#REF!,'S48'!B:S,13,FALSE),"")</f>
        <v/>
      </c>
      <c r="BD20" t="str">
        <f>IFERROR(VLOOKUP(#REF!,'S49'!B:S,13,FALSE),"")</f>
        <v/>
      </c>
      <c r="BE20" t="str">
        <f>IFERROR(VLOOKUP(#REF!,'S50'!B:S,13,FALSE),"")</f>
        <v/>
      </c>
      <c r="BF20" t="str">
        <f>IFERROR(VLOOKUP(#REF!,'S51'!B:S,13,FALSE),"")</f>
        <v/>
      </c>
      <c r="BG20" t="str">
        <f>IFERROR(VLOOKUP(#REF!,'S52'!B:S,13,FALSE),"")</f>
        <v/>
      </c>
      <c r="BH20" s="188" t="e">
        <f>IF(#REF!="",-9999.0001,IF(BJ20=52,-9999.0001+SUM(H20:BG20),IF(BJ20&lt;&gt;52,0.0001+SUM(H20:BG20))))</f>
        <v>#REF!</v>
      </c>
      <c r="BI20" s="65" t="e">
        <f>IF(#REF!="","",SUM(H20:BG20))</f>
        <v>#REF!</v>
      </c>
      <c r="BJ20" s="65" t="e">
        <f>IF(#REF!="","",COUNTIF(H20:BG20,""))</f>
        <v>#REF!</v>
      </c>
      <c r="BK20" s="54">
        <f t="shared" si="0"/>
        <v>0</v>
      </c>
      <c r="BR20" t="str">
        <f>IFERROR(VLOOKUP(#REF!,'S01'!B:S,14,FALSE),"")</f>
        <v/>
      </c>
      <c r="BS20" t="str">
        <f>IFERROR(VLOOKUP(#REF!,'S02'!B:S,14,FALSE),"")</f>
        <v/>
      </c>
      <c r="BT20" t="str">
        <f>IFERROR(VLOOKUP(#REF!,'S03'!B:S,14,FALSE),"")</f>
        <v/>
      </c>
      <c r="BU20" t="str">
        <f>IFERROR(VLOOKUP(#REF!,'S04'!B:S,14,FALSE),"")</f>
        <v/>
      </c>
      <c r="BV20" t="str">
        <f>IFERROR(VLOOKUP(#REF!,'S05'!B:S,14,FALSE),"")</f>
        <v/>
      </c>
      <c r="BW20" t="str">
        <f>IFERROR(VLOOKUP(#REF!,'S06'!B:S,14,FALSE),"")</f>
        <v/>
      </c>
      <c r="BX20" t="str">
        <f>IFERROR(VLOOKUP(#REF!,'S07'!B:S,14,FALSE),"")</f>
        <v/>
      </c>
      <c r="BY20" t="str">
        <f>IFERROR(VLOOKUP(#REF!,'S08'!B:S,14,FALSE),"")</f>
        <v/>
      </c>
      <c r="BZ20" t="str">
        <f>IFERROR(VLOOKUP(#REF!,'S09'!B:S,14,FALSE),"")</f>
        <v/>
      </c>
      <c r="CA20" t="str">
        <f>IFERROR(VLOOKUP(#REF!,'S10'!B:S,14,FALSE),"")</f>
        <v/>
      </c>
      <c r="CB20" t="str">
        <f>IFERROR(VLOOKUP(#REF!,'S11'!B:S,14,FALSE),"")</f>
        <v/>
      </c>
      <c r="CC20" t="str">
        <f>IFERROR(VLOOKUP(#REF!,'S12'!B:S,14,FALSE),"")</f>
        <v/>
      </c>
      <c r="CD20" t="str">
        <f>IFERROR(VLOOKUP(#REF!,'S13'!B:S,14,FALSE),"")</f>
        <v/>
      </c>
      <c r="CE20" t="str">
        <f>IFERROR(VLOOKUP(#REF!,'S14'!B:S,14,FALSE),"")</f>
        <v/>
      </c>
      <c r="CF20" t="str">
        <f>IFERROR(VLOOKUP(#REF!,'S15'!B:S,14,FALSE),"")</f>
        <v/>
      </c>
      <c r="CG20" t="str">
        <f>IFERROR(VLOOKUP(#REF!,'S16'!B:S,14,FALSE),"")</f>
        <v/>
      </c>
      <c r="CH20" t="str">
        <f>IFERROR(VLOOKUP(#REF!,'S17'!B:S,14,FALSE),"")</f>
        <v/>
      </c>
      <c r="CI20" t="str">
        <f>IFERROR(VLOOKUP(#REF!,'S18'!B:S,14,FALSE),"")</f>
        <v/>
      </c>
      <c r="CJ20" t="str">
        <f>IFERROR(VLOOKUP(#REF!,'S19'!B:S,14,FALSE),"")</f>
        <v/>
      </c>
      <c r="CK20" t="str">
        <f>IFERROR(VLOOKUP(#REF!,'S20'!B:S,14,FALSE),"")</f>
        <v/>
      </c>
      <c r="CL20" t="str">
        <f>IFERROR(VLOOKUP(#REF!,'S21'!B:S,14,FALSE),"")</f>
        <v/>
      </c>
      <c r="CM20" t="str">
        <f>IFERROR(VLOOKUP(#REF!,'S22'!B:S,14,FALSE),"")</f>
        <v/>
      </c>
      <c r="CN20" t="str">
        <f>IFERROR(VLOOKUP(#REF!,'S23'!B:S,14,FALSE),"")</f>
        <v/>
      </c>
      <c r="CO20" t="str">
        <f>IFERROR(VLOOKUP(#REF!,'S24'!B:S,14,FALSE),"")</f>
        <v/>
      </c>
      <c r="CP20" t="str">
        <f>IFERROR(VLOOKUP(#REF!,'S25'!B:S,14,FALSE),"")</f>
        <v/>
      </c>
      <c r="CQ20" t="str">
        <f>IFERROR(VLOOKUP(#REF!,'S26'!B:S,14,FALSE),"")</f>
        <v/>
      </c>
      <c r="CR20" t="str">
        <f>IFERROR(VLOOKUP(#REF!,'S27'!B:S,14,FALSE),"")</f>
        <v/>
      </c>
      <c r="CS20" t="str">
        <f>IFERROR(VLOOKUP(#REF!,'S28'!B:S,14,FALSE),"")</f>
        <v/>
      </c>
      <c r="CT20" t="str">
        <f>IFERROR(VLOOKUP(#REF!,'S29'!B:S,14,FALSE),"")</f>
        <v/>
      </c>
      <c r="CU20" t="str">
        <f>IFERROR(VLOOKUP(#REF!,'S30'!B:S,14,FALSE),"")</f>
        <v/>
      </c>
      <c r="CV20" t="str">
        <f>IFERROR(VLOOKUP(#REF!,'S31'!B:S,14,FALSE),"")</f>
        <v/>
      </c>
      <c r="CW20" t="str">
        <f>IFERROR(VLOOKUP(#REF!,'S32'!B:S,14,FALSE),"")</f>
        <v/>
      </c>
      <c r="CX20" t="str">
        <f>IFERROR(VLOOKUP(#REF!,'S33'!B:S,14,FALSE),"")</f>
        <v/>
      </c>
      <c r="CY20" t="str">
        <f>IFERROR(VLOOKUP(#REF!,'S34'!B:S,14,FALSE),"")</f>
        <v/>
      </c>
      <c r="CZ20" t="str">
        <f>IFERROR(VLOOKUP(#REF!,'S35'!B:S,14,FALSE),"")</f>
        <v/>
      </c>
      <c r="DA20" t="str">
        <f>IFERROR(VLOOKUP(#REF!,'S36'!B:S,14,FALSE),"")</f>
        <v/>
      </c>
      <c r="DB20" t="str">
        <f>IFERROR(VLOOKUP(#REF!,'S37'!B:S,14,FALSE),"")</f>
        <v/>
      </c>
      <c r="DC20" t="str">
        <f>IFERROR(VLOOKUP(#REF!,'S38'!B:S,14,FALSE),"")</f>
        <v/>
      </c>
      <c r="DD20" t="str">
        <f>IFERROR(VLOOKUP(#REF!,'S39'!B:S,14,FALSE),"")</f>
        <v/>
      </c>
      <c r="DE20" t="str">
        <f>IFERROR(VLOOKUP(#REF!,'S40'!B:S,14,FALSE),"")</f>
        <v/>
      </c>
      <c r="DF20" t="str">
        <f>IFERROR(VLOOKUP(#REF!,'S41'!B:S,14,FALSE),"")</f>
        <v/>
      </c>
      <c r="DG20" t="str">
        <f>IFERROR(VLOOKUP(#REF!,'S42'!B:S,14,FALSE),"")</f>
        <v/>
      </c>
      <c r="DH20" t="str">
        <f>IFERROR(VLOOKUP(#REF!,'S43'!B:S,14,FALSE),"")</f>
        <v/>
      </c>
      <c r="DI20" t="str">
        <f>IFERROR(VLOOKUP(#REF!,'S44'!B:S,14,FALSE),"")</f>
        <v/>
      </c>
      <c r="DJ20" t="str">
        <f>IFERROR(VLOOKUP(#REF!,'S45'!B:S,14,FALSE),"")</f>
        <v/>
      </c>
      <c r="DK20" t="str">
        <f>IFERROR(VLOOKUP(#REF!,'S46'!B:S,14,FALSE),"")</f>
        <v/>
      </c>
      <c r="DL20" t="str">
        <f>IFERROR(VLOOKUP(#REF!,'S47'!B:S,14,FALSE),"")</f>
        <v/>
      </c>
      <c r="DM20" t="str">
        <f>IFERROR(VLOOKUP(#REF!,'S48'!B:S,14,FALSE),"")</f>
        <v/>
      </c>
      <c r="DN20" t="str">
        <f>IFERROR(VLOOKUP(#REF!,'S49'!B:S,14,FALSE),"")</f>
        <v/>
      </c>
      <c r="DO20" t="str">
        <f>IFERROR(VLOOKUP(#REF!,'S50'!B:S,14,FALSE),"")</f>
        <v/>
      </c>
      <c r="DP20" t="str">
        <f>IFERROR(VLOOKUP(#REF!,'S51'!B:S,14,FALSE),"")</f>
        <v/>
      </c>
      <c r="DQ20" t="str">
        <f>IFERROR(VLOOKUP(#REF!,'S52'!B:S,14,FALSE),"")</f>
        <v/>
      </c>
      <c r="DR20" t="e">
        <f>IF(#REF!="","",IF(F20="non classé","",SUM(BR20:DQ20)))</f>
        <v>#REF!</v>
      </c>
    </row>
    <row r="21" spans="1:122" ht="23.1" hidden="1" customHeight="1" x14ac:dyDescent="0.25">
      <c r="A21" s="48"/>
      <c r="B21" s="234" t="s">
        <v>323</v>
      </c>
      <c r="F21" s="86" t="e">
        <f>IF(#REF!="","",IFERROR(INDEX(Challenge!$A$3:$A$72,MATCH(#REF!,Challenge!$B$3:$B$72,0)),"non classé"))</f>
        <v>#REF!</v>
      </c>
      <c r="G21" s="86"/>
      <c r="H21" t="str">
        <f>IFERROR(VLOOKUP(#REF!,'S01'!B:S,13,FALSE),"")</f>
        <v/>
      </c>
      <c r="I21" t="str">
        <f>IFERROR(VLOOKUP(#REF!,'S02'!B:S,13,FALSE),"")</f>
        <v/>
      </c>
      <c r="J21" t="str">
        <f>IFERROR(VLOOKUP(#REF!,'S03'!B:S,13,FALSE),"")</f>
        <v/>
      </c>
      <c r="K21" t="str">
        <f>IFERROR(VLOOKUP(#REF!,'S04'!B:S,13,FALSE),"")</f>
        <v/>
      </c>
      <c r="L21" t="str">
        <f>IFERROR(VLOOKUP(#REF!,'S05'!B:S,13,FALSE),"")</f>
        <v/>
      </c>
      <c r="M21" t="str">
        <f>IFERROR(VLOOKUP(#REF!,'S06'!B:S,13,FALSE),"")</f>
        <v/>
      </c>
      <c r="N21" t="str">
        <f>IFERROR(VLOOKUP(#REF!,'S07'!B:S,13,FALSE),"")</f>
        <v/>
      </c>
      <c r="O21" t="str">
        <f>IFERROR(VLOOKUP(#REF!,'S08'!B:S,13,FALSE),"")</f>
        <v/>
      </c>
      <c r="P21" t="str">
        <f>IFERROR(VLOOKUP(#REF!,'S09'!B:S,13,FALSE),"")</f>
        <v/>
      </c>
      <c r="Q21" t="str">
        <f>IFERROR(VLOOKUP(#REF!,'S10'!B:S,13,FALSE),"")</f>
        <v/>
      </c>
      <c r="R21" t="str">
        <f>IFERROR(VLOOKUP(#REF!,'S11'!B:S,13,FALSE),"")</f>
        <v/>
      </c>
      <c r="S21" t="str">
        <f>IFERROR(VLOOKUP(#REF!,'S12'!B:S,13,FALSE),"")</f>
        <v/>
      </c>
      <c r="T21" t="str">
        <f>IFERROR(VLOOKUP(#REF!,'S13'!B:S,13,FALSE),"")</f>
        <v/>
      </c>
      <c r="U21" t="str">
        <f>IFERROR(VLOOKUP(#REF!,'S14'!B:S,13,FALSE),"")</f>
        <v/>
      </c>
      <c r="V21" t="str">
        <f>IFERROR(VLOOKUP(#REF!,'S15'!B:S,13,FALSE),"")</f>
        <v/>
      </c>
      <c r="W21" t="str">
        <f>IFERROR(VLOOKUP(#REF!,'S16'!B:S,13,FALSE),"")</f>
        <v/>
      </c>
      <c r="X21" t="str">
        <f>IFERROR(VLOOKUP(#REF!,'S17'!B:S,13,FALSE),"")</f>
        <v/>
      </c>
      <c r="Y21" t="str">
        <f>IFERROR(VLOOKUP(#REF!,'S18'!B:S,13,FALSE),"")</f>
        <v/>
      </c>
      <c r="Z21" t="str">
        <f>IFERROR(VLOOKUP(#REF!,'S19'!B:S,13,FALSE),"")</f>
        <v/>
      </c>
      <c r="AA21" t="str">
        <f>IFERROR(VLOOKUP(#REF!,'S20'!B:S,13,FALSE),"")</f>
        <v/>
      </c>
      <c r="AB21" t="str">
        <f>IFERROR(VLOOKUP(#REF!,'S21'!B:S,13,FALSE),"")</f>
        <v/>
      </c>
      <c r="AC21" t="str">
        <f>IFERROR(VLOOKUP(#REF!,'S22'!B:S,13,FALSE),"")</f>
        <v/>
      </c>
      <c r="AD21" t="str">
        <f>IFERROR(VLOOKUP(#REF!,'S23'!B:S,13,FALSE),"")</f>
        <v/>
      </c>
      <c r="AE21" t="str">
        <f>IFERROR(VLOOKUP(#REF!,'S24'!B:S,13,FALSE),"")</f>
        <v/>
      </c>
      <c r="AF21" t="str">
        <f>IFERROR(VLOOKUP(#REF!,'S25'!B:S,13,FALSE),"")</f>
        <v/>
      </c>
      <c r="AG21" t="str">
        <f>IFERROR(VLOOKUP(#REF!,'S26'!B:S,13,FALSE),"")</f>
        <v/>
      </c>
      <c r="AH21" t="str">
        <f>IFERROR(VLOOKUP(#REF!,'S27'!B:S,13,FALSE),"")</f>
        <v/>
      </c>
      <c r="AI21" t="str">
        <f>IFERROR(VLOOKUP(#REF!,'S28'!B:S,13,FALSE),"")</f>
        <v/>
      </c>
      <c r="AJ21" t="str">
        <f>IFERROR(VLOOKUP(#REF!,'S29'!B:S,13,FALSE),"")</f>
        <v/>
      </c>
      <c r="AK21" t="str">
        <f>IFERROR(VLOOKUP(#REF!,'S30'!B:S,13,FALSE),"")</f>
        <v/>
      </c>
      <c r="AL21" t="str">
        <f>IFERROR(VLOOKUP(#REF!,'S31'!B:S,13,FALSE),"")</f>
        <v/>
      </c>
      <c r="AM21" t="str">
        <f>IFERROR(VLOOKUP(#REF!,'S32'!B:S,13,FALSE),"")</f>
        <v/>
      </c>
      <c r="AN21" t="str">
        <f>IFERROR(VLOOKUP(#REF!,'S33'!B:S,13,FALSE),"")</f>
        <v/>
      </c>
      <c r="AO21" t="str">
        <f>IFERROR(VLOOKUP(#REF!,'S34'!B:S,13,FALSE),"")</f>
        <v/>
      </c>
      <c r="AP21" t="str">
        <f>IFERROR(VLOOKUP(#REF!,'S35'!B:S,13,FALSE),"")</f>
        <v/>
      </c>
      <c r="AQ21" t="str">
        <f>IFERROR(VLOOKUP(#REF!,'S36'!B:S,13,FALSE),"")</f>
        <v/>
      </c>
      <c r="AR21" t="str">
        <f>IFERROR(VLOOKUP(#REF!,'S37'!B:S,13,FALSE),"")</f>
        <v/>
      </c>
      <c r="AS21" t="str">
        <f>IFERROR(VLOOKUP(#REF!,'S38'!B:S,13,FALSE),"")</f>
        <v/>
      </c>
      <c r="AT21" t="str">
        <f>IFERROR(VLOOKUP(#REF!,'S39'!B:S,13,FALSE),"")</f>
        <v/>
      </c>
      <c r="AU21" s="37" t="str">
        <f>IFERROR(VLOOKUP(#REF!,'S40'!B:S,13,FALSE),"")</f>
        <v/>
      </c>
      <c r="AV21" t="str">
        <f>IFERROR(VLOOKUP(#REF!,'S41'!B:S,13,FALSE),"")</f>
        <v/>
      </c>
      <c r="AW21" t="str">
        <f>IFERROR(VLOOKUP(#REF!,'S42'!B:S,13,FALSE),"")</f>
        <v/>
      </c>
      <c r="AX21" t="str">
        <f>IFERROR(VLOOKUP(#REF!,'S43'!B:S,13,FALSE),"")</f>
        <v/>
      </c>
      <c r="AY21" t="str">
        <f>IFERROR(VLOOKUP(#REF!,'S44'!B:S,13,FALSE),"")</f>
        <v/>
      </c>
      <c r="AZ21" t="str">
        <f>IFERROR(VLOOKUP(#REF!,'S45'!B:S,13,FALSE),"")</f>
        <v/>
      </c>
      <c r="BA21" t="str">
        <f>IFERROR(VLOOKUP(#REF!,'S46'!B:S,13,FALSE),"")</f>
        <v/>
      </c>
      <c r="BB21" t="str">
        <f>IFERROR(VLOOKUP(#REF!,'S47'!B:S,13,FALSE),"")</f>
        <v/>
      </c>
      <c r="BC21" t="str">
        <f>IFERROR(VLOOKUP(#REF!,'S48'!B:S,13,FALSE),"")</f>
        <v/>
      </c>
      <c r="BD21" t="str">
        <f>IFERROR(VLOOKUP(#REF!,'S49'!B:S,13,FALSE),"")</f>
        <v/>
      </c>
      <c r="BE21" t="str">
        <f>IFERROR(VLOOKUP(#REF!,'S50'!B:S,13,FALSE),"")</f>
        <v/>
      </c>
      <c r="BF21" t="str">
        <f>IFERROR(VLOOKUP(#REF!,'S51'!B:S,13,FALSE),"")</f>
        <v/>
      </c>
      <c r="BG21" t="str">
        <f>IFERROR(VLOOKUP(#REF!,'S52'!B:S,13,FALSE),"")</f>
        <v/>
      </c>
      <c r="BH21" s="188" t="e">
        <f>IF(#REF!="",-9999.0001,IF(BJ21=52,-9999.0001+SUM(H21:BG21),IF(BJ21&lt;&gt;52,0.0001+SUM(H21:BG21))))</f>
        <v>#REF!</v>
      </c>
      <c r="BI21" s="65" t="e">
        <f>IF(#REF!="","",SUM(H21:BG21))</f>
        <v>#REF!</v>
      </c>
      <c r="BJ21" s="65" t="e">
        <f>IF(#REF!="","",COUNTIF(H21:BG21,""))</f>
        <v>#REF!</v>
      </c>
      <c r="BK21" s="54">
        <f t="shared" si="0"/>
        <v>0</v>
      </c>
      <c r="BR21" t="str">
        <f>IFERROR(VLOOKUP(#REF!,'S01'!B:S,14,FALSE),"")</f>
        <v/>
      </c>
      <c r="BS21" t="str">
        <f>IFERROR(VLOOKUP(#REF!,'S02'!B:S,14,FALSE),"")</f>
        <v/>
      </c>
      <c r="BT21" t="str">
        <f>IFERROR(VLOOKUP(#REF!,'S03'!B:S,14,FALSE),"")</f>
        <v/>
      </c>
      <c r="BU21" t="str">
        <f>IFERROR(VLOOKUP(#REF!,'S04'!B:S,14,FALSE),"")</f>
        <v/>
      </c>
      <c r="BV21" t="str">
        <f>IFERROR(VLOOKUP(#REF!,'S05'!B:S,14,FALSE),"")</f>
        <v/>
      </c>
      <c r="BW21" t="str">
        <f>IFERROR(VLOOKUP(#REF!,'S06'!B:S,14,FALSE),"")</f>
        <v/>
      </c>
      <c r="BX21" t="str">
        <f>IFERROR(VLOOKUP(#REF!,'S07'!B:S,14,FALSE),"")</f>
        <v/>
      </c>
      <c r="BY21" t="str">
        <f>IFERROR(VLOOKUP(#REF!,'S08'!B:S,14,FALSE),"")</f>
        <v/>
      </c>
      <c r="BZ21" t="str">
        <f>IFERROR(VLOOKUP(#REF!,'S09'!B:S,14,FALSE),"")</f>
        <v/>
      </c>
      <c r="CA21" t="str">
        <f>IFERROR(VLOOKUP(#REF!,'S10'!B:S,14,FALSE),"")</f>
        <v/>
      </c>
      <c r="CB21" t="str">
        <f>IFERROR(VLOOKUP(#REF!,'S11'!B:S,14,FALSE),"")</f>
        <v/>
      </c>
      <c r="CC21" t="str">
        <f>IFERROR(VLOOKUP(#REF!,'S12'!B:S,14,FALSE),"")</f>
        <v/>
      </c>
      <c r="CD21" t="str">
        <f>IFERROR(VLOOKUP(#REF!,'S13'!B:S,14,FALSE),"")</f>
        <v/>
      </c>
      <c r="CE21" t="str">
        <f>IFERROR(VLOOKUP(#REF!,'S14'!B:S,14,FALSE),"")</f>
        <v/>
      </c>
      <c r="CF21" t="str">
        <f>IFERROR(VLOOKUP(#REF!,'S15'!B:S,14,FALSE),"")</f>
        <v/>
      </c>
      <c r="CG21" t="str">
        <f>IFERROR(VLOOKUP(#REF!,'S16'!B:S,14,FALSE),"")</f>
        <v/>
      </c>
      <c r="CH21" t="str">
        <f>IFERROR(VLOOKUP(#REF!,'S17'!B:S,14,FALSE),"")</f>
        <v/>
      </c>
      <c r="CI21" t="str">
        <f>IFERROR(VLOOKUP(#REF!,'S18'!B:S,14,FALSE),"")</f>
        <v/>
      </c>
      <c r="CJ21" t="str">
        <f>IFERROR(VLOOKUP(#REF!,'S19'!B:S,14,FALSE),"")</f>
        <v/>
      </c>
      <c r="CK21" t="str">
        <f>IFERROR(VLOOKUP(#REF!,'S20'!B:S,14,FALSE),"")</f>
        <v/>
      </c>
      <c r="CL21" t="str">
        <f>IFERROR(VLOOKUP(#REF!,'S21'!B:S,14,FALSE),"")</f>
        <v/>
      </c>
      <c r="CM21" t="str">
        <f>IFERROR(VLOOKUP(#REF!,'S22'!B:S,14,FALSE),"")</f>
        <v/>
      </c>
      <c r="CN21" t="str">
        <f>IFERROR(VLOOKUP(#REF!,'S23'!B:S,14,FALSE),"")</f>
        <v/>
      </c>
      <c r="CO21" t="str">
        <f>IFERROR(VLOOKUP(#REF!,'S24'!B:S,14,FALSE),"")</f>
        <v/>
      </c>
      <c r="CP21" t="str">
        <f>IFERROR(VLOOKUP(#REF!,'S25'!B:S,14,FALSE),"")</f>
        <v/>
      </c>
      <c r="CQ21" t="str">
        <f>IFERROR(VLOOKUP(#REF!,'S26'!B:S,14,FALSE),"")</f>
        <v/>
      </c>
      <c r="CR21" t="str">
        <f>IFERROR(VLOOKUP(#REF!,'S27'!B:S,14,FALSE),"")</f>
        <v/>
      </c>
      <c r="CS21" t="str">
        <f>IFERROR(VLOOKUP(#REF!,'S28'!B:S,14,FALSE),"")</f>
        <v/>
      </c>
      <c r="CT21" t="str">
        <f>IFERROR(VLOOKUP(#REF!,'S29'!B:S,14,FALSE),"")</f>
        <v/>
      </c>
      <c r="CU21" t="str">
        <f>IFERROR(VLOOKUP(#REF!,'S30'!B:S,14,FALSE),"")</f>
        <v/>
      </c>
      <c r="CV21" t="str">
        <f>IFERROR(VLOOKUP(#REF!,'S31'!B:S,14,FALSE),"")</f>
        <v/>
      </c>
      <c r="CW21" t="str">
        <f>IFERROR(VLOOKUP(#REF!,'S32'!B:S,14,FALSE),"")</f>
        <v/>
      </c>
      <c r="CX21" t="str">
        <f>IFERROR(VLOOKUP(#REF!,'S33'!B:S,14,FALSE),"")</f>
        <v/>
      </c>
      <c r="CY21" t="str">
        <f>IFERROR(VLOOKUP(#REF!,'S34'!B:S,14,FALSE),"")</f>
        <v/>
      </c>
      <c r="CZ21" t="str">
        <f>IFERROR(VLOOKUP(#REF!,'S35'!B:S,14,FALSE),"")</f>
        <v/>
      </c>
      <c r="DA21" t="str">
        <f>IFERROR(VLOOKUP(#REF!,'S36'!B:S,14,FALSE),"")</f>
        <v/>
      </c>
      <c r="DB21" t="str">
        <f>IFERROR(VLOOKUP(#REF!,'S37'!B:S,14,FALSE),"")</f>
        <v/>
      </c>
      <c r="DC21" t="str">
        <f>IFERROR(VLOOKUP(#REF!,'S38'!B:S,14,FALSE),"")</f>
        <v/>
      </c>
      <c r="DD21" t="str">
        <f>IFERROR(VLOOKUP(#REF!,'S39'!B:S,14,FALSE),"")</f>
        <v/>
      </c>
      <c r="DE21" t="str">
        <f>IFERROR(VLOOKUP(#REF!,'S40'!B:S,14,FALSE),"")</f>
        <v/>
      </c>
      <c r="DF21" t="str">
        <f>IFERROR(VLOOKUP(#REF!,'S41'!B:S,14,FALSE),"")</f>
        <v/>
      </c>
      <c r="DG21" t="str">
        <f>IFERROR(VLOOKUP(#REF!,'S42'!B:S,14,FALSE),"")</f>
        <v/>
      </c>
      <c r="DH21" t="str">
        <f>IFERROR(VLOOKUP(#REF!,'S43'!B:S,14,FALSE),"")</f>
        <v/>
      </c>
      <c r="DI21" t="str">
        <f>IFERROR(VLOOKUP(#REF!,'S44'!B:S,14,FALSE),"")</f>
        <v/>
      </c>
      <c r="DJ21" t="str">
        <f>IFERROR(VLOOKUP(#REF!,'S45'!B:S,14,FALSE),"")</f>
        <v/>
      </c>
      <c r="DK21" t="str">
        <f>IFERROR(VLOOKUP(#REF!,'S46'!B:S,14,FALSE),"")</f>
        <v/>
      </c>
      <c r="DL21" t="str">
        <f>IFERROR(VLOOKUP(#REF!,'S47'!B:S,14,FALSE),"")</f>
        <v/>
      </c>
      <c r="DM21" t="str">
        <f>IFERROR(VLOOKUP(#REF!,'S48'!B:S,14,FALSE),"")</f>
        <v/>
      </c>
      <c r="DN21" t="str">
        <f>IFERROR(VLOOKUP(#REF!,'S49'!B:S,14,FALSE),"")</f>
        <v/>
      </c>
      <c r="DO21" t="str">
        <f>IFERROR(VLOOKUP(#REF!,'S50'!B:S,14,FALSE),"")</f>
        <v/>
      </c>
      <c r="DP21" t="str">
        <f>IFERROR(VLOOKUP(#REF!,'S51'!B:S,14,FALSE),"")</f>
        <v/>
      </c>
      <c r="DQ21" t="str">
        <f>IFERROR(VLOOKUP(#REF!,'S52'!B:S,14,FALSE),"")</f>
        <v/>
      </c>
      <c r="DR21" t="e">
        <f>IF(#REF!="","",IF(F21="non classé","",SUM(BR21:DQ21)))</f>
        <v>#REF!</v>
      </c>
    </row>
    <row r="22" spans="1:122" ht="23.1" customHeight="1" x14ac:dyDescent="0.25">
      <c r="A22" s="48" t="s">
        <v>382</v>
      </c>
      <c r="B22" s="236" t="s">
        <v>324</v>
      </c>
      <c r="F22" s="86" t="e">
        <f>IF(#REF!="","",IFERROR(INDEX(Challenge!$A$3:$A$72,MATCH(#REF!,Challenge!$B$3:$B$72,0)),"non classé"))</f>
        <v>#REF!</v>
      </c>
      <c r="G22" s="86"/>
      <c r="H22" t="str">
        <f>IFERROR(VLOOKUP(#REF!,'S01'!B:S,13,FALSE),"")</f>
        <v/>
      </c>
      <c r="I22" t="str">
        <f>IFERROR(VLOOKUP(#REF!,'S02'!B:S,13,FALSE),"")</f>
        <v/>
      </c>
      <c r="J22" t="str">
        <f>IFERROR(VLOOKUP(#REF!,'S03'!B:S,13,FALSE),"")</f>
        <v/>
      </c>
      <c r="K22" t="str">
        <f>IFERROR(VLOOKUP(#REF!,'S04'!B:S,13,FALSE),"")</f>
        <v/>
      </c>
      <c r="L22" t="str">
        <f>IFERROR(VLOOKUP(#REF!,'S05'!B:S,13,FALSE),"")</f>
        <v/>
      </c>
      <c r="M22" t="str">
        <f>IFERROR(VLOOKUP(#REF!,'S06'!B:S,13,FALSE),"")</f>
        <v/>
      </c>
      <c r="N22" t="str">
        <f>IFERROR(VLOOKUP(#REF!,'S07'!B:S,13,FALSE),"")</f>
        <v/>
      </c>
      <c r="O22" t="str">
        <f>IFERROR(VLOOKUP(#REF!,'S08'!B:S,13,FALSE),"")</f>
        <v/>
      </c>
      <c r="P22" t="str">
        <f>IFERROR(VLOOKUP(#REF!,'S09'!B:S,13,FALSE),"")</f>
        <v/>
      </c>
      <c r="Q22" t="str">
        <f>IFERROR(VLOOKUP(#REF!,'S10'!B:S,13,FALSE),"")</f>
        <v/>
      </c>
      <c r="R22" t="str">
        <f>IFERROR(VLOOKUP(#REF!,'S11'!B:S,13,FALSE),"")</f>
        <v/>
      </c>
      <c r="S22" t="str">
        <f>IFERROR(VLOOKUP(#REF!,'S12'!B:S,13,FALSE),"")</f>
        <v/>
      </c>
      <c r="T22" t="str">
        <f>IFERROR(VLOOKUP(#REF!,'S13'!B:S,13,FALSE),"")</f>
        <v/>
      </c>
      <c r="U22" t="str">
        <f>IFERROR(VLOOKUP(#REF!,'S14'!B:S,13,FALSE),"")</f>
        <v/>
      </c>
      <c r="V22" t="str">
        <f>IFERROR(VLOOKUP(#REF!,'S15'!B:S,13,FALSE),"")</f>
        <v/>
      </c>
      <c r="W22" t="str">
        <f>IFERROR(VLOOKUP(#REF!,'S16'!B:S,13,FALSE),"")</f>
        <v/>
      </c>
      <c r="X22" t="str">
        <f>IFERROR(VLOOKUP(#REF!,'S17'!B:S,13,FALSE),"")</f>
        <v/>
      </c>
      <c r="Y22" t="str">
        <f>IFERROR(VLOOKUP(#REF!,'S18'!B:S,13,FALSE),"")</f>
        <v/>
      </c>
      <c r="Z22" t="str">
        <f>IFERROR(VLOOKUP(#REF!,'S19'!B:S,13,FALSE),"")</f>
        <v/>
      </c>
      <c r="AA22" t="str">
        <f>IFERROR(VLOOKUP(#REF!,'S20'!B:S,13,FALSE),"")</f>
        <v/>
      </c>
      <c r="AB22" t="str">
        <f>IFERROR(VLOOKUP(#REF!,'S21'!B:S,13,FALSE),"")</f>
        <v/>
      </c>
      <c r="AC22" t="str">
        <f>IFERROR(VLOOKUP(#REF!,'S22'!B:S,13,FALSE),"")</f>
        <v/>
      </c>
      <c r="AD22" t="str">
        <f>IFERROR(VLOOKUP(#REF!,'S23'!B:S,13,FALSE),"")</f>
        <v/>
      </c>
      <c r="AE22" t="str">
        <f>IFERROR(VLOOKUP(#REF!,'S24'!B:S,13,FALSE),"")</f>
        <v/>
      </c>
      <c r="AF22" t="str">
        <f>IFERROR(VLOOKUP(#REF!,'S25'!B:S,13,FALSE),"")</f>
        <v/>
      </c>
      <c r="AG22" t="str">
        <f>IFERROR(VLOOKUP(#REF!,'S26'!B:S,13,FALSE),"")</f>
        <v/>
      </c>
      <c r="AH22" t="str">
        <f>IFERROR(VLOOKUP(#REF!,'S27'!B:S,13,FALSE),"")</f>
        <v/>
      </c>
      <c r="AI22" t="str">
        <f>IFERROR(VLOOKUP(#REF!,'S28'!B:S,13,FALSE),"")</f>
        <v/>
      </c>
      <c r="AJ22" t="str">
        <f>IFERROR(VLOOKUP(#REF!,'S29'!B:S,13,FALSE),"")</f>
        <v/>
      </c>
      <c r="AK22" t="str">
        <f>IFERROR(VLOOKUP(#REF!,'S30'!B:S,13,FALSE),"")</f>
        <v/>
      </c>
      <c r="AL22" t="str">
        <f>IFERROR(VLOOKUP(#REF!,'S31'!B:S,13,FALSE),"")</f>
        <v/>
      </c>
      <c r="AM22" t="str">
        <f>IFERROR(VLOOKUP(#REF!,'S32'!B:S,13,FALSE),"")</f>
        <v/>
      </c>
      <c r="AN22" t="str">
        <f>IFERROR(VLOOKUP(#REF!,'S33'!B:S,13,FALSE),"")</f>
        <v/>
      </c>
      <c r="AO22" t="str">
        <f>IFERROR(VLOOKUP(#REF!,'S34'!B:S,13,FALSE),"")</f>
        <v/>
      </c>
      <c r="AP22" t="str">
        <f>IFERROR(VLOOKUP(#REF!,'S35'!B:S,13,FALSE),"")</f>
        <v/>
      </c>
      <c r="AQ22" t="str">
        <f>IFERROR(VLOOKUP(#REF!,'S36'!B:S,13,FALSE),"")</f>
        <v/>
      </c>
      <c r="AR22" t="str">
        <f>IFERROR(VLOOKUP(#REF!,'S37'!B:S,13,FALSE),"")</f>
        <v/>
      </c>
      <c r="AS22" t="str">
        <f>IFERROR(VLOOKUP(#REF!,'S38'!B:S,13,FALSE),"")</f>
        <v/>
      </c>
      <c r="AT22" t="str">
        <f>IFERROR(VLOOKUP(#REF!,'S39'!B:S,13,FALSE),"")</f>
        <v/>
      </c>
      <c r="AU22" s="37" t="str">
        <f>IFERROR(VLOOKUP(#REF!,'S40'!B:S,13,FALSE),"")</f>
        <v/>
      </c>
      <c r="AV22" t="str">
        <f>IFERROR(VLOOKUP(#REF!,'S41'!B:S,13,FALSE),"")</f>
        <v/>
      </c>
      <c r="AW22" t="str">
        <f>IFERROR(VLOOKUP(#REF!,'S42'!B:S,13,FALSE),"")</f>
        <v/>
      </c>
      <c r="AX22" t="str">
        <f>IFERROR(VLOOKUP(#REF!,'S43'!B:S,13,FALSE),"")</f>
        <v/>
      </c>
      <c r="AY22" t="str">
        <f>IFERROR(VLOOKUP(#REF!,'S44'!B:S,13,FALSE),"")</f>
        <v/>
      </c>
      <c r="AZ22" t="str">
        <f>IFERROR(VLOOKUP(#REF!,'S45'!B:S,13,FALSE),"")</f>
        <v/>
      </c>
      <c r="BA22" t="str">
        <f>IFERROR(VLOOKUP(#REF!,'S46'!B:S,13,FALSE),"")</f>
        <v/>
      </c>
      <c r="BB22" t="str">
        <f>IFERROR(VLOOKUP(#REF!,'S47'!B:S,13,FALSE),"")</f>
        <v/>
      </c>
      <c r="BC22" t="str">
        <f>IFERROR(VLOOKUP(#REF!,'S48'!B:S,13,FALSE),"")</f>
        <v/>
      </c>
      <c r="BD22" t="str">
        <f>IFERROR(VLOOKUP(#REF!,'S49'!B:S,13,FALSE),"")</f>
        <v/>
      </c>
      <c r="BE22" t="str">
        <f>IFERROR(VLOOKUP(#REF!,'S50'!B:S,13,FALSE),"")</f>
        <v/>
      </c>
      <c r="BF22" t="str">
        <f>IFERROR(VLOOKUP(#REF!,'S51'!B:S,13,FALSE),"")</f>
        <v/>
      </c>
      <c r="BG22" t="str">
        <f>IFERROR(VLOOKUP(#REF!,'S52'!B:S,13,FALSE),"")</f>
        <v/>
      </c>
      <c r="BH22" s="188" t="e">
        <f>IF(#REF!="",-9999.0001,IF(BJ22=52,-9999.0001+SUM(H22:BG22),IF(BJ22&lt;&gt;52,0.0001+SUM(H22:BG22))))</f>
        <v>#REF!</v>
      </c>
      <c r="BI22" s="65" t="e">
        <f>IF(#REF!="","",SUM(H22:BG22))</f>
        <v>#REF!</v>
      </c>
      <c r="BJ22" s="65" t="e">
        <f>IF(#REF!="","",COUNTIF(H22:BG22,""))</f>
        <v>#REF!</v>
      </c>
      <c r="BK22" s="54">
        <f t="shared" si="0"/>
        <v>0</v>
      </c>
      <c r="BR22" t="str">
        <f>IFERROR(VLOOKUP(#REF!,'S01'!B:S,14,FALSE),"")</f>
        <v/>
      </c>
      <c r="BS22" t="str">
        <f>IFERROR(VLOOKUP(#REF!,'S02'!B:S,14,FALSE),"")</f>
        <v/>
      </c>
      <c r="BT22" t="str">
        <f>IFERROR(VLOOKUP(#REF!,'S03'!B:S,14,FALSE),"")</f>
        <v/>
      </c>
      <c r="BU22" t="str">
        <f>IFERROR(VLOOKUP(#REF!,'S04'!B:S,14,FALSE),"")</f>
        <v/>
      </c>
      <c r="BV22" t="str">
        <f>IFERROR(VLOOKUP(#REF!,'S05'!B:S,14,FALSE),"")</f>
        <v/>
      </c>
      <c r="BW22" t="str">
        <f>IFERROR(VLOOKUP(#REF!,'S06'!B:S,14,FALSE),"")</f>
        <v/>
      </c>
      <c r="BX22" t="str">
        <f>IFERROR(VLOOKUP(#REF!,'S07'!B:S,14,FALSE),"")</f>
        <v/>
      </c>
      <c r="BY22" t="str">
        <f>IFERROR(VLOOKUP(#REF!,'S08'!B:S,14,FALSE),"")</f>
        <v/>
      </c>
      <c r="BZ22" t="str">
        <f>IFERROR(VLOOKUP(#REF!,'S09'!B:S,14,FALSE),"")</f>
        <v/>
      </c>
      <c r="CA22" t="str">
        <f>IFERROR(VLOOKUP(#REF!,'S10'!B:S,14,FALSE),"")</f>
        <v/>
      </c>
      <c r="CB22" t="str">
        <f>IFERROR(VLOOKUP(#REF!,'S11'!B:S,14,FALSE),"")</f>
        <v/>
      </c>
      <c r="CC22" t="str">
        <f>IFERROR(VLOOKUP(#REF!,'S12'!B:S,14,FALSE),"")</f>
        <v/>
      </c>
      <c r="CD22" t="str">
        <f>IFERROR(VLOOKUP(#REF!,'S13'!B:S,14,FALSE),"")</f>
        <v/>
      </c>
      <c r="CE22" t="str">
        <f>IFERROR(VLOOKUP(#REF!,'S14'!B:S,14,FALSE),"")</f>
        <v/>
      </c>
      <c r="CF22" t="str">
        <f>IFERROR(VLOOKUP(#REF!,'S15'!B:S,14,FALSE),"")</f>
        <v/>
      </c>
      <c r="CG22" t="str">
        <f>IFERROR(VLOOKUP(#REF!,'S16'!B:S,14,FALSE),"")</f>
        <v/>
      </c>
      <c r="CH22" t="str">
        <f>IFERROR(VLOOKUP(#REF!,'S17'!B:S,14,FALSE),"")</f>
        <v/>
      </c>
      <c r="CI22" t="str">
        <f>IFERROR(VLOOKUP(#REF!,'S18'!B:S,14,FALSE),"")</f>
        <v/>
      </c>
      <c r="CJ22" t="str">
        <f>IFERROR(VLOOKUP(#REF!,'S19'!B:S,14,FALSE),"")</f>
        <v/>
      </c>
      <c r="CK22" t="str">
        <f>IFERROR(VLOOKUP(#REF!,'S20'!B:S,14,FALSE),"")</f>
        <v/>
      </c>
      <c r="CL22" t="str">
        <f>IFERROR(VLOOKUP(#REF!,'S21'!B:S,14,FALSE),"")</f>
        <v/>
      </c>
      <c r="CM22" t="str">
        <f>IFERROR(VLOOKUP(#REF!,'S22'!B:S,14,FALSE),"")</f>
        <v/>
      </c>
      <c r="CN22" t="str">
        <f>IFERROR(VLOOKUP(#REF!,'S23'!B:S,14,FALSE),"")</f>
        <v/>
      </c>
      <c r="CO22" t="str">
        <f>IFERROR(VLOOKUP(#REF!,'S24'!B:S,14,FALSE),"")</f>
        <v/>
      </c>
      <c r="CP22" t="str">
        <f>IFERROR(VLOOKUP(#REF!,'S25'!B:S,14,FALSE),"")</f>
        <v/>
      </c>
      <c r="CQ22" t="str">
        <f>IFERROR(VLOOKUP(#REF!,'S26'!B:S,14,FALSE),"")</f>
        <v/>
      </c>
      <c r="CR22" t="str">
        <f>IFERROR(VLOOKUP(#REF!,'S27'!B:S,14,FALSE),"")</f>
        <v/>
      </c>
      <c r="CS22" t="str">
        <f>IFERROR(VLOOKUP(#REF!,'S28'!B:S,14,FALSE),"")</f>
        <v/>
      </c>
      <c r="CT22" t="str">
        <f>IFERROR(VLOOKUP(#REF!,'S29'!B:S,14,FALSE),"")</f>
        <v/>
      </c>
      <c r="CU22" t="str">
        <f>IFERROR(VLOOKUP(#REF!,'S30'!B:S,14,FALSE),"")</f>
        <v/>
      </c>
      <c r="CV22" t="str">
        <f>IFERROR(VLOOKUP(#REF!,'S31'!B:S,14,FALSE),"")</f>
        <v/>
      </c>
      <c r="CW22" t="str">
        <f>IFERROR(VLOOKUP(#REF!,'S32'!B:S,14,FALSE),"")</f>
        <v/>
      </c>
      <c r="CX22" t="str">
        <f>IFERROR(VLOOKUP(#REF!,'S33'!B:S,14,FALSE),"")</f>
        <v/>
      </c>
      <c r="CY22" t="str">
        <f>IFERROR(VLOOKUP(#REF!,'S34'!B:S,14,FALSE),"")</f>
        <v/>
      </c>
      <c r="CZ22" t="str">
        <f>IFERROR(VLOOKUP(#REF!,'S35'!B:S,14,FALSE),"")</f>
        <v/>
      </c>
      <c r="DA22" t="str">
        <f>IFERROR(VLOOKUP(#REF!,'S36'!B:S,14,FALSE),"")</f>
        <v/>
      </c>
      <c r="DB22" t="str">
        <f>IFERROR(VLOOKUP(#REF!,'S37'!B:S,14,FALSE),"")</f>
        <v/>
      </c>
      <c r="DC22" t="str">
        <f>IFERROR(VLOOKUP(#REF!,'S38'!B:S,14,FALSE),"")</f>
        <v/>
      </c>
      <c r="DD22" t="str">
        <f>IFERROR(VLOOKUP(#REF!,'S39'!B:S,14,FALSE),"")</f>
        <v/>
      </c>
      <c r="DE22" t="str">
        <f>IFERROR(VLOOKUP(#REF!,'S40'!B:S,14,FALSE),"")</f>
        <v/>
      </c>
      <c r="DF22" t="str">
        <f>IFERROR(VLOOKUP(#REF!,'S41'!B:S,14,FALSE),"")</f>
        <v/>
      </c>
      <c r="DG22" t="str">
        <f>IFERROR(VLOOKUP(#REF!,'S42'!B:S,14,FALSE),"")</f>
        <v/>
      </c>
      <c r="DH22" t="str">
        <f>IFERROR(VLOOKUP(#REF!,'S43'!B:S,14,FALSE),"")</f>
        <v/>
      </c>
      <c r="DI22" t="str">
        <f>IFERROR(VLOOKUP(#REF!,'S44'!B:S,14,FALSE),"")</f>
        <v/>
      </c>
      <c r="DJ22" t="str">
        <f>IFERROR(VLOOKUP(#REF!,'S45'!B:S,14,FALSE),"")</f>
        <v/>
      </c>
      <c r="DK22" t="str">
        <f>IFERROR(VLOOKUP(#REF!,'S46'!B:S,14,FALSE),"")</f>
        <v/>
      </c>
      <c r="DL22" t="str">
        <f>IFERROR(VLOOKUP(#REF!,'S47'!B:S,14,FALSE),"")</f>
        <v/>
      </c>
      <c r="DM22" t="str">
        <f>IFERROR(VLOOKUP(#REF!,'S48'!B:S,14,FALSE),"")</f>
        <v/>
      </c>
      <c r="DN22" t="str">
        <f>IFERROR(VLOOKUP(#REF!,'S49'!B:S,14,FALSE),"")</f>
        <v/>
      </c>
      <c r="DO22" t="str">
        <f>IFERROR(VLOOKUP(#REF!,'S50'!B:S,14,FALSE),"")</f>
        <v/>
      </c>
      <c r="DP22" t="str">
        <f>IFERROR(VLOOKUP(#REF!,'S51'!B:S,14,FALSE),"")</f>
        <v/>
      </c>
      <c r="DQ22" t="str">
        <f>IFERROR(VLOOKUP(#REF!,'S52'!B:S,14,FALSE),"")</f>
        <v/>
      </c>
      <c r="DR22" t="e">
        <f>IF(#REF!="","",IF(F22="non classé","",SUM(BR22:DQ22)))</f>
        <v>#REF!</v>
      </c>
    </row>
    <row r="23" spans="1:122" ht="23.1" hidden="1" customHeight="1" x14ac:dyDescent="0.25">
      <c r="A23" s="48"/>
      <c r="B23" s="234" t="s">
        <v>325</v>
      </c>
      <c r="F23" s="86" t="e">
        <f>IF(#REF!="","",IFERROR(INDEX(Challenge!$A$3:$A$72,MATCH(#REF!,Challenge!$B$3:$B$72,0)),"non classé"))</f>
        <v>#REF!</v>
      </c>
      <c r="G23" s="86"/>
      <c r="H23" t="str">
        <f>IFERROR(VLOOKUP(#REF!,'S01'!B:S,13,FALSE),"")</f>
        <v/>
      </c>
      <c r="I23" t="str">
        <f>IFERROR(VLOOKUP(#REF!,'S02'!B:S,13,FALSE),"")</f>
        <v/>
      </c>
      <c r="J23" t="str">
        <f>IFERROR(VLOOKUP(#REF!,'S03'!B:S,13,FALSE),"")</f>
        <v/>
      </c>
      <c r="K23" t="str">
        <f>IFERROR(VLOOKUP(#REF!,'S04'!B:S,13,FALSE),"")</f>
        <v/>
      </c>
      <c r="L23" t="str">
        <f>IFERROR(VLOOKUP(#REF!,'S05'!B:S,13,FALSE),"")</f>
        <v/>
      </c>
      <c r="M23" t="str">
        <f>IFERROR(VLOOKUP(#REF!,'S06'!B:S,13,FALSE),"")</f>
        <v/>
      </c>
      <c r="N23" t="str">
        <f>IFERROR(VLOOKUP(#REF!,'S07'!B:S,13,FALSE),"")</f>
        <v/>
      </c>
      <c r="O23" t="str">
        <f>IFERROR(VLOOKUP(#REF!,'S08'!B:S,13,FALSE),"")</f>
        <v/>
      </c>
      <c r="P23" t="str">
        <f>IFERROR(VLOOKUP(#REF!,'S09'!B:S,13,FALSE),"")</f>
        <v/>
      </c>
      <c r="Q23" t="str">
        <f>IFERROR(VLOOKUP(#REF!,'S10'!B:S,13,FALSE),"")</f>
        <v/>
      </c>
      <c r="R23" t="str">
        <f>IFERROR(VLOOKUP(#REF!,'S11'!B:S,13,FALSE),"")</f>
        <v/>
      </c>
      <c r="S23" t="str">
        <f>IFERROR(VLOOKUP(#REF!,'S12'!B:S,13,FALSE),"")</f>
        <v/>
      </c>
      <c r="T23" t="str">
        <f>IFERROR(VLOOKUP(#REF!,'S13'!B:S,13,FALSE),"")</f>
        <v/>
      </c>
      <c r="U23" t="str">
        <f>IFERROR(VLOOKUP(#REF!,'S14'!B:S,13,FALSE),"")</f>
        <v/>
      </c>
      <c r="V23" t="str">
        <f>IFERROR(VLOOKUP(#REF!,'S15'!B:S,13,FALSE),"")</f>
        <v/>
      </c>
      <c r="W23" t="str">
        <f>IFERROR(VLOOKUP(#REF!,'S16'!B:S,13,FALSE),"")</f>
        <v/>
      </c>
      <c r="X23" t="str">
        <f>IFERROR(VLOOKUP(#REF!,'S17'!B:S,13,FALSE),"")</f>
        <v/>
      </c>
      <c r="Y23" t="str">
        <f>IFERROR(VLOOKUP(#REF!,'S18'!B:S,13,FALSE),"")</f>
        <v/>
      </c>
      <c r="Z23" t="str">
        <f>IFERROR(VLOOKUP(#REF!,'S19'!B:S,13,FALSE),"")</f>
        <v/>
      </c>
      <c r="AA23" t="str">
        <f>IFERROR(VLOOKUP(#REF!,'S20'!B:S,13,FALSE),"")</f>
        <v/>
      </c>
      <c r="AB23" t="str">
        <f>IFERROR(VLOOKUP(#REF!,'S21'!B:S,13,FALSE),"")</f>
        <v/>
      </c>
      <c r="AC23" t="str">
        <f>IFERROR(VLOOKUP(#REF!,'S22'!B:S,13,FALSE),"")</f>
        <v/>
      </c>
      <c r="AD23" t="str">
        <f>IFERROR(VLOOKUP(#REF!,'S23'!B:S,13,FALSE),"")</f>
        <v/>
      </c>
      <c r="AE23" t="str">
        <f>IFERROR(VLOOKUP(#REF!,'S24'!B:S,13,FALSE),"")</f>
        <v/>
      </c>
      <c r="AF23" t="str">
        <f>IFERROR(VLOOKUP(#REF!,'S25'!B:S,13,FALSE),"")</f>
        <v/>
      </c>
      <c r="AG23" t="str">
        <f>IFERROR(VLOOKUP(#REF!,'S26'!B:S,13,FALSE),"")</f>
        <v/>
      </c>
      <c r="AH23" t="str">
        <f>IFERROR(VLOOKUP(#REF!,'S27'!B:S,13,FALSE),"")</f>
        <v/>
      </c>
      <c r="AI23" t="str">
        <f>IFERROR(VLOOKUP(#REF!,'S28'!B:S,13,FALSE),"")</f>
        <v/>
      </c>
      <c r="AJ23" t="str">
        <f>IFERROR(VLOOKUP(#REF!,'S29'!B:S,13,FALSE),"")</f>
        <v/>
      </c>
      <c r="AK23" t="str">
        <f>IFERROR(VLOOKUP(#REF!,'S30'!B:S,13,FALSE),"")</f>
        <v/>
      </c>
      <c r="AL23" t="str">
        <f>IFERROR(VLOOKUP(#REF!,'S31'!B:S,13,FALSE),"")</f>
        <v/>
      </c>
      <c r="AM23" t="str">
        <f>IFERROR(VLOOKUP(#REF!,'S32'!B:S,13,FALSE),"")</f>
        <v/>
      </c>
      <c r="AN23" t="str">
        <f>IFERROR(VLOOKUP(#REF!,'S33'!B:S,13,FALSE),"")</f>
        <v/>
      </c>
      <c r="AO23" t="str">
        <f>IFERROR(VLOOKUP(#REF!,'S34'!B:S,13,FALSE),"")</f>
        <v/>
      </c>
      <c r="AP23" t="str">
        <f>IFERROR(VLOOKUP(#REF!,'S35'!B:S,13,FALSE),"")</f>
        <v/>
      </c>
      <c r="AQ23" t="str">
        <f>IFERROR(VLOOKUP(#REF!,'S36'!B:S,13,FALSE),"")</f>
        <v/>
      </c>
      <c r="AR23" t="str">
        <f>IFERROR(VLOOKUP(#REF!,'S37'!B:S,13,FALSE),"")</f>
        <v/>
      </c>
      <c r="AS23" t="str">
        <f>IFERROR(VLOOKUP(#REF!,'S38'!B:S,13,FALSE),"")</f>
        <v/>
      </c>
      <c r="AT23" t="str">
        <f>IFERROR(VLOOKUP(#REF!,'S39'!B:S,13,FALSE),"")</f>
        <v/>
      </c>
      <c r="AU23" s="37" t="str">
        <f>IFERROR(VLOOKUP(#REF!,'S40'!B:S,13,FALSE),"")</f>
        <v/>
      </c>
      <c r="AV23" t="str">
        <f>IFERROR(VLOOKUP(#REF!,'S41'!B:S,13,FALSE),"")</f>
        <v/>
      </c>
      <c r="AW23" t="str">
        <f>IFERROR(VLOOKUP(#REF!,'S42'!B:S,13,FALSE),"")</f>
        <v/>
      </c>
      <c r="AX23" t="str">
        <f>IFERROR(VLOOKUP(#REF!,'S43'!B:S,13,FALSE),"")</f>
        <v/>
      </c>
      <c r="AY23" t="str">
        <f>IFERROR(VLOOKUP(#REF!,'S44'!B:S,13,FALSE),"")</f>
        <v/>
      </c>
      <c r="AZ23" t="str">
        <f>IFERROR(VLOOKUP(#REF!,'S45'!B:S,13,FALSE),"")</f>
        <v/>
      </c>
      <c r="BA23" t="str">
        <f>IFERROR(VLOOKUP(#REF!,'S46'!B:S,13,FALSE),"")</f>
        <v/>
      </c>
      <c r="BB23" t="str">
        <f>IFERROR(VLOOKUP(#REF!,'S47'!B:S,13,FALSE),"")</f>
        <v/>
      </c>
      <c r="BC23" t="str">
        <f>IFERROR(VLOOKUP(#REF!,'S48'!B:S,13,FALSE),"")</f>
        <v/>
      </c>
      <c r="BD23" t="str">
        <f>IFERROR(VLOOKUP(#REF!,'S49'!B:S,13,FALSE),"")</f>
        <v/>
      </c>
      <c r="BE23" t="str">
        <f>IFERROR(VLOOKUP(#REF!,'S50'!B:S,13,FALSE),"")</f>
        <v/>
      </c>
      <c r="BF23" t="str">
        <f>IFERROR(VLOOKUP(#REF!,'S51'!B:S,13,FALSE),"")</f>
        <v/>
      </c>
      <c r="BG23" t="str">
        <f>IFERROR(VLOOKUP(#REF!,'S52'!B:S,13,FALSE),"")</f>
        <v/>
      </c>
      <c r="BH23" s="188" t="e">
        <f>IF(#REF!="",-9999.0001,IF(BJ23=52,-9999.0001+SUM(H23:BG23),IF(BJ23&lt;&gt;52,0.0001+SUM(H23:BG23))))</f>
        <v>#REF!</v>
      </c>
      <c r="BI23" s="65" t="e">
        <f>IF(#REF!="","",SUM(H23:BG23))</f>
        <v>#REF!</v>
      </c>
      <c r="BJ23" s="65" t="e">
        <f>IF(#REF!="","",COUNTIF(H23:BG23,""))</f>
        <v>#REF!</v>
      </c>
      <c r="BK23" s="54">
        <f t="shared" si="0"/>
        <v>0</v>
      </c>
      <c r="BR23" t="str">
        <f>IFERROR(VLOOKUP(#REF!,'S01'!B:S,14,FALSE),"")</f>
        <v/>
      </c>
      <c r="BS23" t="str">
        <f>IFERROR(VLOOKUP(#REF!,'S02'!B:S,14,FALSE),"")</f>
        <v/>
      </c>
      <c r="BT23" t="str">
        <f>IFERROR(VLOOKUP(#REF!,'S03'!B:S,14,FALSE),"")</f>
        <v/>
      </c>
      <c r="BU23" t="str">
        <f>IFERROR(VLOOKUP(#REF!,'S04'!B:S,14,FALSE),"")</f>
        <v/>
      </c>
      <c r="BV23" t="str">
        <f>IFERROR(VLOOKUP(#REF!,'S05'!B:S,14,FALSE),"")</f>
        <v/>
      </c>
      <c r="BW23" t="str">
        <f>IFERROR(VLOOKUP(#REF!,'S06'!B:S,14,FALSE),"")</f>
        <v/>
      </c>
      <c r="BX23" t="str">
        <f>IFERROR(VLOOKUP(#REF!,'S07'!B:S,14,FALSE),"")</f>
        <v/>
      </c>
      <c r="BY23" t="str">
        <f>IFERROR(VLOOKUP(#REF!,'S08'!B:S,14,FALSE),"")</f>
        <v/>
      </c>
      <c r="BZ23" t="str">
        <f>IFERROR(VLOOKUP(#REF!,'S09'!B:S,14,FALSE),"")</f>
        <v/>
      </c>
      <c r="CA23" t="str">
        <f>IFERROR(VLOOKUP(#REF!,'S10'!B:S,14,FALSE),"")</f>
        <v/>
      </c>
      <c r="CB23" t="str">
        <f>IFERROR(VLOOKUP(#REF!,'S11'!B:S,14,FALSE),"")</f>
        <v/>
      </c>
      <c r="CC23" t="str">
        <f>IFERROR(VLOOKUP(#REF!,'S12'!B:S,14,FALSE),"")</f>
        <v/>
      </c>
      <c r="CD23" t="str">
        <f>IFERROR(VLOOKUP(#REF!,'S13'!B:S,14,FALSE),"")</f>
        <v/>
      </c>
      <c r="CE23" t="str">
        <f>IFERROR(VLOOKUP(#REF!,'S14'!B:S,14,FALSE),"")</f>
        <v/>
      </c>
      <c r="CF23" t="str">
        <f>IFERROR(VLOOKUP(#REF!,'S15'!B:S,14,FALSE),"")</f>
        <v/>
      </c>
      <c r="CG23" t="str">
        <f>IFERROR(VLOOKUP(#REF!,'S16'!B:S,14,FALSE),"")</f>
        <v/>
      </c>
      <c r="CH23" t="str">
        <f>IFERROR(VLOOKUP(#REF!,'S17'!B:S,14,FALSE),"")</f>
        <v/>
      </c>
      <c r="CI23" t="str">
        <f>IFERROR(VLOOKUP(#REF!,'S18'!B:S,14,FALSE),"")</f>
        <v/>
      </c>
      <c r="CJ23" t="str">
        <f>IFERROR(VLOOKUP(#REF!,'S19'!B:S,14,FALSE),"")</f>
        <v/>
      </c>
      <c r="CK23" t="str">
        <f>IFERROR(VLOOKUP(#REF!,'S20'!B:S,14,FALSE),"")</f>
        <v/>
      </c>
      <c r="CL23" t="str">
        <f>IFERROR(VLOOKUP(#REF!,'S21'!B:S,14,FALSE),"")</f>
        <v/>
      </c>
      <c r="CM23" t="str">
        <f>IFERROR(VLOOKUP(#REF!,'S22'!B:S,14,FALSE),"")</f>
        <v/>
      </c>
      <c r="CN23" t="str">
        <f>IFERROR(VLOOKUP(#REF!,'S23'!B:S,14,FALSE),"")</f>
        <v/>
      </c>
      <c r="CO23" t="str">
        <f>IFERROR(VLOOKUP(#REF!,'S24'!B:S,14,FALSE),"")</f>
        <v/>
      </c>
      <c r="CP23" t="str">
        <f>IFERROR(VLOOKUP(#REF!,'S25'!B:S,14,FALSE),"")</f>
        <v/>
      </c>
      <c r="CQ23" t="str">
        <f>IFERROR(VLOOKUP(#REF!,'S26'!B:S,14,FALSE),"")</f>
        <v/>
      </c>
      <c r="CR23" t="str">
        <f>IFERROR(VLOOKUP(#REF!,'S27'!B:S,14,FALSE),"")</f>
        <v/>
      </c>
      <c r="CS23" t="str">
        <f>IFERROR(VLOOKUP(#REF!,'S28'!B:S,14,FALSE),"")</f>
        <v/>
      </c>
      <c r="CT23" t="str">
        <f>IFERROR(VLOOKUP(#REF!,'S29'!B:S,14,FALSE),"")</f>
        <v/>
      </c>
      <c r="CU23" t="str">
        <f>IFERROR(VLOOKUP(#REF!,'S30'!B:S,14,FALSE),"")</f>
        <v/>
      </c>
      <c r="CV23" t="str">
        <f>IFERROR(VLOOKUP(#REF!,'S31'!B:S,14,FALSE),"")</f>
        <v/>
      </c>
      <c r="CW23" t="str">
        <f>IFERROR(VLOOKUP(#REF!,'S32'!B:S,14,FALSE),"")</f>
        <v/>
      </c>
      <c r="CX23" t="str">
        <f>IFERROR(VLOOKUP(#REF!,'S33'!B:S,14,FALSE),"")</f>
        <v/>
      </c>
      <c r="CY23" t="str">
        <f>IFERROR(VLOOKUP(#REF!,'S34'!B:S,14,FALSE),"")</f>
        <v/>
      </c>
      <c r="CZ23" t="str">
        <f>IFERROR(VLOOKUP(#REF!,'S35'!B:S,14,FALSE),"")</f>
        <v/>
      </c>
      <c r="DA23" t="str">
        <f>IFERROR(VLOOKUP(#REF!,'S36'!B:S,14,FALSE),"")</f>
        <v/>
      </c>
      <c r="DB23" t="str">
        <f>IFERROR(VLOOKUP(#REF!,'S37'!B:S,14,FALSE),"")</f>
        <v/>
      </c>
      <c r="DC23" t="str">
        <f>IFERROR(VLOOKUP(#REF!,'S38'!B:S,14,FALSE),"")</f>
        <v/>
      </c>
      <c r="DD23" t="str">
        <f>IFERROR(VLOOKUP(#REF!,'S39'!B:S,14,FALSE),"")</f>
        <v/>
      </c>
      <c r="DE23" t="str">
        <f>IFERROR(VLOOKUP(#REF!,'S40'!B:S,14,FALSE),"")</f>
        <v/>
      </c>
      <c r="DF23" t="str">
        <f>IFERROR(VLOOKUP(#REF!,'S41'!B:S,14,FALSE),"")</f>
        <v/>
      </c>
      <c r="DG23" t="str">
        <f>IFERROR(VLOOKUP(#REF!,'S42'!B:S,14,FALSE),"")</f>
        <v/>
      </c>
      <c r="DH23" t="str">
        <f>IFERROR(VLOOKUP(#REF!,'S43'!B:S,14,FALSE),"")</f>
        <v/>
      </c>
      <c r="DI23" t="str">
        <f>IFERROR(VLOOKUP(#REF!,'S44'!B:S,14,FALSE),"")</f>
        <v/>
      </c>
      <c r="DJ23" t="str">
        <f>IFERROR(VLOOKUP(#REF!,'S45'!B:S,14,FALSE),"")</f>
        <v/>
      </c>
      <c r="DK23" t="str">
        <f>IFERROR(VLOOKUP(#REF!,'S46'!B:S,14,FALSE),"")</f>
        <v/>
      </c>
      <c r="DL23" t="str">
        <f>IFERROR(VLOOKUP(#REF!,'S47'!B:S,14,FALSE),"")</f>
        <v/>
      </c>
      <c r="DM23" t="str">
        <f>IFERROR(VLOOKUP(#REF!,'S48'!B:S,14,FALSE),"")</f>
        <v/>
      </c>
      <c r="DN23" t="str">
        <f>IFERROR(VLOOKUP(#REF!,'S49'!B:S,14,FALSE),"")</f>
        <v/>
      </c>
      <c r="DO23" t="str">
        <f>IFERROR(VLOOKUP(#REF!,'S50'!B:S,14,FALSE),"")</f>
        <v/>
      </c>
      <c r="DP23" t="str">
        <f>IFERROR(VLOOKUP(#REF!,'S51'!B:S,14,FALSE),"")</f>
        <v/>
      </c>
      <c r="DQ23" t="str">
        <f>IFERROR(VLOOKUP(#REF!,'S52'!B:S,14,FALSE),"")</f>
        <v/>
      </c>
      <c r="DR23" t="e">
        <f>IF(#REF!="","",IF(F23="non classé","",SUM(BR23:DQ23)))</f>
        <v>#REF!</v>
      </c>
    </row>
    <row r="24" spans="1:122" ht="23.1" customHeight="1" x14ac:dyDescent="0.25">
      <c r="A24" s="48" t="s">
        <v>382</v>
      </c>
      <c r="B24" s="234" t="s">
        <v>326</v>
      </c>
      <c r="F24" s="86" t="e">
        <f>IF(#REF!="","",IFERROR(INDEX(Challenge!$A$3:$A$72,MATCH(#REF!,Challenge!$B$3:$B$72,0)),"non classé"))</f>
        <v>#REF!</v>
      </c>
      <c r="G24" s="86"/>
      <c r="H24" t="str">
        <f>IFERROR(VLOOKUP(#REF!,'S01'!B:S,13,FALSE),"")</f>
        <v/>
      </c>
      <c r="I24" t="str">
        <f>IFERROR(VLOOKUP(#REF!,'S02'!B:S,13,FALSE),"")</f>
        <v/>
      </c>
      <c r="J24" t="str">
        <f>IFERROR(VLOOKUP(#REF!,'S03'!B:S,13,FALSE),"")</f>
        <v/>
      </c>
      <c r="K24" t="str">
        <f>IFERROR(VLOOKUP(#REF!,'S04'!B:S,13,FALSE),"")</f>
        <v/>
      </c>
      <c r="L24" t="str">
        <f>IFERROR(VLOOKUP(#REF!,'S05'!B:S,13,FALSE),"")</f>
        <v/>
      </c>
      <c r="M24" t="str">
        <f>IFERROR(VLOOKUP(#REF!,'S06'!B:S,13,FALSE),"")</f>
        <v/>
      </c>
      <c r="N24" t="str">
        <f>IFERROR(VLOOKUP(#REF!,'S07'!B:S,13,FALSE),"")</f>
        <v/>
      </c>
      <c r="O24" t="str">
        <f>IFERROR(VLOOKUP(#REF!,'S08'!B:S,13,FALSE),"")</f>
        <v/>
      </c>
      <c r="P24" t="str">
        <f>IFERROR(VLOOKUP(#REF!,'S09'!B:S,13,FALSE),"")</f>
        <v/>
      </c>
      <c r="Q24" t="str">
        <f>IFERROR(VLOOKUP(#REF!,'S10'!B:S,13,FALSE),"")</f>
        <v/>
      </c>
      <c r="R24" t="str">
        <f>IFERROR(VLOOKUP(#REF!,'S11'!B:S,13,FALSE),"")</f>
        <v/>
      </c>
      <c r="S24" t="str">
        <f>IFERROR(VLOOKUP(#REF!,'S12'!B:S,13,FALSE),"")</f>
        <v/>
      </c>
      <c r="T24" t="str">
        <f>IFERROR(VLOOKUP(#REF!,'S13'!B:S,13,FALSE),"")</f>
        <v/>
      </c>
      <c r="U24" t="str">
        <f>IFERROR(VLOOKUP(#REF!,'S14'!B:S,13,FALSE),"")</f>
        <v/>
      </c>
      <c r="V24" t="str">
        <f>IFERROR(VLOOKUP(#REF!,'S15'!B:S,13,FALSE),"")</f>
        <v/>
      </c>
      <c r="W24" t="str">
        <f>IFERROR(VLOOKUP(#REF!,'S16'!B:S,13,FALSE),"")</f>
        <v/>
      </c>
      <c r="X24" t="str">
        <f>IFERROR(VLOOKUP(#REF!,'S17'!B:S,13,FALSE),"")</f>
        <v/>
      </c>
      <c r="Y24" t="str">
        <f>IFERROR(VLOOKUP(#REF!,'S18'!B:S,13,FALSE),"")</f>
        <v/>
      </c>
      <c r="Z24" t="str">
        <f>IFERROR(VLOOKUP(#REF!,'S19'!B:S,13,FALSE),"")</f>
        <v/>
      </c>
      <c r="AA24" t="str">
        <f>IFERROR(VLOOKUP(#REF!,'S20'!B:S,13,FALSE),"")</f>
        <v/>
      </c>
      <c r="AB24" t="str">
        <f>IFERROR(VLOOKUP(#REF!,'S21'!B:S,13,FALSE),"")</f>
        <v/>
      </c>
      <c r="AC24" t="str">
        <f>IFERROR(VLOOKUP(#REF!,'S22'!B:S,13,FALSE),"")</f>
        <v/>
      </c>
      <c r="AD24" t="str">
        <f>IFERROR(VLOOKUP(#REF!,'S23'!B:S,13,FALSE),"")</f>
        <v/>
      </c>
      <c r="AE24" t="str">
        <f>IFERROR(VLOOKUP(#REF!,'S24'!B:S,13,FALSE),"")</f>
        <v/>
      </c>
      <c r="AF24" t="str">
        <f>IFERROR(VLOOKUP(#REF!,'S25'!B:S,13,FALSE),"")</f>
        <v/>
      </c>
      <c r="AG24" t="str">
        <f>IFERROR(VLOOKUP(#REF!,'S26'!B:S,13,FALSE),"")</f>
        <v/>
      </c>
      <c r="AH24" t="str">
        <f>IFERROR(VLOOKUP(#REF!,'S27'!B:S,13,FALSE),"")</f>
        <v/>
      </c>
      <c r="AI24" t="str">
        <f>IFERROR(VLOOKUP(#REF!,'S28'!B:S,13,FALSE),"")</f>
        <v/>
      </c>
      <c r="AJ24" t="str">
        <f>IFERROR(VLOOKUP(#REF!,'S29'!B:S,13,FALSE),"")</f>
        <v/>
      </c>
      <c r="AK24" t="str">
        <f>IFERROR(VLOOKUP(#REF!,'S30'!B:S,13,FALSE),"")</f>
        <v/>
      </c>
      <c r="AL24" t="str">
        <f>IFERROR(VLOOKUP(#REF!,'S31'!B:S,13,FALSE),"")</f>
        <v/>
      </c>
      <c r="AM24" t="str">
        <f>IFERROR(VLOOKUP(#REF!,'S32'!B:S,13,FALSE),"")</f>
        <v/>
      </c>
      <c r="AN24" t="str">
        <f>IFERROR(VLOOKUP(#REF!,'S33'!B:S,13,FALSE),"")</f>
        <v/>
      </c>
      <c r="AO24" t="str">
        <f>IFERROR(VLOOKUP(#REF!,'S34'!B:S,13,FALSE),"")</f>
        <v/>
      </c>
      <c r="AP24" t="str">
        <f>IFERROR(VLOOKUP(#REF!,'S35'!B:S,13,FALSE),"")</f>
        <v/>
      </c>
      <c r="AQ24" t="str">
        <f>IFERROR(VLOOKUP(#REF!,'S36'!B:S,13,FALSE),"")</f>
        <v/>
      </c>
      <c r="AR24" t="str">
        <f>IFERROR(VLOOKUP(#REF!,'S37'!B:S,13,FALSE),"")</f>
        <v/>
      </c>
      <c r="AS24" t="str">
        <f>IFERROR(VLOOKUP(#REF!,'S38'!B:S,13,FALSE),"")</f>
        <v/>
      </c>
      <c r="AT24" t="str">
        <f>IFERROR(VLOOKUP(#REF!,'S39'!B:S,13,FALSE),"")</f>
        <v/>
      </c>
      <c r="AU24" s="37" t="str">
        <f>IFERROR(VLOOKUP(#REF!,'S40'!B:S,13,FALSE),"")</f>
        <v/>
      </c>
      <c r="AV24" t="str">
        <f>IFERROR(VLOOKUP(#REF!,'S41'!B:S,13,FALSE),"")</f>
        <v/>
      </c>
      <c r="AW24" t="str">
        <f>IFERROR(VLOOKUP(#REF!,'S42'!B:S,13,FALSE),"")</f>
        <v/>
      </c>
      <c r="AX24" t="str">
        <f>IFERROR(VLOOKUP(#REF!,'S43'!B:S,13,FALSE),"")</f>
        <v/>
      </c>
      <c r="AY24" t="str">
        <f>IFERROR(VLOOKUP(#REF!,'S44'!B:S,13,FALSE),"")</f>
        <v/>
      </c>
      <c r="AZ24" t="str">
        <f>IFERROR(VLOOKUP(#REF!,'S45'!B:S,13,FALSE),"")</f>
        <v/>
      </c>
      <c r="BA24" t="str">
        <f>IFERROR(VLOOKUP(#REF!,'S46'!B:S,13,FALSE),"")</f>
        <v/>
      </c>
      <c r="BB24" t="str">
        <f>IFERROR(VLOOKUP(#REF!,'S47'!B:S,13,FALSE),"")</f>
        <v/>
      </c>
      <c r="BC24" t="str">
        <f>IFERROR(VLOOKUP(#REF!,'S48'!B:S,13,FALSE),"")</f>
        <v/>
      </c>
      <c r="BD24" t="str">
        <f>IFERROR(VLOOKUP(#REF!,'S49'!B:S,13,FALSE),"")</f>
        <v/>
      </c>
      <c r="BE24" t="str">
        <f>IFERROR(VLOOKUP(#REF!,'S50'!B:S,13,FALSE),"")</f>
        <v/>
      </c>
      <c r="BF24" t="str">
        <f>IFERROR(VLOOKUP(#REF!,'S51'!B:S,13,FALSE),"")</f>
        <v/>
      </c>
      <c r="BG24" t="str">
        <f>IFERROR(VLOOKUP(#REF!,'S52'!B:S,13,FALSE),"")</f>
        <v/>
      </c>
      <c r="BH24" s="188" t="e">
        <f>IF(#REF!="",-9999.0001,IF(BJ24=52,-9999.0001+SUM(H24:BG24),IF(BJ24&lt;&gt;52,0.0001+SUM(H24:BG24))))</f>
        <v>#REF!</v>
      </c>
      <c r="BI24" s="65" t="e">
        <f>IF(#REF!="","",SUM(H24:BG24))</f>
        <v>#REF!</v>
      </c>
      <c r="BJ24" s="65" t="e">
        <f>IF(#REF!="","",COUNTIF(H24:BG24,""))</f>
        <v>#REF!</v>
      </c>
      <c r="BK24" s="54">
        <f t="shared" si="0"/>
        <v>0</v>
      </c>
      <c r="BR24" t="str">
        <f>IFERROR(VLOOKUP(#REF!,'S01'!B:S,14,FALSE),"")</f>
        <v/>
      </c>
      <c r="BS24" t="str">
        <f>IFERROR(VLOOKUP(#REF!,'S02'!B:S,14,FALSE),"")</f>
        <v/>
      </c>
      <c r="BT24" t="str">
        <f>IFERROR(VLOOKUP(#REF!,'S03'!B:S,14,FALSE),"")</f>
        <v/>
      </c>
      <c r="BU24" t="str">
        <f>IFERROR(VLOOKUP(#REF!,'S04'!B:S,14,FALSE),"")</f>
        <v/>
      </c>
      <c r="BV24" t="str">
        <f>IFERROR(VLOOKUP(#REF!,'S05'!B:S,14,FALSE),"")</f>
        <v/>
      </c>
      <c r="BW24" t="str">
        <f>IFERROR(VLOOKUP(#REF!,'S06'!B:S,14,FALSE),"")</f>
        <v/>
      </c>
      <c r="BX24" t="str">
        <f>IFERROR(VLOOKUP(#REF!,'S07'!B:S,14,FALSE),"")</f>
        <v/>
      </c>
      <c r="BY24" t="str">
        <f>IFERROR(VLOOKUP(#REF!,'S08'!B:S,14,FALSE),"")</f>
        <v/>
      </c>
      <c r="BZ24" t="str">
        <f>IFERROR(VLOOKUP(#REF!,'S09'!B:S,14,FALSE),"")</f>
        <v/>
      </c>
      <c r="CA24" t="str">
        <f>IFERROR(VLOOKUP(#REF!,'S10'!B:S,14,FALSE),"")</f>
        <v/>
      </c>
      <c r="CB24" t="str">
        <f>IFERROR(VLOOKUP(#REF!,'S11'!B:S,14,FALSE),"")</f>
        <v/>
      </c>
      <c r="CC24" t="str">
        <f>IFERROR(VLOOKUP(#REF!,'S12'!B:S,14,FALSE),"")</f>
        <v/>
      </c>
      <c r="CD24" t="str">
        <f>IFERROR(VLOOKUP(#REF!,'S13'!B:S,14,FALSE),"")</f>
        <v/>
      </c>
      <c r="CE24" t="str">
        <f>IFERROR(VLOOKUP(#REF!,'S14'!B:S,14,FALSE),"")</f>
        <v/>
      </c>
      <c r="CF24" t="str">
        <f>IFERROR(VLOOKUP(#REF!,'S15'!B:S,14,FALSE),"")</f>
        <v/>
      </c>
      <c r="CG24" t="str">
        <f>IFERROR(VLOOKUP(#REF!,'S16'!B:S,14,FALSE),"")</f>
        <v/>
      </c>
      <c r="CH24" t="str">
        <f>IFERROR(VLOOKUP(#REF!,'S17'!B:S,14,FALSE),"")</f>
        <v/>
      </c>
      <c r="CI24" t="str">
        <f>IFERROR(VLOOKUP(#REF!,'S18'!B:S,14,FALSE),"")</f>
        <v/>
      </c>
      <c r="CJ24" t="str">
        <f>IFERROR(VLOOKUP(#REF!,'S19'!B:S,14,FALSE),"")</f>
        <v/>
      </c>
      <c r="CK24" t="str">
        <f>IFERROR(VLOOKUP(#REF!,'S20'!B:S,14,FALSE),"")</f>
        <v/>
      </c>
      <c r="CL24" t="str">
        <f>IFERROR(VLOOKUP(#REF!,'S21'!B:S,14,FALSE),"")</f>
        <v/>
      </c>
      <c r="CM24" t="str">
        <f>IFERROR(VLOOKUP(#REF!,'S22'!B:S,14,FALSE),"")</f>
        <v/>
      </c>
      <c r="CN24" t="str">
        <f>IFERROR(VLOOKUP(#REF!,'S23'!B:S,14,FALSE),"")</f>
        <v/>
      </c>
      <c r="CO24" t="str">
        <f>IFERROR(VLOOKUP(#REF!,'S24'!B:S,14,FALSE),"")</f>
        <v/>
      </c>
      <c r="CP24" t="str">
        <f>IFERROR(VLOOKUP(#REF!,'S25'!B:S,14,FALSE),"")</f>
        <v/>
      </c>
      <c r="CQ24" t="str">
        <f>IFERROR(VLOOKUP(#REF!,'S26'!B:S,14,FALSE),"")</f>
        <v/>
      </c>
      <c r="CR24" t="str">
        <f>IFERROR(VLOOKUP(#REF!,'S27'!B:S,14,FALSE),"")</f>
        <v/>
      </c>
      <c r="CS24" t="str">
        <f>IFERROR(VLOOKUP(#REF!,'S28'!B:S,14,FALSE),"")</f>
        <v/>
      </c>
      <c r="CT24" t="str">
        <f>IFERROR(VLOOKUP(#REF!,'S29'!B:S,14,FALSE),"")</f>
        <v/>
      </c>
      <c r="CU24" t="str">
        <f>IFERROR(VLOOKUP(#REF!,'S30'!B:S,14,FALSE),"")</f>
        <v/>
      </c>
      <c r="CV24" t="str">
        <f>IFERROR(VLOOKUP(#REF!,'S31'!B:S,14,FALSE),"")</f>
        <v/>
      </c>
      <c r="CW24" t="str">
        <f>IFERROR(VLOOKUP(#REF!,'S32'!B:S,14,FALSE),"")</f>
        <v/>
      </c>
      <c r="CX24" t="str">
        <f>IFERROR(VLOOKUP(#REF!,'S33'!B:S,14,FALSE),"")</f>
        <v/>
      </c>
      <c r="CY24" t="str">
        <f>IFERROR(VLOOKUP(#REF!,'S34'!B:S,14,FALSE),"")</f>
        <v/>
      </c>
      <c r="CZ24" t="str">
        <f>IFERROR(VLOOKUP(#REF!,'S35'!B:S,14,FALSE),"")</f>
        <v/>
      </c>
      <c r="DA24" t="str">
        <f>IFERROR(VLOOKUP(#REF!,'S36'!B:S,14,FALSE),"")</f>
        <v/>
      </c>
      <c r="DB24" t="str">
        <f>IFERROR(VLOOKUP(#REF!,'S37'!B:S,14,FALSE),"")</f>
        <v/>
      </c>
      <c r="DC24" t="str">
        <f>IFERROR(VLOOKUP(#REF!,'S38'!B:S,14,FALSE),"")</f>
        <v/>
      </c>
      <c r="DD24" t="str">
        <f>IFERROR(VLOOKUP(#REF!,'S39'!B:S,14,FALSE),"")</f>
        <v/>
      </c>
      <c r="DE24" t="str">
        <f>IFERROR(VLOOKUP(#REF!,'S40'!B:S,14,FALSE),"")</f>
        <v/>
      </c>
      <c r="DF24" t="str">
        <f>IFERROR(VLOOKUP(#REF!,'S41'!B:S,14,FALSE),"")</f>
        <v/>
      </c>
      <c r="DG24" t="str">
        <f>IFERROR(VLOOKUP(#REF!,'S42'!B:S,14,FALSE),"")</f>
        <v/>
      </c>
      <c r="DH24" t="str">
        <f>IFERROR(VLOOKUP(#REF!,'S43'!B:S,14,FALSE),"")</f>
        <v/>
      </c>
      <c r="DI24" t="str">
        <f>IFERROR(VLOOKUP(#REF!,'S44'!B:S,14,FALSE),"")</f>
        <v/>
      </c>
      <c r="DJ24" t="str">
        <f>IFERROR(VLOOKUP(#REF!,'S45'!B:S,14,FALSE),"")</f>
        <v/>
      </c>
      <c r="DK24" t="str">
        <f>IFERROR(VLOOKUP(#REF!,'S46'!B:S,14,FALSE),"")</f>
        <v/>
      </c>
      <c r="DL24" t="str">
        <f>IFERROR(VLOOKUP(#REF!,'S47'!B:S,14,FALSE),"")</f>
        <v/>
      </c>
      <c r="DM24" t="str">
        <f>IFERROR(VLOOKUP(#REF!,'S48'!B:S,14,FALSE),"")</f>
        <v/>
      </c>
      <c r="DN24" t="str">
        <f>IFERROR(VLOOKUP(#REF!,'S49'!B:S,14,FALSE),"")</f>
        <v/>
      </c>
      <c r="DO24" t="str">
        <f>IFERROR(VLOOKUP(#REF!,'S50'!B:S,14,FALSE),"")</f>
        <v/>
      </c>
      <c r="DP24" t="str">
        <f>IFERROR(VLOOKUP(#REF!,'S51'!B:S,14,FALSE),"")</f>
        <v/>
      </c>
      <c r="DQ24" t="str">
        <f>IFERROR(VLOOKUP(#REF!,'S52'!B:S,14,FALSE),"")</f>
        <v/>
      </c>
      <c r="DR24" t="e">
        <f>IF(#REF!="","",IF(F24="non classé","",SUM(BR24:DQ24)))</f>
        <v>#REF!</v>
      </c>
    </row>
    <row r="25" spans="1:122" ht="23.1" hidden="1" customHeight="1" x14ac:dyDescent="0.25">
      <c r="A25" s="48"/>
      <c r="B25" s="234" t="s">
        <v>327</v>
      </c>
      <c r="F25" s="86" t="e">
        <f>IF(#REF!="","",IFERROR(INDEX(Challenge!$A$3:$A$72,MATCH(#REF!,Challenge!$B$3:$B$72,0)),"non classé"))</f>
        <v>#REF!</v>
      </c>
      <c r="G25" s="86"/>
      <c r="H25" t="str">
        <f>IFERROR(VLOOKUP(#REF!,'S01'!B:S,13,FALSE),"")</f>
        <v/>
      </c>
      <c r="I25" t="str">
        <f>IFERROR(VLOOKUP(#REF!,'S02'!B:S,13,FALSE),"")</f>
        <v/>
      </c>
      <c r="J25" t="str">
        <f>IFERROR(VLOOKUP(#REF!,'S03'!B:S,13,FALSE),"")</f>
        <v/>
      </c>
      <c r="K25" t="str">
        <f>IFERROR(VLOOKUP(#REF!,'S04'!B:S,13,FALSE),"")</f>
        <v/>
      </c>
      <c r="L25" t="str">
        <f>IFERROR(VLOOKUP(#REF!,'S05'!B:S,13,FALSE),"")</f>
        <v/>
      </c>
      <c r="M25" t="str">
        <f>IFERROR(VLOOKUP(#REF!,'S06'!B:S,13,FALSE),"")</f>
        <v/>
      </c>
      <c r="N25" t="str">
        <f>IFERROR(VLOOKUP(#REF!,'S07'!B:S,13,FALSE),"")</f>
        <v/>
      </c>
      <c r="O25" t="str">
        <f>IFERROR(VLOOKUP(#REF!,'S08'!B:S,13,FALSE),"")</f>
        <v/>
      </c>
      <c r="P25" t="str">
        <f>IFERROR(VLOOKUP(#REF!,'S09'!B:S,13,FALSE),"")</f>
        <v/>
      </c>
      <c r="Q25" t="str">
        <f>IFERROR(VLOOKUP(#REF!,'S10'!B:S,13,FALSE),"")</f>
        <v/>
      </c>
      <c r="R25" t="str">
        <f>IFERROR(VLOOKUP(#REF!,'S11'!B:S,13,FALSE),"")</f>
        <v/>
      </c>
      <c r="S25" t="str">
        <f>IFERROR(VLOOKUP(#REF!,'S12'!B:S,13,FALSE),"")</f>
        <v/>
      </c>
      <c r="T25" t="str">
        <f>IFERROR(VLOOKUP(#REF!,'S13'!B:S,13,FALSE),"")</f>
        <v/>
      </c>
      <c r="U25" t="str">
        <f>IFERROR(VLOOKUP(#REF!,'S14'!B:S,13,FALSE),"")</f>
        <v/>
      </c>
      <c r="V25" t="str">
        <f>IFERROR(VLOOKUP(#REF!,'S15'!B:S,13,FALSE),"")</f>
        <v/>
      </c>
      <c r="W25" t="str">
        <f>IFERROR(VLOOKUP(#REF!,'S16'!B:S,13,FALSE),"")</f>
        <v/>
      </c>
      <c r="X25" t="str">
        <f>IFERROR(VLOOKUP(#REF!,'S17'!B:S,13,FALSE),"")</f>
        <v/>
      </c>
      <c r="Y25" t="str">
        <f>IFERROR(VLOOKUP(#REF!,'S18'!B:S,13,FALSE),"")</f>
        <v/>
      </c>
      <c r="Z25" t="str">
        <f>IFERROR(VLOOKUP(#REF!,'S19'!B:S,13,FALSE),"")</f>
        <v/>
      </c>
      <c r="AA25" t="str">
        <f>IFERROR(VLOOKUP(#REF!,'S20'!B:S,13,FALSE),"")</f>
        <v/>
      </c>
      <c r="AB25" t="str">
        <f>IFERROR(VLOOKUP(#REF!,'S21'!B:S,13,FALSE),"")</f>
        <v/>
      </c>
      <c r="AC25" t="str">
        <f>IFERROR(VLOOKUP(#REF!,'S22'!B:S,13,FALSE),"")</f>
        <v/>
      </c>
      <c r="AD25" t="str">
        <f>IFERROR(VLOOKUP(#REF!,'S23'!B:S,13,FALSE),"")</f>
        <v/>
      </c>
      <c r="AE25" t="str">
        <f>IFERROR(VLOOKUP(#REF!,'S24'!B:S,13,FALSE),"")</f>
        <v/>
      </c>
      <c r="AF25" t="str">
        <f>IFERROR(VLOOKUP(#REF!,'S25'!B:S,13,FALSE),"")</f>
        <v/>
      </c>
      <c r="AG25" t="str">
        <f>IFERROR(VLOOKUP(#REF!,'S26'!B:S,13,FALSE),"")</f>
        <v/>
      </c>
      <c r="AH25" t="str">
        <f>IFERROR(VLOOKUP(#REF!,'S27'!B:S,13,FALSE),"")</f>
        <v/>
      </c>
      <c r="AI25" t="str">
        <f>IFERROR(VLOOKUP(#REF!,'S28'!B:S,13,FALSE),"")</f>
        <v/>
      </c>
      <c r="AJ25" t="str">
        <f>IFERROR(VLOOKUP(#REF!,'S29'!B:S,13,FALSE),"")</f>
        <v/>
      </c>
      <c r="AK25" t="str">
        <f>IFERROR(VLOOKUP(#REF!,'S30'!B:S,13,FALSE),"")</f>
        <v/>
      </c>
      <c r="AL25" t="str">
        <f>IFERROR(VLOOKUP(#REF!,'S31'!B:S,13,FALSE),"")</f>
        <v/>
      </c>
      <c r="AM25" t="str">
        <f>IFERROR(VLOOKUP(#REF!,'S32'!B:S,13,FALSE),"")</f>
        <v/>
      </c>
      <c r="AN25" t="str">
        <f>IFERROR(VLOOKUP(#REF!,'S33'!B:S,13,FALSE),"")</f>
        <v/>
      </c>
      <c r="AO25" t="str">
        <f>IFERROR(VLOOKUP(#REF!,'S34'!B:S,13,FALSE),"")</f>
        <v/>
      </c>
      <c r="AP25" t="str">
        <f>IFERROR(VLOOKUP(#REF!,'S35'!B:S,13,FALSE),"")</f>
        <v/>
      </c>
      <c r="AQ25" t="str">
        <f>IFERROR(VLOOKUP(#REF!,'S36'!B:S,13,FALSE),"")</f>
        <v/>
      </c>
      <c r="AR25" t="str">
        <f>IFERROR(VLOOKUP(#REF!,'S37'!B:S,13,FALSE),"")</f>
        <v/>
      </c>
      <c r="AS25" t="str">
        <f>IFERROR(VLOOKUP(#REF!,'S38'!B:S,13,FALSE),"")</f>
        <v/>
      </c>
      <c r="AT25" t="str">
        <f>IFERROR(VLOOKUP(#REF!,'S39'!B:S,13,FALSE),"")</f>
        <v/>
      </c>
      <c r="AU25" s="37" t="str">
        <f>IFERROR(VLOOKUP(#REF!,'S40'!B:S,13,FALSE),"")</f>
        <v/>
      </c>
      <c r="AV25" t="str">
        <f>IFERROR(VLOOKUP(#REF!,'S41'!B:S,13,FALSE),"")</f>
        <v/>
      </c>
      <c r="AW25" t="str">
        <f>IFERROR(VLOOKUP(#REF!,'S42'!B:S,13,FALSE),"")</f>
        <v/>
      </c>
      <c r="AX25" t="str">
        <f>IFERROR(VLOOKUP(#REF!,'S43'!B:S,13,FALSE),"")</f>
        <v/>
      </c>
      <c r="AY25" t="str">
        <f>IFERROR(VLOOKUP(#REF!,'S44'!B:S,13,FALSE),"")</f>
        <v/>
      </c>
      <c r="AZ25" t="str">
        <f>IFERROR(VLOOKUP(#REF!,'S45'!B:S,13,FALSE),"")</f>
        <v/>
      </c>
      <c r="BA25" t="str">
        <f>IFERROR(VLOOKUP(#REF!,'S46'!B:S,13,FALSE),"")</f>
        <v/>
      </c>
      <c r="BB25" t="str">
        <f>IFERROR(VLOOKUP(#REF!,'S47'!B:S,13,FALSE),"")</f>
        <v/>
      </c>
      <c r="BC25" t="str">
        <f>IFERROR(VLOOKUP(#REF!,'S48'!B:S,13,FALSE),"")</f>
        <v/>
      </c>
      <c r="BD25" t="str">
        <f>IFERROR(VLOOKUP(#REF!,'S49'!B:S,13,FALSE),"")</f>
        <v/>
      </c>
      <c r="BE25" t="str">
        <f>IFERROR(VLOOKUP(#REF!,'S50'!B:S,13,FALSE),"")</f>
        <v/>
      </c>
      <c r="BF25" t="str">
        <f>IFERROR(VLOOKUP(#REF!,'S51'!B:S,13,FALSE),"")</f>
        <v/>
      </c>
      <c r="BG25" t="str">
        <f>IFERROR(VLOOKUP(#REF!,'S52'!B:S,13,FALSE),"")</f>
        <v/>
      </c>
      <c r="BH25" s="188" t="e">
        <f>IF(#REF!="",-9999.0001,IF(BJ25=52,-9999.0001+SUM(H25:BG25),IF(BJ25&lt;&gt;52,0.0001+SUM(H25:BG25))))</f>
        <v>#REF!</v>
      </c>
      <c r="BI25" s="65" t="e">
        <f>IF(#REF!="","",SUM(H25:BG25))</f>
        <v>#REF!</v>
      </c>
      <c r="BJ25" s="65" t="e">
        <f>IF(#REF!="","",COUNTIF(H25:BG25,""))</f>
        <v>#REF!</v>
      </c>
      <c r="BK25" s="54">
        <f t="shared" si="0"/>
        <v>0</v>
      </c>
      <c r="BR25" t="str">
        <f>IFERROR(VLOOKUP(#REF!,'S01'!B:S,14,FALSE),"")</f>
        <v/>
      </c>
      <c r="BS25" t="str">
        <f>IFERROR(VLOOKUP(#REF!,'S02'!B:S,14,FALSE),"")</f>
        <v/>
      </c>
      <c r="BT25" t="str">
        <f>IFERROR(VLOOKUP(#REF!,'S03'!B:S,14,FALSE),"")</f>
        <v/>
      </c>
      <c r="BU25" t="str">
        <f>IFERROR(VLOOKUP(#REF!,'S04'!B:S,14,FALSE),"")</f>
        <v/>
      </c>
      <c r="BV25" t="str">
        <f>IFERROR(VLOOKUP(#REF!,'S05'!B:S,14,FALSE),"")</f>
        <v/>
      </c>
      <c r="BW25" t="str">
        <f>IFERROR(VLOOKUP(#REF!,'S06'!B:S,14,FALSE),"")</f>
        <v/>
      </c>
      <c r="BX25" t="str">
        <f>IFERROR(VLOOKUP(#REF!,'S07'!B:S,14,FALSE),"")</f>
        <v/>
      </c>
      <c r="BY25" t="str">
        <f>IFERROR(VLOOKUP(#REF!,'S08'!B:S,14,FALSE),"")</f>
        <v/>
      </c>
      <c r="BZ25" t="str">
        <f>IFERROR(VLOOKUP(#REF!,'S09'!B:S,14,FALSE),"")</f>
        <v/>
      </c>
      <c r="CA25" t="str">
        <f>IFERROR(VLOOKUP(#REF!,'S10'!B:S,14,FALSE),"")</f>
        <v/>
      </c>
      <c r="CB25" t="str">
        <f>IFERROR(VLOOKUP(#REF!,'S11'!B:S,14,FALSE),"")</f>
        <v/>
      </c>
      <c r="CC25" t="str">
        <f>IFERROR(VLOOKUP(#REF!,'S12'!B:S,14,FALSE),"")</f>
        <v/>
      </c>
      <c r="CD25" t="str">
        <f>IFERROR(VLOOKUP(#REF!,'S13'!B:S,14,FALSE),"")</f>
        <v/>
      </c>
      <c r="CE25" t="str">
        <f>IFERROR(VLOOKUP(#REF!,'S14'!B:S,14,FALSE),"")</f>
        <v/>
      </c>
      <c r="CF25" t="str">
        <f>IFERROR(VLOOKUP(#REF!,'S15'!B:S,14,FALSE),"")</f>
        <v/>
      </c>
      <c r="CG25" t="str">
        <f>IFERROR(VLOOKUP(#REF!,'S16'!B:S,14,FALSE),"")</f>
        <v/>
      </c>
      <c r="CH25" t="str">
        <f>IFERROR(VLOOKUP(#REF!,'S17'!B:S,14,FALSE),"")</f>
        <v/>
      </c>
      <c r="CI25" t="str">
        <f>IFERROR(VLOOKUP(#REF!,'S18'!B:S,14,FALSE),"")</f>
        <v/>
      </c>
      <c r="CJ25" t="str">
        <f>IFERROR(VLOOKUP(#REF!,'S19'!B:S,14,FALSE),"")</f>
        <v/>
      </c>
      <c r="CK25" t="str">
        <f>IFERROR(VLOOKUP(#REF!,'S20'!B:S,14,FALSE),"")</f>
        <v/>
      </c>
      <c r="CL25" t="str">
        <f>IFERROR(VLOOKUP(#REF!,'S21'!B:S,14,FALSE),"")</f>
        <v/>
      </c>
      <c r="CM25" t="str">
        <f>IFERROR(VLOOKUP(#REF!,'S22'!B:S,14,FALSE),"")</f>
        <v/>
      </c>
      <c r="CN25" t="str">
        <f>IFERROR(VLOOKUP(#REF!,'S23'!B:S,14,FALSE),"")</f>
        <v/>
      </c>
      <c r="CO25" t="str">
        <f>IFERROR(VLOOKUP(#REF!,'S24'!B:S,14,FALSE),"")</f>
        <v/>
      </c>
      <c r="CP25" t="str">
        <f>IFERROR(VLOOKUP(#REF!,'S25'!B:S,14,FALSE),"")</f>
        <v/>
      </c>
      <c r="CQ25" t="str">
        <f>IFERROR(VLOOKUP(#REF!,'S26'!B:S,14,FALSE),"")</f>
        <v/>
      </c>
      <c r="CR25" t="str">
        <f>IFERROR(VLOOKUP(#REF!,'S27'!B:S,14,FALSE),"")</f>
        <v/>
      </c>
      <c r="CS25" t="str">
        <f>IFERROR(VLOOKUP(#REF!,'S28'!B:S,14,FALSE),"")</f>
        <v/>
      </c>
      <c r="CT25" t="str">
        <f>IFERROR(VLOOKUP(#REF!,'S29'!B:S,14,FALSE),"")</f>
        <v/>
      </c>
      <c r="CU25" t="str">
        <f>IFERROR(VLOOKUP(#REF!,'S30'!B:S,14,FALSE),"")</f>
        <v/>
      </c>
      <c r="CV25" t="str">
        <f>IFERROR(VLOOKUP(#REF!,'S31'!B:S,14,FALSE),"")</f>
        <v/>
      </c>
      <c r="CW25" t="str">
        <f>IFERROR(VLOOKUP(#REF!,'S32'!B:S,14,FALSE),"")</f>
        <v/>
      </c>
      <c r="CX25" t="str">
        <f>IFERROR(VLOOKUP(#REF!,'S33'!B:S,14,FALSE),"")</f>
        <v/>
      </c>
      <c r="CY25" t="str">
        <f>IFERROR(VLOOKUP(#REF!,'S34'!B:S,14,FALSE),"")</f>
        <v/>
      </c>
      <c r="CZ25" t="str">
        <f>IFERROR(VLOOKUP(#REF!,'S35'!B:S,14,FALSE),"")</f>
        <v/>
      </c>
      <c r="DA25" t="str">
        <f>IFERROR(VLOOKUP(#REF!,'S36'!B:S,14,FALSE),"")</f>
        <v/>
      </c>
      <c r="DB25" t="str">
        <f>IFERROR(VLOOKUP(#REF!,'S37'!B:S,14,FALSE),"")</f>
        <v/>
      </c>
      <c r="DC25" t="str">
        <f>IFERROR(VLOOKUP(#REF!,'S38'!B:S,14,FALSE),"")</f>
        <v/>
      </c>
      <c r="DD25" t="str">
        <f>IFERROR(VLOOKUP(#REF!,'S39'!B:S,14,FALSE),"")</f>
        <v/>
      </c>
      <c r="DE25" t="str">
        <f>IFERROR(VLOOKUP(#REF!,'S40'!B:S,14,FALSE),"")</f>
        <v/>
      </c>
      <c r="DF25" t="str">
        <f>IFERROR(VLOOKUP(#REF!,'S41'!B:S,14,FALSE),"")</f>
        <v/>
      </c>
      <c r="DG25" t="str">
        <f>IFERROR(VLOOKUP(#REF!,'S42'!B:S,14,FALSE),"")</f>
        <v/>
      </c>
      <c r="DH25" t="str">
        <f>IFERROR(VLOOKUP(#REF!,'S43'!B:S,14,FALSE),"")</f>
        <v/>
      </c>
      <c r="DI25" t="str">
        <f>IFERROR(VLOOKUP(#REF!,'S44'!B:S,14,FALSE),"")</f>
        <v/>
      </c>
      <c r="DJ25" t="str">
        <f>IFERROR(VLOOKUP(#REF!,'S45'!B:S,14,FALSE),"")</f>
        <v/>
      </c>
      <c r="DK25" t="str">
        <f>IFERROR(VLOOKUP(#REF!,'S46'!B:S,14,FALSE),"")</f>
        <v/>
      </c>
      <c r="DL25" t="str">
        <f>IFERROR(VLOOKUP(#REF!,'S47'!B:S,14,FALSE),"")</f>
        <v/>
      </c>
      <c r="DM25" t="str">
        <f>IFERROR(VLOOKUP(#REF!,'S48'!B:S,14,FALSE),"")</f>
        <v/>
      </c>
      <c r="DN25" t="str">
        <f>IFERROR(VLOOKUP(#REF!,'S49'!B:S,14,FALSE),"")</f>
        <v/>
      </c>
      <c r="DO25" t="str">
        <f>IFERROR(VLOOKUP(#REF!,'S50'!B:S,14,FALSE),"")</f>
        <v/>
      </c>
      <c r="DP25" t="str">
        <f>IFERROR(VLOOKUP(#REF!,'S51'!B:S,14,FALSE),"")</f>
        <v/>
      </c>
      <c r="DQ25" t="str">
        <f>IFERROR(VLOOKUP(#REF!,'S52'!B:S,14,FALSE),"")</f>
        <v/>
      </c>
      <c r="DR25" t="e">
        <f>IF(#REF!="","",IF(F25="non classé","",SUM(BR25:DQ25)))</f>
        <v>#REF!</v>
      </c>
    </row>
    <row r="26" spans="1:122" ht="23.1" customHeight="1" x14ac:dyDescent="0.25">
      <c r="A26" s="48" t="s">
        <v>382</v>
      </c>
      <c r="B26" s="234" t="s">
        <v>376</v>
      </c>
      <c r="F26" s="86" t="e">
        <f>IF(#REF!="","",IFERROR(INDEX(Challenge!$A$3:$A$72,MATCH(#REF!,Challenge!$B$3:$B$72,0)),"non classé"))</f>
        <v>#REF!</v>
      </c>
      <c r="G26" s="86"/>
      <c r="H26" t="str">
        <f>IFERROR(VLOOKUP(#REF!,'S01'!B:S,13,FALSE),"")</f>
        <v/>
      </c>
      <c r="I26" t="str">
        <f>IFERROR(VLOOKUP(#REF!,'S02'!B:S,13,FALSE),"")</f>
        <v/>
      </c>
      <c r="J26" t="str">
        <f>IFERROR(VLOOKUP(#REF!,'S03'!B:S,13,FALSE),"")</f>
        <v/>
      </c>
      <c r="K26" t="str">
        <f>IFERROR(VLOOKUP(#REF!,'S04'!B:S,13,FALSE),"")</f>
        <v/>
      </c>
      <c r="L26" t="str">
        <f>IFERROR(VLOOKUP(#REF!,'S05'!B:S,13,FALSE),"")</f>
        <v/>
      </c>
      <c r="M26" t="str">
        <f>IFERROR(VLOOKUP(#REF!,'S06'!B:S,13,FALSE),"")</f>
        <v/>
      </c>
      <c r="N26" t="str">
        <f>IFERROR(VLOOKUP(#REF!,'S07'!B:S,13,FALSE),"")</f>
        <v/>
      </c>
      <c r="O26" t="str">
        <f>IFERROR(VLOOKUP(#REF!,'S08'!B:S,13,FALSE),"")</f>
        <v/>
      </c>
      <c r="P26" t="str">
        <f>IFERROR(VLOOKUP(#REF!,'S09'!B:S,13,FALSE),"")</f>
        <v/>
      </c>
      <c r="Q26" t="str">
        <f>IFERROR(VLOOKUP(#REF!,'S10'!B:S,13,FALSE),"")</f>
        <v/>
      </c>
      <c r="R26" t="str">
        <f>IFERROR(VLOOKUP(#REF!,'S11'!B:S,13,FALSE),"")</f>
        <v/>
      </c>
      <c r="S26" t="str">
        <f>IFERROR(VLOOKUP(#REF!,'S12'!B:S,13,FALSE),"")</f>
        <v/>
      </c>
      <c r="T26" t="str">
        <f>IFERROR(VLOOKUP(#REF!,'S13'!B:S,13,FALSE),"")</f>
        <v/>
      </c>
      <c r="U26" t="str">
        <f>IFERROR(VLOOKUP(#REF!,'S14'!B:S,13,FALSE),"")</f>
        <v/>
      </c>
      <c r="V26" t="str">
        <f>IFERROR(VLOOKUP(#REF!,'S15'!B:S,13,FALSE),"")</f>
        <v/>
      </c>
      <c r="W26" t="str">
        <f>IFERROR(VLOOKUP(#REF!,'S16'!B:S,13,FALSE),"")</f>
        <v/>
      </c>
      <c r="X26" t="str">
        <f>IFERROR(VLOOKUP(#REF!,'S17'!B:S,13,FALSE),"")</f>
        <v/>
      </c>
      <c r="Y26" t="str">
        <f>IFERROR(VLOOKUP(#REF!,'S18'!B:S,13,FALSE),"")</f>
        <v/>
      </c>
      <c r="Z26" t="str">
        <f>IFERROR(VLOOKUP(#REF!,'S19'!B:S,13,FALSE),"")</f>
        <v/>
      </c>
      <c r="AA26" t="str">
        <f>IFERROR(VLOOKUP(#REF!,'S20'!B:S,13,FALSE),"")</f>
        <v/>
      </c>
      <c r="AB26" t="str">
        <f>IFERROR(VLOOKUP(#REF!,'S21'!B:S,13,FALSE),"")</f>
        <v/>
      </c>
      <c r="AC26" t="str">
        <f>IFERROR(VLOOKUP(#REF!,'S22'!B:S,13,FALSE),"")</f>
        <v/>
      </c>
      <c r="AD26" t="str">
        <f>IFERROR(VLOOKUP(#REF!,'S23'!B:S,13,FALSE),"")</f>
        <v/>
      </c>
      <c r="AE26" t="str">
        <f>IFERROR(VLOOKUP(#REF!,'S24'!B:S,13,FALSE),"")</f>
        <v/>
      </c>
      <c r="AF26" t="str">
        <f>IFERROR(VLOOKUP(#REF!,'S25'!B:S,13,FALSE),"")</f>
        <v/>
      </c>
      <c r="AG26" t="str">
        <f>IFERROR(VLOOKUP(#REF!,'S26'!B:S,13,FALSE),"")</f>
        <v/>
      </c>
      <c r="AH26" t="str">
        <f>IFERROR(VLOOKUP(#REF!,'S27'!B:S,13,FALSE),"")</f>
        <v/>
      </c>
      <c r="AI26" t="str">
        <f>IFERROR(VLOOKUP(#REF!,'S28'!B:S,13,FALSE),"")</f>
        <v/>
      </c>
      <c r="AJ26" t="str">
        <f>IFERROR(VLOOKUP(#REF!,'S29'!B:S,13,FALSE),"")</f>
        <v/>
      </c>
      <c r="AK26" t="str">
        <f>IFERROR(VLOOKUP(#REF!,'S30'!B:S,13,FALSE),"")</f>
        <v/>
      </c>
      <c r="AL26" t="str">
        <f>IFERROR(VLOOKUP(#REF!,'S31'!B:S,13,FALSE),"")</f>
        <v/>
      </c>
      <c r="AM26" t="str">
        <f>IFERROR(VLOOKUP(#REF!,'S32'!B:S,13,FALSE),"")</f>
        <v/>
      </c>
      <c r="AN26" t="str">
        <f>IFERROR(VLOOKUP(#REF!,'S33'!B:S,13,FALSE),"")</f>
        <v/>
      </c>
      <c r="AO26" t="str">
        <f>IFERROR(VLOOKUP(#REF!,'S34'!B:S,13,FALSE),"")</f>
        <v/>
      </c>
      <c r="AP26" t="str">
        <f>IFERROR(VLOOKUP(#REF!,'S35'!B:S,13,FALSE),"")</f>
        <v/>
      </c>
      <c r="AQ26" t="str">
        <f>IFERROR(VLOOKUP(#REF!,'S36'!B:S,13,FALSE),"")</f>
        <v/>
      </c>
      <c r="AR26" t="str">
        <f>IFERROR(VLOOKUP(#REF!,'S37'!B:S,13,FALSE),"")</f>
        <v/>
      </c>
      <c r="AS26" t="str">
        <f>IFERROR(VLOOKUP(#REF!,'S38'!B:S,13,FALSE),"")</f>
        <v/>
      </c>
      <c r="AT26" t="str">
        <f>IFERROR(VLOOKUP(#REF!,'S39'!B:S,13,FALSE),"")</f>
        <v/>
      </c>
      <c r="AU26" s="37" t="str">
        <f>IFERROR(VLOOKUP(#REF!,'S40'!B:S,13,FALSE),"")</f>
        <v/>
      </c>
      <c r="AV26" t="str">
        <f>IFERROR(VLOOKUP(#REF!,'S41'!B:S,13,FALSE),"")</f>
        <v/>
      </c>
      <c r="AW26" t="str">
        <f>IFERROR(VLOOKUP(#REF!,'S42'!B:S,13,FALSE),"")</f>
        <v/>
      </c>
      <c r="AX26" t="str">
        <f>IFERROR(VLOOKUP(#REF!,'S43'!B:S,13,FALSE),"")</f>
        <v/>
      </c>
      <c r="AY26" t="str">
        <f>IFERROR(VLOOKUP(#REF!,'S44'!B:S,13,FALSE),"")</f>
        <v/>
      </c>
      <c r="AZ26" t="str">
        <f>IFERROR(VLOOKUP(#REF!,'S45'!B:S,13,FALSE),"")</f>
        <v/>
      </c>
      <c r="BA26" t="str">
        <f>IFERROR(VLOOKUP(#REF!,'S46'!B:S,13,FALSE),"")</f>
        <v/>
      </c>
      <c r="BB26" t="str">
        <f>IFERROR(VLOOKUP(#REF!,'S47'!B:S,13,FALSE),"")</f>
        <v/>
      </c>
      <c r="BC26" t="str">
        <f>IFERROR(VLOOKUP(#REF!,'S48'!B:S,13,FALSE),"")</f>
        <v/>
      </c>
      <c r="BD26" t="str">
        <f>IFERROR(VLOOKUP(#REF!,'S49'!B:S,13,FALSE),"")</f>
        <v/>
      </c>
      <c r="BE26" t="str">
        <f>IFERROR(VLOOKUP(#REF!,'S50'!B:S,13,FALSE),"")</f>
        <v/>
      </c>
      <c r="BF26" t="str">
        <f>IFERROR(VLOOKUP(#REF!,'S51'!B:S,13,FALSE),"")</f>
        <v/>
      </c>
      <c r="BG26" t="str">
        <f>IFERROR(VLOOKUP(#REF!,'S52'!B:S,13,FALSE),"")</f>
        <v/>
      </c>
      <c r="BH26" s="188" t="e">
        <f>IF(#REF!="",-9999.0001,IF(BJ26=52,-9999.0001+SUM(H26:BG26),IF(BJ26&lt;&gt;52,0.0001+SUM(H26:BG26))))</f>
        <v>#REF!</v>
      </c>
      <c r="BI26" s="65" t="e">
        <f>IF(#REF!="","",SUM(H26:BG26))</f>
        <v>#REF!</v>
      </c>
      <c r="BJ26" s="65" t="e">
        <f>IF(#REF!="","",COUNTIF(H26:BG26,""))</f>
        <v>#REF!</v>
      </c>
      <c r="BK26" s="54">
        <f t="shared" si="0"/>
        <v>0</v>
      </c>
      <c r="BR26" t="str">
        <f>IFERROR(VLOOKUP(#REF!,'S01'!B:S,14,FALSE),"")</f>
        <v/>
      </c>
      <c r="BS26" t="str">
        <f>IFERROR(VLOOKUP(#REF!,'S02'!B:S,14,FALSE),"")</f>
        <v/>
      </c>
      <c r="BT26" t="str">
        <f>IFERROR(VLOOKUP(#REF!,'S03'!B:S,14,FALSE),"")</f>
        <v/>
      </c>
      <c r="BU26" t="str">
        <f>IFERROR(VLOOKUP(#REF!,'S04'!B:S,14,FALSE),"")</f>
        <v/>
      </c>
      <c r="BV26" t="str">
        <f>IFERROR(VLOOKUP(#REF!,'S05'!B:S,14,FALSE),"")</f>
        <v/>
      </c>
      <c r="BW26" t="str">
        <f>IFERROR(VLOOKUP(#REF!,'S06'!B:S,14,FALSE),"")</f>
        <v/>
      </c>
      <c r="BX26" t="str">
        <f>IFERROR(VLOOKUP(#REF!,'S07'!B:S,14,FALSE),"")</f>
        <v/>
      </c>
      <c r="BY26" t="str">
        <f>IFERROR(VLOOKUP(#REF!,'S08'!B:S,14,FALSE),"")</f>
        <v/>
      </c>
      <c r="BZ26" t="str">
        <f>IFERROR(VLOOKUP(#REF!,'S09'!B:S,14,FALSE),"")</f>
        <v/>
      </c>
      <c r="CA26" t="str">
        <f>IFERROR(VLOOKUP(#REF!,'S10'!B:S,14,FALSE),"")</f>
        <v/>
      </c>
      <c r="CB26" t="str">
        <f>IFERROR(VLOOKUP(#REF!,'S11'!B:S,14,FALSE),"")</f>
        <v/>
      </c>
      <c r="CC26" t="str">
        <f>IFERROR(VLOOKUP(#REF!,'S12'!B:S,14,FALSE),"")</f>
        <v/>
      </c>
      <c r="CD26" t="str">
        <f>IFERROR(VLOOKUP(#REF!,'S13'!B:S,14,FALSE),"")</f>
        <v/>
      </c>
      <c r="CE26" t="str">
        <f>IFERROR(VLOOKUP(#REF!,'S14'!B:S,14,FALSE),"")</f>
        <v/>
      </c>
      <c r="CF26" t="str">
        <f>IFERROR(VLOOKUP(#REF!,'S15'!B:S,14,FALSE),"")</f>
        <v/>
      </c>
      <c r="CG26" t="str">
        <f>IFERROR(VLOOKUP(#REF!,'S16'!B:S,14,FALSE),"")</f>
        <v/>
      </c>
      <c r="CH26" t="str">
        <f>IFERROR(VLOOKUP(#REF!,'S17'!B:S,14,FALSE),"")</f>
        <v/>
      </c>
      <c r="CI26" t="str">
        <f>IFERROR(VLOOKUP(#REF!,'S18'!B:S,14,FALSE),"")</f>
        <v/>
      </c>
      <c r="CJ26" t="str">
        <f>IFERROR(VLOOKUP(#REF!,'S19'!B:S,14,FALSE),"")</f>
        <v/>
      </c>
      <c r="CK26" t="str">
        <f>IFERROR(VLOOKUP(#REF!,'S20'!B:S,14,FALSE),"")</f>
        <v/>
      </c>
      <c r="CL26" t="str">
        <f>IFERROR(VLOOKUP(#REF!,'S21'!B:S,14,FALSE),"")</f>
        <v/>
      </c>
      <c r="CM26" t="str">
        <f>IFERROR(VLOOKUP(#REF!,'S22'!B:S,14,FALSE),"")</f>
        <v/>
      </c>
      <c r="CN26" t="str">
        <f>IFERROR(VLOOKUP(#REF!,'S23'!B:S,14,FALSE),"")</f>
        <v/>
      </c>
      <c r="CO26" t="str">
        <f>IFERROR(VLOOKUP(#REF!,'S24'!B:S,14,FALSE),"")</f>
        <v/>
      </c>
      <c r="CP26" t="str">
        <f>IFERROR(VLOOKUP(#REF!,'S25'!B:S,14,FALSE),"")</f>
        <v/>
      </c>
      <c r="CQ26" t="str">
        <f>IFERROR(VLOOKUP(#REF!,'S26'!B:S,14,FALSE),"")</f>
        <v/>
      </c>
      <c r="CR26" t="str">
        <f>IFERROR(VLOOKUP(#REF!,'S27'!B:S,14,FALSE),"")</f>
        <v/>
      </c>
      <c r="CS26" t="str">
        <f>IFERROR(VLOOKUP(#REF!,'S28'!B:S,14,FALSE),"")</f>
        <v/>
      </c>
      <c r="CT26" t="str">
        <f>IFERROR(VLOOKUP(#REF!,'S29'!B:S,14,FALSE),"")</f>
        <v/>
      </c>
      <c r="CU26" t="str">
        <f>IFERROR(VLOOKUP(#REF!,'S30'!B:S,14,FALSE),"")</f>
        <v/>
      </c>
      <c r="CV26" t="str">
        <f>IFERROR(VLOOKUP(#REF!,'S31'!B:S,14,FALSE),"")</f>
        <v/>
      </c>
      <c r="CW26" t="str">
        <f>IFERROR(VLOOKUP(#REF!,'S32'!B:S,14,FALSE),"")</f>
        <v/>
      </c>
      <c r="CX26" t="str">
        <f>IFERROR(VLOOKUP(#REF!,'S33'!B:S,14,FALSE),"")</f>
        <v/>
      </c>
      <c r="CY26" t="str">
        <f>IFERROR(VLOOKUP(#REF!,'S34'!B:S,14,FALSE),"")</f>
        <v/>
      </c>
      <c r="CZ26" t="str">
        <f>IFERROR(VLOOKUP(#REF!,'S35'!B:S,14,FALSE),"")</f>
        <v/>
      </c>
      <c r="DA26" t="str">
        <f>IFERROR(VLOOKUP(#REF!,'S36'!B:S,14,FALSE),"")</f>
        <v/>
      </c>
      <c r="DB26" t="str">
        <f>IFERROR(VLOOKUP(#REF!,'S37'!B:S,14,FALSE),"")</f>
        <v/>
      </c>
      <c r="DC26" t="str">
        <f>IFERROR(VLOOKUP(#REF!,'S38'!B:S,14,FALSE),"")</f>
        <v/>
      </c>
      <c r="DD26" t="str">
        <f>IFERROR(VLOOKUP(#REF!,'S39'!B:S,14,FALSE),"")</f>
        <v/>
      </c>
      <c r="DE26" t="str">
        <f>IFERROR(VLOOKUP(#REF!,'S40'!B:S,14,FALSE),"")</f>
        <v/>
      </c>
      <c r="DF26" t="str">
        <f>IFERROR(VLOOKUP(#REF!,'S41'!B:S,14,FALSE),"")</f>
        <v/>
      </c>
      <c r="DG26" t="str">
        <f>IFERROR(VLOOKUP(#REF!,'S42'!B:S,14,FALSE),"")</f>
        <v/>
      </c>
      <c r="DH26" t="str">
        <f>IFERROR(VLOOKUP(#REF!,'S43'!B:S,14,FALSE),"")</f>
        <v/>
      </c>
      <c r="DI26" t="str">
        <f>IFERROR(VLOOKUP(#REF!,'S44'!B:S,14,FALSE),"")</f>
        <v/>
      </c>
      <c r="DJ26" t="str">
        <f>IFERROR(VLOOKUP(#REF!,'S45'!B:S,14,FALSE),"")</f>
        <v/>
      </c>
      <c r="DK26" t="str">
        <f>IFERROR(VLOOKUP(#REF!,'S46'!B:S,14,FALSE),"")</f>
        <v/>
      </c>
      <c r="DL26" t="str">
        <f>IFERROR(VLOOKUP(#REF!,'S47'!B:S,14,FALSE),"")</f>
        <v/>
      </c>
      <c r="DM26" t="str">
        <f>IFERROR(VLOOKUP(#REF!,'S48'!B:S,14,FALSE),"")</f>
        <v/>
      </c>
      <c r="DN26" t="str">
        <f>IFERROR(VLOOKUP(#REF!,'S49'!B:S,14,FALSE),"")</f>
        <v/>
      </c>
      <c r="DO26" t="str">
        <f>IFERROR(VLOOKUP(#REF!,'S50'!B:S,14,FALSE),"")</f>
        <v/>
      </c>
      <c r="DP26" t="str">
        <f>IFERROR(VLOOKUP(#REF!,'S51'!B:S,14,FALSE),"")</f>
        <v/>
      </c>
      <c r="DQ26" t="str">
        <f>IFERROR(VLOOKUP(#REF!,'S52'!B:S,14,FALSE),"")</f>
        <v/>
      </c>
      <c r="DR26" t="e">
        <f>IF(#REF!="","",IF(F26="non classé","",SUM(BR26:DQ26)))</f>
        <v>#REF!</v>
      </c>
    </row>
    <row r="27" spans="1:122" ht="23.1" hidden="1" customHeight="1" x14ac:dyDescent="0.25">
      <c r="A27" s="48"/>
      <c r="B27" s="235" t="s">
        <v>329</v>
      </c>
      <c r="F27" s="86" t="e">
        <f>IF(#REF!="","",IFERROR(INDEX(Challenge!$A$3:$A$72,MATCH(#REF!,Challenge!$B$3:$B$72,0)),"non classé"))</f>
        <v>#REF!</v>
      </c>
      <c r="G27" s="86"/>
      <c r="H27" t="str">
        <f>IFERROR(VLOOKUP(#REF!,'S01'!B:S,13,FALSE),"")</f>
        <v/>
      </c>
      <c r="I27" t="str">
        <f>IFERROR(VLOOKUP(#REF!,'S02'!B:S,13,FALSE),"")</f>
        <v/>
      </c>
      <c r="J27" t="str">
        <f>IFERROR(VLOOKUP(#REF!,'S03'!B:S,13,FALSE),"")</f>
        <v/>
      </c>
      <c r="K27" t="str">
        <f>IFERROR(VLOOKUP(#REF!,'S04'!B:S,13,FALSE),"")</f>
        <v/>
      </c>
      <c r="L27" t="str">
        <f>IFERROR(VLOOKUP(#REF!,'S05'!B:S,13,FALSE),"")</f>
        <v/>
      </c>
      <c r="M27" t="str">
        <f>IFERROR(VLOOKUP(#REF!,'S06'!B:S,13,FALSE),"")</f>
        <v/>
      </c>
      <c r="N27" t="str">
        <f>IFERROR(VLOOKUP(#REF!,'S07'!B:S,13,FALSE),"")</f>
        <v/>
      </c>
      <c r="O27" t="str">
        <f>IFERROR(VLOOKUP(#REF!,'S08'!B:S,13,FALSE),"")</f>
        <v/>
      </c>
      <c r="P27" t="str">
        <f>IFERROR(VLOOKUP(#REF!,'S09'!B:S,13,FALSE),"")</f>
        <v/>
      </c>
      <c r="Q27" t="str">
        <f>IFERROR(VLOOKUP(#REF!,'S10'!B:S,13,FALSE),"")</f>
        <v/>
      </c>
      <c r="R27" t="str">
        <f>IFERROR(VLOOKUP(#REF!,'S11'!B:S,13,FALSE),"")</f>
        <v/>
      </c>
      <c r="S27" t="str">
        <f>IFERROR(VLOOKUP(#REF!,'S12'!B:S,13,FALSE),"")</f>
        <v/>
      </c>
      <c r="T27" t="str">
        <f>IFERROR(VLOOKUP(#REF!,'S13'!B:S,13,FALSE),"")</f>
        <v/>
      </c>
      <c r="U27" t="str">
        <f>IFERROR(VLOOKUP(#REF!,'S14'!B:S,13,FALSE),"")</f>
        <v/>
      </c>
      <c r="V27" t="str">
        <f>IFERROR(VLOOKUP(#REF!,'S15'!B:S,13,FALSE),"")</f>
        <v/>
      </c>
      <c r="W27" t="str">
        <f>IFERROR(VLOOKUP(#REF!,'S16'!B:S,13,FALSE),"")</f>
        <v/>
      </c>
      <c r="X27" t="str">
        <f>IFERROR(VLOOKUP(#REF!,'S17'!B:S,13,FALSE),"")</f>
        <v/>
      </c>
      <c r="Y27" t="str">
        <f>IFERROR(VLOOKUP(#REF!,'S18'!B:S,13,FALSE),"")</f>
        <v/>
      </c>
      <c r="Z27" t="str">
        <f>IFERROR(VLOOKUP(#REF!,'S19'!B:S,13,FALSE),"")</f>
        <v/>
      </c>
      <c r="AA27" t="str">
        <f>IFERROR(VLOOKUP(#REF!,'S20'!B:S,13,FALSE),"")</f>
        <v/>
      </c>
      <c r="AB27" t="str">
        <f>IFERROR(VLOOKUP(#REF!,'S21'!B:S,13,FALSE),"")</f>
        <v/>
      </c>
      <c r="AC27" t="str">
        <f>IFERROR(VLOOKUP(#REF!,'S22'!B:S,13,FALSE),"")</f>
        <v/>
      </c>
      <c r="AD27" t="str">
        <f>IFERROR(VLOOKUP(#REF!,'S23'!B:S,13,FALSE),"")</f>
        <v/>
      </c>
      <c r="AE27" t="str">
        <f>IFERROR(VLOOKUP(#REF!,'S24'!B:S,13,FALSE),"")</f>
        <v/>
      </c>
      <c r="AF27" t="str">
        <f>IFERROR(VLOOKUP(#REF!,'S25'!B:S,13,FALSE),"")</f>
        <v/>
      </c>
      <c r="AG27" t="str">
        <f>IFERROR(VLOOKUP(#REF!,'S26'!B:S,13,FALSE),"")</f>
        <v/>
      </c>
      <c r="AH27" t="str">
        <f>IFERROR(VLOOKUP(#REF!,'S27'!B:S,13,FALSE),"")</f>
        <v/>
      </c>
      <c r="AI27" t="str">
        <f>IFERROR(VLOOKUP(#REF!,'S28'!B:S,13,FALSE),"")</f>
        <v/>
      </c>
      <c r="AJ27" t="str">
        <f>IFERROR(VLOOKUP(#REF!,'S29'!B:S,13,FALSE),"")</f>
        <v/>
      </c>
      <c r="AK27" t="str">
        <f>IFERROR(VLOOKUP(#REF!,'S30'!B:S,13,FALSE),"")</f>
        <v/>
      </c>
      <c r="AL27" t="str">
        <f>IFERROR(VLOOKUP(#REF!,'S31'!B:S,13,FALSE),"")</f>
        <v/>
      </c>
      <c r="AM27" t="str">
        <f>IFERROR(VLOOKUP(#REF!,'S32'!B:S,13,FALSE),"")</f>
        <v/>
      </c>
      <c r="AN27" t="str">
        <f>IFERROR(VLOOKUP(#REF!,'S33'!B:S,13,FALSE),"")</f>
        <v/>
      </c>
      <c r="AO27" t="str">
        <f>IFERROR(VLOOKUP(#REF!,'S34'!B:S,13,FALSE),"")</f>
        <v/>
      </c>
      <c r="AP27" t="str">
        <f>IFERROR(VLOOKUP(#REF!,'S35'!B:S,13,FALSE),"")</f>
        <v/>
      </c>
      <c r="AQ27" t="str">
        <f>IFERROR(VLOOKUP(#REF!,'S36'!B:S,13,FALSE),"")</f>
        <v/>
      </c>
      <c r="AR27" t="str">
        <f>IFERROR(VLOOKUP(#REF!,'S37'!B:S,13,FALSE),"")</f>
        <v/>
      </c>
      <c r="AS27" t="str">
        <f>IFERROR(VLOOKUP(#REF!,'S38'!B:S,13,FALSE),"")</f>
        <v/>
      </c>
      <c r="AT27" t="str">
        <f>IFERROR(VLOOKUP(#REF!,'S39'!B:S,13,FALSE),"")</f>
        <v/>
      </c>
      <c r="AU27" s="37" t="str">
        <f>IFERROR(VLOOKUP(#REF!,'S40'!B:S,13,FALSE),"")</f>
        <v/>
      </c>
      <c r="AV27" t="str">
        <f>IFERROR(VLOOKUP(#REF!,'S41'!B:S,13,FALSE),"")</f>
        <v/>
      </c>
      <c r="AW27" t="str">
        <f>IFERROR(VLOOKUP(#REF!,'S42'!B:S,13,FALSE),"")</f>
        <v/>
      </c>
      <c r="AX27" t="str">
        <f>IFERROR(VLOOKUP(#REF!,'S43'!B:S,13,FALSE),"")</f>
        <v/>
      </c>
      <c r="AY27" t="str">
        <f>IFERROR(VLOOKUP(#REF!,'S44'!B:S,13,FALSE),"")</f>
        <v/>
      </c>
      <c r="AZ27" t="str">
        <f>IFERROR(VLOOKUP(#REF!,'S45'!B:S,13,FALSE),"")</f>
        <v/>
      </c>
      <c r="BA27" t="str">
        <f>IFERROR(VLOOKUP(#REF!,'S46'!B:S,13,FALSE),"")</f>
        <v/>
      </c>
      <c r="BB27" t="str">
        <f>IFERROR(VLOOKUP(#REF!,'S47'!B:S,13,FALSE),"")</f>
        <v/>
      </c>
      <c r="BC27" t="str">
        <f>IFERROR(VLOOKUP(#REF!,'S48'!B:S,13,FALSE),"")</f>
        <v/>
      </c>
      <c r="BD27" t="str">
        <f>IFERROR(VLOOKUP(#REF!,'S49'!B:S,13,FALSE),"")</f>
        <v/>
      </c>
      <c r="BE27" t="str">
        <f>IFERROR(VLOOKUP(#REF!,'S50'!B:S,13,FALSE),"")</f>
        <v/>
      </c>
      <c r="BF27" t="str">
        <f>IFERROR(VLOOKUP(#REF!,'S51'!B:S,13,FALSE),"")</f>
        <v/>
      </c>
      <c r="BG27" t="str">
        <f>IFERROR(VLOOKUP(#REF!,'S52'!B:S,13,FALSE),"")</f>
        <v/>
      </c>
      <c r="BH27" s="188" t="e">
        <f>IF(#REF!="",-9999.0001,IF(BJ27=52,-9999.0001+SUM(H27:BG27),IF(BJ27&lt;&gt;52,0.0001+SUM(H27:BG27))))</f>
        <v>#REF!</v>
      </c>
      <c r="BI27" s="65" t="e">
        <f>IF(#REF!="","",SUM(H27:BG27))</f>
        <v>#REF!</v>
      </c>
      <c r="BJ27" s="65" t="e">
        <f>IF(#REF!="","",COUNTIF(H27:BG27,""))</f>
        <v>#REF!</v>
      </c>
      <c r="BK27" s="54">
        <f t="shared" si="0"/>
        <v>0</v>
      </c>
      <c r="BR27" t="str">
        <f>IFERROR(VLOOKUP(#REF!,'S01'!B:S,14,FALSE),"")</f>
        <v/>
      </c>
      <c r="BS27" t="str">
        <f>IFERROR(VLOOKUP(#REF!,'S02'!B:S,14,FALSE),"")</f>
        <v/>
      </c>
      <c r="BT27" t="str">
        <f>IFERROR(VLOOKUP(#REF!,'S03'!B:S,14,FALSE),"")</f>
        <v/>
      </c>
      <c r="BU27" t="str">
        <f>IFERROR(VLOOKUP(#REF!,'S04'!B:S,14,FALSE),"")</f>
        <v/>
      </c>
      <c r="BV27" t="str">
        <f>IFERROR(VLOOKUP(#REF!,'S05'!B:S,14,FALSE),"")</f>
        <v/>
      </c>
      <c r="BW27" t="str">
        <f>IFERROR(VLOOKUP(#REF!,'S06'!B:S,14,FALSE),"")</f>
        <v/>
      </c>
      <c r="BX27" t="str">
        <f>IFERROR(VLOOKUP(#REF!,'S07'!B:S,14,FALSE),"")</f>
        <v/>
      </c>
      <c r="BY27" t="str">
        <f>IFERROR(VLOOKUP(#REF!,'S08'!B:S,14,FALSE),"")</f>
        <v/>
      </c>
      <c r="BZ27" t="str">
        <f>IFERROR(VLOOKUP(#REF!,'S09'!B:S,14,FALSE),"")</f>
        <v/>
      </c>
      <c r="CA27" t="str">
        <f>IFERROR(VLOOKUP(#REF!,'S10'!B:S,14,FALSE),"")</f>
        <v/>
      </c>
      <c r="CB27" t="str">
        <f>IFERROR(VLOOKUP(#REF!,'S11'!B:S,14,FALSE),"")</f>
        <v/>
      </c>
      <c r="CC27" t="str">
        <f>IFERROR(VLOOKUP(#REF!,'S12'!B:S,14,FALSE),"")</f>
        <v/>
      </c>
      <c r="CD27" t="str">
        <f>IFERROR(VLOOKUP(#REF!,'S13'!B:S,14,FALSE),"")</f>
        <v/>
      </c>
      <c r="CE27" t="str">
        <f>IFERROR(VLOOKUP(#REF!,'S14'!B:S,14,FALSE),"")</f>
        <v/>
      </c>
      <c r="CF27" t="str">
        <f>IFERROR(VLOOKUP(#REF!,'S15'!B:S,14,FALSE),"")</f>
        <v/>
      </c>
      <c r="CG27" t="str">
        <f>IFERROR(VLOOKUP(#REF!,'S16'!B:S,14,FALSE),"")</f>
        <v/>
      </c>
      <c r="CH27" t="str">
        <f>IFERROR(VLOOKUP(#REF!,'S17'!B:S,14,FALSE),"")</f>
        <v/>
      </c>
      <c r="CI27" t="str">
        <f>IFERROR(VLOOKUP(#REF!,'S18'!B:S,14,FALSE),"")</f>
        <v/>
      </c>
      <c r="CJ27" t="str">
        <f>IFERROR(VLOOKUP(#REF!,'S19'!B:S,14,FALSE),"")</f>
        <v/>
      </c>
      <c r="CK27" t="str">
        <f>IFERROR(VLOOKUP(#REF!,'S20'!B:S,14,FALSE),"")</f>
        <v/>
      </c>
      <c r="CL27" t="str">
        <f>IFERROR(VLOOKUP(#REF!,'S21'!B:S,14,FALSE),"")</f>
        <v/>
      </c>
      <c r="CM27" t="str">
        <f>IFERROR(VLOOKUP(#REF!,'S22'!B:S,14,FALSE),"")</f>
        <v/>
      </c>
      <c r="CN27" t="str">
        <f>IFERROR(VLOOKUP(#REF!,'S23'!B:S,14,FALSE),"")</f>
        <v/>
      </c>
      <c r="CO27" t="str">
        <f>IFERROR(VLOOKUP(#REF!,'S24'!B:S,14,FALSE),"")</f>
        <v/>
      </c>
      <c r="CP27" t="str">
        <f>IFERROR(VLOOKUP(#REF!,'S25'!B:S,14,FALSE),"")</f>
        <v/>
      </c>
      <c r="CQ27" t="str">
        <f>IFERROR(VLOOKUP(#REF!,'S26'!B:S,14,FALSE),"")</f>
        <v/>
      </c>
      <c r="CR27" t="str">
        <f>IFERROR(VLOOKUP(#REF!,'S27'!B:S,14,FALSE),"")</f>
        <v/>
      </c>
      <c r="CS27" t="str">
        <f>IFERROR(VLOOKUP(#REF!,'S28'!B:S,14,FALSE),"")</f>
        <v/>
      </c>
      <c r="CT27" t="str">
        <f>IFERROR(VLOOKUP(#REF!,'S29'!B:S,14,FALSE),"")</f>
        <v/>
      </c>
      <c r="CU27" t="str">
        <f>IFERROR(VLOOKUP(#REF!,'S30'!B:S,14,FALSE),"")</f>
        <v/>
      </c>
      <c r="CV27" t="str">
        <f>IFERROR(VLOOKUP(#REF!,'S31'!B:S,14,FALSE),"")</f>
        <v/>
      </c>
      <c r="CW27" t="str">
        <f>IFERROR(VLOOKUP(#REF!,'S32'!B:S,14,FALSE),"")</f>
        <v/>
      </c>
      <c r="CX27" t="str">
        <f>IFERROR(VLOOKUP(#REF!,'S33'!B:S,14,FALSE),"")</f>
        <v/>
      </c>
      <c r="CY27" t="str">
        <f>IFERROR(VLOOKUP(#REF!,'S34'!B:S,14,FALSE),"")</f>
        <v/>
      </c>
      <c r="CZ27" t="str">
        <f>IFERROR(VLOOKUP(#REF!,'S35'!B:S,14,FALSE),"")</f>
        <v/>
      </c>
      <c r="DA27" t="str">
        <f>IFERROR(VLOOKUP(#REF!,'S36'!B:S,14,FALSE),"")</f>
        <v/>
      </c>
      <c r="DB27" t="str">
        <f>IFERROR(VLOOKUP(#REF!,'S37'!B:S,14,FALSE),"")</f>
        <v/>
      </c>
      <c r="DC27" t="str">
        <f>IFERROR(VLOOKUP(#REF!,'S38'!B:S,14,FALSE),"")</f>
        <v/>
      </c>
      <c r="DD27" t="str">
        <f>IFERROR(VLOOKUP(#REF!,'S39'!B:S,14,FALSE),"")</f>
        <v/>
      </c>
      <c r="DE27" t="str">
        <f>IFERROR(VLOOKUP(#REF!,'S40'!B:S,14,FALSE),"")</f>
        <v/>
      </c>
      <c r="DF27" t="str">
        <f>IFERROR(VLOOKUP(#REF!,'S41'!B:S,14,FALSE),"")</f>
        <v/>
      </c>
      <c r="DG27" t="str">
        <f>IFERROR(VLOOKUP(#REF!,'S42'!B:S,14,FALSE),"")</f>
        <v/>
      </c>
      <c r="DH27" t="str">
        <f>IFERROR(VLOOKUP(#REF!,'S43'!B:S,14,FALSE),"")</f>
        <v/>
      </c>
      <c r="DI27" t="str">
        <f>IFERROR(VLOOKUP(#REF!,'S44'!B:S,14,FALSE),"")</f>
        <v/>
      </c>
      <c r="DJ27" t="str">
        <f>IFERROR(VLOOKUP(#REF!,'S45'!B:S,14,FALSE),"")</f>
        <v/>
      </c>
      <c r="DK27" t="str">
        <f>IFERROR(VLOOKUP(#REF!,'S46'!B:S,14,FALSE),"")</f>
        <v/>
      </c>
      <c r="DL27" t="str">
        <f>IFERROR(VLOOKUP(#REF!,'S47'!B:S,14,FALSE),"")</f>
        <v/>
      </c>
      <c r="DM27" t="str">
        <f>IFERROR(VLOOKUP(#REF!,'S48'!B:S,14,FALSE),"")</f>
        <v/>
      </c>
      <c r="DN27" t="str">
        <f>IFERROR(VLOOKUP(#REF!,'S49'!B:S,14,FALSE),"")</f>
        <v/>
      </c>
      <c r="DO27" t="str">
        <f>IFERROR(VLOOKUP(#REF!,'S50'!B:S,14,FALSE),"")</f>
        <v/>
      </c>
      <c r="DP27" t="str">
        <f>IFERROR(VLOOKUP(#REF!,'S51'!B:S,14,FALSE),"")</f>
        <v/>
      </c>
      <c r="DQ27" t="str">
        <f>IFERROR(VLOOKUP(#REF!,'S52'!B:S,14,FALSE),"")</f>
        <v/>
      </c>
      <c r="DR27" t="e">
        <f>IF(#REF!="","",IF(F27="non classé","",SUM(BR27:DQ27)))</f>
        <v>#REF!</v>
      </c>
    </row>
    <row r="28" spans="1:122" ht="23.1" hidden="1" customHeight="1" x14ac:dyDescent="0.25">
      <c r="A28" s="48"/>
      <c r="B28" s="234" t="s">
        <v>331</v>
      </c>
      <c r="F28" s="86" t="e">
        <f>IF(#REF!="","",IFERROR(INDEX(Challenge!$A$3:$A$72,MATCH(#REF!,Challenge!$B$3:$B$72,0)),"non classé"))</f>
        <v>#REF!</v>
      </c>
      <c r="G28" s="86"/>
      <c r="H28" t="str">
        <f>IFERROR(VLOOKUP(#REF!,'S01'!B:S,13,FALSE),"")</f>
        <v/>
      </c>
      <c r="I28" t="str">
        <f>IFERROR(VLOOKUP(#REF!,'S02'!B:S,13,FALSE),"")</f>
        <v/>
      </c>
      <c r="J28" t="str">
        <f>IFERROR(VLOOKUP(#REF!,'S03'!B:S,13,FALSE),"")</f>
        <v/>
      </c>
      <c r="K28" t="str">
        <f>IFERROR(VLOOKUP(#REF!,'S04'!B:S,13,FALSE),"")</f>
        <v/>
      </c>
      <c r="L28" t="str">
        <f>IFERROR(VLOOKUP(#REF!,'S05'!B:S,13,FALSE),"")</f>
        <v/>
      </c>
      <c r="M28" t="str">
        <f>IFERROR(VLOOKUP(#REF!,'S06'!B:S,13,FALSE),"")</f>
        <v/>
      </c>
      <c r="N28" t="str">
        <f>IFERROR(VLOOKUP(#REF!,'S07'!B:S,13,FALSE),"")</f>
        <v/>
      </c>
      <c r="O28" t="str">
        <f>IFERROR(VLOOKUP(#REF!,'S08'!B:S,13,FALSE),"")</f>
        <v/>
      </c>
      <c r="P28" t="str">
        <f>IFERROR(VLOOKUP(#REF!,'S09'!B:S,13,FALSE),"")</f>
        <v/>
      </c>
      <c r="Q28" t="str">
        <f>IFERROR(VLOOKUP(#REF!,'S10'!B:S,13,FALSE),"")</f>
        <v/>
      </c>
      <c r="R28" t="str">
        <f>IFERROR(VLOOKUP(#REF!,'S11'!B:S,13,FALSE),"")</f>
        <v/>
      </c>
      <c r="S28" t="str">
        <f>IFERROR(VLOOKUP(#REF!,'S12'!B:S,13,FALSE),"")</f>
        <v/>
      </c>
      <c r="T28" t="str">
        <f>IFERROR(VLOOKUP(#REF!,'S13'!B:S,13,FALSE),"")</f>
        <v/>
      </c>
      <c r="U28" t="str">
        <f>IFERROR(VLOOKUP(#REF!,'S14'!B:S,13,FALSE),"")</f>
        <v/>
      </c>
      <c r="V28" t="str">
        <f>IFERROR(VLOOKUP(#REF!,'S15'!B:S,13,FALSE),"")</f>
        <v/>
      </c>
      <c r="W28" t="str">
        <f>IFERROR(VLOOKUP(#REF!,'S16'!B:S,13,FALSE),"")</f>
        <v/>
      </c>
      <c r="X28" t="str">
        <f>IFERROR(VLOOKUP(#REF!,'S17'!B:S,13,FALSE),"")</f>
        <v/>
      </c>
      <c r="Y28" t="str">
        <f>IFERROR(VLOOKUP(#REF!,'S18'!B:S,13,FALSE),"")</f>
        <v/>
      </c>
      <c r="Z28" t="str">
        <f>IFERROR(VLOOKUP(#REF!,'S19'!B:S,13,FALSE),"")</f>
        <v/>
      </c>
      <c r="AA28" t="str">
        <f>IFERROR(VLOOKUP(#REF!,'S20'!B:S,13,FALSE),"")</f>
        <v/>
      </c>
      <c r="AB28" t="str">
        <f>IFERROR(VLOOKUP(#REF!,'S21'!B:S,13,FALSE),"")</f>
        <v/>
      </c>
      <c r="AC28" t="str">
        <f>IFERROR(VLOOKUP(#REF!,'S22'!B:S,13,FALSE),"")</f>
        <v/>
      </c>
      <c r="AD28" t="str">
        <f>IFERROR(VLOOKUP(#REF!,'S23'!B:S,13,FALSE),"")</f>
        <v/>
      </c>
      <c r="AE28" t="str">
        <f>IFERROR(VLOOKUP(#REF!,'S24'!B:S,13,FALSE),"")</f>
        <v/>
      </c>
      <c r="AF28" t="str">
        <f>IFERROR(VLOOKUP(#REF!,'S25'!B:S,13,FALSE),"")</f>
        <v/>
      </c>
      <c r="AG28" t="str">
        <f>IFERROR(VLOOKUP(#REF!,'S26'!B:S,13,FALSE),"")</f>
        <v/>
      </c>
      <c r="AH28" t="str">
        <f>IFERROR(VLOOKUP(#REF!,'S27'!B:S,13,FALSE),"")</f>
        <v/>
      </c>
      <c r="AI28" t="str">
        <f>IFERROR(VLOOKUP(#REF!,'S28'!B:S,13,FALSE),"")</f>
        <v/>
      </c>
      <c r="AJ28" t="str">
        <f>IFERROR(VLOOKUP(#REF!,'S29'!B:S,13,FALSE),"")</f>
        <v/>
      </c>
      <c r="AK28" t="str">
        <f>IFERROR(VLOOKUP(#REF!,'S30'!B:S,13,FALSE),"")</f>
        <v/>
      </c>
      <c r="AL28" t="str">
        <f>IFERROR(VLOOKUP(#REF!,'S31'!B:S,13,FALSE),"")</f>
        <v/>
      </c>
      <c r="AM28" t="str">
        <f>IFERROR(VLOOKUP(#REF!,'S32'!B:S,13,FALSE),"")</f>
        <v/>
      </c>
      <c r="AN28" t="str">
        <f>IFERROR(VLOOKUP(#REF!,'S33'!B:S,13,FALSE),"")</f>
        <v/>
      </c>
      <c r="AO28" t="str">
        <f>IFERROR(VLOOKUP(#REF!,'S34'!B:S,13,FALSE),"")</f>
        <v/>
      </c>
      <c r="AP28" t="str">
        <f>IFERROR(VLOOKUP(#REF!,'S35'!B:S,13,FALSE),"")</f>
        <v/>
      </c>
      <c r="AQ28" t="str">
        <f>IFERROR(VLOOKUP(#REF!,'S36'!B:S,13,FALSE),"")</f>
        <v/>
      </c>
      <c r="AR28" t="str">
        <f>IFERROR(VLOOKUP(#REF!,'S37'!B:S,13,FALSE),"")</f>
        <v/>
      </c>
      <c r="AS28" t="str">
        <f>IFERROR(VLOOKUP(#REF!,'S38'!B:S,13,FALSE),"")</f>
        <v/>
      </c>
      <c r="AT28" t="str">
        <f>IFERROR(VLOOKUP(#REF!,'S39'!B:S,13,FALSE),"")</f>
        <v/>
      </c>
      <c r="AU28" s="37" t="str">
        <f>IFERROR(VLOOKUP(#REF!,'S40'!B:S,13,FALSE),"")</f>
        <v/>
      </c>
      <c r="AV28" t="str">
        <f>IFERROR(VLOOKUP(#REF!,'S41'!B:S,13,FALSE),"")</f>
        <v/>
      </c>
      <c r="AW28" t="str">
        <f>IFERROR(VLOOKUP(#REF!,'S42'!B:S,13,FALSE),"")</f>
        <v/>
      </c>
      <c r="AX28" t="str">
        <f>IFERROR(VLOOKUP(#REF!,'S43'!B:S,13,FALSE),"")</f>
        <v/>
      </c>
      <c r="AY28" t="str">
        <f>IFERROR(VLOOKUP(#REF!,'S44'!B:S,13,FALSE),"")</f>
        <v/>
      </c>
      <c r="AZ28" t="str">
        <f>IFERROR(VLOOKUP(#REF!,'S45'!B:S,13,FALSE),"")</f>
        <v/>
      </c>
      <c r="BA28" t="str">
        <f>IFERROR(VLOOKUP(#REF!,'S46'!B:S,13,FALSE),"")</f>
        <v/>
      </c>
      <c r="BB28" t="str">
        <f>IFERROR(VLOOKUP(#REF!,'S47'!B:S,13,FALSE),"")</f>
        <v/>
      </c>
      <c r="BC28" t="str">
        <f>IFERROR(VLOOKUP(#REF!,'S48'!B:S,13,FALSE),"")</f>
        <v/>
      </c>
      <c r="BD28" t="str">
        <f>IFERROR(VLOOKUP(#REF!,'S49'!B:S,13,FALSE),"")</f>
        <v/>
      </c>
      <c r="BE28" t="str">
        <f>IFERROR(VLOOKUP(#REF!,'S50'!B:S,13,FALSE),"")</f>
        <v/>
      </c>
      <c r="BF28" t="str">
        <f>IFERROR(VLOOKUP(#REF!,'S51'!B:S,13,FALSE),"")</f>
        <v/>
      </c>
      <c r="BG28" t="str">
        <f>IFERROR(VLOOKUP(#REF!,'S52'!B:S,13,FALSE),"")</f>
        <v/>
      </c>
      <c r="BH28" s="188" t="e">
        <f>IF(#REF!="",-9999.0001,IF(BJ28=52,-9999.0001+SUM(H28:BG28),IF(BJ28&lt;&gt;52,0.0001+SUM(H28:BG28))))</f>
        <v>#REF!</v>
      </c>
      <c r="BI28" s="65" t="e">
        <f>IF(#REF!="","",SUM(H28:BG28))</f>
        <v>#REF!</v>
      </c>
      <c r="BJ28" s="65" t="e">
        <f>IF(#REF!="","",COUNTIF(H28:BG28,""))</f>
        <v>#REF!</v>
      </c>
      <c r="BK28" s="54">
        <f t="shared" si="0"/>
        <v>0</v>
      </c>
      <c r="BR28" t="str">
        <f>IFERROR(VLOOKUP(#REF!,'S01'!B:S,14,FALSE),"")</f>
        <v/>
      </c>
      <c r="BS28" t="str">
        <f>IFERROR(VLOOKUP(#REF!,'S02'!B:S,14,FALSE),"")</f>
        <v/>
      </c>
      <c r="BT28" t="str">
        <f>IFERROR(VLOOKUP(#REF!,'S03'!B:S,14,FALSE),"")</f>
        <v/>
      </c>
      <c r="BU28" t="str">
        <f>IFERROR(VLOOKUP(#REF!,'S04'!B:S,14,FALSE),"")</f>
        <v/>
      </c>
      <c r="BV28" t="str">
        <f>IFERROR(VLOOKUP(#REF!,'S05'!B:S,14,FALSE),"")</f>
        <v/>
      </c>
      <c r="BW28" t="str">
        <f>IFERROR(VLOOKUP(#REF!,'S06'!B:S,14,FALSE),"")</f>
        <v/>
      </c>
      <c r="BX28" t="str">
        <f>IFERROR(VLOOKUP(#REF!,'S07'!B:S,14,FALSE),"")</f>
        <v/>
      </c>
      <c r="BY28" t="str">
        <f>IFERROR(VLOOKUP(#REF!,'S08'!B:S,14,FALSE),"")</f>
        <v/>
      </c>
      <c r="BZ28" t="str">
        <f>IFERROR(VLOOKUP(#REF!,'S09'!B:S,14,FALSE),"")</f>
        <v/>
      </c>
      <c r="CA28" t="str">
        <f>IFERROR(VLOOKUP(#REF!,'S10'!B:S,14,FALSE),"")</f>
        <v/>
      </c>
      <c r="CB28" t="str">
        <f>IFERROR(VLOOKUP(#REF!,'S11'!B:S,14,FALSE),"")</f>
        <v/>
      </c>
      <c r="CC28" t="str">
        <f>IFERROR(VLOOKUP(#REF!,'S12'!B:S,14,FALSE),"")</f>
        <v/>
      </c>
      <c r="CD28" t="str">
        <f>IFERROR(VLOOKUP(#REF!,'S13'!B:S,14,FALSE),"")</f>
        <v/>
      </c>
      <c r="CE28" t="str">
        <f>IFERROR(VLOOKUP(#REF!,'S14'!B:S,14,FALSE),"")</f>
        <v/>
      </c>
      <c r="CF28" t="str">
        <f>IFERROR(VLOOKUP(#REF!,'S15'!B:S,14,FALSE),"")</f>
        <v/>
      </c>
      <c r="CG28" t="str">
        <f>IFERROR(VLOOKUP(#REF!,'S16'!B:S,14,FALSE),"")</f>
        <v/>
      </c>
      <c r="CH28" t="str">
        <f>IFERROR(VLOOKUP(#REF!,'S17'!B:S,14,FALSE),"")</f>
        <v/>
      </c>
      <c r="CI28" t="str">
        <f>IFERROR(VLOOKUP(#REF!,'S18'!B:S,14,FALSE),"")</f>
        <v/>
      </c>
      <c r="CJ28" t="str">
        <f>IFERROR(VLOOKUP(#REF!,'S19'!B:S,14,FALSE),"")</f>
        <v/>
      </c>
      <c r="CK28" t="str">
        <f>IFERROR(VLOOKUP(#REF!,'S20'!B:S,14,FALSE),"")</f>
        <v/>
      </c>
      <c r="CL28" t="str">
        <f>IFERROR(VLOOKUP(#REF!,'S21'!B:S,14,FALSE),"")</f>
        <v/>
      </c>
      <c r="CM28" t="str">
        <f>IFERROR(VLOOKUP(#REF!,'S22'!B:S,14,FALSE),"")</f>
        <v/>
      </c>
      <c r="CN28" t="str">
        <f>IFERROR(VLOOKUP(#REF!,'S23'!B:S,14,FALSE),"")</f>
        <v/>
      </c>
      <c r="CO28" t="str">
        <f>IFERROR(VLOOKUP(#REF!,'S24'!B:S,14,FALSE),"")</f>
        <v/>
      </c>
      <c r="CP28" t="str">
        <f>IFERROR(VLOOKUP(#REF!,'S25'!B:S,14,FALSE),"")</f>
        <v/>
      </c>
      <c r="CQ28" t="str">
        <f>IFERROR(VLOOKUP(#REF!,'S26'!B:S,14,FALSE),"")</f>
        <v/>
      </c>
      <c r="CR28" t="str">
        <f>IFERROR(VLOOKUP(#REF!,'S27'!B:S,14,FALSE),"")</f>
        <v/>
      </c>
      <c r="CS28" t="str">
        <f>IFERROR(VLOOKUP(#REF!,'S28'!B:S,14,FALSE),"")</f>
        <v/>
      </c>
      <c r="CT28" t="str">
        <f>IFERROR(VLOOKUP(#REF!,'S29'!B:S,14,FALSE),"")</f>
        <v/>
      </c>
      <c r="CU28" t="str">
        <f>IFERROR(VLOOKUP(#REF!,'S30'!B:S,14,FALSE),"")</f>
        <v/>
      </c>
      <c r="CV28" t="str">
        <f>IFERROR(VLOOKUP(#REF!,'S31'!B:S,14,FALSE),"")</f>
        <v/>
      </c>
      <c r="CW28" t="str">
        <f>IFERROR(VLOOKUP(#REF!,'S32'!B:S,14,FALSE),"")</f>
        <v/>
      </c>
      <c r="CX28" t="str">
        <f>IFERROR(VLOOKUP(#REF!,'S33'!B:S,14,FALSE),"")</f>
        <v/>
      </c>
      <c r="CY28" t="str">
        <f>IFERROR(VLOOKUP(#REF!,'S34'!B:S,14,FALSE),"")</f>
        <v/>
      </c>
      <c r="CZ28" t="str">
        <f>IFERROR(VLOOKUP(#REF!,'S35'!B:S,14,FALSE),"")</f>
        <v/>
      </c>
      <c r="DA28" t="str">
        <f>IFERROR(VLOOKUP(#REF!,'S36'!B:S,14,FALSE),"")</f>
        <v/>
      </c>
      <c r="DB28" t="str">
        <f>IFERROR(VLOOKUP(#REF!,'S37'!B:S,14,FALSE),"")</f>
        <v/>
      </c>
      <c r="DC28" t="str">
        <f>IFERROR(VLOOKUP(#REF!,'S38'!B:S,14,FALSE),"")</f>
        <v/>
      </c>
      <c r="DD28" t="str">
        <f>IFERROR(VLOOKUP(#REF!,'S39'!B:S,14,FALSE),"")</f>
        <v/>
      </c>
      <c r="DE28" t="str">
        <f>IFERROR(VLOOKUP(#REF!,'S40'!B:S,14,FALSE),"")</f>
        <v/>
      </c>
      <c r="DF28" t="str">
        <f>IFERROR(VLOOKUP(#REF!,'S41'!B:S,14,FALSE),"")</f>
        <v/>
      </c>
      <c r="DG28" t="str">
        <f>IFERROR(VLOOKUP(#REF!,'S42'!B:S,14,FALSE),"")</f>
        <v/>
      </c>
      <c r="DH28" t="str">
        <f>IFERROR(VLOOKUP(#REF!,'S43'!B:S,14,FALSE),"")</f>
        <v/>
      </c>
      <c r="DI28" t="str">
        <f>IFERROR(VLOOKUP(#REF!,'S44'!B:S,14,FALSE),"")</f>
        <v/>
      </c>
      <c r="DJ28" t="str">
        <f>IFERROR(VLOOKUP(#REF!,'S45'!B:S,14,FALSE),"")</f>
        <v/>
      </c>
      <c r="DK28" t="str">
        <f>IFERROR(VLOOKUP(#REF!,'S46'!B:S,14,FALSE),"")</f>
        <v/>
      </c>
      <c r="DL28" t="str">
        <f>IFERROR(VLOOKUP(#REF!,'S47'!B:S,14,FALSE),"")</f>
        <v/>
      </c>
      <c r="DM28" t="str">
        <f>IFERROR(VLOOKUP(#REF!,'S48'!B:S,14,FALSE),"")</f>
        <v/>
      </c>
      <c r="DN28" t="str">
        <f>IFERROR(VLOOKUP(#REF!,'S49'!B:S,14,FALSE),"")</f>
        <v/>
      </c>
      <c r="DO28" t="str">
        <f>IFERROR(VLOOKUP(#REF!,'S50'!B:S,14,FALSE),"")</f>
        <v/>
      </c>
      <c r="DP28" t="str">
        <f>IFERROR(VLOOKUP(#REF!,'S51'!B:S,14,FALSE),"")</f>
        <v/>
      </c>
      <c r="DQ28" t="str">
        <f>IFERROR(VLOOKUP(#REF!,'S52'!B:S,14,FALSE),"")</f>
        <v/>
      </c>
      <c r="DR28" t="e">
        <f>IF(#REF!="","",IF(F28="non classé","",SUM(BR28:DQ28)))</f>
        <v>#REF!</v>
      </c>
    </row>
    <row r="29" spans="1:122" ht="23.1" hidden="1" customHeight="1" x14ac:dyDescent="0.25">
      <c r="A29" s="48"/>
      <c r="B29" s="235" t="s">
        <v>330</v>
      </c>
      <c r="F29" s="86" t="e">
        <f>IF(#REF!="","",IFERROR(INDEX(Challenge!$A$3:$A$72,MATCH(#REF!,Challenge!$B$3:$B$72,0)),"non classé"))</f>
        <v>#REF!</v>
      </c>
      <c r="G29" s="86"/>
      <c r="H29" t="str">
        <f>IFERROR(VLOOKUP(#REF!,'S01'!B:S,13,FALSE),"")</f>
        <v/>
      </c>
      <c r="I29" t="str">
        <f>IFERROR(VLOOKUP(#REF!,'S02'!B:S,13,FALSE),"")</f>
        <v/>
      </c>
      <c r="J29" t="str">
        <f>IFERROR(VLOOKUP(#REF!,'S03'!B:S,13,FALSE),"")</f>
        <v/>
      </c>
      <c r="K29" t="str">
        <f>IFERROR(VLOOKUP(#REF!,'S04'!B:S,13,FALSE),"")</f>
        <v/>
      </c>
      <c r="L29" t="str">
        <f>IFERROR(VLOOKUP(#REF!,'S05'!B:S,13,FALSE),"")</f>
        <v/>
      </c>
      <c r="M29" t="str">
        <f>IFERROR(VLOOKUP(#REF!,'S06'!B:S,13,FALSE),"")</f>
        <v/>
      </c>
      <c r="N29" t="str">
        <f>IFERROR(VLOOKUP(#REF!,'S07'!B:S,13,FALSE),"")</f>
        <v/>
      </c>
      <c r="O29" t="str">
        <f>IFERROR(VLOOKUP(#REF!,'S08'!B:S,13,FALSE),"")</f>
        <v/>
      </c>
      <c r="P29" t="str">
        <f>IFERROR(VLOOKUP(#REF!,'S09'!B:S,13,FALSE),"")</f>
        <v/>
      </c>
      <c r="Q29" t="str">
        <f>IFERROR(VLOOKUP(#REF!,'S10'!B:S,13,FALSE),"")</f>
        <v/>
      </c>
      <c r="R29" t="str">
        <f>IFERROR(VLOOKUP(#REF!,'S11'!B:S,13,FALSE),"")</f>
        <v/>
      </c>
      <c r="S29" t="str">
        <f>IFERROR(VLOOKUP(#REF!,'S12'!B:S,13,FALSE),"")</f>
        <v/>
      </c>
      <c r="T29" t="str">
        <f>IFERROR(VLOOKUP(#REF!,'S13'!B:S,13,FALSE),"")</f>
        <v/>
      </c>
      <c r="U29" t="str">
        <f>IFERROR(VLOOKUP(#REF!,'S14'!B:S,13,FALSE),"")</f>
        <v/>
      </c>
      <c r="V29" t="str">
        <f>IFERROR(VLOOKUP(#REF!,'S15'!B:S,13,FALSE),"")</f>
        <v/>
      </c>
      <c r="W29" t="str">
        <f>IFERROR(VLOOKUP(#REF!,'S16'!B:S,13,FALSE),"")</f>
        <v/>
      </c>
      <c r="X29" t="str">
        <f>IFERROR(VLOOKUP(#REF!,'S17'!B:S,13,FALSE),"")</f>
        <v/>
      </c>
      <c r="Y29" t="str">
        <f>IFERROR(VLOOKUP(#REF!,'S18'!B:S,13,FALSE),"")</f>
        <v/>
      </c>
      <c r="Z29" t="str">
        <f>IFERROR(VLOOKUP(#REF!,'S19'!B:S,13,FALSE),"")</f>
        <v/>
      </c>
      <c r="AA29" t="str">
        <f>IFERROR(VLOOKUP(#REF!,'S20'!B:S,13,FALSE),"")</f>
        <v/>
      </c>
      <c r="AB29" t="str">
        <f>IFERROR(VLOOKUP(#REF!,'S21'!B:S,13,FALSE),"")</f>
        <v/>
      </c>
      <c r="AC29" t="str">
        <f>IFERROR(VLOOKUP(#REF!,'S22'!B:S,13,FALSE),"")</f>
        <v/>
      </c>
      <c r="AD29" t="str">
        <f>IFERROR(VLOOKUP(#REF!,'S23'!B:S,13,FALSE),"")</f>
        <v/>
      </c>
      <c r="AE29" t="str">
        <f>IFERROR(VLOOKUP(#REF!,'S24'!B:S,13,FALSE),"")</f>
        <v/>
      </c>
      <c r="AF29" t="str">
        <f>IFERROR(VLOOKUP(#REF!,'S25'!B:S,13,FALSE),"")</f>
        <v/>
      </c>
      <c r="AG29" t="str">
        <f>IFERROR(VLOOKUP(#REF!,'S26'!B:S,13,FALSE),"")</f>
        <v/>
      </c>
      <c r="AH29" t="str">
        <f>IFERROR(VLOOKUP(#REF!,'S27'!B:S,13,FALSE),"")</f>
        <v/>
      </c>
      <c r="AI29" t="str">
        <f>IFERROR(VLOOKUP(#REF!,'S28'!B:S,13,FALSE),"")</f>
        <v/>
      </c>
      <c r="AJ29" t="str">
        <f>IFERROR(VLOOKUP(#REF!,'S29'!B:S,13,FALSE),"")</f>
        <v/>
      </c>
      <c r="AK29" t="str">
        <f>IFERROR(VLOOKUP(#REF!,'S30'!B:S,13,FALSE),"")</f>
        <v/>
      </c>
      <c r="AL29" t="str">
        <f>IFERROR(VLOOKUP(#REF!,'S31'!B:S,13,FALSE),"")</f>
        <v/>
      </c>
      <c r="AM29" t="str">
        <f>IFERROR(VLOOKUP(#REF!,'S32'!B:S,13,FALSE),"")</f>
        <v/>
      </c>
      <c r="AN29" t="str">
        <f>IFERROR(VLOOKUP(#REF!,'S33'!B:S,13,FALSE),"")</f>
        <v/>
      </c>
      <c r="AO29" t="str">
        <f>IFERROR(VLOOKUP(#REF!,'S34'!B:S,13,FALSE),"")</f>
        <v/>
      </c>
      <c r="AP29" t="str">
        <f>IFERROR(VLOOKUP(#REF!,'S35'!B:S,13,FALSE),"")</f>
        <v/>
      </c>
      <c r="AQ29" t="str">
        <f>IFERROR(VLOOKUP(#REF!,'S36'!B:S,13,FALSE),"")</f>
        <v/>
      </c>
      <c r="AR29" t="str">
        <f>IFERROR(VLOOKUP(#REF!,'S37'!B:S,13,FALSE),"")</f>
        <v/>
      </c>
      <c r="AS29" t="str">
        <f>IFERROR(VLOOKUP(#REF!,'S38'!B:S,13,FALSE),"")</f>
        <v/>
      </c>
      <c r="AT29" t="str">
        <f>IFERROR(VLOOKUP(#REF!,'S39'!B:S,13,FALSE),"")</f>
        <v/>
      </c>
      <c r="AU29" s="37" t="str">
        <f>IFERROR(VLOOKUP(#REF!,'S40'!B:S,13,FALSE),"")</f>
        <v/>
      </c>
      <c r="AV29" t="str">
        <f>IFERROR(VLOOKUP(#REF!,'S41'!B:S,13,FALSE),"")</f>
        <v/>
      </c>
      <c r="AW29" t="str">
        <f>IFERROR(VLOOKUP(#REF!,'S42'!B:S,13,FALSE),"")</f>
        <v/>
      </c>
      <c r="AX29" t="str">
        <f>IFERROR(VLOOKUP(#REF!,'S43'!B:S,13,FALSE),"")</f>
        <v/>
      </c>
      <c r="AY29" t="str">
        <f>IFERROR(VLOOKUP(#REF!,'S44'!B:S,13,FALSE),"")</f>
        <v/>
      </c>
      <c r="AZ29" t="str">
        <f>IFERROR(VLOOKUP(#REF!,'S45'!B:S,13,FALSE),"")</f>
        <v/>
      </c>
      <c r="BA29" t="str">
        <f>IFERROR(VLOOKUP(#REF!,'S46'!B:S,13,FALSE),"")</f>
        <v/>
      </c>
      <c r="BB29" t="str">
        <f>IFERROR(VLOOKUP(#REF!,'S47'!B:S,13,FALSE),"")</f>
        <v/>
      </c>
      <c r="BC29" t="str">
        <f>IFERROR(VLOOKUP(#REF!,'S48'!B:S,13,FALSE),"")</f>
        <v/>
      </c>
      <c r="BD29" t="str">
        <f>IFERROR(VLOOKUP(#REF!,'S49'!B:S,13,FALSE),"")</f>
        <v/>
      </c>
      <c r="BE29" t="str">
        <f>IFERROR(VLOOKUP(#REF!,'S50'!B:S,13,FALSE),"")</f>
        <v/>
      </c>
      <c r="BF29" t="str">
        <f>IFERROR(VLOOKUP(#REF!,'S51'!B:S,13,FALSE),"")</f>
        <v/>
      </c>
      <c r="BG29" t="str">
        <f>IFERROR(VLOOKUP(#REF!,'S52'!B:S,13,FALSE),"")</f>
        <v/>
      </c>
      <c r="BH29" s="188" t="e">
        <f>IF(#REF!="",-9999.0001,IF(BJ29=52,-9999.0001+SUM(H29:BG29),IF(BJ29&lt;&gt;52,0.0001+SUM(H29:BG29))))</f>
        <v>#REF!</v>
      </c>
      <c r="BI29" s="65" t="e">
        <f>IF(#REF!="","",SUM(H29:BG29))</f>
        <v>#REF!</v>
      </c>
      <c r="BJ29" s="65" t="e">
        <f>IF(#REF!="","",COUNTIF(H29:BG29,""))</f>
        <v>#REF!</v>
      </c>
      <c r="BK29" s="54">
        <f t="shared" si="0"/>
        <v>0</v>
      </c>
      <c r="BR29" t="str">
        <f>IFERROR(VLOOKUP(#REF!,'S01'!B:S,14,FALSE),"")</f>
        <v/>
      </c>
      <c r="BS29" t="str">
        <f>IFERROR(VLOOKUP(#REF!,'S02'!B:S,14,FALSE),"")</f>
        <v/>
      </c>
      <c r="BT29" t="str">
        <f>IFERROR(VLOOKUP(#REF!,'S03'!B:S,14,FALSE),"")</f>
        <v/>
      </c>
      <c r="BU29" t="str">
        <f>IFERROR(VLOOKUP(#REF!,'S04'!B:S,14,FALSE),"")</f>
        <v/>
      </c>
      <c r="BV29" t="str">
        <f>IFERROR(VLOOKUP(#REF!,'S05'!B:S,14,FALSE),"")</f>
        <v/>
      </c>
      <c r="BW29" t="str">
        <f>IFERROR(VLOOKUP(#REF!,'S06'!B:S,14,FALSE),"")</f>
        <v/>
      </c>
      <c r="BX29" t="str">
        <f>IFERROR(VLOOKUP(#REF!,'S07'!B:S,14,FALSE),"")</f>
        <v/>
      </c>
      <c r="BY29" t="str">
        <f>IFERROR(VLOOKUP(#REF!,'S08'!B:S,14,FALSE),"")</f>
        <v/>
      </c>
      <c r="BZ29" t="str">
        <f>IFERROR(VLOOKUP(#REF!,'S09'!B:S,14,FALSE),"")</f>
        <v/>
      </c>
      <c r="CA29" t="str">
        <f>IFERROR(VLOOKUP(#REF!,'S10'!B:S,14,FALSE),"")</f>
        <v/>
      </c>
      <c r="CB29" t="str">
        <f>IFERROR(VLOOKUP(#REF!,'S11'!B:S,14,FALSE),"")</f>
        <v/>
      </c>
      <c r="CC29" t="str">
        <f>IFERROR(VLOOKUP(#REF!,'S12'!B:S,14,FALSE),"")</f>
        <v/>
      </c>
      <c r="CD29" t="str">
        <f>IFERROR(VLOOKUP(#REF!,'S13'!B:S,14,FALSE),"")</f>
        <v/>
      </c>
      <c r="CE29" t="str">
        <f>IFERROR(VLOOKUP(#REF!,'S14'!B:S,14,FALSE),"")</f>
        <v/>
      </c>
      <c r="CF29" t="str">
        <f>IFERROR(VLOOKUP(#REF!,'S15'!B:S,14,FALSE),"")</f>
        <v/>
      </c>
      <c r="CG29" t="str">
        <f>IFERROR(VLOOKUP(#REF!,'S16'!B:S,14,FALSE),"")</f>
        <v/>
      </c>
      <c r="CH29" t="str">
        <f>IFERROR(VLOOKUP(#REF!,'S17'!B:S,14,FALSE),"")</f>
        <v/>
      </c>
      <c r="CI29" t="str">
        <f>IFERROR(VLOOKUP(#REF!,'S18'!B:S,14,FALSE),"")</f>
        <v/>
      </c>
      <c r="CJ29" t="str">
        <f>IFERROR(VLOOKUP(#REF!,'S19'!B:S,14,FALSE),"")</f>
        <v/>
      </c>
      <c r="CK29" t="str">
        <f>IFERROR(VLOOKUP(#REF!,'S20'!B:S,14,FALSE),"")</f>
        <v/>
      </c>
      <c r="CL29" t="str">
        <f>IFERROR(VLOOKUP(#REF!,'S21'!B:S,14,FALSE),"")</f>
        <v/>
      </c>
      <c r="CM29" t="str">
        <f>IFERROR(VLOOKUP(#REF!,'S22'!B:S,14,FALSE),"")</f>
        <v/>
      </c>
      <c r="CN29" t="str">
        <f>IFERROR(VLOOKUP(#REF!,'S23'!B:S,14,FALSE),"")</f>
        <v/>
      </c>
      <c r="CO29" t="str">
        <f>IFERROR(VLOOKUP(#REF!,'S24'!B:S,14,FALSE),"")</f>
        <v/>
      </c>
      <c r="CP29" t="str">
        <f>IFERROR(VLOOKUP(#REF!,'S25'!B:S,14,FALSE),"")</f>
        <v/>
      </c>
      <c r="CQ29" t="str">
        <f>IFERROR(VLOOKUP(#REF!,'S26'!B:S,14,FALSE),"")</f>
        <v/>
      </c>
      <c r="CR29" t="str">
        <f>IFERROR(VLOOKUP(#REF!,'S27'!B:S,14,FALSE),"")</f>
        <v/>
      </c>
      <c r="CS29" t="str">
        <f>IFERROR(VLOOKUP(#REF!,'S28'!B:S,14,FALSE),"")</f>
        <v/>
      </c>
      <c r="CT29" t="str">
        <f>IFERROR(VLOOKUP(#REF!,'S29'!B:S,14,FALSE),"")</f>
        <v/>
      </c>
      <c r="CU29" t="str">
        <f>IFERROR(VLOOKUP(#REF!,'S30'!B:S,14,FALSE),"")</f>
        <v/>
      </c>
      <c r="CV29" t="str">
        <f>IFERROR(VLOOKUP(#REF!,'S31'!B:S,14,FALSE),"")</f>
        <v/>
      </c>
      <c r="CW29" t="str">
        <f>IFERROR(VLOOKUP(#REF!,'S32'!B:S,14,FALSE),"")</f>
        <v/>
      </c>
      <c r="CX29" t="str">
        <f>IFERROR(VLOOKUP(#REF!,'S33'!B:S,14,FALSE),"")</f>
        <v/>
      </c>
      <c r="CY29" t="str">
        <f>IFERROR(VLOOKUP(#REF!,'S34'!B:S,14,FALSE),"")</f>
        <v/>
      </c>
      <c r="CZ29" t="str">
        <f>IFERROR(VLOOKUP(#REF!,'S35'!B:S,14,FALSE),"")</f>
        <v/>
      </c>
      <c r="DA29" t="str">
        <f>IFERROR(VLOOKUP(#REF!,'S36'!B:S,14,FALSE),"")</f>
        <v/>
      </c>
      <c r="DB29" t="str">
        <f>IFERROR(VLOOKUP(#REF!,'S37'!B:S,14,FALSE),"")</f>
        <v/>
      </c>
      <c r="DC29" t="str">
        <f>IFERROR(VLOOKUP(#REF!,'S38'!B:S,14,FALSE),"")</f>
        <v/>
      </c>
      <c r="DD29" t="str">
        <f>IFERROR(VLOOKUP(#REF!,'S39'!B:S,14,FALSE),"")</f>
        <v/>
      </c>
      <c r="DE29" t="str">
        <f>IFERROR(VLOOKUP(#REF!,'S40'!B:S,14,FALSE),"")</f>
        <v/>
      </c>
      <c r="DF29" t="str">
        <f>IFERROR(VLOOKUP(#REF!,'S41'!B:S,14,FALSE),"")</f>
        <v/>
      </c>
      <c r="DG29" t="str">
        <f>IFERROR(VLOOKUP(#REF!,'S42'!B:S,14,FALSE),"")</f>
        <v/>
      </c>
      <c r="DH29" t="str">
        <f>IFERROR(VLOOKUP(#REF!,'S43'!B:S,14,FALSE),"")</f>
        <v/>
      </c>
      <c r="DI29" t="str">
        <f>IFERROR(VLOOKUP(#REF!,'S44'!B:S,14,FALSE),"")</f>
        <v/>
      </c>
      <c r="DJ29" t="str">
        <f>IFERROR(VLOOKUP(#REF!,'S45'!B:S,14,FALSE),"")</f>
        <v/>
      </c>
      <c r="DK29" t="str">
        <f>IFERROR(VLOOKUP(#REF!,'S46'!B:S,14,FALSE),"")</f>
        <v/>
      </c>
      <c r="DL29" t="str">
        <f>IFERROR(VLOOKUP(#REF!,'S47'!B:S,14,FALSE),"")</f>
        <v/>
      </c>
      <c r="DM29" t="str">
        <f>IFERROR(VLOOKUP(#REF!,'S48'!B:S,14,FALSE),"")</f>
        <v/>
      </c>
      <c r="DN29" t="str">
        <f>IFERROR(VLOOKUP(#REF!,'S49'!B:S,14,FALSE),"")</f>
        <v/>
      </c>
      <c r="DO29" t="str">
        <f>IFERROR(VLOOKUP(#REF!,'S50'!B:S,14,FALSE),"")</f>
        <v/>
      </c>
      <c r="DP29" t="str">
        <f>IFERROR(VLOOKUP(#REF!,'S51'!B:S,14,FALSE),"")</f>
        <v/>
      </c>
      <c r="DQ29" t="str">
        <f>IFERROR(VLOOKUP(#REF!,'S52'!B:S,14,FALSE),"")</f>
        <v/>
      </c>
      <c r="DR29" t="e">
        <f>IF(#REF!="","",IF(F29="non classé","",SUM(BR29:DQ29)))</f>
        <v>#REF!</v>
      </c>
    </row>
    <row r="30" spans="1:122" ht="23.1" hidden="1" customHeight="1" x14ac:dyDescent="0.25">
      <c r="A30" s="48"/>
      <c r="B30" s="234" t="s">
        <v>333</v>
      </c>
      <c r="F30" s="86" t="e">
        <f>IF(#REF!="","",IFERROR(INDEX(Challenge!$A$3:$A$72,MATCH(#REF!,Challenge!$B$3:$B$72,0)),"non classé"))</f>
        <v>#REF!</v>
      </c>
      <c r="G30" s="86"/>
      <c r="H30" t="str">
        <f>IFERROR(VLOOKUP(#REF!,'S01'!B:S,13,FALSE),"")</f>
        <v/>
      </c>
      <c r="I30" t="str">
        <f>IFERROR(VLOOKUP(#REF!,'S02'!B:S,13,FALSE),"")</f>
        <v/>
      </c>
      <c r="J30" t="str">
        <f>IFERROR(VLOOKUP(#REF!,'S03'!B:S,13,FALSE),"")</f>
        <v/>
      </c>
      <c r="K30" t="str">
        <f>IFERROR(VLOOKUP(#REF!,'S04'!B:S,13,FALSE),"")</f>
        <v/>
      </c>
      <c r="L30" t="str">
        <f>IFERROR(VLOOKUP(#REF!,'S05'!B:S,13,FALSE),"")</f>
        <v/>
      </c>
      <c r="M30" t="str">
        <f>IFERROR(VLOOKUP(#REF!,'S06'!B:S,13,FALSE),"")</f>
        <v/>
      </c>
      <c r="N30" t="str">
        <f>IFERROR(VLOOKUP(#REF!,'S07'!B:S,13,FALSE),"")</f>
        <v/>
      </c>
      <c r="O30" t="str">
        <f>IFERROR(VLOOKUP(#REF!,'S08'!B:S,13,FALSE),"")</f>
        <v/>
      </c>
      <c r="P30" t="str">
        <f>IFERROR(VLOOKUP(#REF!,'S09'!B:S,13,FALSE),"")</f>
        <v/>
      </c>
      <c r="Q30" t="str">
        <f>IFERROR(VLOOKUP(#REF!,'S10'!B:S,13,FALSE),"")</f>
        <v/>
      </c>
      <c r="R30" t="str">
        <f>IFERROR(VLOOKUP(#REF!,'S11'!B:S,13,FALSE),"")</f>
        <v/>
      </c>
      <c r="S30" t="str">
        <f>IFERROR(VLOOKUP(#REF!,'S12'!B:S,13,FALSE),"")</f>
        <v/>
      </c>
      <c r="T30" t="str">
        <f>IFERROR(VLOOKUP(#REF!,'S13'!B:S,13,FALSE),"")</f>
        <v/>
      </c>
      <c r="U30" t="str">
        <f>IFERROR(VLOOKUP(#REF!,'S14'!B:S,13,FALSE),"")</f>
        <v/>
      </c>
      <c r="V30" t="str">
        <f>IFERROR(VLOOKUP(#REF!,'S15'!B:S,13,FALSE),"")</f>
        <v/>
      </c>
      <c r="W30" t="str">
        <f>IFERROR(VLOOKUP(#REF!,'S16'!B:S,13,FALSE),"")</f>
        <v/>
      </c>
      <c r="X30" t="str">
        <f>IFERROR(VLOOKUP(#REF!,'S17'!B:S,13,FALSE),"")</f>
        <v/>
      </c>
      <c r="Y30" t="str">
        <f>IFERROR(VLOOKUP(#REF!,'S18'!B:S,13,FALSE),"")</f>
        <v/>
      </c>
      <c r="Z30" t="str">
        <f>IFERROR(VLOOKUP(#REF!,'S19'!B:S,13,FALSE),"")</f>
        <v/>
      </c>
      <c r="AA30" t="str">
        <f>IFERROR(VLOOKUP(#REF!,'S20'!B:S,13,FALSE),"")</f>
        <v/>
      </c>
      <c r="AB30" t="str">
        <f>IFERROR(VLOOKUP(#REF!,'S21'!B:S,13,FALSE),"")</f>
        <v/>
      </c>
      <c r="AC30" t="str">
        <f>IFERROR(VLOOKUP(#REF!,'S22'!B:S,13,FALSE),"")</f>
        <v/>
      </c>
      <c r="AD30" t="str">
        <f>IFERROR(VLOOKUP(#REF!,'S23'!B:S,13,FALSE),"")</f>
        <v/>
      </c>
      <c r="AE30" t="str">
        <f>IFERROR(VLOOKUP(#REF!,'S24'!B:S,13,FALSE),"")</f>
        <v/>
      </c>
      <c r="AF30" t="str">
        <f>IFERROR(VLOOKUP(#REF!,'S25'!B:S,13,FALSE),"")</f>
        <v/>
      </c>
      <c r="AG30" t="str">
        <f>IFERROR(VLOOKUP(#REF!,'S26'!B:S,13,FALSE),"")</f>
        <v/>
      </c>
      <c r="AH30" t="str">
        <f>IFERROR(VLOOKUP(#REF!,'S27'!B:S,13,FALSE),"")</f>
        <v/>
      </c>
      <c r="AI30" t="str">
        <f>IFERROR(VLOOKUP(#REF!,'S28'!B:S,13,FALSE),"")</f>
        <v/>
      </c>
      <c r="AJ30" t="str">
        <f>IFERROR(VLOOKUP(#REF!,'S29'!B:S,13,FALSE),"")</f>
        <v/>
      </c>
      <c r="AK30" t="str">
        <f>IFERROR(VLOOKUP(#REF!,'S30'!B:S,13,FALSE),"")</f>
        <v/>
      </c>
      <c r="AL30" t="str">
        <f>IFERROR(VLOOKUP(#REF!,'S31'!B:S,13,FALSE),"")</f>
        <v/>
      </c>
      <c r="AM30" t="str">
        <f>IFERROR(VLOOKUP(#REF!,'S32'!B:S,13,FALSE),"")</f>
        <v/>
      </c>
      <c r="AN30" t="str">
        <f>IFERROR(VLOOKUP(#REF!,'S33'!B:S,13,FALSE),"")</f>
        <v/>
      </c>
      <c r="AO30" t="str">
        <f>IFERROR(VLOOKUP(#REF!,'S34'!B:S,13,FALSE),"")</f>
        <v/>
      </c>
      <c r="AP30" t="str">
        <f>IFERROR(VLOOKUP(#REF!,'S35'!B:S,13,FALSE),"")</f>
        <v/>
      </c>
      <c r="AQ30" t="str">
        <f>IFERROR(VLOOKUP(#REF!,'S36'!B:S,13,FALSE),"")</f>
        <v/>
      </c>
      <c r="AR30" t="str">
        <f>IFERROR(VLOOKUP(#REF!,'S37'!B:S,13,FALSE),"")</f>
        <v/>
      </c>
      <c r="AS30" t="str">
        <f>IFERROR(VLOOKUP(#REF!,'S38'!B:S,13,FALSE),"")</f>
        <v/>
      </c>
      <c r="AT30" t="str">
        <f>IFERROR(VLOOKUP(#REF!,'S39'!B:S,13,FALSE),"")</f>
        <v/>
      </c>
      <c r="AU30" s="37" t="str">
        <f>IFERROR(VLOOKUP(#REF!,'S40'!B:S,13,FALSE),"")</f>
        <v/>
      </c>
      <c r="AV30" t="str">
        <f>IFERROR(VLOOKUP(#REF!,'S41'!B:S,13,FALSE),"")</f>
        <v/>
      </c>
      <c r="AW30" t="str">
        <f>IFERROR(VLOOKUP(#REF!,'S42'!B:S,13,FALSE),"")</f>
        <v/>
      </c>
      <c r="AX30" t="str">
        <f>IFERROR(VLOOKUP(#REF!,'S43'!B:S,13,FALSE),"")</f>
        <v/>
      </c>
      <c r="AY30" t="str">
        <f>IFERROR(VLOOKUP(#REF!,'S44'!B:S,13,FALSE),"")</f>
        <v/>
      </c>
      <c r="AZ30" t="str">
        <f>IFERROR(VLOOKUP(#REF!,'S45'!B:S,13,FALSE),"")</f>
        <v/>
      </c>
      <c r="BA30" t="str">
        <f>IFERROR(VLOOKUP(#REF!,'S46'!B:S,13,FALSE),"")</f>
        <v/>
      </c>
      <c r="BB30" t="str">
        <f>IFERROR(VLOOKUP(#REF!,'S47'!B:S,13,FALSE),"")</f>
        <v/>
      </c>
      <c r="BC30" t="str">
        <f>IFERROR(VLOOKUP(#REF!,'S48'!B:S,13,FALSE),"")</f>
        <v/>
      </c>
      <c r="BD30" t="str">
        <f>IFERROR(VLOOKUP(#REF!,'S49'!B:S,13,FALSE),"")</f>
        <v/>
      </c>
      <c r="BE30" t="str">
        <f>IFERROR(VLOOKUP(#REF!,'S50'!B:S,13,FALSE),"")</f>
        <v/>
      </c>
      <c r="BF30" t="str">
        <f>IFERROR(VLOOKUP(#REF!,'S51'!B:S,13,FALSE),"")</f>
        <v/>
      </c>
      <c r="BG30" t="str">
        <f>IFERROR(VLOOKUP(#REF!,'S52'!B:S,13,FALSE),"")</f>
        <v/>
      </c>
      <c r="BH30" s="188" t="e">
        <f>IF(#REF!="",-9999.0001,IF(BJ30=52,-9999.0001+SUM(H30:BG30),IF(BJ30&lt;&gt;52,0.0001+SUM(H30:BG30))))</f>
        <v>#REF!</v>
      </c>
      <c r="BI30" s="65" t="e">
        <f>IF(#REF!="","",SUM(H30:BG30))</f>
        <v>#REF!</v>
      </c>
      <c r="BJ30" s="65" t="e">
        <f>IF(#REF!="","",COUNTIF(H30:BG30,""))</f>
        <v>#REF!</v>
      </c>
      <c r="BK30" s="54">
        <f t="shared" si="0"/>
        <v>0</v>
      </c>
      <c r="BR30" t="str">
        <f>IFERROR(VLOOKUP(#REF!,'S01'!B:S,14,FALSE),"")</f>
        <v/>
      </c>
      <c r="BS30" t="str">
        <f>IFERROR(VLOOKUP(#REF!,'S02'!B:S,14,FALSE),"")</f>
        <v/>
      </c>
      <c r="BT30" t="str">
        <f>IFERROR(VLOOKUP(#REF!,'S03'!B:S,14,FALSE),"")</f>
        <v/>
      </c>
      <c r="BU30" t="str">
        <f>IFERROR(VLOOKUP(#REF!,'S04'!B:S,14,FALSE),"")</f>
        <v/>
      </c>
      <c r="BV30" t="str">
        <f>IFERROR(VLOOKUP(#REF!,'S05'!B:S,14,FALSE),"")</f>
        <v/>
      </c>
      <c r="BW30" t="str">
        <f>IFERROR(VLOOKUP(#REF!,'S06'!B:S,14,FALSE),"")</f>
        <v/>
      </c>
      <c r="BX30" t="str">
        <f>IFERROR(VLOOKUP(#REF!,'S07'!B:S,14,FALSE),"")</f>
        <v/>
      </c>
      <c r="BY30" t="str">
        <f>IFERROR(VLOOKUP(#REF!,'S08'!B:S,14,FALSE),"")</f>
        <v/>
      </c>
      <c r="BZ30" t="str">
        <f>IFERROR(VLOOKUP(#REF!,'S09'!B:S,14,FALSE),"")</f>
        <v/>
      </c>
      <c r="CA30" t="str">
        <f>IFERROR(VLOOKUP(#REF!,'S10'!B:S,14,FALSE),"")</f>
        <v/>
      </c>
      <c r="CB30" t="str">
        <f>IFERROR(VLOOKUP(#REF!,'S11'!B:S,14,FALSE),"")</f>
        <v/>
      </c>
      <c r="CC30" t="str">
        <f>IFERROR(VLOOKUP(#REF!,'S12'!B:S,14,FALSE),"")</f>
        <v/>
      </c>
      <c r="CD30" t="str">
        <f>IFERROR(VLOOKUP(#REF!,'S13'!B:S,14,FALSE),"")</f>
        <v/>
      </c>
      <c r="CE30" t="str">
        <f>IFERROR(VLOOKUP(#REF!,'S14'!B:S,14,FALSE),"")</f>
        <v/>
      </c>
      <c r="CF30" t="str">
        <f>IFERROR(VLOOKUP(#REF!,'S15'!B:S,14,FALSE),"")</f>
        <v/>
      </c>
      <c r="CG30" t="str">
        <f>IFERROR(VLOOKUP(#REF!,'S16'!B:S,14,FALSE),"")</f>
        <v/>
      </c>
      <c r="CH30" t="str">
        <f>IFERROR(VLOOKUP(#REF!,'S17'!B:S,14,FALSE),"")</f>
        <v/>
      </c>
      <c r="CI30" t="str">
        <f>IFERROR(VLOOKUP(#REF!,'S18'!B:S,14,FALSE),"")</f>
        <v/>
      </c>
      <c r="CJ30" t="str">
        <f>IFERROR(VLOOKUP(#REF!,'S19'!B:S,14,FALSE),"")</f>
        <v/>
      </c>
      <c r="CK30" t="str">
        <f>IFERROR(VLOOKUP(#REF!,'S20'!B:S,14,FALSE),"")</f>
        <v/>
      </c>
      <c r="CL30" t="str">
        <f>IFERROR(VLOOKUP(#REF!,'S21'!B:S,14,FALSE),"")</f>
        <v/>
      </c>
      <c r="CM30" t="str">
        <f>IFERROR(VLOOKUP(#REF!,'S22'!B:S,14,FALSE),"")</f>
        <v/>
      </c>
      <c r="CN30" t="str">
        <f>IFERROR(VLOOKUP(#REF!,'S23'!B:S,14,FALSE),"")</f>
        <v/>
      </c>
      <c r="CO30" t="str">
        <f>IFERROR(VLOOKUP(#REF!,'S24'!B:S,14,FALSE),"")</f>
        <v/>
      </c>
      <c r="CP30" t="str">
        <f>IFERROR(VLOOKUP(#REF!,'S25'!B:S,14,FALSE),"")</f>
        <v/>
      </c>
      <c r="CQ30" t="str">
        <f>IFERROR(VLOOKUP(#REF!,'S26'!B:S,14,FALSE),"")</f>
        <v/>
      </c>
      <c r="CR30" t="str">
        <f>IFERROR(VLOOKUP(#REF!,'S27'!B:S,14,FALSE),"")</f>
        <v/>
      </c>
      <c r="CS30" t="str">
        <f>IFERROR(VLOOKUP(#REF!,'S28'!B:S,14,FALSE),"")</f>
        <v/>
      </c>
      <c r="CT30" t="str">
        <f>IFERROR(VLOOKUP(#REF!,'S29'!B:S,14,FALSE),"")</f>
        <v/>
      </c>
      <c r="CU30" t="str">
        <f>IFERROR(VLOOKUP(#REF!,'S30'!B:S,14,FALSE),"")</f>
        <v/>
      </c>
      <c r="CV30" t="str">
        <f>IFERROR(VLOOKUP(#REF!,'S31'!B:S,14,FALSE),"")</f>
        <v/>
      </c>
      <c r="CW30" t="str">
        <f>IFERROR(VLOOKUP(#REF!,'S32'!B:S,14,FALSE),"")</f>
        <v/>
      </c>
      <c r="CX30" t="str">
        <f>IFERROR(VLOOKUP(#REF!,'S33'!B:S,14,FALSE),"")</f>
        <v/>
      </c>
      <c r="CY30" t="str">
        <f>IFERROR(VLOOKUP(#REF!,'S34'!B:S,14,FALSE),"")</f>
        <v/>
      </c>
      <c r="CZ30" t="str">
        <f>IFERROR(VLOOKUP(#REF!,'S35'!B:S,14,FALSE),"")</f>
        <v/>
      </c>
      <c r="DA30" t="str">
        <f>IFERROR(VLOOKUP(#REF!,'S36'!B:S,14,FALSE),"")</f>
        <v/>
      </c>
      <c r="DB30" t="str">
        <f>IFERROR(VLOOKUP(#REF!,'S37'!B:S,14,FALSE),"")</f>
        <v/>
      </c>
      <c r="DC30" t="str">
        <f>IFERROR(VLOOKUP(#REF!,'S38'!B:S,14,FALSE),"")</f>
        <v/>
      </c>
      <c r="DD30" t="str">
        <f>IFERROR(VLOOKUP(#REF!,'S39'!B:S,14,FALSE),"")</f>
        <v/>
      </c>
      <c r="DE30" t="str">
        <f>IFERROR(VLOOKUP(#REF!,'S40'!B:S,14,FALSE),"")</f>
        <v/>
      </c>
      <c r="DF30" t="str">
        <f>IFERROR(VLOOKUP(#REF!,'S41'!B:S,14,FALSE),"")</f>
        <v/>
      </c>
      <c r="DG30" t="str">
        <f>IFERROR(VLOOKUP(#REF!,'S42'!B:S,14,FALSE),"")</f>
        <v/>
      </c>
      <c r="DH30" t="str">
        <f>IFERROR(VLOOKUP(#REF!,'S43'!B:S,14,FALSE),"")</f>
        <v/>
      </c>
      <c r="DI30" t="str">
        <f>IFERROR(VLOOKUP(#REF!,'S44'!B:S,14,FALSE),"")</f>
        <v/>
      </c>
      <c r="DJ30" t="str">
        <f>IFERROR(VLOOKUP(#REF!,'S45'!B:S,14,FALSE),"")</f>
        <v/>
      </c>
      <c r="DK30" t="str">
        <f>IFERROR(VLOOKUP(#REF!,'S46'!B:S,14,FALSE),"")</f>
        <v/>
      </c>
      <c r="DL30" t="str">
        <f>IFERROR(VLOOKUP(#REF!,'S47'!B:S,14,FALSE),"")</f>
        <v/>
      </c>
      <c r="DM30" t="str">
        <f>IFERROR(VLOOKUP(#REF!,'S48'!B:S,14,FALSE),"")</f>
        <v/>
      </c>
      <c r="DN30" t="str">
        <f>IFERROR(VLOOKUP(#REF!,'S49'!B:S,14,FALSE),"")</f>
        <v/>
      </c>
      <c r="DO30" t="str">
        <f>IFERROR(VLOOKUP(#REF!,'S50'!B:S,14,FALSE),"")</f>
        <v/>
      </c>
      <c r="DP30" t="str">
        <f>IFERROR(VLOOKUP(#REF!,'S51'!B:S,14,FALSE),"")</f>
        <v/>
      </c>
      <c r="DQ30" t="str">
        <f>IFERROR(VLOOKUP(#REF!,'S52'!B:S,14,FALSE),"")</f>
        <v/>
      </c>
      <c r="DR30" t="e">
        <f>IF(#REF!="","",IF(F30="non classé","",SUM(BR30:DQ30)))</f>
        <v>#REF!</v>
      </c>
    </row>
    <row r="31" spans="1:122" ht="23.1" hidden="1" customHeight="1" x14ac:dyDescent="0.25">
      <c r="A31" s="48"/>
      <c r="B31" s="234" t="s">
        <v>334</v>
      </c>
      <c r="F31" s="86" t="e">
        <f>IF(#REF!="","",IFERROR(INDEX(Challenge!$A$3:$A$72,MATCH(#REF!,Challenge!$B$3:$B$72,0)),"non classé"))</f>
        <v>#REF!</v>
      </c>
      <c r="G31" s="86"/>
      <c r="H31" t="str">
        <f>IFERROR(VLOOKUP(#REF!,'S01'!B:S,13,FALSE),"")</f>
        <v/>
      </c>
      <c r="I31" t="str">
        <f>IFERROR(VLOOKUP(#REF!,'S02'!B:S,13,FALSE),"")</f>
        <v/>
      </c>
      <c r="J31" t="str">
        <f>IFERROR(VLOOKUP(#REF!,'S03'!B:S,13,FALSE),"")</f>
        <v/>
      </c>
      <c r="K31" t="str">
        <f>IFERROR(VLOOKUP(#REF!,'S04'!B:S,13,FALSE),"")</f>
        <v/>
      </c>
      <c r="L31" t="str">
        <f>IFERROR(VLOOKUP(#REF!,'S05'!B:S,13,FALSE),"")</f>
        <v/>
      </c>
      <c r="M31" t="str">
        <f>IFERROR(VLOOKUP(#REF!,'S06'!B:S,13,FALSE),"")</f>
        <v/>
      </c>
      <c r="N31" t="str">
        <f>IFERROR(VLOOKUP(#REF!,'S07'!B:S,13,FALSE),"")</f>
        <v/>
      </c>
      <c r="O31" t="str">
        <f>IFERROR(VLOOKUP(#REF!,'S08'!B:S,13,FALSE),"")</f>
        <v/>
      </c>
      <c r="P31" t="str">
        <f>IFERROR(VLOOKUP(#REF!,'S09'!B:S,13,FALSE),"")</f>
        <v/>
      </c>
      <c r="Q31" t="str">
        <f>IFERROR(VLOOKUP(#REF!,'S10'!B:S,13,FALSE),"")</f>
        <v/>
      </c>
      <c r="R31" t="str">
        <f>IFERROR(VLOOKUP(#REF!,'S11'!B:S,13,FALSE),"")</f>
        <v/>
      </c>
      <c r="S31" t="str">
        <f>IFERROR(VLOOKUP(#REF!,'S12'!B:S,13,FALSE),"")</f>
        <v/>
      </c>
      <c r="T31" t="str">
        <f>IFERROR(VLOOKUP(#REF!,'S13'!B:S,13,FALSE),"")</f>
        <v/>
      </c>
      <c r="U31" t="str">
        <f>IFERROR(VLOOKUP(#REF!,'S14'!B:S,13,FALSE),"")</f>
        <v/>
      </c>
      <c r="V31" t="str">
        <f>IFERROR(VLOOKUP(#REF!,'S15'!B:S,13,FALSE),"")</f>
        <v/>
      </c>
      <c r="W31" t="str">
        <f>IFERROR(VLOOKUP(#REF!,'S16'!B:S,13,FALSE),"")</f>
        <v/>
      </c>
      <c r="X31" t="str">
        <f>IFERROR(VLOOKUP(#REF!,'S17'!B:S,13,FALSE),"")</f>
        <v/>
      </c>
      <c r="Y31" t="str">
        <f>IFERROR(VLOOKUP(#REF!,'S18'!B:S,13,FALSE),"")</f>
        <v/>
      </c>
      <c r="Z31" t="str">
        <f>IFERROR(VLOOKUP(#REF!,'S19'!B:S,13,FALSE),"")</f>
        <v/>
      </c>
      <c r="AA31" t="str">
        <f>IFERROR(VLOOKUP(#REF!,'S20'!B:S,13,FALSE),"")</f>
        <v/>
      </c>
      <c r="AB31" t="str">
        <f>IFERROR(VLOOKUP(#REF!,'S21'!B:S,13,FALSE),"")</f>
        <v/>
      </c>
      <c r="AC31" t="str">
        <f>IFERROR(VLOOKUP(#REF!,'S22'!B:S,13,FALSE),"")</f>
        <v/>
      </c>
      <c r="AD31" t="str">
        <f>IFERROR(VLOOKUP(#REF!,'S23'!B:S,13,FALSE),"")</f>
        <v/>
      </c>
      <c r="AE31" t="str">
        <f>IFERROR(VLOOKUP(#REF!,'S24'!B:S,13,FALSE),"")</f>
        <v/>
      </c>
      <c r="AF31" t="str">
        <f>IFERROR(VLOOKUP(#REF!,'S25'!B:S,13,FALSE),"")</f>
        <v/>
      </c>
      <c r="AG31" t="str">
        <f>IFERROR(VLOOKUP(#REF!,'S26'!B:S,13,FALSE),"")</f>
        <v/>
      </c>
      <c r="AH31" t="str">
        <f>IFERROR(VLOOKUP(#REF!,'S27'!B:S,13,FALSE),"")</f>
        <v/>
      </c>
      <c r="AI31" t="str">
        <f>IFERROR(VLOOKUP(#REF!,'S28'!B:S,13,FALSE),"")</f>
        <v/>
      </c>
      <c r="AJ31" t="str">
        <f>IFERROR(VLOOKUP(#REF!,'S29'!B:S,13,FALSE),"")</f>
        <v/>
      </c>
      <c r="AK31" t="str">
        <f>IFERROR(VLOOKUP(#REF!,'S30'!B:S,13,FALSE),"")</f>
        <v/>
      </c>
      <c r="AL31" t="str">
        <f>IFERROR(VLOOKUP(#REF!,'S31'!B:S,13,FALSE),"")</f>
        <v/>
      </c>
      <c r="AM31" t="str">
        <f>IFERROR(VLOOKUP(#REF!,'S32'!B:S,13,FALSE),"")</f>
        <v/>
      </c>
      <c r="AN31" t="str">
        <f>IFERROR(VLOOKUP(#REF!,'S33'!B:S,13,FALSE),"")</f>
        <v/>
      </c>
      <c r="AO31" t="str">
        <f>IFERROR(VLOOKUP(#REF!,'S34'!B:S,13,FALSE),"")</f>
        <v/>
      </c>
      <c r="AP31" t="str">
        <f>IFERROR(VLOOKUP(#REF!,'S35'!B:S,13,FALSE),"")</f>
        <v/>
      </c>
      <c r="AQ31" t="str">
        <f>IFERROR(VLOOKUP(#REF!,'S36'!B:S,13,FALSE),"")</f>
        <v/>
      </c>
      <c r="AR31" t="str">
        <f>IFERROR(VLOOKUP(#REF!,'S37'!B:S,13,FALSE),"")</f>
        <v/>
      </c>
      <c r="AS31" t="str">
        <f>IFERROR(VLOOKUP(#REF!,'S38'!B:S,13,FALSE),"")</f>
        <v/>
      </c>
      <c r="AT31" t="str">
        <f>IFERROR(VLOOKUP(#REF!,'S39'!B:S,13,FALSE),"")</f>
        <v/>
      </c>
      <c r="AU31" s="37" t="str">
        <f>IFERROR(VLOOKUP(#REF!,'S40'!B:S,13,FALSE),"")</f>
        <v/>
      </c>
      <c r="AV31" t="str">
        <f>IFERROR(VLOOKUP(#REF!,'S41'!B:S,13,FALSE),"")</f>
        <v/>
      </c>
      <c r="AW31" t="str">
        <f>IFERROR(VLOOKUP(#REF!,'S42'!B:S,13,FALSE),"")</f>
        <v/>
      </c>
      <c r="AX31" t="str">
        <f>IFERROR(VLOOKUP(#REF!,'S43'!B:S,13,FALSE),"")</f>
        <v/>
      </c>
      <c r="AY31" t="str">
        <f>IFERROR(VLOOKUP(#REF!,'S44'!B:S,13,FALSE),"")</f>
        <v/>
      </c>
      <c r="AZ31" t="str">
        <f>IFERROR(VLOOKUP(#REF!,'S45'!B:S,13,FALSE),"")</f>
        <v/>
      </c>
      <c r="BA31" t="str">
        <f>IFERROR(VLOOKUP(#REF!,'S46'!B:S,13,FALSE),"")</f>
        <v/>
      </c>
      <c r="BB31" t="str">
        <f>IFERROR(VLOOKUP(#REF!,'S47'!B:S,13,FALSE),"")</f>
        <v/>
      </c>
      <c r="BC31" t="str">
        <f>IFERROR(VLOOKUP(#REF!,'S48'!B:S,13,FALSE),"")</f>
        <v/>
      </c>
      <c r="BD31" t="str">
        <f>IFERROR(VLOOKUP(#REF!,'S49'!B:S,13,FALSE),"")</f>
        <v/>
      </c>
      <c r="BE31" t="str">
        <f>IFERROR(VLOOKUP(#REF!,'S50'!B:S,13,FALSE),"")</f>
        <v/>
      </c>
      <c r="BF31" t="str">
        <f>IFERROR(VLOOKUP(#REF!,'S51'!B:S,13,FALSE),"")</f>
        <v/>
      </c>
      <c r="BG31" t="str">
        <f>IFERROR(VLOOKUP(#REF!,'S52'!B:S,13,FALSE),"")</f>
        <v/>
      </c>
      <c r="BH31" s="188" t="e">
        <f>IF(#REF!="",-9999.0001,IF(BJ31=52,-9999.0001+SUM(H31:BG31),IF(BJ31&lt;&gt;52,0.0001+SUM(H31:BG31))))</f>
        <v>#REF!</v>
      </c>
      <c r="BI31" s="65" t="e">
        <f>IF(#REF!="","",SUM(H31:BG31))</f>
        <v>#REF!</v>
      </c>
      <c r="BJ31" s="65" t="e">
        <f>IF(#REF!="","",COUNTIF(H31:BG31,""))</f>
        <v>#REF!</v>
      </c>
      <c r="BK31" s="54">
        <f t="shared" si="0"/>
        <v>0</v>
      </c>
      <c r="BR31" t="str">
        <f>IFERROR(VLOOKUP(#REF!,'S01'!B:S,14,FALSE),"")</f>
        <v/>
      </c>
      <c r="BS31" t="str">
        <f>IFERROR(VLOOKUP(#REF!,'S02'!B:S,14,FALSE),"")</f>
        <v/>
      </c>
      <c r="BT31" t="str">
        <f>IFERROR(VLOOKUP(#REF!,'S03'!B:S,14,FALSE),"")</f>
        <v/>
      </c>
      <c r="BU31" t="str">
        <f>IFERROR(VLOOKUP(#REF!,'S04'!B:S,14,FALSE),"")</f>
        <v/>
      </c>
      <c r="BV31" t="str">
        <f>IFERROR(VLOOKUP(#REF!,'S05'!B:S,14,FALSE),"")</f>
        <v/>
      </c>
      <c r="BW31" t="str">
        <f>IFERROR(VLOOKUP(#REF!,'S06'!B:S,14,FALSE),"")</f>
        <v/>
      </c>
      <c r="BX31" t="str">
        <f>IFERROR(VLOOKUP(#REF!,'S07'!B:S,14,FALSE),"")</f>
        <v/>
      </c>
      <c r="BY31" t="str">
        <f>IFERROR(VLOOKUP(#REF!,'S08'!B:S,14,FALSE),"")</f>
        <v/>
      </c>
      <c r="BZ31" t="str">
        <f>IFERROR(VLOOKUP(#REF!,'S09'!B:S,14,FALSE),"")</f>
        <v/>
      </c>
      <c r="CA31" t="str">
        <f>IFERROR(VLOOKUP(#REF!,'S10'!B:S,14,FALSE),"")</f>
        <v/>
      </c>
      <c r="CB31" t="str">
        <f>IFERROR(VLOOKUP(#REF!,'S11'!B:S,14,FALSE),"")</f>
        <v/>
      </c>
      <c r="CC31" t="str">
        <f>IFERROR(VLOOKUP(#REF!,'S12'!B:S,14,FALSE),"")</f>
        <v/>
      </c>
      <c r="CD31" t="str">
        <f>IFERROR(VLOOKUP(#REF!,'S13'!B:S,14,FALSE),"")</f>
        <v/>
      </c>
      <c r="CE31" t="str">
        <f>IFERROR(VLOOKUP(#REF!,'S14'!B:S,14,FALSE),"")</f>
        <v/>
      </c>
      <c r="CF31" t="str">
        <f>IFERROR(VLOOKUP(#REF!,'S15'!B:S,14,FALSE),"")</f>
        <v/>
      </c>
      <c r="CG31" t="str">
        <f>IFERROR(VLOOKUP(#REF!,'S16'!B:S,14,FALSE),"")</f>
        <v/>
      </c>
      <c r="CH31" t="str">
        <f>IFERROR(VLOOKUP(#REF!,'S17'!B:S,14,FALSE),"")</f>
        <v/>
      </c>
      <c r="CI31" t="str">
        <f>IFERROR(VLOOKUP(#REF!,'S18'!B:S,14,FALSE),"")</f>
        <v/>
      </c>
      <c r="CJ31" t="str">
        <f>IFERROR(VLOOKUP(#REF!,'S19'!B:S,14,FALSE),"")</f>
        <v/>
      </c>
      <c r="CK31" t="str">
        <f>IFERROR(VLOOKUP(#REF!,'S20'!B:S,14,FALSE),"")</f>
        <v/>
      </c>
      <c r="CL31" t="str">
        <f>IFERROR(VLOOKUP(#REF!,'S21'!B:S,14,FALSE),"")</f>
        <v/>
      </c>
      <c r="CM31" t="str">
        <f>IFERROR(VLOOKUP(#REF!,'S22'!B:S,14,FALSE),"")</f>
        <v/>
      </c>
      <c r="CN31" t="str">
        <f>IFERROR(VLOOKUP(#REF!,'S23'!B:S,14,FALSE),"")</f>
        <v/>
      </c>
      <c r="CO31" t="str">
        <f>IFERROR(VLOOKUP(#REF!,'S24'!B:S,14,FALSE),"")</f>
        <v/>
      </c>
      <c r="CP31" t="str">
        <f>IFERROR(VLOOKUP(#REF!,'S25'!B:S,14,FALSE),"")</f>
        <v/>
      </c>
      <c r="CQ31" t="str">
        <f>IFERROR(VLOOKUP(#REF!,'S26'!B:S,14,FALSE),"")</f>
        <v/>
      </c>
      <c r="CR31" t="str">
        <f>IFERROR(VLOOKUP(#REF!,'S27'!B:S,14,FALSE),"")</f>
        <v/>
      </c>
      <c r="CS31" t="str">
        <f>IFERROR(VLOOKUP(#REF!,'S28'!B:S,14,FALSE),"")</f>
        <v/>
      </c>
      <c r="CT31" t="str">
        <f>IFERROR(VLOOKUP(#REF!,'S29'!B:S,14,FALSE),"")</f>
        <v/>
      </c>
      <c r="CU31" t="str">
        <f>IFERROR(VLOOKUP(#REF!,'S30'!B:S,14,FALSE),"")</f>
        <v/>
      </c>
      <c r="CV31" t="str">
        <f>IFERROR(VLOOKUP(#REF!,'S31'!B:S,14,FALSE),"")</f>
        <v/>
      </c>
      <c r="CW31" t="str">
        <f>IFERROR(VLOOKUP(#REF!,'S32'!B:S,14,FALSE),"")</f>
        <v/>
      </c>
      <c r="CX31" t="str">
        <f>IFERROR(VLOOKUP(#REF!,'S33'!B:S,14,FALSE),"")</f>
        <v/>
      </c>
      <c r="CY31" t="str">
        <f>IFERROR(VLOOKUP(#REF!,'S34'!B:S,14,FALSE),"")</f>
        <v/>
      </c>
      <c r="CZ31" t="str">
        <f>IFERROR(VLOOKUP(#REF!,'S35'!B:S,14,FALSE),"")</f>
        <v/>
      </c>
      <c r="DA31" t="str">
        <f>IFERROR(VLOOKUP(#REF!,'S36'!B:S,14,FALSE),"")</f>
        <v/>
      </c>
      <c r="DB31" t="str">
        <f>IFERROR(VLOOKUP(#REF!,'S37'!B:S,14,FALSE),"")</f>
        <v/>
      </c>
      <c r="DC31" t="str">
        <f>IFERROR(VLOOKUP(#REF!,'S38'!B:S,14,FALSE),"")</f>
        <v/>
      </c>
      <c r="DD31" t="str">
        <f>IFERROR(VLOOKUP(#REF!,'S39'!B:S,14,FALSE),"")</f>
        <v/>
      </c>
      <c r="DE31" t="str">
        <f>IFERROR(VLOOKUP(#REF!,'S40'!B:S,14,FALSE),"")</f>
        <v/>
      </c>
      <c r="DF31" t="str">
        <f>IFERROR(VLOOKUP(#REF!,'S41'!B:S,14,FALSE),"")</f>
        <v/>
      </c>
      <c r="DG31" t="str">
        <f>IFERROR(VLOOKUP(#REF!,'S42'!B:S,14,FALSE),"")</f>
        <v/>
      </c>
      <c r="DH31" t="str">
        <f>IFERROR(VLOOKUP(#REF!,'S43'!B:S,14,FALSE),"")</f>
        <v/>
      </c>
      <c r="DI31" t="str">
        <f>IFERROR(VLOOKUP(#REF!,'S44'!B:S,14,FALSE),"")</f>
        <v/>
      </c>
      <c r="DJ31" t="str">
        <f>IFERROR(VLOOKUP(#REF!,'S45'!B:S,14,FALSE),"")</f>
        <v/>
      </c>
      <c r="DK31" t="str">
        <f>IFERROR(VLOOKUP(#REF!,'S46'!B:S,14,FALSE),"")</f>
        <v/>
      </c>
      <c r="DL31" t="str">
        <f>IFERROR(VLOOKUP(#REF!,'S47'!B:S,14,FALSE),"")</f>
        <v/>
      </c>
      <c r="DM31" t="str">
        <f>IFERROR(VLOOKUP(#REF!,'S48'!B:S,14,FALSE),"")</f>
        <v/>
      </c>
      <c r="DN31" t="str">
        <f>IFERROR(VLOOKUP(#REF!,'S49'!B:S,14,FALSE),"")</f>
        <v/>
      </c>
      <c r="DO31" t="str">
        <f>IFERROR(VLOOKUP(#REF!,'S50'!B:S,14,FALSE),"")</f>
        <v/>
      </c>
      <c r="DP31" t="str">
        <f>IFERROR(VLOOKUP(#REF!,'S51'!B:S,14,FALSE),"")</f>
        <v/>
      </c>
      <c r="DQ31" t="str">
        <f>IFERROR(VLOOKUP(#REF!,'S52'!B:S,14,FALSE),"")</f>
        <v/>
      </c>
      <c r="DR31" t="e">
        <f>IF(#REF!="","",IF(F31="non classé","",SUM(BR31:DQ31)))</f>
        <v>#REF!</v>
      </c>
    </row>
    <row r="32" spans="1:122" ht="23.1" customHeight="1" x14ac:dyDescent="0.25">
      <c r="A32" s="48" t="s">
        <v>382</v>
      </c>
      <c r="B32" s="234" t="s">
        <v>336</v>
      </c>
      <c r="F32" s="86" t="e">
        <f>IF(#REF!="","",IFERROR(INDEX(Challenge!$A$3:$A$72,MATCH(#REF!,Challenge!$B$3:$B$72,0)),"non classé"))</f>
        <v>#REF!</v>
      </c>
      <c r="G32" s="86"/>
      <c r="H32" t="str">
        <f>IFERROR(VLOOKUP(#REF!,'S01'!B:S,13,FALSE),"")</f>
        <v/>
      </c>
      <c r="I32" t="str">
        <f>IFERROR(VLOOKUP(#REF!,'S02'!B:S,13,FALSE),"")</f>
        <v/>
      </c>
      <c r="J32" t="str">
        <f>IFERROR(VLOOKUP(#REF!,'S03'!B:S,13,FALSE),"")</f>
        <v/>
      </c>
      <c r="K32" t="str">
        <f>IFERROR(VLOOKUP(#REF!,'S04'!B:S,13,FALSE),"")</f>
        <v/>
      </c>
      <c r="L32" t="str">
        <f>IFERROR(VLOOKUP(#REF!,'S05'!B:S,13,FALSE),"")</f>
        <v/>
      </c>
      <c r="M32" t="str">
        <f>IFERROR(VLOOKUP(#REF!,'S06'!B:S,13,FALSE),"")</f>
        <v/>
      </c>
      <c r="N32" t="str">
        <f>IFERROR(VLOOKUP(#REF!,'S07'!B:S,13,FALSE),"")</f>
        <v/>
      </c>
      <c r="O32" t="str">
        <f>IFERROR(VLOOKUP(#REF!,'S08'!B:S,13,FALSE),"")</f>
        <v/>
      </c>
      <c r="P32" t="str">
        <f>IFERROR(VLOOKUP(#REF!,'S09'!B:S,13,FALSE),"")</f>
        <v/>
      </c>
      <c r="Q32" t="str">
        <f>IFERROR(VLOOKUP(#REF!,'S10'!B:S,13,FALSE),"")</f>
        <v/>
      </c>
      <c r="R32" t="str">
        <f>IFERROR(VLOOKUP(#REF!,'S11'!B:S,13,FALSE),"")</f>
        <v/>
      </c>
      <c r="S32" t="str">
        <f>IFERROR(VLOOKUP(#REF!,'S12'!B:S,13,FALSE),"")</f>
        <v/>
      </c>
      <c r="T32" t="str">
        <f>IFERROR(VLOOKUP(#REF!,'S13'!B:S,13,FALSE),"")</f>
        <v/>
      </c>
      <c r="U32" t="str">
        <f>IFERROR(VLOOKUP(#REF!,'S14'!B:S,13,FALSE),"")</f>
        <v/>
      </c>
      <c r="V32" t="str">
        <f>IFERROR(VLOOKUP(#REF!,'S15'!B:S,13,FALSE),"")</f>
        <v/>
      </c>
      <c r="W32" t="str">
        <f>IFERROR(VLOOKUP(#REF!,'S16'!B:S,13,FALSE),"")</f>
        <v/>
      </c>
      <c r="X32" t="str">
        <f>IFERROR(VLOOKUP(#REF!,'S17'!B:S,13,FALSE),"")</f>
        <v/>
      </c>
      <c r="Y32" t="str">
        <f>IFERROR(VLOOKUP(#REF!,'S18'!B:S,13,FALSE),"")</f>
        <v/>
      </c>
      <c r="Z32" t="str">
        <f>IFERROR(VLOOKUP(#REF!,'S19'!B:S,13,FALSE),"")</f>
        <v/>
      </c>
      <c r="AA32" t="str">
        <f>IFERROR(VLOOKUP(#REF!,'S20'!B:S,13,FALSE),"")</f>
        <v/>
      </c>
      <c r="AB32" t="str">
        <f>IFERROR(VLOOKUP(#REF!,'S21'!B:S,13,FALSE),"")</f>
        <v/>
      </c>
      <c r="AC32" t="str">
        <f>IFERROR(VLOOKUP(#REF!,'S22'!B:S,13,FALSE),"")</f>
        <v/>
      </c>
      <c r="AD32" t="str">
        <f>IFERROR(VLOOKUP(#REF!,'S23'!B:S,13,FALSE),"")</f>
        <v/>
      </c>
      <c r="AE32" t="str">
        <f>IFERROR(VLOOKUP(#REF!,'S24'!B:S,13,FALSE),"")</f>
        <v/>
      </c>
      <c r="AF32" t="str">
        <f>IFERROR(VLOOKUP(#REF!,'S25'!B:S,13,FALSE),"")</f>
        <v/>
      </c>
      <c r="AG32" t="str">
        <f>IFERROR(VLOOKUP(#REF!,'S26'!B:S,13,FALSE),"")</f>
        <v/>
      </c>
      <c r="AH32" t="str">
        <f>IFERROR(VLOOKUP(#REF!,'S27'!B:S,13,FALSE),"")</f>
        <v/>
      </c>
      <c r="AI32" t="str">
        <f>IFERROR(VLOOKUP(#REF!,'S28'!B:S,13,FALSE),"")</f>
        <v/>
      </c>
      <c r="AJ32" t="str">
        <f>IFERROR(VLOOKUP(#REF!,'S29'!B:S,13,FALSE),"")</f>
        <v/>
      </c>
      <c r="AK32" t="str">
        <f>IFERROR(VLOOKUP(#REF!,'S30'!B:S,13,FALSE),"")</f>
        <v/>
      </c>
      <c r="AL32" t="str">
        <f>IFERROR(VLOOKUP(#REF!,'S31'!B:S,13,FALSE),"")</f>
        <v/>
      </c>
      <c r="AM32" t="str">
        <f>IFERROR(VLOOKUP(#REF!,'S32'!B:S,13,FALSE),"")</f>
        <v/>
      </c>
      <c r="AN32" t="str">
        <f>IFERROR(VLOOKUP(#REF!,'S33'!B:S,13,FALSE),"")</f>
        <v/>
      </c>
      <c r="AO32" t="str">
        <f>IFERROR(VLOOKUP(#REF!,'S34'!B:S,13,FALSE),"")</f>
        <v/>
      </c>
      <c r="AP32" t="str">
        <f>IFERROR(VLOOKUP(#REF!,'S35'!B:S,13,FALSE),"")</f>
        <v/>
      </c>
      <c r="AQ32" t="str">
        <f>IFERROR(VLOOKUP(#REF!,'S36'!B:S,13,FALSE),"")</f>
        <v/>
      </c>
      <c r="AR32" t="str">
        <f>IFERROR(VLOOKUP(#REF!,'S37'!B:S,13,FALSE),"")</f>
        <v/>
      </c>
      <c r="AS32" t="str">
        <f>IFERROR(VLOOKUP(#REF!,'S38'!B:S,13,FALSE),"")</f>
        <v/>
      </c>
      <c r="AT32" t="str">
        <f>IFERROR(VLOOKUP(#REF!,'S39'!B:S,13,FALSE),"")</f>
        <v/>
      </c>
      <c r="AU32" s="37" t="str">
        <f>IFERROR(VLOOKUP(#REF!,'S40'!B:S,13,FALSE),"")</f>
        <v/>
      </c>
      <c r="AV32" t="str">
        <f>IFERROR(VLOOKUP(#REF!,'S41'!B:S,13,FALSE),"")</f>
        <v/>
      </c>
      <c r="AW32" t="str">
        <f>IFERROR(VLOOKUP(#REF!,'S42'!B:S,13,FALSE),"")</f>
        <v/>
      </c>
      <c r="AX32" t="str">
        <f>IFERROR(VLOOKUP(#REF!,'S43'!B:S,13,FALSE),"")</f>
        <v/>
      </c>
      <c r="AY32" t="str">
        <f>IFERROR(VLOOKUP(#REF!,'S44'!B:S,13,FALSE),"")</f>
        <v/>
      </c>
      <c r="AZ32" t="str">
        <f>IFERROR(VLOOKUP(#REF!,'S45'!B:S,13,FALSE),"")</f>
        <v/>
      </c>
      <c r="BA32" t="str">
        <f>IFERROR(VLOOKUP(#REF!,'S46'!B:S,13,FALSE),"")</f>
        <v/>
      </c>
      <c r="BB32" t="str">
        <f>IFERROR(VLOOKUP(#REF!,'S47'!B:S,13,FALSE),"")</f>
        <v/>
      </c>
      <c r="BC32" t="str">
        <f>IFERROR(VLOOKUP(#REF!,'S48'!B:S,13,FALSE),"")</f>
        <v/>
      </c>
      <c r="BD32" t="str">
        <f>IFERROR(VLOOKUP(#REF!,'S49'!B:S,13,FALSE),"")</f>
        <v/>
      </c>
      <c r="BE32" t="str">
        <f>IFERROR(VLOOKUP(#REF!,'S50'!B:S,13,FALSE),"")</f>
        <v/>
      </c>
      <c r="BF32" t="str">
        <f>IFERROR(VLOOKUP(#REF!,'S51'!B:S,13,FALSE),"")</f>
        <v/>
      </c>
      <c r="BG32" t="str">
        <f>IFERROR(VLOOKUP(#REF!,'S52'!B:S,13,FALSE),"")</f>
        <v/>
      </c>
      <c r="BH32" s="188" t="e">
        <f>IF(#REF!="",-9999.0001,IF(BJ32=52,-9999.0001+SUM(H32:BG32),IF(BJ32&lt;&gt;52,0.0001+SUM(H32:BG32))))</f>
        <v>#REF!</v>
      </c>
      <c r="BI32" s="65" t="e">
        <f>IF(#REF!="","",SUM(H32:BG32))</f>
        <v>#REF!</v>
      </c>
      <c r="BJ32" s="65" t="e">
        <f>IF(#REF!="","",COUNTIF(H32:BG32,""))</f>
        <v>#REF!</v>
      </c>
      <c r="BK32" s="54">
        <f t="shared" si="0"/>
        <v>0</v>
      </c>
      <c r="BR32" t="str">
        <f>IFERROR(VLOOKUP(#REF!,'S01'!B:S,14,FALSE),"")</f>
        <v/>
      </c>
      <c r="BS32" t="str">
        <f>IFERROR(VLOOKUP(#REF!,'S02'!B:S,14,FALSE),"")</f>
        <v/>
      </c>
      <c r="BT32" t="str">
        <f>IFERROR(VLOOKUP(#REF!,'S03'!B:S,14,FALSE),"")</f>
        <v/>
      </c>
      <c r="BU32" t="str">
        <f>IFERROR(VLOOKUP(#REF!,'S04'!B:S,14,FALSE),"")</f>
        <v/>
      </c>
      <c r="BV32" t="str">
        <f>IFERROR(VLOOKUP(#REF!,'S05'!B:S,14,FALSE),"")</f>
        <v/>
      </c>
      <c r="BW32" t="str">
        <f>IFERROR(VLOOKUP(#REF!,'S06'!B:S,14,FALSE),"")</f>
        <v/>
      </c>
      <c r="BX32" t="str">
        <f>IFERROR(VLOOKUP(#REF!,'S07'!B:S,14,FALSE),"")</f>
        <v/>
      </c>
      <c r="BY32" t="str">
        <f>IFERROR(VLOOKUP(#REF!,'S08'!B:S,14,FALSE),"")</f>
        <v/>
      </c>
      <c r="BZ32" t="str">
        <f>IFERROR(VLOOKUP(#REF!,'S09'!B:S,14,FALSE),"")</f>
        <v/>
      </c>
      <c r="CA32" t="str">
        <f>IFERROR(VLOOKUP(#REF!,'S10'!B:S,14,FALSE),"")</f>
        <v/>
      </c>
      <c r="CB32" t="str">
        <f>IFERROR(VLOOKUP(#REF!,'S11'!B:S,14,FALSE),"")</f>
        <v/>
      </c>
      <c r="CC32" t="str">
        <f>IFERROR(VLOOKUP(#REF!,'S12'!B:S,14,FALSE),"")</f>
        <v/>
      </c>
      <c r="CD32" t="str">
        <f>IFERROR(VLOOKUP(#REF!,'S13'!B:S,14,FALSE),"")</f>
        <v/>
      </c>
      <c r="CE32" t="str">
        <f>IFERROR(VLOOKUP(#REF!,'S14'!B:S,14,FALSE),"")</f>
        <v/>
      </c>
      <c r="CF32" t="str">
        <f>IFERROR(VLOOKUP(#REF!,'S15'!B:S,14,FALSE),"")</f>
        <v/>
      </c>
      <c r="CG32" t="str">
        <f>IFERROR(VLOOKUP(#REF!,'S16'!B:S,14,FALSE),"")</f>
        <v/>
      </c>
      <c r="CH32" t="str">
        <f>IFERROR(VLOOKUP(#REF!,'S17'!B:S,14,FALSE),"")</f>
        <v/>
      </c>
      <c r="CI32" t="str">
        <f>IFERROR(VLOOKUP(#REF!,'S18'!B:S,14,FALSE),"")</f>
        <v/>
      </c>
      <c r="CJ32" t="str">
        <f>IFERROR(VLOOKUP(#REF!,'S19'!B:S,14,FALSE),"")</f>
        <v/>
      </c>
      <c r="CK32" t="str">
        <f>IFERROR(VLOOKUP(#REF!,'S20'!B:S,14,FALSE),"")</f>
        <v/>
      </c>
      <c r="CL32" t="str">
        <f>IFERROR(VLOOKUP(#REF!,'S21'!B:S,14,FALSE),"")</f>
        <v/>
      </c>
      <c r="CM32" t="str">
        <f>IFERROR(VLOOKUP(#REF!,'S22'!B:S,14,FALSE),"")</f>
        <v/>
      </c>
      <c r="CN32" t="str">
        <f>IFERROR(VLOOKUP(#REF!,'S23'!B:S,14,FALSE),"")</f>
        <v/>
      </c>
      <c r="CO32" t="str">
        <f>IFERROR(VLOOKUP(#REF!,'S24'!B:S,14,FALSE),"")</f>
        <v/>
      </c>
      <c r="CP32" t="str">
        <f>IFERROR(VLOOKUP(#REF!,'S25'!B:S,14,FALSE),"")</f>
        <v/>
      </c>
      <c r="CQ32" t="str">
        <f>IFERROR(VLOOKUP(#REF!,'S26'!B:S,14,FALSE),"")</f>
        <v/>
      </c>
      <c r="CR32" t="str">
        <f>IFERROR(VLOOKUP(#REF!,'S27'!B:S,14,FALSE),"")</f>
        <v/>
      </c>
      <c r="CS32" t="str">
        <f>IFERROR(VLOOKUP(#REF!,'S28'!B:S,14,FALSE),"")</f>
        <v/>
      </c>
      <c r="CT32" t="str">
        <f>IFERROR(VLOOKUP(#REF!,'S29'!B:S,14,FALSE),"")</f>
        <v/>
      </c>
      <c r="CU32" t="str">
        <f>IFERROR(VLOOKUP(#REF!,'S30'!B:S,14,FALSE),"")</f>
        <v/>
      </c>
      <c r="CV32" t="str">
        <f>IFERROR(VLOOKUP(#REF!,'S31'!B:S,14,FALSE),"")</f>
        <v/>
      </c>
      <c r="CW32" t="str">
        <f>IFERROR(VLOOKUP(#REF!,'S32'!B:S,14,FALSE),"")</f>
        <v/>
      </c>
      <c r="CX32" t="str">
        <f>IFERROR(VLOOKUP(#REF!,'S33'!B:S,14,FALSE),"")</f>
        <v/>
      </c>
      <c r="CY32" t="str">
        <f>IFERROR(VLOOKUP(#REF!,'S34'!B:S,14,FALSE),"")</f>
        <v/>
      </c>
      <c r="CZ32" t="str">
        <f>IFERROR(VLOOKUP(#REF!,'S35'!B:S,14,FALSE),"")</f>
        <v/>
      </c>
      <c r="DA32" t="str">
        <f>IFERROR(VLOOKUP(#REF!,'S36'!B:S,14,FALSE),"")</f>
        <v/>
      </c>
      <c r="DB32" t="str">
        <f>IFERROR(VLOOKUP(#REF!,'S37'!B:S,14,FALSE),"")</f>
        <v/>
      </c>
      <c r="DC32" t="str">
        <f>IFERROR(VLOOKUP(#REF!,'S38'!B:S,14,FALSE),"")</f>
        <v/>
      </c>
      <c r="DD32" t="str">
        <f>IFERROR(VLOOKUP(#REF!,'S39'!B:S,14,FALSE),"")</f>
        <v/>
      </c>
      <c r="DE32" t="str">
        <f>IFERROR(VLOOKUP(#REF!,'S40'!B:S,14,FALSE),"")</f>
        <v/>
      </c>
      <c r="DF32" t="str">
        <f>IFERROR(VLOOKUP(#REF!,'S41'!B:S,14,FALSE),"")</f>
        <v/>
      </c>
      <c r="DG32" t="str">
        <f>IFERROR(VLOOKUP(#REF!,'S42'!B:S,14,FALSE),"")</f>
        <v/>
      </c>
      <c r="DH32" t="str">
        <f>IFERROR(VLOOKUP(#REF!,'S43'!B:S,14,FALSE),"")</f>
        <v/>
      </c>
      <c r="DI32" t="str">
        <f>IFERROR(VLOOKUP(#REF!,'S44'!B:S,14,FALSE),"")</f>
        <v/>
      </c>
      <c r="DJ32" t="str">
        <f>IFERROR(VLOOKUP(#REF!,'S45'!B:S,14,FALSE),"")</f>
        <v/>
      </c>
      <c r="DK32" t="str">
        <f>IFERROR(VLOOKUP(#REF!,'S46'!B:S,14,FALSE),"")</f>
        <v/>
      </c>
      <c r="DL32" t="str">
        <f>IFERROR(VLOOKUP(#REF!,'S47'!B:S,14,FALSE),"")</f>
        <v/>
      </c>
      <c r="DM32" t="str">
        <f>IFERROR(VLOOKUP(#REF!,'S48'!B:S,14,FALSE),"")</f>
        <v/>
      </c>
      <c r="DN32" t="str">
        <f>IFERROR(VLOOKUP(#REF!,'S49'!B:S,14,FALSE),"")</f>
        <v/>
      </c>
      <c r="DO32" t="str">
        <f>IFERROR(VLOOKUP(#REF!,'S50'!B:S,14,FALSE),"")</f>
        <v/>
      </c>
      <c r="DP32" t="str">
        <f>IFERROR(VLOOKUP(#REF!,'S51'!B:S,14,FALSE),"")</f>
        <v/>
      </c>
      <c r="DQ32" t="str">
        <f>IFERROR(VLOOKUP(#REF!,'S52'!B:S,14,FALSE),"")</f>
        <v/>
      </c>
      <c r="DR32" t="e">
        <f>IF(#REF!="","",IF(F32="non classé","",SUM(BR32:DQ32)))</f>
        <v>#REF!</v>
      </c>
    </row>
    <row r="33" spans="1:122" ht="23.1" hidden="1" customHeight="1" x14ac:dyDescent="0.25">
      <c r="A33" s="48"/>
      <c r="B33" s="234" t="s">
        <v>337</v>
      </c>
      <c r="F33" s="86" t="e">
        <f>IF(#REF!="","",IFERROR(INDEX(Challenge!$A$3:$A$72,MATCH(#REF!,Challenge!$B$3:$B$72,0)),"non classé"))</f>
        <v>#REF!</v>
      </c>
      <c r="G33" s="86"/>
      <c r="H33" t="str">
        <f>IFERROR(VLOOKUP(#REF!,'S01'!B:S,13,FALSE),"")</f>
        <v/>
      </c>
      <c r="I33" t="str">
        <f>IFERROR(VLOOKUP(#REF!,'S02'!B:S,13,FALSE),"")</f>
        <v/>
      </c>
      <c r="J33" t="str">
        <f>IFERROR(VLOOKUP(#REF!,'S03'!B:S,13,FALSE),"")</f>
        <v/>
      </c>
      <c r="K33" t="str">
        <f>IFERROR(VLOOKUP(#REF!,'S04'!B:S,13,FALSE),"")</f>
        <v/>
      </c>
      <c r="L33" t="str">
        <f>IFERROR(VLOOKUP(#REF!,'S05'!B:S,13,FALSE),"")</f>
        <v/>
      </c>
      <c r="M33" t="str">
        <f>IFERROR(VLOOKUP(#REF!,'S06'!B:S,13,FALSE),"")</f>
        <v/>
      </c>
      <c r="N33" t="str">
        <f>IFERROR(VLOOKUP(#REF!,'S07'!B:S,13,FALSE),"")</f>
        <v/>
      </c>
      <c r="O33" t="str">
        <f>IFERROR(VLOOKUP(#REF!,'S08'!B:S,13,FALSE),"")</f>
        <v/>
      </c>
      <c r="P33" t="str">
        <f>IFERROR(VLOOKUP(#REF!,'S09'!B:S,13,FALSE),"")</f>
        <v/>
      </c>
      <c r="Q33" t="str">
        <f>IFERROR(VLOOKUP(#REF!,'S10'!B:S,13,FALSE),"")</f>
        <v/>
      </c>
      <c r="R33" t="str">
        <f>IFERROR(VLOOKUP(#REF!,'S11'!B:S,13,FALSE),"")</f>
        <v/>
      </c>
      <c r="S33" t="str">
        <f>IFERROR(VLOOKUP(#REF!,'S12'!B:S,13,FALSE),"")</f>
        <v/>
      </c>
      <c r="T33" t="str">
        <f>IFERROR(VLOOKUP(#REF!,'S13'!B:S,13,FALSE),"")</f>
        <v/>
      </c>
      <c r="U33" t="str">
        <f>IFERROR(VLOOKUP(#REF!,'S14'!B:S,13,FALSE),"")</f>
        <v/>
      </c>
      <c r="V33" t="str">
        <f>IFERROR(VLOOKUP(#REF!,'S15'!B:S,13,FALSE),"")</f>
        <v/>
      </c>
      <c r="W33" t="str">
        <f>IFERROR(VLOOKUP(#REF!,'S16'!B:S,13,FALSE),"")</f>
        <v/>
      </c>
      <c r="X33" t="str">
        <f>IFERROR(VLOOKUP(#REF!,'S17'!B:S,13,FALSE),"")</f>
        <v/>
      </c>
      <c r="Y33" t="str">
        <f>IFERROR(VLOOKUP(#REF!,'S18'!B:S,13,FALSE),"")</f>
        <v/>
      </c>
      <c r="Z33" t="str">
        <f>IFERROR(VLOOKUP(#REF!,'S19'!B:S,13,FALSE),"")</f>
        <v/>
      </c>
      <c r="AA33" t="str">
        <f>IFERROR(VLOOKUP(#REF!,'S20'!B:S,13,FALSE),"")</f>
        <v/>
      </c>
      <c r="AB33" t="str">
        <f>IFERROR(VLOOKUP(#REF!,'S21'!B:S,13,FALSE),"")</f>
        <v/>
      </c>
      <c r="AC33" t="str">
        <f>IFERROR(VLOOKUP(#REF!,'S22'!B:S,13,FALSE),"")</f>
        <v/>
      </c>
      <c r="AD33" t="str">
        <f>IFERROR(VLOOKUP(#REF!,'S23'!B:S,13,FALSE),"")</f>
        <v/>
      </c>
      <c r="AE33" t="str">
        <f>IFERROR(VLOOKUP(#REF!,'S24'!B:S,13,FALSE),"")</f>
        <v/>
      </c>
      <c r="AF33" t="str">
        <f>IFERROR(VLOOKUP(#REF!,'S25'!B:S,13,FALSE),"")</f>
        <v/>
      </c>
      <c r="AG33" t="str">
        <f>IFERROR(VLOOKUP(#REF!,'S26'!B:S,13,FALSE),"")</f>
        <v/>
      </c>
      <c r="AH33" t="str">
        <f>IFERROR(VLOOKUP(#REF!,'S27'!B:S,13,FALSE),"")</f>
        <v/>
      </c>
      <c r="AI33" t="str">
        <f>IFERROR(VLOOKUP(#REF!,'S28'!B:S,13,FALSE),"")</f>
        <v/>
      </c>
      <c r="AJ33" t="str">
        <f>IFERROR(VLOOKUP(#REF!,'S29'!B:S,13,FALSE),"")</f>
        <v/>
      </c>
      <c r="AK33" t="str">
        <f>IFERROR(VLOOKUP(#REF!,'S30'!B:S,13,FALSE),"")</f>
        <v/>
      </c>
      <c r="AL33" t="str">
        <f>IFERROR(VLOOKUP(#REF!,'S31'!B:S,13,FALSE),"")</f>
        <v/>
      </c>
      <c r="AM33" t="str">
        <f>IFERROR(VLOOKUP(#REF!,'S32'!B:S,13,FALSE),"")</f>
        <v/>
      </c>
      <c r="AN33" t="str">
        <f>IFERROR(VLOOKUP(#REF!,'S33'!B:S,13,FALSE),"")</f>
        <v/>
      </c>
      <c r="AO33" t="str">
        <f>IFERROR(VLOOKUP(#REF!,'S34'!B:S,13,FALSE),"")</f>
        <v/>
      </c>
      <c r="AP33" t="str">
        <f>IFERROR(VLOOKUP(#REF!,'S35'!B:S,13,FALSE),"")</f>
        <v/>
      </c>
      <c r="AQ33" t="str">
        <f>IFERROR(VLOOKUP(#REF!,'S36'!B:S,13,FALSE),"")</f>
        <v/>
      </c>
      <c r="AR33" t="str">
        <f>IFERROR(VLOOKUP(#REF!,'S37'!B:S,13,FALSE),"")</f>
        <v/>
      </c>
      <c r="AS33" t="str">
        <f>IFERROR(VLOOKUP(#REF!,'S38'!B:S,13,FALSE),"")</f>
        <v/>
      </c>
      <c r="AT33" t="str">
        <f>IFERROR(VLOOKUP(#REF!,'S39'!B:S,13,FALSE),"")</f>
        <v/>
      </c>
      <c r="AU33" s="37" t="str">
        <f>IFERROR(VLOOKUP(#REF!,'S40'!B:S,13,FALSE),"")</f>
        <v/>
      </c>
      <c r="AV33" t="str">
        <f>IFERROR(VLOOKUP(#REF!,'S41'!B:S,13,FALSE),"")</f>
        <v/>
      </c>
      <c r="AW33" t="str">
        <f>IFERROR(VLOOKUP(#REF!,'S42'!B:S,13,FALSE),"")</f>
        <v/>
      </c>
      <c r="AX33" t="str">
        <f>IFERROR(VLOOKUP(#REF!,'S43'!B:S,13,FALSE),"")</f>
        <v/>
      </c>
      <c r="AY33" t="str">
        <f>IFERROR(VLOOKUP(#REF!,'S44'!B:S,13,FALSE),"")</f>
        <v/>
      </c>
      <c r="AZ33" t="str">
        <f>IFERROR(VLOOKUP(#REF!,'S45'!B:S,13,FALSE),"")</f>
        <v/>
      </c>
      <c r="BA33" t="str">
        <f>IFERROR(VLOOKUP(#REF!,'S46'!B:S,13,FALSE),"")</f>
        <v/>
      </c>
      <c r="BB33" t="str">
        <f>IFERROR(VLOOKUP(#REF!,'S47'!B:S,13,FALSE),"")</f>
        <v/>
      </c>
      <c r="BC33" t="str">
        <f>IFERROR(VLOOKUP(#REF!,'S48'!B:S,13,FALSE),"")</f>
        <v/>
      </c>
      <c r="BD33" t="str">
        <f>IFERROR(VLOOKUP(#REF!,'S49'!B:S,13,FALSE),"")</f>
        <v/>
      </c>
      <c r="BE33" t="str">
        <f>IFERROR(VLOOKUP(#REF!,'S50'!B:S,13,FALSE),"")</f>
        <v/>
      </c>
      <c r="BF33" t="str">
        <f>IFERROR(VLOOKUP(#REF!,'S51'!B:S,13,FALSE),"")</f>
        <v/>
      </c>
      <c r="BG33" t="str">
        <f>IFERROR(VLOOKUP(#REF!,'S52'!B:S,13,FALSE),"")</f>
        <v/>
      </c>
      <c r="BH33" s="188" t="e">
        <f>IF(#REF!="",-9999.0001,IF(BJ33=52,-9999.0001+SUM(H33:BG33),IF(BJ33&lt;&gt;52,0.0001+SUM(H33:BG33))))</f>
        <v>#REF!</v>
      </c>
      <c r="BI33" s="65" t="e">
        <f>IF(#REF!="","",SUM(H33:BG33))</f>
        <v>#REF!</v>
      </c>
      <c r="BJ33" s="65" t="e">
        <f>IF(#REF!="","",COUNTIF(H33:BG33,""))</f>
        <v>#REF!</v>
      </c>
      <c r="BK33" s="54">
        <f t="shared" si="0"/>
        <v>0</v>
      </c>
      <c r="BR33" t="str">
        <f>IFERROR(VLOOKUP(#REF!,'S01'!B:S,14,FALSE),"")</f>
        <v/>
      </c>
      <c r="BS33" t="str">
        <f>IFERROR(VLOOKUP(#REF!,'S02'!B:S,14,FALSE),"")</f>
        <v/>
      </c>
      <c r="BT33" t="str">
        <f>IFERROR(VLOOKUP(#REF!,'S03'!B:S,14,FALSE),"")</f>
        <v/>
      </c>
      <c r="BU33" t="str">
        <f>IFERROR(VLOOKUP(#REF!,'S04'!B:S,14,FALSE),"")</f>
        <v/>
      </c>
      <c r="BV33" t="str">
        <f>IFERROR(VLOOKUP(#REF!,'S05'!B:S,14,FALSE),"")</f>
        <v/>
      </c>
      <c r="BW33" t="str">
        <f>IFERROR(VLOOKUP(#REF!,'S06'!B:S,14,FALSE),"")</f>
        <v/>
      </c>
      <c r="BX33" t="str">
        <f>IFERROR(VLOOKUP(#REF!,'S07'!B:S,14,FALSE),"")</f>
        <v/>
      </c>
      <c r="BY33" t="str">
        <f>IFERROR(VLOOKUP(#REF!,'S08'!B:S,14,FALSE),"")</f>
        <v/>
      </c>
      <c r="BZ33" t="str">
        <f>IFERROR(VLOOKUP(#REF!,'S09'!B:S,14,FALSE),"")</f>
        <v/>
      </c>
      <c r="CA33" t="str">
        <f>IFERROR(VLOOKUP(#REF!,'S10'!B:S,14,FALSE),"")</f>
        <v/>
      </c>
      <c r="CB33" t="str">
        <f>IFERROR(VLOOKUP(#REF!,'S11'!B:S,14,FALSE),"")</f>
        <v/>
      </c>
      <c r="CC33" t="str">
        <f>IFERROR(VLOOKUP(#REF!,'S12'!B:S,14,FALSE),"")</f>
        <v/>
      </c>
      <c r="CD33" t="str">
        <f>IFERROR(VLOOKUP(#REF!,'S13'!B:S,14,FALSE),"")</f>
        <v/>
      </c>
      <c r="CE33" t="str">
        <f>IFERROR(VLOOKUP(#REF!,'S14'!B:S,14,FALSE),"")</f>
        <v/>
      </c>
      <c r="CF33" t="str">
        <f>IFERROR(VLOOKUP(#REF!,'S15'!B:S,14,FALSE),"")</f>
        <v/>
      </c>
      <c r="CG33" t="str">
        <f>IFERROR(VLOOKUP(#REF!,'S16'!B:S,14,FALSE),"")</f>
        <v/>
      </c>
      <c r="CH33" t="str">
        <f>IFERROR(VLOOKUP(#REF!,'S17'!B:S,14,FALSE),"")</f>
        <v/>
      </c>
      <c r="CI33" t="str">
        <f>IFERROR(VLOOKUP(#REF!,'S18'!B:S,14,FALSE),"")</f>
        <v/>
      </c>
      <c r="CJ33" t="str">
        <f>IFERROR(VLOOKUP(#REF!,'S19'!B:S,14,FALSE),"")</f>
        <v/>
      </c>
      <c r="CK33" t="str">
        <f>IFERROR(VLOOKUP(#REF!,'S20'!B:S,14,FALSE),"")</f>
        <v/>
      </c>
      <c r="CL33" t="str">
        <f>IFERROR(VLOOKUP(#REF!,'S21'!B:S,14,FALSE),"")</f>
        <v/>
      </c>
      <c r="CM33" t="str">
        <f>IFERROR(VLOOKUP(#REF!,'S22'!B:S,14,FALSE),"")</f>
        <v/>
      </c>
      <c r="CN33" t="str">
        <f>IFERROR(VLOOKUP(#REF!,'S23'!B:S,14,FALSE),"")</f>
        <v/>
      </c>
      <c r="CO33" t="str">
        <f>IFERROR(VLOOKUP(#REF!,'S24'!B:S,14,FALSE),"")</f>
        <v/>
      </c>
      <c r="CP33" t="str">
        <f>IFERROR(VLOOKUP(#REF!,'S25'!B:S,14,FALSE),"")</f>
        <v/>
      </c>
      <c r="CQ33" t="str">
        <f>IFERROR(VLOOKUP(#REF!,'S26'!B:S,14,FALSE),"")</f>
        <v/>
      </c>
      <c r="CR33" t="str">
        <f>IFERROR(VLOOKUP(#REF!,'S27'!B:S,14,FALSE),"")</f>
        <v/>
      </c>
      <c r="CS33" t="str">
        <f>IFERROR(VLOOKUP(#REF!,'S28'!B:S,14,FALSE),"")</f>
        <v/>
      </c>
      <c r="CT33" t="str">
        <f>IFERROR(VLOOKUP(#REF!,'S29'!B:S,14,FALSE),"")</f>
        <v/>
      </c>
      <c r="CU33" t="str">
        <f>IFERROR(VLOOKUP(#REF!,'S30'!B:S,14,FALSE),"")</f>
        <v/>
      </c>
      <c r="CV33" t="str">
        <f>IFERROR(VLOOKUP(#REF!,'S31'!B:S,14,FALSE),"")</f>
        <v/>
      </c>
      <c r="CW33" t="str">
        <f>IFERROR(VLOOKUP(#REF!,'S32'!B:S,14,FALSE),"")</f>
        <v/>
      </c>
      <c r="CX33" t="str">
        <f>IFERROR(VLOOKUP(#REF!,'S33'!B:S,14,FALSE),"")</f>
        <v/>
      </c>
      <c r="CY33" t="str">
        <f>IFERROR(VLOOKUP(#REF!,'S34'!B:S,14,FALSE),"")</f>
        <v/>
      </c>
      <c r="CZ33" t="str">
        <f>IFERROR(VLOOKUP(#REF!,'S35'!B:S,14,FALSE),"")</f>
        <v/>
      </c>
      <c r="DA33" t="str">
        <f>IFERROR(VLOOKUP(#REF!,'S36'!B:S,14,FALSE),"")</f>
        <v/>
      </c>
      <c r="DB33" t="str">
        <f>IFERROR(VLOOKUP(#REF!,'S37'!B:S,14,FALSE),"")</f>
        <v/>
      </c>
      <c r="DC33" t="str">
        <f>IFERROR(VLOOKUP(#REF!,'S38'!B:S,14,FALSE),"")</f>
        <v/>
      </c>
      <c r="DD33" t="str">
        <f>IFERROR(VLOOKUP(#REF!,'S39'!B:S,14,FALSE),"")</f>
        <v/>
      </c>
      <c r="DE33" t="str">
        <f>IFERROR(VLOOKUP(#REF!,'S40'!B:S,14,FALSE),"")</f>
        <v/>
      </c>
      <c r="DF33" t="str">
        <f>IFERROR(VLOOKUP(#REF!,'S41'!B:S,14,FALSE),"")</f>
        <v/>
      </c>
      <c r="DG33" t="str">
        <f>IFERROR(VLOOKUP(#REF!,'S42'!B:S,14,FALSE),"")</f>
        <v/>
      </c>
      <c r="DH33" t="str">
        <f>IFERROR(VLOOKUP(#REF!,'S43'!B:S,14,FALSE),"")</f>
        <v/>
      </c>
      <c r="DI33" t="str">
        <f>IFERROR(VLOOKUP(#REF!,'S44'!B:S,14,FALSE),"")</f>
        <v/>
      </c>
      <c r="DJ33" t="str">
        <f>IFERROR(VLOOKUP(#REF!,'S45'!B:S,14,FALSE),"")</f>
        <v/>
      </c>
      <c r="DK33" t="str">
        <f>IFERROR(VLOOKUP(#REF!,'S46'!B:S,14,FALSE),"")</f>
        <v/>
      </c>
      <c r="DL33" t="str">
        <f>IFERROR(VLOOKUP(#REF!,'S47'!B:S,14,FALSE),"")</f>
        <v/>
      </c>
      <c r="DM33" t="str">
        <f>IFERROR(VLOOKUP(#REF!,'S48'!B:S,14,FALSE),"")</f>
        <v/>
      </c>
      <c r="DN33" t="str">
        <f>IFERROR(VLOOKUP(#REF!,'S49'!B:S,14,FALSE),"")</f>
        <v/>
      </c>
      <c r="DO33" t="str">
        <f>IFERROR(VLOOKUP(#REF!,'S50'!B:S,14,FALSE),"")</f>
        <v/>
      </c>
      <c r="DP33" t="str">
        <f>IFERROR(VLOOKUP(#REF!,'S51'!B:S,14,FALSE),"")</f>
        <v/>
      </c>
      <c r="DQ33" t="str">
        <f>IFERROR(VLOOKUP(#REF!,'S52'!B:S,14,FALSE),"")</f>
        <v/>
      </c>
      <c r="DR33" t="e">
        <f>IF(#REF!="","",IF(F33="non classé","",SUM(BR33:DQ33)))</f>
        <v>#REF!</v>
      </c>
    </row>
    <row r="34" spans="1:122" ht="23.1" customHeight="1" x14ac:dyDescent="0.25">
      <c r="A34" s="48" t="s">
        <v>382</v>
      </c>
      <c r="B34" s="234" t="s">
        <v>375</v>
      </c>
      <c r="F34" s="86" t="e">
        <f>IF(#REF!="","",IFERROR(INDEX(Challenge!$A$3:$A$72,MATCH(#REF!,Challenge!$B$3:$B$72,0)),"non classé"))</f>
        <v>#REF!</v>
      </c>
      <c r="G34" s="86"/>
      <c r="H34" t="str">
        <f>IFERROR(VLOOKUP(#REF!,'S01'!B:S,13,FALSE),"")</f>
        <v/>
      </c>
      <c r="I34" t="str">
        <f>IFERROR(VLOOKUP(#REF!,'S02'!B:S,13,FALSE),"")</f>
        <v/>
      </c>
      <c r="J34" t="str">
        <f>IFERROR(VLOOKUP(#REF!,'S03'!B:S,13,FALSE),"")</f>
        <v/>
      </c>
      <c r="K34" t="str">
        <f>IFERROR(VLOOKUP(#REF!,'S04'!B:S,13,FALSE),"")</f>
        <v/>
      </c>
      <c r="L34" t="str">
        <f>IFERROR(VLOOKUP(#REF!,'S05'!B:S,13,FALSE),"")</f>
        <v/>
      </c>
      <c r="M34" t="str">
        <f>IFERROR(VLOOKUP(#REF!,'S06'!B:S,13,FALSE),"")</f>
        <v/>
      </c>
      <c r="N34" t="str">
        <f>IFERROR(VLOOKUP(#REF!,'S07'!B:S,13,FALSE),"")</f>
        <v/>
      </c>
      <c r="O34" t="str">
        <f>IFERROR(VLOOKUP(#REF!,'S08'!B:S,13,FALSE),"")</f>
        <v/>
      </c>
      <c r="P34" t="str">
        <f>IFERROR(VLOOKUP(#REF!,'S09'!B:S,13,FALSE),"")</f>
        <v/>
      </c>
      <c r="Q34" t="str">
        <f>IFERROR(VLOOKUP(#REF!,'S10'!B:S,13,FALSE),"")</f>
        <v/>
      </c>
      <c r="R34" t="str">
        <f>IFERROR(VLOOKUP(#REF!,'S11'!B:S,13,FALSE),"")</f>
        <v/>
      </c>
      <c r="S34" t="str">
        <f>IFERROR(VLOOKUP(#REF!,'S12'!B:S,13,FALSE),"")</f>
        <v/>
      </c>
      <c r="T34" t="str">
        <f>IFERROR(VLOOKUP(#REF!,'S13'!B:S,13,FALSE),"")</f>
        <v/>
      </c>
      <c r="U34" t="str">
        <f>IFERROR(VLOOKUP(#REF!,'S14'!B:S,13,FALSE),"")</f>
        <v/>
      </c>
      <c r="V34" t="str">
        <f>IFERROR(VLOOKUP(#REF!,'S15'!B:S,13,FALSE),"")</f>
        <v/>
      </c>
      <c r="W34" t="str">
        <f>IFERROR(VLOOKUP(#REF!,'S16'!B:S,13,FALSE),"")</f>
        <v/>
      </c>
      <c r="X34" t="str">
        <f>IFERROR(VLOOKUP(#REF!,'S17'!B:S,13,FALSE),"")</f>
        <v/>
      </c>
      <c r="Y34" t="str">
        <f>IFERROR(VLOOKUP(#REF!,'S18'!B:S,13,FALSE),"")</f>
        <v/>
      </c>
      <c r="Z34" t="str">
        <f>IFERROR(VLOOKUP(#REF!,'S19'!B:S,13,FALSE),"")</f>
        <v/>
      </c>
      <c r="AA34" t="str">
        <f>IFERROR(VLOOKUP(#REF!,'S20'!B:S,13,FALSE),"")</f>
        <v/>
      </c>
      <c r="AB34" t="str">
        <f>IFERROR(VLOOKUP(#REF!,'S21'!B:S,13,FALSE),"")</f>
        <v/>
      </c>
      <c r="AC34" t="str">
        <f>IFERROR(VLOOKUP(#REF!,'S22'!B:S,13,FALSE),"")</f>
        <v/>
      </c>
      <c r="AD34" t="str">
        <f>IFERROR(VLOOKUP(#REF!,'S23'!B:S,13,FALSE),"")</f>
        <v/>
      </c>
      <c r="AE34" t="str">
        <f>IFERROR(VLOOKUP(#REF!,'S24'!B:S,13,FALSE),"")</f>
        <v/>
      </c>
      <c r="AF34" t="str">
        <f>IFERROR(VLOOKUP(#REF!,'S25'!B:S,13,FALSE),"")</f>
        <v/>
      </c>
      <c r="AG34" t="str">
        <f>IFERROR(VLOOKUP(#REF!,'S26'!B:S,13,FALSE),"")</f>
        <v/>
      </c>
      <c r="AH34" t="str">
        <f>IFERROR(VLOOKUP(#REF!,'S27'!B:S,13,FALSE),"")</f>
        <v/>
      </c>
      <c r="AI34" t="str">
        <f>IFERROR(VLOOKUP(#REF!,'S28'!B:S,13,FALSE),"")</f>
        <v/>
      </c>
      <c r="AJ34" t="str">
        <f>IFERROR(VLOOKUP(#REF!,'S29'!B:S,13,FALSE),"")</f>
        <v/>
      </c>
      <c r="AK34" t="str">
        <f>IFERROR(VLOOKUP(#REF!,'S30'!B:S,13,FALSE),"")</f>
        <v/>
      </c>
      <c r="AL34" t="str">
        <f>IFERROR(VLOOKUP(#REF!,'S31'!B:S,13,FALSE),"")</f>
        <v/>
      </c>
      <c r="AM34" t="str">
        <f>IFERROR(VLOOKUP(#REF!,'S32'!B:S,13,FALSE),"")</f>
        <v/>
      </c>
      <c r="AN34" t="str">
        <f>IFERROR(VLOOKUP(#REF!,'S33'!B:S,13,FALSE),"")</f>
        <v/>
      </c>
      <c r="AO34" t="str">
        <f>IFERROR(VLOOKUP(#REF!,'S34'!B:S,13,FALSE),"")</f>
        <v/>
      </c>
      <c r="AP34" t="str">
        <f>IFERROR(VLOOKUP(#REF!,'S35'!B:S,13,FALSE),"")</f>
        <v/>
      </c>
      <c r="AQ34" t="str">
        <f>IFERROR(VLOOKUP(#REF!,'S36'!B:S,13,FALSE),"")</f>
        <v/>
      </c>
      <c r="AR34" t="str">
        <f>IFERROR(VLOOKUP(#REF!,'S37'!B:S,13,FALSE),"")</f>
        <v/>
      </c>
      <c r="AS34" t="str">
        <f>IFERROR(VLOOKUP(#REF!,'S38'!B:S,13,FALSE),"")</f>
        <v/>
      </c>
      <c r="AT34" t="str">
        <f>IFERROR(VLOOKUP(#REF!,'S39'!B:S,13,FALSE),"")</f>
        <v/>
      </c>
      <c r="AU34" s="37" t="str">
        <f>IFERROR(VLOOKUP(#REF!,'S40'!B:S,13,FALSE),"")</f>
        <v/>
      </c>
      <c r="AV34" t="str">
        <f>IFERROR(VLOOKUP(#REF!,'S41'!B:S,13,FALSE),"")</f>
        <v/>
      </c>
      <c r="AW34" t="str">
        <f>IFERROR(VLOOKUP(#REF!,'S42'!B:S,13,FALSE),"")</f>
        <v/>
      </c>
      <c r="AX34" t="str">
        <f>IFERROR(VLOOKUP(#REF!,'S43'!B:S,13,FALSE),"")</f>
        <v/>
      </c>
      <c r="AY34" t="str">
        <f>IFERROR(VLOOKUP(#REF!,'S44'!B:S,13,FALSE),"")</f>
        <v/>
      </c>
      <c r="AZ34" t="str">
        <f>IFERROR(VLOOKUP(#REF!,'S45'!B:S,13,FALSE),"")</f>
        <v/>
      </c>
      <c r="BA34" t="str">
        <f>IFERROR(VLOOKUP(#REF!,'S46'!B:S,13,FALSE),"")</f>
        <v/>
      </c>
      <c r="BB34" t="str">
        <f>IFERROR(VLOOKUP(#REF!,'S47'!B:S,13,FALSE),"")</f>
        <v/>
      </c>
      <c r="BC34" t="str">
        <f>IFERROR(VLOOKUP(#REF!,'S48'!B:S,13,FALSE),"")</f>
        <v/>
      </c>
      <c r="BD34" t="str">
        <f>IFERROR(VLOOKUP(#REF!,'S49'!B:S,13,FALSE),"")</f>
        <v/>
      </c>
      <c r="BE34" t="str">
        <f>IFERROR(VLOOKUP(#REF!,'S50'!B:S,13,FALSE),"")</f>
        <v/>
      </c>
      <c r="BF34" t="str">
        <f>IFERROR(VLOOKUP(#REF!,'S51'!B:S,13,FALSE),"")</f>
        <v/>
      </c>
      <c r="BG34" t="str">
        <f>IFERROR(VLOOKUP(#REF!,'S52'!B:S,13,FALSE),"")</f>
        <v/>
      </c>
      <c r="BH34" s="188" t="e">
        <f>IF(#REF!="",-9999.0001,IF(BJ34=52,-9999.0001+SUM(H34:BG34),IF(BJ34&lt;&gt;52,0.0001+SUM(H34:BG34))))</f>
        <v>#REF!</v>
      </c>
      <c r="BI34" s="65" t="e">
        <f>IF(#REF!="","",SUM(H34:BG34))</f>
        <v>#REF!</v>
      </c>
      <c r="BJ34" s="65" t="e">
        <f>IF(#REF!="","",COUNTIF(H34:BG34,""))</f>
        <v>#REF!</v>
      </c>
      <c r="BK34" s="54">
        <f t="shared" ref="BK34:BK87" si="1">51-COUNTBLANK(H34:BF34)</f>
        <v>0</v>
      </c>
      <c r="BR34" t="str">
        <f>IFERROR(VLOOKUP(#REF!,'S01'!B:S,14,FALSE),"")</f>
        <v/>
      </c>
      <c r="BS34" t="str">
        <f>IFERROR(VLOOKUP(#REF!,'S02'!B:S,14,FALSE),"")</f>
        <v/>
      </c>
      <c r="BT34" t="str">
        <f>IFERROR(VLOOKUP(#REF!,'S03'!B:S,14,FALSE),"")</f>
        <v/>
      </c>
      <c r="BU34" t="str">
        <f>IFERROR(VLOOKUP(#REF!,'S04'!B:S,14,FALSE),"")</f>
        <v/>
      </c>
      <c r="BV34" t="str">
        <f>IFERROR(VLOOKUP(#REF!,'S05'!B:S,14,FALSE),"")</f>
        <v/>
      </c>
      <c r="BW34" t="str">
        <f>IFERROR(VLOOKUP(#REF!,'S06'!B:S,14,FALSE),"")</f>
        <v/>
      </c>
      <c r="BX34" t="str">
        <f>IFERROR(VLOOKUP(#REF!,'S07'!B:S,14,FALSE),"")</f>
        <v/>
      </c>
      <c r="BY34" t="str">
        <f>IFERROR(VLOOKUP(#REF!,'S08'!B:S,14,FALSE),"")</f>
        <v/>
      </c>
      <c r="BZ34" t="str">
        <f>IFERROR(VLOOKUP(#REF!,'S09'!B:S,14,FALSE),"")</f>
        <v/>
      </c>
      <c r="CA34" t="str">
        <f>IFERROR(VLOOKUP(#REF!,'S10'!B:S,14,FALSE),"")</f>
        <v/>
      </c>
      <c r="CB34" t="str">
        <f>IFERROR(VLOOKUP(#REF!,'S11'!B:S,14,FALSE),"")</f>
        <v/>
      </c>
      <c r="CC34" t="str">
        <f>IFERROR(VLOOKUP(#REF!,'S12'!B:S,14,FALSE),"")</f>
        <v/>
      </c>
      <c r="CD34" t="str">
        <f>IFERROR(VLOOKUP(#REF!,'S13'!B:S,14,FALSE),"")</f>
        <v/>
      </c>
      <c r="CE34" t="str">
        <f>IFERROR(VLOOKUP(#REF!,'S14'!B:S,14,FALSE),"")</f>
        <v/>
      </c>
      <c r="CF34" t="str">
        <f>IFERROR(VLOOKUP(#REF!,'S15'!B:S,14,FALSE),"")</f>
        <v/>
      </c>
      <c r="CG34" t="str">
        <f>IFERROR(VLOOKUP(#REF!,'S16'!B:S,14,FALSE),"")</f>
        <v/>
      </c>
      <c r="CH34" t="str">
        <f>IFERROR(VLOOKUP(#REF!,'S17'!B:S,14,FALSE),"")</f>
        <v/>
      </c>
      <c r="CI34" t="str">
        <f>IFERROR(VLOOKUP(#REF!,'S18'!B:S,14,FALSE),"")</f>
        <v/>
      </c>
      <c r="CJ34" t="str">
        <f>IFERROR(VLOOKUP(#REF!,'S19'!B:S,14,FALSE),"")</f>
        <v/>
      </c>
      <c r="CK34" t="str">
        <f>IFERROR(VLOOKUP(#REF!,'S20'!B:S,14,FALSE),"")</f>
        <v/>
      </c>
      <c r="CL34" t="str">
        <f>IFERROR(VLOOKUP(#REF!,'S21'!B:S,14,FALSE),"")</f>
        <v/>
      </c>
      <c r="CM34" t="str">
        <f>IFERROR(VLOOKUP(#REF!,'S22'!B:S,14,FALSE),"")</f>
        <v/>
      </c>
      <c r="CN34" t="str">
        <f>IFERROR(VLOOKUP(#REF!,'S23'!B:S,14,FALSE),"")</f>
        <v/>
      </c>
      <c r="CO34" t="str">
        <f>IFERROR(VLOOKUP(#REF!,'S24'!B:S,14,FALSE),"")</f>
        <v/>
      </c>
      <c r="CP34" t="str">
        <f>IFERROR(VLOOKUP(#REF!,'S25'!B:S,14,FALSE),"")</f>
        <v/>
      </c>
      <c r="CQ34" t="str">
        <f>IFERROR(VLOOKUP(#REF!,'S26'!B:S,14,FALSE),"")</f>
        <v/>
      </c>
      <c r="CR34" t="str">
        <f>IFERROR(VLOOKUP(#REF!,'S27'!B:S,14,FALSE),"")</f>
        <v/>
      </c>
      <c r="CS34" t="str">
        <f>IFERROR(VLOOKUP(#REF!,'S28'!B:S,14,FALSE),"")</f>
        <v/>
      </c>
      <c r="CT34" t="str">
        <f>IFERROR(VLOOKUP(#REF!,'S29'!B:S,14,FALSE),"")</f>
        <v/>
      </c>
      <c r="CU34" t="str">
        <f>IFERROR(VLOOKUP(#REF!,'S30'!B:S,14,FALSE),"")</f>
        <v/>
      </c>
      <c r="CV34" t="str">
        <f>IFERROR(VLOOKUP(#REF!,'S31'!B:S,14,FALSE),"")</f>
        <v/>
      </c>
      <c r="CW34" t="str">
        <f>IFERROR(VLOOKUP(#REF!,'S32'!B:S,14,FALSE),"")</f>
        <v/>
      </c>
      <c r="CX34" t="str">
        <f>IFERROR(VLOOKUP(#REF!,'S33'!B:S,14,FALSE),"")</f>
        <v/>
      </c>
      <c r="CY34" t="str">
        <f>IFERROR(VLOOKUP(#REF!,'S34'!B:S,14,FALSE),"")</f>
        <v/>
      </c>
      <c r="CZ34" t="str">
        <f>IFERROR(VLOOKUP(#REF!,'S35'!B:S,14,FALSE),"")</f>
        <v/>
      </c>
      <c r="DA34" t="str">
        <f>IFERROR(VLOOKUP(#REF!,'S36'!B:S,14,FALSE),"")</f>
        <v/>
      </c>
      <c r="DB34" t="str">
        <f>IFERROR(VLOOKUP(#REF!,'S37'!B:S,14,FALSE),"")</f>
        <v/>
      </c>
      <c r="DC34" t="str">
        <f>IFERROR(VLOOKUP(#REF!,'S38'!B:S,14,FALSE),"")</f>
        <v/>
      </c>
      <c r="DD34" t="str">
        <f>IFERROR(VLOOKUP(#REF!,'S39'!B:S,14,FALSE),"")</f>
        <v/>
      </c>
      <c r="DE34" t="str">
        <f>IFERROR(VLOOKUP(#REF!,'S40'!B:S,14,FALSE),"")</f>
        <v/>
      </c>
      <c r="DF34" t="str">
        <f>IFERROR(VLOOKUP(#REF!,'S41'!B:S,14,FALSE),"")</f>
        <v/>
      </c>
      <c r="DG34" t="str">
        <f>IFERROR(VLOOKUP(#REF!,'S42'!B:S,14,FALSE),"")</f>
        <v/>
      </c>
      <c r="DH34" t="str">
        <f>IFERROR(VLOOKUP(#REF!,'S43'!B:S,14,FALSE),"")</f>
        <v/>
      </c>
      <c r="DI34" t="str">
        <f>IFERROR(VLOOKUP(#REF!,'S44'!B:S,14,FALSE),"")</f>
        <v/>
      </c>
      <c r="DJ34" t="str">
        <f>IFERROR(VLOOKUP(#REF!,'S45'!B:S,14,FALSE),"")</f>
        <v/>
      </c>
      <c r="DK34" t="str">
        <f>IFERROR(VLOOKUP(#REF!,'S46'!B:S,14,FALSE),"")</f>
        <v/>
      </c>
      <c r="DL34" t="str">
        <f>IFERROR(VLOOKUP(#REF!,'S47'!B:S,14,FALSE),"")</f>
        <v/>
      </c>
      <c r="DM34" t="str">
        <f>IFERROR(VLOOKUP(#REF!,'S48'!B:S,14,FALSE),"")</f>
        <v/>
      </c>
      <c r="DN34" t="str">
        <f>IFERROR(VLOOKUP(#REF!,'S49'!B:S,14,FALSE),"")</f>
        <v/>
      </c>
      <c r="DO34" t="str">
        <f>IFERROR(VLOOKUP(#REF!,'S50'!B:S,14,FALSE),"")</f>
        <v/>
      </c>
      <c r="DP34" t="str">
        <f>IFERROR(VLOOKUP(#REF!,'S51'!B:S,14,FALSE),"")</f>
        <v/>
      </c>
      <c r="DQ34" t="str">
        <f>IFERROR(VLOOKUP(#REF!,'S52'!B:S,14,FALSE),"")</f>
        <v/>
      </c>
      <c r="DR34" t="e">
        <f>IF(#REF!="","",IF(F34="non classé","",SUM(BR34:DQ34)))</f>
        <v>#REF!</v>
      </c>
    </row>
    <row r="35" spans="1:122" ht="23.1" hidden="1" customHeight="1" x14ac:dyDescent="0.25">
      <c r="A35" s="48"/>
      <c r="B35" s="234" t="s">
        <v>338</v>
      </c>
      <c r="F35" s="86" t="e">
        <f>IF(#REF!="","",IFERROR(INDEX(Challenge!$A$3:$A$72,MATCH(#REF!,Challenge!$B$3:$B$72,0)),"non classé"))</f>
        <v>#REF!</v>
      </c>
      <c r="G35" s="86"/>
      <c r="H35" t="str">
        <f>IFERROR(VLOOKUP(#REF!,'S01'!B:S,13,FALSE),"")</f>
        <v/>
      </c>
      <c r="I35" t="str">
        <f>IFERROR(VLOOKUP(#REF!,'S02'!B:S,13,FALSE),"")</f>
        <v/>
      </c>
      <c r="J35" t="str">
        <f>IFERROR(VLOOKUP(#REF!,'S03'!B:S,13,FALSE),"")</f>
        <v/>
      </c>
      <c r="K35" t="str">
        <f>IFERROR(VLOOKUP(#REF!,'S04'!B:S,13,FALSE),"")</f>
        <v/>
      </c>
      <c r="L35" t="str">
        <f>IFERROR(VLOOKUP(#REF!,'S05'!B:S,13,FALSE),"")</f>
        <v/>
      </c>
      <c r="M35" t="str">
        <f>IFERROR(VLOOKUP(#REF!,'S06'!B:S,13,FALSE),"")</f>
        <v/>
      </c>
      <c r="N35" t="str">
        <f>IFERROR(VLOOKUP(#REF!,'S07'!B:S,13,FALSE),"")</f>
        <v/>
      </c>
      <c r="O35" t="str">
        <f>IFERROR(VLOOKUP(#REF!,'S08'!B:S,13,FALSE),"")</f>
        <v/>
      </c>
      <c r="P35" t="str">
        <f>IFERROR(VLOOKUP(#REF!,'S09'!B:S,13,FALSE),"")</f>
        <v/>
      </c>
      <c r="Q35" t="str">
        <f>IFERROR(VLOOKUP(#REF!,'S10'!B:S,13,FALSE),"")</f>
        <v/>
      </c>
      <c r="R35" t="str">
        <f>IFERROR(VLOOKUP(#REF!,'S11'!B:S,13,FALSE),"")</f>
        <v/>
      </c>
      <c r="S35" t="str">
        <f>IFERROR(VLOOKUP(#REF!,'S12'!B:S,13,FALSE),"")</f>
        <v/>
      </c>
      <c r="T35" t="str">
        <f>IFERROR(VLOOKUP(#REF!,'S13'!B:S,13,FALSE),"")</f>
        <v/>
      </c>
      <c r="U35" t="str">
        <f>IFERROR(VLOOKUP(#REF!,'S14'!B:S,13,FALSE),"")</f>
        <v/>
      </c>
      <c r="V35" t="str">
        <f>IFERROR(VLOOKUP(#REF!,'S15'!B:S,13,FALSE),"")</f>
        <v/>
      </c>
      <c r="W35" t="str">
        <f>IFERROR(VLOOKUP(#REF!,'S16'!B:S,13,FALSE),"")</f>
        <v/>
      </c>
      <c r="X35" t="str">
        <f>IFERROR(VLOOKUP(#REF!,'S17'!B:S,13,FALSE),"")</f>
        <v/>
      </c>
      <c r="Y35" t="str">
        <f>IFERROR(VLOOKUP(#REF!,'S18'!B:S,13,FALSE),"")</f>
        <v/>
      </c>
      <c r="Z35" t="str">
        <f>IFERROR(VLOOKUP(#REF!,'S19'!B:S,13,FALSE),"")</f>
        <v/>
      </c>
      <c r="AA35" t="str">
        <f>IFERROR(VLOOKUP(#REF!,'S20'!B:S,13,FALSE),"")</f>
        <v/>
      </c>
      <c r="AB35" t="str">
        <f>IFERROR(VLOOKUP(#REF!,'S21'!B:S,13,FALSE),"")</f>
        <v/>
      </c>
      <c r="AC35" t="str">
        <f>IFERROR(VLOOKUP(#REF!,'S22'!B:S,13,FALSE),"")</f>
        <v/>
      </c>
      <c r="AD35" t="str">
        <f>IFERROR(VLOOKUP(#REF!,'S23'!B:S,13,FALSE),"")</f>
        <v/>
      </c>
      <c r="AE35" t="str">
        <f>IFERROR(VLOOKUP(#REF!,'S24'!B:S,13,FALSE),"")</f>
        <v/>
      </c>
      <c r="AF35" t="str">
        <f>IFERROR(VLOOKUP(#REF!,'S25'!B:S,13,FALSE),"")</f>
        <v/>
      </c>
      <c r="AG35" t="str">
        <f>IFERROR(VLOOKUP(#REF!,'S26'!B:S,13,FALSE),"")</f>
        <v/>
      </c>
      <c r="AH35" t="str">
        <f>IFERROR(VLOOKUP(#REF!,'S27'!B:S,13,FALSE),"")</f>
        <v/>
      </c>
      <c r="AI35" t="str">
        <f>IFERROR(VLOOKUP(#REF!,'S28'!B:S,13,FALSE),"")</f>
        <v/>
      </c>
      <c r="AJ35" t="str">
        <f>IFERROR(VLOOKUP(#REF!,'S29'!B:S,13,FALSE),"")</f>
        <v/>
      </c>
      <c r="AK35" t="str">
        <f>IFERROR(VLOOKUP(#REF!,'S30'!B:S,13,FALSE),"")</f>
        <v/>
      </c>
      <c r="AL35" t="str">
        <f>IFERROR(VLOOKUP(#REF!,'S31'!B:S,13,FALSE),"")</f>
        <v/>
      </c>
      <c r="AM35" t="str">
        <f>IFERROR(VLOOKUP(#REF!,'S32'!B:S,13,FALSE),"")</f>
        <v/>
      </c>
      <c r="AN35" t="str">
        <f>IFERROR(VLOOKUP(#REF!,'S33'!B:S,13,FALSE),"")</f>
        <v/>
      </c>
      <c r="AO35" t="str">
        <f>IFERROR(VLOOKUP(#REF!,'S34'!B:S,13,FALSE),"")</f>
        <v/>
      </c>
      <c r="AP35" t="str">
        <f>IFERROR(VLOOKUP(#REF!,'S35'!B:S,13,FALSE),"")</f>
        <v/>
      </c>
      <c r="AQ35" t="str">
        <f>IFERROR(VLOOKUP(#REF!,'S36'!B:S,13,FALSE),"")</f>
        <v/>
      </c>
      <c r="AR35" t="str">
        <f>IFERROR(VLOOKUP(#REF!,'S37'!B:S,13,FALSE),"")</f>
        <v/>
      </c>
      <c r="AS35" t="str">
        <f>IFERROR(VLOOKUP(#REF!,'S38'!B:S,13,FALSE),"")</f>
        <v/>
      </c>
      <c r="AT35" t="str">
        <f>IFERROR(VLOOKUP(#REF!,'S39'!B:S,13,FALSE),"")</f>
        <v/>
      </c>
      <c r="AU35" s="37" t="str">
        <f>IFERROR(VLOOKUP(#REF!,'S40'!B:S,13,FALSE),"")</f>
        <v/>
      </c>
      <c r="AV35" t="str">
        <f>IFERROR(VLOOKUP(#REF!,'S41'!B:S,13,FALSE),"")</f>
        <v/>
      </c>
      <c r="AW35" t="str">
        <f>IFERROR(VLOOKUP(#REF!,'S42'!B:S,13,FALSE),"")</f>
        <v/>
      </c>
      <c r="AX35" t="str">
        <f>IFERROR(VLOOKUP(#REF!,'S43'!B:S,13,FALSE),"")</f>
        <v/>
      </c>
      <c r="AY35" t="str">
        <f>IFERROR(VLOOKUP(#REF!,'S44'!B:S,13,FALSE),"")</f>
        <v/>
      </c>
      <c r="AZ35" t="str">
        <f>IFERROR(VLOOKUP(#REF!,'S45'!B:S,13,FALSE),"")</f>
        <v/>
      </c>
      <c r="BA35" t="str">
        <f>IFERROR(VLOOKUP(#REF!,'S46'!B:S,13,FALSE),"")</f>
        <v/>
      </c>
      <c r="BB35" t="str">
        <f>IFERROR(VLOOKUP(#REF!,'S47'!B:S,13,FALSE),"")</f>
        <v/>
      </c>
      <c r="BC35" t="str">
        <f>IFERROR(VLOOKUP(#REF!,'S48'!B:S,13,FALSE),"")</f>
        <v/>
      </c>
      <c r="BD35" t="str">
        <f>IFERROR(VLOOKUP(#REF!,'S49'!B:S,13,FALSE),"")</f>
        <v/>
      </c>
      <c r="BE35" t="str">
        <f>IFERROR(VLOOKUP(#REF!,'S50'!B:S,13,FALSE),"")</f>
        <v/>
      </c>
      <c r="BF35" t="str">
        <f>IFERROR(VLOOKUP(#REF!,'S51'!B:S,13,FALSE),"")</f>
        <v/>
      </c>
      <c r="BG35" t="str">
        <f>IFERROR(VLOOKUP(#REF!,'S52'!B:S,13,FALSE),"")</f>
        <v/>
      </c>
      <c r="BH35" s="188" t="e">
        <f>IF(#REF!="",-9999.0001,IF(BJ35=52,-9999.0001+SUM(H35:BG35),IF(BJ35&lt;&gt;52,0.0001+SUM(H35:BG35))))</f>
        <v>#REF!</v>
      </c>
      <c r="BI35" s="65" t="e">
        <f>IF(#REF!="","",SUM(H35:BG35))</f>
        <v>#REF!</v>
      </c>
      <c r="BJ35" s="65" t="e">
        <f>IF(#REF!="","",COUNTIF(H35:BG35,""))</f>
        <v>#REF!</v>
      </c>
      <c r="BK35" s="54">
        <f t="shared" si="1"/>
        <v>0</v>
      </c>
      <c r="BR35" t="str">
        <f>IFERROR(VLOOKUP(#REF!,'S01'!B:S,14,FALSE),"")</f>
        <v/>
      </c>
      <c r="BS35" t="str">
        <f>IFERROR(VLOOKUP(#REF!,'S02'!B:S,14,FALSE),"")</f>
        <v/>
      </c>
      <c r="BT35" t="str">
        <f>IFERROR(VLOOKUP(#REF!,'S03'!B:S,14,FALSE),"")</f>
        <v/>
      </c>
      <c r="BU35" t="str">
        <f>IFERROR(VLOOKUP(#REF!,'S04'!B:S,14,FALSE),"")</f>
        <v/>
      </c>
      <c r="BV35" t="str">
        <f>IFERROR(VLOOKUP(#REF!,'S05'!B:S,14,FALSE),"")</f>
        <v/>
      </c>
      <c r="BW35" t="str">
        <f>IFERROR(VLOOKUP(#REF!,'S06'!B:S,14,FALSE),"")</f>
        <v/>
      </c>
      <c r="BX35" t="str">
        <f>IFERROR(VLOOKUP(#REF!,'S07'!B:S,14,FALSE),"")</f>
        <v/>
      </c>
      <c r="BY35" t="str">
        <f>IFERROR(VLOOKUP(#REF!,'S08'!B:S,14,FALSE),"")</f>
        <v/>
      </c>
      <c r="BZ35" t="str">
        <f>IFERROR(VLOOKUP(#REF!,'S09'!B:S,14,FALSE),"")</f>
        <v/>
      </c>
      <c r="CA35" t="str">
        <f>IFERROR(VLOOKUP(#REF!,'S10'!B:S,14,FALSE),"")</f>
        <v/>
      </c>
      <c r="CB35" t="str">
        <f>IFERROR(VLOOKUP(#REF!,'S11'!B:S,14,FALSE),"")</f>
        <v/>
      </c>
      <c r="CC35" t="str">
        <f>IFERROR(VLOOKUP(#REF!,'S12'!B:S,14,FALSE),"")</f>
        <v/>
      </c>
      <c r="CD35" t="str">
        <f>IFERROR(VLOOKUP(#REF!,'S13'!B:S,14,FALSE),"")</f>
        <v/>
      </c>
      <c r="CE35" t="str">
        <f>IFERROR(VLOOKUP(#REF!,'S14'!B:S,14,FALSE),"")</f>
        <v/>
      </c>
      <c r="CF35" t="str">
        <f>IFERROR(VLOOKUP(#REF!,'S15'!B:S,14,FALSE),"")</f>
        <v/>
      </c>
      <c r="CG35" t="str">
        <f>IFERROR(VLOOKUP(#REF!,'S16'!B:S,14,FALSE),"")</f>
        <v/>
      </c>
      <c r="CH35" t="str">
        <f>IFERROR(VLOOKUP(#REF!,'S17'!B:S,14,FALSE),"")</f>
        <v/>
      </c>
      <c r="CI35" t="str">
        <f>IFERROR(VLOOKUP(#REF!,'S18'!B:S,14,FALSE),"")</f>
        <v/>
      </c>
      <c r="CJ35" t="str">
        <f>IFERROR(VLOOKUP(#REF!,'S19'!B:S,14,FALSE),"")</f>
        <v/>
      </c>
      <c r="CK35" t="str">
        <f>IFERROR(VLOOKUP(#REF!,'S20'!B:S,14,FALSE),"")</f>
        <v/>
      </c>
      <c r="CL35" t="str">
        <f>IFERROR(VLOOKUP(#REF!,'S21'!B:S,14,FALSE),"")</f>
        <v/>
      </c>
      <c r="CM35" t="str">
        <f>IFERROR(VLOOKUP(#REF!,'S22'!B:S,14,FALSE),"")</f>
        <v/>
      </c>
      <c r="CN35" t="str">
        <f>IFERROR(VLOOKUP(#REF!,'S23'!B:S,14,FALSE),"")</f>
        <v/>
      </c>
      <c r="CO35" t="str">
        <f>IFERROR(VLOOKUP(#REF!,'S24'!B:S,14,FALSE),"")</f>
        <v/>
      </c>
      <c r="CP35" t="str">
        <f>IFERROR(VLOOKUP(#REF!,'S25'!B:S,14,FALSE),"")</f>
        <v/>
      </c>
      <c r="CQ35" t="str">
        <f>IFERROR(VLOOKUP(#REF!,'S26'!B:S,14,FALSE),"")</f>
        <v/>
      </c>
      <c r="CR35" t="str">
        <f>IFERROR(VLOOKUP(#REF!,'S27'!B:S,14,FALSE),"")</f>
        <v/>
      </c>
      <c r="CS35" t="str">
        <f>IFERROR(VLOOKUP(#REF!,'S28'!B:S,14,FALSE),"")</f>
        <v/>
      </c>
      <c r="CT35" t="str">
        <f>IFERROR(VLOOKUP(#REF!,'S29'!B:S,14,FALSE),"")</f>
        <v/>
      </c>
      <c r="CU35" t="str">
        <f>IFERROR(VLOOKUP(#REF!,'S30'!B:S,14,FALSE),"")</f>
        <v/>
      </c>
      <c r="CV35" t="str">
        <f>IFERROR(VLOOKUP(#REF!,'S31'!B:S,14,FALSE),"")</f>
        <v/>
      </c>
      <c r="CW35" t="str">
        <f>IFERROR(VLOOKUP(#REF!,'S32'!B:S,14,FALSE),"")</f>
        <v/>
      </c>
      <c r="CX35" t="str">
        <f>IFERROR(VLOOKUP(#REF!,'S33'!B:S,14,FALSE),"")</f>
        <v/>
      </c>
      <c r="CY35" t="str">
        <f>IFERROR(VLOOKUP(#REF!,'S34'!B:S,14,FALSE),"")</f>
        <v/>
      </c>
      <c r="CZ35" t="str">
        <f>IFERROR(VLOOKUP(#REF!,'S35'!B:S,14,FALSE),"")</f>
        <v/>
      </c>
      <c r="DA35" t="str">
        <f>IFERROR(VLOOKUP(#REF!,'S36'!B:S,14,FALSE),"")</f>
        <v/>
      </c>
      <c r="DB35" t="str">
        <f>IFERROR(VLOOKUP(#REF!,'S37'!B:S,14,FALSE),"")</f>
        <v/>
      </c>
      <c r="DC35" t="str">
        <f>IFERROR(VLOOKUP(#REF!,'S38'!B:S,14,FALSE),"")</f>
        <v/>
      </c>
      <c r="DD35" t="str">
        <f>IFERROR(VLOOKUP(#REF!,'S39'!B:S,14,FALSE),"")</f>
        <v/>
      </c>
      <c r="DE35" t="str">
        <f>IFERROR(VLOOKUP(#REF!,'S40'!B:S,14,FALSE),"")</f>
        <v/>
      </c>
      <c r="DF35" t="str">
        <f>IFERROR(VLOOKUP(#REF!,'S41'!B:S,14,FALSE),"")</f>
        <v/>
      </c>
      <c r="DG35" t="str">
        <f>IFERROR(VLOOKUP(#REF!,'S42'!B:S,14,FALSE),"")</f>
        <v/>
      </c>
      <c r="DH35" t="str">
        <f>IFERROR(VLOOKUP(#REF!,'S43'!B:S,14,FALSE),"")</f>
        <v/>
      </c>
      <c r="DI35" t="str">
        <f>IFERROR(VLOOKUP(#REF!,'S44'!B:S,14,FALSE),"")</f>
        <v/>
      </c>
      <c r="DJ35" t="str">
        <f>IFERROR(VLOOKUP(#REF!,'S45'!B:S,14,FALSE),"")</f>
        <v/>
      </c>
      <c r="DK35" t="str">
        <f>IFERROR(VLOOKUP(#REF!,'S46'!B:S,14,FALSE),"")</f>
        <v/>
      </c>
      <c r="DL35" t="str">
        <f>IFERROR(VLOOKUP(#REF!,'S47'!B:S,14,FALSE),"")</f>
        <v/>
      </c>
      <c r="DM35" t="str">
        <f>IFERROR(VLOOKUP(#REF!,'S48'!B:S,14,FALSE),"")</f>
        <v/>
      </c>
      <c r="DN35" t="str">
        <f>IFERROR(VLOOKUP(#REF!,'S49'!B:S,14,FALSE),"")</f>
        <v/>
      </c>
      <c r="DO35" t="str">
        <f>IFERROR(VLOOKUP(#REF!,'S50'!B:S,14,FALSE),"")</f>
        <v/>
      </c>
      <c r="DP35" t="str">
        <f>IFERROR(VLOOKUP(#REF!,'S51'!B:S,14,FALSE),"")</f>
        <v/>
      </c>
      <c r="DQ35" t="str">
        <f>IFERROR(VLOOKUP(#REF!,'S52'!B:S,14,FALSE),"")</f>
        <v/>
      </c>
      <c r="DR35" t="e">
        <f>IF(#REF!="","",IF(F35="non classé","",SUM(BR35:DQ35)))</f>
        <v>#REF!</v>
      </c>
    </row>
    <row r="36" spans="1:122" ht="23.1" customHeight="1" x14ac:dyDescent="0.25">
      <c r="A36" s="48" t="s">
        <v>382</v>
      </c>
      <c r="B36" s="234" t="s">
        <v>340</v>
      </c>
      <c r="F36" s="86" t="e">
        <f>IF(#REF!="","",IFERROR(INDEX(Challenge!$A$3:$A$72,MATCH(#REF!,Challenge!$B$3:$B$72,0)),"non classé"))</f>
        <v>#REF!</v>
      </c>
      <c r="G36" s="86"/>
      <c r="H36" t="str">
        <f>IFERROR(VLOOKUP(#REF!,'S01'!B:S,13,FALSE),"")</f>
        <v/>
      </c>
      <c r="I36" t="str">
        <f>IFERROR(VLOOKUP(#REF!,'S02'!B:S,13,FALSE),"")</f>
        <v/>
      </c>
      <c r="J36" t="str">
        <f>IFERROR(VLOOKUP(#REF!,'S03'!B:S,13,FALSE),"")</f>
        <v/>
      </c>
      <c r="K36" t="str">
        <f>IFERROR(VLOOKUP(#REF!,'S04'!B:S,13,FALSE),"")</f>
        <v/>
      </c>
      <c r="L36" t="str">
        <f>IFERROR(VLOOKUP(#REF!,'S05'!B:S,13,FALSE),"")</f>
        <v/>
      </c>
      <c r="M36" t="str">
        <f>IFERROR(VLOOKUP(#REF!,'S06'!B:S,13,FALSE),"")</f>
        <v/>
      </c>
      <c r="N36" t="str">
        <f>IFERROR(VLOOKUP(#REF!,'S07'!B:S,13,FALSE),"")</f>
        <v/>
      </c>
      <c r="O36" t="str">
        <f>IFERROR(VLOOKUP(#REF!,'S08'!B:S,13,FALSE),"")</f>
        <v/>
      </c>
      <c r="P36" t="str">
        <f>IFERROR(VLOOKUP(#REF!,'S09'!B:S,13,FALSE),"")</f>
        <v/>
      </c>
      <c r="Q36" t="str">
        <f>IFERROR(VLOOKUP(#REF!,'S10'!B:S,13,FALSE),"")</f>
        <v/>
      </c>
      <c r="R36" t="str">
        <f>IFERROR(VLOOKUP(#REF!,'S11'!B:S,13,FALSE),"")</f>
        <v/>
      </c>
      <c r="S36" t="str">
        <f>IFERROR(VLOOKUP(#REF!,'S12'!B:S,13,FALSE),"")</f>
        <v/>
      </c>
      <c r="T36" t="str">
        <f>IFERROR(VLOOKUP(#REF!,'S13'!B:S,13,FALSE),"")</f>
        <v/>
      </c>
      <c r="U36" t="str">
        <f>IFERROR(VLOOKUP(#REF!,'S14'!B:S,13,FALSE),"")</f>
        <v/>
      </c>
      <c r="V36" t="str">
        <f>IFERROR(VLOOKUP(#REF!,'S15'!B:S,13,FALSE),"")</f>
        <v/>
      </c>
      <c r="W36" t="str">
        <f>IFERROR(VLOOKUP(#REF!,'S16'!B:S,13,FALSE),"")</f>
        <v/>
      </c>
      <c r="X36" t="str">
        <f>IFERROR(VLOOKUP(#REF!,'S17'!B:S,13,FALSE),"")</f>
        <v/>
      </c>
      <c r="Y36" t="str">
        <f>IFERROR(VLOOKUP(#REF!,'S18'!B:S,13,FALSE),"")</f>
        <v/>
      </c>
      <c r="Z36" t="str">
        <f>IFERROR(VLOOKUP(#REF!,'S19'!B:S,13,FALSE),"")</f>
        <v/>
      </c>
      <c r="AA36" t="str">
        <f>IFERROR(VLOOKUP(#REF!,'S20'!B:S,13,FALSE),"")</f>
        <v/>
      </c>
      <c r="AB36" t="str">
        <f>IFERROR(VLOOKUP(#REF!,'S21'!B:S,13,FALSE),"")</f>
        <v/>
      </c>
      <c r="AC36" t="str">
        <f>IFERROR(VLOOKUP(#REF!,'S22'!B:S,13,FALSE),"")</f>
        <v/>
      </c>
      <c r="AD36" t="str">
        <f>IFERROR(VLOOKUP(#REF!,'S23'!B:S,13,FALSE),"")</f>
        <v/>
      </c>
      <c r="AE36" t="str">
        <f>IFERROR(VLOOKUP(#REF!,'S24'!B:S,13,FALSE),"")</f>
        <v/>
      </c>
      <c r="AF36" t="str">
        <f>IFERROR(VLOOKUP(#REF!,'S25'!B:S,13,FALSE),"")</f>
        <v/>
      </c>
      <c r="AG36" t="str">
        <f>IFERROR(VLOOKUP(#REF!,'S26'!B:S,13,FALSE),"")</f>
        <v/>
      </c>
      <c r="AH36" t="str">
        <f>IFERROR(VLOOKUP(#REF!,'S27'!B:S,13,FALSE),"")</f>
        <v/>
      </c>
      <c r="AI36" t="str">
        <f>IFERROR(VLOOKUP(#REF!,'S28'!B:S,13,FALSE),"")</f>
        <v/>
      </c>
      <c r="AJ36" t="str">
        <f>IFERROR(VLOOKUP(#REF!,'S29'!B:S,13,FALSE),"")</f>
        <v/>
      </c>
      <c r="AK36" t="str">
        <f>IFERROR(VLOOKUP(#REF!,'S30'!B:S,13,FALSE),"")</f>
        <v/>
      </c>
      <c r="AL36" t="str">
        <f>IFERROR(VLOOKUP(#REF!,'S31'!B:S,13,FALSE),"")</f>
        <v/>
      </c>
      <c r="AM36" t="str">
        <f>IFERROR(VLOOKUP(#REF!,'S32'!B:S,13,FALSE),"")</f>
        <v/>
      </c>
      <c r="AN36" t="str">
        <f>IFERROR(VLOOKUP(#REF!,'S33'!B:S,13,FALSE),"")</f>
        <v/>
      </c>
      <c r="AO36" t="str">
        <f>IFERROR(VLOOKUP(#REF!,'S34'!B:S,13,FALSE),"")</f>
        <v/>
      </c>
      <c r="AP36" t="str">
        <f>IFERROR(VLOOKUP(#REF!,'S35'!B:S,13,FALSE),"")</f>
        <v/>
      </c>
      <c r="AQ36" t="str">
        <f>IFERROR(VLOOKUP(#REF!,'S36'!B:S,13,FALSE),"")</f>
        <v/>
      </c>
      <c r="AR36" t="str">
        <f>IFERROR(VLOOKUP(#REF!,'S37'!B:S,13,FALSE),"")</f>
        <v/>
      </c>
      <c r="AS36" t="str">
        <f>IFERROR(VLOOKUP(#REF!,'S38'!B:S,13,FALSE),"")</f>
        <v/>
      </c>
      <c r="AT36" t="str">
        <f>IFERROR(VLOOKUP(#REF!,'S39'!B:S,13,FALSE),"")</f>
        <v/>
      </c>
      <c r="AU36" s="37" t="str">
        <f>IFERROR(VLOOKUP(#REF!,'S40'!B:S,13,FALSE),"")</f>
        <v/>
      </c>
      <c r="AV36" t="str">
        <f>IFERROR(VLOOKUP(#REF!,'S41'!B:S,13,FALSE),"")</f>
        <v/>
      </c>
      <c r="AW36" t="str">
        <f>IFERROR(VLOOKUP(#REF!,'S42'!B:S,13,FALSE),"")</f>
        <v/>
      </c>
      <c r="AX36" t="str">
        <f>IFERROR(VLOOKUP(#REF!,'S43'!B:S,13,FALSE),"")</f>
        <v/>
      </c>
      <c r="AY36" t="str">
        <f>IFERROR(VLOOKUP(#REF!,'S44'!B:S,13,FALSE),"")</f>
        <v/>
      </c>
      <c r="AZ36" t="str">
        <f>IFERROR(VLOOKUP(#REF!,'S45'!B:S,13,FALSE),"")</f>
        <v/>
      </c>
      <c r="BA36" t="str">
        <f>IFERROR(VLOOKUP(#REF!,'S46'!B:S,13,FALSE),"")</f>
        <v/>
      </c>
      <c r="BB36" t="str">
        <f>IFERROR(VLOOKUP(#REF!,'S47'!B:S,13,FALSE),"")</f>
        <v/>
      </c>
      <c r="BC36" t="str">
        <f>IFERROR(VLOOKUP(#REF!,'S48'!B:S,13,FALSE),"")</f>
        <v/>
      </c>
      <c r="BD36" t="str">
        <f>IFERROR(VLOOKUP(#REF!,'S49'!B:S,13,FALSE),"")</f>
        <v/>
      </c>
      <c r="BE36" t="str">
        <f>IFERROR(VLOOKUP(#REF!,'S50'!B:S,13,FALSE),"")</f>
        <v/>
      </c>
      <c r="BF36" t="str">
        <f>IFERROR(VLOOKUP(#REF!,'S51'!B:S,13,FALSE),"")</f>
        <v/>
      </c>
      <c r="BG36" t="str">
        <f>IFERROR(VLOOKUP(#REF!,'S52'!B:S,13,FALSE),"")</f>
        <v/>
      </c>
      <c r="BH36" s="188" t="e">
        <f>IF(#REF!="",-9999.0001,IF(BJ36=52,-9999.0001+SUM(H36:BG36),IF(BJ36&lt;&gt;52,0.0001+SUM(H36:BG36))))</f>
        <v>#REF!</v>
      </c>
      <c r="BI36" s="65" t="e">
        <f>IF(#REF!="","",SUM(H36:BG36))</f>
        <v>#REF!</v>
      </c>
      <c r="BJ36" s="65" t="e">
        <f>IF(#REF!="","",COUNTIF(H36:BG36,""))</f>
        <v>#REF!</v>
      </c>
      <c r="BK36" s="54">
        <f t="shared" si="1"/>
        <v>0</v>
      </c>
      <c r="BR36" t="str">
        <f>IFERROR(VLOOKUP(#REF!,'S01'!B:S,14,FALSE),"")</f>
        <v/>
      </c>
      <c r="BS36" t="str">
        <f>IFERROR(VLOOKUP(#REF!,'S02'!B:S,14,FALSE),"")</f>
        <v/>
      </c>
      <c r="BT36" t="str">
        <f>IFERROR(VLOOKUP(#REF!,'S03'!B:S,14,FALSE),"")</f>
        <v/>
      </c>
      <c r="BU36" t="str">
        <f>IFERROR(VLOOKUP(#REF!,'S04'!B:S,14,FALSE),"")</f>
        <v/>
      </c>
      <c r="BV36" t="str">
        <f>IFERROR(VLOOKUP(#REF!,'S05'!B:S,14,FALSE),"")</f>
        <v/>
      </c>
      <c r="BW36" t="str">
        <f>IFERROR(VLOOKUP(#REF!,'S06'!B:S,14,FALSE),"")</f>
        <v/>
      </c>
      <c r="BX36" t="str">
        <f>IFERROR(VLOOKUP(#REF!,'S07'!B:S,14,FALSE),"")</f>
        <v/>
      </c>
      <c r="BY36" t="str">
        <f>IFERROR(VLOOKUP(#REF!,'S08'!B:S,14,FALSE),"")</f>
        <v/>
      </c>
      <c r="BZ36" t="str">
        <f>IFERROR(VLOOKUP(#REF!,'S09'!B:S,14,FALSE),"")</f>
        <v/>
      </c>
      <c r="CA36" t="str">
        <f>IFERROR(VLOOKUP(#REF!,'S10'!B:S,14,FALSE),"")</f>
        <v/>
      </c>
      <c r="CB36" t="str">
        <f>IFERROR(VLOOKUP(#REF!,'S11'!B:S,14,FALSE),"")</f>
        <v/>
      </c>
      <c r="CC36" t="str">
        <f>IFERROR(VLOOKUP(#REF!,'S12'!B:S,14,FALSE),"")</f>
        <v/>
      </c>
      <c r="CD36" t="str">
        <f>IFERROR(VLOOKUP(#REF!,'S13'!B:S,14,FALSE),"")</f>
        <v/>
      </c>
      <c r="CE36" t="str">
        <f>IFERROR(VLOOKUP(#REF!,'S14'!B:S,14,FALSE),"")</f>
        <v/>
      </c>
      <c r="CF36" t="str">
        <f>IFERROR(VLOOKUP(#REF!,'S15'!B:S,14,FALSE),"")</f>
        <v/>
      </c>
      <c r="CG36" t="str">
        <f>IFERROR(VLOOKUP(#REF!,'S16'!B:S,14,FALSE),"")</f>
        <v/>
      </c>
      <c r="CH36" t="str">
        <f>IFERROR(VLOOKUP(#REF!,'S17'!B:S,14,FALSE),"")</f>
        <v/>
      </c>
      <c r="CI36" t="str">
        <f>IFERROR(VLOOKUP(#REF!,'S18'!B:S,14,FALSE),"")</f>
        <v/>
      </c>
      <c r="CJ36" t="str">
        <f>IFERROR(VLOOKUP(#REF!,'S19'!B:S,14,FALSE),"")</f>
        <v/>
      </c>
      <c r="CK36" t="str">
        <f>IFERROR(VLOOKUP(#REF!,'S20'!B:S,14,FALSE),"")</f>
        <v/>
      </c>
      <c r="CL36" t="str">
        <f>IFERROR(VLOOKUP(#REF!,'S21'!B:S,14,FALSE),"")</f>
        <v/>
      </c>
      <c r="CM36" t="str">
        <f>IFERROR(VLOOKUP(#REF!,'S22'!B:S,14,FALSE),"")</f>
        <v/>
      </c>
      <c r="CN36" t="str">
        <f>IFERROR(VLOOKUP(#REF!,'S23'!B:S,14,FALSE),"")</f>
        <v/>
      </c>
      <c r="CO36" t="str">
        <f>IFERROR(VLOOKUP(#REF!,'S24'!B:S,14,FALSE),"")</f>
        <v/>
      </c>
      <c r="CP36" t="str">
        <f>IFERROR(VLOOKUP(#REF!,'S25'!B:S,14,FALSE),"")</f>
        <v/>
      </c>
      <c r="CQ36" t="str">
        <f>IFERROR(VLOOKUP(#REF!,'S26'!B:S,14,FALSE),"")</f>
        <v/>
      </c>
      <c r="CR36" t="str">
        <f>IFERROR(VLOOKUP(#REF!,'S27'!B:S,14,FALSE),"")</f>
        <v/>
      </c>
      <c r="CS36" t="str">
        <f>IFERROR(VLOOKUP(#REF!,'S28'!B:S,14,FALSE),"")</f>
        <v/>
      </c>
      <c r="CT36" t="str">
        <f>IFERROR(VLOOKUP(#REF!,'S29'!B:S,14,FALSE),"")</f>
        <v/>
      </c>
      <c r="CU36" t="str">
        <f>IFERROR(VLOOKUP(#REF!,'S30'!B:S,14,FALSE),"")</f>
        <v/>
      </c>
      <c r="CV36" t="str">
        <f>IFERROR(VLOOKUP(#REF!,'S31'!B:S,14,FALSE),"")</f>
        <v/>
      </c>
      <c r="CW36" t="str">
        <f>IFERROR(VLOOKUP(#REF!,'S32'!B:S,14,FALSE),"")</f>
        <v/>
      </c>
      <c r="CX36" t="str">
        <f>IFERROR(VLOOKUP(#REF!,'S33'!B:S,14,FALSE),"")</f>
        <v/>
      </c>
      <c r="CY36" t="str">
        <f>IFERROR(VLOOKUP(#REF!,'S34'!B:S,14,FALSE),"")</f>
        <v/>
      </c>
      <c r="CZ36" t="str">
        <f>IFERROR(VLOOKUP(#REF!,'S35'!B:S,14,FALSE),"")</f>
        <v/>
      </c>
      <c r="DA36" t="str">
        <f>IFERROR(VLOOKUP(#REF!,'S36'!B:S,14,FALSE),"")</f>
        <v/>
      </c>
      <c r="DB36" t="str">
        <f>IFERROR(VLOOKUP(#REF!,'S37'!B:S,14,FALSE),"")</f>
        <v/>
      </c>
      <c r="DC36" t="str">
        <f>IFERROR(VLOOKUP(#REF!,'S38'!B:S,14,FALSE),"")</f>
        <v/>
      </c>
      <c r="DD36" t="str">
        <f>IFERROR(VLOOKUP(#REF!,'S39'!B:S,14,FALSE),"")</f>
        <v/>
      </c>
      <c r="DE36" t="str">
        <f>IFERROR(VLOOKUP(#REF!,'S40'!B:S,14,FALSE),"")</f>
        <v/>
      </c>
      <c r="DF36" t="str">
        <f>IFERROR(VLOOKUP(#REF!,'S41'!B:S,14,FALSE),"")</f>
        <v/>
      </c>
      <c r="DG36" t="str">
        <f>IFERROR(VLOOKUP(#REF!,'S42'!B:S,14,FALSE),"")</f>
        <v/>
      </c>
      <c r="DH36" t="str">
        <f>IFERROR(VLOOKUP(#REF!,'S43'!B:S,14,FALSE),"")</f>
        <v/>
      </c>
      <c r="DI36" t="str">
        <f>IFERROR(VLOOKUP(#REF!,'S44'!B:S,14,FALSE),"")</f>
        <v/>
      </c>
      <c r="DJ36" t="str">
        <f>IFERROR(VLOOKUP(#REF!,'S45'!B:S,14,FALSE),"")</f>
        <v/>
      </c>
      <c r="DK36" t="str">
        <f>IFERROR(VLOOKUP(#REF!,'S46'!B:S,14,FALSE),"")</f>
        <v/>
      </c>
      <c r="DL36" t="str">
        <f>IFERROR(VLOOKUP(#REF!,'S47'!B:S,14,FALSE),"")</f>
        <v/>
      </c>
      <c r="DM36" t="str">
        <f>IFERROR(VLOOKUP(#REF!,'S48'!B:S,14,FALSE),"")</f>
        <v/>
      </c>
      <c r="DN36" t="str">
        <f>IFERROR(VLOOKUP(#REF!,'S49'!B:S,14,FALSE),"")</f>
        <v/>
      </c>
      <c r="DO36" t="str">
        <f>IFERROR(VLOOKUP(#REF!,'S50'!B:S,14,FALSE),"")</f>
        <v/>
      </c>
      <c r="DP36" t="str">
        <f>IFERROR(VLOOKUP(#REF!,'S51'!B:S,14,FALSE),"")</f>
        <v/>
      </c>
      <c r="DQ36" t="str">
        <f>IFERROR(VLOOKUP(#REF!,'S52'!B:S,14,FALSE),"")</f>
        <v/>
      </c>
      <c r="DR36" t="e">
        <f>IF(#REF!="","",IF(F36="non classé","",SUM(BR36:DQ36)))</f>
        <v>#REF!</v>
      </c>
    </row>
    <row r="37" spans="1:122" ht="23.1" hidden="1" customHeight="1" x14ac:dyDescent="0.25">
      <c r="A37" s="48"/>
      <c r="B37" s="234" t="s">
        <v>341</v>
      </c>
      <c r="F37" s="86" t="e">
        <f>IF(#REF!="","",IFERROR(INDEX(Challenge!$A$3:$A$72,MATCH(#REF!,Challenge!$B$3:$B$72,0)),"non classé"))</f>
        <v>#REF!</v>
      </c>
      <c r="G37" s="86"/>
      <c r="H37" t="str">
        <f>IFERROR(VLOOKUP(#REF!,'S01'!B:S,13,FALSE),"")</f>
        <v/>
      </c>
      <c r="I37" t="str">
        <f>IFERROR(VLOOKUP(#REF!,'S02'!B:S,13,FALSE),"")</f>
        <v/>
      </c>
      <c r="J37" t="str">
        <f>IFERROR(VLOOKUP(#REF!,'S03'!B:S,13,FALSE),"")</f>
        <v/>
      </c>
      <c r="K37" t="str">
        <f>IFERROR(VLOOKUP(#REF!,'S04'!B:S,13,FALSE),"")</f>
        <v/>
      </c>
      <c r="L37" t="str">
        <f>IFERROR(VLOOKUP(#REF!,'S05'!B:S,13,FALSE),"")</f>
        <v/>
      </c>
      <c r="M37" t="str">
        <f>IFERROR(VLOOKUP(#REF!,'S06'!B:S,13,FALSE),"")</f>
        <v/>
      </c>
      <c r="N37" t="str">
        <f>IFERROR(VLOOKUP(#REF!,'S07'!B:S,13,FALSE),"")</f>
        <v/>
      </c>
      <c r="O37" t="str">
        <f>IFERROR(VLOOKUP(#REF!,'S08'!B:S,13,FALSE),"")</f>
        <v/>
      </c>
      <c r="P37" t="str">
        <f>IFERROR(VLOOKUP(#REF!,'S09'!B:S,13,FALSE),"")</f>
        <v/>
      </c>
      <c r="Q37" t="str">
        <f>IFERROR(VLOOKUP(#REF!,'S10'!B:S,13,FALSE),"")</f>
        <v/>
      </c>
      <c r="R37" t="str">
        <f>IFERROR(VLOOKUP(#REF!,'S11'!B:S,13,FALSE),"")</f>
        <v/>
      </c>
      <c r="S37" t="str">
        <f>IFERROR(VLOOKUP(#REF!,'S12'!B:S,13,FALSE),"")</f>
        <v/>
      </c>
      <c r="T37" t="str">
        <f>IFERROR(VLOOKUP(#REF!,'S13'!B:S,13,FALSE),"")</f>
        <v/>
      </c>
      <c r="U37" t="str">
        <f>IFERROR(VLOOKUP(#REF!,'S14'!B:S,13,FALSE),"")</f>
        <v/>
      </c>
      <c r="V37" t="str">
        <f>IFERROR(VLOOKUP(#REF!,'S15'!B:S,13,FALSE),"")</f>
        <v/>
      </c>
      <c r="W37" t="str">
        <f>IFERROR(VLOOKUP(#REF!,'S16'!B:S,13,FALSE),"")</f>
        <v/>
      </c>
      <c r="X37" t="str">
        <f>IFERROR(VLOOKUP(#REF!,'S17'!B:S,13,FALSE),"")</f>
        <v/>
      </c>
      <c r="Y37" t="str">
        <f>IFERROR(VLOOKUP(#REF!,'S18'!B:S,13,FALSE),"")</f>
        <v/>
      </c>
      <c r="Z37" t="str">
        <f>IFERROR(VLOOKUP(#REF!,'S19'!B:S,13,FALSE),"")</f>
        <v/>
      </c>
      <c r="AA37" t="str">
        <f>IFERROR(VLOOKUP(#REF!,'S20'!B:S,13,FALSE),"")</f>
        <v/>
      </c>
      <c r="AB37" t="str">
        <f>IFERROR(VLOOKUP(#REF!,'S21'!B:S,13,FALSE),"")</f>
        <v/>
      </c>
      <c r="AC37" t="str">
        <f>IFERROR(VLOOKUP(#REF!,'S22'!B:S,13,FALSE),"")</f>
        <v/>
      </c>
      <c r="AD37" t="str">
        <f>IFERROR(VLOOKUP(#REF!,'S23'!B:S,13,FALSE),"")</f>
        <v/>
      </c>
      <c r="AE37" t="str">
        <f>IFERROR(VLOOKUP(#REF!,'S24'!B:S,13,FALSE),"")</f>
        <v/>
      </c>
      <c r="AF37" t="str">
        <f>IFERROR(VLOOKUP(#REF!,'S25'!B:S,13,FALSE),"")</f>
        <v/>
      </c>
      <c r="AG37" t="str">
        <f>IFERROR(VLOOKUP(#REF!,'S26'!B:S,13,FALSE),"")</f>
        <v/>
      </c>
      <c r="AH37" t="str">
        <f>IFERROR(VLOOKUP(#REF!,'S27'!B:S,13,FALSE),"")</f>
        <v/>
      </c>
      <c r="AI37" t="str">
        <f>IFERROR(VLOOKUP(#REF!,'S28'!B:S,13,FALSE),"")</f>
        <v/>
      </c>
      <c r="AJ37" t="str">
        <f>IFERROR(VLOOKUP(#REF!,'S29'!B:S,13,FALSE),"")</f>
        <v/>
      </c>
      <c r="AK37" t="str">
        <f>IFERROR(VLOOKUP(#REF!,'S30'!B:S,13,FALSE),"")</f>
        <v/>
      </c>
      <c r="AL37" t="str">
        <f>IFERROR(VLOOKUP(#REF!,'S31'!B:S,13,FALSE),"")</f>
        <v/>
      </c>
      <c r="AM37" t="str">
        <f>IFERROR(VLOOKUP(#REF!,'S32'!B:S,13,FALSE),"")</f>
        <v/>
      </c>
      <c r="AN37" t="str">
        <f>IFERROR(VLOOKUP(#REF!,'S33'!B:S,13,FALSE),"")</f>
        <v/>
      </c>
      <c r="AO37" t="str">
        <f>IFERROR(VLOOKUP(#REF!,'S34'!B:S,13,FALSE),"")</f>
        <v/>
      </c>
      <c r="AP37" t="str">
        <f>IFERROR(VLOOKUP(#REF!,'S35'!B:S,13,FALSE),"")</f>
        <v/>
      </c>
      <c r="AQ37" t="str">
        <f>IFERROR(VLOOKUP(#REF!,'S36'!B:S,13,FALSE),"")</f>
        <v/>
      </c>
      <c r="AR37" t="str">
        <f>IFERROR(VLOOKUP(#REF!,'S37'!B:S,13,FALSE),"")</f>
        <v/>
      </c>
      <c r="AS37" t="str">
        <f>IFERROR(VLOOKUP(#REF!,'S38'!B:S,13,FALSE),"")</f>
        <v/>
      </c>
      <c r="AT37" t="str">
        <f>IFERROR(VLOOKUP(#REF!,'S39'!B:S,13,FALSE),"")</f>
        <v/>
      </c>
      <c r="AU37" s="37" t="str">
        <f>IFERROR(VLOOKUP(#REF!,'S40'!B:S,13,FALSE),"")</f>
        <v/>
      </c>
      <c r="AV37" t="str">
        <f>IFERROR(VLOOKUP(#REF!,'S41'!B:S,13,FALSE),"")</f>
        <v/>
      </c>
      <c r="AW37" t="str">
        <f>IFERROR(VLOOKUP(#REF!,'S42'!B:S,13,FALSE),"")</f>
        <v/>
      </c>
      <c r="AX37" t="str">
        <f>IFERROR(VLOOKUP(#REF!,'S43'!B:S,13,FALSE),"")</f>
        <v/>
      </c>
      <c r="AY37" t="str">
        <f>IFERROR(VLOOKUP(#REF!,'S44'!B:S,13,FALSE),"")</f>
        <v/>
      </c>
      <c r="AZ37" t="str">
        <f>IFERROR(VLOOKUP(#REF!,'S45'!B:S,13,FALSE),"")</f>
        <v/>
      </c>
      <c r="BA37" t="str">
        <f>IFERROR(VLOOKUP(#REF!,'S46'!B:S,13,FALSE),"")</f>
        <v/>
      </c>
      <c r="BB37" t="str">
        <f>IFERROR(VLOOKUP(#REF!,'S47'!B:S,13,FALSE),"")</f>
        <v/>
      </c>
      <c r="BC37" t="str">
        <f>IFERROR(VLOOKUP(#REF!,'S48'!B:S,13,FALSE),"")</f>
        <v/>
      </c>
      <c r="BD37" t="str">
        <f>IFERROR(VLOOKUP(#REF!,'S49'!B:S,13,FALSE),"")</f>
        <v/>
      </c>
      <c r="BE37" t="str">
        <f>IFERROR(VLOOKUP(#REF!,'S50'!B:S,13,FALSE),"")</f>
        <v/>
      </c>
      <c r="BF37" t="str">
        <f>IFERROR(VLOOKUP(#REF!,'S51'!B:S,13,FALSE),"")</f>
        <v/>
      </c>
      <c r="BG37" t="str">
        <f>IFERROR(VLOOKUP(#REF!,'S52'!B:S,13,FALSE),"")</f>
        <v/>
      </c>
      <c r="BH37" s="188" t="e">
        <f>IF(#REF!="",-9999.0001,IF(BJ37=52,-9999.0001+SUM(H37:BG37),IF(BJ37&lt;&gt;52,0.0001+SUM(H37:BG37))))</f>
        <v>#REF!</v>
      </c>
      <c r="BI37" s="65" t="e">
        <f>IF(#REF!="","",SUM(H37:BG37))</f>
        <v>#REF!</v>
      </c>
      <c r="BJ37" s="65" t="e">
        <f>IF(#REF!="","",COUNTIF(H37:BG37,""))</f>
        <v>#REF!</v>
      </c>
      <c r="BK37" s="54">
        <f t="shared" si="1"/>
        <v>0</v>
      </c>
      <c r="BR37" t="str">
        <f>IFERROR(VLOOKUP(#REF!,'S01'!B:S,14,FALSE),"")</f>
        <v/>
      </c>
      <c r="BS37" t="str">
        <f>IFERROR(VLOOKUP(#REF!,'S02'!B:S,14,FALSE),"")</f>
        <v/>
      </c>
      <c r="BT37" t="str">
        <f>IFERROR(VLOOKUP(#REF!,'S03'!B:S,14,FALSE),"")</f>
        <v/>
      </c>
      <c r="BU37" t="str">
        <f>IFERROR(VLOOKUP(#REF!,'S04'!B:S,14,FALSE),"")</f>
        <v/>
      </c>
      <c r="BV37" t="str">
        <f>IFERROR(VLOOKUP(#REF!,'S05'!B:S,14,FALSE),"")</f>
        <v/>
      </c>
      <c r="BW37" t="str">
        <f>IFERROR(VLOOKUP(#REF!,'S06'!B:S,14,FALSE),"")</f>
        <v/>
      </c>
      <c r="BX37" t="str">
        <f>IFERROR(VLOOKUP(#REF!,'S07'!B:S,14,FALSE),"")</f>
        <v/>
      </c>
      <c r="BY37" t="str">
        <f>IFERROR(VLOOKUP(#REF!,'S08'!B:S,14,FALSE),"")</f>
        <v/>
      </c>
      <c r="BZ37" t="str">
        <f>IFERROR(VLOOKUP(#REF!,'S09'!B:S,14,FALSE),"")</f>
        <v/>
      </c>
      <c r="CA37" t="str">
        <f>IFERROR(VLOOKUP(#REF!,'S10'!B:S,14,FALSE),"")</f>
        <v/>
      </c>
      <c r="CB37" t="str">
        <f>IFERROR(VLOOKUP(#REF!,'S11'!B:S,14,FALSE),"")</f>
        <v/>
      </c>
      <c r="CC37" t="str">
        <f>IFERROR(VLOOKUP(#REF!,'S12'!B:S,14,FALSE),"")</f>
        <v/>
      </c>
      <c r="CD37" t="str">
        <f>IFERROR(VLOOKUP(#REF!,'S13'!B:S,14,FALSE),"")</f>
        <v/>
      </c>
      <c r="CE37" t="str">
        <f>IFERROR(VLOOKUP(#REF!,'S14'!B:S,14,FALSE),"")</f>
        <v/>
      </c>
      <c r="CF37" t="str">
        <f>IFERROR(VLOOKUP(#REF!,'S15'!B:S,14,FALSE),"")</f>
        <v/>
      </c>
      <c r="CG37" t="str">
        <f>IFERROR(VLOOKUP(#REF!,'S16'!B:S,14,FALSE),"")</f>
        <v/>
      </c>
      <c r="CH37" t="str">
        <f>IFERROR(VLOOKUP(#REF!,'S17'!B:S,14,FALSE),"")</f>
        <v/>
      </c>
      <c r="CI37" t="str">
        <f>IFERROR(VLOOKUP(#REF!,'S18'!B:S,14,FALSE),"")</f>
        <v/>
      </c>
      <c r="CJ37" t="str">
        <f>IFERROR(VLOOKUP(#REF!,'S19'!B:S,14,FALSE),"")</f>
        <v/>
      </c>
      <c r="CK37" t="str">
        <f>IFERROR(VLOOKUP(#REF!,'S20'!B:S,14,FALSE),"")</f>
        <v/>
      </c>
      <c r="CL37" t="str">
        <f>IFERROR(VLOOKUP(#REF!,'S21'!B:S,14,FALSE),"")</f>
        <v/>
      </c>
      <c r="CM37" t="str">
        <f>IFERROR(VLOOKUP(#REF!,'S22'!B:S,14,FALSE),"")</f>
        <v/>
      </c>
      <c r="CN37" t="str">
        <f>IFERROR(VLOOKUP(#REF!,'S23'!B:S,14,FALSE),"")</f>
        <v/>
      </c>
      <c r="CO37" t="str">
        <f>IFERROR(VLOOKUP(#REF!,'S24'!B:S,14,FALSE),"")</f>
        <v/>
      </c>
      <c r="CP37" t="str">
        <f>IFERROR(VLOOKUP(#REF!,'S25'!B:S,14,FALSE),"")</f>
        <v/>
      </c>
      <c r="CQ37" t="str">
        <f>IFERROR(VLOOKUP(#REF!,'S26'!B:S,14,FALSE),"")</f>
        <v/>
      </c>
      <c r="CR37" t="str">
        <f>IFERROR(VLOOKUP(#REF!,'S27'!B:S,14,FALSE),"")</f>
        <v/>
      </c>
      <c r="CS37" t="str">
        <f>IFERROR(VLOOKUP(#REF!,'S28'!B:S,14,FALSE),"")</f>
        <v/>
      </c>
      <c r="CT37" t="str">
        <f>IFERROR(VLOOKUP(#REF!,'S29'!B:S,14,FALSE),"")</f>
        <v/>
      </c>
      <c r="CU37" t="str">
        <f>IFERROR(VLOOKUP(#REF!,'S30'!B:S,14,FALSE),"")</f>
        <v/>
      </c>
      <c r="CV37" t="str">
        <f>IFERROR(VLOOKUP(#REF!,'S31'!B:S,14,FALSE),"")</f>
        <v/>
      </c>
      <c r="CW37" t="str">
        <f>IFERROR(VLOOKUP(#REF!,'S32'!B:S,14,FALSE),"")</f>
        <v/>
      </c>
      <c r="CX37" t="str">
        <f>IFERROR(VLOOKUP(#REF!,'S33'!B:S,14,FALSE),"")</f>
        <v/>
      </c>
      <c r="CY37" t="str">
        <f>IFERROR(VLOOKUP(#REF!,'S34'!B:S,14,FALSE),"")</f>
        <v/>
      </c>
      <c r="CZ37" t="str">
        <f>IFERROR(VLOOKUP(#REF!,'S35'!B:S,14,FALSE),"")</f>
        <v/>
      </c>
      <c r="DA37" t="str">
        <f>IFERROR(VLOOKUP(#REF!,'S36'!B:S,14,FALSE),"")</f>
        <v/>
      </c>
      <c r="DB37" t="str">
        <f>IFERROR(VLOOKUP(#REF!,'S37'!B:S,14,FALSE),"")</f>
        <v/>
      </c>
      <c r="DC37" t="str">
        <f>IFERROR(VLOOKUP(#REF!,'S38'!B:S,14,FALSE),"")</f>
        <v/>
      </c>
      <c r="DD37" t="str">
        <f>IFERROR(VLOOKUP(#REF!,'S39'!B:S,14,FALSE),"")</f>
        <v/>
      </c>
      <c r="DE37" t="str">
        <f>IFERROR(VLOOKUP(#REF!,'S40'!B:S,14,FALSE),"")</f>
        <v/>
      </c>
      <c r="DF37" t="str">
        <f>IFERROR(VLOOKUP(#REF!,'S41'!B:S,14,FALSE),"")</f>
        <v/>
      </c>
      <c r="DG37" t="str">
        <f>IFERROR(VLOOKUP(#REF!,'S42'!B:S,14,FALSE),"")</f>
        <v/>
      </c>
      <c r="DH37" t="str">
        <f>IFERROR(VLOOKUP(#REF!,'S43'!B:S,14,FALSE),"")</f>
        <v/>
      </c>
      <c r="DI37" t="str">
        <f>IFERROR(VLOOKUP(#REF!,'S44'!B:S,14,FALSE),"")</f>
        <v/>
      </c>
      <c r="DJ37" t="str">
        <f>IFERROR(VLOOKUP(#REF!,'S45'!B:S,14,FALSE),"")</f>
        <v/>
      </c>
      <c r="DK37" t="str">
        <f>IFERROR(VLOOKUP(#REF!,'S46'!B:S,14,FALSE),"")</f>
        <v/>
      </c>
      <c r="DL37" t="str">
        <f>IFERROR(VLOOKUP(#REF!,'S47'!B:S,14,FALSE),"")</f>
        <v/>
      </c>
      <c r="DM37" t="str">
        <f>IFERROR(VLOOKUP(#REF!,'S48'!B:S,14,FALSE),"")</f>
        <v/>
      </c>
      <c r="DN37" t="str">
        <f>IFERROR(VLOOKUP(#REF!,'S49'!B:S,14,FALSE),"")</f>
        <v/>
      </c>
      <c r="DO37" t="str">
        <f>IFERROR(VLOOKUP(#REF!,'S50'!B:S,14,FALSE),"")</f>
        <v/>
      </c>
      <c r="DP37" t="str">
        <f>IFERROR(VLOOKUP(#REF!,'S51'!B:S,14,FALSE),"")</f>
        <v/>
      </c>
      <c r="DQ37" t="str">
        <f>IFERROR(VLOOKUP(#REF!,'S52'!B:S,14,FALSE),"")</f>
        <v/>
      </c>
      <c r="DR37" t="e">
        <f>IF(#REF!="","",IF(F37="non classé","",SUM(BR37:DQ37)))</f>
        <v>#REF!</v>
      </c>
    </row>
    <row r="38" spans="1:122" ht="23.1" hidden="1" customHeight="1" x14ac:dyDescent="0.25">
      <c r="A38" s="48"/>
      <c r="B38" s="234" t="s">
        <v>342</v>
      </c>
      <c r="F38" s="86" t="e">
        <f>IF(#REF!="","",IFERROR(INDEX(Challenge!$A$3:$A$72,MATCH(#REF!,Challenge!$B$3:$B$72,0)),"non classé"))</f>
        <v>#REF!</v>
      </c>
      <c r="G38" s="86"/>
      <c r="H38" t="str">
        <f>IFERROR(VLOOKUP(#REF!,'S01'!B:S,13,FALSE),"")</f>
        <v/>
      </c>
      <c r="I38" t="str">
        <f>IFERROR(VLOOKUP(#REF!,'S02'!B:S,13,FALSE),"")</f>
        <v/>
      </c>
      <c r="J38" t="str">
        <f>IFERROR(VLOOKUP(#REF!,'S03'!B:S,13,FALSE),"")</f>
        <v/>
      </c>
      <c r="K38" t="str">
        <f>IFERROR(VLOOKUP(#REF!,'S04'!B:S,13,FALSE),"")</f>
        <v/>
      </c>
      <c r="L38" t="str">
        <f>IFERROR(VLOOKUP(#REF!,'S05'!B:S,13,FALSE),"")</f>
        <v/>
      </c>
      <c r="M38" t="str">
        <f>IFERROR(VLOOKUP(#REF!,'S06'!B:S,13,FALSE),"")</f>
        <v/>
      </c>
      <c r="N38" t="str">
        <f>IFERROR(VLOOKUP(#REF!,'S07'!B:S,13,FALSE),"")</f>
        <v/>
      </c>
      <c r="O38" t="str">
        <f>IFERROR(VLOOKUP(#REF!,'S08'!B:S,13,FALSE),"")</f>
        <v/>
      </c>
      <c r="P38" t="str">
        <f>IFERROR(VLOOKUP(#REF!,'S09'!B:S,13,FALSE),"")</f>
        <v/>
      </c>
      <c r="Q38" t="str">
        <f>IFERROR(VLOOKUP(#REF!,'S10'!B:S,13,FALSE),"")</f>
        <v/>
      </c>
      <c r="R38" t="str">
        <f>IFERROR(VLOOKUP(#REF!,'S11'!B:S,13,FALSE),"")</f>
        <v/>
      </c>
      <c r="S38" t="str">
        <f>IFERROR(VLOOKUP(#REF!,'S12'!B:S,13,FALSE),"")</f>
        <v/>
      </c>
      <c r="T38" t="str">
        <f>IFERROR(VLOOKUP(#REF!,'S13'!B:S,13,FALSE),"")</f>
        <v/>
      </c>
      <c r="U38" t="str">
        <f>IFERROR(VLOOKUP(#REF!,'S14'!B:S,13,FALSE),"")</f>
        <v/>
      </c>
      <c r="V38" t="str">
        <f>IFERROR(VLOOKUP(#REF!,'S15'!B:S,13,FALSE),"")</f>
        <v/>
      </c>
      <c r="W38" t="str">
        <f>IFERROR(VLOOKUP(#REF!,'S16'!B:S,13,FALSE),"")</f>
        <v/>
      </c>
      <c r="X38" t="str">
        <f>IFERROR(VLOOKUP(#REF!,'S17'!B:S,13,FALSE),"")</f>
        <v/>
      </c>
      <c r="Y38" t="str">
        <f>IFERROR(VLOOKUP(#REF!,'S18'!B:S,13,FALSE),"")</f>
        <v/>
      </c>
      <c r="Z38" t="str">
        <f>IFERROR(VLOOKUP(#REF!,'S19'!B:S,13,FALSE),"")</f>
        <v/>
      </c>
      <c r="AA38" t="str">
        <f>IFERROR(VLOOKUP(#REF!,'S20'!B:S,13,FALSE),"")</f>
        <v/>
      </c>
      <c r="AB38" t="str">
        <f>IFERROR(VLOOKUP(#REF!,'S21'!B:S,13,FALSE),"")</f>
        <v/>
      </c>
      <c r="AC38" t="str">
        <f>IFERROR(VLOOKUP(#REF!,'S22'!B:S,13,FALSE),"")</f>
        <v/>
      </c>
      <c r="AD38" t="str">
        <f>IFERROR(VLOOKUP(#REF!,'S23'!B:S,13,FALSE),"")</f>
        <v/>
      </c>
      <c r="AE38" t="str">
        <f>IFERROR(VLOOKUP(#REF!,'S24'!B:S,13,FALSE),"")</f>
        <v/>
      </c>
      <c r="AF38" t="str">
        <f>IFERROR(VLOOKUP(#REF!,'S25'!B:S,13,FALSE),"")</f>
        <v/>
      </c>
      <c r="AG38" t="str">
        <f>IFERROR(VLOOKUP(#REF!,'S26'!B:S,13,FALSE),"")</f>
        <v/>
      </c>
      <c r="AH38" t="str">
        <f>IFERROR(VLOOKUP(#REF!,'S27'!B:S,13,FALSE),"")</f>
        <v/>
      </c>
      <c r="AI38" t="str">
        <f>IFERROR(VLOOKUP(#REF!,'S28'!B:S,13,FALSE),"")</f>
        <v/>
      </c>
      <c r="AJ38" t="str">
        <f>IFERROR(VLOOKUP(#REF!,'S29'!B:S,13,FALSE),"")</f>
        <v/>
      </c>
      <c r="AK38" t="str">
        <f>IFERROR(VLOOKUP(#REF!,'S30'!B:S,13,FALSE),"")</f>
        <v/>
      </c>
      <c r="AL38" t="str">
        <f>IFERROR(VLOOKUP(#REF!,'S31'!B:S,13,FALSE),"")</f>
        <v/>
      </c>
      <c r="AM38" t="str">
        <f>IFERROR(VLOOKUP(#REF!,'S32'!B:S,13,FALSE),"")</f>
        <v/>
      </c>
      <c r="AN38" t="str">
        <f>IFERROR(VLOOKUP(#REF!,'S33'!B:S,13,FALSE),"")</f>
        <v/>
      </c>
      <c r="AO38" t="str">
        <f>IFERROR(VLOOKUP(#REF!,'S34'!B:S,13,FALSE),"")</f>
        <v/>
      </c>
      <c r="AP38" t="str">
        <f>IFERROR(VLOOKUP(#REF!,'S35'!B:S,13,FALSE),"")</f>
        <v/>
      </c>
      <c r="AQ38" t="str">
        <f>IFERROR(VLOOKUP(#REF!,'S36'!B:S,13,FALSE),"")</f>
        <v/>
      </c>
      <c r="AR38" t="str">
        <f>IFERROR(VLOOKUP(#REF!,'S37'!B:S,13,FALSE),"")</f>
        <v/>
      </c>
      <c r="AS38" t="str">
        <f>IFERROR(VLOOKUP(#REF!,'S38'!B:S,13,FALSE),"")</f>
        <v/>
      </c>
      <c r="AT38" t="str">
        <f>IFERROR(VLOOKUP(#REF!,'S39'!B:S,13,FALSE),"")</f>
        <v/>
      </c>
      <c r="AU38" s="37" t="str">
        <f>IFERROR(VLOOKUP(#REF!,'S40'!B:S,13,FALSE),"")</f>
        <v/>
      </c>
      <c r="AV38" t="str">
        <f>IFERROR(VLOOKUP(#REF!,'S41'!B:S,13,FALSE),"")</f>
        <v/>
      </c>
      <c r="AW38" t="str">
        <f>IFERROR(VLOOKUP(#REF!,'S42'!B:S,13,FALSE),"")</f>
        <v/>
      </c>
      <c r="AX38" t="str">
        <f>IFERROR(VLOOKUP(#REF!,'S43'!B:S,13,FALSE),"")</f>
        <v/>
      </c>
      <c r="AY38" t="str">
        <f>IFERROR(VLOOKUP(#REF!,'S44'!B:S,13,FALSE),"")</f>
        <v/>
      </c>
      <c r="AZ38" t="str">
        <f>IFERROR(VLOOKUP(#REF!,'S45'!B:S,13,FALSE),"")</f>
        <v/>
      </c>
      <c r="BA38" t="str">
        <f>IFERROR(VLOOKUP(#REF!,'S46'!B:S,13,FALSE),"")</f>
        <v/>
      </c>
      <c r="BB38" t="str">
        <f>IFERROR(VLOOKUP(#REF!,'S47'!B:S,13,FALSE),"")</f>
        <v/>
      </c>
      <c r="BC38" t="str">
        <f>IFERROR(VLOOKUP(#REF!,'S48'!B:S,13,FALSE),"")</f>
        <v/>
      </c>
      <c r="BD38" t="str">
        <f>IFERROR(VLOOKUP(#REF!,'S49'!B:S,13,FALSE),"")</f>
        <v/>
      </c>
      <c r="BE38" t="str">
        <f>IFERROR(VLOOKUP(#REF!,'S50'!B:S,13,FALSE),"")</f>
        <v/>
      </c>
      <c r="BF38" t="str">
        <f>IFERROR(VLOOKUP(#REF!,'S51'!B:S,13,FALSE),"")</f>
        <v/>
      </c>
      <c r="BG38" t="str">
        <f>IFERROR(VLOOKUP(#REF!,'S52'!B:S,13,FALSE),"")</f>
        <v/>
      </c>
      <c r="BH38" s="188" t="e">
        <f>IF(#REF!="",-9999.0001,IF(BJ38=52,-9999.0001+SUM(H38:BG38),IF(BJ38&lt;&gt;52,0.0001+SUM(H38:BG38))))</f>
        <v>#REF!</v>
      </c>
      <c r="BI38" s="65" t="e">
        <f>IF(#REF!="","",SUM(H38:BG38))</f>
        <v>#REF!</v>
      </c>
      <c r="BJ38" s="65" t="e">
        <f>IF(#REF!="","",COUNTIF(H38:BG38,""))</f>
        <v>#REF!</v>
      </c>
      <c r="BK38" s="54">
        <f t="shared" si="1"/>
        <v>0</v>
      </c>
      <c r="BR38" t="str">
        <f>IFERROR(VLOOKUP(#REF!,'S01'!B:S,14,FALSE),"")</f>
        <v/>
      </c>
      <c r="BS38" t="str">
        <f>IFERROR(VLOOKUP(#REF!,'S02'!B:S,14,FALSE),"")</f>
        <v/>
      </c>
      <c r="BT38" t="str">
        <f>IFERROR(VLOOKUP(#REF!,'S03'!B:S,14,FALSE),"")</f>
        <v/>
      </c>
      <c r="BU38" t="str">
        <f>IFERROR(VLOOKUP(#REF!,'S04'!B:S,14,FALSE),"")</f>
        <v/>
      </c>
      <c r="BV38" t="str">
        <f>IFERROR(VLOOKUP(#REF!,'S05'!B:S,14,FALSE),"")</f>
        <v/>
      </c>
      <c r="BW38" t="str">
        <f>IFERROR(VLOOKUP(#REF!,'S06'!B:S,14,FALSE),"")</f>
        <v/>
      </c>
      <c r="BX38" t="str">
        <f>IFERROR(VLOOKUP(#REF!,'S07'!B:S,14,FALSE),"")</f>
        <v/>
      </c>
      <c r="BY38" t="str">
        <f>IFERROR(VLOOKUP(#REF!,'S08'!B:S,14,FALSE),"")</f>
        <v/>
      </c>
      <c r="BZ38" t="str">
        <f>IFERROR(VLOOKUP(#REF!,'S09'!B:S,14,FALSE),"")</f>
        <v/>
      </c>
      <c r="CA38" t="str">
        <f>IFERROR(VLOOKUP(#REF!,'S10'!B:S,14,FALSE),"")</f>
        <v/>
      </c>
      <c r="CB38" t="str">
        <f>IFERROR(VLOOKUP(#REF!,'S11'!B:S,14,FALSE),"")</f>
        <v/>
      </c>
      <c r="CC38" t="str">
        <f>IFERROR(VLOOKUP(#REF!,'S12'!B:S,14,FALSE),"")</f>
        <v/>
      </c>
      <c r="CD38" t="str">
        <f>IFERROR(VLOOKUP(#REF!,'S13'!B:S,14,FALSE),"")</f>
        <v/>
      </c>
      <c r="CE38" t="str">
        <f>IFERROR(VLOOKUP(#REF!,'S14'!B:S,14,FALSE),"")</f>
        <v/>
      </c>
      <c r="CF38" t="str">
        <f>IFERROR(VLOOKUP(#REF!,'S15'!B:S,14,FALSE),"")</f>
        <v/>
      </c>
      <c r="CG38" t="str">
        <f>IFERROR(VLOOKUP(#REF!,'S16'!B:S,14,FALSE),"")</f>
        <v/>
      </c>
      <c r="CH38" t="str">
        <f>IFERROR(VLOOKUP(#REF!,'S17'!B:S,14,FALSE),"")</f>
        <v/>
      </c>
      <c r="CI38" t="str">
        <f>IFERROR(VLOOKUP(#REF!,'S18'!B:S,14,FALSE),"")</f>
        <v/>
      </c>
      <c r="CJ38" t="str">
        <f>IFERROR(VLOOKUP(#REF!,'S19'!B:S,14,FALSE),"")</f>
        <v/>
      </c>
      <c r="CK38" t="str">
        <f>IFERROR(VLOOKUP(#REF!,'S20'!B:S,14,FALSE),"")</f>
        <v/>
      </c>
      <c r="CL38" t="str">
        <f>IFERROR(VLOOKUP(#REF!,'S21'!B:S,14,FALSE),"")</f>
        <v/>
      </c>
      <c r="CM38" t="str">
        <f>IFERROR(VLOOKUP(#REF!,'S22'!B:S,14,FALSE),"")</f>
        <v/>
      </c>
      <c r="CN38" t="str">
        <f>IFERROR(VLOOKUP(#REF!,'S23'!B:S,14,FALSE),"")</f>
        <v/>
      </c>
      <c r="CO38" t="str">
        <f>IFERROR(VLOOKUP(#REF!,'S24'!B:S,14,FALSE),"")</f>
        <v/>
      </c>
      <c r="CP38" t="str">
        <f>IFERROR(VLOOKUP(#REF!,'S25'!B:S,14,FALSE),"")</f>
        <v/>
      </c>
      <c r="CQ38" t="str">
        <f>IFERROR(VLOOKUP(#REF!,'S26'!B:S,14,FALSE),"")</f>
        <v/>
      </c>
      <c r="CR38" t="str">
        <f>IFERROR(VLOOKUP(#REF!,'S27'!B:S,14,FALSE),"")</f>
        <v/>
      </c>
      <c r="CS38" t="str">
        <f>IFERROR(VLOOKUP(#REF!,'S28'!B:S,14,FALSE),"")</f>
        <v/>
      </c>
      <c r="CT38" t="str">
        <f>IFERROR(VLOOKUP(#REF!,'S29'!B:S,14,FALSE),"")</f>
        <v/>
      </c>
      <c r="CU38" t="str">
        <f>IFERROR(VLOOKUP(#REF!,'S30'!B:S,14,FALSE),"")</f>
        <v/>
      </c>
      <c r="CV38" t="str">
        <f>IFERROR(VLOOKUP(#REF!,'S31'!B:S,14,FALSE),"")</f>
        <v/>
      </c>
      <c r="CW38" t="str">
        <f>IFERROR(VLOOKUP(#REF!,'S32'!B:S,14,FALSE),"")</f>
        <v/>
      </c>
      <c r="CX38" t="str">
        <f>IFERROR(VLOOKUP(#REF!,'S33'!B:S,14,FALSE),"")</f>
        <v/>
      </c>
      <c r="CY38" t="str">
        <f>IFERROR(VLOOKUP(#REF!,'S34'!B:S,14,FALSE),"")</f>
        <v/>
      </c>
      <c r="CZ38" t="str">
        <f>IFERROR(VLOOKUP(#REF!,'S35'!B:S,14,FALSE),"")</f>
        <v/>
      </c>
      <c r="DA38" t="str">
        <f>IFERROR(VLOOKUP(#REF!,'S36'!B:S,14,FALSE),"")</f>
        <v/>
      </c>
      <c r="DB38" t="str">
        <f>IFERROR(VLOOKUP(#REF!,'S37'!B:S,14,FALSE),"")</f>
        <v/>
      </c>
      <c r="DC38" t="str">
        <f>IFERROR(VLOOKUP(#REF!,'S38'!B:S,14,FALSE),"")</f>
        <v/>
      </c>
      <c r="DD38" t="str">
        <f>IFERROR(VLOOKUP(#REF!,'S39'!B:S,14,FALSE),"")</f>
        <v/>
      </c>
      <c r="DE38" t="str">
        <f>IFERROR(VLOOKUP(#REF!,'S40'!B:S,14,FALSE),"")</f>
        <v/>
      </c>
      <c r="DF38" t="str">
        <f>IFERROR(VLOOKUP(#REF!,'S41'!B:S,14,FALSE),"")</f>
        <v/>
      </c>
      <c r="DG38" t="str">
        <f>IFERROR(VLOOKUP(#REF!,'S42'!B:S,14,FALSE),"")</f>
        <v/>
      </c>
      <c r="DH38" t="str">
        <f>IFERROR(VLOOKUP(#REF!,'S43'!B:S,14,FALSE),"")</f>
        <v/>
      </c>
      <c r="DI38" t="str">
        <f>IFERROR(VLOOKUP(#REF!,'S44'!B:S,14,FALSE),"")</f>
        <v/>
      </c>
      <c r="DJ38" t="str">
        <f>IFERROR(VLOOKUP(#REF!,'S45'!B:S,14,FALSE),"")</f>
        <v/>
      </c>
      <c r="DK38" t="str">
        <f>IFERROR(VLOOKUP(#REF!,'S46'!B:S,14,FALSE),"")</f>
        <v/>
      </c>
      <c r="DL38" t="str">
        <f>IFERROR(VLOOKUP(#REF!,'S47'!B:S,14,FALSE),"")</f>
        <v/>
      </c>
      <c r="DM38" t="str">
        <f>IFERROR(VLOOKUP(#REF!,'S48'!B:S,14,FALSE),"")</f>
        <v/>
      </c>
      <c r="DN38" t="str">
        <f>IFERROR(VLOOKUP(#REF!,'S49'!B:S,14,FALSE),"")</f>
        <v/>
      </c>
      <c r="DO38" t="str">
        <f>IFERROR(VLOOKUP(#REF!,'S50'!B:S,14,FALSE),"")</f>
        <v/>
      </c>
      <c r="DP38" t="str">
        <f>IFERROR(VLOOKUP(#REF!,'S51'!B:S,14,FALSE),"")</f>
        <v/>
      </c>
      <c r="DQ38" t="str">
        <f>IFERROR(VLOOKUP(#REF!,'S52'!B:S,14,FALSE),"")</f>
        <v/>
      </c>
      <c r="DR38" t="e">
        <f>IF(#REF!="","",IF(F38="non classé","",SUM(BR38:DQ38)))</f>
        <v>#REF!</v>
      </c>
    </row>
    <row r="39" spans="1:122" ht="23.1" hidden="1" customHeight="1" x14ac:dyDescent="0.25">
      <c r="A39" s="48"/>
      <c r="B39" s="235" t="s">
        <v>343</v>
      </c>
      <c r="F39" s="86" t="e">
        <f>IF(#REF!="","",IFERROR(INDEX(Challenge!$A$3:$A$72,MATCH(#REF!,Challenge!$B$3:$B$72,0)),"non classé"))</f>
        <v>#REF!</v>
      </c>
      <c r="G39" s="86"/>
      <c r="H39" t="str">
        <f>IFERROR(VLOOKUP(#REF!,'S01'!B:S,13,FALSE),"")</f>
        <v/>
      </c>
      <c r="I39" t="str">
        <f>IFERROR(VLOOKUP(#REF!,'S02'!B:S,13,FALSE),"")</f>
        <v/>
      </c>
      <c r="J39" t="str">
        <f>IFERROR(VLOOKUP(#REF!,'S03'!B:S,13,FALSE),"")</f>
        <v/>
      </c>
      <c r="K39" t="str">
        <f>IFERROR(VLOOKUP(#REF!,'S04'!B:S,13,FALSE),"")</f>
        <v/>
      </c>
      <c r="L39" t="str">
        <f>IFERROR(VLOOKUP(#REF!,'S05'!B:S,13,FALSE),"")</f>
        <v/>
      </c>
      <c r="M39" t="str">
        <f>IFERROR(VLOOKUP(#REF!,'S06'!B:S,13,FALSE),"")</f>
        <v/>
      </c>
      <c r="N39" t="str">
        <f>IFERROR(VLOOKUP(#REF!,'S07'!B:S,13,FALSE),"")</f>
        <v/>
      </c>
      <c r="O39" t="str">
        <f>IFERROR(VLOOKUP(#REF!,'S08'!B:S,13,FALSE),"")</f>
        <v/>
      </c>
      <c r="P39" t="str">
        <f>IFERROR(VLOOKUP(#REF!,'S09'!B:S,13,FALSE),"")</f>
        <v/>
      </c>
      <c r="Q39" t="str">
        <f>IFERROR(VLOOKUP(#REF!,'S10'!B:S,13,FALSE),"")</f>
        <v/>
      </c>
      <c r="R39" t="str">
        <f>IFERROR(VLOOKUP(#REF!,'S11'!B:S,13,FALSE),"")</f>
        <v/>
      </c>
      <c r="S39" t="str">
        <f>IFERROR(VLOOKUP(#REF!,'S12'!B:S,13,FALSE),"")</f>
        <v/>
      </c>
      <c r="T39" t="str">
        <f>IFERROR(VLOOKUP(#REF!,'S13'!B:S,13,FALSE),"")</f>
        <v/>
      </c>
      <c r="U39" t="str">
        <f>IFERROR(VLOOKUP(#REF!,'S14'!B:S,13,FALSE),"")</f>
        <v/>
      </c>
      <c r="V39" t="str">
        <f>IFERROR(VLOOKUP(#REF!,'S15'!B:S,13,FALSE),"")</f>
        <v/>
      </c>
      <c r="W39" t="str">
        <f>IFERROR(VLOOKUP(#REF!,'S16'!B:S,13,FALSE),"")</f>
        <v/>
      </c>
      <c r="X39" t="str">
        <f>IFERROR(VLOOKUP(#REF!,'S17'!B:S,13,FALSE),"")</f>
        <v/>
      </c>
      <c r="Y39" t="str">
        <f>IFERROR(VLOOKUP(#REF!,'S18'!B:S,13,FALSE),"")</f>
        <v/>
      </c>
      <c r="Z39" t="str">
        <f>IFERROR(VLOOKUP(#REF!,'S19'!B:S,13,FALSE),"")</f>
        <v/>
      </c>
      <c r="AA39" t="str">
        <f>IFERROR(VLOOKUP(#REF!,'S20'!B:S,13,FALSE),"")</f>
        <v/>
      </c>
      <c r="AB39" t="str">
        <f>IFERROR(VLOOKUP(#REF!,'S21'!B:S,13,FALSE),"")</f>
        <v/>
      </c>
      <c r="AC39" t="str">
        <f>IFERROR(VLOOKUP(#REF!,'S22'!B:S,13,FALSE),"")</f>
        <v/>
      </c>
      <c r="AD39" t="str">
        <f>IFERROR(VLOOKUP(#REF!,'S23'!B:S,13,FALSE),"")</f>
        <v/>
      </c>
      <c r="AE39" t="str">
        <f>IFERROR(VLOOKUP(#REF!,'S24'!B:S,13,FALSE),"")</f>
        <v/>
      </c>
      <c r="AF39" t="str">
        <f>IFERROR(VLOOKUP(#REF!,'S25'!B:S,13,FALSE),"")</f>
        <v/>
      </c>
      <c r="AG39" t="str">
        <f>IFERROR(VLOOKUP(#REF!,'S26'!B:S,13,FALSE),"")</f>
        <v/>
      </c>
      <c r="AH39" t="str">
        <f>IFERROR(VLOOKUP(#REF!,'S27'!B:S,13,FALSE),"")</f>
        <v/>
      </c>
      <c r="AI39" t="str">
        <f>IFERROR(VLOOKUP(#REF!,'S28'!B:S,13,FALSE),"")</f>
        <v/>
      </c>
      <c r="AJ39" t="str">
        <f>IFERROR(VLOOKUP(#REF!,'S29'!B:S,13,FALSE),"")</f>
        <v/>
      </c>
      <c r="AK39" t="str">
        <f>IFERROR(VLOOKUP(#REF!,'S30'!B:S,13,FALSE),"")</f>
        <v/>
      </c>
      <c r="AL39" t="str">
        <f>IFERROR(VLOOKUP(#REF!,'S31'!B:S,13,FALSE),"")</f>
        <v/>
      </c>
      <c r="AM39" t="str">
        <f>IFERROR(VLOOKUP(#REF!,'S32'!B:S,13,FALSE),"")</f>
        <v/>
      </c>
      <c r="AN39" t="str">
        <f>IFERROR(VLOOKUP(#REF!,'S33'!B:S,13,FALSE),"")</f>
        <v/>
      </c>
      <c r="AO39" t="str">
        <f>IFERROR(VLOOKUP(#REF!,'S34'!B:S,13,FALSE),"")</f>
        <v/>
      </c>
      <c r="AP39" t="str">
        <f>IFERROR(VLOOKUP(#REF!,'S35'!B:S,13,FALSE),"")</f>
        <v/>
      </c>
      <c r="AQ39" t="str">
        <f>IFERROR(VLOOKUP(#REF!,'S36'!B:S,13,FALSE),"")</f>
        <v/>
      </c>
      <c r="AR39" t="str">
        <f>IFERROR(VLOOKUP(#REF!,'S37'!B:S,13,FALSE),"")</f>
        <v/>
      </c>
      <c r="AS39" t="str">
        <f>IFERROR(VLOOKUP(#REF!,'S38'!B:S,13,FALSE),"")</f>
        <v/>
      </c>
      <c r="AT39" t="str">
        <f>IFERROR(VLOOKUP(#REF!,'S39'!B:S,13,FALSE),"")</f>
        <v/>
      </c>
      <c r="AU39" s="37" t="str">
        <f>IFERROR(VLOOKUP(#REF!,'S40'!B:S,13,FALSE),"")</f>
        <v/>
      </c>
      <c r="AV39" t="str">
        <f>IFERROR(VLOOKUP(#REF!,'S41'!B:S,13,FALSE),"")</f>
        <v/>
      </c>
      <c r="AW39" t="str">
        <f>IFERROR(VLOOKUP(#REF!,'S42'!B:S,13,FALSE),"")</f>
        <v/>
      </c>
      <c r="AX39" t="str">
        <f>IFERROR(VLOOKUP(#REF!,'S43'!B:S,13,FALSE),"")</f>
        <v/>
      </c>
      <c r="AY39" t="str">
        <f>IFERROR(VLOOKUP(#REF!,'S44'!B:S,13,FALSE),"")</f>
        <v/>
      </c>
      <c r="AZ39" t="str">
        <f>IFERROR(VLOOKUP(#REF!,'S45'!B:S,13,FALSE),"")</f>
        <v/>
      </c>
      <c r="BA39" t="str">
        <f>IFERROR(VLOOKUP(#REF!,'S46'!B:S,13,FALSE),"")</f>
        <v/>
      </c>
      <c r="BB39" t="str">
        <f>IFERROR(VLOOKUP(#REF!,'S47'!B:S,13,FALSE),"")</f>
        <v/>
      </c>
      <c r="BC39" t="str">
        <f>IFERROR(VLOOKUP(#REF!,'S48'!B:S,13,FALSE),"")</f>
        <v/>
      </c>
      <c r="BD39" t="str">
        <f>IFERROR(VLOOKUP(#REF!,'S49'!B:S,13,FALSE),"")</f>
        <v/>
      </c>
      <c r="BE39" t="str">
        <f>IFERROR(VLOOKUP(#REF!,'S50'!B:S,13,FALSE),"")</f>
        <v/>
      </c>
      <c r="BF39" t="str">
        <f>IFERROR(VLOOKUP(#REF!,'S51'!B:S,13,FALSE),"")</f>
        <v/>
      </c>
      <c r="BG39" t="str">
        <f>IFERROR(VLOOKUP(#REF!,'S52'!B:S,13,FALSE),"")</f>
        <v/>
      </c>
      <c r="BH39" s="188" t="e">
        <f>IF(#REF!="",-9999.0001,IF(BJ39=52,-9999.0001+SUM(H39:BG39),IF(BJ39&lt;&gt;52,0.0001+SUM(H39:BG39))))</f>
        <v>#REF!</v>
      </c>
      <c r="BI39" s="65" t="e">
        <f>IF(#REF!="","",SUM(H39:BG39))</f>
        <v>#REF!</v>
      </c>
      <c r="BJ39" s="65" t="e">
        <f>IF(#REF!="","",COUNTIF(H39:BG39,""))</f>
        <v>#REF!</v>
      </c>
      <c r="BK39" s="54">
        <f t="shared" si="1"/>
        <v>0</v>
      </c>
      <c r="BR39" t="str">
        <f>IFERROR(VLOOKUP(#REF!,'S01'!B:S,14,FALSE),"")</f>
        <v/>
      </c>
      <c r="BS39" t="str">
        <f>IFERROR(VLOOKUP(#REF!,'S02'!B:S,14,FALSE),"")</f>
        <v/>
      </c>
      <c r="BT39" t="str">
        <f>IFERROR(VLOOKUP(#REF!,'S03'!B:S,14,FALSE),"")</f>
        <v/>
      </c>
      <c r="BU39" t="str">
        <f>IFERROR(VLOOKUP(#REF!,'S04'!B:S,14,FALSE),"")</f>
        <v/>
      </c>
      <c r="BV39" t="str">
        <f>IFERROR(VLOOKUP(#REF!,'S05'!B:S,14,FALSE),"")</f>
        <v/>
      </c>
      <c r="BW39" t="str">
        <f>IFERROR(VLOOKUP(#REF!,'S06'!B:S,14,FALSE),"")</f>
        <v/>
      </c>
      <c r="BX39" t="str">
        <f>IFERROR(VLOOKUP(#REF!,'S07'!B:S,14,FALSE),"")</f>
        <v/>
      </c>
      <c r="BY39" t="str">
        <f>IFERROR(VLOOKUP(#REF!,'S08'!B:S,14,FALSE),"")</f>
        <v/>
      </c>
      <c r="BZ39" t="str">
        <f>IFERROR(VLOOKUP(#REF!,'S09'!B:S,14,FALSE),"")</f>
        <v/>
      </c>
      <c r="CA39" t="str">
        <f>IFERROR(VLOOKUP(#REF!,'S10'!B:S,14,FALSE),"")</f>
        <v/>
      </c>
      <c r="CB39" t="str">
        <f>IFERROR(VLOOKUP(#REF!,'S11'!B:S,14,FALSE),"")</f>
        <v/>
      </c>
      <c r="CC39" t="str">
        <f>IFERROR(VLOOKUP(#REF!,'S12'!B:S,14,FALSE),"")</f>
        <v/>
      </c>
      <c r="CD39" t="str">
        <f>IFERROR(VLOOKUP(#REF!,'S13'!B:S,14,FALSE),"")</f>
        <v/>
      </c>
      <c r="CE39" t="str">
        <f>IFERROR(VLOOKUP(#REF!,'S14'!B:S,14,FALSE),"")</f>
        <v/>
      </c>
      <c r="CF39" t="str">
        <f>IFERROR(VLOOKUP(#REF!,'S15'!B:S,14,FALSE),"")</f>
        <v/>
      </c>
      <c r="CG39" t="str">
        <f>IFERROR(VLOOKUP(#REF!,'S16'!B:S,14,FALSE),"")</f>
        <v/>
      </c>
      <c r="CH39" t="str">
        <f>IFERROR(VLOOKUP(#REF!,'S17'!B:S,14,FALSE),"")</f>
        <v/>
      </c>
      <c r="CI39" t="str">
        <f>IFERROR(VLOOKUP(#REF!,'S18'!B:S,14,FALSE),"")</f>
        <v/>
      </c>
      <c r="CJ39" t="str">
        <f>IFERROR(VLOOKUP(#REF!,'S19'!B:S,14,FALSE),"")</f>
        <v/>
      </c>
      <c r="CK39" t="str">
        <f>IFERROR(VLOOKUP(#REF!,'S20'!B:S,14,FALSE),"")</f>
        <v/>
      </c>
      <c r="CL39" t="str">
        <f>IFERROR(VLOOKUP(#REF!,'S21'!B:S,14,FALSE),"")</f>
        <v/>
      </c>
      <c r="CM39" t="str">
        <f>IFERROR(VLOOKUP(#REF!,'S22'!B:S,14,FALSE),"")</f>
        <v/>
      </c>
      <c r="CN39" t="str">
        <f>IFERROR(VLOOKUP(#REF!,'S23'!B:S,14,FALSE),"")</f>
        <v/>
      </c>
      <c r="CO39" t="str">
        <f>IFERROR(VLOOKUP(#REF!,'S24'!B:S,14,FALSE),"")</f>
        <v/>
      </c>
      <c r="CP39" t="str">
        <f>IFERROR(VLOOKUP(#REF!,'S25'!B:S,14,FALSE),"")</f>
        <v/>
      </c>
      <c r="CQ39" t="str">
        <f>IFERROR(VLOOKUP(#REF!,'S26'!B:S,14,FALSE),"")</f>
        <v/>
      </c>
      <c r="CR39" t="str">
        <f>IFERROR(VLOOKUP(#REF!,'S27'!B:S,14,FALSE),"")</f>
        <v/>
      </c>
      <c r="CS39" t="str">
        <f>IFERROR(VLOOKUP(#REF!,'S28'!B:S,14,FALSE),"")</f>
        <v/>
      </c>
      <c r="CT39" t="str">
        <f>IFERROR(VLOOKUP(#REF!,'S29'!B:S,14,FALSE),"")</f>
        <v/>
      </c>
      <c r="CU39" t="str">
        <f>IFERROR(VLOOKUP(#REF!,'S30'!B:S,14,FALSE),"")</f>
        <v/>
      </c>
      <c r="CV39" t="str">
        <f>IFERROR(VLOOKUP(#REF!,'S31'!B:S,14,FALSE),"")</f>
        <v/>
      </c>
      <c r="CW39" t="str">
        <f>IFERROR(VLOOKUP(#REF!,'S32'!B:S,14,FALSE),"")</f>
        <v/>
      </c>
      <c r="CX39" t="str">
        <f>IFERROR(VLOOKUP(#REF!,'S33'!B:S,14,FALSE),"")</f>
        <v/>
      </c>
      <c r="CY39" t="str">
        <f>IFERROR(VLOOKUP(#REF!,'S34'!B:S,14,FALSE),"")</f>
        <v/>
      </c>
      <c r="CZ39" t="str">
        <f>IFERROR(VLOOKUP(#REF!,'S35'!B:S,14,FALSE),"")</f>
        <v/>
      </c>
      <c r="DA39" t="str">
        <f>IFERROR(VLOOKUP(#REF!,'S36'!B:S,14,FALSE),"")</f>
        <v/>
      </c>
      <c r="DB39" t="str">
        <f>IFERROR(VLOOKUP(#REF!,'S37'!B:S,14,FALSE),"")</f>
        <v/>
      </c>
      <c r="DC39" t="str">
        <f>IFERROR(VLOOKUP(#REF!,'S38'!B:S,14,FALSE),"")</f>
        <v/>
      </c>
      <c r="DD39" t="str">
        <f>IFERROR(VLOOKUP(#REF!,'S39'!B:S,14,FALSE),"")</f>
        <v/>
      </c>
      <c r="DE39" t="str">
        <f>IFERROR(VLOOKUP(#REF!,'S40'!B:S,14,FALSE),"")</f>
        <v/>
      </c>
      <c r="DF39" t="str">
        <f>IFERROR(VLOOKUP(#REF!,'S41'!B:S,14,FALSE),"")</f>
        <v/>
      </c>
      <c r="DG39" t="str">
        <f>IFERROR(VLOOKUP(#REF!,'S42'!B:S,14,FALSE),"")</f>
        <v/>
      </c>
      <c r="DH39" t="str">
        <f>IFERROR(VLOOKUP(#REF!,'S43'!B:S,14,FALSE),"")</f>
        <v/>
      </c>
      <c r="DI39" t="str">
        <f>IFERROR(VLOOKUP(#REF!,'S44'!B:S,14,FALSE),"")</f>
        <v/>
      </c>
      <c r="DJ39" t="str">
        <f>IFERROR(VLOOKUP(#REF!,'S45'!B:S,14,FALSE),"")</f>
        <v/>
      </c>
      <c r="DK39" t="str">
        <f>IFERROR(VLOOKUP(#REF!,'S46'!B:S,14,FALSE),"")</f>
        <v/>
      </c>
      <c r="DL39" t="str">
        <f>IFERROR(VLOOKUP(#REF!,'S47'!B:S,14,FALSE),"")</f>
        <v/>
      </c>
      <c r="DM39" t="str">
        <f>IFERROR(VLOOKUP(#REF!,'S48'!B:S,14,FALSE),"")</f>
        <v/>
      </c>
      <c r="DN39" t="str">
        <f>IFERROR(VLOOKUP(#REF!,'S49'!B:S,14,FALSE),"")</f>
        <v/>
      </c>
      <c r="DO39" t="str">
        <f>IFERROR(VLOOKUP(#REF!,'S50'!B:S,14,FALSE),"")</f>
        <v/>
      </c>
      <c r="DP39" t="str">
        <f>IFERROR(VLOOKUP(#REF!,'S51'!B:S,14,FALSE),"")</f>
        <v/>
      </c>
      <c r="DQ39" t="str">
        <f>IFERROR(VLOOKUP(#REF!,'S52'!B:S,14,FALSE),"")</f>
        <v/>
      </c>
      <c r="DR39" t="e">
        <f>IF(#REF!="","",IF(F39="non classé","",SUM(BR39:DQ39)))</f>
        <v>#REF!</v>
      </c>
    </row>
    <row r="40" spans="1:122" ht="23.1" customHeight="1" x14ac:dyDescent="0.25">
      <c r="A40" s="48" t="s">
        <v>382</v>
      </c>
      <c r="B40" s="235" t="s">
        <v>344</v>
      </c>
      <c r="F40" s="86" t="e">
        <f>IF(#REF!="","",IFERROR(INDEX(Challenge!$A$3:$A$72,MATCH(#REF!,Challenge!$B$3:$B$72,0)),"non classé"))</f>
        <v>#REF!</v>
      </c>
      <c r="G40" s="86"/>
      <c r="H40" t="str">
        <f>IFERROR(VLOOKUP(#REF!,'S01'!B:S,13,FALSE),"")</f>
        <v/>
      </c>
      <c r="I40" t="str">
        <f>IFERROR(VLOOKUP(#REF!,'S02'!B:S,13,FALSE),"")</f>
        <v/>
      </c>
      <c r="J40" t="str">
        <f>IFERROR(VLOOKUP(#REF!,'S03'!B:S,13,FALSE),"")</f>
        <v/>
      </c>
      <c r="K40" t="str">
        <f>IFERROR(VLOOKUP(#REF!,'S04'!B:S,13,FALSE),"")</f>
        <v/>
      </c>
      <c r="L40" t="str">
        <f>IFERROR(VLOOKUP(#REF!,'S05'!B:S,13,FALSE),"")</f>
        <v/>
      </c>
      <c r="M40" t="str">
        <f>IFERROR(VLOOKUP(#REF!,'S06'!B:S,13,FALSE),"")</f>
        <v/>
      </c>
      <c r="N40" t="str">
        <f>IFERROR(VLOOKUP(#REF!,'S07'!B:S,13,FALSE),"")</f>
        <v/>
      </c>
      <c r="O40" t="str">
        <f>IFERROR(VLOOKUP(#REF!,'S08'!B:S,13,FALSE),"")</f>
        <v/>
      </c>
      <c r="P40" t="str">
        <f>IFERROR(VLOOKUP(#REF!,'S09'!B:S,13,FALSE),"")</f>
        <v/>
      </c>
      <c r="Q40" t="str">
        <f>IFERROR(VLOOKUP(#REF!,'S10'!B:S,13,FALSE),"")</f>
        <v/>
      </c>
      <c r="R40" t="str">
        <f>IFERROR(VLOOKUP(#REF!,'S11'!B:S,13,FALSE),"")</f>
        <v/>
      </c>
      <c r="S40" t="str">
        <f>IFERROR(VLOOKUP(#REF!,'S12'!B:S,13,FALSE),"")</f>
        <v/>
      </c>
      <c r="T40" t="str">
        <f>IFERROR(VLOOKUP(#REF!,'S13'!B:S,13,FALSE),"")</f>
        <v/>
      </c>
      <c r="U40" t="str">
        <f>IFERROR(VLOOKUP(#REF!,'S14'!B:S,13,FALSE),"")</f>
        <v/>
      </c>
      <c r="V40" t="str">
        <f>IFERROR(VLOOKUP(#REF!,'S15'!B:S,13,FALSE),"")</f>
        <v/>
      </c>
      <c r="W40" t="str">
        <f>IFERROR(VLOOKUP(#REF!,'S16'!B:S,13,FALSE),"")</f>
        <v/>
      </c>
      <c r="X40" t="str">
        <f>IFERROR(VLOOKUP(#REF!,'S17'!B:S,13,FALSE),"")</f>
        <v/>
      </c>
      <c r="Y40" t="str">
        <f>IFERROR(VLOOKUP(#REF!,'S18'!B:S,13,FALSE),"")</f>
        <v/>
      </c>
      <c r="Z40" t="str">
        <f>IFERROR(VLOOKUP(#REF!,'S19'!B:S,13,FALSE),"")</f>
        <v/>
      </c>
      <c r="AA40" t="str">
        <f>IFERROR(VLOOKUP(#REF!,'S20'!B:S,13,FALSE),"")</f>
        <v/>
      </c>
      <c r="AB40" t="str">
        <f>IFERROR(VLOOKUP(#REF!,'S21'!B:S,13,FALSE),"")</f>
        <v/>
      </c>
      <c r="AC40" t="str">
        <f>IFERROR(VLOOKUP(#REF!,'S22'!B:S,13,FALSE),"")</f>
        <v/>
      </c>
      <c r="AD40" t="str">
        <f>IFERROR(VLOOKUP(#REF!,'S23'!B:S,13,FALSE),"")</f>
        <v/>
      </c>
      <c r="AE40" t="str">
        <f>IFERROR(VLOOKUP(#REF!,'S24'!B:S,13,FALSE),"")</f>
        <v/>
      </c>
      <c r="AF40" t="str">
        <f>IFERROR(VLOOKUP(#REF!,'S25'!B:S,13,FALSE),"")</f>
        <v/>
      </c>
      <c r="AG40" t="str">
        <f>IFERROR(VLOOKUP(#REF!,'S26'!B:S,13,FALSE),"")</f>
        <v/>
      </c>
      <c r="AH40" t="str">
        <f>IFERROR(VLOOKUP(#REF!,'S27'!B:S,13,FALSE),"")</f>
        <v/>
      </c>
      <c r="AI40" t="str">
        <f>IFERROR(VLOOKUP(#REF!,'S28'!B:S,13,FALSE),"")</f>
        <v/>
      </c>
      <c r="AJ40" t="str">
        <f>IFERROR(VLOOKUP(#REF!,'S29'!B:S,13,FALSE),"")</f>
        <v/>
      </c>
      <c r="AK40" t="str">
        <f>IFERROR(VLOOKUP(#REF!,'S30'!B:S,13,FALSE),"")</f>
        <v/>
      </c>
      <c r="AL40" t="str">
        <f>IFERROR(VLOOKUP(#REF!,'S31'!B:S,13,FALSE),"")</f>
        <v/>
      </c>
      <c r="AM40" t="str">
        <f>IFERROR(VLOOKUP(#REF!,'S32'!B:S,13,FALSE),"")</f>
        <v/>
      </c>
      <c r="AN40" t="str">
        <f>IFERROR(VLOOKUP(#REF!,'S33'!B:S,13,FALSE),"")</f>
        <v/>
      </c>
      <c r="AO40" t="str">
        <f>IFERROR(VLOOKUP(#REF!,'S34'!B:S,13,FALSE),"")</f>
        <v/>
      </c>
      <c r="AP40" t="str">
        <f>IFERROR(VLOOKUP(#REF!,'S35'!B:S,13,FALSE),"")</f>
        <v/>
      </c>
      <c r="AQ40" t="str">
        <f>IFERROR(VLOOKUP(#REF!,'S36'!B:S,13,FALSE),"")</f>
        <v/>
      </c>
      <c r="AR40" t="str">
        <f>IFERROR(VLOOKUP(#REF!,'S37'!B:S,13,FALSE),"")</f>
        <v/>
      </c>
      <c r="AS40" t="str">
        <f>IFERROR(VLOOKUP(#REF!,'S38'!B:S,13,FALSE),"")</f>
        <v/>
      </c>
      <c r="AT40" t="str">
        <f>IFERROR(VLOOKUP(#REF!,'S39'!B:S,13,FALSE),"")</f>
        <v/>
      </c>
      <c r="AU40" s="37" t="str">
        <f>IFERROR(VLOOKUP(#REF!,'S40'!B:S,13,FALSE),"")</f>
        <v/>
      </c>
      <c r="AV40" t="str">
        <f>IFERROR(VLOOKUP(#REF!,'S41'!B:S,13,FALSE),"")</f>
        <v/>
      </c>
      <c r="AW40" t="str">
        <f>IFERROR(VLOOKUP(#REF!,'S42'!B:S,13,FALSE),"")</f>
        <v/>
      </c>
      <c r="AX40" t="str">
        <f>IFERROR(VLOOKUP(#REF!,'S43'!B:S,13,FALSE),"")</f>
        <v/>
      </c>
      <c r="AY40" t="str">
        <f>IFERROR(VLOOKUP(#REF!,'S44'!B:S,13,FALSE),"")</f>
        <v/>
      </c>
      <c r="AZ40" t="str">
        <f>IFERROR(VLOOKUP(#REF!,'S45'!B:S,13,FALSE),"")</f>
        <v/>
      </c>
      <c r="BA40" t="str">
        <f>IFERROR(VLOOKUP(#REF!,'S46'!B:S,13,FALSE),"")</f>
        <v/>
      </c>
      <c r="BB40" t="str">
        <f>IFERROR(VLOOKUP(#REF!,'S47'!B:S,13,FALSE),"")</f>
        <v/>
      </c>
      <c r="BC40" t="str">
        <f>IFERROR(VLOOKUP(#REF!,'S48'!B:S,13,FALSE),"")</f>
        <v/>
      </c>
      <c r="BD40" t="str">
        <f>IFERROR(VLOOKUP(#REF!,'S49'!B:S,13,FALSE),"")</f>
        <v/>
      </c>
      <c r="BE40" t="str">
        <f>IFERROR(VLOOKUP(#REF!,'S50'!B:S,13,FALSE),"")</f>
        <v/>
      </c>
      <c r="BF40" t="str">
        <f>IFERROR(VLOOKUP(#REF!,'S51'!B:S,13,FALSE),"")</f>
        <v/>
      </c>
      <c r="BG40" t="str">
        <f>IFERROR(VLOOKUP(#REF!,'S52'!B:S,13,FALSE),"")</f>
        <v/>
      </c>
      <c r="BH40" s="188" t="e">
        <f>IF(#REF!="",-9999.0001,IF(BJ40=52,-9999.0001+SUM(H40:BG40),IF(BJ40&lt;&gt;52,0.0001+SUM(H40:BG40))))</f>
        <v>#REF!</v>
      </c>
      <c r="BI40" s="65" t="e">
        <f>IF(#REF!="","",SUM(H40:BG40))</f>
        <v>#REF!</v>
      </c>
      <c r="BJ40" s="65" t="e">
        <f>IF(#REF!="","",COUNTIF(H40:BG40,""))</f>
        <v>#REF!</v>
      </c>
      <c r="BK40" s="54">
        <f t="shared" si="1"/>
        <v>0</v>
      </c>
      <c r="BR40" t="str">
        <f>IFERROR(VLOOKUP(#REF!,'S01'!B:S,14,FALSE),"")</f>
        <v/>
      </c>
      <c r="BS40" t="str">
        <f>IFERROR(VLOOKUP(#REF!,'S02'!B:S,14,FALSE),"")</f>
        <v/>
      </c>
      <c r="BT40" t="str">
        <f>IFERROR(VLOOKUP(#REF!,'S03'!B:S,14,FALSE),"")</f>
        <v/>
      </c>
      <c r="BU40" t="str">
        <f>IFERROR(VLOOKUP(#REF!,'S04'!B:S,14,FALSE),"")</f>
        <v/>
      </c>
      <c r="BV40" t="str">
        <f>IFERROR(VLOOKUP(#REF!,'S05'!B:S,14,FALSE),"")</f>
        <v/>
      </c>
      <c r="BW40" t="str">
        <f>IFERROR(VLOOKUP(#REF!,'S06'!B:S,14,FALSE),"")</f>
        <v/>
      </c>
      <c r="BX40" t="str">
        <f>IFERROR(VLOOKUP(#REF!,'S07'!B:S,14,FALSE),"")</f>
        <v/>
      </c>
      <c r="BY40" t="str">
        <f>IFERROR(VLOOKUP(#REF!,'S08'!B:S,14,FALSE),"")</f>
        <v/>
      </c>
      <c r="BZ40" t="str">
        <f>IFERROR(VLOOKUP(#REF!,'S09'!B:S,14,FALSE),"")</f>
        <v/>
      </c>
      <c r="CA40" t="str">
        <f>IFERROR(VLOOKUP(#REF!,'S10'!B:S,14,FALSE),"")</f>
        <v/>
      </c>
      <c r="CB40" t="str">
        <f>IFERROR(VLOOKUP(#REF!,'S11'!B:S,14,FALSE),"")</f>
        <v/>
      </c>
      <c r="CC40" t="str">
        <f>IFERROR(VLOOKUP(#REF!,'S12'!B:S,14,FALSE),"")</f>
        <v/>
      </c>
      <c r="CD40" t="str">
        <f>IFERROR(VLOOKUP(#REF!,'S13'!B:S,14,FALSE),"")</f>
        <v/>
      </c>
      <c r="CE40" t="str">
        <f>IFERROR(VLOOKUP(#REF!,'S14'!B:S,14,FALSE),"")</f>
        <v/>
      </c>
      <c r="CF40" t="str">
        <f>IFERROR(VLOOKUP(#REF!,'S15'!B:S,14,FALSE),"")</f>
        <v/>
      </c>
      <c r="CG40" t="str">
        <f>IFERROR(VLOOKUP(#REF!,'S16'!B:S,14,FALSE),"")</f>
        <v/>
      </c>
      <c r="CH40" t="str">
        <f>IFERROR(VLOOKUP(#REF!,'S17'!B:S,14,FALSE),"")</f>
        <v/>
      </c>
      <c r="CI40" t="str">
        <f>IFERROR(VLOOKUP(#REF!,'S18'!B:S,14,FALSE),"")</f>
        <v/>
      </c>
      <c r="CJ40" t="str">
        <f>IFERROR(VLOOKUP(#REF!,'S19'!B:S,14,FALSE),"")</f>
        <v/>
      </c>
      <c r="CK40" t="str">
        <f>IFERROR(VLOOKUP(#REF!,'S20'!B:S,14,FALSE),"")</f>
        <v/>
      </c>
      <c r="CL40" t="str">
        <f>IFERROR(VLOOKUP(#REF!,'S21'!B:S,14,FALSE),"")</f>
        <v/>
      </c>
      <c r="CM40" t="str">
        <f>IFERROR(VLOOKUP(#REF!,'S22'!B:S,14,FALSE),"")</f>
        <v/>
      </c>
      <c r="CN40" t="str">
        <f>IFERROR(VLOOKUP(#REF!,'S23'!B:S,14,FALSE),"")</f>
        <v/>
      </c>
      <c r="CO40" t="str">
        <f>IFERROR(VLOOKUP(#REF!,'S24'!B:S,14,FALSE),"")</f>
        <v/>
      </c>
      <c r="CP40" t="str">
        <f>IFERROR(VLOOKUP(#REF!,'S25'!B:S,14,FALSE),"")</f>
        <v/>
      </c>
      <c r="CQ40" t="str">
        <f>IFERROR(VLOOKUP(#REF!,'S26'!B:S,14,FALSE),"")</f>
        <v/>
      </c>
      <c r="CR40" t="str">
        <f>IFERROR(VLOOKUP(#REF!,'S27'!B:S,14,FALSE),"")</f>
        <v/>
      </c>
      <c r="CS40" t="str">
        <f>IFERROR(VLOOKUP(#REF!,'S28'!B:S,14,FALSE),"")</f>
        <v/>
      </c>
      <c r="CT40" t="str">
        <f>IFERROR(VLOOKUP(#REF!,'S29'!B:S,14,FALSE),"")</f>
        <v/>
      </c>
      <c r="CU40" t="str">
        <f>IFERROR(VLOOKUP(#REF!,'S30'!B:S,14,FALSE),"")</f>
        <v/>
      </c>
      <c r="CV40" t="str">
        <f>IFERROR(VLOOKUP(#REF!,'S31'!B:S,14,FALSE),"")</f>
        <v/>
      </c>
      <c r="CW40" t="str">
        <f>IFERROR(VLOOKUP(#REF!,'S32'!B:S,14,FALSE),"")</f>
        <v/>
      </c>
      <c r="CX40" t="str">
        <f>IFERROR(VLOOKUP(#REF!,'S33'!B:S,14,FALSE),"")</f>
        <v/>
      </c>
      <c r="CY40" t="str">
        <f>IFERROR(VLOOKUP(#REF!,'S34'!B:S,14,FALSE),"")</f>
        <v/>
      </c>
      <c r="CZ40" t="str">
        <f>IFERROR(VLOOKUP(#REF!,'S35'!B:S,14,FALSE),"")</f>
        <v/>
      </c>
      <c r="DA40" t="str">
        <f>IFERROR(VLOOKUP(#REF!,'S36'!B:S,14,FALSE),"")</f>
        <v/>
      </c>
      <c r="DB40" t="str">
        <f>IFERROR(VLOOKUP(#REF!,'S37'!B:S,14,FALSE),"")</f>
        <v/>
      </c>
      <c r="DC40" t="str">
        <f>IFERROR(VLOOKUP(#REF!,'S38'!B:S,14,FALSE),"")</f>
        <v/>
      </c>
      <c r="DD40" t="str">
        <f>IFERROR(VLOOKUP(#REF!,'S39'!B:S,14,FALSE),"")</f>
        <v/>
      </c>
      <c r="DE40" t="str">
        <f>IFERROR(VLOOKUP(#REF!,'S40'!B:S,14,FALSE),"")</f>
        <v/>
      </c>
      <c r="DF40" t="str">
        <f>IFERROR(VLOOKUP(#REF!,'S41'!B:S,14,FALSE),"")</f>
        <v/>
      </c>
      <c r="DG40" t="str">
        <f>IFERROR(VLOOKUP(#REF!,'S42'!B:S,14,FALSE),"")</f>
        <v/>
      </c>
      <c r="DH40" t="str">
        <f>IFERROR(VLOOKUP(#REF!,'S43'!B:S,14,FALSE),"")</f>
        <v/>
      </c>
      <c r="DI40" t="str">
        <f>IFERROR(VLOOKUP(#REF!,'S44'!B:S,14,FALSE),"")</f>
        <v/>
      </c>
      <c r="DJ40" t="str">
        <f>IFERROR(VLOOKUP(#REF!,'S45'!B:S,14,FALSE),"")</f>
        <v/>
      </c>
      <c r="DK40" t="str">
        <f>IFERROR(VLOOKUP(#REF!,'S46'!B:S,14,FALSE),"")</f>
        <v/>
      </c>
      <c r="DL40" t="str">
        <f>IFERROR(VLOOKUP(#REF!,'S47'!B:S,14,FALSE),"")</f>
        <v/>
      </c>
      <c r="DM40" t="str">
        <f>IFERROR(VLOOKUP(#REF!,'S48'!B:S,14,FALSE),"")</f>
        <v/>
      </c>
      <c r="DN40" t="str">
        <f>IFERROR(VLOOKUP(#REF!,'S49'!B:S,14,FALSE),"")</f>
        <v/>
      </c>
      <c r="DO40" t="str">
        <f>IFERROR(VLOOKUP(#REF!,'S50'!B:S,14,FALSE),"")</f>
        <v/>
      </c>
      <c r="DP40" t="str">
        <f>IFERROR(VLOOKUP(#REF!,'S51'!B:S,14,FALSE),"")</f>
        <v/>
      </c>
      <c r="DQ40" t="str">
        <f>IFERROR(VLOOKUP(#REF!,'S52'!B:S,14,FALSE),"")</f>
        <v/>
      </c>
      <c r="DR40" t="e">
        <f>IF(#REF!="","",IF(F40="non classé","",SUM(BR40:DQ40)))</f>
        <v>#REF!</v>
      </c>
    </row>
    <row r="41" spans="1:122" ht="23.1" hidden="1" customHeight="1" x14ac:dyDescent="0.25">
      <c r="A41" s="48"/>
      <c r="B41" s="234" t="s">
        <v>345</v>
      </c>
      <c r="F41" s="86" t="e">
        <f>IF(#REF!="","",IFERROR(INDEX(Challenge!$A$3:$A$72,MATCH(#REF!,Challenge!$B$3:$B$72,0)),"non classé"))</f>
        <v>#REF!</v>
      </c>
      <c r="G41" s="86"/>
      <c r="H41" t="str">
        <f>IFERROR(VLOOKUP(#REF!,'S01'!B:S,13,FALSE),"")</f>
        <v/>
      </c>
      <c r="I41" t="str">
        <f>IFERROR(VLOOKUP(#REF!,'S02'!B:S,13,FALSE),"")</f>
        <v/>
      </c>
      <c r="J41" t="str">
        <f>IFERROR(VLOOKUP(#REF!,'S03'!B:S,13,FALSE),"")</f>
        <v/>
      </c>
      <c r="K41" t="str">
        <f>IFERROR(VLOOKUP(#REF!,'S04'!B:S,13,FALSE),"")</f>
        <v/>
      </c>
      <c r="L41" t="str">
        <f>IFERROR(VLOOKUP(#REF!,'S05'!B:S,13,FALSE),"")</f>
        <v/>
      </c>
      <c r="M41" t="str">
        <f>IFERROR(VLOOKUP(#REF!,'S06'!B:S,13,FALSE),"")</f>
        <v/>
      </c>
      <c r="N41" t="str">
        <f>IFERROR(VLOOKUP(#REF!,'S07'!B:S,13,FALSE),"")</f>
        <v/>
      </c>
      <c r="O41" t="str">
        <f>IFERROR(VLOOKUP(#REF!,'S08'!B:S,13,FALSE),"")</f>
        <v/>
      </c>
      <c r="P41" t="str">
        <f>IFERROR(VLOOKUP(#REF!,'S09'!B:S,13,FALSE),"")</f>
        <v/>
      </c>
      <c r="Q41" t="str">
        <f>IFERROR(VLOOKUP(#REF!,'S10'!B:S,13,FALSE),"")</f>
        <v/>
      </c>
      <c r="R41" t="str">
        <f>IFERROR(VLOOKUP(#REF!,'S11'!B:S,13,FALSE),"")</f>
        <v/>
      </c>
      <c r="S41" t="str">
        <f>IFERROR(VLOOKUP(#REF!,'S12'!B:S,13,FALSE),"")</f>
        <v/>
      </c>
      <c r="T41" t="str">
        <f>IFERROR(VLOOKUP(#REF!,'S13'!B:S,13,FALSE),"")</f>
        <v/>
      </c>
      <c r="U41" t="str">
        <f>IFERROR(VLOOKUP(#REF!,'S14'!B:S,13,FALSE),"")</f>
        <v/>
      </c>
      <c r="V41" t="str">
        <f>IFERROR(VLOOKUP(#REF!,'S15'!B:S,13,FALSE),"")</f>
        <v/>
      </c>
      <c r="W41" t="str">
        <f>IFERROR(VLOOKUP(#REF!,'S16'!B:S,13,FALSE),"")</f>
        <v/>
      </c>
      <c r="X41" t="str">
        <f>IFERROR(VLOOKUP(#REF!,'S17'!B:S,13,FALSE),"")</f>
        <v/>
      </c>
      <c r="Y41" t="str">
        <f>IFERROR(VLOOKUP(#REF!,'S18'!B:S,13,FALSE),"")</f>
        <v/>
      </c>
      <c r="Z41" t="str">
        <f>IFERROR(VLOOKUP(#REF!,'S19'!B:S,13,FALSE),"")</f>
        <v/>
      </c>
      <c r="AA41" t="str">
        <f>IFERROR(VLOOKUP(#REF!,'S20'!B:S,13,FALSE),"")</f>
        <v/>
      </c>
      <c r="AB41" t="str">
        <f>IFERROR(VLOOKUP(#REF!,'S21'!B:S,13,FALSE),"")</f>
        <v/>
      </c>
      <c r="AC41" t="str">
        <f>IFERROR(VLOOKUP(#REF!,'S22'!B:S,13,FALSE),"")</f>
        <v/>
      </c>
      <c r="AD41" t="str">
        <f>IFERROR(VLOOKUP(#REF!,'S23'!B:S,13,FALSE),"")</f>
        <v/>
      </c>
      <c r="AE41" t="str">
        <f>IFERROR(VLOOKUP(#REF!,'S24'!B:S,13,FALSE),"")</f>
        <v/>
      </c>
      <c r="AF41" t="str">
        <f>IFERROR(VLOOKUP(#REF!,'S25'!B:S,13,FALSE),"")</f>
        <v/>
      </c>
      <c r="AG41" t="str">
        <f>IFERROR(VLOOKUP(#REF!,'S26'!B:S,13,FALSE),"")</f>
        <v/>
      </c>
      <c r="AH41" t="str">
        <f>IFERROR(VLOOKUP(#REF!,'S27'!B:S,13,FALSE),"")</f>
        <v/>
      </c>
      <c r="AI41" t="str">
        <f>IFERROR(VLOOKUP(#REF!,'S28'!B:S,13,FALSE),"")</f>
        <v/>
      </c>
      <c r="AJ41" t="str">
        <f>IFERROR(VLOOKUP(#REF!,'S29'!B:S,13,FALSE),"")</f>
        <v/>
      </c>
      <c r="AK41" t="str">
        <f>IFERROR(VLOOKUP(#REF!,'S30'!B:S,13,FALSE),"")</f>
        <v/>
      </c>
      <c r="AL41" t="str">
        <f>IFERROR(VLOOKUP(#REF!,'S31'!B:S,13,FALSE),"")</f>
        <v/>
      </c>
      <c r="AM41" t="str">
        <f>IFERROR(VLOOKUP(#REF!,'S32'!B:S,13,FALSE),"")</f>
        <v/>
      </c>
      <c r="AN41" t="str">
        <f>IFERROR(VLOOKUP(#REF!,'S33'!B:S,13,FALSE),"")</f>
        <v/>
      </c>
      <c r="AO41" t="str">
        <f>IFERROR(VLOOKUP(#REF!,'S34'!B:S,13,FALSE),"")</f>
        <v/>
      </c>
      <c r="AP41" t="str">
        <f>IFERROR(VLOOKUP(#REF!,'S35'!B:S,13,FALSE),"")</f>
        <v/>
      </c>
      <c r="AQ41" t="str">
        <f>IFERROR(VLOOKUP(#REF!,'S36'!B:S,13,FALSE),"")</f>
        <v/>
      </c>
      <c r="AR41" t="str">
        <f>IFERROR(VLOOKUP(#REF!,'S37'!B:S,13,FALSE),"")</f>
        <v/>
      </c>
      <c r="AS41" t="str">
        <f>IFERROR(VLOOKUP(#REF!,'S38'!B:S,13,FALSE),"")</f>
        <v/>
      </c>
      <c r="AT41" t="str">
        <f>IFERROR(VLOOKUP(#REF!,'S39'!B:S,13,FALSE),"")</f>
        <v/>
      </c>
      <c r="AU41" s="37" t="str">
        <f>IFERROR(VLOOKUP(#REF!,'S40'!B:S,13,FALSE),"")</f>
        <v/>
      </c>
      <c r="AV41" t="str">
        <f>IFERROR(VLOOKUP(#REF!,'S41'!B:S,13,FALSE),"")</f>
        <v/>
      </c>
      <c r="AW41" t="str">
        <f>IFERROR(VLOOKUP(#REF!,'S42'!B:S,13,FALSE),"")</f>
        <v/>
      </c>
      <c r="AX41" t="str">
        <f>IFERROR(VLOOKUP(#REF!,'S43'!B:S,13,FALSE),"")</f>
        <v/>
      </c>
      <c r="AY41" t="str">
        <f>IFERROR(VLOOKUP(#REF!,'S44'!B:S,13,FALSE),"")</f>
        <v/>
      </c>
      <c r="AZ41" t="str">
        <f>IFERROR(VLOOKUP(#REF!,'S45'!B:S,13,FALSE),"")</f>
        <v/>
      </c>
      <c r="BA41" t="str">
        <f>IFERROR(VLOOKUP(#REF!,'S46'!B:S,13,FALSE),"")</f>
        <v/>
      </c>
      <c r="BB41" t="str">
        <f>IFERROR(VLOOKUP(#REF!,'S47'!B:S,13,FALSE),"")</f>
        <v/>
      </c>
      <c r="BC41" t="str">
        <f>IFERROR(VLOOKUP(#REF!,'S48'!B:S,13,FALSE),"")</f>
        <v/>
      </c>
      <c r="BD41" t="str">
        <f>IFERROR(VLOOKUP(#REF!,'S49'!B:S,13,FALSE),"")</f>
        <v/>
      </c>
      <c r="BE41" t="str">
        <f>IFERROR(VLOOKUP(#REF!,'S50'!B:S,13,FALSE),"")</f>
        <v/>
      </c>
      <c r="BF41" t="str">
        <f>IFERROR(VLOOKUP(#REF!,'S51'!B:S,13,FALSE),"")</f>
        <v/>
      </c>
      <c r="BG41" t="str">
        <f>IFERROR(VLOOKUP(#REF!,'S52'!B:S,13,FALSE),"")</f>
        <v/>
      </c>
      <c r="BH41" s="188" t="e">
        <f>IF(#REF!="",-9999.0001,IF(BJ41=52,-9999.0001+SUM(H41:BG41),IF(BJ41&lt;&gt;52,0.0001+SUM(H41:BG41))))</f>
        <v>#REF!</v>
      </c>
      <c r="BI41" s="65" t="e">
        <f>IF(#REF!="","",SUM(H41:BG41))</f>
        <v>#REF!</v>
      </c>
      <c r="BJ41" s="65" t="e">
        <f>IF(#REF!="","",COUNTIF(H41:BG41,""))</f>
        <v>#REF!</v>
      </c>
      <c r="BK41" s="54">
        <f t="shared" si="1"/>
        <v>0</v>
      </c>
      <c r="BR41" t="str">
        <f>IFERROR(VLOOKUP(#REF!,'S01'!B:S,14,FALSE),"")</f>
        <v/>
      </c>
      <c r="BS41" t="str">
        <f>IFERROR(VLOOKUP(#REF!,'S02'!B:S,14,FALSE),"")</f>
        <v/>
      </c>
      <c r="BT41" t="str">
        <f>IFERROR(VLOOKUP(#REF!,'S03'!B:S,14,FALSE),"")</f>
        <v/>
      </c>
      <c r="BU41" t="str">
        <f>IFERROR(VLOOKUP(#REF!,'S04'!B:S,14,FALSE),"")</f>
        <v/>
      </c>
      <c r="BV41" t="str">
        <f>IFERROR(VLOOKUP(#REF!,'S05'!B:S,14,FALSE),"")</f>
        <v/>
      </c>
      <c r="BW41" t="str">
        <f>IFERROR(VLOOKUP(#REF!,'S06'!B:S,14,FALSE),"")</f>
        <v/>
      </c>
      <c r="BX41" t="str">
        <f>IFERROR(VLOOKUP(#REF!,'S07'!B:S,14,FALSE),"")</f>
        <v/>
      </c>
      <c r="BY41" t="str">
        <f>IFERROR(VLOOKUP(#REF!,'S08'!B:S,14,FALSE),"")</f>
        <v/>
      </c>
      <c r="BZ41" t="str">
        <f>IFERROR(VLOOKUP(#REF!,'S09'!B:S,14,FALSE),"")</f>
        <v/>
      </c>
      <c r="CA41" t="str">
        <f>IFERROR(VLOOKUP(#REF!,'S10'!B:S,14,FALSE),"")</f>
        <v/>
      </c>
      <c r="CB41" t="str">
        <f>IFERROR(VLOOKUP(#REF!,'S11'!B:S,14,FALSE),"")</f>
        <v/>
      </c>
      <c r="CC41" t="str">
        <f>IFERROR(VLOOKUP(#REF!,'S12'!B:S,14,FALSE),"")</f>
        <v/>
      </c>
      <c r="CD41" t="str">
        <f>IFERROR(VLOOKUP(#REF!,'S13'!B:S,14,FALSE),"")</f>
        <v/>
      </c>
      <c r="CE41" t="str">
        <f>IFERROR(VLOOKUP(#REF!,'S14'!B:S,14,FALSE),"")</f>
        <v/>
      </c>
      <c r="CF41" t="str">
        <f>IFERROR(VLOOKUP(#REF!,'S15'!B:S,14,FALSE),"")</f>
        <v/>
      </c>
      <c r="CG41" t="str">
        <f>IFERROR(VLOOKUP(#REF!,'S16'!B:S,14,FALSE),"")</f>
        <v/>
      </c>
      <c r="CH41" t="str">
        <f>IFERROR(VLOOKUP(#REF!,'S17'!B:S,14,FALSE),"")</f>
        <v/>
      </c>
      <c r="CI41" t="str">
        <f>IFERROR(VLOOKUP(#REF!,'S18'!B:S,14,FALSE),"")</f>
        <v/>
      </c>
      <c r="CJ41" t="str">
        <f>IFERROR(VLOOKUP(#REF!,'S19'!B:S,14,FALSE),"")</f>
        <v/>
      </c>
      <c r="CK41" t="str">
        <f>IFERROR(VLOOKUP(#REF!,'S20'!B:S,14,FALSE),"")</f>
        <v/>
      </c>
      <c r="CL41" t="str">
        <f>IFERROR(VLOOKUP(#REF!,'S21'!B:S,14,FALSE),"")</f>
        <v/>
      </c>
      <c r="CM41" t="str">
        <f>IFERROR(VLOOKUP(#REF!,'S22'!B:S,14,FALSE),"")</f>
        <v/>
      </c>
      <c r="CN41" t="str">
        <f>IFERROR(VLOOKUP(#REF!,'S23'!B:S,14,FALSE),"")</f>
        <v/>
      </c>
      <c r="CO41" t="str">
        <f>IFERROR(VLOOKUP(#REF!,'S24'!B:S,14,FALSE),"")</f>
        <v/>
      </c>
      <c r="CP41" t="str">
        <f>IFERROR(VLOOKUP(#REF!,'S25'!B:S,14,FALSE),"")</f>
        <v/>
      </c>
      <c r="CQ41" t="str">
        <f>IFERROR(VLOOKUP(#REF!,'S26'!B:S,14,FALSE),"")</f>
        <v/>
      </c>
      <c r="CR41" t="str">
        <f>IFERROR(VLOOKUP(#REF!,'S27'!B:S,14,FALSE),"")</f>
        <v/>
      </c>
      <c r="CS41" t="str">
        <f>IFERROR(VLOOKUP(#REF!,'S28'!B:S,14,FALSE),"")</f>
        <v/>
      </c>
      <c r="CT41" t="str">
        <f>IFERROR(VLOOKUP(#REF!,'S29'!B:S,14,FALSE),"")</f>
        <v/>
      </c>
      <c r="CU41" t="str">
        <f>IFERROR(VLOOKUP(#REF!,'S30'!B:S,14,FALSE),"")</f>
        <v/>
      </c>
      <c r="CV41" t="str">
        <f>IFERROR(VLOOKUP(#REF!,'S31'!B:S,14,FALSE),"")</f>
        <v/>
      </c>
      <c r="CW41" t="str">
        <f>IFERROR(VLOOKUP(#REF!,'S32'!B:S,14,FALSE),"")</f>
        <v/>
      </c>
      <c r="CX41" t="str">
        <f>IFERROR(VLOOKUP(#REF!,'S33'!B:S,14,FALSE),"")</f>
        <v/>
      </c>
      <c r="CY41" t="str">
        <f>IFERROR(VLOOKUP(#REF!,'S34'!B:S,14,FALSE),"")</f>
        <v/>
      </c>
      <c r="CZ41" t="str">
        <f>IFERROR(VLOOKUP(#REF!,'S35'!B:S,14,FALSE),"")</f>
        <v/>
      </c>
      <c r="DA41" t="str">
        <f>IFERROR(VLOOKUP(#REF!,'S36'!B:S,14,FALSE),"")</f>
        <v/>
      </c>
      <c r="DB41" t="str">
        <f>IFERROR(VLOOKUP(#REF!,'S37'!B:S,14,FALSE),"")</f>
        <v/>
      </c>
      <c r="DC41" t="str">
        <f>IFERROR(VLOOKUP(#REF!,'S38'!B:S,14,FALSE),"")</f>
        <v/>
      </c>
      <c r="DD41" t="str">
        <f>IFERROR(VLOOKUP(#REF!,'S39'!B:S,14,FALSE),"")</f>
        <v/>
      </c>
      <c r="DE41" t="str">
        <f>IFERROR(VLOOKUP(#REF!,'S40'!B:S,14,FALSE),"")</f>
        <v/>
      </c>
      <c r="DF41" t="str">
        <f>IFERROR(VLOOKUP(#REF!,'S41'!B:S,14,FALSE),"")</f>
        <v/>
      </c>
      <c r="DG41" t="str">
        <f>IFERROR(VLOOKUP(#REF!,'S42'!B:S,14,FALSE),"")</f>
        <v/>
      </c>
      <c r="DH41" t="str">
        <f>IFERROR(VLOOKUP(#REF!,'S43'!B:S,14,FALSE),"")</f>
        <v/>
      </c>
      <c r="DI41" t="str">
        <f>IFERROR(VLOOKUP(#REF!,'S44'!B:S,14,FALSE),"")</f>
        <v/>
      </c>
      <c r="DJ41" t="str">
        <f>IFERROR(VLOOKUP(#REF!,'S45'!B:S,14,FALSE),"")</f>
        <v/>
      </c>
      <c r="DK41" t="str">
        <f>IFERROR(VLOOKUP(#REF!,'S46'!B:S,14,FALSE),"")</f>
        <v/>
      </c>
      <c r="DL41" t="str">
        <f>IFERROR(VLOOKUP(#REF!,'S47'!B:S,14,FALSE),"")</f>
        <v/>
      </c>
      <c r="DM41" t="str">
        <f>IFERROR(VLOOKUP(#REF!,'S48'!B:S,14,FALSE),"")</f>
        <v/>
      </c>
      <c r="DN41" t="str">
        <f>IFERROR(VLOOKUP(#REF!,'S49'!B:S,14,FALSE),"")</f>
        <v/>
      </c>
      <c r="DO41" t="str">
        <f>IFERROR(VLOOKUP(#REF!,'S50'!B:S,14,FALSE),"")</f>
        <v/>
      </c>
      <c r="DP41" t="str">
        <f>IFERROR(VLOOKUP(#REF!,'S51'!B:S,14,FALSE),"")</f>
        <v/>
      </c>
      <c r="DQ41" t="str">
        <f>IFERROR(VLOOKUP(#REF!,'S52'!B:S,14,FALSE),"")</f>
        <v/>
      </c>
      <c r="DR41" t="e">
        <f>IF(#REF!="","",IF(F41="non classé","",SUM(BR41:DQ41)))</f>
        <v>#REF!</v>
      </c>
    </row>
    <row r="42" spans="1:122" ht="23.1" customHeight="1" x14ac:dyDescent="0.25">
      <c r="A42" s="48" t="s">
        <v>382</v>
      </c>
      <c r="B42" s="234" t="s">
        <v>346</v>
      </c>
      <c r="F42" s="86" t="e">
        <f>IF(#REF!="","",IFERROR(INDEX(Challenge!$A$3:$A$72,MATCH(#REF!,Challenge!$B$3:$B$72,0)),"non classé"))</f>
        <v>#REF!</v>
      </c>
      <c r="G42" s="86"/>
      <c r="H42" t="str">
        <f>IFERROR(VLOOKUP(#REF!,'S01'!B:S,13,FALSE),"")</f>
        <v/>
      </c>
      <c r="I42" t="str">
        <f>IFERROR(VLOOKUP(#REF!,'S02'!B:S,13,FALSE),"")</f>
        <v/>
      </c>
      <c r="J42" t="str">
        <f>IFERROR(VLOOKUP(#REF!,'S03'!B:S,13,FALSE),"")</f>
        <v/>
      </c>
      <c r="K42" t="str">
        <f>IFERROR(VLOOKUP(#REF!,'S04'!B:S,13,FALSE),"")</f>
        <v/>
      </c>
      <c r="L42" t="str">
        <f>IFERROR(VLOOKUP(#REF!,'S05'!B:S,13,FALSE),"")</f>
        <v/>
      </c>
      <c r="M42" t="str">
        <f>IFERROR(VLOOKUP(#REF!,'S06'!B:S,13,FALSE),"")</f>
        <v/>
      </c>
      <c r="N42" t="str">
        <f>IFERROR(VLOOKUP(#REF!,'S07'!B:S,13,FALSE),"")</f>
        <v/>
      </c>
      <c r="O42" t="str">
        <f>IFERROR(VLOOKUP(#REF!,'S08'!B:S,13,FALSE),"")</f>
        <v/>
      </c>
      <c r="P42" t="str">
        <f>IFERROR(VLOOKUP(#REF!,'S09'!B:S,13,FALSE),"")</f>
        <v/>
      </c>
      <c r="Q42" t="str">
        <f>IFERROR(VLOOKUP(#REF!,'S10'!B:S,13,FALSE),"")</f>
        <v/>
      </c>
      <c r="R42" t="str">
        <f>IFERROR(VLOOKUP(#REF!,'S11'!B:S,13,FALSE),"")</f>
        <v/>
      </c>
      <c r="S42" t="str">
        <f>IFERROR(VLOOKUP(#REF!,'S12'!B:S,13,FALSE),"")</f>
        <v/>
      </c>
      <c r="T42" t="str">
        <f>IFERROR(VLOOKUP(#REF!,'S13'!B:S,13,FALSE),"")</f>
        <v/>
      </c>
      <c r="U42" t="str">
        <f>IFERROR(VLOOKUP(#REF!,'S14'!B:S,13,FALSE),"")</f>
        <v/>
      </c>
      <c r="V42" t="str">
        <f>IFERROR(VLOOKUP(#REF!,'S15'!B:S,13,FALSE),"")</f>
        <v/>
      </c>
      <c r="W42" t="str">
        <f>IFERROR(VLOOKUP(#REF!,'S16'!B:S,13,FALSE),"")</f>
        <v/>
      </c>
      <c r="X42" t="str">
        <f>IFERROR(VLOOKUP(#REF!,'S17'!B:S,13,FALSE),"")</f>
        <v/>
      </c>
      <c r="Y42" t="str">
        <f>IFERROR(VLOOKUP(#REF!,'S18'!B:S,13,FALSE),"")</f>
        <v/>
      </c>
      <c r="Z42" t="str">
        <f>IFERROR(VLOOKUP(#REF!,'S19'!B:S,13,FALSE),"")</f>
        <v/>
      </c>
      <c r="AA42" t="str">
        <f>IFERROR(VLOOKUP(#REF!,'S20'!B:S,13,FALSE),"")</f>
        <v/>
      </c>
      <c r="AB42" t="str">
        <f>IFERROR(VLOOKUP(#REF!,'S21'!B:S,13,FALSE),"")</f>
        <v/>
      </c>
      <c r="AC42" t="str">
        <f>IFERROR(VLOOKUP(#REF!,'S22'!B:S,13,FALSE),"")</f>
        <v/>
      </c>
      <c r="AD42" t="str">
        <f>IFERROR(VLOOKUP(#REF!,'S23'!B:S,13,FALSE),"")</f>
        <v/>
      </c>
      <c r="AE42" t="str">
        <f>IFERROR(VLOOKUP(#REF!,'S24'!B:S,13,FALSE),"")</f>
        <v/>
      </c>
      <c r="AF42" t="str">
        <f>IFERROR(VLOOKUP(#REF!,'S25'!B:S,13,FALSE),"")</f>
        <v/>
      </c>
      <c r="AG42" t="str">
        <f>IFERROR(VLOOKUP(#REF!,'S26'!B:S,13,FALSE),"")</f>
        <v/>
      </c>
      <c r="AH42" t="str">
        <f>IFERROR(VLOOKUP(#REF!,'S27'!B:S,13,FALSE),"")</f>
        <v/>
      </c>
      <c r="AI42" t="str">
        <f>IFERROR(VLOOKUP(#REF!,'S28'!B:S,13,FALSE),"")</f>
        <v/>
      </c>
      <c r="AJ42" t="str">
        <f>IFERROR(VLOOKUP(#REF!,'S29'!B:S,13,FALSE),"")</f>
        <v/>
      </c>
      <c r="AK42" t="str">
        <f>IFERROR(VLOOKUP(#REF!,'S30'!B:S,13,FALSE),"")</f>
        <v/>
      </c>
      <c r="AL42" t="str">
        <f>IFERROR(VLOOKUP(#REF!,'S31'!B:S,13,FALSE),"")</f>
        <v/>
      </c>
      <c r="AM42" t="str">
        <f>IFERROR(VLOOKUP(#REF!,'S32'!B:S,13,FALSE),"")</f>
        <v/>
      </c>
      <c r="AN42" t="str">
        <f>IFERROR(VLOOKUP(#REF!,'S33'!B:S,13,FALSE),"")</f>
        <v/>
      </c>
      <c r="AO42" t="str">
        <f>IFERROR(VLOOKUP(#REF!,'S34'!B:S,13,FALSE),"")</f>
        <v/>
      </c>
      <c r="AP42" t="str">
        <f>IFERROR(VLOOKUP(#REF!,'S35'!B:S,13,FALSE),"")</f>
        <v/>
      </c>
      <c r="AQ42" t="str">
        <f>IFERROR(VLOOKUP(#REF!,'S36'!B:S,13,FALSE),"")</f>
        <v/>
      </c>
      <c r="AR42" t="str">
        <f>IFERROR(VLOOKUP(#REF!,'S37'!B:S,13,FALSE),"")</f>
        <v/>
      </c>
      <c r="AS42" t="str">
        <f>IFERROR(VLOOKUP(#REF!,'S38'!B:S,13,FALSE),"")</f>
        <v/>
      </c>
      <c r="AT42" t="str">
        <f>IFERROR(VLOOKUP(#REF!,'S39'!B:S,13,FALSE),"")</f>
        <v/>
      </c>
      <c r="AU42" s="37" t="str">
        <f>IFERROR(VLOOKUP(#REF!,'S40'!B:S,13,FALSE),"")</f>
        <v/>
      </c>
      <c r="AV42" t="str">
        <f>IFERROR(VLOOKUP(#REF!,'S41'!B:S,13,FALSE),"")</f>
        <v/>
      </c>
      <c r="AW42" t="str">
        <f>IFERROR(VLOOKUP(#REF!,'S42'!B:S,13,FALSE),"")</f>
        <v/>
      </c>
      <c r="AX42" t="str">
        <f>IFERROR(VLOOKUP(#REF!,'S43'!B:S,13,FALSE),"")</f>
        <v/>
      </c>
      <c r="AY42" t="str">
        <f>IFERROR(VLOOKUP(#REF!,'S44'!B:S,13,FALSE),"")</f>
        <v/>
      </c>
      <c r="AZ42" t="str">
        <f>IFERROR(VLOOKUP(#REF!,'S45'!B:S,13,FALSE),"")</f>
        <v/>
      </c>
      <c r="BA42" t="str">
        <f>IFERROR(VLOOKUP(#REF!,'S46'!B:S,13,FALSE),"")</f>
        <v/>
      </c>
      <c r="BB42" t="str">
        <f>IFERROR(VLOOKUP(#REF!,'S47'!B:S,13,FALSE),"")</f>
        <v/>
      </c>
      <c r="BC42" t="str">
        <f>IFERROR(VLOOKUP(#REF!,'S48'!B:S,13,FALSE),"")</f>
        <v/>
      </c>
      <c r="BD42" t="str">
        <f>IFERROR(VLOOKUP(#REF!,'S49'!B:S,13,FALSE),"")</f>
        <v/>
      </c>
      <c r="BE42" t="str">
        <f>IFERROR(VLOOKUP(#REF!,'S50'!B:S,13,FALSE),"")</f>
        <v/>
      </c>
      <c r="BF42" t="str">
        <f>IFERROR(VLOOKUP(#REF!,'S51'!B:S,13,FALSE),"")</f>
        <v/>
      </c>
      <c r="BG42" t="str">
        <f>IFERROR(VLOOKUP(#REF!,'S52'!B:S,13,FALSE),"")</f>
        <v/>
      </c>
      <c r="BH42" s="188" t="e">
        <f>IF(#REF!="",-9999.0001,IF(BJ42=52,-9999.0001+SUM(H42:BG42),IF(BJ42&lt;&gt;52,0.0001+SUM(H42:BG42))))</f>
        <v>#REF!</v>
      </c>
      <c r="BI42" s="65" t="e">
        <f>IF(#REF!="","",SUM(H42:BG42))</f>
        <v>#REF!</v>
      </c>
      <c r="BJ42" s="65" t="e">
        <f>IF(#REF!="","",COUNTIF(H42:BG42,""))</f>
        <v>#REF!</v>
      </c>
      <c r="BK42" s="54">
        <f t="shared" si="1"/>
        <v>0</v>
      </c>
      <c r="BR42" t="str">
        <f>IFERROR(VLOOKUP(#REF!,'S01'!B:S,14,FALSE),"")</f>
        <v/>
      </c>
      <c r="BS42" t="str">
        <f>IFERROR(VLOOKUP(#REF!,'S02'!B:S,14,FALSE),"")</f>
        <v/>
      </c>
      <c r="BT42" t="str">
        <f>IFERROR(VLOOKUP(#REF!,'S03'!B:S,14,FALSE),"")</f>
        <v/>
      </c>
      <c r="BU42" t="str">
        <f>IFERROR(VLOOKUP(#REF!,'S04'!B:S,14,FALSE),"")</f>
        <v/>
      </c>
      <c r="BV42" t="str">
        <f>IFERROR(VLOOKUP(#REF!,'S05'!B:S,14,FALSE),"")</f>
        <v/>
      </c>
      <c r="BW42" t="str">
        <f>IFERROR(VLOOKUP(#REF!,'S06'!B:S,14,FALSE),"")</f>
        <v/>
      </c>
      <c r="BX42" t="str">
        <f>IFERROR(VLOOKUP(#REF!,'S07'!B:S,14,FALSE),"")</f>
        <v/>
      </c>
      <c r="BY42" t="str">
        <f>IFERROR(VLOOKUP(#REF!,'S08'!B:S,14,FALSE),"")</f>
        <v/>
      </c>
      <c r="BZ42" t="str">
        <f>IFERROR(VLOOKUP(#REF!,'S09'!B:S,14,FALSE),"")</f>
        <v/>
      </c>
      <c r="CA42" t="str">
        <f>IFERROR(VLOOKUP(#REF!,'S10'!B:S,14,FALSE),"")</f>
        <v/>
      </c>
      <c r="CB42" t="str">
        <f>IFERROR(VLOOKUP(#REF!,'S11'!B:S,14,FALSE),"")</f>
        <v/>
      </c>
      <c r="CC42" t="str">
        <f>IFERROR(VLOOKUP(#REF!,'S12'!B:S,14,FALSE),"")</f>
        <v/>
      </c>
      <c r="CD42" t="str">
        <f>IFERROR(VLOOKUP(#REF!,'S13'!B:S,14,FALSE),"")</f>
        <v/>
      </c>
      <c r="CE42" t="str">
        <f>IFERROR(VLOOKUP(#REF!,'S14'!B:S,14,FALSE),"")</f>
        <v/>
      </c>
      <c r="CF42" t="str">
        <f>IFERROR(VLOOKUP(#REF!,'S15'!B:S,14,FALSE),"")</f>
        <v/>
      </c>
      <c r="CG42" t="str">
        <f>IFERROR(VLOOKUP(#REF!,'S16'!B:S,14,FALSE),"")</f>
        <v/>
      </c>
      <c r="CH42" t="str">
        <f>IFERROR(VLOOKUP(#REF!,'S17'!B:S,14,FALSE),"")</f>
        <v/>
      </c>
      <c r="CI42" t="str">
        <f>IFERROR(VLOOKUP(#REF!,'S18'!B:S,14,FALSE),"")</f>
        <v/>
      </c>
      <c r="CJ42" t="str">
        <f>IFERROR(VLOOKUP(#REF!,'S19'!B:S,14,FALSE),"")</f>
        <v/>
      </c>
      <c r="CK42" t="str">
        <f>IFERROR(VLOOKUP(#REF!,'S20'!B:S,14,FALSE),"")</f>
        <v/>
      </c>
      <c r="CL42" t="str">
        <f>IFERROR(VLOOKUP(#REF!,'S21'!B:S,14,FALSE),"")</f>
        <v/>
      </c>
      <c r="CM42" t="str">
        <f>IFERROR(VLOOKUP(#REF!,'S22'!B:S,14,FALSE),"")</f>
        <v/>
      </c>
      <c r="CN42" t="str">
        <f>IFERROR(VLOOKUP(#REF!,'S23'!B:S,14,FALSE),"")</f>
        <v/>
      </c>
      <c r="CO42" t="str">
        <f>IFERROR(VLOOKUP(#REF!,'S24'!B:S,14,FALSE),"")</f>
        <v/>
      </c>
      <c r="CP42" t="str">
        <f>IFERROR(VLOOKUP(#REF!,'S25'!B:S,14,FALSE),"")</f>
        <v/>
      </c>
      <c r="CQ42" t="str">
        <f>IFERROR(VLOOKUP(#REF!,'S26'!B:S,14,FALSE),"")</f>
        <v/>
      </c>
      <c r="CR42" t="str">
        <f>IFERROR(VLOOKUP(#REF!,'S27'!B:S,14,FALSE),"")</f>
        <v/>
      </c>
      <c r="CS42" t="str">
        <f>IFERROR(VLOOKUP(#REF!,'S28'!B:S,14,FALSE),"")</f>
        <v/>
      </c>
      <c r="CT42" t="str">
        <f>IFERROR(VLOOKUP(#REF!,'S29'!B:S,14,FALSE),"")</f>
        <v/>
      </c>
      <c r="CU42" t="str">
        <f>IFERROR(VLOOKUP(#REF!,'S30'!B:S,14,FALSE),"")</f>
        <v/>
      </c>
      <c r="CV42" t="str">
        <f>IFERROR(VLOOKUP(#REF!,'S31'!B:S,14,FALSE),"")</f>
        <v/>
      </c>
      <c r="CW42" t="str">
        <f>IFERROR(VLOOKUP(#REF!,'S32'!B:S,14,FALSE),"")</f>
        <v/>
      </c>
      <c r="CX42" t="str">
        <f>IFERROR(VLOOKUP(#REF!,'S33'!B:S,14,FALSE),"")</f>
        <v/>
      </c>
      <c r="CY42" t="str">
        <f>IFERROR(VLOOKUP(#REF!,'S34'!B:S,14,FALSE),"")</f>
        <v/>
      </c>
      <c r="CZ42" t="str">
        <f>IFERROR(VLOOKUP(#REF!,'S35'!B:S,14,FALSE),"")</f>
        <v/>
      </c>
      <c r="DA42" t="str">
        <f>IFERROR(VLOOKUP(#REF!,'S36'!B:S,14,FALSE),"")</f>
        <v/>
      </c>
      <c r="DB42" t="str">
        <f>IFERROR(VLOOKUP(#REF!,'S37'!B:S,14,FALSE),"")</f>
        <v/>
      </c>
      <c r="DC42" t="str">
        <f>IFERROR(VLOOKUP(#REF!,'S38'!B:S,14,FALSE),"")</f>
        <v/>
      </c>
      <c r="DD42" t="str">
        <f>IFERROR(VLOOKUP(#REF!,'S39'!B:S,14,FALSE),"")</f>
        <v/>
      </c>
      <c r="DE42" t="str">
        <f>IFERROR(VLOOKUP(#REF!,'S40'!B:S,14,FALSE),"")</f>
        <v/>
      </c>
      <c r="DF42" t="str">
        <f>IFERROR(VLOOKUP(#REF!,'S41'!B:S,14,FALSE),"")</f>
        <v/>
      </c>
      <c r="DG42" t="str">
        <f>IFERROR(VLOOKUP(#REF!,'S42'!B:S,14,FALSE),"")</f>
        <v/>
      </c>
      <c r="DH42" t="str">
        <f>IFERROR(VLOOKUP(#REF!,'S43'!B:S,14,FALSE),"")</f>
        <v/>
      </c>
      <c r="DI42" t="str">
        <f>IFERROR(VLOOKUP(#REF!,'S44'!B:S,14,FALSE),"")</f>
        <v/>
      </c>
      <c r="DJ42" t="str">
        <f>IFERROR(VLOOKUP(#REF!,'S45'!B:S,14,FALSE),"")</f>
        <v/>
      </c>
      <c r="DK42" t="str">
        <f>IFERROR(VLOOKUP(#REF!,'S46'!B:S,14,FALSE),"")</f>
        <v/>
      </c>
      <c r="DL42" t="str">
        <f>IFERROR(VLOOKUP(#REF!,'S47'!B:S,14,FALSE),"")</f>
        <v/>
      </c>
      <c r="DM42" t="str">
        <f>IFERROR(VLOOKUP(#REF!,'S48'!B:S,14,FALSE),"")</f>
        <v/>
      </c>
      <c r="DN42" t="str">
        <f>IFERROR(VLOOKUP(#REF!,'S49'!B:S,14,FALSE),"")</f>
        <v/>
      </c>
      <c r="DO42" t="str">
        <f>IFERROR(VLOOKUP(#REF!,'S50'!B:S,14,FALSE),"")</f>
        <v/>
      </c>
      <c r="DP42" t="str">
        <f>IFERROR(VLOOKUP(#REF!,'S51'!B:S,14,FALSE),"")</f>
        <v/>
      </c>
      <c r="DQ42" t="str">
        <f>IFERROR(VLOOKUP(#REF!,'S52'!B:S,14,FALSE),"")</f>
        <v/>
      </c>
      <c r="DR42" t="e">
        <f>IF(#REF!="","",IF(F42="non classé","",SUM(BR42:DQ42)))</f>
        <v>#REF!</v>
      </c>
    </row>
    <row r="43" spans="1:122" ht="23.1" hidden="1" customHeight="1" x14ac:dyDescent="0.25">
      <c r="A43" s="48"/>
      <c r="B43" s="234" t="s">
        <v>374</v>
      </c>
      <c r="F43" s="86" t="e">
        <f>IF(#REF!="","",IFERROR(INDEX(Challenge!$A$3:$A$72,MATCH(#REF!,Challenge!$B$3:$B$72,0)),"non classé"))</f>
        <v>#REF!</v>
      </c>
      <c r="G43" s="86"/>
      <c r="H43" t="str">
        <f>IFERROR(VLOOKUP(#REF!,'S01'!B:S,13,FALSE),"")</f>
        <v/>
      </c>
      <c r="I43" t="str">
        <f>IFERROR(VLOOKUP(#REF!,'S02'!B:S,13,FALSE),"")</f>
        <v/>
      </c>
      <c r="J43" t="str">
        <f>IFERROR(VLOOKUP(#REF!,'S03'!B:S,13,FALSE),"")</f>
        <v/>
      </c>
      <c r="K43" t="str">
        <f>IFERROR(VLOOKUP(#REF!,'S04'!B:S,13,FALSE),"")</f>
        <v/>
      </c>
      <c r="L43" t="str">
        <f>IFERROR(VLOOKUP(#REF!,'S05'!B:S,13,FALSE),"")</f>
        <v/>
      </c>
      <c r="M43" t="str">
        <f>IFERROR(VLOOKUP(#REF!,'S06'!B:S,13,FALSE),"")</f>
        <v/>
      </c>
      <c r="N43" t="str">
        <f>IFERROR(VLOOKUP(#REF!,'S07'!B:S,13,FALSE),"")</f>
        <v/>
      </c>
      <c r="O43" t="str">
        <f>IFERROR(VLOOKUP(#REF!,'S08'!B:S,13,FALSE),"")</f>
        <v/>
      </c>
      <c r="P43" t="str">
        <f>IFERROR(VLOOKUP(#REF!,'S09'!B:S,13,FALSE),"")</f>
        <v/>
      </c>
      <c r="Q43" t="str">
        <f>IFERROR(VLOOKUP(#REF!,'S10'!B:S,13,FALSE),"")</f>
        <v/>
      </c>
      <c r="R43" t="str">
        <f>IFERROR(VLOOKUP(#REF!,'S11'!B:S,13,FALSE),"")</f>
        <v/>
      </c>
      <c r="S43" t="str">
        <f>IFERROR(VLOOKUP(#REF!,'S12'!B:S,13,FALSE),"")</f>
        <v/>
      </c>
      <c r="T43" t="str">
        <f>IFERROR(VLOOKUP(#REF!,'S13'!B:S,13,FALSE),"")</f>
        <v/>
      </c>
      <c r="U43" t="str">
        <f>IFERROR(VLOOKUP(#REF!,'S14'!B:S,13,FALSE),"")</f>
        <v/>
      </c>
      <c r="V43" t="str">
        <f>IFERROR(VLOOKUP(#REF!,'S15'!B:S,13,FALSE),"")</f>
        <v/>
      </c>
      <c r="W43" t="str">
        <f>IFERROR(VLOOKUP(#REF!,'S16'!B:S,13,FALSE),"")</f>
        <v/>
      </c>
      <c r="X43" t="str">
        <f>IFERROR(VLOOKUP(#REF!,'S17'!B:S,13,FALSE),"")</f>
        <v/>
      </c>
      <c r="Y43" t="str">
        <f>IFERROR(VLOOKUP(#REF!,'S18'!B:S,13,FALSE),"")</f>
        <v/>
      </c>
      <c r="Z43" t="str">
        <f>IFERROR(VLOOKUP(#REF!,'S19'!B:S,13,FALSE),"")</f>
        <v/>
      </c>
      <c r="AA43" t="str">
        <f>IFERROR(VLOOKUP(#REF!,'S20'!B:S,13,FALSE),"")</f>
        <v/>
      </c>
      <c r="AB43" t="str">
        <f>IFERROR(VLOOKUP(#REF!,'S21'!B:S,13,FALSE),"")</f>
        <v/>
      </c>
      <c r="AC43" t="str">
        <f>IFERROR(VLOOKUP(#REF!,'S22'!B:S,13,FALSE),"")</f>
        <v/>
      </c>
      <c r="AD43" t="str">
        <f>IFERROR(VLOOKUP(#REF!,'S23'!B:S,13,FALSE),"")</f>
        <v/>
      </c>
      <c r="AE43" t="str">
        <f>IFERROR(VLOOKUP(#REF!,'S24'!B:S,13,FALSE),"")</f>
        <v/>
      </c>
      <c r="AF43" t="str">
        <f>IFERROR(VLOOKUP(#REF!,'S25'!B:S,13,FALSE),"")</f>
        <v/>
      </c>
      <c r="AG43" t="str">
        <f>IFERROR(VLOOKUP(#REF!,'S26'!B:S,13,FALSE),"")</f>
        <v/>
      </c>
      <c r="AH43" t="str">
        <f>IFERROR(VLOOKUP(#REF!,'S27'!B:S,13,FALSE),"")</f>
        <v/>
      </c>
      <c r="AI43" t="str">
        <f>IFERROR(VLOOKUP(#REF!,'S28'!B:S,13,FALSE),"")</f>
        <v/>
      </c>
      <c r="AJ43" t="str">
        <f>IFERROR(VLOOKUP(#REF!,'S29'!B:S,13,FALSE),"")</f>
        <v/>
      </c>
      <c r="AK43" t="str">
        <f>IFERROR(VLOOKUP(#REF!,'S30'!B:S,13,FALSE),"")</f>
        <v/>
      </c>
      <c r="AL43" t="str">
        <f>IFERROR(VLOOKUP(#REF!,'S31'!B:S,13,FALSE),"")</f>
        <v/>
      </c>
      <c r="AM43" t="str">
        <f>IFERROR(VLOOKUP(#REF!,'S32'!B:S,13,FALSE),"")</f>
        <v/>
      </c>
      <c r="AN43" t="str">
        <f>IFERROR(VLOOKUP(#REF!,'S33'!B:S,13,FALSE),"")</f>
        <v/>
      </c>
      <c r="AO43" t="str">
        <f>IFERROR(VLOOKUP(#REF!,'S34'!B:S,13,FALSE),"")</f>
        <v/>
      </c>
      <c r="AP43" t="str">
        <f>IFERROR(VLOOKUP(#REF!,'S35'!B:S,13,FALSE),"")</f>
        <v/>
      </c>
      <c r="AQ43" t="str">
        <f>IFERROR(VLOOKUP(#REF!,'S36'!B:S,13,FALSE),"")</f>
        <v/>
      </c>
      <c r="AR43" t="str">
        <f>IFERROR(VLOOKUP(#REF!,'S37'!B:S,13,FALSE),"")</f>
        <v/>
      </c>
      <c r="AS43" t="str">
        <f>IFERROR(VLOOKUP(#REF!,'S38'!B:S,13,FALSE),"")</f>
        <v/>
      </c>
      <c r="AT43" t="str">
        <f>IFERROR(VLOOKUP(#REF!,'S39'!B:S,13,FALSE),"")</f>
        <v/>
      </c>
      <c r="AU43" s="37" t="str">
        <f>IFERROR(VLOOKUP(#REF!,'S40'!B:S,13,FALSE),"")</f>
        <v/>
      </c>
      <c r="AV43" t="str">
        <f>IFERROR(VLOOKUP(#REF!,'S41'!B:S,13,FALSE),"")</f>
        <v/>
      </c>
      <c r="AW43" t="str">
        <f>IFERROR(VLOOKUP(#REF!,'S42'!B:S,13,FALSE),"")</f>
        <v/>
      </c>
      <c r="AX43" t="str">
        <f>IFERROR(VLOOKUP(#REF!,'S43'!B:S,13,FALSE),"")</f>
        <v/>
      </c>
      <c r="AY43" t="str">
        <f>IFERROR(VLOOKUP(#REF!,'S44'!B:S,13,FALSE),"")</f>
        <v/>
      </c>
      <c r="AZ43" t="str">
        <f>IFERROR(VLOOKUP(#REF!,'S45'!B:S,13,FALSE),"")</f>
        <v/>
      </c>
      <c r="BA43" t="str">
        <f>IFERROR(VLOOKUP(#REF!,'S46'!B:S,13,FALSE),"")</f>
        <v/>
      </c>
      <c r="BB43" t="str">
        <f>IFERROR(VLOOKUP(#REF!,'S47'!B:S,13,FALSE),"")</f>
        <v/>
      </c>
      <c r="BC43" t="str">
        <f>IFERROR(VLOOKUP(#REF!,'S48'!B:S,13,FALSE),"")</f>
        <v/>
      </c>
      <c r="BD43" t="str">
        <f>IFERROR(VLOOKUP(#REF!,'S49'!B:S,13,FALSE),"")</f>
        <v/>
      </c>
      <c r="BE43" t="str">
        <f>IFERROR(VLOOKUP(#REF!,'S50'!B:S,13,FALSE),"")</f>
        <v/>
      </c>
      <c r="BF43" t="str">
        <f>IFERROR(VLOOKUP(#REF!,'S51'!B:S,13,FALSE),"")</f>
        <v/>
      </c>
      <c r="BG43" t="str">
        <f>IFERROR(VLOOKUP(#REF!,'S52'!B:S,13,FALSE),"")</f>
        <v/>
      </c>
      <c r="BH43" s="188" t="e">
        <f>IF(#REF!="",-9999.0001,IF(BJ43=52,-9999.0001+SUM(H43:BG43),IF(BJ43&lt;&gt;52,0.0001+SUM(H43:BG43))))</f>
        <v>#REF!</v>
      </c>
      <c r="BI43" s="65" t="e">
        <f>IF(#REF!="","",SUM(H43:BG43))</f>
        <v>#REF!</v>
      </c>
      <c r="BJ43" s="65" t="e">
        <f>IF(#REF!="","",COUNTIF(H43:BG43,""))</f>
        <v>#REF!</v>
      </c>
      <c r="BK43" s="54">
        <f t="shared" si="1"/>
        <v>0</v>
      </c>
      <c r="BR43" t="str">
        <f>IFERROR(VLOOKUP(#REF!,'S01'!B:S,14,FALSE),"")</f>
        <v/>
      </c>
      <c r="BS43" t="str">
        <f>IFERROR(VLOOKUP(#REF!,'S02'!B:S,14,FALSE),"")</f>
        <v/>
      </c>
      <c r="BT43" t="str">
        <f>IFERROR(VLOOKUP(#REF!,'S03'!B:S,14,FALSE),"")</f>
        <v/>
      </c>
      <c r="BU43" t="str">
        <f>IFERROR(VLOOKUP(#REF!,'S04'!B:S,14,FALSE),"")</f>
        <v/>
      </c>
      <c r="BV43" t="str">
        <f>IFERROR(VLOOKUP(#REF!,'S05'!B:S,14,FALSE),"")</f>
        <v/>
      </c>
      <c r="BW43" t="str">
        <f>IFERROR(VLOOKUP(#REF!,'S06'!B:S,14,FALSE),"")</f>
        <v/>
      </c>
      <c r="BX43" t="str">
        <f>IFERROR(VLOOKUP(#REF!,'S07'!B:S,14,FALSE),"")</f>
        <v/>
      </c>
      <c r="BY43" t="str">
        <f>IFERROR(VLOOKUP(#REF!,'S08'!B:S,14,FALSE),"")</f>
        <v/>
      </c>
      <c r="BZ43" t="str">
        <f>IFERROR(VLOOKUP(#REF!,'S09'!B:S,14,FALSE),"")</f>
        <v/>
      </c>
      <c r="CA43" t="str">
        <f>IFERROR(VLOOKUP(#REF!,'S10'!B:S,14,FALSE),"")</f>
        <v/>
      </c>
      <c r="CB43" t="str">
        <f>IFERROR(VLOOKUP(#REF!,'S11'!B:S,14,FALSE),"")</f>
        <v/>
      </c>
      <c r="CC43" t="str">
        <f>IFERROR(VLOOKUP(#REF!,'S12'!B:S,14,FALSE),"")</f>
        <v/>
      </c>
      <c r="CD43" t="str">
        <f>IFERROR(VLOOKUP(#REF!,'S13'!B:S,14,FALSE),"")</f>
        <v/>
      </c>
      <c r="CE43" t="str">
        <f>IFERROR(VLOOKUP(#REF!,'S14'!B:S,14,FALSE),"")</f>
        <v/>
      </c>
      <c r="CF43" t="str">
        <f>IFERROR(VLOOKUP(#REF!,'S15'!B:S,14,FALSE),"")</f>
        <v/>
      </c>
      <c r="CG43" t="str">
        <f>IFERROR(VLOOKUP(#REF!,'S16'!B:S,14,FALSE),"")</f>
        <v/>
      </c>
      <c r="CH43" t="str">
        <f>IFERROR(VLOOKUP(#REF!,'S17'!B:S,14,FALSE),"")</f>
        <v/>
      </c>
      <c r="CI43" t="str">
        <f>IFERROR(VLOOKUP(#REF!,'S18'!B:S,14,FALSE),"")</f>
        <v/>
      </c>
      <c r="CJ43" t="str">
        <f>IFERROR(VLOOKUP(#REF!,'S19'!B:S,14,FALSE),"")</f>
        <v/>
      </c>
      <c r="CK43" t="str">
        <f>IFERROR(VLOOKUP(#REF!,'S20'!B:S,14,FALSE),"")</f>
        <v/>
      </c>
      <c r="CL43" t="str">
        <f>IFERROR(VLOOKUP(#REF!,'S21'!B:S,14,FALSE),"")</f>
        <v/>
      </c>
      <c r="CM43" t="str">
        <f>IFERROR(VLOOKUP(#REF!,'S22'!B:S,14,FALSE),"")</f>
        <v/>
      </c>
      <c r="CN43" t="str">
        <f>IFERROR(VLOOKUP(#REF!,'S23'!B:S,14,FALSE),"")</f>
        <v/>
      </c>
      <c r="CO43" t="str">
        <f>IFERROR(VLOOKUP(#REF!,'S24'!B:S,14,FALSE),"")</f>
        <v/>
      </c>
      <c r="CP43" t="str">
        <f>IFERROR(VLOOKUP(#REF!,'S25'!B:S,14,FALSE),"")</f>
        <v/>
      </c>
      <c r="CQ43" t="str">
        <f>IFERROR(VLOOKUP(#REF!,'S26'!B:S,14,FALSE),"")</f>
        <v/>
      </c>
      <c r="CR43" t="str">
        <f>IFERROR(VLOOKUP(#REF!,'S27'!B:S,14,FALSE),"")</f>
        <v/>
      </c>
      <c r="CS43" t="str">
        <f>IFERROR(VLOOKUP(#REF!,'S28'!B:S,14,FALSE),"")</f>
        <v/>
      </c>
      <c r="CT43" t="str">
        <f>IFERROR(VLOOKUP(#REF!,'S29'!B:S,14,FALSE),"")</f>
        <v/>
      </c>
      <c r="CU43" t="str">
        <f>IFERROR(VLOOKUP(#REF!,'S30'!B:S,14,FALSE),"")</f>
        <v/>
      </c>
      <c r="CV43" t="str">
        <f>IFERROR(VLOOKUP(#REF!,'S31'!B:S,14,FALSE),"")</f>
        <v/>
      </c>
      <c r="CW43" t="str">
        <f>IFERROR(VLOOKUP(#REF!,'S32'!B:S,14,FALSE),"")</f>
        <v/>
      </c>
      <c r="CX43" t="str">
        <f>IFERROR(VLOOKUP(#REF!,'S33'!B:S,14,FALSE),"")</f>
        <v/>
      </c>
      <c r="CY43" t="str">
        <f>IFERROR(VLOOKUP(#REF!,'S34'!B:S,14,FALSE),"")</f>
        <v/>
      </c>
      <c r="CZ43" t="str">
        <f>IFERROR(VLOOKUP(#REF!,'S35'!B:S,14,FALSE),"")</f>
        <v/>
      </c>
      <c r="DA43" t="str">
        <f>IFERROR(VLOOKUP(#REF!,'S36'!B:S,14,FALSE),"")</f>
        <v/>
      </c>
      <c r="DB43" t="str">
        <f>IFERROR(VLOOKUP(#REF!,'S37'!B:S,14,FALSE),"")</f>
        <v/>
      </c>
      <c r="DC43" t="str">
        <f>IFERROR(VLOOKUP(#REF!,'S38'!B:S,14,FALSE),"")</f>
        <v/>
      </c>
      <c r="DD43" t="str">
        <f>IFERROR(VLOOKUP(#REF!,'S39'!B:S,14,FALSE),"")</f>
        <v/>
      </c>
      <c r="DE43" t="str">
        <f>IFERROR(VLOOKUP(#REF!,'S40'!B:S,14,FALSE),"")</f>
        <v/>
      </c>
      <c r="DF43" t="str">
        <f>IFERROR(VLOOKUP(#REF!,'S41'!B:S,14,FALSE),"")</f>
        <v/>
      </c>
      <c r="DG43" t="str">
        <f>IFERROR(VLOOKUP(#REF!,'S42'!B:S,14,FALSE),"")</f>
        <v/>
      </c>
      <c r="DH43" t="str">
        <f>IFERROR(VLOOKUP(#REF!,'S43'!B:S,14,FALSE),"")</f>
        <v/>
      </c>
      <c r="DI43" t="str">
        <f>IFERROR(VLOOKUP(#REF!,'S44'!B:S,14,FALSE),"")</f>
        <v/>
      </c>
      <c r="DJ43" t="str">
        <f>IFERROR(VLOOKUP(#REF!,'S45'!B:S,14,FALSE),"")</f>
        <v/>
      </c>
      <c r="DK43" t="str">
        <f>IFERROR(VLOOKUP(#REF!,'S46'!B:S,14,FALSE),"")</f>
        <v/>
      </c>
      <c r="DL43" t="str">
        <f>IFERROR(VLOOKUP(#REF!,'S47'!B:S,14,FALSE),"")</f>
        <v/>
      </c>
      <c r="DM43" t="str">
        <f>IFERROR(VLOOKUP(#REF!,'S48'!B:S,14,FALSE),"")</f>
        <v/>
      </c>
      <c r="DN43" t="str">
        <f>IFERROR(VLOOKUP(#REF!,'S49'!B:S,14,FALSE),"")</f>
        <v/>
      </c>
      <c r="DO43" t="str">
        <f>IFERROR(VLOOKUP(#REF!,'S50'!B:S,14,FALSE),"")</f>
        <v/>
      </c>
      <c r="DP43" t="str">
        <f>IFERROR(VLOOKUP(#REF!,'S51'!B:S,14,FALSE),"")</f>
        <v/>
      </c>
      <c r="DQ43" t="str">
        <f>IFERROR(VLOOKUP(#REF!,'S52'!B:S,14,FALSE),"")</f>
        <v/>
      </c>
      <c r="DR43" t="e">
        <f>IF(#REF!="","",IF(F43="non classé","",SUM(BR43:DQ43)))</f>
        <v>#REF!</v>
      </c>
    </row>
    <row r="44" spans="1:122" ht="23.1" customHeight="1" x14ac:dyDescent="0.25">
      <c r="A44" s="48" t="s">
        <v>382</v>
      </c>
      <c r="B44" s="234" t="s">
        <v>348</v>
      </c>
      <c r="F44" s="86" t="e">
        <f>IF(#REF!="","",IFERROR(INDEX(Challenge!$A$3:$A$72,MATCH(#REF!,Challenge!$B$3:$B$72,0)),"non classé"))</f>
        <v>#REF!</v>
      </c>
      <c r="G44" s="86"/>
      <c r="H44" t="str">
        <f>IFERROR(VLOOKUP(#REF!,'S01'!B:S,13,FALSE),"")</f>
        <v/>
      </c>
      <c r="I44" t="str">
        <f>IFERROR(VLOOKUP(#REF!,'S02'!B:S,13,FALSE),"")</f>
        <v/>
      </c>
      <c r="J44" t="str">
        <f>IFERROR(VLOOKUP(#REF!,'S03'!B:S,13,FALSE),"")</f>
        <v/>
      </c>
      <c r="K44" t="str">
        <f>IFERROR(VLOOKUP(#REF!,'S04'!B:S,13,FALSE),"")</f>
        <v/>
      </c>
      <c r="L44" t="str">
        <f>IFERROR(VLOOKUP(#REF!,'S05'!B:S,13,FALSE),"")</f>
        <v/>
      </c>
      <c r="M44" t="str">
        <f>IFERROR(VLOOKUP(#REF!,'S06'!B:S,13,FALSE),"")</f>
        <v/>
      </c>
      <c r="N44" t="str">
        <f>IFERROR(VLOOKUP(#REF!,'S07'!B:S,13,FALSE),"")</f>
        <v/>
      </c>
      <c r="O44" t="str">
        <f>IFERROR(VLOOKUP(#REF!,'S08'!B:S,13,FALSE),"")</f>
        <v/>
      </c>
      <c r="P44" t="str">
        <f>IFERROR(VLOOKUP(#REF!,'S09'!B:S,13,FALSE),"")</f>
        <v/>
      </c>
      <c r="Q44" t="str">
        <f>IFERROR(VLOOKUP(#REF!,'S10'!B:S,13,FALSE),"")</f>
        <v/>
      </c>
      <c r="R44" t="str">
        <f>IFERROR(VLOOKUP(#REF!,'S11'!B:S,13,FALSE),"")</f>
        <v/>
      </c>
      <c r="S44" t="str">
        <f>IFERROR(VLOOKUP(#REF!,'S12'!B:S,13,FALSE),"")</f>
        <v/>
      </c>
      <c r="T44" t="str">
        <f>IFERROR(VLOOKUP(#REF!,'S13'!B:S,13,FALSE),"")</f>
        <v/>
      </c>
      <c r="U44" t="str">
        <f>IFERROR(VLOOKUP(#REF!,'S14'!B:S,13,FALSE),"")</f>
        <v/>
      </c>
      <c r="V44" t="str">
        <f>IFERROR(VLOOKUP(#REF!,'S15'!B:S,13,FALSE),"")</f>
        <v/>
      </c>
      <c r="W44" t="str">
        <f>IFERROR(VLOOKUP(#REF!,'S16'!B:S,13,FALSE),"")</f>
        <v/>
      </c>
      <c r="X44" t="str">
        <f>IFERROR(VLOOKUP(#REF!,'S17'!B:S,13,FALSE),"")</f>
        <v/>
      </c>
      <c r="Y44" t="str">
        <f>IFERROR(VLOOKUP(#REF!,'S18'!B:S,13,FALSE),"")</f>
        <v/>
      </c>
      <c r="Z44" t="str">
        <f>IFERROR(VLOOKUP(#REF!,'S19'!B:S,13,FALSE),"")</f>
        <v/>
      </c>
      <c r="AA44" t="str">
        <f>IFERROR(VLOOKUP(#REF!,'S20'!B:S,13,FALSE),"")</f>
        <v/>
      </c>
      <c r="AB44" t="str">
        <f>IFERROR(VLOOKUP(#REF!,'S21'!B:S,13,FALSE),"")</f>
        <v/>
      </c>
      <c r="AC44" t="str">
        <f>IFERROR(VLOOKUP(#REF!,'S22'!B:S,13,FALSE),"")</f>
        <v/>
      </c>
      <c r="AD44" t="str">
        <f>IFERROR(VLOOKUP(#REF!,'S23'!B:S,13,FALSE),"")</f>
        <v/>
      </c>
      <c r="AE44" t="str">
        <f>IFERROR(VLOOKUP(#REF!,'S24'!B:S,13,FALSE),"")</f>
        <v/>
      </c>
      <c r="AF44" t="str">
        <f>IFERROR(VLOOKUP(#REF!,'S25'!B:S,13,FALSE),"")</f>
        <v/>
      </c>
      <c r="AG44" t="str">
        <f>IFERROR(VLOOKUP(#REF!,'S26'!B:S,13,FALSE),"")</f>
        <v/>
      </c>
      <c r="AH44" t="str">
        <f>IFERROR(VLOOKUP(#REF!,'S27'!B:S,13,FALSE),"")</f>
        <v/>
      </c>
      <c r="AI44" t="str">
        <f>IFERROR(VLOOKUP(#REF!,'S28'!B:S,13,FALSE),"")</f>
        <v/>
      </c>
      <c r="AJ44" t="str">
        <f>IFERROR(VLOOKUP(#REF!,'S29'!B:S,13,FALSE),"")</f>
        <v/>
      </c>
      <c r="AK44" t="str">
        <f>IFERROR(VLOOKUP(#REF!,'S30'!B:S,13,FALSE),"")</f>
        <v/>
      </c>
      <c r="AL44" t="str">
        <f>IFERROR(VLOOKUP(#REF!,'S31'!B:S,13,FALSE),"")</f>
        <v/>
      </c>
      <c r="AM44" t="str">
        <f>IFERROR(VLOOKUP(#REF!,'S32'!B:S,13,FALSE),"")</f>
        <v/>
      </c>
      <c r="AN44" t="str">
        <f>IFERROR(VLOOKUP(#REF!,'S33'!B:S,13,FALSE),"")</f>
        <v/>
      </c>
      <c r="AO44" t="str">
        <f>IFERROR(VLOOKUP(#REF!,'S34'!B:S,13,FALSE),"")</f>
        <v/>
      </c>
      <c r="AP44" t="str">
        <f>IFERROR(VLOOKUP(#REF!,'S35'!B:S,13,FALSE),"")</f>
        <v/>
      </c>
      <c r="AQ44" t="str">
        <f>IFERROR(VLOOKUP(#REF!,'S36'!B:S,13,FALSE),"")</f>
        <v/>
      </c>
      <c r="AR44" t="str">
        <f>IFERROR(VLOOKUP(#REF!,'S37'!B:S,13,FALSE),"")</f>
        <v/>
      </c>
      <c r="AS44" t="str">
        <f>IFERROR(VLOOKUP(#REF!,'S38'!B:S,13,FALSE),"")</f>
        <v/>
      </c>
      <c r="AT44" t="str">
        <f>IFERROR(VLOOKUP(#REF!,'S39'!B:S,13,FALSE),"")</f>
        <v/>
      </c>
      <c r="AU44" s="37" t="str">
        <f>IFERROR(VLOOKUP(#REF!,'S40'!B:S,13,FALSE),"")</f>
        <v/>
      </c>
      <c r="AV44" t="str">
        <f>IFERROR(VLOOKUP(#REF!,'S41'!B:S,13,FALSE),"")</f>
        <v/>
      </c>
      <c r="AW44" t="str">
        <f>IFERROR(VLOOKUP(#REF!,'S42'!B:S,13,FALSE),"")</f>
        <v/>
      </c>
      <c r="AX44" t="str">
        <f>IFERROR(VLOOKUP(#REF!,'S43'!B:S,13,FALSE),"")</f>
        <v/>
      </c>
      <c r="AY44" t="str">
        <f>IFERROR(VLOOKUP(#REF!,'S44'!B:S,13,FALSE),"")</f>
        <v/>
      </c>
      <c r="AZ44" t="str">
        <f>IFERROR(VLOOKUP(#REF!,'S45'!B:S,13,FALSE),"")</f>
        <v/>
      </c>
      <c r="BA44" t="str">
        <f>IFERROR(VLOOKUP(#REF!,'S46'!B:S,13,FALSE),"")</f>
        <v/>
      </c>
      <c r="BB44" t="str">
        <f>IFERROR(VLOOKUP(#REF!,'S47'!B:S,13,FALSE),"")</f>
        <v/>
      </c>
      <c r="BC44" t="str">
        <f>IFERROR(VLOOKUP(#REF!,'S48'!B:S,13,FALSE),"")</f>
        <v/>
      </c>
      <c r="BD44" t="str">
        <f>IFERROR(VLOOKUP(#REF!,'S49'!B:S,13,FALSE),"")</f>
        <v/>
      </c>
      <c r="BE44" t="str">
        <f>IFERROR(VLOOKUP(#REF!,'S50'!B:S,13,FALSE),"")</f>
        <v/>
      </c>
      <c r="BF44" t="str">
        <f>IFERROR(VLOOKUP(#REF!,'S51'!B:S,13,FALSE),"")</f>
        <v/>
      </c>
      <c r="BG44" t="str">
        <f>IFERROR(VLOOKUP(#REF!,'S52'!B:S,13,FALSE),"")</f>
        <v/>
      </c>
      <c r="BH44" s="188" t="e">
        <f>IF(#REF!="",-9999.0001,IF(BJ44=52,-9999.0001+SUM(H44:BG44),IF(BJ44&lt;&gt;52,0.0001+SUM(H44:BG44))))</f>
        <v>#REF!</v>
      </c>
      <c r="BI44" s="65" t="e">
        <f>IF(#REF!="","",SUM(H44:BG44))</f>
        <v>#REF!</v>
      </c>
      <c r="BJ44" s="65" t="e">
        <f>IF(#REF!="","",COUNTIF(H44:BG44,""))</f>
        <v>#REF!</v>
      </c>
      <c r="BK44" s="54">
        <f t="shared" si="1"/>
        <v>0</v>
      </c>
      <c r="BR44" t="str">
        <f>IFERROR(VLOOKUP(#REF!,'S01'!B:S,14,FALSE),"")</f>
        <v/>
      </c>
      <c r="BS44" t="str">
        <f>IFERROR(VLOOKUP(#REF!,'S02'!B:S,14,FALSE),"")</f>
        <v/>
      </c>
      <c r="BT44" t="str">
        <f>IFERROR(VLOOKUP(#REF!,'S03'!B:S,14,FALSE),"")</f>
        <v/>
      </c>
      <c r="BU44" t="str">
        <f>IFERROR(VLOOKUP(#REF!,'S04'!B:S,14,FALSE),"")</f>
        <v/>
      </c>
      <c r="BV44" t="str">
        <f>IFERROR(VLOOKUP(#REF!,'S05'!B:S,14,FALSE),"")</f>
        <v/>
      </c>
      <c r="BW44" t="str">
        <f>IFERROR(VLOOKUP(#REF!,'S06'!B:S,14,FALSE),"")</f>
        <v/>
      </c>
      <c r="BX44" t="str">
        <f>IFERROR(VLOOKUP(#REF!,'S07'!B:S,14,FALSE),"")</f>
        <v/>
      </c>
      <c r="BY44" t="str">
        <f>IFERROR(VLOOKUP(#REF!,'S08'!B:S,14,FALSE),"")</f>
        <v/>
      </c>
      <c r="BZ44" t="str">
        <f>IFERROR(VLOOKUP(#REF!,'S09'!B:S,14,FALSE),"")</f>
        <v/>
      </c>
      <c r="CA44" t="str">
        <f>IFERROR(VLOOKUP(#REF!,'S10'!B:S,14,FALSE),"")</f>
        <v/>
      </c>
      <c r="CB44" t="str">
        <f>IFERROR(VLOOKUP(#REF!,'S11'!B:S,14,FALSE),"")</f>
        <v/>
      </c>
      <c r="CC44" t="str">
        <f>IFERROR(VLOOKUP(#REF!,'S12'!B:S,14,FALSE),"")</f>
        <v/>
      </c>
      <c r="CD44" t="str">
        <f>IFERROR(VLOOKUP(#REF!,'S13'!B:S,14,FALSE),"")</f>
        <v/>
      </c>
      <c r="CE44" t="str">
        <f>IFERROR(VLOOKUP(#REF!,'S14'!B:S,14,FALSE),"")</f>
        <v/>
      </c>
      <c r="CF44" t="str">
        <f>IFERROR(VLOOKUP(#REF!,'S15'!B:S,14,FALSE),"")</f>
        <v/>
      </c>
      <c r="CG44" t="str">
        <f>IFERROR(VLOOKUP(#REF!,'S16'!B:S,14,FALSE),"")</f>
        <v/>
      </c>
      <c r="CH44" t="str">
        <f>IFERROR(VLOOKUP(#REF!,'S17'!B:S,14,FALSE),"")</f>
        <v/>
      </c>
      <c r="CI44" t="str">
        <f>IFERROR(VLOOKUP(#REF!,'S18'!B:S,14,FALSE),"")</f>
        <v/>
      </c>
      <c r="CJ44" t="str">
        <f>IFERROR(VLOOKUP(#REF!,'S19'!B:S,14,FALSE),"")</f>
        <v/>
      </c>
      <c r="CK44" t="str">
        <f>IFERROR(VLOOKUP(#REF!,'S20'!B:S,14,FALSE),"")</f>
        <v/>
      </c>
      <c r="CL44" t="str">
        <f>IFERROR(VLOOKUP(#REF!,'S21'!B:S,14,FALSE),"")</f>
        <v/>
      </c>
      <c r="CM44" t="str">
        <f>IFERROR(VLOOKUP(#REF!,'S22'!B:S,14,FALSE),"")</f>
        <v/>
      </c>
      <c r="CN44" t="str">
        <f>IFERROR(VLOOKUP(#REF!,'S23'!B:S,14,FALSE),"")</f>
        <v/>
      </c>
      <c r="CO44" t="str">
        <f>IFERROR(VLOOKUP(#REF!,'S24'!B:S,14,FALSE),"")</f>
        <v/>
      </c>
      <c r="CP44" t="str">
        <f>IFERROR(VLOOKUP(#REF!,'S25'!B:S,14,FALSE),"")</f>
        <v/>
      </c>
      <c r="CQ44" t="str">
        <f>IFERROR(VLOOKUP(#REF!,'S26'!B:S,14,FALSE),"")</f>
        <v/>
      </c>
      <c r="CR44" t="str">
        <f>IFERROR(VLOOKUP(#REF!,'S27'!B:S,14,FALSE),"")</f>
        <v/>
      </c>
      <c r="CS44" t="str">
        <f>IFERROR(VLOOKUP(#REF!,'S28'!B:S,14,FALSE),"")</f>
        <v/>
      </c>
      <c r="CT44" t="str">
        <f>IFERROR(VLOOKUP(#REF!,'S29'!B:S,14,FALSE),"")</f>
        <v/>
      </c>
      <c r="CU44" t="str">
        <f>IFERROR(VLOOKUP(#REF!,'S30'!B:S,14,FALSE),"")</f>
        <v/>
      </c>
      <c r="CV44" t="str">
        <f>IFERROR(VLOOKUP(#REF!,'S31'!B:S,14,FALSE),"")</f>
        <v/>
      </c>
      <c r="CW44" t="str">
        <f>IFERROR(VLOOKUP(#REF!,'S32'!B:S,14,FALSE),"")</f>
        <v/>
      </c>
      <c r="CX44" t="str">
        <f>IFERROR(VLOOKUP(#REF!,'S33'!B:S,14,FALSE),"")</f>
        <v/>
      </c>
      <c r="CY44" t="str">
        <f>IFERROR(VLOOKUP(#REF!,'S34'!B:S,14,FALSE),"")</f>
        <v/>
      </c>
      <c r="CZ44" t="str">
        <f>IFERROR(VLOOKUP(#REF!,'S35'!B:S,14,FALSE),"")</f>
        <v/>
      </c>
      <c r="DA44" t="str">
        <f>IFERROR(VLOOKUP(#REF!,'S36'!B:S,14,FALSE),"")</f>
        <v/>
      </c>
      <c r="DB44" t="str">
        <f>IFERROR(VLOOKUP(#REF!,'S37'!B:S,14,FALSE),"")</f>
        <v/>
      </c>
      <c r="DC44" t="str">
        <f>IFERROR(VLOOKUP(#REF!,'S38'!B:S,14,FALSE),"")</f>
        <v/>
      </c>
      <c r="DD44" t="str">
        <f>IFERROR(VLOOKUP(#REF!,'S39'!B:S,14,FALSE),"")</f>
        <v/>
      </c>
      <c r="DE44" t="str">
        <f>IFERROR(VLOOKUP(#REF!,'S40'!B:S,14,FALSE),"")</f>
        <v/>
      </c>
      <c r="DF44" t="str">
        <f>IFERROR(VLOOKUP(#REF!,'S41'!B:S,14,FALSE),"")</f>
        <v/>
      </c>
      <c r="DG44" t="str">
        <f>IFERROR(VLOOKUP(#REF!,'S42'!B:S,14,FALSE),"")</f>
        <v/>
      </c>
      <c r="DH44" t="str">
        <f>IFERROR(VLOOKUP(#REF!,'S43'!B:S,14,FALSE),"")</f>
        <v/>
      </c>
      <c r="DI44" t="str">
        <f>IFERROR(VLOOKUP(#REF!,'S44'!B:S,14,FALSE),"")</f>
        <v/>
      </c>
      <c r="DJ44" t="str">
        <f>IFERROR(VLOOKUP(#REF!,'S45'!B:S,14,FALSE),"")</f>
        <v/>
      </c>
      <c r="DK44" t="str">
        <f>IFERROR(VLOOKUP(#REF!,'S46'!B:S,14,FALSE),"")</f>
        <v/>
      </c>
      <c r="DL44" t="str">
        <f>IFERROR(VLOOKUP(#REF!,'S47'!B:S,14,FALSE),"")</f>
        <v/>
      </c>
      <c r="DM44" t="str">
        <f>IFERROR(VLOOKUP(#REF!,'S48'!B:S,14,FALSE),"")</f>
        <v/>
      </c>
      <c r="DN44" t="str">
        <f>IFERROR(VLOOKUP(#REF!,'S49'!B:S,14,FALSE),"")</f>
        <v/>
      </c>
      <c r="DO44" t="str">
        <f>IFERROR(VLOOKUP(#REF!,'S50'!B:S,14,FALSE),"")</f>
        <v/>
      </c>
      <c r="DP44" t="str">
        <f>IFERROR(VLOOKUP(#REF!,'S51'!B:S,14,FALSE),"")</f>
        <v/>
      </c>
      <c r="DQ44" t="str">
        <f>IFERROR(VLOOKUP(#REF!,'S52'!B:S,14,FALSE),"")</f>
        <v/>
      </c>
      <c r="DR44" t="e">
        <f>IF(#REF!="","",IF(F44="non classé","",SUM(BR44:DQ44)))</f>
        <v>#REF!</v>
      </c>
    </row>
    <row r="45" spans="1:122" ht="23.1" hidden="1" customHeight="1" x14ac:dyDescent="0.25">
      <c r="A45" s="48"/>
      <c r="B45" s="234" t="s">
        <v>349</v>
      </c>
      <c r="F45" s="86" t="e">
        <f>IF(#REF!="","",IFERROR(INDEX(Challenge!$A$3:$A$72,MATCH(#REF!,Challenge!$B$3:$B$72,0)),"non classé"))</f>
        <v>#REF!</v>
      </c>
      <c r="G45" s="86"/>
      <c r="H45" t="str">
        <f>IFERROR(VLOOKUP(#REF!,'S01'!B:S,13,FALSE),"")</f>
        <v/>
      </c>
      <c r="I45" t="str">
        <f>IFERROR(VLOOKUP(#REF!,'S02'!B:S,13,FALSE),"")</f>
        <v/>
      </c>
      <c r="J45" t="str">
        <f>IFERROR(VLOOKUP(#REF!,'S03'!B:S,13,FALSE),"")</f>
        <v/>
      </c>
      <c r="K45" t="str">
        <f>IFERROR(VLOOKUP(#REF!,'S04'!B:S,13,FALSE),"")</f>
        <v/>
      </c>
      <c r="L45" t="str">
        <f>IFERROR(VLOOKUP(#REF!,'S05'!B:S,13,FALSE),"")</f>
        <v/>
      </c>
      <c r="M45" t="str">
        <f>IFERROR(VLOOKUP(#REF!,'S06'!B:S,13,FALSE),"")</f>
        <v/>
      </c>
      <c r="N45" t="str">
        <f>IFERROR(VLOOKUP(#REF!,'S07'!B:S,13,FALSE),"")</f>
        <v/>
      </c>
      <c r="O45" t="str">
        <f>IFERROR(VLOOKUP(#REF!,'S08'!B:S,13,FALSE),"")</f>
        <v/>
      </c>
      <c r="P45" t="str">
        <f>IFERROR(VLOOKUP(#REF!,'S09'!B:S,13,FALSE),"")</f>
        <v/>
      </c>
      <c r="Q45" t="str">
        <f>IFERROR(VLOOKUP(#REF!,'S10'!B:S,13,FALSE),"")</f>
        <v/>
      </c>
      <c r="R45" t="str">
        <f>IFERROR(VLOOKUP(#REF!,'S11'!B:S,13,FALSE),"")</f>
        <v/>
      </c>
      <c r="S45" t="str">
        <f>IFERROR(VLOOKUP(#REF!,'S12'!B:S,13,FALSE),"")</f>
        <v/>
      </c>
      <c r="T45" t="str">
        <f>IFERROR(VLOOKUP(#REF!,'S13'!B:S,13,FALSE),"")</f>
        <v/>
      </c>
      <c r="U45" t="str">
        <f>IFERROR(VLOOKUP(#REF!,'S14'!B:S,13,FALSE),"")</f>
        <v/>
      </c>
      <c r="V45" t="str">
        <f>IFERROR(VLOOKUP(#REF!,'S15'!B:S,13,FALSE),"")</f>
        <v/>
      </c>
      <c r="W45" t="str">
        <f>IFERROR(VLOOKUP(#REF!,'S16'!B:S,13,FALSE),"")</f>
        <v/>
      </c>
      <c r="X45" t="str">
        <f>IFERROR(VLOOKUP(#REF!,'S17'!B:S,13,FALSE),"")</f>
        <v/>
      </c>
      <c r="Y45" t="str">
        <f>IFERROR(VLOOKUP(#REF!,'S18'!B:S,13,FALSE),"")</f>
        <v/>
      </c>
      <c r="Z45" t="str">
        <f>IFERROR(VLOOKUP(#REF!,'S19'!B:S,13,FALSE),"")</f>
        <v/>
      </c>
      <c r="AA45" t="str">
        <f>IFERROR(VLOOKUP(#REF!,'S20'!B:S,13,FALSE),"")</f>
        <v/>
      </c>
      <c r="AB45" t="str">
        <f>IFERROR(VLOOKUP(#REF!,'S21'!B:S,13,FALSE),"")</f>
        <v/>
      </c>
      <c r="AC45" t="str">
        <f>IFERROR(VLOOKUP(#REF!,'S22'!B:S,13,FALSE),"")</f>
        <v/>
      </c>
      <c r="AD45" t="str">
        <f>IFERROR(VLOOKUP(#REF!,'S23'!B:S,13,FALSE),"")</f>
        <v/>
      </c>
      <c r="AE45" t="str">
        <f>IFERROR(VLOOKUP(#REF!,'S24'!B:S,13,FALSE),"")</f>
        <v/>
      </c>
      <c r="AF45" t="str">
        <f>IFERROR(VLOOKUP(#REF!,'S25'!B:S,13,FALSE),"")</f>
        <v/>
      </c>
      <c r="AG45" t="str">
        <f>IFERROR(VLOOKUP(#REF!,'S26'!B:S,13,FALSE),"")</f>
        <v/>
      </c>
      <c r="AH45" t="str">
        <f>IFERROR(VLOOKUP(#REF!,'S27'!B:S,13,FALSE),"")</f>
        <v/>
      </c>
      <c r="AI45" t="str">
        <f>IFERROR(VLOOKUP(#REF!,'S28'!B:S,13,FALSE),"")</f>
        <v/>
      </c>
      <c r="AJ45" t="str">
        <f>IFERROR(VLOOKUP(#REF!,'S29'!B:S,13,FALSE),"")</f>
        <v/>
      </c>
      <c r="AK45" t="str">
        <f>IFERROR(VLOOKUP(#REF!,'S30'!B:S,13,FALSE),"")</f>
        <v/>
      </c>
      <c r="AL45" t="str">
        <f>IFERROR(VLOOKUP(#REF!,'S31'!B:S,13,FALSE),"")</f>
        <v/>
      </c>
      <c r="AM45" t="str">
        <f>IFERROR(VLOOKUP(#REF!,'S32'!B:S,13,FALSE),"")</f>
        <v/>
      </c>
      <c r="AN45" t="str">
        <f>IFERROR(VLOOKUP(#REF!,'S33'!B:S,13,FALSE),"")</f>
        <v/>
      </c>
      <c r="AO45" t="str">
        <f>IFERROR(VLOOKUP(#REF!,'S34'!B:S,13,FALSE),"")</f>
        <v/>
      </c>
      <c r="AP45" t="str">
        <f>IFERROR(VLOOKUP(#REF!,'S35'!B:S,13,FALSE),"")</f>
        <v/>
      </c>
      <c r="AQ45" t="str">
        <f>IFERROR(VLOOKUP(#REF!,'S36'!B:S,13,FALSE),"")</f>
        <v/>
      </c>
      <c r="AR45" t="str">
        <f>IFERROR(VLOOKUP(#REF!,'S37'!B:S,13,FALSE),"")</f>
        <v/>
      </c>
      <c r="AS45" t="str">
        <f>IFERROR(VLOOKUP(#REF!,'S38'!B:S,13,FALSE),"")</f>
        <v/>
      </c>
      <c r="AT45" t="str">
        <f>IFERROR(VLOOKUP(#REF!,'S39'!B:S,13,FALSE),"")</f>
        <v/>
      </c>
      <c r="AU45" s="37" t="str">
        <f>IFERROR(VLOOKUP(#REF!,'S40'!B:S,13,FALSE),"")</f>
        <v/>
      </c>
      <c r="AV45" t="str">
        <f>IFERROR(VLOOKUP(#REF!,'S41'!B:S,13,FALSE),"")</f>
        <v/>
      </c>
      <c r="AW45" t="str">
        <f>IFERROR(VLOOKUP(#REF!,'S42'!B:S,13,FALSE),"")</f>
        <v/>
      </c>
      <c r="AX45" t="str">
        <f>IFERROR(VLOOKUP(#REF!,'S43'!B:S,13,FALSE),"")</f>
        <v/>
      </c>
      <c r="AY45" t="str">
        <f>IFERROR(VLOOKUP(#REF!,'S44'!B:S,13,FALSE),"")</f>
        <v/>
      </c>
      <c r="AZ45" t="str">
        <f>IFERROR(VLOOKUP(#REF!,'S45'!B:S,13,FALSE),"")</f>
        <v/>
      </c>
      <c r="BA45" t="str">
        <f>IFERROR(VLOOKUP(#REF!,'S46'!B:S,13,FALSE),"")</f>
        <v/>
      </c>
      <c r="BB45" t="str">
        <f>IFERROR(VLOOKUP(#REF!,'S47'!B:S,13,FALSE),"")</f>
        <v/>
      </c>
      <c r="BC45" t="str">
        <f>IFERROR(VLOOKUP(#REF!,'S48'!B:S,13,FALSE),"")</f>
        <v/>
      </c>
      <c r="BD45" t="str">
        <f>IFERROR(VLOOKUP(#REF!,'S49'!B:S,13,FALSE),"")</f>
        <v/>
      </c>
      <c r="BE45" t="str">
        <f>IFERROR(VLOOKUP(#REF!,'S50'!B:S,13,FALSE),"")</f>
        <v/>
      </c>
      <c r="BF45" t="str">
        <f>IFERROR(VLOOKUP(#REF!,'S51'!B:S,13,FALSE),"")</f>
        <v/>
      </c>
      <c r="BG45" t="str">
        <f>IFERROR(VLOOKUP(#REF!,'S52'!B:S,13,FALSE),"")</f>
        <v/>
      </c>
      <c r="BH45" s="188" t="e">
        <f>IF(#REF!="",-9999.0001,IF(BJ45=52,-9999.0001+SUM(H45:BG45),IF(BJ45&lt;&gt;52,0.0001+SUM(H45:BG45))))</f>
        <v>#REF!</v>
      </c>
      <c r="BI45" s="65" t="e">
        <f>IF(#REF!="","",SUM(H45:BG45))</f>
        <v>#REF!</v>
      </c>
      <c r="BJ45" s="65" t="e">
        <f>IF(#REF!="","",COUNTIF(H45:BG45,""))</f>
        <v>#REF!</v>
      </c>
      <c r="BK45" s="54">
        <f t="shared" si="1"/>
        <v>0</v>
      </c>
      <c r="BR45" t="str">
        <f>IFERROR(VLOOKUP(#REF!,'S01'!B:S,14,FALSE),"")</f>
        <v/>
      </c>
      <c r="BS45" t="str">
        <f>IFERROR(VLOOKUP(#REF!,'S02'!B:S,14,FALSE),"")</f>
        <v/>
      </c>
      <c r="BT45" t="str">
        <f>IFERROR(VLOOKUP(#REF!,'S03'!B:S,14,FALSE),"")</f>
        <v/>
      </c>
      <c r="BU45" t="str">
        <f>IFERROR(VLOOKUP(#REF!,'S04'!B:S,14,FALSE),"")</f>
        <v/>
      </c>
      <c r="BV45" t="str">
        <f>IFERROR(VLOOKUP(#REF!,'S05'!B:S,14,FALSE),"")</f>
        <v/>
      </c>
      <c r="BW45" t="str">
        <f>IFERROR(VLOOKUP(#REF!,'S06'!B:S,14,FALSE),"")</f>
        <v/>
      </c>
      <c r="BX45" t="str">
        <f>IFERROR(VLOOKUP(#REF!,'S07'!B:S,14,FALSE),"")</f>
        <v/>
      </c>
      <c r="BY45" t="str">
        <f>IFERROR(VLOOKUP(#REF!,'S08'!B:S,14,FALSE),"")</f>
        <v/>
      </c>
      <c r="BZ45" t="str">
        <f>IFERROR(VLOOKUP(#REF!,'S09'!B:S,14,FALSE),"")</f>
        <v/>
      </c>
      <c r="CA45" t="str">
        <f>IFERROR(VLOOKUP(#REF!,'S10'!B:S,14,FALSE),"")</f>
        <v/>
      </c>
      <c r="CB45" t="str">
        <f>IFERROR(VLOOKUP(#REF!,'S11'!B:S,14,FALSE),"")</f>
        <v/>
      </c>
      <c r="CC45" t="str">
        <f>IFERROR(VLOOKUP(#REF!,'S12'!B:S,14,FALSE),"")</f>
        <v/>
      </c>
      <c r="CD45" t="str">
        <f>IFERROR(VLOOKUP(#REF!,'S13'!B:S,14,FALSE),"")</f>
        <v/>
      </c>
      <c r="CE45" t="str">
        <f>IFERROR(VLOOKUP(#REF!,'S14'!B:S,14,FALSE),"")</f>
        <v/>
      </c>
      <c r="CF45" t="str">
        <f>IFERROR(VLOOKUP(#REF!,'S15'!B:S,14,FALSE),"")</f>
        <v/>
      </c>
      <c r="CG45" t="str">
        <f>IFERROR(VLOOKUP(#REF!,'S16'!B:S,14,FALSE),"")</f>
        <v/>
      </c>
      <c r="CH45" t="str">
        <f>IFERROR(VLOOKUP(#REF!,'S17'!B:S,14,FALSE),"")</f>
        <v/>
      </c>
      <c r="CI45" t="str">
        <f>IFERROR(VLOOKUP(#REF!,'S18'!B:S,14,FALSE),"")</f>
        <v/>
      </c>
      <c r="CJ45" t="str">
        <f>IFERROR(VLOOKUP(#REF!,'S19'!B:S,14,FALSE),"")</f>
        <v/>
      </c>
      <c r="CK45" t="str">
        <f>IFERROR(VLOOKUP(#REF!,'S20'!B:S,14,FALSE),"")</f>
        <v/>
      </c>
      <c r="CL45" t="str">
        <f>IFERROR(VLOOKUP(#REF!,'S21'!B:S,14,FALSE),"")</f>
        <v/>
      </c>
      <c r="CM45" t="str">
        <f>IFERROR(VLOOKUP(#REF!,'S22'!B:S,14,FALSE),"")</f>
        <v/>
      </c>
      <c r="CN45" t="str">
        <f>IFERROR(VLOOKUP(#REF!,'S23'!B:S,14,FALSE),"")</f>
        <v/>
      </c>
      <c r="CO45" t="str">
        <f>IFERROR(VLOOKUP(#REF!,'S24'!B:S,14,FALSE),"")</f>
        <v/>
      </c>
      <c r="CP45" t="str">
        <f>IFERROR(VLOOKUP(#REF!,'S25'!B:S,14,FALSE),"")</f>
        <v/>
      </c>
      <c r="CQ45" t="str">
        <f>IFERROR(VLOOKUP(#REF!,'S26'!B:S,14,FALSE),"")</f>
        <v/>
      </c>
      <c r="CR45" t="str">
        <f>IFERROR(VLOOKUP(#REF!,'S27'!B:S,14,FALSE),"")</f>
        <v/>
      </c>
      <c r="CS45" t="str">
        <f>IFERROR(VLOOKUP(#REF!,'S28'!B:S,14,FALSE),"")</f>
        <v/>
      </c>
      <c r="CT45" t="str">
        <f>IFERROR(VLOOKUP(#REF!,'S29'!B:S,14,FALSE),"")</f>
        <v/>
      </c>
      <c r="CU45" t="str">
        <f>IFERROR(VLOOKUP(#REF!,'S30'!B:S,14,FALSE),"")</f>
        <v/>
      </c>
      <c r="CV45" t="str">
        <f>IFERROR(VLOOKUP(#REF!,'S31'!B:S,14,FALSE),"")</f>
        <v/>
      </c>
      <c r="CW45" t="str">
        <f>IFERROR(VLOOKUP(#REF!,'S32'!B:S,14,FALSE),"")</f>
        <v/>
      </c>
      <c r="CX45" t="str">
        <f>IFERROR(VLOOKUP(#REF!,'S33'!B:S,14,FALSE),"")</f>
        <v/>
      </c>
      <c r="CY45" t="str">
        <f>IFERROR(VLOOKUP(#REF!,'S34'!B:S,14,FALSE),"")</f>
        <v/>
      </c>
      <c r="CZ45" t="str">
        <f>IFERROR(VLOOKUP(#REF!,'S35'!B:S,14,FALSE),"")</f>
        <v/>
      </c>
      <c r="DA45" t="str">
        <f>IFERROR(VLOOKUP(#REF!,'S36'!B:S,14,FALSE),"")</f>
        <v/>
      </c>
      <c r="DB45" t="str">
        <f>IFERROR(VLOOKUP(#REF!,'S37'!B:S,14,FALSE),"")</f>
        <v/>
      </c>
      <c r="DC45" t="str">
        <f>IFERROR(VLOOKUP(#REF!,'S38'!B:S,14,FALSE),"")</f>
        <v/>
      </c>
      <c r="DD45" t="str">
        <f>IFERROR(VLOOKUP(#REF!,'S39'!B:S,14,FALSE),"")</f>
        <v/>
      </c>
      <c r="DE45" t="str">
        <f>IFERROR(VLOOKUP(#REF!,'S40'!B:S,14,FALSE),"")</f>
        <v/>
      </c>
      <c r="DF45" t="str">
        <f>IFERROR(VLOOKUP(#REF!,'S41'!B:S,14,FALSE),"")</f>
        <v/>
      </c>
      <c r="DG45" t="str">
        <f>IFERROR(VLOOKUP(#REF!,'S42'!B:S,14,FALSE),"")</f>
        <v/>
      </c>
      <c r="DH45" t="str">
        <f>IFERROR(VLOOKUP(#REF!,'S43'!B:S,14,FALSE),"")</f>
        <v/>
      </c>
      <c r="DI45" t="str">
        <f>IFERROR(VLOOKUP(#REF!,'S44'!B:S,14,FALSE),"")</f>
        <v/>
      </c>
      <c r="DJ45" t="str">
        <f>IFERROR(VLOOKUP(#REF!,'S45'!B:S,14,FALSE),"")</f>
        <v/>
      </c>
      <c r="DK45" t="str">
        <f>IFERROR(VLOOKUP(#REF!,'S46'!B:S,14,FALSE),"")</f>
        <v/>
      </c>
      <c r="DL45" t="str">
        <f>IFERROR(VLOOKUP(#REF!,'S47'!B:S,14,FALSE),"")</f>
        <v/>
      </c>
      <c r="DM45" t="str">
        <f>IFERROR(VLOOKUP(#REF!,'S48'!B:S,14,FALSE),"")</f>
        <v/>
      </c>
      <c r="DN45" t="str">
        <f>IFERROR(VLOOKUP(#REF!,'S49'!B:S,14,FALSE),"")</f>
        <v/>
      </c>
      <c r="DO45" t="str">
        <f>IFERROR(VLOOKUP(#REF!,'S50'!B:S,14,FALSE),"")</f>
        <v/>
      </c>
      <c r="DP45" t="str">
        <f>IFERROR(VLOOKUP(#REF!,'S51'!B:S,14,FALSE),"")</f>
        <v/>
      </c>
      <c r="DQ45" t="str">
        <f>IFERROR(VLOOKUP(#REF!,'S52'!B:S,14,FALSE),"")</f>
        <v/>
      </c>
      <c r="DR45" t="e">
        <f>IF(#REF!="","",IF(F45="non classé","",SUM(BR45:DQ45)))</f>
        <v>#REF!</v>
      </c>
    </row>
    <row r="46" spans="1:122" ht="23.1" hidden="1" customHeight="1" x14ac:dyDescent="0.25">
      <c r="A46" s="48"/>
      <c r="B46" s="234" t="s">
        <v>350</v>
      </c>
      <c r="F46" s="86" t="e">
        <f>IF(#REF!="","",IFERROR(INDEX(Challenge!$A$3:$A$72,MATCH(#REF!,Challenge!$B$3:$B$72,0)),"non classé"))</f>
        <v>#REF!</v>
      </c>
      <c r="G46" s="86"/>
      <c r="H46" t="str">
        <f>IFERROR(VLOOKUP(#REF!,'S01'!B:S,13,FALSE),"")</f>
        <v/>
      </c>
      <c r="I46" t="str">
        <f>IFERROR(VLOOKUP(#REF!,'S02'!B:S,13,FALSE),"")</f>
        <v/>
      </c>
      <c r="J46" t="str">
        <f>IFERROR(VLOOKUP(#REF!,'S03'!B:S,13,FALSE),"")</f>
        <v/>
      </c>
      <c r="K46" t="str">
        <f>IFERROR(VLOOKUP(#REF!,'S04'!B:S,13,FALSE),"")</f>
        <v/>
      </c>
      <c r="L46" t="str">
        <f>IFERROR(VLOOKUP(#REF!,'S05'!B:S,13,FALSE),"")</f>
        <v/>
      </c>
      <c r="M46" t="str">
        <f>IFERROR(VLOOKUP(#REF!,'S06'!B:S,13,FALSE),"")</f>
        <v/>
      </c>
      <c r="N46" t="str">
        <f>IFERROR(VLOOKUP(#REF!,'S07'!B:S,13,FALSE),"")</f>
        <v/>
      </c>
      <c r="O46" t="str">
        <f>IFERROR(VLOOKUP(#REF!,'S08'!B:S,13,FALSE),"")</f>
        <v/>
      </c>
      <c r="P46" t="str">
        <f>IFERROR(VLOOKUP(#REF!,'S09'!B:S,13,FALSE),"")</f>
        <v/>
      </c>
      <c r="Q46" t="str">
        <f>IFERROR(VLOOKUP(#REF!,'S10'!B:S,13,FALSE),"")</f>
        <v/>
      </c>
      <c r="R46" t="str">
        <f>IFERROR(VLOOKUP(#REF!,'S11'!B:S,13,FALSE),"")</f>
        <v/>
      </c>
      <c r="S46" t="str">
        <f>IFERROR(VLOOKUP(#REF!,'S12'!B:S,13,FALSE),"")</f>
        <v/>
      </c>
      <c r="T46" t="str">
        <f>IFERROR(VLOOKUP(#REF!,'S13'!B:S,13,FALSE),"")</f>
        <v/>
      </c>
      <c r="U46" t="str">
        <f>IFERROR(VLOOKUP(#REF!,'S14'!B:S,13,FALSE),"")</f>
        <v/>
      </c>
      <c r="V46" t="str">
        <f>IFERROR(VLOOKUP(#REF!,'S15'!B:S,13,FALSE),"")</f>
        <v/>
      </c>
      <c r="W46" t="str">
        <f>IFERROR(VLOOKUP(#REF!,'S16'!B:S,13,FALSE),"")</f>
        <v/>
      </c>
      <c r="X46" t="str">
        <f>IFERROR(VLOOKUP(#REF!,'S17'!B:S,13,FALSE),"")</f>
        <v/>
      </c>
      <c r="Y46" t="str">
        <f>IFERROR(VLOOKUP(#REF!,'S18'!B:S,13,FALSE),"")</f>
        <v/>
      </c>
      <c r="Z46" t="str">
        <f>IFERROR(VLOOKUP(#REF!,'S19'!B:S,13,FALSE),"")</f>
        <v/>
      </c>
      <c r="AA46" t="str">
        <f>IFERROR(VLOOKUP(#REF!,'S20'!B:S,13,FALSE),"")</f>
        <v/>
      </c>
      <c r="AB46" t="str">
        <f>IFERROR(VLOOKUP(#REF!,'S21'!B:S,13,FALSE),"")</f>
        <v/>
      </c>
      <c r="AC46" t="str">
        <f>IFERROR(VLOOKUP(#REF!,'S22'!B:S,13,FALSE),"")</f>
        <v/>
      </c>
      <c r="AD46" t="str">
        <f>IFERROR(VLOOKUP(#REF!,'S23'!B:S,13,FALSE),"")</f>
        <v/>
      </c>
      <c r="AE46" t="str">
        <f>IFERROR(VLOOKUP(#REF!,'S24'!B:S,13,FALSE),"")</f>
        <v/>
      </c>
      <c r="AF46" t="str">
        <f>IFERROR(VLOOKUP(#REF!,'S25'!B:S,13,FALSE),"")</f>
        <v/>
      </c>
      <c r="AG46" t="str">
        <f>IFERROR(VLOOKUP(#REF!,'S26'!B:S,13,FALSE),"")</f>
        <v/>
      </c>
      <c r="AH46" t="str">
        <f>IFERROR(VLOOKUP(#REF!,'S27'!B:S,13,FALSE),"")</f>
        <v/>
      </c>
      <c r="AI46" t="str">
        <f>IFERROR(VLOOKUP(#REF!,'S28'!B:S,13,FALSE),"")</f>
        <v/>
      </c>
      <c r="AJ46" t="str">
        <f>IFERROR(VLOOKUP(#REF!,'S29'!B:S,13,FALSE),"")</f>
        <v/>
      </c>
      <c r="AK46" t="str">
        <f>IFERROR(VLOOKUP(#REF!,'S30'!B:S,13,FALSE),"")</f>
        <v/>
      </c>
      <c r="AL46" t="str">
        <f>IFERROR(VLOOKUP(#REF!,'S31'!B:S,13,FALSE),"")</f>
        <v/>
      </c>
      <c r="AM46" t="str">
        <f>IFERROR(VLOOKUP(#REF!,'S32'!B:S,13,FALSE),"")</f>
        <v/>
      </c>
      <c r="AN46" t="str">
        <f>IFERROR(VLOOKUP(#REF!,'S33'!B:S,13,FALSE),"")</f>
        <v/>
      </c>
      <c r="AO46" t="str">
        <f>IFERROR(VLOOKUP(#REF!,'S34'!B:S,13,FALSE),"")</f>
        <v/>
      </c>
      <c r="AP46" t="str">
        <f>IFERROR(VLOOKUP(#REF!,'S35'!B:S,13,FALSE),"")</f>
        <v/>
      </c>
      <c r="AQ46" t="str">
        <f>IFERROR(VLOOKUP(#REF!,'S36'!B:S,13,FALSE),"")</f>
        <v/>
      </c>
      <c r="AR46" t="str">
        <f>IFERROR(VLOOKUP(#REF!,'S37'!B:S,13,FALSE),"")</f>
        <v/>
      </c>
      <c r="AS46" t="str">
        <f>IFERROR(VLOOKUP(#REF!,'S38'!B:S,13,FALSE),"")</f>
        <v/>
      </c>
      <c r="AT46" t="str">
        <f>IFERROR(VLOOKUP(#REF!,'S39'!B:S,13,FALSE),"")</f>
        <v/>
      </c>
      <c r="AU46" s="37" t="str">
        <f>IFERROR(VLOOKUP(#REF!,'S40'!B:S,13,FALSE),"")</f>
        <v/>
      </c>
      <c r="AV46" t="str">
        <f>IFERROR(VLOOKUP(#REF!,'S41'!B:S,13,FALSE),"")</f>
        <v/>
      </c>
      <c r="AW46" t="str">
        <f>IFERROR(VLOOKUP(#REF!,'S42'!B:S,13,FALSE),"")</f>
        <v/>
      </c>
      <c r="AX46" t="str">
        <f>IFERROR(VLOOKUP(#REF!,'S43'!B:S,13,FALSE),"")</f>
        <v/>
      </c>
      <c r="AY46" t="str">
        <f>IFERROR(VLOOKUP(#REF!,'S44'!B:S,13,FALSE),"")</f>
        <v/>
      </c>
      <c r="AZ46" t="str">
        <f>IFERROR(VLOOKUP(#REF!,'S45'!B:S,13,FALSE),"")</f>
        <v/>
      </c>
      <c r="BA46" t="str">
        <f>IFERROR(VLOOKUP(#REF!,'S46'!B:S,13,FALSE),"")</f>
        <v/>
      </c>
      <c r="BB46" t="str">
        <f>IFERROR(VLOOKUP(#REF!,'S47'!B:S,13,FALSE),"")</f>
        <v/>
      </c>
      <c r="BC46" t="str">
        <f>IFERROR(VLOOKUP(#REF!,'S48'!B:S,13,FALSE),"")</f>
        <v/>
      </c>
      <c r="BD46" t="str">
        <f>IFERROR(VLOOKUP(#REF!,'S49'!B:S,13,FALSE),"")</f>
        <v/>
      </c>
      <c r="BE46" t="str">
        <f>IFERROR(VLOOKUP(#REF!,'S50'!B:S,13,FALSE),"")</f>
        <v/>
      </c>
      <c r="BF46" t="str">
        <f>IFERROR(VLOOKUP(#REF!,'S51'!B:S,13,FALSE),"")</f>
        <v/>
      </c>
      <c r="BG46" t="str">
        <f>IFERROR(VLOOKUP(#REF!,'S52'!B:S,13,FALSE),"")</f>
        <v/>
      </c>
      <c r="BH46" s="188" t="e">
        <f>IF(#REF!="",-9999.0001,IF(BJ46=52,-9999.0001+SUM(H46:BG46),IF(BJ46&lt;&gt;52,0.0001+SUM(H46:BG46))))</f>
        <v>#REF!</v>
      </c>
      <c r="BI46" s="65" t="e">
        <f>IF(#REF!="","",SUM(H46:BG46))</f>
        <v>#REF!</v>
      </c>
      <c r="BJ46" s="65" t="e">
        <f>IF(#REF!="","",COUNTIF(H46:BG46,""))</f>
        <v>#REF!</v>
      </c>
      <c r="BK46" s="54">
        <f t="shared" si="1"/>
        <v>0</v>
      </c>
      <c r="BR46" t="str">
        <f>IFERROR(VLOOKUP(#REF!,'S01'!B:S,14,FALSE),"")</f>
        <v/>
      </c>
      <c r="BS46" t="str">
        <f>IFERROR(VLOOKUP(#REF!,'S02'!B:S,14,FALSE),"")</f>
        <v/>
      </c>
      <c r="BT46" t="str">
        <f>IFERROR(VLOOKUP(#REF!,'S03'!B:S,14,FALSE),"")</f>
        <v/>
      </c>
      <c r="BU46" t="str">
        <f>IFERROR(VLOOKUP(#REF!,'S04'!B:S,14,FALSE),"")</f>
        <v/>
      </c>
      <c r="BV46" t="str">
        <f>IFERROR(VLOOKUP(#REF!,'S05'!B:S,14,FALSE),"")</f>
        <v/>
      </c>
      <c r="BW46" t="str">
        <f>IFERROR(VLOOKUP(#REF!,'S06'!B:S,14,FALSE),"")</f>
        <v/>
      </c>
      <c r="BX46" t="str">
        <f>IFERROR(VLOOKUP(#REF!,'S07'!B:S,14,FALSE),"")</f>
        <v/>
      </c>
      <c r="BY46" t="str">
        <f>IFERROR(VLOOKUP(#REF!,'S08'!B:S,14,FALSE),"")</f>
        <v/>
      </c>
      <c r="BZ46" t="str">
        <f>IFERROR(VLOOKUP(#REF!,'S09'!B:S,14,FALSE),"")</f>
        <v/>
      </c>
      <c r="CA46" t="str">
        <f>IFERROR(VLOOKUP(#REF!,'S10'!B:S,14,FALSE),"")</f>
        <v/>
      </c>
      <c r="CB46" t="str">
        <f>IFERROR(VLOOKUP(#REF!,'S11'!B:S,14,FALSE),"")</f>
        <v/>
      </c>
      <c r="CC46" t="str">
        <f>IFERROR(VLOOKUP(#REF!,'S12'!B:S,14,FALSE),"")</f>
        <v/>
      </c>
      <c r="CD46" t="str">
        <f>IFERROR(VLOOKUP(#REF!,'S13'!B:S,14,FALSE),"")</f>
        <v/>
      </c>
      <c r="CE46" t="str">
        <f>IFERROR(VLOOKUP(#REF!,'S14'!B:S,14,FALSE),"")</f>
        <v/>
      </c>
      <c r="CF46" t="str">
        <f>IFERROR(VLOOKUP(#REF!,'S15'!B:S,14,FALSE),"")</f>
        <v/>
      </c>
      <c r="CG46" t="str">
        <f>IFERROR(VLOOKUP(#REF!,'S16'!B:S,14,FALSE),"")</f>
        <v/>
      </c>
      <c r="CH46" t="str">
        <f>IFERROR(VLOOKUP(#REF!,'S17'!B:S,14,FALSE),"")</f>
        <v/>
      </c>
      <c r="CI46" t="str">
        <f>IFERROR(VLOOKUP(#REF!,'S18'!B:S,14,FALSE),"")</f>
        <v/>
      </c>
      <c r="CJ46" t="str">
        <f>IFERROR(VLOOKUP(#REF!,'S19'!B:S,14,FALSE),"")</f>
        <v/>
      </c>
      <c r="CK46" t="str">
        <f>IFERROR(VLOOKUP(#REF!,'S20'!B:S,14,FALSE),"")</f>
        <v/>
      </c>
      <c r="CL46" t="str">
        <f>IFERROR(VLOOKUP(#REF!,'S21'!B:S,14,FALSE),"")</f>
        <v/>
      </c>
      <c r="CM46" t="str">
        <f>IFERROR(VLOOKUP(#REF!,'S22'!B:S,14,FALSE),"")</f>
        <v/>
      </c>
      <c r="CN46" t="str">
        <f>IFERROR(VLOOKUP(#REF!,'S23'!B:S,14,FALSE),"")</f>
        <v/>
      </c>
      <c r="CO46" t="str">
        <f>IFERROR(VLOOKUP(#REF!,'S24'!B:S,14,FALSE),"")</f>
        <v/>
      </c>
      <c r="CP46" t="str">
        <f>IFERROR(VLOOKUP(#REF!,'S25'!B:S,14,FALSE),"")</f>
        <v/>
      </c>
      <c r="CQ46" t="str">
        <f>IFERROR(VLOOKUP(#REF!,'S26'!B:S,14,FALSE),"")</f>
        <v/>
      </c>
      <c r="CR46" t="str">
        <f>IFERROR(VLOOKUP(#REF!,'S27'!B:S,14,FALSE),"")</f>
        <v/>
      </c>
      <c r="CS46" t="str">
        <f>IFERROR(VLOOKUP(#REF!,'S28'!B:S,14,FALSE),"")</f>
        <v/>
      </c>
      <c r="CT46" t="str">
        <f>IFERROR(VLOOKUP(#REF!,'S29'!B:S,14,FALSE),"")</f>
        <v/>
      </c>
      <c r="CU46" t="str">
        <f>IFERROR(VLOOKUP(#REF!,'S30'!B:S,14,FALSE),"")</f>
        <v/>
      </c>
      <c r="CV46" t="str">
        <f>IFERROR(VLOOKUP(#REF!,'S31'!B:S,14,FALSE),"")</f>
        <v/>
      </c>
      <c r="CW46" t="str">
        <f>IFERROR(VLOOKUP(#REF!,'S32'!B:S,14,FALSE),"")</f>
        <v/>
      </c>
      <c r="CX46" t="str">
        <f>IFERROR(VLOOKUP(#REF!,'S33'!B:S,14,FALSE),"")</f>
        <v/>
      </c>
      <c r="CY46" t="str">
        <f>IFERROR(VLOOKUP(#REF!,'S34'!B:S,14,FALSE),"")</f>
        <v/>
      </c>
      <c r="CZ46" t="str">
        <f>IFERROR(VLOOKUP(#REF!,'S35'!B:S,14,FALSE),"")</f>
        <v/>
      </c>
      <c r="DA46" t="str">
        <f>IFERROR(VLOOKUP(#REF!,'S36'!B:S,14,FALSE),"")</f>
        <v/>
      </c>
      <c r="DB46" t="str">
        <f>IFERROR(VLOOKUP(#REF!,'S37'!B:S,14,FALSE),"")</f>
        <v/>
      </c>
      <c r="DC46" t="str">
        <f>IFERROR(VLOOKUP(#REF!,'S38'!B:S,14,FALSE),"")</f>
        <v/>
      </c>
      <c r="DD46" t="str">
        <f>IFERROR(VLOOKUP(#REF!,'S39'!B:S,14,FALSE),"")</f>
        <v/>
      </c>
      <c r="DE46" t="str">
        <f>IFERROR(VLOOKUP(#REF!,'S40'!B:S,14,FALSE),"")</f>
        <v/>
      </c>
      <c r="DF46" t="str">
        <f>IFERROR(VLOOKUP(#REF!,'S41'!B:S,14,FALSE),"")</f>
        <v/>
      </c>
      <c r="DG46" t="str">
        <f>IFERROR(VLOOKUP(#REF!,'S42'!B:S,14,FALSE),"")</f>
        <v/>
      </c>
      <c r="DH46" t="str">
        <f>IFERROR(VLOOKUP(#REF!,'S43'!B:S,14,FALSE),"")</f>
        <v/>
      </c>
      <c r="DI46" t="str">
        <f>IFERROR(VLOOKUP(#REF!,'S44'!B:S,14,FALSE),"")</f>
        <v/>
      </c>
      <c r="DJ46" t="str">
        <f>IFERROR(VLOOKUP(#REF!,'S45'!B:S,14,FALSE),"")</f>
        <v/>
      </c>
      <c r="DK46" t="str">
        <f>IFERROR(VLOOKUP(#REF!,'S46'!B:S,14,FALSE),"")</f>
        <v/>
      </c>
      <c r="DL46" t="str">
        <f>IFERROR(VLOOKUP(#REF!,'S47'!B:S,14,FALSE),"")</f>
        <v/>
      </c>
      <c r="DM46" t="str">
        <f>IFERROR(VLOOKUP(#REF!,'S48'!B:S,14,FALSE),"")</f>
        <v/>
      </c>
      <c r="DN46" t="str">
        <f>IFERROR(VLOOKUP(#REF!,'S49'!B:S,14,FALSE),"")</f>
        <v/>
      </c>
      <c r="DO46" t="str">
        <f>IFERROR(VLOOKUP(#REF!,'S50'!B:S,14,FALSE),"")</f>
        <v/>
      </c>
      <c r="DP46" t="str">
        <f>IFERROR(VLOOKUP(#REF!,'S51'!B:S,14,FALSE),"")</f>
        <v/>
      </c>
      <c r="DQ46" t="str">
        <f>IFERROR(VLOOKUP(#REF!,'S52'!B:S,14,FALSE),"")</f>
        <v/>
      </c>
      <c r="DR46" t="e">
        <f>IF(#REF!="","",IF(F46="non classé","",SUM(BR46:DQ46)))</f>
        <v>#REF!</v>
      </c>
    </row>
    <row r="47" spans="1:122" ht="23.1" hidden="1" customHeight="1" x14ac:dyDescent="0.25">
      <c r="A47" s="48"/>
      <c r="B47" s="234" t="s">
        <v>373</v>
      </c>
      <c r="F47" s="86" t="e">
        <f>IF(#REF!="","",IFERROR(INDEX(Challenge!$A$3:$A$72,MATCH(#REF!,Challenge!$B$3:$B$72,0)),"non classé"))</f>
        <v>#REF!</v>
      </c>
      <c r="G47" s="86"/>
      <c r="H47" t="str">
        <f>IFERROR(VLOOKUP(#REF!,'S01'!B:S,13,FALSE),"")</f>
        <v/>
      </c>
      <c r="I47" t="str">
        <f>IFERROR(VLOOKUP(#REF!,'S02'!B:S,13,FALSE),"")</f>
        <v/>
      </c>
      <c r="J47" t="str">
        <f>IFERROR(VLOOKUP(#REF!,'S03'!B:S,13,FALSE),"")</f>
        <v/>
      </c>
      <c r="K47" t="str">
        <f>IFERROR(VLOOKUP(#REF!,'S04'!B:S,13,FALSE),"")</f>
        <v/>
      </c>
      <c r="L47" t="str">
        <f>IFERROR(VLOOKUP(#REF!,'S05'!B:S,13,FALSE),"")</f>
        <v/>
      </c>
      <c r="M47" t="str">
        <f>IFERROR(VLOOKUP(#REF!,'S06'!B:S,13,FALSE),"")</f>
        <v/>
      </c>
      <c r="N47" t="str">
        <f>IFERROR(VLOOKUP(#REF!,'S07'!B:S,13,FALSE),"")</f>
        <v/>
      </c>
      <c r="O47" t="str">
        <f>IFERROR(VLOOKUP(#REF!,'S08'!B:S,13,FALSE),"")</f>
        <v/>
      </c>
      <c r="P47" t="str">
        <f>IFERROR(VLOOKUP(#REF!,'S09'!B:S,13,FALSE),"")</f>
        <v/>
      </c>
      <c r="Q47" t="str">
        <f>IFERROR(VLOOKUP(#REF!,'S10'!B:S,13,FALSE),"")</f>
        <v/>
      </c>
      <c r="R47" t="str">
        <f>IFERROR(VLOOKUP(#REF!,'S11'!B:S,13,FALSE),"")</f>
        <v/>
      </c>
      <c r="S47" t="str">
        <f>IFERROR(VLOOKUP(#REF!,'S12'!B:S,13,FALSE),"")</f>
        <v/>
      </c>
      <c r="T47" t="str">
        <f>IFERROR(VLOOKUP(#REF!,'S13'!B:S,13,FALSE),"")</f>
        <v/>
      </c>
      <c r="U47" t="str">
        <f>IFERROR(VLOOKUP(#REF!,'S14'!B:S,13,FALSE),"")</f>
        <v/>
      </c>
      <c r="V47" t="str">
        <f>IFERROR(VLOOKUP(#REF!,'S15'!B:S,13,FALSE),"")</f>
        <v/>
      </c>
      <c r="W47" t="str">
        <f>IFERROR(VLOOKUP(#REF!,'S16'!B:S,13,FALSE),"")</f>
        <v/>
      </c>
      <c r="X47" t="str">
        <f>IFERROR(VLOOKUP(#REF!,'S17'!B:S,13,FALSE),"")</f>
        <v/>
      </c>
      <c r="Y47" t="str">
        <f>IFERROR(VLOOKUP(#REF!,'S18'!B:S,13,FALSE),"")</f>
        <v/>
      </c>
      <c r="Z47" t="str">
        <f>IFERROR(VLOOKUP(#REF!,'S19'!B:S,13,FALSE),"")</f>
        <v/>
      </c>
      <c r="AA47" t="str">
        <f>IFERROR(VLOOKUP(#REF!,'S20'!B:S,13,FALSE),"")</f>
        <v/>
      </c>
      <c r="AB47" t="str">
        <f>IFERROR(VLOOKUP(#REF!,'S21'!B:S,13,FALSE),"")</f>
        <v/>
      </c>
      <c r="AC47" t="str">
        <f>IFERROR(VLOOKUP(#REF!,'S22'!B:S,13,FALSE),"")</f>
        <v/>
      </c>
      <c r="AD47" t="str">
        <f>IFERROR(VLOOKUP(#REF!,'S23'!B:S,13,FALSE),"")</f>
        <v/>
      </c>
      <c r="AE47" t="str">
        <f>IFERROR(VLOOKUP(#REF!,'S24'!B:S,13,FALSE),"")</f>
        <v/>
      </c>
      <c r="AF47" t="str">
        <f>IFERROR(VLOOKUP(#REF!,'S25'!B:S,13,FALSE),"")</f>
        <v/>
      </c>
      <c r="AG47" t="str">
        <f>IFERROR(VLOOKUP(#REF!,'S26'!B:S,13,FALSE),"")</f>
        <v/>
      </c>
      <c r="AH47" t="str">
        <f>IFERROR(VLOOKUP(#REF!,'S27'!B:S,13,FALSE),"")</f>
        <v/>
      </c>
      <c r="AI47" t="str">
        <f>IFERROR(VLOOKUP(#REF!,'S28'!B:S,13,FALSE),"")</f>
        <v/>
      </c>
      <c r="AJ47" t="str">
        <f>IFERROR(VLOOKUP(#REF!,'S29'!B:S,13,FALSE),"")</f>
        <v/>
      </c>
      <c r="AK47" t="str">
        <f>IFERROR(VLOOKUP(#REF!,'S30'!B:S,13,FALSE),"")</f>
        <v/>
      </c>
      <c r="AL47" t="str">
        <f>IFERROR(VLOOKUP(#REF!,'S31'!B:S,13,FALSE),"")</f>
        <v/>
      </c>
      <c r="AM47" t="str">
        <f>IFERROR(VLOOKUP(#REF!,'S32'!B:S,13,FALSE),"")</f>
        <v/>
      </c>
      <c r="AN47" t="str">
        <f>IFERROR(VLOOKUP(#REF!,'S33'!B:S,13,FALSE),"")</f>
        <v/>
      </c>
      <c r="AO47" t="str">
        <f>IFERROR(VLOOKUP(#REF!,'S34'!B:S,13,FALSE),"")</f>
        <v/>
      </c>
      <c r="AP47" t="str">
        <f>IFERROR(VLOOKUP(#REF!,'S35'!B:S,13,FALSE),"")</f>
        <v/>
      </c>
      <c r="AQ47" t="str">
        <f>IFERROR(VLOOKUP(#REF!,'S36'!B:S,13,FALSE),"")</f>
        <v/>
      </c>
      <c r="AR47" t="str">
        <f>IFERROR(VLOOKUP(#REF!,'S37'!B:S,13,FALSE),"")</f>
        <v/>
      </c>
      <c r="AS47" t="str">
        <f>IFERROR(VLOOKUP(#REF!,'S38'!B:S,13,FALSE),"")</f>
        <v/>
      </c>
      <c r="AT47" t="str">
        <f>IFERROR(VLOOKUP(#REF!,'S39'!B:S,13,FALSE),"")</f>
        <v/>
      </c>
      <c r="AU47" s="37" t="str">
        <f>IFERROR(VLOOKUP(#REF!,'S40'!B:S,13,FALSE),"")</f>
        <v/>
      </c>
      <c r="AV47" t="str">
        <f>IFERROR(VLOOKUP(#REF!,'S41'!B:S,13,FALSE),"")</f>
        <v/>
      </c>
      <c r="AW47" t="str">
        <f>IFERROR(VLOOKUP(#REF!,'S42'!B:S,13,FALSE),"")</f>
        <v/>
      </c>
      <c r="AX47" t="str">
        <f>IFERROR(VLOOKUP(#REF!,'S43'!B:S,13,FALSE),"")</f>
        <v/>
      </c>
      <c r="AY47" t="str">
        <f>IFERROR(VLOOKUP(#REF!,'S44'!B:S,13,FALSE),"")</f>
        <v/>
      </c>
      <c r="AZ47" t="str">
        <f>IFERROR(VLOOKUP(#REF!,'S45'!B:S,13,FALSE),"")</f>
        <v/>
      </c>
      <c r="BA47" t="str">
        <f>IFERROR(VLOOKUP(#REF!,'S46'!B:S,13,FALSE),"")</f>
        <v/>
      </c>
      <c r="BB47" t="str">
        <f>IFERROR(VLOOKUP(#REF!,'S47'!B:S,13,FALSE),"")</f>
        <v/>
      </c>
      <c r="BC47" t="str">
        <f>IFERROR(VLOOKUP(#REF!,'S48'!B:S,13,FALSE),"")</f>
        <v/>
      </c>
      <c r="BD47" t="str">
        <f>IFERROR(VLOOKUP(#REF!,'S49'!B:S,13,FALSE),"")</f>
        <v/>
      </c>
      <c r="BE47" t="str">
        <f>IFERROR(VLOOKUP(#REF!,'S50'!B:S,13,FALSE),"")</f>
        <v/>
      </c>
      <c r="BF47" t="str">
        <f>IFERROR(VLOOKUP(#REF!,'S51'!B:S,13,FALSE),"")</f>
        <v/>
      </c>
      <c r="BG47" t="str">
        <f>IFERROR(VLOOKUP(#REF!,'S52'!B:S,13,FALSE),"")</f>
        <v/>
      </c>
      <c r="BH47" s="188" t="e">
        <f>IF(#REF!="",-9999.0001,IF(BJ47=52,-9999.0001+SUM(H47:BG47),IF(BJ47&lt;&gt;52,0.0001+SUM(H47:BG47))))</f>
        <v>#REF!</v>
      </c>
      <c r="BI47" s="65" t="e">
        <f>IF(#REF!="","",SUM(H47:BG47))</f>
        <v>#REF!</v>
      </c>
      <c r="BJ47" s="65" t="e">
        <f>IF(#REF!="","",COUNTIF(H47:BG47,""))</f>
        <v>#REF!</v>
      </c>
      <c r="BK47" s="54">
        <f t="shared" si="1"/>
        <v>0</v>
      </c>
      <c r="BR47" t="str">
        <f>IFERROR(VLOOKUP(#REF!,'S01'!B:S,14,FALSE),"")</f>
        <v/>
      </c>
      <c r="BS47" t="str">
        <f>IFERROR(VLOOKUP(#REF!,'S02'!B:S,14,FALSE),"")</f>
        <v/>
      </c>
      <c r="BT47" t="str">
        <f>IFERROR(VLOOKUP(#REF!,'S03'!B:S,14,FALSE),"")</f>
        <v/>
      </c>
      <c r="BU47" t="str">
        <f>IFERROR(VLOOKUP(#REF!,'S04'!B:S,14,FALSE),"")</f>
        <v/>
      </c>
      <c r="BV47" t="str">
        <f>IFERROR(VLOOKUP(#REF!,'S05'!B:S,14,FALSE),"")</f>
        <v/>
      </c>
      <c r="BW47" t="str">
        <f>IFERROR(VLOOKUP(#REF!,'S06'!B:S,14,FALSE),"")</f>
        <v/>
      </c>
      <c r="BX47" t="str">
        <f>IFERROR(VLOOKUP(#REF!,'S07'!B:S,14,FALSE),"")</f>
        <v/>
      </c>
      <c r="BY47" t="str">
        <f>IFERROR(VLOOKUP(#REF!,'S08'!B:S,14,FALSE),"")</f>
        <v/>
      </c>
      <c r="BZ47" t="str">
        <f>IFERROR(VLOOKUP(#REF!,'S09'!B:S,14,FALSE),"")</f>
        <v/>
      </c>
      <c r="CA47" t="str">
        <f>IFERROR(VLOOKUP(#REF!,'S10'!B:S,14,FALSE),"")</f>
        <v/>
      </c>
      <c r="CB47" t="str">
        <f>IFERROR(VLOOKUP(#REF!,'S11'!B:S,14,FALSE),"")</f>
        <v/>
      </c>
      <c r="CC47" t="str">
        <f>IFERROR(VLOOKUP(#REF!,'S12'!B:S,14,FALSE),"")</f>
        <v/>
      </c>
      <c r="CD47" t="str">
        <f>IFERROR(VLOOKUP(#REF!,'S13'!B:S,14,FALSE),"")</f>
        <v/>
      </c>
      <c r="CE47" t="str">
        <f>IFERROR(VLOOKUP(#REF!,'S14'!B:S,14,FALSE),"")</f>
        <v/>
      </c>
      <c r="CF47" t="str">
        <f>IFERROR(VLOOKUP(#REF!,'S15'!B:S,14,FALSE),"")</f>
        <v/>
      </c>
      <c r="CG47" t="str">
        <f>IFERROR(VLOOKUP(#REF!,'S16'!B:S,14,FALSE),"")</f>
        <v/>
      </c>
      <c r="CH47" t="str">
        <f>IFERROR(VLOOKUP(#REF!,'S17'!B:S,14,FALSE),"")</f>
        <v/>
      </c>
      <c r="CI47" t="str">
        <f>IFERROR(VLOOKUP(#REF!,'S18'!B:S,14,FALSE),"")</f>
        <v/>
      </c>
      <c r="CJ47" t="str">
        <f>IFERROR(VLOOKUP(#REF!,'S19'!B:S,14,FALSE),"")</f>
        <v/>
      </c>
      <c r="CK47" t="str">
        <f>IFERROR(VLOOKUP(#REF!,'S20'!B:S,14,FALSE),"")</f>
        <v/>
      </c>
      <c r="CL47" t="str">
        <f>IFERROR(VLOOKUP(#REF!,'S21'!B:S,14,FALSE),"")</f>
        <v/>
      </c>
      <c r="CM47" t="str">
        <f>IFERROR(VLOOKUP(#REF!,'S22'!B:S,14,FALSE),"")</f>
        <v/>
      </c>
      <c r="CN47" t="str">
        <f>IFERROR(VLOOKUP(#REF!,'S23'!B:S,14,FALSE),"")</f>
        <v/>
      </c>
      <c r="CO47" t="str">
        <f>IFERROR(VLOOKUP(#REF!,'S24'!B:S,14,FALSE),"")</f>
        <v/>
      </c>
      <c r="CP47" t="str">
        <f>IFERROR(VLOOKUP(#REF!,'S25'!B:S,14,FALSE),"")</f>
        <v/>
      </c>
      <c r="CQ47" t="str">
        <f>IFERROR(VLOOKUP(#REF!,'S26'!B:S,14,FALSE),"")</f>
        <v/>
      </c>
      <c r="CR47" t="str">
        <f>IFERROR(VLOOKUP(#REF!,'S27'!B:S,14,FALSE),"")</f>
        <v/>
      </c>
      <c r="CS47" t="str">
        <f>IFERROR(VLOOKUP(#REF!,'S28'!B:S,14,FALSE),"")</f>
        <v/>
      </c>
      <c r="CT47" t="str">
        <f>IFERROR(VLOOKUP(#REF!,'S29'!B:S,14,FALSE),"")</f>
        <v/>
      </c>
      <c r="CU47" t="str">
        <f>IFERROR(VLOOKUP(#REF!,'S30'!B:S,14,FALSE),"")</f>
        <v/>
      </c>
      <c r="CV47" t="str">
        <f>IFERROR(VLOOKUP(#REF!,'S31'!B:S,14,FALSE),"")</f>
        <v/>
      </c>
      <c r="CW47" t="str">
        <f>IFERROR(VLOOKUP(#REF!,'S32'!B:S,14,FALSE),"")</f>
        <v/>
      </c>
      <c r="CX47" t="str">
        <f>IFERROR(VLOOKUP(#REF!,'S33'!B:S,14,FALSE),"")</f>
        <v/>
      </c>
      <c r="CY47" t="str">
        <f>IFERROR(VLOOKUP(#REF!,'S34'!B:S,14,FALSE),"")</f>
        <v/>
      </c>
      <c r="CZ47" t="str">
        <f>IFERROR(VLOOKUP(#REF!,'S35'!B:S,14,FALSE),"")</f>
        <v/>
      </c>
      <c r="DA47" t="str">
        <f>IFERROR(VLOOKUP(#REF!,'S36'!B:S,14,FALSE),"")</f>
        <v/>
      </c>
      <c r="DB47" t="str">
        <f>IFERROR(VLOOKUP(#REF!,'S37'!B:S,14,FALSE),"")</f>
        <v/>
      </c>
      <c r="DC47" t="str">
        <f>IFERROR(VLOOKUP(#REF!,'S38'!B:S,14,FALSE),"")</f>
        <v/>
      </c>
      <c r="DD47" t="str">
        <f>IFERROR(VLOOKUP(#REF!,'S39'!B:S,14,FALSE),"")</f>
        <v/>
      </c>
      <c r="DE47" t="str">
        <f>IFERROR(VLOOKUP(#REF!,'S40'!B:S,14,FALSE),"")</f>
        <v/>
      </c>
      <c r="DF47" t="str">
        <f>IFERROR(VLOOKUP(#REF!,'S41'!B:S,14,FALSE),"")</f>
        <v/>
      </c>
      <c r="DG47" t="str">
        <f>IFERROR(VLOOKUP(#REF!,'S42'!B:S,14,FALSE),"")</f>
        <v/>
      </c>
      <c r="DH47" t="str">
        <f>IFERROR(VLOOKUP(#REF!,'S43'!B:S,14,FALSE),"")</f>
        <v/>
      </c>
      <c r="DI47" t="str">
        <f>IFERROR(VLOOKUP(#REF!,'S44'!B:S,14,FALSE),"")</f>
        <v/>
      </c>
      <c r="DJ47" t="str">
        <f>IFERROR(VLOOKUP(#REF!,'S45'!B:S,14,FALSE),"")</f>
        <v/>
      </c>
      <c r="DK47" t="str">
        <f>IFERROR(VLOOKUP(#REF!,'S46'!B:S,14,FALSE),"")</f>
        <v/>
      </c>
      <c r="DL47" t="str">
        <f>IFERROR(VLOOKUP(#REF!,'S47'!B:S,14,FALSE),"")</f>
        <v/>
      </c>
      <c r="DM47" t="str">
        <f>IFERROR(VLOOKUP(#REF!,'S48'!B:S,14,FALSE),"")</f>
        <v/>
      </c>
      <c r="DN47" t="str">
        <f>IFERROR(VLOOKUP(#REF!,'S49'!B:S,14,FALSE),"")</f>
        <v/>
      </c>
      <c r="DO47" t="str">
        <f>IFERROR(VLOOKUP(#REF!,'S50'!B:S,14,FALSE),"")</f>
        <v/>
      </c>
      <c r="DP47" t="str">
        <f>IFERROR(VLOOKUP(#REF!,'S51'!B:S,14,FALSE),"")</f>
        <v/>
      </c>
      <c r="DQ47" t="str">
        <f>IFERROR(VLOOKUP(#REF!,'S52'!B:S,14,FALSE),"")</f>
        <v/>
      </c>
      <c r="DR47" t="e">
        <f>IF(#REF!="","",IF(F47="non classé","",SUM(BR47:DQ47)))</f>
        <v>#REF!</v>
      </c>
    </row>
    <row r="48" spans="1:122" ht="23.1" hidden="1" customHeight="1" x14ac:dyDescent="0.25">
      <c r="A48" s="48"/>
      <c r="B48" s="234" t="s">
        <v>351</v>
      </c>
      <c r="F48" s="86" t="e">
        <f>IF(#REF!="","",IFERROR(INDEX(Challenge!$A$3:$A$72,MATCH(#REF!,Challenge!$B$3:$B$72,0)),"non classé"))</f>
        <v>#REF!</v>
      </c>
      <c r="G48" s="86"/>
      <c r="H48" t="str">
        <f>IFERROR(VLOOKUP(#REF!,'S01'!B:S,13,FALSE),"")</f>
        <v/>
      </c>
      <c r="I48" t="str">
        <f>IFERROR(VLOOKUP(#REF!,'S02'!B:S,13,FALSE),"")</f>
        <v/>
      </c>
      <c r="J48" t="str">
        <f>IFERROR(VLOOKUP(#REF!,'S03'!B:S,13,FALSE),"")</f>
        <v/>
      </c>
      <c r="K48" t="str">
        <f>IFERROR(VLOOKUP(#REF!,'S04'!B:S,13,FALSE),"")</f>
        <v/>
      </c>
      <c r="L48" t="str">
        <f>IFERROR(VLOOKUP(#REF!,'S05'!B:S,13,FALSE),"")</f>
        <v/>
      </c>
      <c r="M48" t="str">
        <f>IFERROR(VLOOKUP(#REF!,'S06'!B:S,13,FALSE),"")</f>
        <v/>
      </c>
      <c r="N48" t="str">
        <f>IFERROR(VLOOKUP(#REF!,'S07'!B:S,13,FALSE),"")</f>
        <v/>
      </c>
      <c r="O48" t="str">
        <f>IFERROR(VLOOKUP(#REF!,'S08'!B:S,13,FALSE),"")</f>
        <v/>
      </c>
      <c r="P48" t="str">
        <f>IFERROR(VLOOKUP(#REF!,'S09'!B:S,13,FALSE),"")</f>
        <v/>
      </c>
      <c r="Q48" t="str">
        <f>IFERROR(VLOOKUP(#REF!,'S10'!B:S,13,FALSE),"")</f>
        <v/>
      </c>
      <c r="R48" t="str">
        <f>IFERROR(VLOOKUP(#REF!,'S11'!B:S,13,FALSE),"")</f>
        <v/>
      </c>
      <c r="S48" t="str">
        <f>IFERROR(VLOOKUP(#REF!,'S12'!B:S,13,FALSE),"")</f>
        <v/>
      </c>
      <c r="T48" t="str">
        <f>IFERROR(VLOOKUP(#REF!,'S13'!B:S,13,FALSE),"")</f>
        <v/>
      </c>
      <c r="U48" t="str">
        <f>IFERROR(VLOOKUP(#REF!,'S14'!B:S,13,FALSE),"")</f>
        <v/>
      </c>
      <c r="V48" t="str">
        <f>IFERROR(VLOOKUP(#REF!,'S15'!B:S,13,FALSE),"")</f>
        <v/>
      </c>
      <c r="W48" t="str">
        <f>IFERROR(VLOOKUP(#REF!,'S16'!B:S,13,FALSE),"")</f>
        <v/>
      </c>
      <c r="X48" t="str">
        <f>IFERROR(VLOOKUP(#REF!,'S17'!B:S,13,FALSE),"")</f>
        <v/>
      </c>
      <c r="Y48" t="str">
        <f>IFERROR(VLOOKUP(#REF!,'S18'!B:S,13,FALSE),"")</f>
        <v/>
      </c>
      <c r="Z48" t="str">
        <f>IFERROR(VLOOKUP(#REF!,'S19'!B:S,13,FALSE),"")</f>
        <v/>
      </c>
      <c r="AA48" t="str">
        <f>IFERROR(VLOOKUP(#REF!,'S20'!B:S,13,FALSE),"")</f>
        <v/>
      </c>
      <c r="AB48" t="str">
        <f>IFERROR(VLOOKUP(#REF!,'S21'!B:S,13,FALSE),"")</f>
        <v/>
      </c>
      <c r="AC48" t="str">
        <f>IFERROR(VLOOKUP(#REF!,'S22'!B:S,13,FALSE),"")</f>
        <v/>
      </c>
      <c r="AD48" t="str">
        <f>IFERROR(VLOOKUP(#REF!,'S23'!B:S,13,FALSE),"")</f>
        <v/>
      </c>
      <c r="AE48" t="str">
        <f>IFERROR(VLOOKUP(#REF!,'S24'!B:S,13,FALSE),"")</f>
        <v/>
      </c>
      <c r="AF48" t="str">
        <f>IFERROR(VLOOKUP(#REF!,'S25'!B:S,13,FALSE),"")</f>
        <v/>
      </c>
      <c r="AG48" t="str">
        <f>IFERROR(VLOOKUP(#REF!,'S26'!B:S,13,FALSE),"")</f>
        <v/>
      </c>
      <c r="AH48" t="str">
        <f>IFERROR(VLOOKUP(#REF!,'S27'!B:S,13,FALSE),"")</f>
        <v/>
      </c>
      <c r="AI48" t="str">
        <f>IFERROR(VLOOKUP(#REF!,'S28'!B:S,13,FALSE),"")</f>
        <v/>
      </c>
      <c r="AJ48" t="str">
        <f>IFERROR(VLOOKUP(#REF!,'S29'!B:S,13,FALSE),"")</f>
        <v/>
      </c>
      <c r="AK48" t="str">
        <f>IFERROR(VLOOKUP(#REF!,'S30'!B:S,13,FALSE),"")</f>
        <v/>
      </c>
      <c r="AL48" t="str">
        <f>IFERROR(VLOOKUP(#REF!,'S31'!B:S,13,FALSE),"")</f>
        <v/>
      </c>
      <c r="AM48" t="str">
        <f>IFERROR(VLOOKUP(#REF!,'S32'!B:S,13,FALSE),"")</f>
        <v/>
      </c>
      <c r="AN48" t="str">
        <f>IFERROR(VLOOKUP(#REF!,'S33'!B:S,13,FALSE),"")</f>
        <v/>
      </c>
      <c r="AO48" t="str">
        <f>IFERROR(VLOOKUP(#REF!,'S34'!B:S,13,FALSE),"")</f>
        <v/>
      </c>
      <c r="AP48" t="str">
        <f>IFERROR(VLOOKUP(#REF!,'S35'!B:S,13,FALSE),"")</f>
        <v/>
      </c>
      <c r="AQ48" t="str">
        <f>IFERROR(VLOOKUP(#REF!,'S36'!B:S,13,FALSE),"")</f>
        <v/>
      </c>
      <c r="AR48" t="str">
        <f>IFERROR(VLOOKUP(#REF!,'S37'!B:S,13,FALSE),"")</f>
        <v/>
      </c>
      <c r="AS48" t="str">
        <f>IFERROR(VLOOKUP(#REF!,'S38'!B:S,13,FALSE),"")</f>
        <v/>
      </c>
      <c r="AT48" t="str">
        <f>IFERROR(VLOOKUP(#REF!,'S39'!B:S,13,FALSE),"")</f>
        <v/>
      </c>
      <c r="AU48" s="37" t="str">
        <f>IFERROR(VLOOKUP(#REF!,'S40'!B:S,13,FALSE),"")</f>
        <v/>
      </c>
      <c r="AV48" t="str">
        <f>IFERROR(VLOOKUP(#REF!,'S41'!B:S,13,FALSE),"")</f>
        <v/>
      </c>
      <c r="AW48" t="str">
        <f>IFERROR(VLOOKUP(#REF!,'S42'!B:S,13,FALSE),"")</f>
        <v/>
      </c>
      <c r="AX48" t="str">
        <f>IFERROR(VLOOKUP(#REF!,'S43'!B:S,13,FALSE),"")</f>
        <v/>
      </c>
      <c r="AY48" t="str">
        <f>IFERROR(VLOOKUP(#REF!,'S44'!B:S,13,FALSE),"")</f>
        <v/>
      </c>
      <c r="AZ48" t="str">
        <f>IFERROR(VLOOKUP(#REF!,'S45'!B:S,13,FALSE),"")</f>
        <v/>
      </c>
      <c r="BA48" t="str">
        <f>IFERROR(VLOOKUP(#REF!,'S46'!B:S,13,FALSE),"")</f>
        <v/>
      </c>
      <c r="BB48" t="str">
        <f>IFERROR(VLOOKUP(#REF!,'S47'!B:S,13,FALSE),"")</f>
        <v/>
      </c>
      <c r="BC48" t="str">
        <f>IFERROR(VLOOKUP(#REF!,'S48'!B:S,13,FALSE),"")</f>
        <v/>
      </c>
      <c r="BD48" t="str">
        <f>IFERROR(VLOOKUP(#REF!,'S49'!B:S,13,FALSE),"")</f>
        <v/>
      </c>
      <c r="BE48" t="str">
        <f>IFERROR(VLOOKUP(#REF!,'S50'!B:S,13,FALSE),"")</f>
        <v/>
      </c>
      <c r="BF48" t="str">
        <f>IFERROR(VLOOKUP(#REF!,'S51'!B:S,13,FALSE),"")</f>
        <v/>
      </c>
      <c r="BG48" t="str">
        <f>IFERROR(VLOOKUP(#REF!,'S52'!B:S,13,FALSE),"")</f>
        <v/>
      </c>
      <c r="BH48" s="188" t="e">
        <f>IF(#REF!="",-9999.0001,IF(BJ48=52,-9999.0001+SUM(H48:BG48),IF(BJ48&lt;&gt;52,0.0001+SUM(H48:BG48))))</f>
        <v>#REF!</v>
      </c>
      <c r="BI48" s="65" t="e">
        <f>IF(#REF!="","",SUM(H48:BG48))</f>
        <v>#REF!</v>
      </c>
      <c r="BJ48" s="65" t="e">
        <f>IF(#REF!="","",COUNTIF(H48:BG48,""))</f>
        <v>#REF!</v>
      </c>
      <c r="BK48" s="54">
        <f t="shared" si="1"/>
        <v>0</v>
      </c>
      <c r="BR48" t="str">
        <f>IFERROR(VLOOKUP(#REF!,'S01'!B:S,14,FALSE),"")</f>
        <v/>
      </c>
      <c r="BS48" t="str">
        <f>IFERROR(VLOOKUP(#REF!,'S02'!B:S,14,FALSE),"")</f>
        <v/>
      </c>
      <c r="BT48" t="str">
        <f>IFERROR(VLOOKUP(#REF!,'S03'!B:S,14,FALSE),"")</f>
        <v/>
      </c>
      <c r="BU48" t="str">
        <f>IFERROR(VLOOKUP(#REF!,'S04'!B:S,14,FALSE),"")</f>
        <v/>
      </c>
      <c r="BV48" t="str">
        <f>IFERROR(VLOOKUP(#REF!,'S05'!B:S,14,FALSE),"")</f>
        <v/>
      </c>
      <c r="BW48" t="str">
        <f>IFERROR(VLOOKUP(#REF!,'S06'!B:S,14,FALSE),"")</f>
        <v/>
      </c>
      <c r="BX48" t="str">
        <f>IFERROR(VLOOKUP(#REF!,'S07'!B:S,14,FALSE),"")</f>
        <v/>
      </c>
      <c r="BY48" t="str">
        <f>IFERROR(VLOOKUP(#REF!,'S08'!B:S,14,FALSE),"")</f>
        <v/>
      </c>
      <c r="BZ48" t="str">
        <f>IFERROR(VLOOKUP(#REF!,'S09'!B:S,14,FALSE),"")</f>
        <v/>
      </c>
      <c r="CA48" t="str">
        <f>IFERROR(VLOOKUP(#REF!,'S10'!B:S,14,FALSE),"")</f>
        <v/>
      </c>
      <c r="CB48" t="str">
        <f>IFERROR(VLOOKUP(#REF!,'S11'!B:S,14,FALSE),"")</f>
        <v/>
      </c>
      <c r="CC48" t="str">
        <f>IFERROR(VLOOKUP(#REF!,'S12'!B:S,14,FALSE),"")</f>
        <v/>
      </c>
      <c r="CD48" t="str">
        <f>IFERROR(VLOOKUP(#REF!,'S13'!B:S,14,FALSE),"")</f>
        <v/>
      </c>
      <c r="CE48" t="str">
        <f>IFERROR(VLOOKUP(#REF!,'S14'!B:S,14,FALSE),"")</f>
        <v/>
      </c>
      <c r="CF48" t="str">
        <f>IFERROR(VLOOKUP(#REF!,'S15'!B:S,14,FALSE),"")</f>
        <v/>
      </c>
      <c r="CG48" t="str">
        <f>IFERROR(VLOOKUP(#REF!,'S16'!B:S,14,FALSE),"")</f>
        <v/>
      </c>
      <c r="CH48" t="str">
        <f>IFERROR(VLOOKUP(#REF!,'S17'!B:S,14,FALSE),"")</f>
        <v/>
      </c>
      <c r="CI48" t="str">
        <f>IFERROR(VLOOKUP(#REF!,'S18'!B:S,14,FALSE),"")</f>
        <v/>
      </c>
      <c r="CJ48" t="str">
        <f>IFERROR(VLOOKUP(#REF!,'S19'!B:S,14,FALSE),"")</f>
        <v/>
      </c>
      <c r="CK48" t="str">
        <f>IFERROR(VLOOKUP(#REF!,'S20'!B:S,14,FALSE),"")</f>
        <v/>
      </c>
      <c r="CL48" t="str">
        <f>IFERROR(VLOOKUP(#REF!,'S21'!B:S,14,FALSE),"")</f>
        <v/>
      </c>
      <c r="CM48" t="str">
        <f>IFERROR(VLOOKUP(#REF!,'S22'!B:S,14,FALSE),"")</f>
        <v/>
      </c>
      <c r="CN48" t="str">
        <f>IFERROR(VLOOKUP(#REF!,'S23'!B:S,14,FALSE),"")</f>
        <v/>
      </c>
      <c r="CO48" t="str">
        <f>IFERROR(VLOOKUP(#REF!,'S24'!B:S,14,FALSE),"")</f>
        <v/>
      </c>
      <c r="CP48" t="str">
        <f>IFERROR(VLOOKUP(#REF!,'S25'!B:S,14,FALSE),"")</f>
        <v/>
      </c>
      <c r="CQ48" t="str">
        <f>IFERROR(VLOOKUP(#REF!,'S26'!B:S,14,FALSE),"")</f>
        <v/>
      </c>
      <c r="CR48" t="str">
        <f>IFERROR(VLOOKUP(#REF!,'S27'!B:S,14,FALSE),"")</f>
        <v/>
      </c>
      <c r="CS48" t="str">
        <f>IFERROR(VLOOKUP(#REF!,'S28'!B:S,14,FALSE),"")</f>
        <v/>
      </c>
      <c r="CT48" t="str">
        <f>IFERROR(VLOOKUP(#REF!,'S29'!B:S,14,FALSE),"")</f>
        <v/>
      </c>
      <c r="CU48" t="str">
        <f>IFERROR(VLOOKUP(#REF!,'S30'!B:S,14,FALSE),"")</f>
        <v/>
      </c>
      <c r="CV48" t="str">
        <f>IFERROR(VLOOKUP(#REF!,'S31'!B:S,14,FALSE),"")</f>
        <v/>
      </c>
      <c r="CW48" t="str">
        <f>IFERROR(VLOOKUP(#REF!,'S32'!B:S,14,FALSE),"")</f>
        <v/>
      </c>
      <c r="CX48" t="str">
        <f>IFERROR(VLOOKUP(#REF!,'S33'!B:S,14,FALSE),"")</f>
        <v/>
      </c>
      <c r="CY48" t="str">
        <f>IFERROR(VLOOKUP(#REF!,'S34'!B:S,14,FALSE),"")</f>
        <v/>
      </c>
      <c r="CZ48" t="str">
        <f>IFERROR(VLOOKUP(#REF!,'S35'!B:S,14,FALSE),"")</f>
        <v/>
      </c>
      <c r="DA48" t="str">
        <f>IFERROR(VLOOKUP(#REF!,'S36'!B:S,14,FALSE),"")</f>
        <v/>
      </c>
      <c r="DB48" t="str">
        <f>IFERROR(VLOOKUP(#REF!,'S37'!B:S,14,FALSE),"")</f>
        <v/>
      </c>
      <c r="DC48" t="str">
        <f>IFERROR(VLOOKUP(#REF!,'S38'!B:S,14,FALSE),"")</f>
        <v/>
      </c>
      <c r="DD48" t="str">
        <f>IFERROR(VLOOKUP(#REF!,'S39'!B:S,14,FALSE),"")</f>
        <v/>
      </c>
      <c r="DE48" t="str">
        <f>IFERROR(VLOOKUP(#REF!,'S40'!B:S,14,FALSE),"")</f>
        <v/>
      </c>
      <c r="DF48" t="str">
        <f>IFERROR(VLOOKUP(#REF!,'S41'!B:S,14,FALSE),"")</f>
        <v/>
      </c>
      <c r="DG48" t="str">
        <f>IFERROR(VLOOKUP(#REF!,'S42'!B:S,14,FALSE),"")</f>
        <v/>
      </c>
      <c r="DH48" t="str">
        <f>IFERROR(VLOOKUP(#REF!,'S43'!B:S,14,FALSE),"")</f>
        <v/>
      </c>
      <c r="DI48" t="str">
        <f>IFERROR(VLOOKUP(#REF!,'S44'!B:S,14,FALSE),"")</f>
        <v/>
      </c>
      <c r="DJ48" t="str">
        <f>IFERROR(VLOOKUP(#REF!,'S45'!B:S,14,FALSE),"")</f>
        <v/>
      </c>
      <c r="DK48" t="str">
        <f>IFERROR(VLOOKUP(#REF!,'S46'!B:S,14,FALSE),"")</f>
        <v/>
      </c>
      <c r="DL48" t="str">
        <f>IFERROR(VLOOKUP(#REF!,'S47'!B:S,14,FALSE),"")</f>
        <v/>
      </c>
      <c r="DM48" t="str">
        <f>IFERROR(VLOOKUP(#REF!,'S48'!B:S,14,FALSE),"")</f>
        <v/>
      </c>
      <c r="DN48" t="str">
        <f>IFERROR(VLOOKUP(#REF!,'S49'!B:S,14,FALSE),"")</f>
        <v/>
      </c>
      <c r="DO48" t="str">
        <f>IFERROR(VLOOKUP(#REF!,'S50'!B:S,14,FALSE),"")</f>
        <v/>
      </c>
      <c r="DP48" t="str">
        <f>IFERROR(VLOOKUP(#REF!,'S51'!B:S,14,FALSE),"")</f>
        <v/>
      </c>
      <c r="DQ48" t="str">
        <f>IFERROR(VLOOKUP(#REF!,'S52'!B:S,14,FALSE),"")</f>
        <v/>
      </c>
      <c r="DR48" t="e">
        <f>IF(#REF!="","",IF(F48="non classé","",SUM(BR48:DQ48)))</f>
        <v>#REF!</v>
      </c>
    </row>
    <row r="49" spans="1:124" ht="23.1" customHeight="1" x14ac:dyDescent="0.25">
      <c r="A49" s="48" t="s">
        <v>382</v>
      </c>
      <c r="B49" s="234" t="s">
        <v>367</v>
      </c>
      <c r="F49" s="86" t="e">
        <f>IF(#REF!="","",IFERROR(INDEX(Challenge!$A$3:$A$72,MATCH(#REF!,Challenge!$B$3:$B$72,0)),"non classé"))</f>
        <v>#REF!</v>
      </c>
      <c r="G49" s="86"/>
      <c r="H49" t="str">
        <f>IFERROR(VLOOKUP(#REF!,'S01'!B:S,13,FALSE),"")</f>
        <v/>
      </c>
      <c r="I49" t="str">
        <f>IFERROR(VLOOKUP(#REF!,'S02'!B:S,13,FALSE),"")</f>
        <v/>
      </c>
      <c r="J49" t="str">
        <f>IFERROR(VLOOKUP(#REF!,'S03'!B:S,13,FALSE),"")</f>
        <v/>
      </c>
      <c r="K49" t="str">
        <f>IFERROR(VLOOKUP(#REF!,'S04'!B:S,13,FALSE),"")</f>
        <v/>
      </c>
      <c r="L49" t="str">
        <f>IFERROR(VLOOKUP(#REF!,'S05'!B:S,13,FALSE),"")</f>
        <v/>
      </c>
      <c r="M49" t="str">
        <f>IFERROR(VLOOKUP(#REF!,'S06'!B:S,13,FALSE),"")</f>
        <v/>
      </c>
      <c r="N49" t="str">
        <f>IFERROR(VLOOKUP(#REF!,'S07'!B:S,13,FALSE),"")</f>
        <v/>
      </c>
      <c r="O49" t="str">
        <f>IFERROR(VLOOKUP(#REF!,'S08'!B:S,13,FALSE),"")</f>
        <v/>
      </c>
      <c r="P49" t="str">
        <f>IFERROR(VLOOKUP(#REF!,'S09'!B:S,13,FALSE),"")</f>
        <v/>
      </c>
      <c r="Q49" t="str">
        <f>IFERROR(VLOOKUP(#REF!,'S10'!B:S,13,FALSE),"")</f>
        <v/>
      </c>
      <c r="R49" t="str">
        <f>IFERROR(VLOOKUP(#REF!,'S11'!B:S,13,FALSE),"")</f>
        <v/>
      </c>
      <c r="S49" t="str">
        <f>IFERROR(VLOOKUP(#REF!,'S12'!B:S,13,FALSE),"")</f>
        <v/>
      </c>
      <c r="T49" t="str">
        <f>IFERROR(VLOOKUP(#REF!,'S13'!B:S,13,FALSE),"")</f>
        <v/>
      </c>
      <c r="U49" t="str">
        <f>IFERROR(VLOOKUP(#REF!,'S14'!B:S,13,FALSE),"")</f>
        <v/>
      </c>
      <c r="V49" t="str">
        <f>IFERROR(VLOOKUP(#REF!,'S15'!B:S,13,FALSE),"")</f>
        <v/>
      </c>
      <c r="W49" t="str">
        <f>IFERROR(VLOOKUP(#REF!,'S16'!B:S,13,FALSE),"")</f>
        <v/>
      </c>
      <c r="X49" t="str">
        <f>IFERROR(VLOOKUP(#REF!,'S17'!B:S,13,FALSE),"")</f>
        <v/>
      </c>
      <c r="Y49" t="str">
        <f>IFERROR(VLOOKUP(#REF!,'S18'!B:S,13,FALSE),"")</f>
        <v/>
      </c>
      <c r="Z49" t="str">
        <f>IFERROR(VLOOKUP(#REF!,'S19'!B:S,13,FALSE),"")</f>
        <v/>
      </c>
      <c r="AA49" t="str">
        <f>IFERROR(VLOOKUP(#REF!,'S20'!B:S,13,FALSE),"")</f>
        <v/>
      </c>
      <c r="AB49" t="str">
        <f>IFERROR(VLOOKUP(#REF!,'S21'!B:S,13,FALSE),"")</f>
        <v/>
      </c>
      <c r="AC49" t="str">
        <f>IFERROR(VLOOKUP(#REF!,'S22'!B:S,13,FALSE),"")</f>
        <v/>
      </c>
      <c r="AD49" t="str">
        <f>IFERROR(VLOOKUP(#REF!,'S23'!B:S,13,FALSE),"")</f>
        <v/>
      </c>
      <c r="AE49" t="str">
        <f>IFERROR(VLOOKUP(#REF!,'S24'!B:S,13,FALSE),"")</f>
        <v/>
      </c>
      <c r="AF49" t="str">
        <f>IFERROR(VLOOKUP(#REF!,'S25'!B:S,13,FALSE),"")</f>
        <v/>
      </c>
      <c r="AG49" t="str">
        <f>IFERROR(VLOOKUP(#REF!,'S26'!B:S,13,FALSE),"")</f>
        <v/>
      </c>
      <c r="AH49" t="str">
        <f>IFERROR(VLOOKUP(#REF!,'S27'!B:S,13,FALSE),"")</f>
        <v/>
      </c>
      <c r="AI49" t="str">
        <f>IFERROR(VLOOKUP(#REF!,'S28'!B:S,13,FALSE),"")</f>
        <v/>
      </c>
      <c r="AJ49" t="str">
        <f>IFERROR(VLOOKUP(#REF!,'S29'!B:S,13,FALSE),"")</f>
        <v/>
      </c>
      <c r="AK49" t="str">
        <f>IFERROR(VLOOKUP(#REF!,'S30'!B:S,13,FALSE),"")</f>
        <v/>
      </c>
      <c r="AL49" t="str">
        <f>IFERROR(VLOOKUP(#REF!,'S31'!B:S,13,FALSE),"")</f>
        <v/>
      </c>
      <c r="AM49" t="str">
        <f>IFERROR(VLOOKUP(#REF!,'S32'!B:S,13,FALSE),"")</f>
        <v/>
      </c>
      <c r="AN49" t="str">
        <f>IFERROR(VLOOKUP(#REF!,'S33'!B:S,13,FALSE),"")</f>
        <v/>
      </c>
      <c r="AO49" t="str">
        <f>IFERROR(VLOOKUP(#REF!,'S34'!B:S,13,FALSE),"")</f>
        <v/>
      </c>
      <c r="AP49" t="str">
        <f>IFERROR(VLOOKUP(#REF!,'S35'!B:S,13,FALSE),"")</f>
        <v/>
      </c>
      <c r="AQ49" t="str">
        <f>IFERROR(VLOOKUP(#REF!,'S36'!B:S,13,FALSE),"")</f>
        <v/>
      </c>
      <c r="AR49" t="str">
        <f>IFERROR(VLOOKUP(#REF!,'S37'!B:S,13,FALSE),"")</f>
        <v/>
      </c>
      <c r="AS49" t="str">
        <f>IFERROR(VLOOKUP(#REF!,'S38'!B:S,13,FALSE),"")</f>
        <v/>
      </c>
      <c r="AT49" t="str">
        <f>IFERROR(VLOOKUP(#REF!,'S39'!B:S,13,FALSE),"")</f>
        <v/>
      </c>
      <c r="AU49" s="37" t="str">
        <f>IFERROR(VLOOKUP(#REF!,'S40'!B:S,13,FALSE),"")</f>
        <v/>
      </c>
      <c r="AV49" t="str">
        <f>IFERROR(VLOOKUP(#REF!,'S41'!B:S,13,FALSE),"")</f>
        <v/>
      </c>
      <c r="AW49" t="str">
        <f>IFERROR(VLOOKUP(#REF!,'S42'!B:S,13,FALSE),"")</f>
        <v/>
      </c>
      <c r="AX49" t="str">
        <f>IFERROR(VLOOKUP(#REF!,'S43'!B:S,13,FALSE),"")</f>
        <v/>
      </c>
      <c r="AY49" t="str">
        <f>IFERROR(VLOOKUP(#REF!,'S44'!B:S,13,FALSE),"")</f>
        <v/>
      </c>
      <c r="AZ49" t="str">
        <f>IFERROR(VLOOKUP(#REF!,'S45'!B:S,13,FALSE),"")</f>
        <v/>
      </c>
      <c r="BA49" t="str">
        <f>IFERROR(VLOOKUP(#REF!,'S46'!B:S,13,FALSE),"")</f>
        <v/>
      </c>
      <c r="BB49" t="str">
        <f>IFERROR(VLOOKUP(#REF!,'S47'!B:S,13,FALSE),"")</f>
        <v/>
      </c>
      <c r="BC49" t="str">
        <f>IFERROR(VLOOKUP(#REF!,'S48'!B:S,13,FALSE),"")</f>
        <v/>
      </c>
      <c r="BD49" t="str">
        <f>IFERROR(VLOOKUP(#REF!,'S49'!B:S,13,FALSE),"")</f>
        <v/>
      </c>
      <c r="BE49" t="str">
        <f>IFERROR(VLOOKUP(#REF!,'S50'!B:S,13,FALSE),"")</f>
        <v/>
      </c>
      <c r="BF49" t="str">
        <f>IFERROR(VLOOKUP(#REF!,'S51'!B:S,13,FALSE),"")</f>
        <v/>
      </c>
      <c r="BG49" t="str">
        <f>IFERROR(VLOOKUP(#REF!,'S52'!B:S,13,FALSE),"")</f>
        <v/>
      </c>
      <c r="BH49" s="188" t="e">
        <f>IF(#REF!="",-9999.0001,IF(BJ49=52,-9999.0001+SUM(H49:BG49),IF(BJ49&lt;&gt;52,0.0001+SUM(H49:BG49))))</f>
        <v>#REF!</v>
      </c>
      <c r="BI49" s="65" t="e">
        <f>IF(#REF!="","",SUM(H49:BG49))</f>
        <v>#REF!</v>
      </c>
      <c r="BJ49" s="65" t="e">
        <f>IF(#REF!="","",COUNTIF(H49:BG49,""))</f>
        <v>#REF!</v>
      </c>
      <c r="BK49" s="54">
        <f t="shared" si="1"/>
        <v>0</v>
      </c>
      <c r="BR49" t="str">
        <f>IFERROR(VLOOKUP(#REF!,'S01'!B:S,14,FALSE),"")</f>
        <v/>
      </c>
      <c r="BS49" t="str">
        <f>IFERROR(VLOOKUP(#REF!,'S02'!B:S,14,FALSE),"")</f>
        <v/>
      </c>
      <c r="BT49" t="str">
        <f>IFERROR(VLOOKUP(#REF!,'S03'!B:S,14,FALSE),"")</f>
        <v/>
      </c>
      <c r="BU49" t="str">
        <f>IFERROR(VLOOKUP(#REF!,'S04'!B:S,14,FALSE),"")</f>
        <v/>
      </c>
      <c r="BV49" t="str">
        <f>IFERROR(VLOOKUP(#REF!,'S05'!B:S,14,FALSE),"")</f>
        <v/>
      </c>
      <c r="BW49" t="str">
        <f>IFERROR(VLOOKUP(#REF!,'S06'!B:S,14,FALSE),"")</f>
        <v/>
      </c>
      <c r="BX49" t="str">
        <f>IFERROR(VLOOKUP(#REF!,'S07'!B:S,14,FALSE),"")</f>
        <v/>
      </c>
      <c r="BY49" t="str">
        <f>IFERROR(VLOOKUP(#REF!,'S08'!B:S,14,FALSE),"")</f>
        <v/>
      </c>
      <c r="BZ49" t="str">
        <f>IFERROR(VLOOKUP(#REF!,'S09'!B:S,14,FALSE),"")</f>
        <v/>
      </c>
      <c r="CA49" t="str">
        <f>IFERROR(VLOOKUP(#REF!,'S10'!B:S,14,FALSE),"")</f>
        <v/>
      </c>
      <c r="CB49" t="str">
        <f>IFERROR(VLOOKUP(#REF!,'S11'!B:S,14,FALSE),"")</f>
        <v/>
      </c>
      <c r="CC49" t="str">
        <f>IFERROR(VLOOKUP(#REF!,'S12'!B:S,14,FALSE),"")</f>
        <v/>
      </c>
      <c r="CD49" t="str">
        <f>IFERROR(VLOOKUP(#REF!,'S13'!B:S,14,FALSE),"")</f>
        <v/>
      </c>
      <c r="CE49" t="str">
        <f>IFERROR(VLOOKUP(#REF!,'S14'!B:S,14,FALSE),"")</f>
        <v/>
      </c>
      <c r="CF49" t="str">
        <f>IFERROR(VLOOKUP(#REF!,'S15'!B:S,14,FALSE),"")</f>
        <v/>
      </c>
      <c r="CG49" t="str">
        <f>IFERROR(VLOOKUP(#REF!,'S16'!B:S,14,FALSE),"")</f>
        <v/>
      </c>
      <c r="CH49" t="str">
        <f>IFERROR(VLOOKUP(#REF!,'S17'!B:S,14,FALSE),"")</f>
        <v/>
      </c>
      <c r="CI49" t="str">
        <f>IFERROR(VLOOKUP(#REF!,'S18'!B:S,14,FALSE),"")</f>
        <v/>
      </c>
      <c r="CJ49" t="str">
        <f>IFERROR(VLOOKUP(#REF!,'S19'!B:S,14,FALSE),"")</f>
        <v/>
      </c>
      <c r="CK49" t="str">
        <f>IFERROR(VLOOKUP(#REF!,'S20'!B:S,14,FALSE),"")</f>
        <v/>
      </c>
      <c r="CL49" t="str">
        <f>IFERROR(VLOOKUP(#REF!,'S21'!B:S,14,FALSE),"")</f>
        <v/>
      </c>
      <c r="CM49" t="str">
        <f>IFERROR(VLOOKUP(#REF!,'S22'!B:S,14,FALSE),"")</f>
        <v/>
      </c>
      <c r="CN49" t="str">
        <f>IFERROR(VLOOKUP(#REF!,'S23'!B:S,14,FALSE),"")</f>
        <v/>
      </c>
      <c r="CO49" t="str">
        <f>IFERROR(VLOOKUP(#REF!,'S24'!B:S,14,FALSE),"")</f>
        <v/>
      </c>
      <c r="CP49" t="str">
        <f>IFERROR(VLOOKUP(#REF!,'S25'!B:S,14,FALSE),"")</f>
        <v/>
      </c>
      <c r="CQ49" t="str">
        <f>IFERROR(VLOOKUP(#REF!,'S26'!B:S,14,FALSE),"")</f>
        <v/>
      </c>
      <c r="CR49" t="str">
        <f>IFERROR(VLOOKUP(#REF!,'S27'!B:S,14,FALSE),"")</f>
        <v/>
      </c>
      <c r="CS49" t="str">
        <f>IFERROR(VLOOKUP(#REF!,'S28'!B:S,14,FALSE),"")</f>
        <v/>
      </c>
      <c r="CT49" t="str">
        <f>IFERROR(VLOOKUP(#REF!,'S29'!B:S,14,FALSE),"")</f>
        <v/>
      </c>
      <c r="CU49" t="str">
        <f>IFERROR(VLOOKUP(#REF!,'S30'!B:S,14,FALSE),"")</f>
        <v/>
      </c>
      <c r="CV49" t="str">
        <f>IFERROR(VLOOKUP(#REF!,'S31'!B:S,14,FALSE),"")</f>
        <v/>
      </c>
      <c r="CW49" t="str">
        <f>IFERROR(VLOOKUP(#REF!,'S32'!B:S,14,FALSE),"")</f>
        <v/>
      </c>
      <c r="CX49" t="str">
        <f>IFERROR(VLOOKUP(#REF!,'S33'!B:S,14,FALSE),"")</f>
        <v/>
      </c>
      <c r="CY49" t="str">
        <f>IFERROR(VLOOKUP(#REF!,'S34'!B:S,14,FALSE),"")</f>
        <v/>
      </c>
      <c r="CZ49" t="str">
        <f>IFERROR(VLOOKUP(#REF!,'S35'!B:S,14,FALSE),"")</f>
        <v/>
      </c>
      <c r="DA49" t="str">
        <f>IFERROR(VLOOKUP(#REF!,'S36'!B:S,14,FALSE),"")</f>
        <v/>
      </c>
      <c r="DB49" t="str">
        <f>IFERROR(VLOOKUP(#REF!,'S37'!B:S,14,FALSE),"")</f>
        <v/>
      </c>
      <c r="DC49" t="str">
        <f>IFERROR(VLOOKUP(#REF!,'S38'!B:S,14,FALSE),"")</f>
        <v/>
      </c>
      <c r="DD49" t="str">
        <f>IFERROR(VLOOKUP(#REF!,'S39'!B:S,14,FALSE),"")</f>
        <v/>
      </c>
      <c r="DE49" t="str">
        <f>IFERROR(VLOOKUP(#REF!,'S40'!B:S,14,FALSE),"")</f>
        <v/>
      </c>
      <c r="DF49" t="str">
        <f>IFERROR(VLOOKUP(#REF!,'S41'!B:S,14,FALSE),"")</f>
        <v/>
      </c>
      <c r="DG49" t="str">
        <f>IFERROR(VLOOKUP(#REF!,'S42'!B:S,14,FALSE),"")</f>
        <v/>
      </c>
      <c r="DH49" t="str">
        <f>IFERROR(VLOOKUP(#REF!,'S43'!B:S,14,FALSE),"")</f>
        <v/>
      </c>
      <c r="DI49" t="str">
        <f>IFERROR(VLOOKUP(#REF!,'S44'!B:S,14,FALSE),"")</f>
        <v/>
      </c>
      <c r="DJ49" t="str">
        <f>IFERROR(VLOOKUP(#REF!,'S45'!B:S,14,FALSE),"")</f>
        <v/>
      </c>
      <c r="DK49" t="str">
        <f>IFERROR(VLOOKUP(#REF!,'S46'!B:S,14,FALSE),"")</f>
        <v/>
      </c>
      <c r="DL49" t="str">
        <f>IFERROR(VLOOKUP(#REF!,'S47'!B:S,14,FALSE),"")</f>
        <v/>
      </c>
      <c r="DM49" t="str">
        <f>IFERROR(VLOOKUP(#REF!,'S48'!B:S,14,FALSE),"")</f>
        <v/>
      </c>
      <c r="DN49" t="str">
        <f>IFERROR(VLOOKUP(#REF!,'S49'!B:S,14,FALSE),"")</f>
        <v/>
      </c>
      <c r="DO49" t="str">
        <f>IFERROR(VLOOKUP(#REF!,'S50'!B:S,14,FALSE),"")</f>
        <v/>
      </c>
      <c r="DP49" t="str">
        <f>IFERROR(VLOOKUP(#REF!,'S51'!B:S,14,FALSE),"")</f>
        <v/>
      </c>
      <c r="DQ49" t="str">
        <f>IFERROR(VLOOKUP(#REF!,'S52'!B:S,14,FALSE),"")</f>
        <v/>
      </c>
      <c r="DR49" t="e">
        <f>IF(#REF!="","",IF(F49="non classé","",SUM(BR49:DQ49)))</f>
        <v>#REF!</v>
      </c>
    </row>
    <row r="50" spans="1:124" ht="23.1" hidden="1" customHeight="1" x14ac:dyDescent="0.25">
      <c r="A50" s="48"/>
      <c r="B50" s="234" t="s">
        <v>354</v>
      </c>
      <c r="F50" s="86" t="e">
        <f>IF(#REF!="","",IFERROR(INDEX(Challenge!$A$3:$A$72,MATCH(#REF!,Challenge!$B$3:$B$72,0)),"non classé"))</f>
        <v>#REF!</v>
      </c>
      <c r="G50" s="86"/>
      <c r="H50" t="str">
        <f>IFERROR(VLOOKUP(#REF!,'S01'!B:S,13,FALSE),"")</f>
        <v/>
      </c>
      <c r="I50" t="str">
        <f>IFERROR(VLOOKUP(#REF!,'S02'!B:S,13,FALSE),"")</f>
        <v/>
      </c>
      <c r="J50" t="str">
        <f>IFERROR(VLOOKUP(#REF!,'S03'!B:S,13,FALSE),"")</f>
        <v/>
      </c>
      <c r="K50" t="str">
        <f>IFERROR(VLOOKUP(#REF!,'S04'!B:S,13,FALSE),"")</f>
        <v/>
      </c>
      <c r="L50" t="str">
        <f>IFERROR(VLOOKUP(#REF!,'S05'!B:S,13,FALSE),"")</f>
        <v/>
      </c>
      <c r="M50" t="str">
        <f>IFERROR(VLOOKUP(#REF!,'S06'!B:S,13,FALSE),"")</f>
        <v/>
      </c>
      <c r="N50" t="str">
        <f>IFERROR(VLOOKUP(#REF!,'S07'!B:S,13,FALSE),"")</f>
        <v/>
      </c>
      <c r="O50" t="str">
        <f>IFERROR(VLOOKUP(#REF!,'S08'!B:S,13,FALSE),"")</f>
        <v/>
      </c>
      <c r="P50" t="str">
        <f>IFERROR(VLOOKUP(#REF!,'S09'!B:S,13,FALSE),"")</f>
        <v/>
      </c>
      <c r="Q50" t="str">
        <f>IFERROR(VLOOKUP(#REF!,'S10'!B:S,13,FALSE),"")</f>
        <v/>
      </c>
      <c r="R50" t="str">
        <f>IFERROR(VLOOKUP(#REF!,'S11'!B:S,13,FALSE),"")</f>
        <v/>
      </c>
      <c r="S50" t="str">
        <f>IFERROR(VLOOKUP(#REF!,'S12'!B:S,13,FALSE),"")</f>
        <v/>
      </c>
      <c r="T50" t="str">
        <f>IFERROR(VLOOKUP(#REF!,'S13'!B:S,13,FALSE),"")</f>
        <v/>
      </c>
      <c r="U50" t="str">
        <f>IFERROR(VLOOKUP(#REF!,'S14'!B:S,13,FALSE),"")</f>
        <v/>
      </c>
      <c r="V50" t="str">
        <f>IFERROR(VLOOKUP(#REF!,'S15'!B:S,13,FALSE),"")</f>
        <v/>
      </c>
      <c r="W50" t="str">
        <f>IFERROR(VLOOKUP(#REF!,'S16'!B:S,13,FALSE),"")</f>
        <v/>
      </c>
      <c r="X50" t="str">
        <f>IFERROR(VLOOKUP(#REF!,'S17'!B:S,13,FALSE),"")</f>
        <v/>
      </c>
      <c r="Y50" t="str">
        <f>IFERROR(VLOOKUP(#REF!,'S18'!B:S,13,FALSE),"")</f>
        <v/>
      </c>
      <c r="Z50" t="str">
        <f>IFERROR(VLOOKUP(#REF!,'S19'!B:S,13,FALSE),"")</f>
        <v/>
      </c>
      <c r="AA50" t="str">
        <f>IFERROR(VLOOKUP(#REF!,'S20'!B:S,13,FALSE),"")</f>
        <v/>
      </c>
      <c r="AB50" t="str">
        <f>IFERROR(VLOOKUP(#REF!,'S21'!B:S,13,FALSE),"")</f>
        <v/>
      </c>
      <c r="AC50" t="str">
        <f>IFERROR(VLOOKUP(#REF!,'S22'!B:S,13,FALSE),"")</f>
        <v/>
      </c>
      <c r="AD50" t="str">
        <f>IFERROR(VLOOKUP(#REF!,'S23'!B:S,13,FALSE),"")</f>
        <v/>
      </c>
      <c r="AE50" t="str">
        <f>IFERROR(VLOOKUP(#REF!,'S24'!B:S,13,FALSE),"")</f>
        <v/>
      </c>
      <c r="AF50" t="str">
        <f>IFERROR(VLOOKUP(#REF!,'S25'!B:S,13,FALSE),"")</f>
        <v/>
      </c>
      <c r="AG50" t="str">
        <f>IFERROR(VLOOKUP(#REF!,'S26'!B:S,13,FALSE),"")</f>
        <v/>
      </c>
      <c r="AH50" t="str">
        <f>IFERROR(VLOOKUP(#REF!,'S27'!B:S,13,FALSE),"")</f>
        <v/>
      </c>
      <c r="AI50" t="str">
        <f>IFERROR(VLOOKUP(#REF!,'S28'!B:S,13,FALSE),"")</f>
        <v/>
      </c>
      <c r="AJ50" t="str">
        <f>IFERROR(VLOOKUP(#REF!,'S29'!B:S,13,FALSE),"")</f>
        <v/>
      </c>
      <c r="AK50" t="str">
        <f>IFERROR(VLOOKUP(#REF!,'S30'!B:S,13,FALSE),"")</f>
        <v/>
      </c>
      <c r="AL50" t="str">
        <f>IFERROR(VLOOKUP(#REF!,'S31'!B:S,13,FALSE),"")</f>
        <v/>
      </c>
      <c r="AM50" t="str">
        <f>IFERROR(VLOOKUP(#REF!,'S32'!B:S,13,FALSE),"")</f>
        <v/>
      </c>
      <c r="AN50" t="str">
        <f>IFERROR(VLOOKUP(#REF!,'S33'!B:S,13,FALSE),"")</f>
        <v/>
      </c>
      <c r="AO50" t="str">
        <f>IFERROR(VLOOKUP(#REF!,'S34'!B:S,13,FALSE),"")</f>
        <v/>
      </c>
      <c r="AP50" t="str">
        <f>IFERROR(VLOOKUP(#REF!,'S35'!B:S,13,FALSE),"")</f>
        <v/>
      </c>
      <c r="AQ50" t="str">
        <f>IFERROR(VLOOKUP(#REF!,'S36'!B:S,13,FALSE),"")</f>
        <v/>
      </c>
      <c r="AR50" t="str">
        <f>IFERROR(VLOOKUP(#REF!,'S37'!B:S,13,FALSE),"")</f>
        <v/>
      </c>
      <c r="AS50" t="str">
        <f>IFERROR(VLOOKUP(#REF!,'S38'!B:S,13,FALSE),"")</f>
        <v/>
      </c>
      <c r="AT50" t="str">
        <f>IFERROR(VLOOKUP(#REF!,'S39'!B:S,13,FALSE),"")</f>
        <v/>
      </c>
      <c r="AU50" s="37" t="str">
        <f>IFERROR(VLOOKUP(#REF!,'S40'!B:S,13,FALSE),"")</f>
        <v/>
      </c>
      <c r="AV50" t="str">
        <f>IFERROR(VLOOKUP(#REF!,'S41'!B:S,13,FALSE),"")</f>
        <v/>
      </c>
      <c r="AW50" t="str">
        <f>IFERROR(VLOOKUP(#REF!,'S42'!B:S,13,FALSE),"")</f>
        <v/>
      </c>
      <c r="AX50" t="str">
        <f>IFERROR(VLOOKUP(#REF!,'S43'!B:S,13,FALSE),"")</f>
        <v/>
      </c>
      <c r="AY50" t="str">
        <f>IFERROR(VLOOKUP(#REF!,'S44'!B:S,13,FALSE),"")</f>
        <v/>
      </c>
      <c r="AZ50" t="str">
        <f>IFERROR(VLOOKUP(#REF!,'S45'!B:S,13,FALSE),"")</f>
        <v/>
      </c>
      <c r="BA50" t="str">
        <f>IFERROR(VLOOKUP(#REF!,'S46'!B:S,13,FALSE),"")</f>
        <v/>
      </c>
      <c r="BB50" t="str">
        <f>IFERROR(VLOOKUP(#REF!,'S47'!B:S,13,FALSE),"")</f>
        <v/>
      </c>
      <c r="BC50" t="str">
        <f>IFERROR(VLOOKUP(#REF!,'S48'!B:S,13,FALSE),"")</f>
        <v/>
      </c>
      <c r="BD50" t="str">
        <f>IFERROR(VLOOKUP(#REF!,'S49'!B:S,13,FALSE),"")</f>
        <v/>
      </c>
      <c r="BE50" t="str">
        <f>IFERROR(VLOOKUP(#REF!,'S50'!B:S,13,FALSE),"")</f>
        <v/>
      </c>
      <c r="BF50" t="str">
        <f>IFERROR(VLOOKUP(#REF!,'S51'!B:S,13,FALSE),"")</f>
        <v/>
      </c>
      <c r="BG50" t="str">
        <f>IFERROR(VLOOKUP(#REF!,'S52'!B:S,13,FALSE),"")</f>
        <v/>
      </c>
      <c r="BH50" s="188" t="e">
        <f>IF(#REF!="",-9999.0001,IF(BJ50=52,-9999.0001+SUM(H50:BG50),IF(BJ50&lt;&gt;52,0.0001+SUM(H50:BG50))))</f>
        <v>#REF!</v>
      </c>
      <c r="BI50" s="65" t="e">
        <f>IF(#REF!="","",SUM(H50:BG50))</f>
        <v>#REF!</v>
      </c>
      <c r="BJ50" s="65" t="e">
        <f>IF(#REF!="","",COUNTIF(H50:BG50,""))</f>
        <v>#REF!</v>
      </c>
      <c r="BK50" s="54">
        <f t="shared" si="1"/>
        <v>0</v>
      </c>
      <c r="BR50" t="str">
        <f>IFERROR(VLOOKUP(#REF!,'S01'!B:S,14,FALSE),"")</f>
        <v/>
      </c>
      <c r="BS50" t="str">
        <f>IFERROR(VLOOKUP(#REF!,'S02'!B:S,14,FALSE),"")</f>
        <v/>
      </c>
      <c r="BT50" t="str">
        <f>IFERROR(VLOOKUP(#REF!,'S03'!B:S,14,FALSE),"")</f>
        <v/>
      </c>
      <c r="BU50" t="str">
        <f>IFERROR(VLOOKUP(#REF!,'S04'!B:S,14,FALSE),"")</f>
        <v/>
      </c>
      <c r="BV50" t="str">
        <f>IFERROR(VLOOKUP(#REF!,'S05'!B:S,14,FALSE),"")</f>
        <v/>
      </c>
      <c r="BW50" t="str">
        <f>IFERROR(VLOOKUP(#REF!,'S06'!B:S,14,FALSE),"")</f>
        <v/>
      </c>
      <c r="BX50" t="str">
        <f>IFERROR(VLOOKUP(#REF!,'S07'!B:S,14,FALSE),"")</f>
        <v/>
      </c>
      <c r="BY50" t="str">
        <f>IFERROR(VLOOKUP(#REF!,'S08'!B:S,14,FALSE),"")</f>
        <v/>
      </c>
      <c r="BZ50" t="str">
        <f>IFERROR(VLOOKUP(#REF!,'S09'!B:S,14,FALSE),"")</f>
        <v/>
      </c>
      <c r="CA50" t="str">
        <f>IFERROR(VLOOKUP(#REF!,'S10'!B:S,14,FALSE),"")</f>
        <v/>
      </c>
      <c r="CB50" t="str">
        <f>IFERROR(VLOOKUP(#REF!,'S11'!B:S,14,FALSE),"")</f>
        <v/>
      </c>
      <c r="CC50" t="str">
        <f>IFERROR(VLOOKUP(#REF!,'S12'!B:S,14,FALSE),"")</f>
        <v/>
      </c>
      <c r="CD50" t="str">
        <f>IFERROR(VLOOKUP(#REF!,'S13'!B:S,14,FALSE),"")</f>
        <v/>
      </c>
      <c r="CE50" t="str">
        <f>IFERROR(VLOOKUP(#REF!,'S14'!B:S,14,FALSE),"")</f>
        <v/>
      </c>
      <c r="CF50" t="str">
        <f>IFERROR(VLOOKUP(#REF!,'S15'!B:S,14,FALSE),"")</f>
        <v/>
      </c>
      <c r="CG50" t="str">
        <f>IFERROR(VLOOKUP(#REF!,'S16'!B:S,14,FALSE),"")</f>
        <v/>
      </c>
      <c r="CH50" t="str">
        <f>IFERROR(VLOOKUP(#REF!,'S17'!B:S,14,FALSE),"")</f>
        <v/>
      </c>
      <c r="CI50" t="str">
        <f>IFERROR(VLOOKUP(#REF!,'S18'!B:S,14,FALSE),"")</f>
        <v/>
      </c>
      <c r="CJ50" t="str">
        <f>IFERROR(VLOOKUP(#REF!,'S19'!B:S,14,FALSE),"")</f>
        <v/>
      </c>
      <c r="CK50" t="str">
        <f>IFERROR(VLOOKUP(#REF!,'S20'!B:S,14,FALSE),"")</f>
        <v/>
      </c>
      <c r="CL50" t="str">
        <f>IFERROR(VLOOKUP(#REF!,'S21'!B:S,14,FALSE),"")</f>
        <v/>
      </c>
      <c r="CM50" t="str">
        <f>IFERROR(VLOOKUP(#REF!,'S22'!B:S,14,FALSE),"")</f>
        <v/>
      </c>
      <c r="CN50" t="str">
        <f>IFERROR(VLOOKUP(#REF!,'S23'!B:S,14,FALSE),"")</f>
        <v/>
      </c>
      <c r="CO50" t="str">
        <f>IFERROR(VLOOKUP(#REF!,'S24'!B:S,14,FALSE),"")</f>
        <v/>
      </c>
      <c r="CP50" t="str">
        <f>IFERROR(VLOOKUP(#REF!,'S25'!B:S,14,FALSE),"")</f>
        <v/>
      </c>
      <c r="CQ50" t="str">
        <f>IFERROR(VLOOKUP(#REF!,'S26'!B:S,14,FALSE),"")</f>
        <v/>
      </c>
      <c r="CR50" t="str">
        <f>IFERROR(VLOOKUP(#REF!,'S27'!B:S,14,FALSE),"")</f>
        <v/>
      </c>
      <c r="CS50" t="str">
        <f>IFERROR(VLOOKUP(#REF!,'S28'!B:S,14,FALSE),"")</f>
        <v/>
      </c>
      <c r="CT50" t="str">
        <f>IFERROR(VLOOKUP(#REF!,'S29'!B:S,14,FALSE),"")</f>
        <v/>
      </c>
      <c r="CU50" t="str">
        <f>IFERROR(VLOOKUP(#REF!,'S30'!B:S,14,FALSE),"")</f>
        <v/>
      </c>
      <c r="CV50" t="str">
        <f>IFERROR(VLOOKUP(#REF!,'S31'!B:S,14,FALSE),"")</f>
        <v/>
      </c>
      <c r="CW50" t="str">
        <f>IFERROR(VLOOKUP(#REF!,'S32'!B:S,14,FALSE),"")</f>
        <v/>
      </c>
      <c r="CX50" t="str">
        <f>IFERROR(VLOOKUP(#REF!,'S33'!B:S,14,FALSE),"")</f>
        <v/>
      </c>
      <c r="CY50" t="str">
        <f>IFERROR(VLOOKUP(#REF!,'S34'!B:S,14,FALSE),"")</f>
        <v/>
      </c>
      <c r="CZ50" t="str">
        <f>IFERROR(VLOOKUP(#REF!,'S35'!B:S,14,FALSE),"")</f>
        <v/>
      </c>
      <c r="DA50" t="str">
        <f>IFERROR(VLOOKUP(#REF!,'S36'!B:S,14,FALSE),"")</f>
        <v/>
      </c>
      <c r="DB50" t="str">
        <f>IFERROR(VLOOKUP(#REF!,'S37'!B:S,14,FALSE),"")</f>
        <v/>
      </c>
      <c r="DC50" t="str">
        <f>IFERROR(VLOOKUP(#REF!,'S38'!B:S,14,FALSE),"")</f>
        <v/>
      </c>
      <c r="DD50" t="str">
        <f>IFERROR(VLOOKUP(#REF!,'S39'!B:S,14,FALSE),"")</f>
        <v/>
      </c>
      <c r="DE50" t="str">
        <f>IFERROR(VLOOKUP(#REF!,'S40'!B:S,14,FALSE),"")</f>
        <v/>
      </c>
      <c r="DF50" t="str">
        <f>IFERROR(VLOOKUP(#REF!,'S41'!B:S,14,FALSE),"")</f>
        <v/>
      </c>
      <c r="DG50" t="str">
        <f>IFERROR(VLOOKUP(#REF!,'S42'!B:S,14,FALSE),"")</f>
        <v/>
      </c>
      <c r="DH50" t="str">
        <f>IFERROR(VLOOKUP(#REF!,'S43'!B:S,14,FALSE),"")</f>
        <v/>
      </c>
      <c r="DI50" t="str">
        <f>IFERROR(VLOOKUP(#REF!,'S44'!B:S,14,FALSE),"")</f>
        <v/>
      </c>
      <c r="DJ50" t="str">
        <f>IFERROR(VLOOKUP(#REF!,'S45'!B:S,14,FALSE),"")</f>
        <v/>
      </c>
      <c r="DK50" t="str">
        <f>IFERROR(VLOOKUP(#REF!,'S46'!B:S,14,FALSE),"")</f>
        <v/>
      </c>
      <c r="DL50" t="str">
        <f>IFERROR(VLOOKUP(#REF!,'S47'!B:S,14,FALSE),"")</f>
        <v/>
      </c>
      <c r="DM50" t="str">
        <f>IFERROR(VLOOKUP(#REF!,'S48'!B:S,14,FALSE),"")</f>
        <v/>
      </c>
      <c r="DN50" t="str">
        <f>IFERROR(VLOOKUP(#REF!,'S49'!B:S,14,FALSE),"")</f>
        <v/>
      </c>
      <c r="DO50" t="str">
        <f>IFERROR(VLOOKUP(#REF!,'S50'!B:S,14,FALSE),"")</f>
        <v/>
      </c>
      <c r="DP50" t="str">
        <f>IFERROR(VLOOKUP(#REF!,'S51'!B:S,14,FALSE),"")</f>
        <v/>
      </c>
      <c r="DQ50" t="str">
        <f>IFERROR(VLOOKUP(#REF!,'S52'!B:S,14,FALSE),"")</f>
        <v/>
      </c>
      <c r="DR50" t="e">
        <f>IF(#REF!="","",IF(F50="non classé","",SUM(BR50:DQ50)))</f>
        <v>#REF!</v>
      </c>
    </row>
    <row r="51" spans="1:124" ht="23.1" hidden="1" customHeight="1" x14ac:dyDescent="0.25">
      <c r="A51" s="48"/>
      <c r="B51" s="234" t="s">
        <v>355</v>
      </c>
      <c r="F51" s="86" t="e">
        <f>IF(#REF!="","",IFERROR(INDEX(Challenge!$A$3:$A$72,MATCH(#REF!,Challenge!$B$3:$B$72,0)),"non classé"))</f>
        <v>#REF!</v>
      </c>
      <c r="G51" s="86"/>
      <c r="H51" t="str">
        <f>IFERROR(VLOOKUP(#REF!,'S01'!B:S,13,FALSE),"")</f>
        <v/>
      </c>
      <c r="I51" t="str">
        <f>IFERROR(VLOOKUP(#REF!,'S02'!B:S,13,FALSE),"")</f>
        <v/>
      </c>
      <c r="J51" t="str">
        <f>IFERROR(VLOOKUP(#REF!,'S03'!B:S,13,FALSE),"")</f>
        <v/>
      </c>
      <c r="K51" t="str">
        <f>IFERROR(VLOOKUP(#REF!,'S04'!B:S,13,FALSE),"")</f>
        <v/>
      </c>
      <c r="L51" t="str">
        <f>IFERROR(VLOOKUP(#REF!,'S05'!B:S,13,FALSE),"")</f>
        <v/>
      </c>
      <c r="M51" t="str">
        <f>IFERROR(VLOOKUP(#REF!,'S06'!B:S,13,FALSE),"")</f>
        <v/>
      </c>
      <c r="N51" t="str">
        <f>IFERROR(VLOOKUP(#REF!,'S07'!B:S,13,FALSE),"")</f>
        <v/>
      </c>
      <c r="O51" t="str">
        <f>IFERROR(VLOOKUP(#REF!,'S08'!B:S,13,FALSE),"")</f>
        <v/>
      </c>
      <c r="P51" t="str">
        <f>IFERROR(VLOOKUP(#REF!,'S09'!B:S,13,FALSE),"")</f>
        <v/>
      </c>
      <c r="Q51" t="str">
        <f>IFERROR(VLOOKUP(#REF!,'S10'!B:S,13,FALSE),"")</f>
        <v/>
      </c>
      <c r="R51" t="str">
        <f>IFERROR(VLOOKUP(#REF!,'S11'!B:S,13,FALSE),"")</f>
        <v/>
      </c>
      <c r="S51" t="str">
        <f>IFERROR(VLOOKUP(#REF!,'S12'!B:S,13,FALSE),"")</f>
        <v/>
      </c>
      <c r="T51" t="str">
        <f>IFERROR(VLOOKUP(#REF!,'S13'!B:S,13,FALSE),"")</f>
        <v/>
      </c>
      <c r="U51" t="str">
        <f>IFERROR(VLOOKUP(#REF!,'S14'!B:S,13,FALSE),"")</f>
        <v/>
      </c>
      <c r="V51" t="str">
        <f>IFERROR(VLOOKUP(#REF!,'S15'!B:S,13,FALSE),"")</f>
        <v/>
      </c>
      <c r="W51" t="str">
        <f>IFERROR(VLOOKUP(#REF!,'S16'!B:S,13,FALSE),"")</f>
        <v/>
      </c>
      <c r="X51" t="str">
        <f>IFERROR(VLOOKUP(#REF!,'S17'!B:S,13,FALSE),"")</f>
        <v/>
      </c>
      <c r="Y51" t="str">
        <f>IFERROR(VLOOKUP(#REF!,'S18'!B:S,13,FALSE),"")</f>
        <v/>
      </c>
      <c r="Z51" t="str">
        <f>IFERROR(VLOOKUP(#REF!,'S19'!B:S,13,FALSE),"")</f>
        <v/>
      </c>
      <c r="AA51" t="str">
        <f>IFERROR(VLOOKUP(#REF!,'S20'!B:S,13,FALSE),"")</f>
        <v/>
      </c>
      <c r="AB51" t="str">
        <f>IFERROR(VLOOKUP(#REF!,'S21'!B:S,13,FALSE),"")</f>
        <v/>
      </c>
      <c r="AC51" t="str">
        <f>IFERROR(VLOOKUP(#REF!,'S22'!B:S,13,FALSE),"")</f>
        <v/>
      </c>
      <c r="AD51" t="str">
        <f>IFERROR(VLOOKUP(#REF!,'S23'!B:S,13,FALSE),"")</f>
        <v/>
      </c>
      <c r="AE51" t="str">
        <f>IFERROR(VLOOKUP(#REF!,'S24'!B:S,13,FALSE),"")</f>
        <v/>
      </c>
      <c r="AF51" t="str">
        <f>IFERROR(VLOOKUP(#REF!,'S25'!B:S,13,FALSE),"")</f>
        <v/>
      </c>
      <c r="AG51" t="str">
        <f>IFERROR(VLOOKUP(#REF!,'S26'!B:S,13,FALSE),"")</f>
        <v/>
      </c>
      <c r="AH51" t="str">
        <f>IFERROR(VLOOKUP(#REF!,'S27'!B:S,13,FALSE),"")</f>
        <v/>
      </c>
      <c r="AI51" t="str">
        <f>IFERROR(VLOOKUP(#REF!,'S28'!B:S,13,FALSE),"")</f>
        <v/>
      </c>
      <c r="AJ51" t="str">
        <f>IFERROR(VLOOKUP(#REF!,'S29'!B:S,13,FALSE),"")</f>
        <v/>
      </c>
      <c r="AK51" t="str">
        <f>IFERROR(VLOOKUP(#REF!,'S30'!B:S,13,FALSE),"")</f>
        <v/>
      </c>
      <c r="AL51" t="str">
        <f>IFERROR(VLOOKUP(#REF!,'S31'!B:S,13,FALSE),"")</f>
        <v/>
      </c>
      <c r="AM51" t="str">
        <f>IFERROR(VLOOKUP(#REF!,'S32'!B:S,13,FALSE),"")</f>
        <v/>
      </c>
      <c r="AN51" t="str">
        <f>IFERROR(VLOOKUP(#REF!,'S33'!B:S,13,FALSE),"")</f>
        <v/>
      </c>
      <c r="AO51" t="str">
        <f>IFERROR(VLOOKUP(#REF!,'S34'!B:S,13,FALSE),"")</f>
        <v/>
      </c>
      <c r="AP51" t="str">
        <f>IFERROR(VLOOKUP(#REF!,'S35'!B:S,13,FALSE),"")</f>
        <v/>
      </c>
      <c r="AQ51" t="str">
        <f>IFERROR(VLOOKUP(#REF!,'S36'!B:S,13,FALSE),"")</f>
        <v/>
      </c>
      <c r="AR51" t="str">
        <f>IFERROR(VLOOKUP(#REF!,'S37'!B:S,13,FALSE),"")</f>
        <v/>
      </c>
      <c r="AS51" t="str">
        <f>IFERROR(VLOOKUP(#REF!,'S38'!B:S,13,FALSE),"")</f>
        <v/>
      </c>
      <c r="AT51" t="str">
        <f>IFERROR(VLOOKUP(#REF!,'S39'!B:S,13,FALSE),"")</f>
        <v/>
      </c>
      <c r="AU51" s="37" t="str">
        <f>IFERROR(VLOOKUP(#REF!,'S40'!B:S,13,FALSE),"")</f>
        <v/>
      </c>
      <c r="AV51" t="str">
        <f>IFERROR(VLOOKUP(#REF!,'S41'!B:S,13,FALSE),"")</f>
        <v/>
      </c>
      <c r="AW51" t="str">
        <f>IFERROR(VLOOKUP(#REF!,'S42'!B:S,13,FALSE),"")</f>
        <v/>
      </c>
      <c r="AX51" t="str">
        <f>IFERROR(VLOOKUP(#REF!,'S43'!B:S,13,FALSE),"")</f>
        <v/>
      </c>
      <c r="AY51" t="str">
        <f>IFERROR(VLOOKUP(#REF!,'S44'!B:S,13,FALSE),"")</f>
        <v/>
      </c>
      <c r="AZ51" t="str">
        <f>IFERROR(VLOOKUP(#REF!,'S45'!B:S,13,FALSE),"")</f>
        <v/>
      </c>
      <c r="BA51" t="str">
        <f>IFERROR(VLOOKUP(#REF!,'S46'!B:S,13,FALSE),"")</f>
        <v/>
      </c>
      <c r="BB51" t="str">
        <f>IFERROR(VLOOKUP(#REF!,'S47'!B:S,13,FALSE),"")</f>
        <v/>
      </c>
      <c r="BC51" t="str">
        <f>IFERROR(VLOOKUP(#REF!,'S48'!B:S,13,FALSE),"")</f>
        <v/>
      </c>
      <c r="BD51" t="str">
        <f>IFERROR(VLOOKUP(#REF!,'S49'!B:S,13,FALSE),"")</f>
        <v/>
      </c>
      <c r="BE51" t="str">
        <f>IFERROR(VLOOKUP(#REF!,'S50'!B:S,13,FALSE),"")</f>
        <v/>
      </c>
      <c r="BF51" t="str">
        <f>IFERROR(VLOOKUP(#REF!,'S51'!B:S,13,FALSE),"")</f>
        <v/>
      </c>
      <c r="BG51" t="str">
        <f>IFERROR(VLOOKUP(#REF!,'S52'!B:S,13,FALSE),"")</f>
        <v/>
      </c>
      <c r="BH51" s="188" t="e">
        <f>IF(#REF!="",-9999.0001,IF(BJ51=52,-9999.0001+SUM(H51:BG51),IF(BJ51&lt;&gt;52,0.0001+SUM(H51:BG51))))</f>
        <v>#REF!</v>
      </c>
      <c r="BI51" s="65" t="e">
        <f>IF(#REF!="","",SUM(H51:BG51))</f>
        <v>#REF!</v>
      </c>
      <c r="BJ51" s="65" t="e">
        <f>IF(#REF!="","",COUNTIF(H51:BG51,""))</f>
        <v>#REF!</v>
      </c>
      <c r="BK51" s="54">
        <f t="shared" si="1"/>
        <v>0</v>
      </c>
      <c r="BR51" t="str">
        <f>IFERROR(VLOOKUP(#REF!,'S01'!B:S,14,FALSE),"")</f>
        <v/>
      </c>
      <c r="BS51" t="str">
        <f>IFERROR(VLOOKUP(#REF!,'S02'!B:S,14,FALSE),"")</f>
        <v/>
      </c>
      <c r="BT51" t="str">
        <f>IFERROR(VLOOKUP(#REF!,'S03'!B:S,14,FALSE),"")</f>
        <v/>
      </c>
      <c r="BU51" t="str">
        <f>IFERROR(VLOOKUP(#REF!,'S04'!B:S,14,FALSE),"")</f>
        <v/>
      </c>
      <c r="BV51" t="str">
        <f>IFERROR(VLOOKUP(#REF!,'S05'!B:S,14,FALSE),"")</f>
        <v/>
      </c>
      <c r="BW51" t="str">
        <f>IFERROR(VLOOKUP(#REF!,'S06'!B:S,14,FALSE),"")</f>
        <v/>
      </c>
      <c r="BX51" t="str">
        <f>IFERROR(VLOOKUP(#REF!,'S07'!B:S,14,FALSE),"")</f>
        <v/>
      </c>
      <c r="BY51" t="str">
        <f>IFERROR(VLOOKUP(#REF!,'S08'!B:S,14,FALSE),"")</f>
        <v/>
      </c>
      <c r="BZ51" t="str">
        <f>IFERROR(VLOOKUP(#REF!,'S09'!B:S,14,FALSE),"")</f>
        <v/>
      </c>
      <c r="CA51" t="str">
        <f>IFERROR(VLOOKUP(#REF!,'S10'!B:S,14,FALSE),"")</f>
        <v/>
      </c>
      <c r="CB51" t="str">
        <f>IFERROR(VLOOKUP(#REF!,'S11'!B:S,14,FALSE),"")</f>
        <v/>
      </c>
      <c r="CC51" t="str">
        <f>IFERROR(VLOOKUP(#REF!,'S12'!B:S,14,FALSE),"")</f>
        <v/>
      </c>
      <c r="CD51" t="str">
        <f>IFERROR(VLOOKUP(#REF!,'S13'!B:S,14,FALSE),"")</f>
        <v/>
      </c>
      <c r="CE51" t="str">
        <f>IFERROR(VLOOKUP(#REF!,'S14'!B:S,14,FALSE),"")</f>
        <v/>
      </c>
      <c r="CF51" t="str">
        <f>IFERROR(VLOOKUP(#REF!,'S15'!B:S,14,FALSE),"")</f>
        <v/>
      </c>
      <c r="CG51" t="str">
        <f>IFERROR(VLOOKUP(#REF!,'S16'!B:S,14,FALSE),"")</f>
        <v/>
      </c>
      <c r="CH51" t="str">
        <f>IFERROR(VLOOKUP(#REF!,'S17'!B:S,14,FALSE),"")</f>
        <v/>
      </c>
      <c r="CI51" t="str">
        <f>IFERROR(VLOOKUP(#REF!,'S18'!B:S,14,FALSE),"")</f>
        <v/>
      </c>
      <c r="CJ51" t="str">
        <f>IFERROR(VLOOKUP(#REF!,'S19'!B:S,14,FALSE),"")</f>
        <v/>
      </c>
      <c r="CK51" t="str">
        <f>IFERROR(VLOOKUP(#REF!,'S20'!B:S,14,FALSE),"")</f>
        <v/>
      </c>
      <c r="CL51" t="str">
        <f>IFERROR(VLOOKUP(#REF!,'S21'!B:S,14,FALSE),"")</f>
        <v/>
      </c>
      <c r="CM51" t="str">
        <f>IFERROR(VLOOKUP(#REF!,'S22'!B:S,14,FALSE),"")</f>
        <v/>
      </c>
      <c r="CN51" t="str">
        <f>IFERROR(VLOOKUP(#REF!,'S23'!B:S,14,FALSE),"")</f>
        <v/>
      </c>
      <c r="CO51" t="str">
        <f>IFERROR(VLOOKUP(#REF!,'S24'!B:S,14,FALSE),"")</f>
        <v/>
      </c>
      <c r="CP51" t="str">
        <f>IFERROR(VLOOKUP(#REF!,'S25'!B:S,14,FALSE),"")</f>
        <v/>
      </c>
      <c r="CQ51" t="str">
        <f>IFERROR(VLOOKUP(#REF!,'S26'!B:S,14,FALSE),"")</f>
        <v/>
      </c>
      <c r="CR51" t="str">
        <f>IFERROR(VLOOKUP(#REF!,'S27'!B:S,14,FALSE),"")</f>
        <v/>
      </c>
      <c r="CS51" t="str">
        <f>IFERROR(VLOOKUP(#REF!,'S28'!B:S,14,FALSE),"")</f>
        <v/>
      </c>
      <c r="CT51" t="str">
        <f>IFERROR(VLOOKUP(#REF!,'S29'!B:S,14,FALSE),"")</f>
        <v/>
      </c>
      <c r="CU51" t="str">
        <f>IFERROR(VLOOKUP(#REF!,'S30'!B:S,14,FALSE),"")</f>
        <v/>
      </c>
      <c r="CV51" t="str">
        <f>IFERROR(VLOOKUP(#REF!,'S31'!B:S,14,FALSE),"")</f>
        <v/>
      </c>
      <c r="CW51" t="str">
        <f>IFERROR(VLOOKUP(#REF!,'S32'!B:S,14,FALSE),"")</f>
        <v/>
      </c>
      <c r="CX51" t="str">
        <f>IFERROR(VLOOKUP(#REF!,'S33'!B:S,14,FALSE),"")</f>
        <v/>
      </c>
      <c r="CY51" t="str">
        <f>IFERROR(VLOOKUP(#REF!,'S34'!B:S,14,FALSE),"")</f>
        <v/>
      </c>
      <c r="CZ51" t="str">
        <f>IFERROR(VLOOKUP(#REF!,'S35'!B:S,14,FALSE),"")</f>
        <v/>
      </c>
      <c r="DA51" t="str">
        <f>IFERROR(VLOOKUP(#REF!,'S36'!B:S,14,FALSE),"")</f>
        <v/>
      </c>
      <c r="DB51" t="str">
        <f>IFERROR(VLOOKUP(#REF!,'S37'!B:S,14,FALSE),"")</f>
        <v/>
      </c>
      <c r="DC51" t="str">
        <f>IFERROR(VLOOKUP(#REF!,'S38'!B:S,14,FALSE),"")</f>
        <v/>
      </c>
      <c r="DD51" t="str">
        <f>IFERROR(VLOOKUP(#REF!,'S39'!B:S,14,FALSE),"")</f>
        <v/>
      </c>
      <c r="DE51" t="str">
        <f>IFERROR(VLOOKUP(#REF!,'S40'!B:S,14,FALSE),"")</f>
        <v/>
      </c>
      <c r="DF51" t="str">
        <f>IFERROR(VLOOKUP(#REF!,'S41'!B:S,14,FALSE),"")</f>
        <v/>
      </c>
      <c r="DG51" t="str">
        <f>IFERROR(VLOOKUP(#REF!,'S42'!B:S,14,FALSE),"")</f>
        <v/>
      </c>
      <c r="DH51" t="str">
        <f>IFERROR(VLOOKUP(#REF!,'S43'!B:S,14,FALSE),"")</f>
        <v/>
      </c>
      <c r="DI51" t="str">
        <f>IFERROR(VLOOKUP(#REF!,'S44'!B:S,14,FALSE),"")</f>
        <v/>
      </c>
      <c r="DJ51" t="str">
        <f>IFERROR(VLOOKUP(#REF!,'S45'!B:S,14,FALSE),"")</f>
        <v/>
      </c>
      <c r="DK51" t="str">
        <f>IFERROR(VLOOKUP(#REF!,'S46'!B:S,14,FALSE),"")</f>
        <v/>
      </c>
      <c r="DL51" t="str">
        <f>IFERROR(VLOOKUP(#REF!,'S47'!B:S,14,FALSE),"")</f>
        <v/>
      </c>
      <c r="DM51" t="str">
        <f>IFERROR(VLOOKUP(#REF!,'S48'!B:S,14,FALSE),"")</f>
        <v/>
      </c>
      <c r="DN51" t="str">
        <f>IFERROR(VLOOKUP(#REF!,'S49'!B:S,14,FALSE),"")</f>
        <v/>
      </c>
      <c r="DO51" t="str">
        <f>IFERROR(VLOOKUP(#REF!,'S50'!B:S,14,FALSE),"")</f>
        <v/>
      </c>
      <c r="DP51" t="str">
        <f>IFERROR(VLOOKUP(#REF!,'S51'!B:S,14,FALSE),"")</f>
        <v/>
      </c>
      <c r="DQ51" t="str">
        <f>IFERROR(VLOOKUP(#REF!,'S52'!B:S,14,FALSE),"")</f>
        <v/>
      </c>
      <c r="DR51" t="e">
        <f>IF(#REF!="","",IF(F51="non classé","",SUM(BR51:DQ51)))</f>
        <v>#REF!</v>
      </c>
    </row>
    <row r="52" spans="1:124" ht="23.1" hidden="1" customHeight="1" x14ac:dyDescent="0.25">
      <c r="A52" s="48"/>
      <c r="B52" s="234" t="s">
        <v>372</v>
      </c>
      <c r="F52" s="86" t="e">
        <f>IF(#REF!="","",IFERROR(INDEX(Challenge!$A$3:$A$72,MATCH(#REF!,Challenge!$B$3:$B$72,0)),"non classé"))</f>
        <v>#REF!</v>
      </c>
      <c r="G52" s="86"/>
      <c r="H52" t="str">
        <f>IFERROR(VLOOKUP(#REF!,'S01'!B:S,13,FALSE),"")</f>
        <v/>
      </c>
      <c r="I52" t="str">
        <f>IFERROR(VLOOKUP(#REF!,'S02'!B:S,13,FALSE),"")</f>
        <v/>
      </c>
      <c r="J52" t="str">
        <f>IFERROR(VLOOKUP(#REF!,'S03'!B:S,13,FALSE),"")</f>
        <v/>
      </c>
      <c r="K52" t="str">
        <f>IFERROR(VLOOKUP(#REF!,'S04'!B:S,13,FALSE),"")</f>
        <v/>
      </c>
      <c r="L52" t="str">
        <f>IFERROR(VLOOKUP(#REF!,'S05'!B:S,13,FALSE),"")</f>
        <v/>
      </c>
      <c r="M52" t="str">
        <f>IFERROR(VLOOKUP(#REF!,'S06'!B:S,13,FALSE),"")</f>
        <v/>
      </c>
      <c r="N52" t="str">
        <f>IFERROR(VLOOKUP(#REF!,'S07'!B:S,13,FALSE),"")</f>
        <v/>
      </c>
      <c r="O52" t="str">
        <f>IFERROR(VLOOKUP(#REF!,'S08'!B:S,13,FALSE),"")</f>
        <v/>
      </c>
      <c r="P52" t="str">
        <f>IFERROR(VLOOKUP(#REF!,'S09'!B:S,13,FALSE),"")</f>
        <v/>
      </c>
      <c r="Q52" t="str">
        <f>IFERROR(VLOOKUP(#REF!,'S10'!B:S,13,FALSE),"")</f>
        <v/>
      </c>
      <c r="R52" t="str">
        <f>IFERROR(VLOOKUP(#REF!,'S11'!B:S,13,FALSE),"")</f>
        <v/>
      </c>
      <c r="S52" t="str">
        <f>IFERROR(VLOOKUP(#REF!,'S12'!B:S,13,FALSE),"")</f>
        <v/>
      </c>
      <c r="T52" t="str">
        <f>IFERROR(VLOOKUP(#REF!,'S13'!B:S,13,FALSE),"")</f>
        <v/>
      </c>
      <c r="U52" t="str">
        <f>IFERROR(VLOOKUP(#REF!,'S14'!B:S,13,FALSE),"")</f>
        <v/>
      </c>
      <c r="V52" t="str">
        <f>IFERROR(VLOOKUP(#REF!,'S15'!B:S,13,FALSE),"")</f>
        <v/>
      </c>
      <c r="W52" t="str">
        <f>IFERROR(VLOOKUP(#REF!,'S16'!B:S,13,FALSE),"")</f>
        <v/>
      </c>
      <c r="X52" t="str">
        <f>IFERROR(VLOOKUP(#REF!,'S17'!B:S,13,FALSE),"")</f>
        <v/>
      </c>
      <c r="Y52" t="str">
        <f>IFERROR(VLOOKUP(#REF!,'S18'!B:S,13,FALSE),"")</f>
        <v/>
      </c>
      <c r="Z52" t="str">
        <f>IFERROR(VLOOKUP(#REF!,'S19'!B:S,13,FALSE),"")</f>
        <v/>
      </c>
      <c r="AA52" t="str">
        <f>IFERROR(VLOOKUP(#REF!,'S20'!B:S,13,FALSE),"")</f>
        <v/>
      </c>
      <c r="AB52" t="str">
        <f>IFERROR(VLOOKUP(#REF!,'S21'!B:S,13,FALSE),"")</f>
        <v/>
      </c>
      <c r="AC52" t="str">
        <f>IFERROR(VLOOKUP(#REF!,'S22'!B:S,13,FALSE),"")</f>
        <v/>
      </c>
      <c r="AD52" t="str">
        <f>IFERROR(VLOOKUP(#REF!,'S23'!B:S,13,FALSE),"")</f>
        <v/>
      </c>
      <c r="AE52" t="str">
        <f>IFERROR(VLOOKUP(#REF!,'S24'!B:S,13,FALSE),"")</f>
        <v/>
      </c>
      <c r="AF52" t="str">
        <f>IFERROR(VLOOKUP(#REF!,'S25'!B:S,13,FALSE),"")</f>
        <v/>
      </c>
      <c r="AG52" t="str">
        <f>IFERROR(VLOOKUP(#REF!,'S26'!B:S,13,FALSE),"")</f>
        <v/>
      </c>
      <c r="AH52" t="str">
        <f>IFERROR(VLOOKUP(#REF!,'S27'!B:S,13,FALSE),"")</f>
        <v/>
      </c>
      <c r="AI52" t="str">
        <f>IFERROR(VLOOKUP(#REF!,'S28'!B:S,13,FALSE),"")</f>
        <v/>
      </c>
      <c r="AJ52" t="str">
        <f>IFERROR(VLOOKUP(#REF!,'S29'!B:S,13,FALSE),"")</f>
        <v/>
      </c>
      <c r="AK52" t="str">
        <f>IFERROR(VLOOKUP(#REF!,'S30'!B:S,13,FALSE),"")</f>
        <v/>
      </c>
      <c r="AL52" t="str">
        <f>IFERROR(VLOOKUP(#REF!,'S31'!B:S,13,FALSE),"")</f>
        <v/>
      </c>
      <c r="AM52" t="str">
        <f>IFERROR(VLOOKUP(#REF!,'S32'!B:S,13,FALSE),"")</f>
        <v/>
      </c>
      <c r="AN52" t="str">
        <f>IFERROR(VLOOKUP(#REF!,'S33'!B:S,13,FALSE),"")</f>
        <v/>
      </c>
      <c r="AO52" t="str">
        <f>IFERROR(VLOOKUP(#REF!,'S34'!B:S,13,FALSE),"")</f>
        <v/>
      </c>
      <c r="AP52" t="str">
        <f>IFERROR(VLOOKUP(#REF!,'S35'!B:S,13,FALSE),"")</f>
        <v/>
      </c>
      <c r="AQ52" t="str">
        <f>IFERROR(VLOOKUP(#REF!,'S36'!B:S,13,FALSE),"")</f>
        <v/>
      </c>
      <c r="AR52" t="str">
        <f>IFERROR(VLOOKUP(#REF!,'S37'!B:S,13,FALSE),"")</f>
        <v/>
      </c>
      <c r="AS52" t="str">
        <f>IFERROR(VLOOKUP(#REF!,'S38'!B:S,13,FALSE),"")</f>
        <v/>
      </c>
      <c r="AT52" t="str">
        <f>IFERROR(VLOOKUP(#REF!,'S39'!B:S,13,FALSE),"")</f>
        <v/>
      </c>
      <c r="AU52" s="37" t="str">
        <f>IFERROR(VLOOKUP(#REF!,'S40'!B:S,13,FALSE),"")</f>
        <v/>
      </c>
      <c r="AV52" t="str">
        <f>IFERROR(VLOOKUP(#REF!,'S41'!B:S,13,FALSE),"")</f>
        <v/>
      </c>
      <c r="AW52" t="str">
        <f>IFERROR(VLOOKUP(#REF!,'S42'!B:S,13,FALSE),"")</f>
        <v/>
      </c>
      <c r="AX52" t="str">
        <f>IFERROR(VLOOKUP(#REF!,'S43'!B:S,13,FALSE),"")</f>
        <v/>
      </c>
      <c r="AY52" t="str">
        <f>IFERROR(VLOOKUP(#REF!,'S44'!B:S,13,FALSE),"")</f>
        <v/>
      </c>
      <c r="AZ52" t="str">
        <f>IFERROR(VLOOKUP(#REF!,'S45'!B:S,13,FALSE),"")</f>
        <v/>
      </c>
      <c r="BA52" t="str">
        <f>IFERROR(VLOOKUP(#REF!,'S46'!B:S,13,FALSE),"")</f>
        <v/>
      </c>
      <c r="BB52" t="str">
        <f>IFERROR(VLOOKUP(#REF!,'S47'!B:S,13,FALSE),"")</f>
        <v/>
      </c>
      <c r="BC52" t="str">
        <f>IFERROR(VLOOKUP(#REF!,'S48'!B:S,13,FALSE),"")</f>
        <v/>
      </c>
      <c r="BD52" t="str">
        <f>IFERROR(VLOOKUP(#REF!,'S49'!B:S,13,FALSE),"")</f>
        <v/>
      </c>
      <c r="BE52" t="str">
        <f>IFERROR(VLOOKUP(#REF!,'S50'!B:S,13,FALSE),"")</f>
        <v/>
      </c>
      <c r="BF52" t="str">
        <f>IFERROR(VLOOKUP(#REF!,'S51'!B:S,13,FALSE),"")</f>
        <v/>
      </c>
      <c r="BG52" t="str">
        <f>IFERROR(VLOOKUP(#REF!,'S52'!B:S,13,FALSE),"")</f>
        <v/>
      </c>
      <c r="BH52" s="188" t="e">
        <f>IF(#REF!="",-9999.0001,IF(BJ52=52,-9999.0001+SUM(H52:BG52),IF(BJ52&lt;&gt;52,0.0001+SUM(H52:BG52))))</f>
        <v>#REF!</v>
      </c>
      <c r="BI52" s="65" t="e">
        <f>IF(#REF!="","",SUM(H52:BG52))</f>
        <v>#REF!</v>
      </c>
      <c r="BJ52" s="65" t="e">
        <f>IF(#REF!="","",COUNTIF(H52:BG52,""))</f>
        <v>#REF!</v>
      </c>
      <c r="BK52" s="54">
        <f t="shared" si="1"/>
        <v>0</v>
      </c>
      <c r="BR52" t="str">
        <f>IFERROR(VLOOKUP(#REF!,'S01'!B:S,14,FALSE),"")</f>
        <v/>
      </c>
      <c r="BS52" t="str">
        <f>IFERROR(VLOOKUP(#REF!,'S02'!B:S,14,FALSE),"")</f>
        <v/>
      </c>
      <c r="BT52" t="str">
        <f>IFERROR(VLOOKUP(#REF!,'S03'!B:S,14,FALSE),"")</f>
        <v/>
      </c>
      <c r="BU52" t="str">
        <f>IFERROR(VLOOKUP(#REF!,'S04'!B:S,14,FALSE),"")</f>
        <v/>
      </c>
      <c r="BV52" t="str">
        <f>IFERROR(VLOOKUP(#REF!,'S05'!B:S,14,FALSE),"")</f>
        <v/>
      </c>
      <c r="BW52" t="str">
        <f>IFERROR(VLOOKUP(#REF!,'S06'!B:S,14,FALSE),"")</f>
        <v/>
      </c>
      <c r="BX52" t="str">
        <f>IFERROR(VLOOKUP(#REF!,'S07'!B:S,14,FALSE),"")</f>
        <v/>
      </c>
      <c r="BY52" t="str">
        <f>IFERROR(VLOOKUP(#REF!,'S08'!B:S,14,FALSE),"")</f>
        <v/>
      </c>
      <c r="BZ52" t="str">
        <f>IFERROR(VLOOKUP(#REF!,'S09'!B:S,14,FALSE),"")</f>
        <v/>
      </c>
      <c r="CA52" t="str">
        <f>IFERROR(VLOOKUP(#REF!,'S10'!B:S,14,FALSE),"")</f>
        <v/>
      </c>
      <c r="CB52" t="str">
        <f>IFERROR(VLOOKUP(#REF!,'S11'!B:S,14,FALSE),"")</f>
        <v/>
      </c>
      <c r="CC52" t="str">
        <f>IFERROR(VLOOKUP(#REF!,'S12'!B:S,14,FALSE),"")</f>
        <v/>
      </c>
      <c r="CD52" t="str">
        <f>IFERROR(VLOOKUP(#REF!,'S13'!B:S,14,FALSE),"")</f>
        <v/>
      </c>
      <c r="CE52" t="str">
        <f>IFERROR(VLOOKUP(#REF!,'S14'!B:S,14,FALSE),"")</f>
        <v/>
      </c>
      <c r="CF52" t="str">
        <f>IFERROR(VLOOKUP(#REF!,'S15'!B:S,14,FALSE),"")</f>
        <v/>
      </c>
      <c r="CG52" t="str">
        <f>IFERROR(VLOOKUP(#REF!,'S16'!B:S,14,FALSE),"")</f>
        <v/>
      </c>
      <c r="CH52" t="str">
        <f>IFERROR(VLOOKUP(#REF!,'S17'!B:S,14,FALSE),"")</f>
        <v/>
      </c>
      <c r="CI52" t="str">
        <f>IFERROR(VLOOKUP(#REF!,'S18'!B:S,14,FALSE),"")</f>
        <v/>
      </c>
      <c r="CJ52" t="str">
        <f>IFERROR(VLOOKUP(#REF!,'S19'!B:S,14,FALSE),"")</f>
        <v/>
      </c>
      <c r="CK52" t="str">
        <f>IFERROR(VLOOKUP(#REF!,'S20'!B:S,14,FALSE),"")</f>
        <v/>
      </c>
      <c r="CL52" t="str">
        <f>IFERROR(VLOOKUP(#REF!,'S21'!B:S,14,FALSE),"")</f>
        <v/>
      </c>
      <c r="CM52" t="str">
        <f>IFERROR(VLOOKUP(#REF!,'S22'!B:S,14,FALSE),"")</f>
        <v/>
      </c>
      <c r="CN52" t="str">
        <f>IFERROR(VLOOKUP(#REF!,'S23'!B:S,14,FALSE),"")</f>
        <v/>
      </c>
      <c r="CO52" t="str">
        <f>IFERROR(VLOOKUP(#REF!,'S24'!B:S,14,FALSE),"")</f>
        <v/>
      </c>
      <c r="CP52" t="str">
        <f>IFERROR(VLOOKUP(#REF!,'S25'!B:S,14,FALSE),"")</f>
        <v/>
      </c>
      <c r="CQ52" t="str">
        <f>IFERROR(VLOOKUP(#REF!,'S26'!B:S,14,FALSE),"")</f>
        <v/>
      </c>
      <c r="CR52" t="str">
        <f>IFERROR(VLOOKUP(#REF!,'S27'!B:S,14,FALSE),"")</f>
        <v/>
      </c>
      <c r="CS52" t="str">
        <f>IFERROR(VLOOKUP(#REF!,'S28'!B:S,14,FALSE),"")</f>
        <v/>
      </c>
      <c r="CT52" t="str">
        <f>IFERROR(VLOOKUP(#REF!,'S29'!B:S,14,FALSE),"")</f>
        <v/>
      </c>
      <c r="CU52" t="str">
        <f>IFERROR(VLOOKUP(#REF!,'S30'!B:S,14,FALSE),"")</f>
        <v/>
      </c>
      <c r="CV52" t="str">
        <f>IFERROR(VLOOKUP(#REF!,'S31'!B:S,14,FALSE),"")</f>
        <v/>
      </c>
      <c r="CW52" t="str">
        <f>IFERROR(VLOOKUP(#REF!,'S32'!B:S,14,FALSE),"")</f>
        <v/>
      </c>
      <c r="CX52" t="str">
        <f>IFERROR(VLOOKUP(#REF!,'S33'!B:S,14,FALSE),"")</f>
        <v/>
      </c>
      <c r="CY52" t="str">
        <f>IFERROR(VLOOKUP(#REF!,'S34'!B:S,14,FALSE),"")</f>
        <v/>
      </c>
      <c r="CZ52" t="str">
        <f>IFERROR(VLOOKUP(#REF!,'S35'!B:S,14,FALSE),"")</f>
        <v/>
      </c>
      <c r="DA52" t="str">
        <f>IFERROR(VLOOKUP(#REF!,'S36'!B:S,14,FALSE),"")</f>
        <v/>
      </c>
      <c r="DB52" t="str">
        <f>IFERROR(VLOOKUP(#REF!,'S37'!B:S,14,FALSE),"")</f>
        <v/>
      </c>
      <c r="DC52" t="str">
        <f>IFERROR(VLOOKUP(#REF!,'S38'!B:S,14,FALSE),"")</f>
        <v/>
      </c>
      <c r="DD52" t="str">
        <f>IFERROR(VLOOKUP(#REF!,'S39'!B:S,14,FALSE),"")</f>
        <v/>
      </c>
      <c r="DE52" t="str">
        <f>IFERROR(VLOOKUP(#REF!,'S40'!B:S,14,FALSE),"")</f>
        <v/>
      </c>
      <c r="DF52" t="str">
        <f>IFERROR(VLOOKUP(#REF!,'S41'!B:S,14,FALSE),"")</f>
        <v/>
      </c>
      <c r="DG52" t="str">
        <f>IFERROR(VLOOKUP(#REF!,'S42'!B:S,14,FALSE),"")</f>
        <v/>
      </c>
      <c r="DH52" t="str">
        <f>IFERROR(VLOOKUP(#REF!,'S43'!B:S,14,FALSE),"")</f>
        <v/>
      </c>
      <c r="DI52" t="str">
        <f>IFERROR(VLOOKUP(#REF!,'S44'!B:S,14,FALSE),"")</f>
        <v/>
      </c>
      <c r="DJ52" t="str">
        <f>IFERROR(VLOOKUP(#REF!,'S45'!B:S,14,FALSE),"")</f>
        <v/>
      </c>
      <c r="DK52" t="str">
        <f>IFERROR(VLOOKUP(#REF!,'S46'!B:S,14,FALSE),"")</f>
        <v/>
      </c>
      <c r="DL52" t="str">
        <f>IFERROR(VLOOKUP(#REF!,'S47'!B:S,14,FALSE),"")</f>
        <v/>
      </c>
      <c r="DM52" t="str">
        <f>IFERROR(VLOOKUP(#REF!,'S48'!B:S,14,FALSE),"")</f>
        <v/>
      </c>
      <c r="DN52" t="str">
        <f>IFERROR(VLOOKUP(#REF!,'S49'!B:S,14,FALSE),"")</f>
        <v/>
      </c>
      <c r="DO52" t="str">
        <f>IFERROR(VLOOKUP(#REF!,'S50'!B:S,14,FALSE),"")</f>
        <v/>
      </c>
      <c r="DP52" t="str">
        <f>IFERROR(VLOOKUP(#REF!,'S51'!B:S,14,FALSE),"")</f>
        <v/>
      </c>
      <c r="DQ52" t="str">
        <f>IFERROR(VLOOKUP(#REF!,'S52'!B:S,14,FALSE),"")</f>
        <v/>
      </c>
      <c r="DR52" t="e">
        <f>IF(#REF!="","",IF(F52="non classé","",SUM(BR52:DQ52)))</f>
        <v>#REF!</v>
      </c>
      <c r="DT52" s="208"/>
    </row>
    <row r="53" spans="1:124" ht="23.1" customHeight="1" x14ac:dyDescent="0.25">
      <c r="A53" s="48" t="s">
        <v>382</v>
      </c>
      <c r="B53" s="234" t="s">
        <v>358</v>
      </c>
      <c r="F53" s="86" t="e">
        <f>IF(#REF!="","",IFERROR(INDEX(Challenge!$A$3:$A$72,MATCH(#REF!,Challenge!$B$3:$B$72,0)),"non classé"))</f>
        <v>#REF!</v>
      </c>
      <c r="G53" s="86"/>
      <c r="H53" t="str">
        <f>IFERROR(VLOOKUP(#REF!,'S01'!B:S,13,FALSE),"")</f>
        <v/>
      </c>
      <c r="I53" t="str">
        <f>IFERROR(VLOOKUP(#REF!,'S02'!B:S,13,FALSE),"")</f>
        <v/>
      </c>
      <c r="J53" t="str">
        <f>IFERROR(VLOOKUP(#REF!,'S03'!B:S,13,FALSE),"")</f>
        <v/>
      </c>
      <c r="K53" t="str">
        <f>IFERROR(VLOOKUP(#REF!,'S04'!B:S,13,FALSE),"")</f>
        <v/>
      </c>
      <c r="L53" t="str">
        <f>IFERROR(VLOOKUP(#REF!,'S05'!B:S,13,FALSE),"")</f>
        <v/>
      </c>
      <c r="M53" t="str">
        <f>IFERROR(VLOOKUP(#REF!,'S06'!B:S,13,FALSE),"")</f>
        <v/>
      </c>
      <c r="N53" t="str">
        <f>IFERROR(VLOOKUP(#REF!,'S07'!B:S,13,FALSE),"")</f>
        <v/>
      </c>
      <c r="O53" t="str">
        <f>IFERROR(VLOOKUP(#REF!,'S08'!B:S,13,FALSE),"")</f>
        <v/>
      </c>
      <c r="P53" t="str">
        <f>IFERROR(VLOOKUP(#REF!,'S09'!B:S,13,FALSE),"")</f>
        <v/>
      </c>
      <c r="Q53" t="str">
        <f>IFERROR(VLOOKUP(#REF!,'S10'!B:S,13,FALSE),"")</f>
        <v/>
      </c>
      <c r="R53" t="str">
        <f>IFERROR(VLOOKUP(#REF!,'S11'!B:S,13,FALSE),"")</f>
        <v/>
      </c>
      <c r="S53" t="str">
        <f>IFERROR(VLOOKUP(#REF!,'S12'!B:S,13,FALSE),"")</f>
        <v/>
      </c>
      <c r="T53" t="str">
        <f>IFERROR(VLOOKUP(#REF!,'S13'!B:S,13,FALSE),"")</f>
        <v/>
      </c>
      <c r="U53" t="str">
        <f>IFERROR(VLOOKUP(#REF!,'S14'!B:S,13,FALSE),"")</f>
        <v/>
      </c>
      <c r="V53" t="str">
        <f>IFERROR(VLOOKUP(#REF!,'S15'!B:S,13,FALSE),"")</f>
        <v/>
      </c>
      <c r="W53" t="str">
        <f>IFERROR(VLOOKUP(#REF!,'S16'!B:S,13,FALSE),"")</f>
        <v/>
      </c>
      <c r="X53" t="str">
        <f>IFERROR(VLOOKUP(#REF!,'S17'!B:S,13,FALSE),"")</f>
        <v/>
      </c>
      <c r="Y53" t="str">
        <f>IFERROR(VLOOKUP(#REF!,'S18'!B:S,13,FALSE),"")</f>
        <v/>
      </c>
      <c r="Z53" t="str">
        <f>IFERROR(VLOOKUP(#REF!,'S19'!B:S,13,FALSE),"")</f>
        <v/>
      </c>
      <c r="AA53" t="str">
        <f>IFERROR(VLOOKUP(#REF!,'S20'!B:S,13,FALSE),"")</f>
        <v/>
      </c>
      <c r="AB53" t="str">
        <f>IFERROR(VLOOKUP(#REF!,'S21'!B:S,13,FALSE),"")</f>
        <v/>
      </c>
      <c r="AC53" t="str">
        <f>IFERROR(VLOOKUP(#REF!,'S22'!B:S,13,FALSE),"")</f>
        <v/>
      </c>
      <c r="AD53" t="str">
        <f>IFERROR(VLOOKUP(#REF!,'S23'!B:S,13,FALSE),"")</f>
        <v/>
      </c>
      <c r="AE53" t="str">
        <f>IFERROR(VLOOKUP(#REF!,'S24'!B:S,13,FALSE),"")</f>
        <v/>
      </c>
      <c r="AF53" t="str">
        <f>IFERROR(VLOOKUP(#REF!,'S25'!B:S,13,FALSE),"")</f>
        <v/>
      </c>
      <c r="AG53" t="str">
        <f>IFERROR(VLOOKUP(#REF!,'S26'!B:S,13,FALSE),"")</f>
        <v/>
      </c>
      <c r="AH53" t="str">
        <f>IFERROR(VLOOKUP(#REF!,'S27'!B:S,13,FALSE),"")</f>
        <v/>
      </c>
      <c r="AI53" t="str">
        <f>IFERROR(VLOOKUP(#REF!,'S28'!B:S,13,FALSE),"")</f>
        <v/>
      </c>
      <c r="AJ53" t="str">
        <f>IFERROR(VLOOKUP(#REF!,'S29'!B:S,13,FALSE),"")</f>
        <v/>
      </c>
      <c r="AK53" t="str">
        <f>IFERROR(VLOOKUP(#REF!,'S30'!B:S,13,FALSE),"")</f>
        <v/>
      </c>
      <c r="AL53" t="str">
        <f>IFERROR(VLOOKUP(#REF!,'S31'!B:S,13,FALSE),"")</f>
        <v/>
      </c>
      <c r="AM53" t="str">
        <f>IFERROR(VLOOKUP(#REF!,'S32'!B:S,13,FALSE),"")</f>
        <v/>
      </c>
      <c r="AN53" t="str">
        <f>IFERROR(VLOOKUP(#REF!,'S33'!B:S,13,FALSE),"")</f>
        <v/>
      </c>
      <c r="AO53" t="str">
        <f>IFERROR(VLOOKUP(#REF!,'S34'!B:S,13,FALSE),"")</f>
        <v/>
      </c>
      <c r="AP53" t="str">
        <f>IFERROR(VLOOKUP(#REF!,'S35'!B:S,13,FALSE),"")</f>
        <v/>
      </c>
      <c r="AQ53" t="str">
        <f>IFERROR(VLOOKUP(#REF!,'S36'!B:S,13,FALSE),"")</f>
        <v/>
      </c>
      <c r="AR53" t="str">
        <f>IFERROR(VLOOKUP(#REF!,'S37'!B:S,13,FALSE),"")</f>
        <v/>
      </c>
      <c r="AS53" t="str">
        <f>IFERROR(VLOOKUP(#REF!,'S38'!B:S,13,FALSE),"")</f>
        <v/>
      </c>
      <c r="AT53" t="str">
        <f>IFERROR(VLOOKUP(#REF!,'S39'!B:S,13,FALSE),"")</f>
        <v/>
      </c>
      <c r="AU53" s="37" t="str">
        <f>IFERROR(VLOOKUP(#REF!,'S40'!B:S,13,FALSE),"")</f>
        <v/>
      </c>
      <c r="AV53" t="str">
        <f>IFERROR(VLOOKUP(#REF!,'S41'!B:S,13,FALSE),"")</f>
        <v/>
      </c>
      <c r="AW53" t="str">
        <f>IFERROR(VLOOKUP(#REF!,'S42'!B:S,13,FALSE),"")</f>
        <v/>
      </c>
      <c r="AX53" t="str">
        <f>IFERROR(VLOOKUP(#REF!,'S43'!B:S,13,FALSE),"")</f>
        <v/>
      </c>
      <c r="AY53" t="str">
        <f>IFERROR(VLOOKUP(#REF!,'S44'!B:S,13,FALSE),"")</f>
        <v/>
      </c>
      <c r="AZ53" t="str">
        <f>IFERROR(VLOOKUP(#REF!,'S45'!B:S,13,FALSE),"")</f>
        <v/>
      </c>
      <c r="BA53" t="str">
        <f>IFERROR(VLOOKUP(#REF!,'S46'!B:S,13,FALSE),"")</f>
        <v/>
      </c>
      <c r="BB53" t="str">
        <f>IFERROR(VLOOKUP(#REF!,'S47'!B:S,13,FALSE),"")</f>
        <v/>
      </c>
      <c r="BC53" t="str">
        <f>IFERROR(VLOOKUP(#REF!,'S48'!B:S,13,FALSE),"")</f>
        <v/>
      </c>
      <c r="BD53" t="str">
        <f>IFERROR(VLOOKUP(#REF!,'S49'!B:S,13,FALSE),"")</f>
        <v/>
      </c>
      <c r="BE53" t="str">
        <f>IFERROR(VLOOKUP(#REF!,'S50'!B:S,13,FALSE),"")</f>
        <v/>
      </c>
      <c r="BF53" t="str">
        <f>IFERROR(VLOOKUP(#REF!,'S51'!B:S,13,FALSE),"")</f>
        <v/>
      </c>
      <c r="BG53" t="str">
        <f>IFERROR(VLOOKUP(#REF!,'S52'!B:S,13,FALSE),"")</f>
        <v/>
      </c>
      <c r="BH53" s="188" t="e">
        <f>IF(#REF!="",-9999.0001,IF(BJ53=52,-9999.0001+SUM(H53:BG53),IF(BJ53&lt;&gt;52,0.0001+SUM(H53:BG53))))</f>
        <v>#REF!</v>
      </c>
      <c r="BI53" s="65" t="e">
        <f>IF(#REF!="","",SUM(H53:BG53))</f>
        <v>#REF!</v>
      </c>
      <c r="BJ53" s="65" t="e">
        <f>IF(#REF!="","",COUNTIF(H53:BG53,""))</f>
        <v>#REF!</v>
      </c>
      <c r="BK53" s="54">
        <f t="shared" si="1"/>
        <v>0</v>
      </c>
      <c r="BR53" t="str">
        <f>IFERROR(VLOOKUP(#REF!,'S01'!B:S,14,FALSE),"")</f>
        <v/>
      </c>
      <c r="BS53" t="str">
        <f>IFERROR(VLOOKUP(#REF!,'S02'!B:S,14,FALSE),"")</f>
        <v/>
      </c>
      <c r="BT53" t="str">
        <f>IFERROR(VLOOKUP(#REF!,'S03'!B:S,14,FALSE),"")</f>
        <v/>
      </c>
      <c r="BU53" t="str">
        <f>IFERROR(VLOOKUP(#REF!,'S04'!B:S,14,FALSE),"")</f>
        <v/>
      </c>
      <c r="BV53" t="str">
        <f>IFERROR(VLOOKUP(#REF!,'S05'!B:S,14,FALSE),"")</f>
        <v/>
      </c>
      <c r="BW53" t="str">
        <f>IFERROR(VLOOKUP(#REF!,'S06'!B:S,14,FALSE),"")</f>
        <v/>
      </c>
      <c r="BX53" t="str">
        <f>IFERROR(VLOOKUP(#REF!,'S07'!B:S,14,FALSE),"")</f>
        <v/>
      </c>
      <c r="BY53" t="str">
        <f>IFERROR(VLOOKUP(#REF!,'S08'!B:S,14,FALSE),"")</f>
        <v/>
      </c>
      <c r="BZ53" t="str">
        <f>IFERROR(VLOOKUP(#REF!,'S09'!B:S,14,FALSE),"")</f>
        <v/>
      </c>
      <c r="CA53" t="str">
        <f>IFERROR(VLOOKUP(#REF!,'S10'!B:S,14,FALSE),"")</f>
        <v/>
      </c>
      <c r="CB53" t="str">
        <f>IFERROR(VLOOKUP(#REF!,'S11'!B:S,14,FALSE),"")</f>
        <v/>
      </c>
      <c r="CC53" t="str">
        <f>IFERROR(VLOOKUP(#REF!,'S12'!B:S,14,FALSE),"")</f>
        <v/>
      </c>
      <c r="CD53" t="str">
        <f>IFERROR(VLOOKUP(#REF!,'S13'!B:S,14,FALSE),"")</f>
        <v/>
      </c>
      <c r="CE53" t="str">
        <f>IFERROR(VLOOKUP(#REF!,'S14'!B:S,14,FALSE),"")</f>
        <v/>
      </c>
      <c r="CF53" t="str">
        <f>IFERROR(VLOOKUP(#REF!,'S15'!B:S,14,FALSE),"")</f>
        <v/>
      </c>
      <c r="CG53" t="str">
        <f>IFERROR(VLOOKUP(#REF!,'S16'!B:S,14,FALSE),"")</f>
        <v/>
      </c>
      <c r="CH53" t="str">
        <f>IFERROR(VLOOKUP(#REF!,'S17'!B:S,14,FALSE),"")</f>
        <v/>
      </c>
      <c r="CI53" t="str">
        <f>IFERROR(VLOOKUP(#REF!,'S18'!B:S,14,FALSE),"")</f>
        <v/>
      </c>
      <c r="CJ53" t="str">
        <f>IFERROR(VLOOKUP(#REF!,'S19'!B:S,14,FALSE),"")</f>
        <v/>
      </c>
      <c r="CK53" t="str">
        <f>IFERROR(VLOOKUP(#REF!,'S20'!B:S,14,FALSE),"")</f>
        <v/>
      </c>
      <c r="CL53" t="str">
        <f>IFERROR(VLOOKUP(#REF!,'S21'!B:S,14,FALSE),"")</f>
        <v/>
      </c>
      <c r="CM53" t="str">
        <f>IFERROR(VLOOKUP(#REF!,'S22'!B:S,14,FALSE),"")</f>
        <v/>
      </c>
      <c r="CN53" t="str">
        <f>IFERROR(VLOOKUP(#REF!,'S23'!B:S,14,FALSE),"")</f>
        <v/>
      </c>
      <c r="CO53" t="str">
        <f>IFERROR(VLOOKUP(#REF!,'S24'!B:S,14,FALSE),"")</f>
        <v/>
      </c>
      <c r="CP53" t="str">
        <f>IFERROR(VLOOKUP(#REF!,'S25'!B:S,14,FALSE),"")</f>
        <v/>
      </c>
      <c r="CQ53" t="str">
        <f>IFERROR(VLOOKUP(#REF!,'S26'!B:S,14,FALSE),"")</f>
        <v/>
      </c>
      <c r="CR53" t="str">
        <f>IFERROR(VLOOKUP(#REF!,'S27'!B:S,14,FALSE),"")</f>
        <v/>
      </c>
      <c r="CS53" t="str">
        <f>IFERROR(VLOOKUP(#REF!,'S28'!B:S,14,FALSE),"")</f>
        <v/>
      </c>
      <c r="CT53" t="str">
        <f>IFERROR(VLOOKUP(#REF!,'S29'!B:S,14,FALSE),"")</f>
        <v/>
      </c>
      <c r="CU53" t="str">
        <f>IFERROR(VLOOKUP(#REF!,'S30'!B:S,14,FALSE),"")</f>
        <v/>
      </c>
      <c r="CV53" t="str">
        <f>IFERROR(VLOOKUP(#REF!,'S31'!B:S,14,FALSE),"")</f>
        <v/>
      </c>
      <c r="CW53" t="str">
        <f>IFERROR(VLOOKUP(#REF!,'S32'!B:S,14,FALSE),"")</f>
        <v/>
      </c>
      <c r="CX53" t="str">
        <f>IFERROR(VLOOKUP(#REF!,'S33'!B:S,14,FALSE),"")</f>
        <v/>
      </c>
      <c r="CY53" t="str">
        <f>IFERROR(VLOOKUP(#REF!,'S34'!B:S,14,FALSE),"")</f>
        <v/>
      </c>
      <c r="CZ53" t="str">
        <f>IFERROR(VLOOKUP(#REF!,'S35'!B:S,14,FALSE),"")</f>
        <v/>
      </c>
      <c r="DA53" t="str">
        <f>IFERROR(VLOOKUP(#REF!,'S36'!B:S,14,FALSE),"")</f>
        <v/>
      </c>
      <c r="DB53" t="str">
        <f>IFERROR(VLOOKUP(#REF!,'S37'!B:S,14,FALSE),"")</f>
        <v/>
      </c>
      <c r="DC53" t="str">
        <f>IFERROR(VLOOKUP(#REF!,'S38'!B:S,14,FALSE),"")</f>
        <v/>
      </c>
      <c r="DD53" t="str">
        <f>IFERROR(VLOOKUP(#REF!,'S39'!B:S,14,FALSE),"")</f>
        <v/>
      </c>
      <c r="DE53" t="str">
        <f>IFERROR(VLOOKUP(#REF!,'S40'!B:S,14,FALSE),"")</f>
        <v/>
      </c>
      <c r="DF53" t="str">
        <f>IFERROR(VLOOKUP(#REF!,'S41'!B:S,14,FALSE),"")</f>
        <v/>
      </c>
      <c r="DG53" t="str">
        <f>IFERROR(VLOOKUP(#REF!,'S42'!B:S,14,FALSE),"")</f>
        <v/>
      </c>
      <c r="DH53" t="str">
        <f>IFERROR(VLOOKUP(#REF!,'S43'!B:S,14,FALSE),"")</f>
        <v/>
      </c>
      <c r="DI53" t="str">
        <f>IFERROR(VLOOKUP(#REF!,'S44'!B:S,14,FALSE),"")</f>
        <v/>
      </c>
      <c r="DJ53" t="str">
        <f>IFERROR(VLOOKUP(#REF!,'S45'!B:S,14,FALSE),"")</f>
        <v/>
      </c>
      <c r="DK53" t="str">
        <f>IFERROR(VLOOKUP(#REF!,'S46'!B:S,14,FALSE),"")</f>
        <v/>
      </c>
      <c r="DL53" t="str">
        <f>IFERROR(VLOOKUP(#REF!,'S47'!B:S,14,FALSE),"")</f>
        <v/>
      </c>
      <c r="DM53" t="str">
        <f>IFERROR(VLOOKUP(#REF!,'S48'!B:S,14,FALSE),"")</f>
        <v/>
      </c>
      <c r="DN53" t="str">
        <f>IFERROR(VLOOKUP(#REF!,'S49'!B:S,14,FALSE),"")</f>
        <v/>
      </c>
      <c r="DO53" t="str">
        <f>IFERROR(VLOOKUP(#REF!,'S50'!B:S,14,FALSE),"")</f>
        <v/>
      </c>
      <c r="DP53" t="str">
        <f>IFERROR(VLOOKUP(#REF!,'S51'!B:S,14,FALSE),"")</f>
        <v/>
      </c>
      <c r="DQ53" t="str">
        <f>IFERROR(VLOOKUP(#REF!,'S52'!B:S,14,FALSE),"")</f>
        <v/>
      </c>
      <c r="DR53" t="e">
        <f>IF(#REF!="","",IF(F53="non classé","",SUM(BR53:DQ53)))</f>
        <v>#REF!</v>
      </c>
      <c r="DT53" s="208"/>
    </row>
    <row r="54" spans="1:124" ht="23.1" hidden="1" customHeight="1" x14ac:dyDescent="0.25">
      <c r="A54" s="48"/>
      <c r="B54" s="234" t="s">
        <v>360</v>
      </c>
      <c r="F54" s="86" t="e">
        <f>IF(#REF!="","",IFERROR(INDEX(Challenge!$A$3:$A$72,MATCH(#REF!,Challenge!$B$3:$B$72,0)),"non classé"))</f>
        <v>#REF!</v>
      </c>
      <c r="G54" s="86"/>
      <c r="H54" t="str">
        <f>IFERROR(VLOOKUP(#REF!,'S01'!B:S,13,FALSE),"")</f>
        <v/>
      </c>
      <c r="I54" t="str">
        <f>IFERROR(VLOOKUP(#REF!,'S02'!B:S,13,FALSE),"")</f>
        <v/>
      </c>
      <c r="J54" t="str">
        <f>IFERROR(VLOOKUP(#REF!,'S03'!B:S,13,FALSE),"")</f>
        <v/>
      </c>
      <c r="K54" t="str">
        <f>IFERROR(VLOOKUP(#REF!,'S04'!B:S,13,FALSE),"")</f>
        <v/>
      </c>
      <c r="L54" t="str">
        <f>IFERROR(VLOOKUP(#REF!,'S05'!B:S,13,FALSE),"")</f>
        <v/>
      </c>
      <c r="M54" t="str">
        <f>IFERROR(VLOOKUP(#REF!,'S06'!B:S,13,FALSE),"")</f>
        <v/>
      </c>
      <c r="N54" t="str">
        <f>IFERROR(VLOOKUP(#REF!,'S07'!B:S,13,FALSE),"")</f>
        <v/>
      </c>
      <c r="O54" t="str">
        <f>IFERROR(VLOOKUP(#REF!,'S08'!B:S,13,FALSE),"")</f>
        <v/>
      </c>
      <c r="P54" t="str">
        <f>IFERROR(VLOOKUP(#REF!,'S09'!B:S,13,FALSE),"")</f>
        <v/>
      </c>
      <c r="Q54" t="str">
        <f>IFERROR(VLOOKUP(#REF!,'S10'!B:S,13,FALSE),"")</f>
        <v/>
      </c>
      <c r="R54" t="str">
        <f>IFERROR(VLOOKUP(#REF!,'S11'!B:S,13,FALSE),"")</f>
        <v/>
      </c>
      <c r="S54" t="str">
        <f>IFERROR(VLOOKUP(#REF!,'S12'!B:S,13,FALSE),"")</f>
        <v/>
      </c>
      <c r="T54" t="str">
        <f>IFERROR(VLOOKUP(#REF!,'S13'!B:S,13,FALSE),"")</f>
        <v/>
      </c>
      <c r="U54" t="str">
        <f>IFERROR(VLOOKUP(#REF!,'S14'!B:S,13,FALSE),"")</f>
        <v/>
      </c>
      <c r="V54" t="str">
        <f>IFERROR(VLOOKUP(#REF!,'S15'!B:S,13,FALSE),"")</f>
        <v/>
      </c>
      <c r="W54" t="str">
        <f>IFERROR(VLOOKUP(#REF!,'S16'!B:S,13,FALSE),"")</f>
        <v/>
      </c>
      <c r="X54" t="str">
        <f>IFERROR(VLOOKUP(#REF!,'S17'!B:S,13,FALSE),"")</f>
        <v/>
      </c>
      <c r="Y54" t="str">
        <f>IFERROR(VLOOKUP(#REF!,'S18'!B:S,13,FALSE),"")</f>
        <v/>
      </c>
      <c r="Z54" t="str">
        <f>IFERROR(VLOOKUP(#REF!,'S19'!B:S,13,FALSE),"")</f>
        <v/>
      </c>
      <c r="AA54" t="str">
        <f>IFERROR(VLOOKUP(#REF!,'S20'!B:S,13,FALSE),"")</f>
        <v/>
      </c>
      <c r="AB54" t="str">
        <f>IFERROR(VLOOKUP(#REF!,'S21'!B:S,13,FALSE),"")</f>
        <v/>
      </c>
      <c r="AC54" t="str">
        <f>IFERROR(VLOOKUP(#REF!,'S22'!B:S,13,FALSE),"")</f>
        <v/>
      </c>
      <c r="AD54" t="str">
        <f>IFERROR(VLOOKUP(#REF!,'S23'!B:S,13,FALSE),"")</f>
        <v/>
      </c>
      <c r="AE54" t="str">
        <f>IFERROR(VLOOKUP(#REF!,'S24'!B:S,13,FALSE),"")</f>
        <v/>
      </c>
      <c r="AF54" t="str">
        <f>IFERROR(VLOOKUP(#REF!,'S25'!B:S,13,FALSE),"")</f>
        <v/>
      </c>
      <c r="AG54" t="str">
        <f>IFERROR(VLOOKUP(#REF!,'S26'!B:S,13,FALSE),"")</f>
        <v/>
      </c>
      <c r="AH54" t="str">
        <f>IFERROR(VLOOKUP(#REF!,'S27'!B:S,13,FALSE),"")</f>
        <v/>
      </c>
      <c r="AI54" t="str">
        <f>IFERROR(VLOOKUP(#REF!,'S28'!B:S,13,FALSE),"")</f>
        <v/>
      </c>
      <c r="AJ54" t="str">
        <f>IFERROR(VLOOKUP(#REF!,'S29'!B:S,13,FALSE),"")</f>
        <v/>
      </c>
      <c r="AK54" t="str">
        <f>IFERROR(VLOOKUP(#REF!,'S30'!B:S,13,FALSE),"")</f>
        <v/>
      </c>
      <c r="AL54" t="str">
        <f>IFERROR(VLOOKUP(#REF!,'S31'!B:S,13,FALSE),"")</f>
        <v/>
      </c>
      <c r="AM54" t="str">
        <f>IFERROR(VLOOKUP(#REF!,'S32'!B:S,13,FALSE),"")</f>
        <v/>
      </c>
      <c r="AN54" t="str">
        <f>IFERROR(VLOOKUP(#REF!,'S33'!B:S,13,FALSE),"")</f>
        <v/>
      </c>
      <c r="AO54" t="str">
        <f>IFERROR(VLOOKUP(#REF!,'S34'!B:S,13,FALSE),"")</f>
        <v/>
      </c>
      <c r="AP54" t="str">
        <f>IFERROR(VLOOKUP(#REF!,'S35'!B:S,13,FALSE),"")</f>
        <v/>
      </c>
      <c r="AQ54" t="str">
        <f>IFERROR(VLOOKUP(#REF!,'S36'!B:S,13,FALSE),"")</f>
        <v/>
      </c>
      <c r="AR54" t="str">
        <f>IFERROR(VLOOKUP(#REF!,'S37'!B:S,13,FALSE),"")</f>
        <v/>
      </c>
      <c r="AS54" t="str">
        <f>IFERROR(VLOOKUP(#REF!,'S38'!B:S,13,FALSE),"")</f>
        <v/>
      </c>
      <c r="AT54" t="str">
        <f>IFERROR(VLOOKUP(#REF!,'S39'!B:S,13,FALSE),"")</f>
        <v/>
      </c>
      <c r="AU54" s="37" t="str">
        <f>IFERROR(VLOOKUP(#REF!,'S40'!B:S,13,FALSE),"")</f>
        <v/>
      </c>
      <c r="AV54" t="str">
        <f>IFERROR(VLOOKUP(#REF!,'S41'!B:S,13,FALSE),"")</f>
        <v/>
      </c>
      <c r="AW54" t="str">
        <f>IFERROR(VLOOKUP(#REF!,'S42'!B:S,13,FALSE),"")</f>
        <v/>
      </c>
      <c r="AX54" t="str">
        <f>IFERROR(VLOOKUP(#REF!,'S43'!B:S,13,FALSE),"")</f>
        <v/>
      </c>
      <c r="AY54" t="str">
        <f>IFERROR(VLOOKUP(#REF!,'S44'!B:S,13,FALSE),"")</f>
        <v/>
      </c>
      <c r="AZ54" t="str">
        <f>IFERROR(VLOOKUP(#REF!,'S45'!B:S,13,FALSE),"")</f>
        <v/>
      </c>
      <c r="BA54" t="str">
        <f>IFERROR(VLOOKUP(#REF!,'S46'!B:S,13,FALSE),"")</f>
        <v/>
      </c>
      <c r="BB54" t="str">
        <f>IFERROR(VLOOKUP(#REF!,'S47'!B:S,13,FALSE),"")</f>
        <v/>
      </c>
      <c r="BC54" t="str">
        <f>IFERROR(VLOOKUP(#REF!,'S48'!B:S,13,FALSE),"")</f>
        <v/>
      </c>
      <c r="BD54" t="str">
        <f>IFERROR(VLOOKUP(#REF!,'S49'!B:S,13,FALSE),"")</f>
        <v/>
      </c>
      <c r="BE54" t="str">
        <f>IFERROR(VLOOKUP(#REF!,'S50'!B:S,13,FALSE),"")</f>
        <v/>
      </c>
      <c r="BF54" t="str">
        <f>IFERROR(VLOOKUP(#REF!,'S51'!B:S,13,FALSE),"")</f>
        <v/>
      </c>
      <c r="BG54" t="str">
        <f>IFERROR(VLOOKUP(#REF!,'S52'!B:S,13,FALSE),"")</f>
        <v/>
      </c>
      <c r="BH54" s="188" t="e">
        <f>IF(#REF!="",-9999.0001,IF(BJ54=52,-9999.0001+SUM(H54:BG54),IF(BJ54&lt;&gt;52,0.0001+SUM(H54:BG54))))</f>
        <v>#REF!</v>
      </c>
      <c r="BI54" s="65" t="e">
        <f>IF(#REF!="","",SUM(H54:BG54))</f>
        <v>#REF!</v>
      </c>
      <c r="BJ54" s="65" t="e">
        <f>IF(#REF!="","",COUNTIF(H54:BG54,""))</f>
        <v>#REF!</v>
      </c>
      <c r="BK54" s="54">
        <f t="shared" si="1"/>
        <v>0</v>
      </c>
      <c r="BR54" t="str">
        <f>IFERROR(VLOOKUP(#REF!,'S01'!B:S,14,FALSE),"")</f>
        <v/>
      </c>
      <c r="BS54" t="str">
        <f>IFERROR(VLOOKUP(#REF!,'S02'!B:S,14,FALSE),"")</f>
        <v/>
      </c>
      <c r="BT54" t="str">
        <f>IFERROR(VLOOKUP(#REF!,'S03'!B:S,14,FALSE),"")</f>
        <v/>
      </c>
      <c r="BU54" t="str">
        <f>IFERROR(VLOOKUP(#REF!,'S04'!B:S,14,FALSE),"")</f>
        <v/>
      </c>
      <c r="BV54" t="str">
        <f>IFERROR(VLOOKUP(#REF!,'S05'!B:S,14,FALSE),"")</f>
        <v/>
      </c>
      <c r="BW54" t="str">
        <f>IFERROR(VLOOKUP(#REF!,'S06'!B:S,14,FALSE),"")</f>
        <v/>
      </c>
      <c r="BX54" t="str">
        <f>IFERROR(VLOOKUP(#REF!,'S07'!B:S,14,FALSE),"")</f>
        <v/>
      </c>
      <c r="BY54" t="str">
        <f>IFERROR(VLOOKUP(#REF!,'S08'!B:S,14,FALSE),"")</f>
        <v/>
      </c>
      <c r="BZ54" t="str">
        <f>IFERROR(VLOOKUP(#REF!,'S09'!B:S,14,FALSE),"")</f>
        <v/>
      </c>
      <c r="CA54" t="str">
        <f>IFERROR(VLOOKUP(#REF!,'S10'!B:S,14,FALSE),"")</f>
        <v/>
      </c>
      <c r="CB54" t="str">
        <f>IFERROR(VLOOKUP(#REF!,'S11'!B:S,14,FALSE),"")</f>
        <v/>
      </c>
      <c r="CC54" t="str">
        <f>IFERROR(VLOOKUP(#REF!,'S12'!B:S,14,FALSE),"")</f>
        <v/>
      </c>
      <c r="CD54" t="str">
        <f>IFERROR(VLOOKUP(#REF!,'S13'!B:S,14,FALSE),"")</f>
        <v/>
      </c>
      <c r="CE54" t="str">
        <f>IFERROR(VLOOKUP(#REF!,'S14'!B:S,14,FALSE),"")</f>
        <v/>
      </c>
      <c r="CF54" t="str">
        <f>IFERROR(VLOOKUP(#REF!,'S15'!B:S,14,FALSE),"")</f>
        <v/>
      </c>
      <c r="CG54" t="str">
        <f>IFERROR(VLOOKUP(#REF!,'S16'!B:S,14,FALSE),"")</f>
        <v/>
      </c>
      <c r="CH54" t="str">
        <f>IFERROR(VLOOKUP(#REF!,'S17'!B:S,14,FALSE),"")</f>
        <v/>
      </c>
      <c r="CI54" t="str">
        <f>IFERROR(VLOOKUP(#REF!,'S18'!B:S,14,FALSE),"")</f>
        <v/>
      </c>
      <c r="CJ54" t="str">
        <f>IFERROR(VLOOKUP(#REF!,'S19'!B:S,14,FALSE),"")</f>
        <v/>
      </c>
      <c r="CK54" t="str">
        <f>IFERROR(VLOOKUP(#REF!,'S20'!B:S,14,FALSE),"")</f>
        <v/>
      </c>
      <c r="CL54" t="str">
        <f>IFERROR(VLOOKUP(#REF!,'S21'!B:S,14,FALSE),"")</f>
        <v/>
      </c>
      <c r="CM54" t="str">
        <f>IFERROR(VLOOKUP(#REF!,'S22'!B:S,14,FALSE),"")</f>
        <v/>
      </c>
      <c r="CN54" t="str">
        <f>IFERROR(VLOOKUP(#REF!,'S23'!B:S,14,FALSE),"")</f>
        <v/>
      </c>
      <c r="CO54" t="str">
        <f>IFERROR(VLOOKUP(#REF!,'S24'!B:S,14,FALSE),"")</f>
        <v/>
      </c>
      <c r="CP54" t="str">
        <f>IFERROR(VLOOKUP(#REF!,'S25'!B:S,14,FALSE),"")</f>
        <v/>
      </c>
      <c r="CQ54" t="str">
        <f>IFERROR(VLOOKUP(#REF!,'S26'!B:S,14,FALSE),"")</f>
        <v/>
      </c>
      <c r="CR54" t="str">
        <f>IFERROR(VLOOKUP(#REF!,'S27'!B:S,14,FALSE),"")</f>
        <v/>
      </c>
      <c r="CS54" t="str">
        <f>IFERROR(VLOOKUP(#REF!,'S28'!B:S,14,FALSE),"")</f>
        <v/>
      </c>
      <c r="CT54" t="str">
        <f>IFERROR(VLOOKUP(#REF!,'S29'!B:S,14,FALSE),"")</f>
        <v/>
      </c>
      <c r="CU54" t="str">
        <f>IFERROR(VLOOKUP(#REF!,'S30'!B:S,14,FALSE),"")</f>
        <v/>
      </c>
      <c r="CV54" t="str">
        <f>IFERROR(VLOOKUP(#REF!,'S31'!B:S,14,FALSE),"")</f>
        <v/>
      </c>
      <c r="CW54" t="str">
        <f>IFERROR(VLOOKUP(#REF!,'S32'!B:S,14,FALSE),"")</f>
        <v/>
      </c>
      <c r="CX54" t="str">
        <f>IFERROR(VLOOKUP(#REF!,'S33'!B:S,14,FALSE),"")</f>
        <v/>
      </c>
      <c r="CY54" t="str">
        <f>IFERROR(VLOOKUP(#REF!,'S34'!B:S,14,FALSE),"")</f>
        <v/>
      </c>
      <c r="CZ54" t="str">
        <f>IFERROR(VLOOKUP(#REF!,'S35'!B:S,14,FALSE),"")</f>
        <v/>
      </c>
      <c r="DA54" t="str">
        <f>IFERROR(VLOOKUP(#REF!,'S36'!B:S,14,FALSE),"")</f>
        <v/>
      </c>
      <c r="DB54" t="str">
        <f>IFERROR(VLOOKUP(#REF!,'S37'!B:S,14,FALSE),"")</f>
        <v/>
      </c>
      <c r="DC54" t="str">
        <f>IFERROR(VLOOKUP(#REF!,'S38'!B:S,14,FALSE),"")</f>
        <v/>
      </c>
      <c r="DD54" t="str">
        <f>IFERROR(VLOOKUP(#REF!,'S39'!B:S,14,FALSE),"")</f>
        <v/>
      </c>
      <c r="DE54" t="str">
        <f>IFERROR(VLOOKUP(#REF!,'S40'!B:S,14,FALSE),"")</f>
        <v/>
      </c>
      <c r="DF54" t="str">
        <f>IFERROR(VLOOKUP(#REF!,'S41'!B:S,14,FALSE),"")</f>
        <v/>
      </c>
      <c r="DG54" t="str">
        <f>IFERROR(VLOOKUP(#REF!,'S42'!B:S,14,FALSE),"")</f>
        <v/>
      </c>
      <c r="DH54" t="str">
        <f>IFERROR(VLOOKUP(#REF!,'S43'!B:S,14,FALSE),"")</f>
        <v/>
      </c>
      <c r="DI54" t="str">
        <f>IFERROR(VLOOKUP(#REF!,'S44'!B:S,14,FALSE),"")</f>
        <v/>
      </c>
      <c r="DJ54" t="str">
        <f>IFERROR(VLOOKUP(#REF!,'S45'!B:S,14,FALSE),"")</f>
        <v/>
      </c>
      <c r="DK54" t="str">
        <f>IFERROR(VLOOKUP(#REF!,'S46'!B:S,14,FALSE),"")</f>
        <v/>
      </c>
      <c r="DL54" t="str">
        <f>IFERROR(VLOOKUP(#REF!,'S47'!B:S,14,FALSE),"")</f>
        <v/>
      </c>
      <c r="DM54" t="str">
        <f>IFERROR(VLOOKUP(#REF!,'S48'!B:S,14,FALSE),"")</f>
        <v/>
      </c>
      <c r="DN54" t="str">
        <f>IFERROR(VLOOKUP(#REF!,'S49'!B:S,14,FALSE),"")</f>
        <v/>
      </c>
      <c r="DO54" t="str">
        <f>IFERROR(VLOOKUP(#REF!,'S50'!B:S,14,FALSE),"")</f>
        <v/>
      </c>
      <c r="DP54" t="str">
        <f>IFERROR(VLOOKUP(#REF!,'S51'!B:S,14,FALSE),"")</f>
        <v/>
      </c>
      <c r="DQ54" t="str">
        <f>IFERROR(VLOOKUP(#REF!,'S52'!B:S,14,FALSE),"")</f>
        <v/>
      </c>
      <c r="DR54" t="e">
        <f>IF(#REF!="","",IF(F54="non classé","",SUM(BR54:DQ54)))</f>
        <v>#REF!</v>
      </c>
      <c r="DT54" s="208"/>
    </row>
    <row r="55" spans="1:124" ht="23.1" hidden="1" customHeight="1" x14ac:dyDescent="0.25">
      <c r="A55" s="48"/>
      <c r="B55" s="234" t="s">
        <v>362</v>
      </c>
      <c r="F55" s="86" t="e">
        <f>IF(#REF!="","",IFERROR(INDEX(Challenge!$A$3:$A$72,MATCH(#REF!,Challenge!$B$3:$B$72,0)),"non classé"))</f>
        <v>#REF!</v>
      </c>
      <c r="G55" s="86"/>
      <c r="H55" t="str">
        <f>IFERROR(VLOOKUP(#REF!,'S01'!B:S,13,FALSE),"")</f>
        <v/>
      </c>
      <c r="I55" t="str">
        <f>IFERROR(VLOOKUP(#REF!,'S02'!B:S,13,FALSE),"")</f>
        <v/>
      </c>
      <c r="J55" t="str">
        <f>IFERROR(VLOOKUP(#REF!,'S03'!B:S,13,FALSE),"")</f>
        <v/>
      </c>
      <c r="K55" t="str">
        <f>IFERROR(VLOOKUP(#REF!,'S04'!B:S,13,FALSE),"")</f>
        <v/>
      </c>
      <c r="L55" t="str">
        <f>IFERROR(VLOOKUP(#REF!,'S05'!B:S,13,FALSE),"")</f>
        <v/>
      </c>
      <c r="M55" t="str">
        <f>IFERROR(VLOOKUP(#REF!,'S06'!B:S,13,FALSE),"")</f>
        <v/>
      </c>
      <c r="N55" t="str">
        <f>IFERROR(VLOOKUP(#REF!,'S07'!B:S,13,FALSE),"")</f>
        <v/>
      </c>
      <c r="O55" t="str">
        <f>IFERROR(VLOOKUP(#REF!,'S08'!B:S,13,FALSE),"")</f>
        <v/>
      </c>
      <c r="P55" t="str">
        <f>IFERROR(VLOOKUP(#REF!,'S09'!B:S,13,FALSE),"")</f>
        <v/>
      </c>
      <c r="Q55" t="str">
        <f>IFERROR(VLOOKUP(#REF!,'S10'!B:S,13,FALSE),"")</f>
        <v/>
      </c>
      <c r="R55" t="str">
        <f>IFERROR(VLOOKUP(#REF!,'S11'!B:S,13,FALSE),"")</f>
        <v/>
      </c>
      <c r="S55" t="str">
        <f>IFERROR(VLOOKUP(#REF!,'S12'!B:S,13,FALSE),"")</f>
        <v/>
      </c>
      <c r="T55" t="str">
        <f>IFERROR(VLOOKUP(#REF!,'S13'!B:S,13,FALSE),"")</f>
        <v/>
      </c>
      <c r="U55" t="str">
        <f>IFERROR(VLOOKUP(#REF!,'S14'!B:S,13,FALSE),"")</f>
        <v/>
      </c>
      <c r="V55" t="str">
        <f>IFERROR(VLOOKUP(#REF!,'S15'!B:S,13,FALSE),"")</f>
        <v/>
      </c>
      <c r="W55" t="str">
        <f>IFERROR(VLOOKUP(#REF!,'S16'!B:S,13,FALSE),"")</f>
        <v/>
      </c>
      <c r="X55" t="str">
        <f>IFERROR(VLOOKUP(#REF!,'S17'!B:S,13,FALSE),"")</f>
        <v/>
      </c>
      <c r="Y55" t="str">
        <f>IFERROR(VLOOKUP(#REF!,'S18'!B:S,13,FALSE),"")</f>
        <v/>
      </c>
      <c r="Z55" t="str">
        <f>IFERROR(VLOOKUP(#REF!,'S19'!B:S,13,FALSE),"")</f>
        <v/>
      </c>
      <c r="AA55" t="str">
        <f>IFERROR(VLOOKUP(#REF!,'S20'!B:S,13,FALSE),"")</f>
        <v/>
      </c>
      <c r="AB55" t="str">
        <f>IFERROR(VLOOKUP(#REF!,'S21'!B:S,13,FALSE),"")</f>
        <v/>
      </c>
      <c r="AC55" t="str">
        <f>IFERROR(VLOOKUP(#REF!,'S22'!B:S,13,FALSE),"")</f>
        <v/>
      </c>
      <c r="AD55" t="str">
        <f>IFERROR(VLOOKUP(#REF!,'S23'!B:S,13,FALSE),"")</f>
        <v/>
      </c>
      <c r="AE55" t="str">
        <f>IFERROR(VLOOKUP(#REF!,'S24'!B:S,13,FALSE),"")</f>
        <v/>
      </c>
      <c r="AF55" t="str">
        <f>IFERROR(VLOOKUP(#REF!,'S25'!B:S,13,FALSE),"")</f>
        <v/>
      </c>
      <c r="AG55" t="str">
        <f>IFERROR(VLOOKUP(#REF!,'S26'!B:S,13,FALSE),"")</f>
        <v/>
      </c>
      <c r="AH55" t="str">
        <f>IFERROR(VLOOKUP(#REF!,'S27'!B:S,13,FALSE),"")</f>
        <v/>
      </c>
      <c r="AI55" t="str">
        <f>IFERROR(VLOOKUP(#REF!,'S28'!B:S,13,FALSE),"")</f>
        <v/>
      </c>
      <c r="AJ55" t="str">
        <f>IFERROR(VLOOKUP(#REF!,'S29'!B:S,13,FALSE),"")</f>
        <v/>
      </c>
      <c r="AK55" t="str">
        <f>IFERROR(VLOOKUP(#REF!,'S30'!B:S,13,FALSE),"")</f>
        <v/>
      </c>
      <c r="AL55" t="str">
        <f>IFERROR(VLOOKUP(#REF!,'S31'!B:S,13,FALSE),"")</f>
        <v/>
      </c>
      <c r="AM55" t="str">
        <f>IFERROR(VLOOKUP(#REF!,'S32'!B:S,13,FALSE),"")</f>
        <v/>
      </c>
      <c r="AN55" t="str">
        <f>IFERROR(VLOOKUP(#REF!,'S33'!B:S,13,FALSE),"")</f>
        <v/>
      </c>
      <c r="AO55" t="str">
        <f>IFERROR(VLOOKUP(#REF!,'S34'!B:S,13,FALSE),"")</f>
        <v/>
      </c>
      <c r="AP55" t="str">
        <f>IFERROR(VLOOKUP(#REF!,'S35'!B:S,13,FALSE),"")</f>
        <v/>
      </c>
      <c r="AQ55" t="str">
        <f>IFERROR(VLOOKUP(#REF!,'S36'!B:S,13,FALSE),"")</f>
        <v/>
      </c>
      <c r="AR55" t="str">
        <f>IFERROR(VLOOKUP(#REF!,'S37'!B:S,13,FALSE),"")</f>
        <v/>
      </c>
      <c r="AS55" t="str">
        <f>IFERROR(VLOOKUP(#REF!,'S38'!B:S,13,FALSE),"")</f>
        <v/>
      </c>
      <c r="AT55" t="str">
        <f>IFERROR(VLOOKUP(#REF!,'S39'!B:S,13,FALSE),"")</f>
        <v/>
      </c>
      <c r="AU55" s="37" t="str">
        <f>IFERROR(VLOOKUP(#REF!,'S40'!B:S,13,FALSE),"")</f>
        <v/>
      </c>
      <c r="AV55" t="str">
        <f>IFERROR(VLOOKUP(#REF!,'S41'!B:S,13,FALSE),"")</f>
        <v/>
      </c>
      <c r="AW55" t="str">
        <f>IFERROR(VLOOKUP(#REF!,'S42'!B:S,13,FALSE),"")</f>
        <v/>
      </c>
      <c r="AX55" t="str">
        <f>IFERROR(VLOOKUP(#REF!,'S43'!B:S,13,FALSE),"")</f>
        <v/>
      </c>
      <c r="AY55" t="str">
        <f>IFERROR(VLOOKUP(#REF!,'S44'!B:S,13,FALSE),"")</f>
        <v/>
      </c>
      <c r="AZ55" t="str">
        <f>IFERROR(VLOOKUP(#REF!,'S45'!B:S,13,FALSE),"")</f>
        <v/>
      </c>
      <c r="BA55" t="str">
        <f>IFERROR(VLOOKUP(#REF!,'S46'!B:S,13,FALSE),"")</f>
        <v/>
      </c>
      <c r="BB55" t="str">
        <f>IFERROR(VLOOKUP(#REF!,'S47'!B:S,13,FALSE),"")</f>
        <v/>
      </c>
      <c r="BC55" t="str">
        <f>IFERROR(VLOOKUP(#REF!,'S48'!B:S,13,FALSE),"")</f>
        <v/>
      </c>
      <c r="BD55" t="str">
        <f>IFERROR(VLOOKUP(#REF!,'S49'!B:S,13,FALSE),"")</f>
        <v/>
      </c>
      <c r="BE55" t="str">
        <f>IFERROR(VLOOKUP(#REF!,'S50'!B:S,13,FALSE),"")</f>
        <v/>
      </c>
      <c r="BF55" t="str">
        <f>IFERROR(VLOOKUP(#REF!,'S51'!B:S,13,FALSE),"")</f>
        <v/>
      </c>
      <c r="BG55" t="str">
        <f>IFERROR(VLOOKUP(#REF!,'S52'!B:S,13,FALSE),"")</f>
        <v/>
      </c>
      <c r="BH55" s="188" t="e">
        <f>IF(#REF!="",-9999.0001,IF(BJ55=52,-9999.0001+SUM(H55:BG55),IF(BJ55&lt;&gt;52,0.0001+SUM(H55:BG55))))</f>
        <v>#REF!</v>
      </c>
      <c r="BI55" s="65" t="e">
        <f>IF(#REF!="","",SUM(H55:BG55))</f>
        <v>#REF!</v>
      </c>
      <c r="BJ55" s="65" t="e">
        <f>IF(#REF!="","",COUNTIF(H55:BG55,""))</f>
        <v>#REF!</v>
      </c>
      <c r="BK55" s="54">
        <f t="shared" si="1"/>
        <v>0</v>
      </c>
      <c r="BR55" t="str">
        <f>IFERROR(VLOOKUP(#REF!,'S01'!B:S,14,FALSE),"")</f>
        <v/>
      </c>
      <c r="BS55" t="str">
        <f>IFERROR(VLOOKUP(#REF!,'S02'!B:S,14,FALSE),"")</f>
        <v/>
      </c>
      <c r="BT55" t="str">
        <f>IFERROR(VLOOKUP(#REF!,'S03'!B:S,14,FALSE),"")</f>
        <v/>
      </c>
      <c r="BU55" t="str">
        <f>IFERROR(VLOOKUP(#REF!,'S04'!B:S,14,FALSE),"")</f>
        <v/>
      </c>
      <c r="BV55" t="str">
        <f>IFERROR(VLOOKUP(#REF!,'S05'!B:S,14,FALSE),"")</f>
        <v/>
      </c>
      <c r="BW55" t="str">
        <f>IFERROR(VLOOKUP(#REF!,'S06'!B:S,14,FALSE),"")</f>
        <v/>
      </c>
      <c r="BX55" t="str">
        <f>IFERROR(VLOOKUP(#REF!,'S07'!B:S,14,FALSE),"")</f>
        <v/>
      </c>
      <c r="BY55" t="str">
        <f>IFERROR(VLOOKUP(#REF!,'S08'!B:S,14,FALSE),"")</f>
        <v/>
      </c>
      <c r="BZ55" t="str">
        <f>IFERROR(VLOOKUP(#REF!,'S09'!B:S,14,FALSE),"")</f>
        <v/>
      </c>
      <c r="CA55" t="str">
        <f>IFERROR(VLOOKUP(#REF!,'S10'!B:S,14,FALSE),"")</f>
        <v/>
      </c>
      <c r="CB55" t="str">
        <f>IFERROR(VLOOKUP(#REF!,'S11'!B:S,14,FALSE),"")</f>
        <v/>
      </c>
      <c r="CC55" t="str">
        <f>IFERROR(VLOOKUP(#REF!,'S12'!B:S,14,FALSE),"")</f>
        <v/>
      </c>
      <c r="CD55" t="str">
        <f>IFERROR(VLOOKUP(#REF!,'S13'!B:S,14,FALSE),"")</f>
        <v/>
      </c>
      <c r="CE55" t="str">
        <f>IFERROR(VLOOKUP(#REF!,'S14'!B:S,14,FALSE),"")</f>
        <v/>
      </c>
      <c r="CF55" t="str">
        <f>IFERROR(VLOOKUP(#REF!,'S15'!B:S,14,FALSE),"")</f>
        <v/>
      </c>
      <c r="CG55" t="str">
        <f>IFERROR(VLOOKUP(#REF!,'S16'!B:S,14,FALSE),"")</f>
        <v/>
      </c>
      <c r="CH55" t="str">
        <f>IFERROR(VLOOKUP(#REF!,'S17'!B:S,14,FALSE),"")</f>
        <v/>
      </c>
      <c r="CI55" t="str">
        <f>IFERROR(VLOOKUP(#REF!,'S18'!B:S,14,FALSE),"")</f>
        <v/>
      </c>
      <c r="CJ55" t="str">
        <f>IFERROR(VLOOKUP(#REF!,'S19'!B:S,14,FALSE),"")</f>
        <v/>
      </c>
      <c r="CK55" t="str">
        <f>IFERROR(VLOOKUP(#REF!,'S20'!B:S,14,FALSE),"")</f>
        <v/>
      </c>
      <c r="CL55" t="str">
        <f>IFERROR(VLOOKUP(#REF!,'S21'!B:S,14,FALSE),"")</f>
        <v/>
      </c>
      <c r="CM55" t="str">
        <f>IFERROR(VLOOKUP(#REF!,'S22'!B:S,14,FALSE),"")</f>
        <v/>
      </c>
      <c r="CN55" t="str">
        <f>IFERROR(VLOOKUP(#REF!,'S23'!B:S,14,FALSE),"")</f>
        <v/>
      </c>
      <c r="CO55" t="str">
        <f>IFERROR(VLOOKUP(#REF!,'S24'!B:S,14,FALSE),"")</f>
        <v/>
      </c>
      <c r="CP55" t="str">
        <f>IFERROR(VLOOKUP(#REF!,'S25'!B:S,14,FALSE),"")</f>
        <v/>
      </c>
      <c r="CQ55" t="str">
        <f>IFERROR(VLOOKUP(#REF!,'S26'!B:S,14,FALSE),"")</f>
        <v/>
      </c>
      <c r="CR55" t="str">
        <f>IFERROR(VLOOKUP(#REF!,'S27'!B:S,14,FALSE),"")</f>
        <v/>
      </c>
      <c r="CS55" t="str">
        <f>IFERROR(VLOOKUP(#REF!,'S28'!B:S,14,FALSE),"")</f>
        <v/>
      </c>
      <c r="CT55" t="str">
        <f>IFERROR(VLOOKUP(#REF!,'S29'!B:S,14,FALSE),"")</f>
        <v/>
      </c>
      <c r="CU55" t="str">
        <f>IFERROR(VLOOKUP(#REF!,'S30'!B:S,14,FALSE),"")</f>
        <v/>
      </c>
      <c r="CV55" t="str">
        <f>IFERROR(VLOOKUP(#REF!,'S31'!B:S,14,FALSE),"")</f>
        <v/>
      </c>
      <c r="CW55" t="str">
        <f>IFERROR(VLOOKUP(#REF!,'S32'!B:S,14,FALSE),"")</f>
        <v/>
      </c>
      <c r="CX55" t="str">
        <f>IFERROR(VLOOKUP(#REF!,'S33'!B:S,14,FALSE),"")</f>
        <v/>
      </c>
      <c r="CY55" t="str">
        <f>IFERROR(VLOOKUP(#REF!,'S34'!B:S,14,FALSE),"")</f>
        <v/>
      </c>
      <c r="CZ55" t="str">
        <f>IFERROR(VLOOKUP(#REF!,'S35'!B:S,14,FALSE),"")</f>
        <v/>
      </c>
      <c r="DA55" t="str">
        <f>IFERROR(VLOOKUP(#REF!,'S36'!B:S,14,FALSE),"")</f>
        <v/>
      </c>
      <c r="DB55" t="str">
        <f>IFERROR(VLOOKUP(#REF!,'S37'!B:S,14,FALSE),"")</f>
        <v/>
      </c>
      <c r="DC55" t="str">
        <f>IFERROR(VLOOKUP(#REF!,'S38'!B:S,14,FALSE),"")</f>
        <v/>
      </c>
      <c r="DD55" t="str">
        <f>IFERROR(VLOOKUP(#REF!,'S39'!B:S,14,FALSE),"")</f>
        <v/>
      </c>
      <c r="DE55" t="str">
        <f>IFERROR(VLOOKUP(#REF!,'S40'!B:S,14,FALSE),"")</f>
        <v/>
      </c>
      <c r="DF55" t="str">
        <f>IFERROR(VLOOKUP(#REF!,'S41'!B:S,14,FALSE),"")</f>
        <v/>
      </c>
      <c r="DG55" t="str">
        <f>IFERROR(VLOOKUP(#REF!,'S42'!B:S,14,FALSE),"")</f>
        <v/>
      </c>
      <c r="DH55" t="str">
        <f>IFERROR(VLOOKUP(#REF!,'S43'!B:S,14,FALSE),"")</f>
        <v/>
      </c>
      <c r="DI55" t="str">
        <f>IFERROR(VLOOKUP(#REF!,'S44'!B:S,14,FALSE),"")</f>
        <v/>
      </c>
      <c r="DJ55" t="str">
        <f>IFERROR(VLOOKUP(#REF!,'S45'!B:S,14,FALSE),"")</f>
        <v/>
      </c>
      <c r="DK55" t="str">
        <f>IFERROR(VLOOKUP(#REF!,'S46'!B:S,14,FALSE),"")</f>
        <v/>
      </c>
      <c r="DL55" t="str">
        <f>IFERROR(VLOOKUP(#REF!,'S47'!B:S,14,FALSE),"")</f>
        <v/>
      </c>
      <c r="DM55" t="str">
        <f>IFERROR(VLOOKUP(#REF!,'S48'!B:S,14,FALSE),"")</f>
        <v/>
      </c>
      <c r="DN55" t="str">
        <f>IFERROR(VLOOKUP(#REF!,'S49'!B:S,14,FALSE),"")</f>
        <v/>
      </c>
      <c r="DO55" t="str">
        <f>IFERROR(VLOOKUP(#REF!,'S50'!B:S,14,FALSE),"")</f>
        <v/>
      </c>
      <c r="DP55" t="str">
        <f>IFERROR(VLOOKUP(#REF!,'S51'!B:S,14,FALSE),"")</f>
        <v/>
      </c>
      <c r="DQ55" t="str">
        <f>IFERROR(VLOOKUP(#REF!,'S52'!B:S,14,FALSE),"")</f>
        <v/>
      </c>
      <c r="DR55" t="e">
        <f>IF(#REF!="","",IF(F55="non classé","",SUM(BR55:DQ55)))</f>
        <v>#REF!</v>
      </c>
      <c r="DT55" s="208"/>
    </row>
    <row r="56" spans="1:124" ht="23.1" hidden="1" customHeight="1" x14ac:dyDescent="0.25">
      <c r="A56" s="48"/>
      <c r="B56" s="234" t="s">
        <v>371</v>
      </c>
      <c r="F56" s="86" t="e">
        <f>IF(#REF!="","",IFERROR(INDEX(Challenge!$A$3:$A$72,MATCH(#REF!,Challenge!$B$3:$B$72,0)),"non classé"))</f>
        <v>#REF!</v>
      </c>
      <c r="G56" s="86"/>
      <c r="H56" t="str">
        <f>IFERROR(VLOOKUP(#REF!,'S01'!B:S,13,FALSE),"")</f>
        <v/>
      </c>
      <c r="I56" t="str">
        <f>IFERROR(VLOOKUP(#REF!,'S02'!B:S,13,FALSE),"")</f>
        <v/>
      </c>
      <c r="J56" t="str">
        <f>IFERROR(VLOOKUP(#REF!,'S03'!B:S,13,FALSE),"")</f>
        <v/>
      </c>
      <c r="K56" t="str">
        <f>IFERROR(VLOOKUP(#REF!,'S04'!B:S,13,FALSE),"")</f>
        <v/>
      </c>
      <c r="L56" t="str">
        <f>IFERROR(VLOOKUP(#REF!,'S05'!B:S,13,FALSE),"")</f>
        <v/>
      </c>
      <c r="M56" t="str">
        <f>IFERROR(VLOOKUP(#REF!,'S06'!B:S,13,FALSE),"")</f>
        <v/>
      </c>
      <c r="N56" t="str">
        <f>IFERROR(VLOOKUP(#REF!,'S07'!B:S,13,FALSE),"")</f>
        <v/>
      </c>
      <c r="O56" t="str">
        <f>IFERROR(VLOOKUP(#REF!,'S08'!B:S,13,FALSE),"")</f>
        <v/>
      </c>
      <c r="P56" t="str">
        <f>IFERROR(VLOOKUP(#REF!,'S09'!B:S,13,FALSE),"")</f>
        <v/>
      </c>
      <c r="Q56" t="str">
        <f>IFERROR(VLOOKUP(#REF!,'S10'!B:S,13,FALSE),"")</f>
        <v/>
      </c>
      <c r="R56" t="str">
        <f>IFERROR(VLOOKUP(#REF!,'S11'!B:S,13,FALSE),"")</f>
        <v/>
      </c>
      <c r="S56" t="str">
        <f>IFERROR(VLOOKUP(#REF!,'S12'!B:S,13,FALSE),"")</f>
        <v/>
      </c>
      <c r="T56" t="str">
        <f>IFERROR(VLOOKUP(#REF!,'S13'!B:S,13,FALSE),"")</f>
        <v/>
      </c>
      <c r="U56" t="str">
        <f>IFERROR(VLOOKUP(#REF!,'S14'!B:S,13,FALSE),"")</f>
        <v/>
      </c>
      <c r="V56" t="str">
        <f>IFERROR(VLOOKUP(#REF!,'S15'!B:S,13,FALSE),"")</f>
        <v/>
      </c>
      <c r="W56" t="str">
        <f>IFERROR(VLOOKUP(#REF!,'S16'!B:S,13,FALSE),"")</f>
        <v/>
      </c>
      <c r="X56" t="str">
        <f>IFERROR(VLOOKUP(#REF!,'S17'!B:S,13,FALSE),"")</f>
        <v/>
      </c>
      <c r="Y56" t="str">
        <f>IFERROR(VLOOKUP(#REF!,'S18'!B:S,13,FALSE),"")</f>
        <v/>
      </c>
      <c r="Z56" t="str">
        <f>IFERROR(VLOOKUP(#REF!,'S19'!B:S,13,FALSE),"")</f>
        <v/>
      </c>
      <c r="AA56" t="str">
        <f>IFERROR(VLOOKUP(#REF!,'S20'!B:S,13,FALSE),"")</f>
        <v/>
      </c>
      <c r="AB56" t="str">
        <f>IFERROR(VLOOKUP(#REF!,'S21'!B:S,13,FALSE),"")</f>
        <v/>
      </c>
      <c r="AC56" t="str">
        <f>IFERROR(VLOOKUP(#REF!,'S22'!B:S,13,FALSE),"")</f>
        <v/>
      </c>
      <c r="AD56" t="str">
        <f>IFERROR(VLOOKUP(#REF!,'S23'!B:S,13,FALSE),"")</f>
        <v/>
      </c>
      <c r="AE56" t="str">
        <f>IFERROR(VLOOKUP(#REF!,'S24'!B:S,13,FALSE),"")</f>
        <v/>
      </c>
      <c r="AF56" t="str">
        <f>IFERROR(VLOOKUP(#REF!,'S25'!B:S,13,FALSE),"")</f>
        <v/>
      </c>
      <c r="AG56" t="str">
        <f>IFERROR(VLOOKUP(#REF!,'S26'!B:S,13,FALSE),"")</f>
        <v/>
      </c>
      <c r="AH56" t="str">
        <f>IFERROR(VLOOKUP(#REF!,'S27'!B:S,13,FALSE),"")</f>
        <v/>
      </c>
      <c r="AI56" t="str">
        <f>IFERROR(VLOOKUP(#REF!,'S28'!B:S,13,FALSE),"")</f>
        <v/>
      </c>
      <c r="AJ56" t="str">
        <f>IFERROR(VLOOKUP(#REF!,'S29'!B:S,13,FALSE),"")</f>
        <v/>
      </c>
      <c r="AK56" t="str">
        <f>IFERROR(VLOOKUP(#REF!,'S30'!B:S,13,FALSE),"")</f>
        <v/>
      </c>
      <c r="AL56" t="str">
        <f>IFERROR(VLOOKUP(#REF!,'S31'!B:S,13,FALSE),"")</f>
        <v/>
      </c>
      <c r="AM56" t="str">
        <f>IFERROR(VLOOKUP(#REF!,'S32'!B:S,13,FALSE),"")</f>
        <v/>
      </c>
      <c r="AN56" t="str">
        <f>IFERROR(VLOOKUP(#REF!,'S33'!B:S,13,FALSE),"")</f>
        <v/>
      </c>
      <c r="AO56" t="str">
        <f>IFERROR(VLOOKUP(#REF!,'S34'!B:S,13,FALSE),"")</f>
        <v/>
      </c>
      <c r="AP56" t="str">
        <f>IFERROR(VLOOKUP(#REF!,'S35'!B:S,13,FALSE),"")</f>
        <v/>
      </c>
      <c r="AQ56" t="str">
        <f>IFERROR(VLOOKUP(#REF!,'S36'!B:S,13,FALSE),"")</f>
        <v/>
      </c>
      <c r="AR56" t="str">
        <f>IFERROR(VLOOKUP(#REF!,'S37'!B:S,13,FALSE),"")</f>
        <v/>
      </c>
      <c r="AS56" t="str">
        <f>IFERROR(VLOOKUP(#REF!,'S38'!B:S,13,FALSE),"")</f>
        <v/>
      </c>
      <c r="AT56" t="str">
        <f>IFERROR(VLOOKUP(#REF!,'S39'!B:S,13,FALSE),"")</f>
        <v/>
      </c>
      <c r="AU56" s="37" t="str">
        <f>IFERROR(VLOOKUP(#REF!,'S40'!B:S,13,FALSE),"")</f>
        <v/>
      </c>
      <c r="AV56" t="str">
        <f>IFERROR(VLOOKUP(#REF!,'S41'!B:S,13,FALSE),"")</f>
        <v/>
      </c>
      <c r="AW56" t="str">
        <f>IFERROR(VLOOKUP(#REF!,'S42'!B:S,13,FALSE),"")</f>
        <v/>
      </c>
      <c r="AX56" t="str">
        <f>IFERROR(VLOOKUP(#REF!,'S43'!B:S,13,FALSE),"")</f>
        <v/>
      </c>
      <c r="AY56" t="str">
        <f>IFERROR(VLOOKUP(#REF!,'S44'!B:S,13,FALSE),"")</f>
        <v/>
      </c>
      <c r="AZ56" t="str">
        <f>IFERROR(VLOOKUP(#REF!,'S45'!B:S,13,FALSE),"")</f>
        <v/>
      </c>
      <c r="BA56" t="str">
        <f>IFERROR(VLOOKUP(#REF!,'S46'!B:S,13,FALSE),"")</f>
        <v/>
      </c>
      <c r="BB56" t="str">
        <f>IFERROR(VLOOKUP(#REF!,'S47'!B:S,13,FALSE),"")</f>
        <v/>
      </c>
      <c r="BC56" t="str">
        <f>IFERROR(VLOOKUP(#REF!,'S48'!B:S,13,FALSE),"")</f>
        <v/>
      </c>
      <c r="BD56" t="str">
        <f>IFERROR(VLOOKUP(#REF!,'S49'!B:S,13,FALSE),"")</f>
        <v/>
      </c>
      <c r="BE56" t="str">
        <f>IFERROR(VLOOKUP(#REF!,'S50'!B:S,13,FALSE),"")</f>
        <v/>
      </c>
      <c r="BF56" t="str">
        <f>IFERROR(VLOOKUP(#REF!,'S51'!B:S,13,FALSE),"")</f>
        <v/>
      </c>
      <c r="BG56" t="str">
        <f>IFERROR(VLOOKUP(#REF!,'S52'!B:S,13,FALSE),"")</f>
        <v/>
      </c>
      <c r="BH56" s="188" t="e">
        <f>IF(#REF!="",-9999.0001,IF(BJ56=52,-9999.0001+SUM(H56:BG56),IF(BJ56&lt;&gt;52,0.0001+SUM(H56:BG56))))</f>
        <v>#REF!</v>
      </c>
      <c r="BI56" s="65" t="e">
        <f>IF(#REF!="","",SUM(H56:BG56))</f>
        <v>#REF!</v>
      </c>
      <c r="BJ56" s="65" t="e">
        <f>IF(#REF!="","",COUNTIF(H56:BG56,""))</f>
        <v>#REF!</v>
      </c>
      <c r="BK56" s="54">
        <f t="shared" si="1"/>
        <v>0</v>
      </c>
      <c r="BR56" t="str">
        <f>IFERROR(VLOOKUP(#REF!,'S01'!B:S,14,FALSE),"")</f>
        <v/>
      </c>
      <c r="BS56" t="str">
        <f>IFERROR(VLOOKUP(#REF!,'S02'!B:S,14,FALSE),"")</f>
        <v/>
      </c>
      <c r="BT56" t="str">
        <f>IFERROR(VLOOKUP(#REF!,'S03'!B:S,14,FALSE),"")</f>
        <v/>
      </c>
      <c r="BU56" t="str">
        <f>IFERROR(VLOOKUP(#REF!,'S04'!B:S,14,FALSE),"")</f>
        <v/>
      </c>
      <c r="BV56" t="str">
        <f>IFERROR(VLOOKUP(#REF!,'S05'!B:S,14,FALSE),"")</f>
        <v/>
      </c>
      <c r="BW56" t="str">
        <f>IFERROR(VLOOKUP(#REF!,'S06'!B:S,14,FALSE),"")</f>
        <v/>
      </c>
      <c r="BX56" t="str">
        <f>IFERROR(VLOOKUP(#REF!,'S07'!B:S,14,FALSE),"")</f>
        <v/>
      </c>
      <c r="BY56" t="str">
        <f>IFERROR(VLOOKUP(#REF!,'S08'!B:S,14,FALSE),"")</f>
        <v/>
      </c>
      <c r="BZ56" t="str">
        <f>IFERROR(VLOOKUP(#REF!,'S09'!B:S,14,FALSE),"")</f>
        <v/>
      </c>
      <c r="CA56" t="str">
        <f>IFERROR(VLOOKUP(#REF!,'S10'!B:S,14,FALSE),"")</f>
        <v/>
      </c>
      <c r="CB56" t="str">
        <f>IFERROR(VLOOKUP(#REF!,'S11'!B:S,14,FALSE),"")</f>
        <v/>
      </c>
      <c r="CC56" t="str">
        <f>IFERROR(VLOOKUP(#REF!,'S12'!B:S,14,FALSE),"")</f>
        <v/>
      </c>
      <c r="CD56" t="str">
        <f>IFERROR(VLOOKUP(#REF!,'S13'!B:S,14,FALSE),"")</f>
        <v/>
      </c>
      <c r="CE56" t="str">
        <f>IFERROR(VLOOKUP(#REF!,'S14'!B:S,14,FALSE),"")</f>
        <v/>
      </c>
      <c r="CF56" t="str">
        <f>IFERROR(VLOOKUP(#REF!,'S15'!B:S,14,FALSE),"")</f>
        <v/>
      </c>
      <c r="CG56" t="str">
        <f>IFERROR(VLOOKUP(#REF!,'S16'!B:S,14,FALSE),"")</f>
        <v/>
      </c>
      <c r="CH56" t="str">
        <f>IFERROR(VLOOKUP(#REF!,'S17'!B:S,14,FALSE),"")</f>
        <v/>
      </c>
      <c r="CI56" t="str">
        <f>IFERROR(VLOOKUP(#REF!,'S18'!B:S,14,FALSE),"")</f>
        <v/>
      </c>
      <c r="CJ56" t="str">
        <f>IFERROR(VLOOKUP(#REF!,'S19'!B:S,14,FALSE),"")</f>
        <v/>
      </c>
      <c r="CK56" t="str">
        <f>IFERROR(VLOOKUP(#REF!,'S20'!B:S,14,FALSE),"")</f>
        <v/>
      </c>
      <c r="CL56" t="str">
        <f>IFERROR(VLOOKUP(#REF!,'S21'!B:S,14,FALSE),"")</f>
        <v/>
      </c>
      <c r="CM56" t="str">
        <f>IFERROR(VLOOKUP(#REF!,'S22'!B:S,14,FALSE),"")</f>
        <v/>
      </c>
      <c r="CN56" t="str">
        <f>IFERROR(VLOOKUP(#REF!,'S23'!B:S,14,FALSE),"")</f>
        <v/>
      </c>
      <c r="CO56" t="str">
        <f>IFERROR(VLOOKUP(#REF!,'S24'!B:S,14,FALSE),"")</f>
        <v/>
      </c>
      <c r="CP56" t="str">
        <f>IFERROR(VLOOKUP(#REF!,'S25'!B:S,14,FALSE),"")</f>
        <v/>
      </c>
      <c r="CQ56" t="str">
        <f>IFERROR(VLOOKUP(#REF!,'S26'!B:S,14,FALSE),"")</f>
        <v/>
      </c>
      <c r="CR56" t="str">
        <f>IFERROR(VLOOKUP(#REF!,'S27'!B:S,14,FALSE),"")</f>
        <v/>
      </c>
      <c r="CS56" t="str">
        <f>IFERROR(VLOOKUP(#REF!,'S28'!B:S,14,FALSE),"")</f>
        <v/>
      </c>
      <c r="CT56" t="str">
        <f>IFERROR(VLOOKUP(#REF!,'S29'!B:S,14,FALSE),"")</f>
        <v/>
      </c>
      <c r="CU56" t="str">
        <f>IFERROR(VLOOKUP(#REF!,'S30'!B:S,14,FALSE),"")</f>
        <v/>
      </c>
      <c r="CV56" t="str">
        <f>IFERROR(VLOOKUP(#REF!,'S31'!B:S,14,FALSE),"")</f>
        <v/>
      </c>
      <c r="CW56" t="str">
        <f>IFERROR(VLOOKUP(#REF!,'S32'!B:S,14,FALSE),"")</f>
        <v/>
      </c>
      <c r="CX56" t="str">
        <f>IFERROR(VLOOKUP(#REF!,'S33'!B:S,14,FALSE),"")</f>
        <v/>
      </c>
      <c r="CY56" t="str">
        <f>IFERROR(VLOOKUP(#REF!,'S34'!B:S,14,FALSE),"")</f>
        <v/>
      </c>
      <c r="CZ56" t="str">
        <f>IFERROR(VLOOKUP(#REF!,'S35'!B:S,14,FALSE),"")</f>
        <v/>
      </c>
      <c r="DA56" t="str">
        <f>IFERROR(VLOOKUP(#REF!,'S36'!B:S,14,FALSE),"")</f>
        <v/>
      </c>
      <c r="DB56" t="str">
        <f>IFERROR(VLOOKUP(#REF!,'S37'!B:S,14,FALSE),"")</f>
        <v/>
      </c>
      <c r="DC56" t="str">
        <f>IFERROR(VLOOKUP(#REF!,'S38'!B:S,14,FALSE),"")</f>
        <v/>
      </c>
      <c r="DD56" t="str">
        <f>IFERROR(VLOOKUP(#REF!,'S39'!B:S,14,FALSE),"")</f>
        <v/>
      </c>
      <c r="DE56" t="str">
        <f>IFERROR(VLOOKUP(#REF!,'S40'!B:S,14,FALSE),"")</f>
        <v/>
      </c>
      <c r="DF56" t="str">
        <f>IFERROR(VLOOKUP(#REF!,'S41'!B:S,14,FALSE),"")</f>
        <v/>
      </c>
      <c r="DG56" t="str">
        <f>IFERROR(VLOOKUP(#REF!,'S42'!B:S,14,FALSE),"")</f>
        <v/>
      </c>
      <c r="DH56" t="str">
        <f>IFERROR(VLOOKUP(#REF!,'S43'!B:S,14,FALSE),"")</f>
        <v/>
      </c>
      <c r="DI56" t="str">
        <f>IFERROR(VLOOKUP(#REF!,'S44'!B:S,14,FALSE),"")</f>
        <v/>
      </c>
      <c r="DJ56" t="str">
        <f>IFERROR(VLOOKUP(#REF!,'S45'!B:S,14,FALSE),"")</f>
        <v/>
      </c>
      <c r="DK56" t="str">
        <f>IFERROR(VLOOKUP(#REF!,'S46'!B:S,14,FALSE),"")</f>
        <v/>
      </c>
      <c r="DL56" t="str">
        <f>IFERROR(VLOOKUP(#REF!,'S47'!B:S,14,FALSE),"")</f>
        <v/>
      </c>
      <c r="DM56" t="str">
        <f>IFERROR(VLOOKUP(#REF!,'S48'!B:S,14,FALSE),"")</f>
        <v/>
      </c>
      <c r="DN56" t="str">
        <f>IFERROR(VLOOKUP(#REF!,'S49'!B:S,14,FALSE),"")</f>
        <v/>
      </c>
      <c r="DO56" t="str">
        <f>IFERROR(VLOOKUP(#REF!,'S50'!B:S,14,FALSE),"")</f>
        <v/>
      </c>
      <c r="DP56" t="str">
        <f>IFERROR(VLOOKUP(#REF!,'S51'!B:S,14,FALSE),"")</f>
        <v/>
      </c>
      <c r="DQ56" t="str">
        <f>IFERROR(VLOOKUP(#REF!,'S52'!B:S,14,FALSE),"")</f>
        <v/>
      </c>
      <c r="DR56" t="e">
        <f>IF(#REF!="","",IF(F56="non classé","",SUM(BR56:DQ56)))</f>
        <v>#REF!</v>
      </c>
      <c r="DT56" s="208"/>
    </row>
    <row r="57" spans="1:124" ht="23.1" hidden="1" customHeight="1" x14ac:dyDescent="0.25">
      <c r="A57" s="48"/>
      <c r="B57" s="234" t="s">
        <v>370</v>
      </c>
      <c r="F57" s="86" t="e">
        <f>IF(#REF!="","",IFERROR(INDEX(Challenge!$A$3:$A$72,MATCH(#REF!,Challenge!$B$3:$B$72,0)),"non classé"))</f>
        <v>#REF!</v>
      </c>
      <c r="G57" s="86"/>
      <c r="H57" t="str">
        <f>IFERROR(VLOOKUP(#REF!,'S01'!B:S,13,FALSE),"")</f>
        <v/>
      </c>
      <c r="I57" t="str">
        <f>IFERROR(VLOOKUP(#REF!,'S02'!B:S,13,FALSE),"")</f>
        <v/>
      </c>
      <c r="J57" t="str">
        <f>IFERROR(VLOOKUP(#REF!,'S03'!B:S,13,FALSE),"")</f>
        <v/>
      </c>
      <c r="K57" t="str">
        <f>IFERROR(VLOOKUP(#REF!,'S04'!B:S,13,FALSE),"")</f>
        <v/>
      </c>
      <c r="L57" t="str">
        <f>IFERROR(VLOOKUP(#REF!,'S05'!B:S,13,FALSE),"")</f>
        <v/>
      </c>
      <c r="M57" t="str">
        <f>IFERROR(VLOOKUP(#REF!,'S06'!B:S,13,FALSE),"")</f>
        <v/>
      </c>
      <c r="N57" t="str">
        <f>IFERROR(VLOOKUP(#REF!,'S07'!B:S,13,FALSE),"")</f>
        <v/>
      </c>
      <c r="O57" t="str">
        <f>IFERROR(VLOOKUP(#REF!,'S08'!B:S,13,FALSE),"")</f>
        <v/>
      </c>
      <c r="P57" t="str">
        <f>IFERROR(VLOOKUP(#REF!,'S09'!B:S,13,FALSE),"")</f>
        <v/>
      </c>
      <c r="Q57" t="str">
        <f>IFERROR(VLOOKUP(#REF!,'S10'!B:S,13,FALSE),"")</f>
        <v/>
      </c>
      <c r="R57" t="str">
        <f>IFERROR(VLOOKUP(#REF!,'S11'!B:S,13,FALSE),"")</f>
        <v/>
      </c>
      <c r="S57" t="str">
        <f>IFERROR(VLOOKUP(#REF!,'S12'!B:S,13,FALSE),"")</f>
        <v/>
      </c>
      <c r="T57" t="str">
        <f>IFERROR(VLOOKUP(#REF!,'S13'!B:S,13,FALSE),"")</f>
        <v/>
      </c>
      <c r="U57" t="str">
        <f>IFERROR(VLOOKUP(#REF!,'S14'!B:S,13,FALSE),"")</f>
        <v/>
      </c>
      <c r="V57" t="str">
        <f>IFERROR(VLOOKUP(#REF!,'S15'!B:S,13,FALSE),"")</f>
        <v/>
      </c>
      <c r="W57" t="str">
        <f>IFERROR(VLOOKUP(#REF!,'S16'!B:S,13,FALSE),"")</f>
        <v/>
      </c>
      <c r="X57" t="str">
        <f>IFERROR(VLOOKUP(#REF!,'S17'!B:S,13,FALSE),"")</f>
        <v/>
      </c>
      <c r="Y57" t="str">
        <f>IFERROR(VLOOKUP(#REF!,'S18'!B:S,13,FALSE),"")</f>
        <v/>
      </c>
      <c r="Z57" t="str">
        <f>IFERROR(VLOOKUP(#REF!,'S19'!B:S,13,FALSE),"")</f>
        <v/>
      </c>
      <c r="AA57" t="str">
        <f>IFERROR(VLOOKUP(#REF!,'S20'!B:S,13,FALSE),"")</f>
        <v/>
      </c>
      <c r="AB57" t="str">
        <f>IFERROR(VLOOKUP(#REF!,'S21'!B:S,13,FALSE),"")</f>
        <v/>
      </c>
      <c r="AC57" t="str">
        <f>IFERROR(VLOOKUP(#REF!,'S22'!B:S,13,FALSE),"")</f>
        <v/>
      </c>
      <c r="AD57" t="str">
        <f>IFERROR(VLOOKUP(#REF!,'S23'!B:S,13,FALSE),"")</f>
        <v/>
      </c>
      <c r="AE57" t="str">
        <f>IFERROR(VLOOKUP(#REF!,'S24'!B:S,13,FALSE),"")</f>
        <v/>
      </c>
      <c r="AF57" t="str">
        <f>IFERROR(VLOOKUP(#REF!,'S25'!B:S,13,FALSE),"")</f>
        <v/>
      </c>
      <c r="AG57" t="str">
        <f>IFERROR(VLOOKUP(#REF!,'S26'!B:S,13,FALSE),"")</f>
        <v/>
      </c>
      <c r="AH57" t="str">
        <f>IFERROR(VLOOKUP(#REF!,'S27'!B:S,13,FALSE),"")</f>
        <v/>
      </c>
      <c r="AI57" t="str">
        <f>IFERROR(VLOOKUP(#REF!,'S28'!B:S,13,FALSE),"")</f>
        <v/>
      </c>
      <c r="AJ57" t="str">
        <f>IFERROR(VLOOKUP(#REF!,'S29'!B:S,13,FALSE),"")</f>
        <v/>
      </c>
      <c r="AK57" t="str">
        <f>IFERROR(VLOOKUP(#REF!,'S30'!B:S,13,FALSE),"")</f>
        <v/>
      </c>
      <c r="AL57" t="str">
        <f>IFERROR(VLOOKUP(#REF!,'S31'!B:S,13,FALSE),"")</f>
        <v/>
      </c>
      <c r="AM57" t="str">
        <f>IFERROR(VLOOKUP(#REF!,'S32'!B:S,13,FALSE),"")</f>
        <v/>
      </c>
      <c r="AN57" t="str">
        <f>IFERROR(VLOOKUP(#REF!,'S33'!B:S,13,FALSE),"")</f>
        <v/>
      </c>
      <c r="AO57" t="str">
        <f>IFERROR(VLOOKUP(#REF!,'S34'!B:S,13,FALSE),"")</f>
        <v/>
      </c>
      <c r="AP57" t="str">
        <f>IFERROR(VLOOKUP(#REF!,'S35'!B:S,13,FALSE),"")</f>
        <v/>
      </c>
      <c r="AQ57" t="str">
        <f>IFERROR(VLOOKUP(#REF!,'S36'!B:S,13,FALSE),"")</f>
        <v/>
      </c>
      <c r="AR57" t="str">
        <f>IFERROR(VLOOKUP(#REF!,'S37'!B:S,13,FALSE),"")</f>
        <v/>
      </c>
      <c r="AS57" t="str">
        <f>IFERROR(VLOOKUP(#REF!,'S38'!B:S,13,FALSE),"")</f>
        <v/>
      </c>
      <c r="AT57" t="str">
        <f>IFERROR(VLOOKUP(#REF!,'S39'!B:S,13,FALSE),"")</f>
        <v/>
      </c>
      <c r="AU57" s="37" t="str">
        <f>IFERROR(VLOOKUP(#REF!,'S40'!B:S,13,FALSE),"")</f>
        <v/>
      </c>
      <c r="AV57" t="str">
        <f>IFERROR(VLOOKUP(#REF!,'S41'!B:S,13,FALSE),"")</f>
        <v/>
      </c>
      <c r="AW57" t="str">
        <f>IFERROR(VLOOKUP(#REF!,'S42'!B:S,13,FALSE),"")</f>
        <v/>
      </c>
      <c r="AX57" t="str">
        <f>IFERROR(VLOOKUP(#REF!,'S43'!B:S,13,FALSE),"")</f>
        <v/>
      </c>
      <c r="AY57" t="str">
        <f>IFERROR(VLOOKUP(#REF!,'S44'!B:S,13,FALSE),"")</f>
        <v/>
      </c>
      <c r="AZ57" t="str">
        <f>IFERROR(VLOOKUP(#REF!,'S45'!B:S,13,FALSE),"")</f>
        <v/>
      </c>
      <c r="BA57" t="str">
        <f>IFERROR(VLOOKUP(#REF!,'S46'!B:S,13,FALSE),"")</f>
        <v/>
      </c>
      <c r="BB57" t="str">
        <f>IFERROR(VLOOKUP(#REF!,'S47'!B:S,13,FALSE),"")</f>
        <v/>
      </c>
      <c r="BC57" t="str">
        <f>IFERROR(VLOOKUP(#REF!,'S48'!B:S,13,FALSE),"")</f>
        <v/>
      </c>
      <c r="BD57" t="str">
        <f>IFERROR(VLOOKUP(#REF!,'S49'!B:S,13,FALSE),"")</f>
        <v/>
      </c>
      <c r="BE57" t="str">
        <f>IFERROR(VLOOKUP(#REF!,'S50'!B:S,13,FALSE),"")</f>
        <v/>
      </c>
      <c r="BF57" t="str">
        <f>IFERROR(VLOOKUP(#REF!,'S51'!B:S,13,FALSE),"")</f>
        <v/>
      </c>
      <c r="BG57" t="str">
        <f>IFERROR(VLOOKUP(#REF!,'S52'!B:S,13,FALSE),"")</f>
        <v/>
      </c>
      <c r="BH57" s="188" t="e">
        <f>IF(#REF!="",-9999.0001,IF(BJ57=52,-9999.0001+SUM(H57:BG57),IF(BJ57&lt;&gt;52,0.0001+SUM(H57:BG57))))</f>
        <v>#REF!</v>
      </c>
      <c r="BI57" s="65" t="e">
        <f>IF(#REF!="","",SUM(H57:BG57))</f>
        <v>#REF!</v>
      </c>
      <c r="BJ57" s="65" t="e">
        <f>IF(#REF!="","",COUNTIF(H57:BG57,""))</f>
        <v>#REF!</v>
      </c>
      <c r="BK57" s="54">
        <f t="shared" si="1"/>
        <v>0</v>
      </c>
      <c r="BR57" t="str">
        <f>IFERROR(VLOOKUP(#REF!,'S01'!B:S,14,FALSE),"")</f>
        <v/>
      </c>
      <c r="BS57" t="str">
        <f>IFERROR(VLOOKUP(#REF!,'S02'!B:S,14,FALSE),"")</f>
        <v/>
      </c>
      <c r="BT57" t="str">
        <f>IFERROR(VLOOKUP(#REF!,'S03'!B:S,14,FALSE),"")</f>
        <v/>
      </c>
      <c r="BU57" t="str">
        <f>IFERROR(VLOOKUP(#REF!,'S04'!B:S,14,FALSE),"")</f>
        <v/>
      </c>
      <c r="BV57" t="str">
        <f>IFERROR(VLOOKUP(#REF!,'S05'!B:S,14,FALSE),"")</f>
        <v/>
      </c>
      <c r="BW57" t="str">
        <f>IFERROR(VLOOKUP(#REF!,'S06'!B:S,14,FALSE),"")</f>
        <v/>
      </c>
      <c r="BX57" t="str">
        <f>IFERROR(VLOOKUP(#REF!,'S07'!B:S,14,FALSE),"")</f>
        <v/>
      </c>
      <c r="BY57" t="str">
        <f>IFERROR(VLOOKUP(#REF!,'S08'!B:S,14,FALSE),"")</f>
        <v/>
      </c>
      <c r="BZ57" t="str">
        <f>IFERROR(VLOOKUP(#REF!,'S09'!B:S,14,FALSE),"")</f>
        <v/>
      </c>
      <c r="CA57" t="str">
        <f>IFERROR(VLOOKUP(#REF!,'S10'!B:S,14,FALSE),"")</f>
        <v/>
      </c>
      <c r="CB57" t="str">
        <f>IFERROR(VLOOKUP(#REF!,'S11'!B:S,14,FALSE),"")</f>
        <v/>
      </c>
      <c r="CC57" t="str">
        <f>IFERROR(VLOOKUP(#REF!,'S12'!B:S,14,FALSE),"")</f>
        <v/>
      </c>
      <c r="CD57" t="str">
        <f>IFERROR(VLOOKUP(#REF!,'S13'!B:S,14,FALSE),"")</f>
        <v/>
      </c>
      <c r="CE57" t="str">
        <f>IFERROR(VLOOKUP(#REF!,'S14'!B:S,14,FALSE),"")</f>
        <v/>
      </c>
      <c r="CF57" t="str">
        <f>IFERROR(VLOOKUP(#REF!,'S15'!B:S,14,FALSE),"")</f>
        <v/>
      </c>
      <c r="CG57" t="str">
        <f>IFERROR(VLOOKUP(#REF!,'S16'!B:S,14,FALSE),"")</f>
        <v/>
      </c>
      <c r="CH57" t="str">
        <f>IFERROR(VLOOKUP(#REF!,'S17'!B:S,14,FALSE),"")</f>
        <v/>
      </c>
      <c r="CI57" t="str">
        <f>IFERROR(VLOOKUP(#REF!,'S18'!B:S,14,FALSE),"")</f>
        <v/>
      </c>
      <c r="CJ57" t="str">
        <f>IFERROR(VLOOKUP(#REF!,'S19'!B:S,14,FALSE),"")</f>
        <v/>
      </c>
      <c r="CK57" t="str">
        <f>IFERROR(VLOOKUP(#REF!,'S20'!B:S,14,FALSE),"")</f>
        <v/>
      </c>
      <c r="CL57" t="str">
        <f>IFERROR(VLOOKUP(#REF!,'S21'!B:S,14,FALSE),"")</f>
        <v/>
      </c>
      <c r="CM57" t="str">
        <f>IFERROR(VLOOKUP(#REF!,'S22'!B:S,14,FALSE),"")</f>
        <v/>
      </c>
      <c r="CN57" t="str">
        <f>IFERROR(VLOOKUP(#REF!,'S23'!B:S,14,FALSE),"")</f>
        <v/>
      </c>
      <c r="CO57" t="str">
        <f>IFERROR(VLOOKUP(#REF!,'S24'!B:S,14,FALSE),"")</f>
        <v/>
      </c>
      <c r="CP57" t="str">
        <f>IFERROR(VLOOKUP(#REF!,'S25'!B:S,14,FALSE),"")</f>
        <v/>
      </c>
      <c r="CQ57" t="str">
        <f>IFERROR(VLOOKUP(#REF!,'S26'!B:S,14,FALSE),"")</f>
        <v/>
      </c>
      <c r="CR57" t="str">
        <f>IFERROR(VLOOKUP(#REF!,'S27'!B:S,14,FALSE),"")</f>
        <v/>
      </c>
      <c r="CS57" t="str">
        <f>IFERROR(VLOOKUP(#REF!,'S28'!B:S,14,FALSE),"")</f>
        <v/>
      </c>
      <c r="CT57" t="str">
        <f>IFERROR(VLOOKUP(#REF!,'S29'!B:S,14,FALSE),"")</f>
        <v/>
      </c>
      <c r="CU57" t="str">
        <f>IFERROR(VLOOKUP(#REF!,'S30'!B:S,14,FALSE),"")</f>
        <v/>
      </c>
      <c r="CV57" t="str">
        <f>IFERROR(VLOOKUP(#REF!,'S31'!B:S,14,FALSE),"")</f>
        <v/>
      </c>
      <c r="CW57" t="str">
        <f>IFERROR(VLOOKUP(#REF!,'S32'!B:S,14,FALSE),"")</f>
        <v/>
      </c>
      <c r="CX57" t="str">
        <f>IFERROR(VLOOKUP(#REF!,'S33'!B:S,14,FALSE),"")</f>
        <v/>
      </c>
      <c r="CY57" t="str">
        <f>IFERROR(VLOOKUP(#REF!,'S34'!B:S,14,FALSE),"")</f>
        <v/>
      </c>
      <c r="CZ57" t="str">
        <f>IFERROR(VLOOKUP(#REF!,'S35'!B:S,14,FALSE),"")</f>
        <v/>
      </c>
      <c r="DA57" t="str">
        <f>IFERROR(VLOOKUP(#REF!,'S36'!B:S,14,FALSE),"")</f>
        <v/>
      </c>
      <c r="DB57" t="str">
        <f>IFERROR(VLOOKUP(#REF!,'S37'!B:S,14,FALSE),"")</f>
        <v/>
      </c>
      <c r="DC57" t="str">
        <f>IFERROR(VLOOKUP(#REF!,'S38'!B:S,14,FALSE),"")</f>
        <v/>
      </c>
      <c r="DD57" t="str">
        <f>IFERROR(VLOOKUP(#REF!,'S39'!B:S,14,FALSE),"")</f>
        <v/>
      </c>
      <c r="DE57" t="str">
        <f>IFERROR(VLOOKUP(#REF!,'S40'!B:S,14,FALSE),"")</f>
        <v/>
      </c>
      <c r="DF57" t="str">
        <f>IFERROR(VLOOKUP(#REF!,'S41'!B:S,14,FALSE),"")</f>
        <v/>
      </c>
      <c r="DG57" t="str">
        <f>IFERROR(VLOOKUP(#REF!,'S42'!B:S,14,FALSE),"")</f>
        <v/>
      </c>
      <c r="DH57" t="str">
        <f>IFERROR(VLOOKUP(#REF!,'S43'!B:S,14,FALSE),"")</f>
        <v/>
      </c>
      <c r="DI57" t="str">
        <f>IFERROR(VLOOKUP(#REF!,'S44'!B:S,14,FALSE),"")</f>
        <v/>
      </c>
      <c r="DJ57" t="str">
        <f>IFERROR(VLOOKUP(#REF!,'S45'!B:S,14,FALSE),"")</f>
        <v/>
      </c>
      <c r="DK57" t="str">
        <f>IFERROR(VLOOKUP(#REF!,'S46'!B:S,14,FALSE),"")</f>
        <v/>
      </c>
      <c r="DL57" t="str">
        <f>IFERROR(VLOOKUP(#REF!,'S47'!B:S,14,FALSE),"")</f>
        <v/>
      </c>
      <c r="DM57" t="str">
        <f>IFERROR(VLOOKUP(#REF!,'S48'!B:S,14,FALSE),"")</f>
        <v/>
      </c>
      <c r="DN57" t="str">
        <f>IFERROR(VLOOKUP(#REF!,'S49'!B:S,14,FALSE),"")</f>
        <v/>
      </c>
      <c r="DO57" t="str">
        <f>IFERROR(VLOOKUP(#REF!,'S50'!B:S,14,FALSE),"")</f>
        <v/>
      </c>
      <c r="DP57" t="str">
        <f>IFERROR(VLOOKUP(#REF!,'S51'!B:S,14,FALSE),"")</f>
        <v/>
      </c>
      <c r="DQ57" t="str">
        <f>IFERROR(VLOOKUP(#REF!,'S52'!B:S,14,FALSE),"")</f>
        <v/>
      </c>
      <c r="DR57" t="e">
        <f>IF(#REF!="","",IF(F57="non classé","",SUM(BR57:DQ57)))</f>
        <v>#REF!</v>
      </c>
      <c r="DT57" s="208"/>
    </row>
    <row r="58" spans="1:124" ht="23.1" hidden="1" customHeight="1" x14ac:dyDescent="0.25">
      <c r="A58" s="48"/>
      <c r="B58" s="234" t="s">
        <v>369</v>
      </c>
      <c r="F58" s="86" t="e">
        <f>IF(#REF!="","",IFERROR(INDEX(Challenge!$A$3:$A$72,MATCH(#REF!,Challenge!$B$3:$B$72,0)),"non classé"))</f>
        <v>#REF!</v>
      </c>
      <c r="G58" s="86"/>
      <c r="H58" t="str">
        <f>IFERROR(VLOOKUP(#REF!,'S01'!B:S,13,FALSE),"")</f>
        <v/>
      </c>
      <c r="I58" t="str">
        <f>IFERROR(VLOOKUP(#REF!,'S02'!B:S,13,FALSE),"")</f>
        <v/>
      </c>
      <c r="J58" t="str">
        <f>IFERROR(VLOOKUP(#REF!,'S03'!B:S,13,FALSE),"")</f>
        <v/>
      </c>
      <c r="K58" t="str">
        <f>IFERROR(VLOOKUP(#REF!,'S04'!B:S,13,FALSE),"")</f>
        <v/>
      </c>
      <c r="L58" t="str">
        <f>IFERROR(VLOOKUP(#REF!,'S05'!B:S,13,FALSE),"")</f>
        <v/>
      </c>
      <c r="M58" t="str">
        <f>IFERROR(VLOOKUP(#REF!,'S06'!B:S,13,FALSE),"")</f>
        <v/>
      </c>
      <c r="N58" t="str">
        <f>IFERROR(VLOOKUP(#REF!,'S07'!B:S,13,FALSE),"")</f>
        <v/>
      </c>
      <c r="O58" t="str">
        <f>IFERROR(VLOOKUP(#REF!,'S08'!B:S,13,FALSE),"")</f>
        <v/>
      </c>
      <c r="P58" t="str">
        <f>IFERROR(VLOOKUP(#REF!,'S09'!B:S,13,FALSE),"")</f>
        <v/>
      </c>
      <c r="Q58" t="str">
        <f>IFERROR(VLOOKUP(#REF!,'S10'!B:S,13,FALSE),"")</f>
        <v/>
      </c>
      <c r="R58" t="str">
        <f>IFERROR(VLOOKUP(#REF!,'S11'!B:S,13,FALSE),"")</f>
        <v/>
      </c>
      <c r="S58" t="str">
        <f>IFERROR(VLOOKUP(#REF!,'S12'!B:S,13,FALSE),"")</f>
        <v/>
      </c>
      <c r="T58" t="str">
        <f>IFERROR(VLOOKUP(#REF!,'S13'!B:S,13,FALSE),"")</f>
        <v/>
      </c>
      <c r="U58" t="str">
        <f>IFERROR(VLOOKUP(#REF!,'S14'!B:S,13,FALSE),"")</f>
        <v/>
      </c>
      <c r="V58" t="str">
        <f>IFERROR(VLOOKUP(#REF!,'S15'!B:S,13,FALSE),"")</f>
        <v/>
      </c>
      <c r="W58" t="str">
        <f>IFERROR(VLOOKUP(#REF!,'S16'!B:S,13,FALSE),"")</f>
        <v/>
      </c>
      <c r="X58" t="str">
        <f>IFERROR(VLOOKUP(#REF!,'S17'!B:S,13,FALSE),"")</f>
        <v/>
      </c>
      <c r="Y58" t="str">
        <f>IFERROR(VLOOKUP(#REF!,'S18'!B:S,13,FALSE),"")</f>
        <v/>
      </c>
      <c r="Z58" t="str">
        <f>IFERROR(VLOOKUP(#REF!,'S19'!B:S,13,FALSE),"")</f>
        <v/>
      </c>
      <c r="AA58" t="str">
        <f>IFERROR(VLOOKUP(#REF!,'S20'!B:S,13,FALSE),"")</f>
        <v/>
      </c>
      <c r="AB58" t="str">
        <f>IFERROR(VLOOKUP(#REF!,'S21'!B:S,13,FALSE),"")</f>
        <v/>
      </c>
      <c r="AC58" t="str">
        <f>IFERROR(VLOOKUP(#REF!,'S22'!B:S,13,FALSE),"")</f>
        <v/>
      </c>
      <c r="AD58" t="str">
        <f>IFERROR(VLOOKUP(#REF!,'S23'!B:S,13,FALSE),"")</f>
        <v/>
      </c>
      <c r="AE58" t="str">
        <f>IFERROR(VLOOKUP(#REF!,'S24'!B:S,13,FALSE),"")</f>
        <v/>
      </c>
      <c r="AF58" t="str">
        <f>IFERROR(VLOOKUP(#REF!,'S25'!B:S,13,FALSE),"")</f>
        <v/>
      </c>
      <c r="AG58" t="str">
        <f>IFERROR(VLOOKUP(#REF!,'S26'!B:S,13,FALSE),"")</f>
        <v/>
      </c>
      <c r="AH58" t="str">
        <f>IFERROR(VLOOKUP(#REF!,'S27'!B:S,13,FALSE),"")</f>
        <v/>
      </c>
      <c r="AI58" t="str">
        <f>IFERROR(VLOOKUP(#REF!,'S28'!B:S,13,FALSE),"")</f>
        <v/>
      </c>
      <c r="AJ58" t="str">
        <f>IFERROR(VLOOKUP(#REF!,'S29'!B:S,13,FALSE),"")</f>
        <v/>
      </c>
      <c r="AK58" t="str">
        <f>IFERROR(VLOOKUP(#REF!,'S30'!B:S,13,FALSE),"")</f>
        <v/>
      </c>
      <c r="AL58" t="str">
        <f>IFERROR(VLOOKUP(#REF!,'S31'!B:S,13,FALSE),"")</f>
        <v/>
      </c>
      <c r="AM58" t="str">
        <f>IFERROR(VLOOKUP(#REF!,'S32'!B:S,13,FALSE),"")</f>
        <v/>
      </c>
      <c r="AN58" t="str">
        <f>IFERROR(VLOOKUP(#REF!,'S33'!B:S,13,FALSE),"")</f>
        <v/>
      </c>
      <c r="AO58" t="str">
        <f>IFERROR(VLOOKUP(#REF!,'S34'!B:S,13,FALSE),"")</f>
        <v/>
      </c>
      <c r="AP58" t="str">
        <f>IFERROR(VLOOKUP(#REF!,'S35'!B:S,13,FALSE),"")</f>
        <v/>
      </c>
      <c r="AQ58" t="str">
        <f>IFERROR(VLOOKUP(#REF!,'S36'!B:S,13,FALSE),"")</f>
        <v/>
      </c>
      <c r="AR58" t="str">
        <f>IFERROR(VLOOKUP(#REF!,'S37'!B:S,13,FALSE),"")</f>
        <v/>
      </c>
      <c r="AS58" t="str">
        <f>IFERROR(VLOOKUP(#REF!,'S38'!B:S,13,FALSE),"")</f>
        <v/>
      </c>
      <c r="AT58" t="str">
        <f>IFERROR(VLOOKUP(#REF!,'S39'!B:S,13,FALSE),"")</f>
        <v/>
      </c>
      <c r="AU58" s="37" t="str">
        <f>IFERROR(VLOOKUP(#REF!,'S40'!B:S,13,FALSE),"")</f>
        <v/>
      </c>
      <c r="AV58" t="str">
        <f>IFERROR(VLOOKUP(#REF!,'S41'!B:S,13,FALSE),"")</f>
        <v/>
      </c>
      <c r="AW58" t="str">
        <f>IFERROR(VLOOKUP(#REF!,'S42'!B:S,13,FALSE),"")</f>
        <v/>
      </c>
      <c r="AX58" t="str">
        <f>IFERROR(VLOOKUP(#REF!,'S43'!B:S,13,FALSE),"")</f>
        <v/>
      </c>
      <c r="AY58" t="str">
        <f>IFERROR(VLOOKUP(#REF!,'S44'!B:S,13,FALSE),"")</f>
        <v/>
      </c>
      <c r="AZ58" t="str">
        <f>IFERROR(VLOOKUP(#REF!,'S45'!B:S,13,FALSE),"")</f>
        <v/>
      </c>
      <c r="BA58" t="str">
        <f>IFERROR(VLOOKUP(#REF!,'S46'!B:S,13,FALSE),"")</f>
        <v/>
      </c>
      <c r="BB58" t="str">
        <f>IFERROR(VLOOKUP(#REF!,'S47'!B:S,13,FALSE),"")</f>
        <v/>
      </c>
      <c r="BC58" t="str">
        <f>IFERROR(VLOOKUP(#REF!,'S48'!B:S,13,FALSE),"")</f>
        <v/>
      </c>
      <c r="BD58" t="str">
        <f>IFERROR(VLOOKUP(#REF!,'S49'!B:S,13,FALSE),"")</f>
        <v/>
      </c>
      <c r="BE58" t="str">
        <f>IFERROR(VLOOKUP(#REF!,'S50'!B:S,13,FALSE),"")</f>
        <v/>
      </c>
      <c r="BF58" t="str">
        <f>IFERROR(VLOOKUP(#REF!,'S51'!B:S,13,FALSE),"")</f>
        <v/>
      </c>
      <c r="BG58" t="str">
        <f>IFERROR(VLOOKUP(#REF!,'S52'!B:S,13,FALSE),"")</f>
        <v/>
      </c>
      <c r="BH58" s="188" t="e">
        <f>IF(#REF!="",-9999.0001,IF(BJ58=52,-9999.0001+SUM(H58:BG58),IF(BJ58&lt;&gt;52,0.0001+SUM(H58:BG58))))</f>
        <v>#REF!</v>
      </c>
      <c r="BI58" s="65" t="e">
        <f>IF(#REF!="","",SUM(H58:BG58))</f>
        <v>#REF!</v>
      </c>
      <c r="BJ58" s="65" t="e">
        <f>IF(#REF!="","",COUNTIF(H58:BG58,""))</f>
        <v>#REF!</v>
      </c>
      <c r="BK58" s="54">
        <f t="shared" si="1"/>
        <v>0</v>
      </c>
      <c r="BR58" t="str">
        <f>IFERROR(VLOOKUP(#REF!,'S01'!B:S,14,FALSE),"")</f>
        <v/>
      </c>
      <c r="BS58" t="str">
        <f>IFERROR(VLOOKUP(#REF!,'S02'!B:S,14,FALSE),"")</f>
        <v/>
      </c>
      <c r="BT58" t="str">
        <f>IFERROR(VLOOKUP(#REF!,'S03'!B:S,14,FALSE),"")</f>
        <v/>
      </c>
      <c r="BU58" t="str">
        <f>IFERROR(VLOOKUP(#REF!,'S04'!B:S,14,FALSE),"")</f>
        <v/>
      </c>
      <c r="BV58" t="str">
        <f>IFERROR(VLOOKUP(#REF!,'S05'!B:S,14,FALSE),"")</f>
        <v/>
      </c>
      <c r="BW58" t="str">
        <f>IFERROR(VLOOKUP(#REF!,'S06'!B:S,14,FALSE),"")</f>
        <v/>
      </c>
      <c r="BX58" t="str">
        <f>IFERROR(VLOOKUP(#REF!,'S07'!B:S,14,FALSE),"")</f>
        <v/>
      </c>
      <c r="BY58" t="str">
        <f>IFERROR(VLOOKUP(#REF!,'S08'!B:S,14,FALSE),"")</f>
        <v/>
      </c>
      <c r="BZ58" t="str">
        <f>IFERROR(VLOOKUP(#REF!,'S09'!B:S,14,FALSE),"")</f>
        <v/>
      </c>
      <c r="CA58" t="str">
        <f>IFERROR(VLOOKUP(#REF!,'S10'!B:S,14,FALSE),"")</f>
        <v/>
      </c>
      <c r="CB58" t="str">
        <f>IFERROR(VLOOKUP(#REF!,'S11'!B:S,14,FALSE),"")</f>
        <v/>
      </c>
      <c r="CC58" t="str">
        <f>IFERROR(VLOOKUP(#REF!,'S12'!B:S,14,FALSE),"")</f>
        <v/>
      </c>
      <c r="CD58" t="str">
        <f>IFERROR(VLOOKUP(#REF!,'S13'!B:S,14,FALSE),"")</f>
        <v/>
      </c>
      <c r="CE58" t="str">
        <f>IFERROR(VLOOKUP(#REF!,'S14'!B:S,14,FALSE),"")</f>
        <v/>
      </c>
      <c r="CF58" t="str">
        <f>IFERROR(VLOOKUP(#REF!,'S15'!B:S,14,FALSE),"")</f>
        <v/>
      </c>
      <c r="CG58" t="str">
        <f>IFERROR(VLOOKUP(#REF!,'S16'!B:S,14,FALSE),"")</f>
        <v/>
      </c>
      <c r="CH58" t="str">
        <f>IFERROR(VLOOKUP(#REF!,'S17'!B:S,14,FALSE),"")</f>
        <v/>
      </c>
      <c r="CI58" t="str">
        <f>IFERROR(VLOOKUP(#REF!,'S18'!B:S,14,FALSE),"")</f>
        <v/>
      </c>
      <c r="CJ58" t="str">
        <f>IFERROR(VLOOKUP(#REF!,'S19'!B:S,14,FALSE),"")</f>
        <v/>
      </c>
      <c r="CK58" t="str">
        <f>IFERROR(VLOOKUP(#REF!,'S20'!B:S,14,FALSE),"")</f>
        <v/>
      </c>
      <c r="CL58" t="str">
        <f>IFERROR(VLOOKUP(#REF!,'S21'!B:S,14,FALSE),"")</f>
        <v/>
      </c>
      <c r="CM58" t="str">
        <f>IFERROR(VLOOKUP(#REF!,'S22'!B:S,14,FALSE),"")</f>
        <v/>
      </c>
      <c r="CN58" t="str">
        <f>IFERROR(VLOOKUP(#REF!,'S23'!B:S,14,FALSE),"")</f>
        <v/>
      </c>
      <c r="CO58" t="str">
        <f>IFERROR(VLOOKUP(#REF!,'S24'!B:S,14,FALSE),"")</f>
        <v/>
      </c>
      <c r="CP58" t="str">
        <f>IFERROR(VLOOKUP(#REF!,'S25'!B:S,14,FALSE),"")</f>
        <v/>
      </c>
      <c r="CQ58" t="str">
        <f>IFERROR(VLOOKUP(#REF!,'S26'!B:S,14,FALSE),"")</f>
        <v/>
      </c>
      <c r="CR58" t="str">
        <f>IFERROR(VLOOKUP(#REF!,'S27'!B:S,14,FALSE),"")</f>
        <v/>
      </c>
      <c r="CS58" t="str">
        <f>IFERROR(VLOOKUP(#REF!,'S28'!B:S,14,FALSE),"")</f>
        <v/>
      </c>
      <c r="CT58" t="str">
        <f>IFERROR(VLOOKUP(#REF!,'S29'!B:S,14,FALSE),"")</f>
        <v/>
      </c>
      <c r="CU58" t="str">
        <f>IFERROR(VLOOKUP(#REF!,'S30'!B:S,14,FALSE),"")</f>
        <v/>
      </c>
      <c r="CV58" t="str">
        <f>IFERROR(VLOOKUP(#REF!,'S31'!B:S,14,FALSE),"")</f>
        <v/>
      </c>
      <c r="CW58" t="str">
        <f>IFERROR(VLOOKUP(#REF!,'S32'!B:S,14,FALSE),"")</f>
        <v/>
      </c>
      <c r="CX58" t="str">
        <f>IFERROR(VLOOKUP(#REF!,'S33'!B:S,14,FALSE),"")</f>
        <v/>
      </c>
      <c r="CY58" t="str">
        <f>IFERROR(VLOOKUP(#REF!,'S34'!B:S,14,FALSE),"")</f>
        <v/>
      </c>
      <c r="CZ58" t="str">
        <f>IFERROR(VLOOKUP(#REF!,'S35'!B:S,14,FALSE),"")</f>
        <v/>
      </c>
      <c r="DA58" t="str">
        <f>IFERROR(VLOOKUP(#REF!,'S36'!B:S,14,FALSE),"")</f>
        <v/>
      </c>
      <c r="DB58" t="str">
        <f>IFERROR(VLOOKUP(#REF!,'S37'!B:S,14,FALSE),"")</f>
        <v/>
      </c>
      <c r="DC58" t="str">
        <f>IFERROR(VLOOKUP(#REF!,'S38'!B:S,14,FALSE),"")</f>
        <v/>
      </c>
      <c r="DD58" t="str">
        <f>IFERROR(VLOOKUP(#REF!,'S39'!B:S,14,FALSE),"")</f>
        <v/>
      </c>
      <c r="DE58" t="str">
        <f>IFERROR(VLOOKUP(#REF!,'S40'!B:S,14,FALSE),"")</f>
        <v/>
      </c>
      <c r="DF58" t="str">
        <f>IFERROR(VLOOKUP(#REF!,'S41'!B:S,14,FALSE),"")</f>
        <v/>
      </c>
      <c r="DG58" t="str">
        <f>IFERROR(VLOOKUP(#REF!,'S42'!B:S,14,FALSE),"")</f>
        <v/>
      </c>
      <c r="DH58" t="str">
        <f>IFERROR(VLOOKUP(#REF!,'S43'!B:S,14,FALSE),"")</f>
        <v/>
      </c>
      <c r="DI58" t="str">
        <f>IFERROR(VLOOKUP(#REF!,'S44'!B:S,14,FALSE),"")</f>
        <v/>
      </c>
      <c r="DJ58" t="str">
        <f>IFERROR(VLOOKUP(#REF!,'S45'!B:S,14,FALSE),"")</f>
        <v/>
      </c>
      <c r="DK58" t="str">
        <f>IFERROR(VLOOKUP(#REF!,'S46'!B:S,14,FALSE),"")</f>
        <v/>
      </c>
      <c r="DL58" t="str">
        <f>IFERROR(VLOOKUP(#REF!,'S47'!B:S,14,FALSE),"")</f>
        <v/>
      </c>
      <c r="DM58" t="str">
        <f>IFERROR(VLOOKUP(#REF!,'S48'!B:S,14,FALSE),"")</f>
        <v/>
      </c>
      <c r="DN58" t="str">
        <f>IFERROR(VLOOKUP(#REF!,'S49'!B:S,14,FALSE),"")</f>
        <v/>
      </c>
      <c r="DO58" t="str">
        <f>IFERROR(VLOOKUP(#REF!,'S50'!B:S,14,FALSE),"")</f>
        <v/>
      </c>
      <c r="DP58" t="str">
        <f>IFERROR(VLOOKUP(#REF!,'S51'!B:S,14,FALSE),"")</f>
        <v/>
      </c>
      <c r="DQ58" t="str">
        <f>IFERROR(VLOOKUP(#REF!,'S52'!B:S,14,FALSE),"")</f>
        <v/>
      </c>
      <c r="DR58" t="e">
        <f>IF(#REF!="","",IF(F58="non classé","",SUM(BR58:DQ58)))</f>
        <v>#REF!</v>
      </c>
      <c r="DT58" s="208"/>
    </row>
    <row r="59" spans="1:124" ht="23.1" hidden="1" customHeight="1" x14ac:dyDescent="0.25">
      <c r="A59" s="48"/>
      <c r="B59" s="234" t="s">
        <v>368</v>
      </c>
      <c r="F59" s="86" t="e">
        <f>IF(#REF!="","",IFERROR(INDEX(Challenge!$A$3:$A$72,MATCH(#REF!,Challenge!$B$3:$B$72,0)),"non classé"))</f>
        <v>#REF!</v>
      </c>
      <c r="G59" s="86"/>
      <c r="H59" t="str">
        <f>IFERROR(VLOOKUP(#REF!,'S01'!B:S,13,FALSE),"")</f>
        <v/>
      </c>
      <c r="I59" t="str">
        <f>IFERROR(VLOOKUP(#REF!,'S02'!B:S,13,FALSE),"")</f>
        <v/>
      </c>
      <c r="J59" t="str">
        <f>IFERROR(VLOOKUP(#REF!,'S03'!B:S,13,FALSE),"")</f>
        <v/>
      </c>
      <c r="K59" t="str">
        <f>IFERROR(VLOOKUP(#REF!,'S04'!B:S,13,FALSE),"")</f>
        <v/>
      </c>
      <c r="L59" t="str">
        <f>IFERROR(VLOOKUP(#REF!,'S05'!B:S,13,FALSE),"")</f>
        <v/>
      </c>
      <c r="M59" t="str">
        <f>IFERROR(VLOOKUP(#REF!,'S06'!B:S,13,FALSE),"")</f>
        <v/>
      </c>
      <c r="N59" t="str">
        <f>IFERROR(VLOOKUP(#REF!,'S07'!B:S,13,FALSE),"")</f>
        <v/>
      </c>
      <c r="O59" t="str">
        <f>IFERROR(VLOOKUP(#REF!,'S08'!B:S,13,FALSE),"")</f>
        <v/>
      </c>
      <c r="P59" t="str">
        <f>IFERROR(VLOOKUP(#REF!,'S09'!B:S,13,FALSE),"")</f>
        <v/>
      </c>
      <c r="Q59" t="str">
        <f>IFERROR(VLOOKUP(#REF!,'S10'!B:S,13,FALSE),"")</f>
        <v/>
      </c>
      <c r="R59" t="str">
        <f>IFERROR(VLOOKUP(#REF!,'S11'!B:S,13,FALSE),"")</f>
        <v/>
      </c>
      <c r="S59" t="str">
        <f>IFERROR(VLOOKUP(#REF!,'S12'!B:S,13,FALSE),"")</f>
        <v/>
      </c>
      <c r="T59" t="str">
        <f>IFERROR(VLOOKUP(#REF!,'S13'!B:S,13,FALSE),"")</f>
        <v/>
      </c>
      <c r="U59" t="str">
        <f>IFERROR(VLOOKUP(#REF!,'S14'!B:S,13,FALSE),"")</f>
        <v/>
      </c>
      <c r="V59" t="str">
        <f>IFERROR(VLOOKUP(#REF!,'S15'!B:S,13,FALSE),"")</f>
        <v/>
      </c>
      <c r="W59" t="str">
        <f>IFERROR(VLOOKUP(#REF!,'S16'!B:S,13,FALSE),"")</f>
        <v/>
      </c>
      <c r="X59" t="str">
        <f>IFERROR(VLOOKUP(#REF!,'S17'!B:S,13,FALSE),"")</f>
        <v/>
      </c>
      <c r="Y59" t="str">
        <f>IFERROR(VLOOKUP(#REF!,'S18'!B:S,13,FALSE),"")</f>
        <v/>
      </c>
      <c r="Z59" t="str">
        <f>IFERROR(VLOOKUP(#REF!,'S19'!B:S,13,FALSE),"")</f>
        <v/>
      </c>
      <c r="AA59" t="str">
        <f>IFERROR(VLOOKUP(#REF!,'S20'!B:S,13,FALSE),"")</f>
        <v/>
      </c>
      <c r="AB59" t="str">
        <f>IFERROR(VLOOKUP(#REF!,'S21'!B:S,13,FALSE),"")</f>
        <v/>
      </c>
      <c r="AC59" t="str">
        <f>IFERROR(VLOOKUP(#REF!,'S22'!B:S,13,FALSE),"")</f>
        <v/>
      </c>
      <c r="AD59" t="str">
        <f>IFERROR(VLOOKUP(#REF!,'S23'!B:S,13,FALSE),"")</f>
        <v/>
      </c>
      <c r="AE59" t="str">
        <f>IFERROR(VLOOKUP(#REF!,'S24'!B:S,13,FALSE),"")</f>
        <v/>
      </c>
      <c r="AF59" t="str">
        <f>IFERROR(VLOOKUP(#REF!,'S25'!B:S,13,FALSE),"")</f>
        <v/>
      </c>
      <c r="AG59" t="str">
        <f>IFERROR(VLOOKUP(#REF!,'S26'!B:S,13,FALSE),"")</f>
        <v/>
      </c>
      <c r="AH59" t="str">
        <f>IFERROR(VLOOKUP(#REF!,'S27'!B:S,13,FALSE),"")</f>
        <v/>
      </c>
      <c r="AI59" t="str">
        <f>IFERROR(VLOOKUP(#REF!,'S28'!B:S,13,FALSE),"")</f>
        <v/>
      </c>
      <c r="AJ59" t="str">
        <f>IFERROR(VLOOKUP(#REF!,'S29'!B:S,13,FALSE),"")</f>
        <v/>
      </c>
      <c r="AK59" t="str">
        <f>IFERROR(VLOOKUP(#REF!,'S30'!B:S,13,FALSE),"")</f>
        <v/>
      </c>
      <c r="AL59" t="str">
        <f>IFERROR(VLOOKUP(#REF!,'S31'!B:S,13,FALSE),"")</f>
        <v/>
      </c>
      <c r="AM59" t="str">
        <f>IFERROR(VLOOKUP(#REF!,'S32'!B:S,13,FALSE),"")</f>
        <v/>
      </c>
      <c r="AN59" t="str">
        <f>IFERROR(VLOOKUP(#REF!,'S33'!B:S,13,FALSE),"")</f>
        <v/>
      </c>
      <c r="AO59" t="str">
        <f>IFERROR(VLOOKUP(#REF!,'S34'!B:S,13,FALSE),"")</f>
        <v/>
      </c>
      <c r="AP59" t="str">
        <f>IFERROR(VLOOKUP(#REF!,'S35'!B:S,13,FALSE),"")</f>
        <v/>
      </c>
      <c r="AQ59" t="str">
        <f>IFERROR(VLOOKUP(#REF!,'S36'!B:S,13,FALSE),"")</f>
        <v/>
      </c>
      <c r="AR59" t="str">
        <f>IFERROR(VLOOKUP(#REF!,'S37'!B:S,13,FALSE),"")</f>
        <v/>
      </c>
      <c r="AS59" t="str">
        <f>IFERROR(VLOOKUP(#REF!,'S38'!B:S,13,FALSE),"")</f>
        <v/>
      </c>
      <c r="AT59" t="str">
        <f>IFERROR(VLOOKUP(#REF!,'S39'!B:S,13,FALSE),"")</f>
        <v/>
      </c>
      <c r="AU59" s="37" t="str">
        <f>IFERROR(VLOOKUP(#REF!,'S40'!B:S,13,FALSE),"")</f>
        <v/>
      </c>
      <c r="AV59" t="str">
        <f>IFERROR(VLOOKUP(#REF!,'S41'!B:S,13,FALSE),"")</f>
        <v/>
      </c>
      <c r="AW59" t="str">
        <f>IFERROR(VLOOKUP(#REF!,'S42'!B:S,13,FALSE),"")</f>
        <v/>
      </c>
      <c r="AX59" t="str">
        <f>IFERROR(VLOOKUP(#REF!,'S43'!B:S,13,FALSE),"")</f>
        <v/>
      </c>
      <c r="AY59" t="str">
        <f>IFERROR(VLOOKUP(#REF!,'S44'!B:S,13,FALSE),"")</f>
        <v/>
      </c>
      <c r="AZ59" t="str">
        <f>IFERROR(VLOOKUP(#REF!,'S45'!B:S,13,FALSE),"")</f>
        <v/>
      </c>
      <c r="BA59" t="str">
        <f>IFERROR(VLOOKUP(#REF!,'S46'!B:S,13,FALSE),"")</f>
        <v/>
      </c>
      <c r="BB59" t="str">
        <f>IFERROR(VLOOKUP(#REF!,'S47'!B:S,13,FALSE),"")</f>
        <v/>
      </c>
      <c r="BC59" t="str">
        <f>IFERROR(VLOOKUP(#REF!,'S48'!B:S,13,FALSE),"")</f>
        <v/>
      </c>
      <c r="BD59" t="str">
        <f>IFERROR(VLOOKUP(#REF!,'S49'!B:S,13,FALSE),"")</f>
        <v/>
      </c>
      <c r="BE59" t="str">
        <f>IFERROR(VLOOKUP(#REF!,'S50'!B:S,13,FALSE),"")</f>
        <v/>
      </c>
      <c r="BF59" t="str">
        <f>IFERROR(VLOOKUP(#REF!,'S51'!B:S,13,FALSE),"")</f>
        <v/>
      </c>
      <c r="BG59" t="str">
        <f>IFERROR(VLOOKUP(#REF!,'S52'!B:S,13,FALSE),"")</f>
        <v/>
      </c>
      <c r="BH59" s="188" t="e">
        <f>IF(#REF!="",-9999.0001,IF(BJ59=52,-9999.0001+SUM(H59:BG59),IF(BJ59&lt;&gt;52,0.0001+SUM(H59:BG59))))</f>
        <v>#REF!</v>
      </c>
      <c r="BI59" s="65" t="e">
        <f>IF(#REF!="","",SUM(H59:BG59))</f>
        <v>#REF!</v>
      </c>
      <c r="BJ59" s="65" t="e">
        <f>IF(#REF!="","",COUNTIF(H59:BG59,""))</f>
        <v>#REF!</v>
      </c>
      <c r="BK59" s="54">
        <f t="shared" si="1"/>
        <v>0</v>
      </c>
      <c r="BR59" t="str">
        <f>IFERROR(VLOOKUP(#REF!,'S01'!B:S,14,FALSE),"")</f>
        <v/>
      </c>
      <c r="BS59" t="str">
        <f>IFERROR(VLOOKUP(#REF!,'S02'!B:S,14,FALSE),"")</f>
        <v/>
      </c>
      <c r="BT59" t="str">
        <f>IFERROR(VLOOKUP(#REF!,'S03'!B:S,14,FALSE),"")</f>
        <v/>
      </c>
      <c r="BU59" t="str">
        <f>IFERROR(VLOOKUP(#REF!,'S04'!B:S,14,FALSE),"")</f>
        <v/>
      </c>
      <c r="BV59" t="str">
        <f>IFERROR(VLOOKUP(#REF!,'S05'!B:S,14,FALSE),"")</f>
        <v/>
      </c>
      <c r="BW59" t="str">
        <f>IFERROR(VLOOKUP(#REF!,'S06'!B:S,14,FALSE),"")</f>
        <v/>
      </c>
      <c r="BX59" t="str">
        <f>IFERROR(VLOOKUP(#REF!,'S07'!B:S,14,FALSE),"")</f>
        <v/>
      </c>
      <c r="BY59" t="str">
        <f>IFERROR(VLOOKUP(#REF!,'S08'!B:S,14,FALSE),"")</f>
        <v/>
      </c>
      <c r="BZ59" t="str">
        <f>IFERROR(VLOOKUP(#REF!,'S09'!B:S,14,FALSE),"")</f>
        <v/>
      </c>
      <c r="CA59" t="str">
        <f>IFERROR(VLOOKUP(#REF!,'S10'!B:S,14,FALSE),"")</f>
        <v/>
      </c>
      <c r="CB59" t="str">
        <f>IFERROR(VLOOKUP(#REF!,'S11'!B:S,14,FALSE),"")</f>
        <v/>
      </c>
      <c r="CC59" t="str">
        <f>IFERROR(VLOOKUP(#REF!,'S12'!B:S,14,FALSE),"")</f>
        <v/>
      </c>
      <c r="CD59" t="str">
        <f>IFERROR(VLOOKUP(#REF!,'S13'!B:S,14,FALSE),"")</f>
        <v/>
      </c>
      <c r="CE59" t="str">
        <f>IFERROR(VLOOKUP(#REF!,'S14'!B:S,14,FALSE),"")</f>
        <v/>
      </c>
      <c r="CF59" t="str">
        <f>IFERROR(VLOOKUP(#REF!,'S15'!B:S,14,FALSE),"")</f>
        <v/>
      </c>
      <c r="CG59" t="str">
        <f>IFERROR(VLOOKUP(#REF!,'S16'!B:S,14,FALSE),"")</f>
        <v/>
      </c>
      <c r="CH59" t="str">
        <f>IFERROR(VLOOKUP(#REF!,'S17'!B:S,14,FALSE),"")</f>
        <v/>
      </c>
      <c r="CI59" t="str">
        <f>IFERROR(VLOOKUP(#REF!,'S18'!B:S,14,FALSE),"")</f>
        <v/>
      </c>
      <c r="CJ59" t="str">
        <f>IFERROR(VLOOKUP(#REF!,'S19'!B:S,14,FALSE),"")</f>
        <v/>
      </c>
      <c r="CK59" t="str">
        <f>IFERROR(VLOOKUP(#REF!,'S20'!B:S,14,FALSE),"")</f>
        <v/>
      </c>
      <c r="CL59" t="str">
        <f>IFERROR(VLOOKUP(#REF!,'S21'!B:S,14,FALSE),"")</f>
        <v/>
      </c>
      <c r="CM59" t="str">
        <f>IFERROR(VLOOKUP(#REF!,'S22'!B:S,14,FALSE),"")</f>
        <v/>
      </c>
      <c r="CN59" t="str">
        <f>IFERROR(VLOOKUP(#REF!,'S23'!B:S,14,FALSE),"")</f>
        <v/>
      </c>
      <c r="CO59" t="str">
        <f>IFERROR(VLOOKUP(#REF!,'S24'!B:S,14,FALSE),"")</f>
        <v/>
      </c>
      <c r="CP59" t="str">
        <f>IFERROR(VLOOKUP(#REF!,'S25'!B:S,14,FALSE),"")</f>
        <v/>
      </c>
      <c r="CQ59" t="str">
        <f>IFERROR(VLOOKUP(#REF!,'S26'!B:S,14,FALSE),"")</f>
        <v/>
      </c>
      <c r="CR59" t="str">
        <f>IFERROR(VLOOKUP(#REF!,'S27'!B:S,14,FALSE),"")</f>
        <v/>
      </c>
      <c r="CS59" t="str">
        <f>IFERROR(VLOOKUP(#REF!,'S28'!B:S,14,FALSE),"")</f>
        <v/>
      </c>
      <c r="CT59" t="str">
        <f>IFERROR(VLOOKUP(#REF!,'S29'!B:S,14,FALSE),"")</f>
        <v/>
      </c>
      <c r="CU59" t="str">
        <f>IFERROR(VLOOKUP(#REF!,'S30'!B:S,14,FALSE),"")</f>
        <v/>
      </c>
      <c r="CV59" t="str">
        <f>IFERROR(VLOOKUP(#REF!,'S31'!B:S,14,FALSE),"")</f>
        <v/>
      </c>
      <c r="CW59" t="str">
        <f>IFERROR(VLOOKUP(#REF!,'S32'!B:S,14,FALSE),"")</f>
        <v/>
      </c>
      <c r="CX59" t="str">
        <f>IFERROR(VLOOKUP(#REF!,'S33'!B:S,14,FALSE),"")</f>
        <v/>
      </c>
      <c r="CY59" t="str">
        <f>IFERROR(VLOOKUP(#REF!,'S34'!B:S,14,FALSE),"")</f>
        <v/>
      </c>
      <c r="CZ59" t="str">
        <f>IFERROR(VLOOKUP(#REF!,'S35'!B:S,14,FALSE),"")</f>
        <v/>
      </c>
      <c r="DA59" t="str">
        <f>IFERROR(VLOOKUP(#REF!,'S36'!B:S,14,FALSE),"")</f>
        <v/>
      </c>
      <c r="DB59" t="str">
        <f>IFERROR(VLOOKUP(#REF!,'S37'!B:S,14,FALSE),"")</f>
        <v/>
      </c>
      <c r="DC59" t="str">
        <f>IFERROR(VLOOKUP(#REF!,'S38'!B:S,14,FALSE),"")</f>
        <v/>
      </c>
      <c r="DD59" t="str">
        <f>IFERROR(VLOOKUP(#REF!,'S39'!B:S,14,FALSE),"")</f>
        <v/>
      </c>
      <c r="DE59" t="str">
        <f>IFERROR(VLOOKUP(#REF!,'S40'!B:S,14,FALSE),"")</f>
        <v/>
      </c>
      <c r="DF59" t="str">
        <f>IFERROR(VLOOKUP(#REF!,'S41'!B:S,14,FALSE),"")</f>
        <v/>
      </c>
      <c r="DG59" t="str">
        <f>IFERROR(VLOOKUP(#REF!,'S42'!B:S,14,FALSE),"")</f>
        <v/>
      </c>
      <c r="DH59" t="str">
        <f>IFERROR(VLOOKUP(#REF!,'S43'!B:S,14,FALSE),"")</f>
        <v/>
      </c>
      <c r="DI59" t="str">
        <f>IFERROR(VLOOKUP(#REF!,'S44'!B:S,14,FALSE),"")</f>
        <v/>
      </c>
      <c r="DJ59" t="str">
        <f>IFERROR(VLOOKUP(#REF!,'S45'!B:S,14,FALSE),"")</f>
        <v/>
      </c>
      <c r="DK59" t="str">
        <f>IFERROR(VLOOKUP(#REF!,'S46'!B:S,14,FALSE),"")</f>
        <v/>
      </c>
      <c r="DL59" t="str">
        <f>IFERROR(VLOOKUP(#REF!,'S47'!B:S,14,FALSE),"")</f>
        <v/>
      </c>
      <c r="DM59" t="str">
        <f>IFERROR(VLOOKUP(#REF!,'S48'!B:S,14,FALSE),"")</f>
        <v/>
      </c>
      <c r="DN59" t="str">
        <f>IFERROR(VLOOKUP(#REF!,'S49'!B:S,14,FALSE),"")</f>
        <v/>
      </c>
      <c r="DO59" t="str">
        <f>IFERROR(VLOOKUP(#REF!,'S50'!B:S,14,FALSE),"")</f>
        <v/>
      </c>
      <c r="DP59" t="str">
        <f>IFERROR(VLOOKUP(#REF!,'S51'!B:S,14,FALSE),"")</f>
        <v/>
      </c>
      <c r="DQ59" t="str">
        <f>IFERROR(VLOOKUP(#REF!,'S52'!B:S,14,FALSE),"")</f>
        <v/>
      </c>
      <c r="DR59" t="e">
        <f>IF(#REF!="","",IF(F59="non classé","",SUM(BR59:DQ59)))</f>
        <v>#REF!</v>
      </c>
      <c r="DT59" s="208"/>
    </row>
    <row r="60" spans="1:124" ht="23.1" hidden="1" customHeight="1" x14ac:dyDescent="0.25">
      <c r="A60" s="48"/>
      <c r="B60" s="234" t="s">
        <v>363</v>
      </c>
      <c r="F60" s="86" t="e">
        <f>IF(#REF!="","",IFERROR(INDEX(Challenge!$A$3:$A$72,MATCH(#REF!,Challenge!$B$3:$B$72,0)),"non classé"))</f>
        <v>#REF!</v>
      </c>
      <c r="G60" s="86"/>
      <c r="H60" t="str">
        <f>IFERROR(VLOOKUP(#REF!,'S01'!B:S,13,FALSE),"")</f>
        <v/>
      </c>
      <c r="I60" t="str">
        <f>IFERROR(VLOOKUP(#REF!,'S02'!B:S,13,FALSE),"")</f>
        <v/>
      </c>
      <c r="J60" t="str">
        <f>IFERROR(VLOOKUP(#REF!,'S03'!B:S,13,FALSE),"")</f>
        <v/>
      </c>
      <c r="K60" t="str">
        <f>IFERROR(VLOOKUP(#REF!,'S04'!B:S,13,FALSE),"")</f>
        <v/>
      </c>
      <c r="L60" t="str">
        <f>IFERROR(VLOOKUP(#REF!,'S05'!B:S,13,FALSE),"")</f>
        <v/>
      </c>
      <c r="M60" t="str">
        <f>IFERROR(VLOOKUP(#REF!,'S06'!B:S,13,FALSE),"")</f>
        <v/>
      </c>
      <c r="N60" t="str">
        <f>IFERROR(VLOOKUP(#REF!,'S07'!B:S,13,FALSE),"")</f>
        <v/>
      </c>
      <c r="O60" t="str">
        <f>IFERROR(VLOOKUP(#REF!,'S08'!B:S,13,FALSE),"")</f>
        <v/>
      </c>
      <c r="P60" t="str">
        <f>IFERROR(VLOOKUP(#REF!,'S09'!B:S,13,FALSE),"")</f>
        <v/>
      </c>
      <c r="Q60" t="str">
        <f>IFERROR(VLOOKUP(#REF!,'S10'!B:S,13,FALSE),"")</f>
        <v/>
      </c>
      <c r="R60" t="str">
        <f>IFERROR(VLOOKUP(#REF!,'S11'!B:S,13,FALSE),"")</f>
        <v/>
      </c>
      <c r="S60" t="str">
        <f>IFERROR(VLOOKUP(#REF!,'S12'!B:S,13,FALSE),"")</f>
        <v/>
      </c>
      <c r="T60" t="str">
        <f>IFERROR(VLOOKUP(#REF!,'S13'!B:S,13,FALSE),"")</f>
        <v/>
      </c>
      <c r="U60" t="str">
        <f>IFERROR(VLOOKUP(#REF!,'S14'!B:S,13,FALSE),"")</f>
        <v/>
      </c>
      <c r="V60" t="str">
        <f>IFERROR(VLOOKUP(#REF!,'S15'!B:S,13,FALSE),"")</f>
        <v/>
      </c>
      <c r="W60" t="str">
        <f>IFERROR(VLOOKUP(#REF!,'S16'!B:S,13,FALSE),"")</f>
        <v/>
      </c>
      <c r="X60" t="str">
        <f>IFERROR(VLOOKUP(#REF!,'S17'!B:S,13,FALSE),"")</f>
        <v/>
      </c>
      <c r="Y60" t="str">
        <f>IFERROR(VLOOKUP(#REF!,'S18'!B:S,13,FALSE),"")</f>
        <v/>
      </c>
      <c r="Z60" t="str">
        <f>IFERROR(VLOOKUP(#REF!,'S19'!B:S,13,FALSE),"")</f>
        <v/>
      </c>
      <c r="AA60" t="str">
        <f>IFERROR(VLOOKUP(#REF!,'S20'!B:S,13,FALSE),"")</f>
        <v/>
      </c>
      <c r="AB60" t="str">
        <f>IFERROR(VLOOKUP(#REF!,'S21'!B:S,13,FALSE),"")</f>
        <v/>
      </c>
      <c r="AC60" t="str">
        <f>IFERROR(VLOOKUP(#REF!,'S22'!B:S,13,FALSE),"")</f>
        <v/>
      </c>
      <c r="AD60" t="str">
        <f>IFERROR(VLOOKUP(#REF!,'S23'!B:S,13,FALSE),"")</f>
        <v/>
      </c>
      <c r="AE60" t="str">
        <f>IFERROR(VLOOKUP(#REF!,'S24'!B:S,13,FALSE),"")</f>
        <v/>
      </c>
      <c r="AF60" t="str">
        <f>IFERROR(VLOOKUP(#REF!,'S25'!B:S,13,FALSE),"")</f>
        <v/>
      </c>
      <c r="AG60" t="str">
        <f>IFERROR(VLOOKUP(#REF!,'S26'!B:S,13,FALSE),"")</f>
        <v/>
      </c>
      <c r="AH60" t="str">
        <f>IFERROR(VLOOKUP(#REF!,'S27'!B:S,13,FALSE),"")</f>
        <v/>
      </c>
      <c r="AI60" t="str">
        <f>IFERROR(VLOOKUP(#REF!,'S28'!B:S,13,FALSE),"")</f>
        <v/>
      </c>
      <c r="AJ60" t="str">
        <f>IFERROR(VLOOKUP(#REF!,'S29'!B:S,13,FALSE),"")</f>
        <v/>
      </c>
      <c r="AK60" t="str">
        <f>IFERROR(VLOOKUP(#REF!,'S30'!B:S,13,FALSE),"")</f>
        <v/>
      </c>
      <c r="AL60" t="str">
        <f>IFERROR(VLOOKUP(#REF!,'S31'!B:S,13,FALSE),"")</f>
        <v/>
      </c>
      <c r="AM60" t="str">
        <f>IFERROR(VLOOKUP(#REF!,'S32'!B:S,13,FALSE),"")</f>
        <v/>
      </c>
      <c r="AN60" t="str">
        <f>IFERROR(VLOOKUP(#REF!,'S33'!B:S,13,FALSE),"")</f>
        <v/>
      </c>
      <c r="AO60" t="str">
        <f>IFERROR(VLOOKUP(#REF!,'S34'!B:S,13,FALSE),"")</f>
        <v/>
      </c>
      <c r="AP60" t="str">
        <f>IFERROR(VLOOKUP(#REF!,'S35'!B:S,13,FALSE),"")</f>
        <v/>
      </c>
      <c r="AQ60" t="str">
        <f>IFERROR(VLOOKUP(#REF!,'S36'!B:S,13,FALSE),"")</f>
        <v/>
      </c>
      <c r="AR60" t="str">
        <f>IFERROR(VLOOKUP(#REF!,'S37'!B:S,13,FALSE),"")</f>
        <v/>
      </c>
      <c r="AS60" t="str">
        <f>IFERROR(VLOOKUP(#REF!,'S38'!B:S,13,FALSE),"")</f>
        <v/>
      </c>
      <c r="AT60" t="str">
        <f>IFERROR(VLOOKUP(#REF!,'S39'!B:S,13,FALSE),"")</f>
        <v/>
      </c>
      <c r="AU60" s="37" t="str">
        <f>IFERROR(VLOOKUP(#REF!,'S40'!B:S,13,FALSE),"")</f>
        <v/>
      </c>
      <c r="AV60" t="str">
        <f>IFERROR(VLOOKUP(#REF!,'S41'!B:S,13,FALSE),"")</f>
        <v/>
      </c>
      <c r="AW60" t="str">
        <f>IFERROR(VLOOKUP(#REF!,'S42'!B:S,13,FALSE),"")</f>
        <v/>
      </c>
      <c r="AX60" t="str">
        <f>IFERROR(VLOOKUP(#REF!,'S43'!B:S,13,FALSE),"")</f>
        <v/>
      </c>
      <c r="AY60" t="str">
        <f>IFERROR(VLOOKUP(#REF!,'S44'!B:S,13,FALSE),"")</f>
        <v/>
      </c>
      <c r="AZ60" t="str">
        <f>IFERROR(VLOOKUP(#REF!,'S45'!B:S,13,FALSE),"")</f>
        <v/>
      </c>
      <c r="BA60" t="str">
        <f>IFERROR(VLOOKUP(#REF!,'S46'!B:S,13,FALSE),"")</f>
        <v/>
      </c>
      <c r="BB60" t="str">
        <f>IFERROR(VLOOKUP(#REF!,'S47'!B:S,13,FALSE),"")</f>
        <v/>
      </c>
      <c r="BC60" t="str">
        <f>IFERROR(VLOOKUP(#REF!,'S48'!B:S,13,FALSE),"")</f>
        <v/>
      </c>
      <c r="BD60" t="str">
        <f>IFERROR(VLOOKUP(#REF!,'S49'!B:S,13,FALSE),"")</f>
        <v/>
      </c>
      <c r="BE60" t="str">
        <f>IFERROR(VLOOKUP(#REF!,'S50'!B:S,13,FALSE),"")</f>
        <v/>
      </c>
      <c r="BF60" t="str">
        <f>IFERROR(VLOOKUP(#REF!,'S51'!B:S,13,FALSE),"")</f>
        <v/>
      </c>
      <c r="BG60" t="str">
        <f>IFERROR(VLOOKUP(#REF!,'S52'!B:S,13,FALSE),"")</f>
        <v/>
      </c>
      <c r="BH60" s="188" t="e">
        <f>IF(#REF!="",-9999.0001,IF(BJ60=52,-9999.0001+SUM(H60:BG60),IF(BJ60&lt;&gt;52,0.0001+SUM(H60:BG60))))</f>
        <v>#REF!</v>
      </c>
      <c r="BI60" s="65" t="e">
        <f>IF(#REF!="","",SUM(H60:BG60))</f>
        <v>#REF!</v>
      </c>
      <c r="BJ60" s="65" t="e">
        <f>IF(#REF!="","",COUNTIF(H60:BG60,""))</f>
        <v>#REF!</v>
      </c>
      <c r="BK60" s="54">
        <f t="shared" si="1"/>
        <v>0</v>
      </c>
      <c r="BR60" t="str">
        <f>IFERROR(VLOOKUP(#REF!,'S01'!B:S,14,FALSE),"")</f>
        <v/>
      </c>
      <c r="BS60" t="str">
        <f>IFERROR(VLOOKUP(#REF!,'S02'!B:S,14,FALSE),"")</f>
        <v/>
      </c>
      <c r="BT60" t="str">
        <f>IFERROR(VLOOKUP(#REF!,'S03'!B:S,14,FALSE),"")</f>
        <v/>
      </c>
      <c r="BU60" t="str">
        <f>IFERROR(VLOOKUP(#REF!,'S04'!B:S,14,FALSE),"")</f>
        <v/>
      </c>
      <c r="BV60" t="str">
        <f>IFERROR(VLOOKUP(#REF!,'S05'!B:S,14,FALSE),"")</f>
        <v/>
      </c>
      <c r="BW60" t="str">
        <f>IFERROR(VLOOKUP(#REF!,'S06'!B:S,14,FALSE),"")</f>
        <v/>
      </c>
      <c r="BX60" t="str">
        <f>IFERROR(VLOOKUP(#REF!,'S07'!B:S,14,FALSE),"")</f>
        <v/>
      </c>
      <c r="BY60" t="str">
        <f>IFERROR(VLOOKUP(#REF!,'S08'!B:S,14,FALSE),"")</f>
        <v/>
      </c>
      <c r="BZ60" t="str">
        <f>IFERROR(VLOOKUP(#REF!,'S09'!B:S,14,FALSE),"")</f>
        <v/>
      </c>
      <c r="CA60" t="str">
        <f>IFERROR(VLOOKUP(#REF!,'S10'!B:S,14,FALSE),"")</f>
        <v/>
      </c>
      <c r="CB60" t="str">
        <f>IFERROR(VLOOKUP(#REF!,'S11'!B:S,14,FALSE),"")</f>
        <v/>
      </c>
      <c r="CC60" t="str">
        <f>IFERROR(VLOOKUP(#REF!,'S12'!B:S,14,FALSE),"")</f>
        <v/>
      </c>
      <c r="CD60" t="str">
        <f>IFERROR(VLOOKUP(#REF!,'S13'!B:S,14,FALSE),"")</f>
        <v/>
      </c>
      <c r="CE60" t="str">
        <f>IFERROR(VLOOKUP(#REF!,'S14'!B:S,14,FALSE),"")</f>
        <v/>
      </c>
      <c r="CF60" t="str">
        <f>IFERROR(VLOOKUP(#REF!,'S15'!B:S,14,FALSE),"")</f>
        <v/>
      </c>
      <c r="CG60" t="str">
        <f>IFERROR(VLOOKUP(#REF!,'S16'!B:S,14,FALSE),"")</f>
        <v/>
      </c>
      <c r="CH60" t="str">
        <f>IFERROR(VLOOKUP(#REF!,'S17'!B:S,14,FALSE),"")</f>
        <v/>
      </c>
      <c r="CI60" t="str">
        <f>IFERROR(VLOOKUP(#REF!,'S18'!B:S,14,FALSE),"")</f>
        <v/>
      </c>
      <c r="CJ60" t="str">
        <f>IFERROR(VLOOKUP(#REF!,'S19'!B:S,14,FALSE),"")</f>
        <v/>
      </c>
      <c r="CK60" t="str">
        <f>IFERROR(VLOOKUP(#REF!,'S20'!B:S,14,FALSE),"")</f>
        <v/>
      </c>
      <c r="CL60" t="str">
        <f>IFERROR(VLOOKUP(#REF!,'S21'!B:S,14,FALSE),"")</f>
        <v/>
      </c>
      <c r="CM60" t="str">
        <f>IFERROR(VLOOKUP(#REF!,'S22'!B:S,14,FALSE),"")</f>
        <v/>
      </c>
      <c r="CN60" t="str">
        <f>IFERROR(VLOOKUP(#REF!,'S23'!B:S,14,FALSE),"")</f>
        <v/>
      </c>
      <c r="CO60" t="str">
        <f>IFERROR(VLOOKUP(#REF!,'S24'!B:S,14,FALSE),"")</f>
        <v/>
      </c>
      <c r="CP60" t="str">
        <f>IFERROR(VLOOKUP(#REF!,'S25'!B:S,14,FALSE),"")</f>
        <v/>
      </c>
      <c r="CQ60" t="str">
        <f>IFERROR(VLOOKUP(#REF!,'S26'!B:S,14,FALSE),"")</f>
        <v/>
      </c>
      <c r="CR60" t="str">
        <f>IFERROR(VLOOKUP(#REF!,'S27'!B:S,14,FALSE),"")</f>
        <v/>
      </c>
      <c r="CS60" t="str">
        <f>IFERROR(VLOOKUP(#REF!,'S28'!B:S,14,FALSE),"")</f>
        <v/>
      </c>
      <c r="CT60" t="str">
        <f>IFERROR(VLOOKUP(#REF!,'S29'!B:S,14,FALSE),"")</f>
        <v/>
      </c>
      <c r="CU60" t="str">
        <f>IFERROR(VLOOKUP(#REF!,'S30'!B:S,14,FALSE),"")</f>
        <v/>
      </c>
      <c r="CV60" t="str">
        <f>IFERROR(VLOOKUP(#REF!,'S31'!B:S,14,FALSE),"")</f>
        <v/>
      </c>
      <c r="CW60" t="str">
        <f>IFERROR(VLOOKUP(#REF!,'S32'!B:S,14,FALSE),"")</f>
        <v/>
      </c>
      <c r="CX60" t="str">
        <f>IFERROR(VLOOKUP(#REF!,'S33'!B:S,14,FALSE),"")</f>
        <v/>
      </c>
      <c r="CY60" t="str">
        <f>IFERROR(VLOOKUP(#REF!,'S34'!B:S,14,FALSE),"")</f>
        <v/>
      </c>
      <c r="CZ60" t="str">
        <f>IFERROR(VLOOKUP(#REF!,'S35'!B:S,14,FALSE),"")</f>
        <v/>
      </c>
      <c r="DA60" t="str">
        <f>IFERROR(VLOOKUP(#REF!,'S36'!B:S,14,FALSE),"")</f>
        <v/>
      </c>
      <c r="DB60" t="str">
        <f>IFERROR(VLOOKUP(#REF!,'S37'!B:S,14,FALSE),"")</f>
        <v/>
      </c>
      <c r="DC60" t="str">
        <f>IFERROR(VLOOKUP(#REF!,'S38'!B:S,14,FALSE),"")</f>
        <v/>
      </c>
      <c r="DD60" t="str">
        <f>IFERROR(VLOOKUP(#REF!,'S39'!B:S,14,FALSE),"")</f>
        <v/>
      </c>
      <c r="DE60" t="str">
        <f>IFERROR(VLOOKUP(#REF!,'S40'!B:S,14,FALSE),"")</f>
        <v/>
      </c>
      <c r="DF60" t="str">
        <f>IFERROR(VLOOKUP(#REF!,'S41'!B:S,14,FALSE),"")</f>
        <v/>
      </c>
      <c r="DG60" t="str">
        <f>IFERROR(VLOOKUP(#REF!,'S42'!B:S,14,FALSE),"")</f>
        <v/>
      </c>
      <c r="DH60" t="str">
        <f>IFERROR(VLOOKUP(#REF!,'S43'!B:S,14,FALSE),"")</f>
        <v/>
      </c>
      <c r="DI60" t="str">
        <f>IFERROR(VLOOKUP(#REF!,'S44'!B:S,14,FALSE),"")</f>
        <v/>
      </c>
      <c r="DJ60" t="str">
        <f>IFERROR(VLOOKUP(#REF!,'S45'!B:S,14,FALSE),"")</f>
        <v/>
      </c>
      <c r="DK60" t="str">
        <f>IFERROR(VLOOKUP(#REF!,'S46'!B:S,14,FALSE),"")</f>
        <v/>
      </c>
      <c r="DL60" t="str">
        <f>IFERROR(VLOOKUP(#REF!,'S47'!B:S,14,FALSE),"")</f>
        <v/>
      </c>
      <c r="DM60" t="str">
        <f>IFERROR(VLOOKUP(#REF!,'S48'!B:S,14,FALSE),"")</f>
        <v/>
      </c>
      <c r="DN60" t="str">
        <f>IFERROR(VLOOKUP(#REF!,'S49'!B:S,14,FALSE),"")</f>
        <v/>
      </c>
      <c r="DO60" t="str">
        <f>IFERROR(VLOOKUP(#REF!,'S50'!B:S,14,FALSE),"")</f>
        <v/>
      </c>
      <c r="DP60" t="str">
        <f>IFERROR(VLOOKUP(#REF!,'S51'!B:S,14,FALSE),"")</f>
        <v/>
      </c>
      <c r="DQ60" t="str">
        <f>IFERROR(VLOOKUP(#REF!,'S52'!B:S,14,FALSE),"")</f>
        <v/>
      </c>
      <c r="DR60" t="e">
        <f>IF(#REF!="","",IF(F60="non classé","",SUM(BR60:DQ60)))</f>
        <v>#REF!</v>
      </c>
      <c r="DT60" s="208"/>
    </row>
    <row r="61" spans="1:124" ht="23.1" hidden="1" customHeight="1" x14ac:dyDescent="0.25">
      <c r="A61" s="48"/>
      <c r="B61" s="39"/>
      <c r="F61" s="86" t="str">
        <f>IF(B61="","",IFERROR(INDEX(Challenge!$A$3:$A$72,MATCH(B61,Challenge!$B$3:$B$72,0)),"non classé"))</f>
        <v/>
      </c>
      <c r="G61" s="86"/>
      <c r="H61" t="str">
        <f>IFERROR(VLOOKUP($B61,'S01'!B:S,13,FALSE),"")</f>
        <v/>
      </c>
      <c r="I61" t="str">
        <f>IFERROR(VLOOKUP($B61,'S02'!B:S,13,FALSE),"")</f>
        <v/>
      </c>
      <c r="J61" t="str">
        <f>IFERROR(VLOOKUP($B61,'S03'!B:S,13,FALSE),"")</f>
        <v/>
      </c>
      <c r="K61" t="str">
        <f>IFERROR(VLOOKUP($B61,'S04'!B:S,13,FALSE),"")</f>
        <v/>
      </c>
      <c r="L61" t="str">
        <f>IFERROR(VLOOKUP($B61,'S05'!B:S,13,FALSE),"")</f>
        <v/>
      </c>
      <c r="M61" t="str">
        <f>IFERROR(VLOOKUP($B61,'S06'!B:S,13,FALSE),"")</f>
        <v/>
      </c>
      <c r="N61" t="str">
        <f>IFERROR(VLOOKUP($B61,'S07'!B:S,13,FALSE),"")</f>
        <v/>
      </c>
      <c r="O61" t="str">
        <f>IFERROR(VLOOKUP($B61,'S08'!B:S,13,FALSE),"")</f>
        <v/>
      </c>
      <c r="P61" t="str">
        <f>IFERROR(VLOOKUP($B61,'S09'!B:S,13,FALSE),"")</f>
        <v/>
      </c>
      <c r="Q61" t="str">
        <f>IFERROR(VLOOKUP($B61,'S10'!B:S,13,FALSE),"")</f>
        <v/>
      </c>
      <c r="R61" t="str">
        <f>IFERROR(VLOOKUP($B61,'S11'!B:S,13,FALSE),"")</f>
        <v/>
      </c>
      <c r="S61" t="str">
        <f>IFERROR(VLOOKUP($B61,'S12'!B:S,13,FALSE),"")</f>
        <v/>
      </c>
      <c r="T61" t="str">
        <f>IFERROR(VLOOKUP($B61,'S13'!B:S,13,FALSE),"")</f>
        <v/>
      </c>
      <c r="U61" t="str">
        <f>IFERROR(VLOOKUP($B61,'S14'!B:S,13,FALSE),"")</f>
        <v/>
      </c>
      <c r="V61" t="str">
        <f>IFERROR(VLOOKUP($B61,'S15'!B:S,13,FALSE),"")</f>
        <v/>
      </c>
      <c r="W61" t="str">
        <f>IFERROR(VLOOKUP($B61,'S16'!B:S,13,FALSE),"")</f>
        <v/>
      </c>
      <c r="X61" t="str">
        <f>IFERROR(VLOOKUP($B61,'S17'!B:S,13,FALSE),"")</f>
        <v/>
      </c>
      <c r="Y61" t="str">
        <f>IFERROR(VLOOKUP($B61,'S18'!B:S,13,FALSE),"")</f>
        <v/>
      </c>
      <c r="Z61" t="str">
        <f>IFERROR(VLOOKUP($B61,'S19'!B:S,13,FALSE),"")</f>
        <v/>
      </c>
      <c r="AA61" t="str">
        <f>IFERROR(VLOOKUP($B61,'S20'!B:S,13,FALSE),"")</f>
        <v/>
      </c>
      <c r="AB61" t="str">
        <f>IFERROR(VLOOKUP($B61,'S21'!B:S,13,FALSE),"")</f>
        <v/>
      </c>
      <c r="AC61" t="str">
        <f>IFERROR(VLOOKUP($B61,'S22'!B:S,13,FALSE),"")</f>
        <v/>
      </c>
      <c r="AD61" t="str">
        <f>IFERROR(VLOOKUP($B61,'S23'!B:S,13,FALSE),"")</f>
        <v/>
      </c>
      <c r="AE61" t="str">
        <f>IFERROR(VLOOKUP($B61,'S24'!B:S,13,FALSE),"")</f>
        <v/>
      </c>
      <c r="AF61" t="str">
        <f>IFERROR(VLOOKUP($B61,'S25'!B:S,13,FALSE),"")</f>
        <v/>
      </c>
      <c r="AG61" t="str">
        <f>IFERROR(VLOOKUP($B61,'S26'!B:S,13,FALSE),"")</f>
        <v/>
      </c>
      <c r="AH61" t="str">
        <f>IFERROR(VLOOKUP($B61,'S27'!B:S,13,FALSE),"")</f>
        <v/>
      </c>
      <c r="AI61" t="str">
        <f>IFERROR(VLOOKUP($B61,'S28'!B:S,13,FALSE),"")</f>
        <v/>
      </c>
      <c r="AJ61" t="str">
        <f>IFERROR(VLOOKUP($B61,'S29'!B:S,13,FALSE),"")</f>
        <v/>
      </c>
      <c r="AK61" t="str">
        <f>IFERROR(VLOOKUP($B61,'S30'!B:S,13,FALSE),"")</f>
        <v/>
      </c>
      <c r="AL61" t="str">
        <f>IFERROR(VLOOKUP($B61,'S31'!B:S,13,FALSE),"")</f>
        <v/>
      </c>
      <c r="AM61" t="str">
        <f>IFERROR(VLOOKUP($B61,'S32'!B:S,13,FALSE),"")</f>
        <v/>
      </c>
      <c r="AN61" t="str">
        <f>IFERROR(VLOOKUP($B61,'S33'!B:S,13,FALSE),"")</f>
        <v/>
      </c>
      <c r="AO61" t="str">
        <f>IFERROR(VLOOKUP($B61,'S34'!B:S,13,FALSE),"")</f>
        <v/>
      </c>
      <c r="AP61" t="str">
        <f>IFERROR(VLOOKUP($B61,'S35'!B:S,13,FALSE),"")</f>
        <v/>
      </c>
      <c r="AQ61" t="str">
        <f>IFERROR(VLOOKUP($B61,'S36'!B:S,13,FALSE),"")</f>
        <v/>
      </c>
      <c r="AR61" t="str">
        <f>IFERROR(VLOOKUP($B61,'S37'!B:S,13,FALSE),"")</f>
        <v/>
      </c>
      <c r="AS61" t="str">
        <f>IFERROR(VLOOKUP($B61,'S38'!B:S,13,FALSE),"")</f>
        <v/>
      </c>
      <c r="AT61" t="str">
        <f>IFERROR(VLOOKUP($B61,'S39'!B:S,13,FALSE),"")</f>
        <v/>
      </c>
      <c r="AU61" s="37" t="str">
        <f>IFERROR(VLOOKUP($B61,'S40'!B:S,13,FALSE),"")</f>
        <v/>
      </c>
      <c r="AV61" t="str">
        <f>IFERROR(VLOOKUP($B61,'S41'!B:S,13,FALSE),"")</f>
        <v/>
      </c>
      <c r="AW61" t="str">
        <f>IFERROR(VLOOKUP($B61,'S42'!B:S,13,FALSE),"")</f>
        <v/>
      </c>
      <c r="AX61" t="str">
        <f>IFERROR(VLOOKUP($B61,'S43'!B:S,13,FALSE),"")</f>
        <v/>
      </c>
      <c r="AY61" t="str">
        <f>IFERROR(VLOOKUP($B61,'S44'!B:S,13,FALSE),"")</f>
        <v/>
      </c>
      <c r="AZ61" t="str">
        <f>IFERROR(VLOOKUP($B61,'S45'!B:S,13,FALSE),"")</f>
        <v/>
      </c>
      <c r="BA61" t="str">
        <f>IFERROR(VLOOKUP($B61,'S46'!B:S,13,FALSE),"")</f>
        <v/>
      </c>
      <c r="BB61" t="str">
        <f>IFERROR(VLOOKUP($B61,'S47'!B:S,13,FALSE),"")</f>
        <v/>
      </c>
      <c r="BC61" t="str">
        <f>IFERROR(VLOOKUP($B61,'S48'!B:S,13,FALSE),"")</f>
        <v/>
      </c>
      <c r="BD61" t="str">
        <f>IFERROR(VLOOKUP($B61,'S49'!B:S,13,FALSE),"")</f>
        <v/>
      </c>
      <c r="BE61" t="str">
        <f>IFERROR(VLOOKUP($B61,'S50'!B:S,13,FALSE),"")</f>
        <v/>
      </c>
      <c r="BF61" t="str">
        <f>IFERROR(VLOOKUP($B61,'S51'!B:S,13,FALSE),"")</f>
        <v/>
      </c>
      <c r="BG61" t="str">
        <f>IFERROR(VLOOKUP($B61,'S52'!B:S,13,FALSE),"")</f>
        <v/>
      </c>
      <c r="BH61" s="188">
        <f t="shared" ref="BH61:BH65" si="2">IF(B61="",-9999.0001,IF(BJ61=52,-9999.0001+SUM(H61:BG61),IF(BJ61&lt;&gt;52,0.0001+SUM(H61:BG61))))</f>
        <v>-9999.0000999999993</v>
      </c>
      <c r="BI61" s="65" t="str">
        <f t="shared" ref="BI61:BI66" si="3">IF(B61="","",SUM(H61:BG61))</f>
        <v/>
      </c>
      <c r="BJ61" s="65" t="str">
        <f t="shared" ref="BJ61:BJ66" si="4">IF(B61="","",COUNTIF(H61:BG61,""))</f>
        <v/>
      </c>
      <c r="BK61" s="54">
        <f t="shared" si="1"/>
        <v>0</v>
      </c>
      <c r="BR61" t="str">
        <f>IFERROR(VLOOKUP($B61,'S01'!B:S,14,FALSE),"")</f>
        <v/>
      </c>
      <c r="BS61" t="str">
        <f>IFERROR(VLOOKUP($B61,'S02'!B:S,14,FALSE),"")</f>
        <v/>
      </c>
      <c r="BT61" t="str">
        <f>IFERROR(VLOOKUP($B61,'S03'!B:S,14,FALSE),"")</f>
        <v/>
      </c>
      <c r="BU61" t="str">
        <f>IFERROR(VLOOKUP($B61,'S04'!B:S,14,FALSE),"")</f>
        <v/>
      </c>
      <c r="BV61" t="str">
        <f>IFERROR(VLOOKUP($B61,'S05'!B:S,14,FALSE),"")</f>
        <v/>
      </c>
      <c r="BW61" t="str">
        <f>IFERROR(VLOOKUP($B61,'S06'!B:S,14,FALSE),"")</f>
        <v/>
      </c>
      <c r="BX61" t="str">
        <f>IFERROR(VLOOKUP($B61,'S07'!B:S,14,FALSE),"")</f>
        <v/>
      </c>
      <c r="BY61" t="str">
        <f>IFERROR(VLOOKUP($B61,'S08'!B:S,14,FALSE),"")</f>
        <v/>
      </c>
      <c r="BZ61" t="str">
        <f>IFERROR(VLOOKUP($B61,'S09'!B:S,14,FALSE),"")</f>
        <v/>
      </c>
      <c r="CA61" t="str">
        <f>IFERROR(VLOOKUP($B61,'S10'!B:S,14,FALSE),"")</f>
        <v/>
      </c>
      <c r="CB61" t="str">
        <f>IFERROR(VLOOKUP($B61,'S11'!B:S,14,FALSE),"")</f>
        <v/>
      </c>
      <c r="CC61" t="str">
        <f>IFERROR(VLOOKUP($B61,'S12'!B:S,14,FALSE),"")</f>
        <v/>
      </c>
      <c r="CD61" t="str">
        <f>IFERROR(VLOOKUP($B61,'S13'!B:S,14,FALSE),"")</f>
        <v/>
      </c>
      <c r="CE61" t="str">
        <f>IFERROR(VLOOKUP($B61,'S14'!B:S,14,FALSE),"")</f>
        <v/>
      </c>
      <c r="CF61" t="str">
        <f>IFERROR(VLOOKUP($B61,'S15'!B:S,14,FALSE),"")</f>
        <v/>
      </c>
      <c r="CG61" t="str">
        <f>IFERROR(VLOOKUP($B61,'S16'!B:S,14,FALSE),"")</f>
        <v/>
      </c>
      <c r="CH61" t="str">
        <f>IFERROR(VLOOKUP($B61,'S17'!B:S,14,FALSE),"")</f>
        <v/>
      </c>
      <c r="CI61" t="str">
        <f>IFERROR(VLOOKUP($B61,'S18'!B:S,14,FALSE),"")</f>
        <v/>
      </c>
      <c r="CJ61" t="str">
        <f>IFERROR(VLOOKUP($B61,'S19'!B:S,14,FALSE),"")</f>
        <v/>
      </c>
      <c r="CK61" t="str">
        <f>IFERROR(VLOOKUP($B61,'S20'!B:S,14,FALSE),"")</f>
        <v/>
      </c>
      <c r="CL61" t="str">
        <f>IFERROR(VLOOKUP($B61,'S21'!B:S,14,FALSE),"")</f>
        <v/>
      </c>
      <c r="CM61" t="str">
        <f>IFERROR(VLOOKUP($B61,'S22'!B:S,14,FALSE),"")</f>
        <v/>
      </c>
      <c r="CN61" t="str">
        <f>IFERROR(VLOOKUP($B61,'S23'!B:S,14,FALSE),"")</f>
        <v/>
      </c>
      <c r="CO61" t="str">
        <f>IFERROR(VLOOKUP($B61,'S24'!B:S,14,FALSE),"")</f>
        <v/>
      </c>
      <c r="CP61" t="str">
        <f>IFERROR(VLOOKUP($B61,'S25'!B:S,14,FALSE),"")</f>
        <v/>
      </c>
      <c r="CQ61" t="str">
        <f>IFERROR(VLOOKUP($B61,'S26'!B:S,14,FALSE),"")</f>
        <v/>
      </c>
      <c r="CR61" t="str">
        <f>IFERROR(VLOOKUP($B61,'S27'!B:S,14,FALSE),"")</f>
        <v/>
      </c>
      <c r="CS61" t="str">
        <f>IFERROR(VLOOKUP($B61,'S28'!B:S,14,FALSE),"")</f>
        <v/>
      </c>
      <c r="CT61" t="str">
        <f>IFERROR(VLOOKUP($B61,'S29'!B:S,14,FALSE),"")</f>
        <v/>
      </c>
      <c r="CU61" t="str">
        <f>IFERROR(VLOOKUP($B61,'S30'!B:S,14,FALSE),"")</f>
        <v/>
      </c>
      <c r="CV61" t="str">
        <f>IFERROR(VLOOKUP($B61,'S31'!B:S,14,FALSE),"")</f>
        <v/>
      </c>
      <c r="CW61" t="str">
        <f>IFERROR(VLOOKUP($B61,'S32'!B:S,14,FALSE),"")</f>
        <v/>
      </c>
      <c r="CX61" t="str">
        <f>IFERROR(VLOOKUP($B61,'S33'!B:S,14,FALSE),"")</f>
        <v/>
      </c>
      <c r="CY61" t="str">
        <f>IFERROR(VLOOKUP($B61,'S34'!B:S,14,FALSE),"")</f>
        <v/>
      </c>
      <c r="CZ61" t="str">
        <f>IFERROR(VLOOKUP($B61,'S35'!B:S,14,FALSE),"")</f>
        <v/>
      </c>
      <c r="DA61" t="str">
        <f>IFERROR(VLOOKUP($B61,'S36'!B:S,14,FALSE),"")</f>
        <v/>
      </c>
      <c r="DB61" t="str">
        <f>IFERROR(VLOOKUP($B61,'S37'!B:S,14,FALSE),"")</f>
        <v/>
      </c>
      <c r="DC61" t="str">
        <f>IFERROR(VLOOKUP($B61,'S38'!B:S,14,FALSE),"")</f>
        <v/>
      </c>
      <c r="DD61" t="str">
        <f>IFERROR(VLOOKUP($B61,'S39'!B:S,14,FALSE),"")</f>
        <v/>
      </c>
      <c r="DE61" t="str">
        <f>IFERROR(VLOOKUP($B61,'S40'!B:S,14,FALSE),"")</f>
        <v/>
      </c>
      <c r="DF61" t="str">
        <f>IFERROR(VLOOKUP($B61,'S41'!B:S,14,FALSE),"")</f>
        <v/>
      </c>
      <c r="DG61" t="str">
        <f>IFERROR(VLOOKUP($B61,'S42'!B:S,14,FALSE),"")</f>
        <v/>
      </c>
      <c r="DH61" t="str">
        <f>IFERROR(VLOOKUP($B61,'S43'!B:S,14,FALSE),"")</f>
        <v/>
      </c>
      <c r="DI61" t="str">
        <f>IFERROR(VLOOKUP($B61,'S44'!B:S,14,FALSE),"")</f>
        <v/>
      </c>
      <c r="DJ61" t="str">
        <f>IFERROR(VLOOKUP($B61,'S45'!B:S,14,FALSE),"")</f>
        <v/>
      </c>
      <c r="DK61" t="str">
        <f>IFERROR(VLOOKUP($B61,'S46'!B:S,14,FALSE),"")</f>
        <v/>
      </c>
      <c r="DL61" t="str">
        <f>IFERROR(VLOOKUP($B61,'S47'!B:S,14,FALSE),"")</f>
        <v/>
      </c>
      <c r="DM61" t="str">
        <f>IFERROR(VLOOKUP($B61,'S48'!B:S,14,FALSE),"")</f>
        <v/>
      </c>
      <c r="DN61" t="str">
        <f>IFERROR(VLOOKUP($B61,'S49'!B:S,14,FALSE),"")</f>
        <v/>
      </c>
      <c r="DO61" t="str">
        <f>IFERROR(VLOOKUP($B61,'S50'!B:S,14,FALSE),"")</f>
        <v/>
      </c>
      <c r="DP61" t="str">
        <f>IFERROR(VLOOKUP($B61,'S51'!B:S,14,FALSE),"")</f>
        <v/>
      </c>
      <c r="DQ61" t="str">
        <f>IFERROR(VLOOKUP($B61,'S52'!B:S,14,FALSE),"")</f>
        <v/>
      </c>
      <c r="DR61" t="str">
        <f t="shared" ref="DR61:DR67" si="5">IF(B61="","",IF(F61="non classé","",SUM(BR61:DQ61)))</f>
        <v/>
      </c>
      <c r="DT61" s="208"/>
    </row>
    <row r="62" spans="1:124" ht="26.25" hidden="1" x14ac:dyDescent="0.25">
      <c r="A62" s="48"/>
      <c r="B62" s="39"/>
      <c r="F62" s="86" t="str">
        <f>IF(B62="","",IFERROR(INDEX(Challenge!$A$3:$A$72,MATCH(B62,Challenge!$B$3:$B$72,0)),"non classé"))</f>
        <v/>
      </c>
      <c r="G62" s="86"/>
      <c r="H62" t="str">
        <f>IFERROR(VLOOKUP($B62,'S01'!B:S,13,FALSE),"")</f>
        <v/>
      </c>
      <c r="I62" t="str">
        <f>IFERROR(VLOOKUP($B62,'S02'!B:S,13,FALSE),"")</f>
        <v/>
      </c>
      <c r="J62" t="str">
        <f>IFERROR(VLOOKUP($B62,'S03'!B:S,13,FALSE),"")</f>
        <v/>
      </c>
      <c r="K62" t="str">
        <f>IFERROR(VLOOKUP($B62,'S04'!B:S,13,FALSE),"")</f>
        <v/>
      </c>
      <c r="L62" t="str">
        <f>IFERROR(VLOOKUP($B62,'S05'!B:S,13,FALSE),"")</f>
        <v/>
      </c>
      <c r="M62" t="str">
        <f>IFERROR(VLOOKUP($B62,'S06'!B:S,13,FALSE),"")</f>
        <v/>
      </c>
      <c r="N62" t="str">
        <f>IFERROR(VLOOKUP($B62,'S07'!B:S,13,FALSE),"")</f>
        <v/>
      </c>
      <c r="O62" t="str">
        <f>IFERROR(VLOOKUP($B62,'S08'!B:S,13,FALSE),"")</f>
        <v/>
      </c>
      <c r="P62" t="str">
        <f>IFERROR(VLOOKUP($B62,'S09'!B:S,13,FALSE),"")</f>
        <v/>
      </c>
      <c r="Q62" t="str">
        <f>IFERROR(VLOOKUP($B62,'S10'!B:S,13,FALSE),"")</f>
        <v/>
      </c>
      <c r="R62" t="str">
        <f>IFERROR(VLOOKUP($B62,'S11'!B:S,13,FALSE),"")</f>
        <v/>
      </c>
      <c r="S62" t="str">
        <f>IFERROR(VLOOKUP($B62,'S12'!B:S,13,FALSE),"")</f>
        <v/>
      </c>
      <c r="T62" t="str">
        <f>IFERROR(VLOOKUP($B62,'S13'!B:S,13,FALSE),"")</f>
        <v/>
      </c>
      <c r="U62" t="str">
        <f>IFERROR(VLOOKUP($B62,'S14'!B:S,13,FALSE),"")</f>
        <v/>
      </c>
      <c r="V62" t="str">
        <f>IFERROR(VLOOKUP($B62,'S15'!B:S,13,FALSE),"")</f>
        <v/>
      </c>
      <c r="W62" t="str">
        <f>IFERROR(VLOOKUP($B62,'S16'!B:S,13,FALSE),"")</f>
        <v/>
      </c>
      <c r="X62" t="str">
        <f>IFERROR(VLOOKUP($B62,'S17'!B:S,13,FALSE),"")</f>
        <v/>
      </c>
      <c r="Y62" t="str">
        <f>IFERROR(VLOOKUP($B62,'S18'!B:S,13,FALSE),"")</f>
        <v/>
      </c>
      <c r="Z62" t="str">
        <f>IFERROR(VLOOKUP($B62,'S19'!B:S,13,FALSE),"")</f>
        <v/>
      </c>
      <c r="AA62" t="str">
        <f>IFERROR(VLOOKUP($B62,'S20'!B:S,13,FALSE),"")</f>
        <v/>
      </c>
      <c r="AB62" t="str">
        <f>IFERROR(VLOOKUP($B62,'S21'!B:S,13,FALSE),"")</f>
        <v/>
      </c>
      <c r="AC62" t="str">
        <f>IFERROR(VLOOKUP($B62,'S22'!B:S,13,FALSE),"")</f>
        <v/>
      </c>
      <c r="AD62" t="str">
        <f>IFERROR(VLOOKUP($B62,'S23'!B:S,13,FALSE),"")</f>
        <v/>
      </c>
      <c r="AE62" t="str">
        <f>IFERROR(VLOOKUP($B62,'S24'!B:S,13,FALSE),"")</f>
        <v/>
      </c>
      <c r="AF62" t="str">
        <f>IFERROR(VLOOKUP($B62,'S25'!B:S,13,FALSE),"")</f>
        <v/>
      </c>
      <c r="AG62" t="str">
        <f>IFERROR(VLOOKUP($B62,'S26'!B:S,13,FALSE),"")</f>
        <v/>
      </c>
      <c r="AH62" t="str">
        <f>IFERROR(VLOOKUP($B62,'S27'!B:S,13,FALSE),"")</f>
        <v/>
      </c>
      <c r="AI62" t="str">
        <f>IFERROR(VLOOKUP($B62,'S28'!B:S,13,FALSE),"")</f>
        <v/>
      </c>
      <c r="AJ62" t="str">
        <f>IFERROR(VLOOKUP($B62,'S29'!B:S,13,FALSE),"")</f>
        <v/>
      </c>
      <c r="AK62" t="str">
        <f>IFERROR(VLOOKUP($B62,'S30'!B:S,13,FALSE),"")</f>
        <v/>
      </c>
      <c r="AL62" t="str">
        <f>IFERROR(VLOOKUP($B62,'S31'!B:S,13,FALSE),"")</f>
        <v/>
      </c>
      <c r="AM62" t="str">
        <f>IFERROR(VLOOKUP($B62,'S32'!B:S,13,FALSE),"")</f>
        <v/>
      </c>
      <c r="AN62" t="str">
        <f>IFERROR(VLOOKUP($B62,'S33'!B:S,13,FALSE),"")</f>
        <v/>
      </c>
      <c r="AO62" t="str">
        <f>IFERROR(VLOOKUP($B62,'S34'!B:S,13,FALSE),"")</f>
        <v/>
      </c>
      <c r="AP62" t="str">
        <f>IFERROR(VLOOKUP($B62,'S35'!B:S,13,FALSE),"")</f>
        <v/>
      </c>
      <c r="AQ62" t="str">
        <f>IFERROR(VLOOKUP($B62,'S36'!B:S,13,FALSE),"")</f>
        <v/>
      </c>
      <c r="AR62" t="str">
        <f>IFERROR(VLOOKUP($B62,'S37'!B:S,13,FALSE),"")</f>
        <v/>
      </c>
      <c r="AS62" t="str">
        <f>IFERROR(VLOOKUP($B62,'S38'!B:S,13,FALSE),"")</f>
        <v/>
      </c>
      <c r="AT62" t="str">
        <f>IFERROR(VLOOKUP($B62,'S39'!B:S,13,FALSE),"")</f>
        <v/>
      </c>
      <c r="AU62" s="37" t="str">
        <f>IFERROR(VLOOKUP($B62,'S40'!B:S,13,FALSE),"")</f>
        <v/>
      </c>
      <c r="AV62" t="str">
        <f>IFERROR(VLOOKUP($B62,'S41'!B:S,13,FALSE),"")</f>
        <v/>
      </c>
      <c r="AW62" t="str">
        <f>IFERROR(VLOOKUP($B62,'S42'!B:S,13,FALSE),"")</f>
        <v/>
      </c>
      <c r="AX62" t="str">
        <f>IFERROR(VLOOKUP($B62,'S43'!B:S,13,FALSE),"")</f>
        <v/>
      </c>
      <c r="AY62" t="str">
        <f>IFERROR(VLOOKUP($B62,'S44'!B:S,13,FALSE),"")</f>
        <v/>
      </c>
      <c r="AZ62" t="str">
        <f>IFERROR(VLOOKUP($B62,'S45'!B:S,13,FALSE),"")</f>
        <v/>
      </c>
      <c r="BA62" t="str">
        <f>IFERROR(VLOOKUP($B62,'S46'!B:S,13,FALSE),"")</f>
        <v/>
      </c>
      <c r="BB62" t="str">
        <f>IFERROR(VLOOKUP($B62,'S47'!B:S,13,FALSE),"")</f>
        <v/>
      </c>
      <c r="BC62" t="str">
        <f>IFERROR(VLOOKUP($B62,'S48'!B:S,13,FALSE),"")</f>
        <v/>
      </c>
      <c r="BD62" t="str">
        <f>IFERROR(VLOOKUP($B62,'S49'!B:S,13,FALSE),"")</f>
        <v/>
      </c>
      <c r="BE62" t="str">
        <f>IFERROR(VLOOKUP($B62,'S50'!B:S,13,FALSE),"")</f>
        <v/>
      </c>
      <c r="BF62" t="str">
        <f>IFERROR(VLOOKUP($B62,'S51'!B:S,13,FALSE),"")</f>
        <v/>
      </c>
      <c r="BG62" t="str">
        <f>IFERROR(VLOOKUP($B62,'S52'!B:S,13,FALSE),"")</f>
        <v/>
      </c>
      <c r="BH62" s="188">
        <f>IF(B62="",-9999.0001,IF(BJ62=52,-9999.0001+SUM(H62:BG62),IF(BJ62&lt;&gt;52,0.0001+SUM(H62:BG62))))</f>
        <v>-9999.0000999999993</v>
      </c>
      <c r="BI62" s="65" t="str">
        <f>IF(B62="","",SUM(H62:BG62))</f>
        <v/>
      </c>
      <c r="BJ62" s="65" t="str">
        <f>IF(B62="","",COUNTIF(H62:BG62,""))</f>
        <v/>
      </c>
      <c r="BK62" s="54">
        <f t="shared" si="1"/>
        <v>0</v>
      </c>
      <c r="BR62" t="str">
        <f>IFERROR(VLOOKUP($B62,'S01'!B:S,14,FALSE),"")</f>
        <v/>
      </c>
      <c r="BS62" t="str">
        <f>IFERROR(VLOOKUP($B62,'S02'!B:S,14,FALSE),"")</f>
        <v/>
      </c>
      <c r="BT62" t="str">
        <f>IFERROR(VLOOKUP($B62,'S03'!B:S,14,FALSE),"")</f>
        <v/>
      </c>
      <c r="BU62" t="str">
        <f>IFERROR(VLOOKUP($B62,'S04'!B:S,14,FALSE),"")</f>
        <v/>
      </c>
      <c r="BV62" t="str">
        <f>IFERROR(VLOOKUP($B62,'S05'!B:S,14,FALSE),"")</f>
        <v/>
      </c>
      <c r="BW62" t="str">
        <f>IFERROR(VLOOKUP($B62,'S06'!B:S,14,FALSE),"")</f>
        <v/>
      </c>
      <c r="BX62" t="str">
        <f>IFERROR(VLOOKUP($B62,'S07'!B:S,14,FALSE),"")</f>
        <v/>
      </c>
      <c r="BY62" t="str">
        <f>IFERROR(VLOOKUP($B62,'S08'!B:S,14,FALSE),"")</f>
        <v/>
      </c>
      <c r="BZ62" t="str">
        <f>IFERROR(VLOOKUP($B62,'S09'!B:S,14,FALSE),"")</f>
        <v/>
      </c>
      <c r="CA62" t="str">
        <f>IFERROR(VLOOKUP($B62,'S10'!B:S,14,FALSE),"")</f>
        <v/>
      </c>
      <c r="CB62" t="str">
        <f>IFERROR(VLOOKUP($B62,'S11'!B:S,14,FALSE),"")</f>
        <v/>
      </c>
      <c r="CC62" t="str">
        <f>IFERROR(VLOOKUP($B62,'S12'!B:S,14,FALSE),"")</f>
        <v/>
      </c>
      <c r="CD62" t="str">
        <f>IFERROR(VLOOKUP($B62,'S13'!B:S,14,FALSE),"")</f>
        <v/>
      </c>
      <c r="CE62" t="str">
        <f>IFERROR(VLOOKUP($B62,'S14'!B:S,14,FALSE),"")</f>
        <v/>
      </c>
      <c r="CF62" t="str">
        <f>IFERROR(VLOOKUP($B62,'S15'!B:S,14,FALSE),"")</f>
        <v/>
      </c>
      <c r="CG62" t="str">
        <f>IFERROR(VLOOKUP($B62,'S16'!B:S,14,FALSE),"")</f>
        <v/>
      </c>
      <c r="CH62" t="str">
        <f>IFERROR(VLOOKUP($B62,'S17'!B:S,14,FALSE),"")</f>
        <v/>
      </c>
      <c r="CI62" t="str">
        <f>IFERROR(VLOOKUP($B62,'S18'!B:S,14,FALSE),"")</f>
        <v/>
      </c>
      <c r="CJ62" t="str">
        <f>IFERROR(VLOOKUP($B62,'S19'!B:S,14,FALSE),"")</f>
        <v/>
      </c>
      <c r="CK62" t="str">
        <f>IFERROR(VLOOKUP($B62,'S20'!B:S,14,FALSE),"")</f>
        <v/>
      </c>
      <c r="CL62" t="str">
        <f>IFERROR(VLOOKUP($B62,'S21'!B:S,14,FALSE),"")</f>
        <v/>
      </c>
      <c r="CM62" t="str">
        <f>IFERROR(VLOOKUP($B62,'S22'!B:S,14,FALSE),"")</f>
        <v/>
      </c>
      <c r="CN62" t="str">
        <f>IFERROR(VLOOKUP($B62,'S23'!B:S,14,FALSE),"")</f>
        <v/>
      </c>
      <c r="CO62" t="str">
        <f>IFERROR(VLOOKUP($B62,'S24'!B:S,14,FALSE),"")</f>
        <v/>
      </c>
      <c r="CP62" t="str">
        <f>IFERROR(VLOOKUP($B62,'S25'!B:S,14,FALSE),"")</f>
        <v/>
      </c>
      <c r="CQ62" t="str">
        <f>IFERROR(VLOOKUP($B62,'S26'!B:S,14,FALSE),"")</f>
        <v/>
      </c>
      <c r="CR62" t="str">
        <f>IFERROR(VLOOKUP($B62,'S27'!B:S,14,FALSE),"")</f>
        <v/>
      </c>
      <c r="CS62" t="str">
        <f>IFERROR(VLOOKUP($B62,'S28'!B:S,14,FALSE),"")</f>
        <v/>
      </c>
      <c r="CT62" t="str">
        <f>IFERROR(VLOOKUP($B62,'S29'!B:S,14,FALSE),"")</f>
        <v/>
      </c>
      <c r="CU62" t="str">
        <f>IFERROR(VLOOKUP($B62,'S30'!B:S,14,FALSE),"")</f>
        <v/>
      </c>
      <c r="CV62" t="str">
        <f>IFERROR(VLOOKUP($B62,'S31'!B:S,14,FALSE),"")</f>
        <v/>
      </c>
      <c r="CW62" t="str">
        <f>IFERROR(VLOOKUP($B62,'S32'!B:S,14,FALSE),"")</f>
        <v/>
      </c>
      <c r="CX62" t="str">
        <f>IFERROR(VLOOKUP($B62,'S33'!B:S,14,FALSE),"")</f>
        <v/>
      </c>
      <c r="CY62" t="str">
        <f>IFERROR(VLOOKUP($B62,'S34'!B:S,14,FALSE),"")</f>
        <v/>
      </c>
      <c r="CZ62" t="str">
        <f>IFERROR(VLOOKUP($B62,'S35'!B:S,14,FALSE),"")</f>
        <v/>
      </c>
      <c r="DA62" t="str">
        <f>IFERROR(VLOOKUP($B62,'S36'!B:S,14,FALSE),"")</f>
        <v/>
      </c>
      <c r="DB62" t="str">
        <f>IFERROR(VLOOKUP($B62,'S37'!B:S,14,FALSE),"")</f>
        <v/>
      </c>
      <c r="DC62" t="str">
        <f>IFERROR(VLOOKUP($B62,'S38'!B:S,14,FALSE),"")</f>
        <v/>
      </c>
      <c r="DD62" t="str">
        <f>IFERROR(VLOOKUP($B62,'S39'!B:S,14,FALSE),"")</f>
        <v/>
      </c>
      <c r="DE62" t="str">
        <f>IFERROR(VLOOKUP($B62,'S40'!B:S,14,FALSE),"")</f>
        <v/>
      </c>
      <c r="DF62" t="str">
        <f>IFERROR(VLOOKUP($B62,'S41'!B:S,14,FALSE),"")</f>
        <v/>
      </c>
      <c r="DG62" t="str">
        <f>IFERROR(VLOOKUP($B62,'S42'!B:S,14,FALSE),"")</f>
        <v/>
      </c>
      <c r="DH62" t="str">
        <f>IFERROR(VLOOKUP($B62,'S43'!B:S,14,FALSE),"")</f>
        <v/>
      </c>
      <c r="DI62" t="str">
        <f>IFERROR(VLOOKUP($B62,'S44'!B:S,14,FALSE),"")</f>
        <v/>
      </c>
      <c r="DJ62" t="str">
        <f>IFERROR(VLOOKUP($B62,'S45'!B:S,14,FALSE),"")</f>
        <v/>
      </c>
      <c r="DK62" t="str">
        <f>IFERROR(VLOOKUP($B62,'S46'!B:S,14,FALSE),"")</f>
        <v/>
      </c>
      <c r="DL62" t="str">
        <f>IFERROR(VLOOKUP($B62,'S47'!B:S,14,FALSE),"")</f>
        <v/>
      </c>
      <c r="DM62" t="str">
        <f>IFERROR(VLOOKUP($B62,'S48'!B:S,14,FALSE),"")</f>
        <v/>
      </c>
      <c r="DN62" t="str">
        <f>IFERROR(VLOOKUP($B62,'S49'!B:S,14,FALSE),"")</f>
        <v/>
      </c>
      <c r="DO62" t="str">
        <f>IFERROR(VLOOKUP($B62,'S50'!B:S,14,FALSE),"")</f>
        <v/>
      </c>
      <c r="DP62" t="str">
        <f>IFERROR(VLOOKUP($B62,'S51'!B:S,14,FALSE),"")</f>
        <v/>
      </c>
      <c r="DQ62" t="str">
        <f>IFERROR(VLOOKUP($B62,'S52'!B:S,14,FALSE),"")</f>
        <v/>
      </c>
      <c r="DR62" t="str">
        <f>IF(B62="","",IF(F62="non classé","",SUM(BR62:DQ62)))</f>
        <v/>
      </c>
      <c r="DT62" s="208"/>
    </row>
    <row r="63" spans="1:124" ht="26.25" hidden="1" x14ac:dyDescent="0.25">
      <c r="A63" s="48"/>
      <c r="B63" s="40"/>
      <c r="F63" s="86" t="str">
        <f>IF(B63="","",IFERROR(INDEX(Challenge!$A$3:$A$72,MATCH(B63,Challenge!$B$3:$B$72,0)),"non classé"))</f>
        <v/>
      </c>
      <c r="G63" s="86"/>
      <c r="H63" t="str">
        <f>IFERROR(VLOOKUP($B63,'S01'!B:S,13,FALSE),"")</f>
        <v/>
      </c>
      <c r="I63" t="str">
        <f>IFERROR(VLOOKUP($B63,'S02'!B:S,13,FALSE),"")</f>
        <v/>
      </c>
      <c r="J63" t="str">
        <f>IFERROR(VLOOKUP($B63,'S03'!B:S,13,FALSE),"")</f>
        <v/>
      </c>
      <c r="K63" t="str">
        <f>IFERROR(VLOOKUP($B63,'S04'!B:S,13,FALSE),"")</f>
        <v/>
      </c>
      <c r="L63" t="str">
        <f>IFERROR(VLOOKUP($B63,'S05'!B:S,13,FALSE),"")</f>
        <v/>
      </c>
      <c r="M63" t="str">
        <f>IFERROR(VLOOKUP($B63,'S06'!B:S,13,FALSE),"")</f>
        <v/>
      </c>
      <c r="N63" t="str">
        <f>IFERROR(VLOOKUP($B63,'S07'!B:S,13,FALSE),"")</f>
        <v/>
      </c>
      <c r="O63" t="str">
        <f>IFERROR(VLOOKUP($B63,'S08'!B:S,13,FALSE),"")</f>
        <v/>
      </c>
      <c r="P63" t="str">
        <f>IFERROR(VLOOKUP($B63,'S09'!B:S,13,FALSE),"")</f>
        <v/>
      </c>
      <c r="Q63" t="str">
        <f>IFERROR(VLOOKUP($B63,'S10'!B:S,13,FALSE),"")</f>
        <v/>
      </c>
      <c r="R63" t="str">
        <f>IFERROR(VLOOKUP($B63,'S11'!B:S,13,FALSE),"")</f>
        <v/>
      </c>
      <c r="S63" t="str">
        <f>IFERROR(VLOOKUP($B63,'S12'!B:S,13,FALSE),"")</f>
        <v/>
      </c>
      <c r="T63" t="str">
        <f>IFERROR(VLOOKUP($B63,'S13'!B:S,13,FALSE),"")</f>
        <v/>
      </c>
      <c r="U63" t="str">
        <f>IFERROR(VLOOKUP($B63,'S14'!B:S,13,FALSE),"")</f>
        <v/>
      </c>
      <c r="V63" t="str">
        <f>IFERROR(VLOOKUP($B63,'S15'!B:S,13,FALSE),"")</f>
        <v/>
      </c>
      <c r="W63" t="str">
        <f>IFERROR(VLOOKUP($B63,'S16'!B:S,13,FALSE),"")</f>
        <v/>
      </c>
      <c r="X63" t="str">
        <f>IFERROR(VLOOKUP($B63,'S17'!B:S,13,FALSE),"")</f>
        <v/>
      </c>
      <c r="Y63" t="str">
        <f>IFERROR(VLOOKUP($B63,'S18'!B:S,13,FALSE),"")</f>
        <v/>
      </c>
      <c r="Z63" t="str">
        <f>IFERROR(VLOOKUP($B63,'S19'!B:S,13,FALSE),"")</f>
        <v/>
      </c>
      <c r="AA63" t="str">
        <f>IFERROR(VLOOKUP($B63,'S20'!B:S,13,FALSE),"")</f>
        <v/>
      </c>
      <c r="AB63" t="str">
        <f>IFERROR(VLOOKUP($B63,'S21'!B:S,13,FALSE),"")</f>
        <v/>
      </c>
      <c r="AC63" t="str">
        <f>IFERROR(VLOOKUP($B63,'S22'!B:S,13,FALSE),"")</f>
        <v/>
      </c>
      <c r="AD63" t="str">
        <f>IFERROR(VLOOKUP($B63,'S23'!B:S,13,FALSE),"")</f>
        <v/>
      </c>
      <c r="AE63" t="str">
        <f>IFERROR(VLOOKUP($B63,'S24'!B:S,13,FALSE),"")</f>
        <v/>
      </c>
      <c r="AF63" t="str">
        <f>IFERROR(VLOOKUP($B63,'S25'!B:S,13,FALSE),"")</f>
        <v/>
      </c>
      <c r="AG63" t="str">
        <f>IFERROR(VLOOKUP($B63,'S26'!B:S,13,FALSE),"")</f>
        <v/>
      </c>
      <c r="AH63" t="str">
        <f>IFERROR(VLOOKUP($B63,'S27'!B:S,13,FALSE),"")</f>
        <v/>
      </c>
      <c r="AI63" t="str">
        <f>IFERROR(VLOOKUP($B63,'S28'!B:S,13,FALSE),"")</f>
        <v/>
      </c>
      <c r="AJ63" t="str">
        <f>IFERROR(VLOOKUP($B63,'S29'!B:S,13,FALSE),"")</f>
        <v/>
      </c>
      <c r="AK63" t="str">
        <f>IFERROR(VLOOKUP($B63,'S30'!B:S,13,FALSE),"")</f>
        <v/>
      </c>
      <c r="AL63" t="str">
        <f>IFERROR(VLOOKUP($B63,'S31'!B:S,13,FALSE),"")</f>
        <v/>
      </c>
      <c r="AM63" t="str">
        <f>IFERROR(VLOOKUP($B63,'S32'!B:S,13,FALSE),"")</f>
        <v/>
      </c>
      <c r="AN63" t="str">
        <f>IFERROR(VLOOKUP($B63,'S33'!B:S,13,FALSE),"")</f>
        <v/>
      </c>
      <c r="AO63" t="str">
        <f>IFERROR(VLOOKUP($B63,'S34'!B:S,13,FALSE),"")</f>
        <v/>
      </c>
      <c r="AP63" t="str">
        <f>IFERROR(VLOOKUP($B63,'S35'!B:S,13,FALSE),"")</f>
        <v/>
      </c>
      <c r="AQ63" t="str">
        <f>IFERROR(VLOOKUP($B63,'S36'!B:S,13,FALSE),"")</f>
        <v/>
      </c>
      <c r="AR63" t="str">
        <f>IFERROR(VLOOKUP($B63,'S37'!B:S,13,FALSE),"")</f>
        <v/>
      </c>
      <c r="AS63" t="str">
        <f>IFERROR(VLOOKUP($B63,'S38'!B:S,13,FALSE),"")</f>
        <v/>
      </c>
      <c r="AT63" t="str">
        <f>IFERROR(VLOOKUP($B63,'S39'!B:S,13,FALSE),"")</f>
        <v/>
      </c>
      <c r="AU63" s="37" t="str">
        <f>IFERROR(VLOOKUP($B63,'S40'!B:S,13,FALSE),"")</f>
        <v/>
      </c>
      <c r="AV63" t="str">
        <f>IFERROR(VLOOKUP($B63,'S41'!B:S,13,FALSE),"")</f>
        <v/>
      </c>
      <c r="AW63" t="str">
        <f>IFERROR(VLOOKUP($B63,'S42'!B:S,13,FALSE),"")</f>
        <v/>
      </c>
      <c r="AX63" t="str">
        <f>IFERROR(VLOOKUP($B63,'S43'!B:S,13,FALSE),"")</f>
        <v/>
      </c>
      <c r="AY63" t="str">
        <f>IFERROR(VLOOKUP($B63,'S44'!B:S,13,FALSE),"")</f>
        <v/>
      </c>
      <c r="AZ63" t="str">
        <f>IFERROR(VLOOKUP($B63,'S45'!B:S,13,FALSE),"")</f>
        <v/>
      </c>
      <c r="BA63" t="str">
        <f>IFERROR(VLOOKUP($B63,'S46'!B:S,13,FALSE),"")</f>
        <v/>
      </c>
      <c r="BB63" t="str">
        <f>IFERROR(VLOOKUP($B63,'S47'!B:S,13,FALSE),"")</f>
        <v/>
      </c>
      <c r="BC63" t="str">
        <f>IFERROR(VLOOKUP($B63,'S48'!B:S,13,FALSE),"")</f>
        <v/>
      </c>
      <c r="BD63" t="str">
        <f>IFERROR(VLOOKUP($B63,'S49'!B:S,13,FALSE),"")</f>
        <v/>
      </c>
      <c r="BE63" t="str">
        <f>IFERROR(VLOOKUP($B63,'S50'!B:S,13,FALSE),"")</f>
        <v/>
      </c>
      <c r="BF63" t="str">
        <f>IFERROR(VLOOKUP($B63,'S51'!B:S,13,FALSE),"")</f>
        <v/>
      </c>
      <c r="BG63" t="str">
        <f>IFERROR(VLOOKUP($B63,'S52'!B:S,13,FALSE),"")</f>
        <v/>
      </c>
      <c r="BH63" s="188">
        <f>IF(B63="",-9999.0001,IF(BJ63=52,-9999.0001+SUM(H63:BG63),IF(BJ63&lt;&gt;52,0.0001+SUM(H63:BG63))))</f>
        <v>-9999.0000999999993</v>
      </c>
      <c r="BI63" s="65" t="str">
        <f>IF(B63="","",SUM(H63:BG63))</f>
        <v/>
      </c>
      <c r="BJ63" s="65" t="str">
        <f>IF(B63="","",COUNTIF(H63:BG63,""))</f>
        <v/>
      </c>
      <c r="BK63" s="54">
        <f t="shared" si="1"/>
        <v>0</v>
      </c>
      <c r="BR63" t="str">
        <f>IFERROR(VLOOKUP($B63,'S01'!B:S,14,FALSE),"")</f>
        <v/>
      </c>
      <c r="BS63" t="str">
        <f>IFERROR(VLOOKUP($B63,'S02'!B:S,14,FALSE),"")</f>
        <v/>
      </c>
      <c r="BT63" t="str">
        <f>IFERROR(VLOOKUP($B63,'S03'!B:S,14,FALSE),"")</f>
        <v/>
      </c>
      <c r="BU63" t="str">
        <f>IFERROR(VLOOKUP($B63,'S04'!B:S,14,FALSE),"")</f>
        <v/>
      </c>
      <c r="BV63" t="str">
        <f>IFERROR(VLOOKUP($B63,'S05'!B:S,14,FALSE),"")</f>
        <v/>
      </c>
      <c r="BW63" t="str">
        <f>IFERROR(VLOOKUP($B63,'S06'!B:S,14,FALSE),"")</f>
        <v/>
      </c>
      <c r="BX63" t="str">
        <f>IFERROR(VLOOKUP($B63,'S07'!B:S,14,FALSE),"")</f>
        <v/>
      </c>
      <c r="BY63" t="str">
        <f>IFERROR(VLOOKUP($B63,'S08'!B:S,14,FALSE),"")</f>
        <v/>
      </c>
      <c r="BZ63" t="str">
        <f>IFERROR(VLOOKUP($B63,'S09'!B:S,14,FALSE),"")</f>
        <v/>
      </c>
      <c r="CA63" t="str">
        <f>IFERROR(VLOOKUP($B63,'S10'!B:S,14,FALSE),"")</f>
        <v/>
      </c>
      <c r="CB63" t="str">
        <f>IFERROR(VLOOKUP($B63,'S11'!B:S,14,FALSE),"")</f>
        <v/>
      </c>
      <c r="CC63" t="str">
        <f>IFERROR(VLOOKUP($B63,'S12'!B:S,14,FALSE),"")</f>
        <v/>
      </c>
      <c r="CD63" t="str">
        <f>IFERROR(VLOOKUP($B63,'S13'!B:S,14,FALSE),"")</f>
        <v/>
      </c>
      <c r="CE63" t="str">
        <f>IFERROR(VLOOKUP($B63,'S14'!B:S,14,FALSE),"")</f>
        <v/>
      </c>
      <c r="CF63" t="str">
        <f>IFERROR(VLOOKUP($B63,'S15'!B:S,14,FALSE),"")</f>
        <v/>
      </c>
      <c r="CG63" t="str">
        <f>IFERROR(VLOOKUP($B63,'S16'!B:S,14,FALSE),"")</f>
        <v/>
      </c>
      <c r="CH63" t="str">
        <f>IFERROR(VLOOKUP($B63,'S17'!B:S,14,FALSE),"")</f>
        <v/>
      </c>
      <c r="CI63" t="str">
        <f>IFERROR(VLOOKUP($B63,'S18'!B:S,14,FALSE),"")</f>
        <v/>
      </c>
      <c r="CJ63" t="str">
        <f>IFERROR(VLOOKUP($B63,'S19'!B:S,14,FALSE),"")</f>
        <v/>
      </c>
      <c r="CK63" t="str">
        <f>IFERROR(VLOOKUP($B63,'S20'!B:S,14,FALSE),"")</f>
        <v/>
      </c>
      <c r="CL63" t="str">
        <f>IFERROR(VLOOKUP($B63,'S21'!B:S,14,FALSE),"")</f>
        <v/>
      </c>
      <c r="CM63" t="str">
        <f>IFERROR(VLOOKUP($B63,'S22'!B:S,14,FALSE),"")</f>
        <v/>
      </c>
      <c r="CN63" t="str">
        <f>IFERROR(VLOOKUP($B63,'S23'!B:S,14,FALSE),"")</f>
        <v/>
      </c>
      <c r="CO63" t="str">
        <f>IFERROR(VLOOKUP($B63,'S24'!B:S,14,FALSE),"")</f>
        <v/>
      </c>
      <c r="CP63" t="str">
        <f>IFERROR(VLOOKUP($B63,'S25'!B:S,14,FALSE),"")</f>
        <v/>
      </c>
      <c r="CQ63" t="str">
        <f>IFERROR(VLOOKUP($B63,'S26'!B:S,14,FALSE),"")</f>
        <v/>
      </c>
      <c r="CR63" t="str">
        <f>IFERROR(VLOOKUP($B63,'S27'!B:S,14,FALSE),"")</f>
        <v/>
      </c>
      <c r="CS63" t="str">
        <f>IFERROR(VLOOKUP($B63,'S28'!B:S,14,FALSE),"")</f>
        <v/>
      </c>
      <c r="CT63" t="str">
        <f>IFERROR(VLOOKUP($B63,'S29'!B:S,14,FALSE),"")</f>
        <v/>
      </c>
      <c r="CU63" t="str">
        <f>IFERROR(VLOOKUP($B63,'S30'!B:S,14,FALSE),"")</f>
        <v/>
      </c>
      <c r="CV63" t="str">
        <f>IFERROR(VLOOKUP($B63,'S31'!B:S,14,FALSE),"")</f>
        <v/>
      </c>
      <c r="CW63" t="str">
        <f>IFERROR(VLOOKUP($B63,'S32'!B:S,14,FALSE),"")</f>
        <v/>
      </c>
      <c r="CX63" t="str">
        <f>IFERROR(VLOOKUP($B63,'S33'!B:S,14,FALSE),"")</f>
        <v/>
      </c>
      <c r="CY63" t="str">
        <f>IFERROR(VLOOKUP($B63,'S34'!B:S,14,FALSE),"")</f>
        <v/>
      </c>
      <c r="CZ63" t="str">
        <f>IFERROR(VLOOKUP($B63,'S35'!B:S,14,FALSE),"")</f>
        <v/>
      </c>
      <c r="DA63" t="str">
        <f>IFERROR(VLOOKUP($B63,'S36'!B:S,14,FALSE),"")</f>
        <v/>
      </c>
      <c r="DB63" t="str">
        <f>IFERROR(VLOOKUP($B63,'S37'!B:S,14,FALSE),"")</f>
        <v/>
      </c>
      <c r="DC63" t="str">
        <f>IFERROR(VLOOKUP($B63,'S38'!B:S,14,FALSE),"")</f>
        <v/>
      </c>
      <c r="DD63" t="str">
        <f>IFERROR(VLOOKUP($B63,'S39'!B:S,14,FALSE),"")</f>
        <v/>
      </c>
      <c r="DE63" t="str">
        <f>IFERROR(VLOOKUP($B63,'S40'!B:S,14,FALSE),"")</f>
        <v/>
      </c>
      <c r="DF63" t="str">
        <f>IFERROR(VLOOKUP($B63,'S41'!B:S,14,FALSE),"")</f>
        <v/>
      </c>
      <c r="DG63" t="str">
        <f>IFERROR(VLOOKUP($B63,'S42'!B:S,14,FALSE),"")</f>
        <v/>
      </c>
      <c r="DH63" t="str">
        <f>IFERROR(VLOOKUP($B63,'S43'!B:S,14,FALSE),"")</f>
        <v/>
      </c>
      <c r="DI63" t="str">
        <f>IFERROR(VLOOKUP($B63,'S44'!B:S,14,FALSE),"")</f>
        <v/>
      </c>
      <c r="DJ63" t="str">
        <f>IFERROR(VLOOKUP($B63,'S45'!B:S,14,FALSE),"")</f>
        <v/>
      </c>
      <c r="DK63" t="str">
        <f>IFERROR(VLOOKUP($B63,'S46'!B:S,14,FALSE),"")</f>
        <v/>
      </c>
      <c r="DL63" t="str">
        <f>IFERROR(VLOOKUP($B63,'S47'!B:S,14,FALSE),"")</f>
        <v/>
      </c>
      <c r="DM63" t="str">
        <f>IFERROR(VLOOKUP($B63,'S48'!B:S,14,FALSE),"")</f>
        <v/>
      </c>
      <c r="DN63" t="str">
        <f>IFERROR(VLOOKUP($B63,'S49'!B:S,14,FALSE),"")</f>
        <v/>
      </c>
      <c r="DO63" t="str">
        <f>IFERROR(VLOOKUP($B63,'S50'!B:S,14,FALSE),"")</f>
        <v/>
      </c>
      <c r="DP63" t="str">
        <f>IFERROR(VLOOKUP($B63,'S51'!B:S,14,FALSE),"")</f>
        <v/>
      </c>
      <c r="DQ63" t="str">
        <f>IFERROR(VLOOKUP($B63,'S52'!B:S,14,FALSE),"")</f>
        <v/>
      </c>
      <c r="DR63" t="str">
        <f>IF(B63="","",IF(F63="non classé","",SUM(BR63:DQ63)))</f>
        <v/>
      </c>
      <c r="DT63" s="208"/>
    </row>
    <row r="64" spans="1:124" ht="26.25" hidden="1" x14ac:dyDescent="0.25">
      <c r="A64" s="48"/>
      <c r="B64" s="39"/>
      <c r="F64" s="86" t="str">
        <f>IF(B64="","",IFERROR(INDEX(Challenge!$A$3:$A$72,MATCH(B64,Challenge!$B$3:$B$72,0)),"non classé"))</f>
        <v/>
      </c>
      <c r="G64" s="86"/>
      <c r="H64" t="str">
        <f>IFERROR(VLOOKUP($B64,'S01'!B:S,13,FALSE),"")</f>
        <v/>
      </c>
      <c r="I64" t="str">
        <f>IFERROR(VLOOKUP($B64,'S02'!B:S,13,FALSE),"")</f>
        <v/>
      </c>
      <c r="J64" t="str">
        <f>IFERROR(VLOOKUP($B64,'S03'!B:S,13,FALSE),"")</f>
        <v/>
      </c>
      <c r="K64" t="str">
        <f>IFERROR(VLOOKUP($B64,'S04'!B:S,13,FALSE),"")</f>
        <v/>
      </c>
      <c r="L64" t="str">
        <f>IFERROR(VLOOKUP($B64,'S05'!B:S,13,FALSE),"")</f>
        <v/>
      </c>
      <c r="M64" t="str">
        <f>IFERROR(VLOOKUP($B64,'S06'!B:S,13,FALSE),"")</f>
        <v/>
      </c>
      <c r="N64" t="str">
        <f>IFERROR(VLOOKUP($B64,'S07'!B:S,13,FALSE),"")</f>
        <v/>
      </c>
      <c r="O64" t="str">
        <f>IFERROR(VLOOKUP($B64,'S08'!B:S,13,FALSE),"")</f>
        <v/>
      </c>
      <c r="P64" t="str">
        <f>IFERROR(VLOOKUP($B64,'S09'!B:S,13,FALSE),"")</f>
        <v/>
      </c>
      <c r="Q64" t="str">
        <f>IFERROR(VLOOKUP($B64,'S10'!B:S,13,FALSE),"")</f>
        <v/>
      </c>
      <c r="R64" t="str">
        <f>IFERROR(VLOOKUP($B64,'S11'!B:S,13,FALSE),"")</f>
        <v/>
      </c>
      <c r="S64" t="str">
        <f>IFERROR(VLOOKUP($B64,'S12'!B:S,13,FALSE),"")</f>
        <v/>
      </c>
      <c r="T64" t="str">
        <f>IFERROR(VLOOKUP($B64,'S13'!B:S,13,FALSE),"")</f>
        <v/>
      </c>
      <c r="U64" t="str">
        <f>IFERROR(VLOOKUP($B64,'S14'!B:S,13,FALSE),"")</f>
        <v/>
      </c>
      <c r="V64" t="str">
        <f>IFERROR(VLOOKUP($B64,'S15'!B:S,13,FALSE),"")</f>
        <v/>
      </c>
      <c r="W64" t="str">
        <f>IFERROR(VLOOKUP($B64,'S16'!B:S,13,FALSE),"")</f>
        <v/>
      </c>
      <c r="X64" t="str">
        <f>IFERROR(VLOOKUP($B64,'S17'!B:S,13,FALSE),"")</f>
        <v/>
      </c>
      <c r="Y64" t="str">
        <f>IFERROR(VLOOKUP($B64,'S18'!B:S,13,FALSE),"")</f>
        <v/>
      </c>
      <c r="Z64" t="str">
        <f>IFERROR(VLOOKUP($B64,'S19'!B:S,13,FALSE),"")</f>
        <v/>
      </c>
      <c r="AA64" t="str">
        <f>IFERROR(VLOOKUP($B64,'S20'!B:S,13,FALSE),"")</f>
        <v/>
      </c>
      <c r="AB64" t="str">
        <f>IFERROR(VLOOKUP($B64,'S21'!B:S,13,FALSE),"")</f>
        <v/>
      </c>
      <c r="AC64" t="str">
        <f>IFERROR(VLOOKUP($B64,'S22'!B:S,13,FALSE),"")</f>
        <v/>
      </c>
      <c r="AD64" t="str">
        <f>IFERROR(VLOOKUP($B64,'S23'!B:S,13,FALSE),"")</f>
        <v/>
      </c>
      <c r="AE64" t="str">
        <f>IFERROR(VLOOKUP($B64,'S24'!B:S,13,FALSE),"")</f>
        <v/>
      </c>
      <c r="AF64" t="str">
        <f>IFERROR(VLOOKUP($B64,'S25'!B:S,13,FALSE),"")</f>
        <v/>
      </c>
      <c r="AG64" t="str">
        <f>IFERROR(VLOOKUP($B64,'S26'!B:S,13,FALSE),"")</f>
        <v/>
      </c>
      <c r="AH64" t="str">
        <f>IFERROR(VLOOKUP($B64,'S27'!B:S,13,FALSE),"")</f>
        <v/>
      </c>
      <c r="AI64" t="str">
        <f>IFERROR(VLOOKUP($B64,'S28'!B:S,13,FALSE),"")</f>
        <v/>
      </c>
      <c r="AJ64" t="str">
        <f>IFERROR(VLOOKUP($B64,'S29'!B:S,13,FALSE),"")</f>
        <v/>
      </c>
      <c r="AK64" t="str">
        <f>IFERROR(VLOOKUP($B64,'S30'!B:S,13,FALSE),"")</f>
        <v/>
      </c>
      <c r="AL64" t="str">
        <f>IFERROR(VLOOKUP($B64,'S31'!B:S,13,FALSE),"")</f>
        <v/>
      </c>
      <c r="AM64" t="str">
        <f>IFERROR(VLOOKUP($B64,'S32'!B:S,13,FALSE),"")</f>
        <v/>
      </c>
      <c r="AN64" t="str">
        <f>IFERROR(VLOOKUP($B64,'S33'!B:S,13,FALSE),"")</f>
        <v/>
      </c>
      <c r="AO64" t="str">
        <f>IFERROR(VLOOKUP($B64,'S34'!B:S,13,FALSE),"")</f>
        <v/>
      </c>
      <c r="AP64" t="str">
        <f>IFERROR(VLOOKUP($B64,'S35'!B:S,13,FALSE),"")</f>
        <v/>
      </c>
      <c r="AQ64" t="str">
        <f>IFERROR(VLOOKUP($B64,'S36'!B:S,13,FALSE),"")</f>
        <v/>
      </c>
      <c r="AR64" t="str">
        <f>IFERROR(VLOOKUP($B64,'S37'!B:S,13,FALSE),"")</f>
        <v/>
      </c>
      <c r="AS64" t="str">
        <f>IFERROR(VLOOKUP($B64,'S38'!B:S,13,FALSE),"")</f>
        <v/>
      </c>
      <c r="AT64" t="str">
        <f>IFERROR(VLOOKUP($B64,'S39'!B:S,13,FALSE),"")</f>
        <v/>
      </c>
      <c r="AU64" s="37" t="str">
        <f>IFERROR(VLOOKUP($B64,'S40'!B:S,13,FALSE),"")</f>
        <v/>
      </c>
      <c r="AV64" t="str">
        <f>IFERROR(VLOOKUP($B64,'S41'!B:S,13,FALSE),"")</f>
        <v/>
      </c>
      <c r="AW64" t="str">
        <f>IFERROR(VLOOKUP($B64,'S42'!B:S,13,FALSE),"")</f>
        <v/>
      </c>
      <c r="AX64" t="str">
        <f>IFERROR(VLOOKUP($B64,'S43'!B:S,13,FALSE),"")</f>
        <v/>
      </c>
      <c r="AY64" t="str">
        <f>IFERROR(VLOOKUP($B64,'S44'!B:S,13,FALSE),"")</f>
        <v/>
      </c>
      <c r="AZ64" t="str">
        <f>IFERROR(VLOOKUP($B64,'S45'!B:S,13,FALSE),"")</f>
        <v/>
      </c>
      <c r="BA64" t="str">
        <f>IFERROR(VLOOKUP($B64,'S46'!B:S,13,FALSE),"")</f>
        <v/>
      </c>
      <c r="BB64" t="str">
        <f>IFERROR(VLOOKUP($B64,'S47'!B:S,13,FALSE),"")</f>
        <v/>
      </c>
      <c r="BC64" t="str">
        <f>IFERROR(VLOOKUP($B64,'S48'!B:S,13,FALSE),"")</f>
        <v/>
      </c>
      <c r="BD64" t="str">
        <f>IFERROR(VLOOKUP($B64,'S49'!B:S,13,FALSE),"")</f>
        <v/>
      </c>
      <c r="BE64" t="str">
        <f>IFERROR(VLOOKUP($B64,'S50'!B:S,13,FALSE),"")</f>
        <v/>
      </c>
      <c r="BF64" t="str">
        <f>IFERROR(VLOOKUP($B64,'S51'!B:S,13,FALSE),"")</f>
        <v/>
      </c>
      <c r="BG64" t="str">
        <f>IFERROR(VLOOKUP($B64,'S52'!B:S,13,FALSE),"")</f>
        <v/>
      </c>
      <c r="BH64" s="188">
        <f>IF(B64="",-9999.0001,IF(BJ64=52,-9999.0001+SUM(H64:BG64),IF(BJ64&lt;&gt;52,0.0001+SUM(H64:BG64))))</f>
        <v>-9999.0000999999993</v>
      </c>
      <c r="BI64" s="65" t="str">
        <f>IF(B64="","",SUM(H64:BG64))</f>
        <v/>
      </c>
      <c r="BJ64" s="65" t="str">
        <f>IF(B64="","",COUNTIF(H64:BG64,""))</f>
        <v/>
      </c>
      <c r="BK64" s="54">
        <f t="shared" si="1"/>
        <v>0</v>
      </c>
      <c r="BR64" t="str">
        <f>IFERROR(VLOOKUP($B64,'S01'!B:S,14,FALSE),"")</f>
        <v/>
      </c>
      <c r="BS64" t="str">
        <f>IFERROR(VLOOKUP($B64,'S02'!B:S,14,FALSE),"")</f>
        <v/>
      </c>
      <c r="BT64" t="str">
        <f>IFERROR(VLOOKUP($B64,'S03'!B:S,14,FALSE),"")</f>
        <v/>
      </c>
      <c r="BU64" t="str">
        <f>IFERROR(VLOOKUP($B64,'S04'!B:S,14,FALSE),"")</f>
        <v/>
      </c>
      <c r="BV64" t="str">
        <f>IFERROR(VLOOKUP($B64,'S05'!B:S,14,FALSE),"")</f>
        <v/>
      </c>
      <c r="BW64" t="str">
        <f>IFERROR(VLOOKUP($B64,'S06'!B:S,14,FALSE),"")</f>
        <v/>
      </c>
      <c r="BX64" t="str">
        <f>IFERROR(VLOOKUP($B64,'S07'!B:S,14,FALSE),"")</f>
        <v/>
      </c>
      <c r="BY64" t="str">
        <f>IFERROR(VLOOKUP($B64,'S08'!B:S,14,FALSE),"")</f>
        <v/>
      </c>
      <c r="BZ64" t="str">
        <f>IFERROR(VLOOKUP($B64,'S09'!B:S,14,FALSE),"")</f>
        <v/>
      </c>
      <c r="CA64" t="str">
        <f>IFERROR(VLOOKUP($B64,'S10'!B:S,14,FALSE),"")</f>
        <v/>
      </c>
      <c r="CB64" t="str">
        <f>IFERROR(VLOOKUP($B64,'S11'!B:S,14,FALSE),"")</f>
        <v/>
      </c>
      <c r="CC64" t="str">
        <f>IFERROR(VLOOKUP($B64,'S12'!B:S,14,FALSE),"")</f>
        <v/>
      </c>
      <c r="CD64" t="str">
        <f>IFERROR(VLOOKUP($B64,'S13'!B:S,14,FALSE),"")</f>
        <v/>
      </c>
      <c r="CE64" t="str">
        <f>IFERROR(VLOOKUP($B64,'S14'!B:S,14,FALSE),"")</f>
        <v/>
      </c>
      <c r="CF64" t="str">
        <f>IFERROR(VLOOKUP($B64,'S15'!B:S,14,FALSE),"")</f>
        <v/>
      </c>
      <c r="CG64" t="str">
        <f>IFERROR(VLOOKUP($B64,'S16'!B:S,14,FALSE),"")</f>
        <v/>
      </c>
      <c r="CH64" t="str">
        <f>IFERROR(VLOOKUP($B64,'S17'!B:S,14,FALSE),"")</f>
        <v/>
      </c>
      <c r="CI64" t="str">
        <f>IFERROR(VLOOKUP($B64,'S18'!B:S,14,FALSE),"")</f>
        <v/>
      </c>
      <c r="CJ64" t="str">
        <f>IFERROR(VLOOKUP($B64,'S19'!B:S,14,FALSE),"")</f>
        <v/>
      </c>
      <c r="CK64" t="str">
        <f>IFERROR(VLOOKUP($B64,'S20'!B:S,14,FALSE),"")</f>
        <v/>
      </c>
      <c r="CL64" t="str">
        <f>IFERROR(VLOOKUP($B64,'S21'!B:S,14,FALSE),"")</f>
        <v/>
      </c>
      <c r="CM64" t="str">
        <f>IFERROR(VLOOKUP($B64,'S22'!B:S,14,FALSE),"")</f>
        <v/>
      </c>
      <c r="CN64" t="str">
        <f>IFERROR(VLOOKUP($B64,'S23'!B:S,14,FALSE),"")</f>
        <v/>
      </c>
      <c r="CO64" t="str">
        <f>IFERROR(VLOOKUP($B64,'S24'!B:S,14,FALSE),"")</f>
        <v/>
      </c>
      <c r="CP64" t="str">
        <f>IFERROR(VLOOKUP($B64,'S25'!B:S,14,FALSE),"")</f>
        <v/>
      </c>
      <c r="CQ64" t="str">
        <f>IFERROR(VLOOKUP($B64,'S26'!B:S,14,FALSE),"")</f>
        <v/>
      </c>
      <c r="CR64" t="str">
        <f>IFERROR(VLOOKUP($B64,'S27'!B:S,14,FALSE),"")</f>
        <v/>
      </c>
      <c r="CS64" t="str">
        <f>IFERROR(VLOOKUP($B64,'S28'!B:S,14,FALSE),"")</f>
        <v/>
      </c>
      <c r="CT64" t="str">
        <f>IFERROR(VLOOKUP($B64,'S29'!B:S,14,FALSE),"")</f>
        <v/>
      </c>
      <c r="CU64" t="str">
        <f>IFERROR(VLOOKUP($B64,'S30'!B:S,14,FALSE),"")</f>
        <v/>
      </c>
      <c r="CV64" t="str">
        <f>IFERROR(VLOOKUP($B64,'S31'!B:S,14,FALSE),"")</f>
        <v/>
      </c>
      <c r="CW64" t="str">
        <f>IFERROR(VLOOKUP($B64,'S32'!B:S,14,FALSE),"")</f>
        <v/>
      </c>
      <c r="CX64" t="str">
        <f>IFERROR(VLOOKUP($B64,'S33'!B:S,14,FALSE),"")</f>
        <v/>
      </c>
      <c r="CY64" t="str">
        <f>IFERROR(VLOOKUP($B64,'S34'!B:S,14,FALSE),"")</f>
        <v/>
      </c>
      <c r="CZ64" t="str">
        <f>IFERROR(VLOOKUP($B64,'S35'!B:S,14,FALSE),"")</f>
        <v/>
      </c>
      <c r="DA64" t="str">
        <f>IFERROR(VLOOKUP($B64,'S36'!B:S,14,FALSE),"")</f>
        <v/>
      </c>
      <c r="DB64" t="str">
        <f>IFERROR(VLOOKUP($B64,'S37'!B:S,14,FALSE),"")</f>
        <v/>
      </c>
      <c r="DC64" t="str">
        <f>IFERROR(VLOOKUP($B64,'S38'!B:S,14,FALSE),"")</f>
        <v/>
      </c>
      <c r="DD64" t="str">
        <f>IFERROR(VLOOKUP($B64,'S39'!B:S,14,FALSE),"")</f>
        <v/>
      </c>
      <c r="DE64" t="str">
        <f>IFERROR(VLOOKUP($B64,'S40'!B:S,14,FALSE),"")</f>
        <v/>
      </c>
      <c r="DF64" t="str">
        <f>IFERROR(VLOOKUP($B64,'S41'!B:S,14,FALSE),"")</f>
        <v/>
      </c>
      <c r="DG64" t="str">
        <f>IFERROR(VLOOKUP($B64,'S42'!B:S,14,FALSE),"")</f>
        <v/>
      </c>
      <c r="DH64" t="str">
        <f>IFERROR(VLOOKUP($B64,'S43'!B:S,14,FALSE),"")</f>
        <v/>
      </c>
      <c r="DI64" t="str">
        <f>IFERROR(VLOOKUP($B64,'S44'!B:S,14,FALSE),"")</f>
        <v/>
      </c>
      <c r="DJ64" t="str">
        <f>IFERROR(VLOOKUP($B64,'S45'!B:S,14,FALSE),"")</f>
        <v/>
      </c>
      <c r="DK64" t="str">
        <f>IFERROR(VLOOKUP($B64,'S46'!B:S,14,FALSE),"")</f>
        <v/>
      </c>
      <c r="DL64" t="str">
        <f>IFERROR(VLOOKUP($B64,'S47'!B:S,14,FALSE),"")</f>
        <v/>
      </c>
      <c r="DM64" t="str">
        <f>IFERROR(VLOOKUP($B64,'S48'!B:S,14,FALSE),"")</f>
        <v/>
      </c>
      <c r="DN64" t="str">
        <f>IFERROR(VLOOKUP($B64,'S49'!B:S,14,FALSE),"")</f>
        <v/>
      </c>
      <c r="DO64" t="str">
        <f>IFERROR(VLOOKUP($B64,'S50'!B:S,14,FALSE),"")</f>
        <v/>
      </c>
      <c r="DP64" t="str">
        <f>IFERROR(VLOOKUP($B64,'S51'!B:S,14,FALSE),"")</f>
        <v/>
      </c>
      <c r="DQ64" t="str">
        <f>IFERROR(VLOOKUP($B64,'S52'!B:S,14,FALSE),"")</f>
        <v/>
      </c>
      <c r="DR64" t="str">
        <f>IF(B64="","",IF(F64="non classé","",SUM(BR64:DQ64)))</f>
        <v/>
      </c>
      <c r="DT64" s="208"/>
    </row>
    <row r="65" spans="1:124" ht="26.25" hidden="1" x14ac:dyDescent="0.25">
      <c r="A65" s="48"/>
      <c r="B65" s="39"/>
      <c r="F65" s="86" t="str">
        <f>IF(B65="","",IFERROR(INDEX(Challenge!$A$3:$A$72,MATCH(B65,Challenge!$B$3:$B$72,0)),"non classé"))</f>
        <v/>
      </c>
      <c r="G65" s="86"/>
      <c r="H65" t="str">
        <f>IFERROR(VLOOKUP($B65,'S01'!B:S,13,FALSE),"")</f>
        <v/>
      </c>
      <c r="I65" t="str">
        <f>IFERROR(VLOOKUP($B65,'S02'!B:S,13,FALSE),"")</f>
        <v/>
      </c>
      <c r="J65" t="str">
        <f>IFERROR(VLOOKUP($B65,'S03'!B:S,13,FALSE),"")</f>
        <v/>
      </c>
      <c r="K65" t="str">
        <f>IFERROR(VLOOKUP($B65,'S04'!B:S,13,FALSE),"")</f>
        <v/>
      </c>
      <c r="L65" t="str">
        <f>IFERROR(VLOOKUP($B65,'S05'!B:S,13,FALSE),"")</f>
        <v/>
      </c>
      <c r="M65" t="str">
        <f>IFERROR(VLOOKUP($B65,'S06'!B:S,13,FALSE),"")</f>
        <v/>
      </c>
      <c r="N65" t="str">
        <f>IFERROR(VLOOKUP($B65,'S07'!B:S,13,FALSE),"")</f>
        <v/>
      </c>
      <c r="O65" t="str">
        <f>IFERROR(VLOOKUP($B65,'S08'!B:S,13,FALSE),"")</f>
        <v/>
      </c>
      <c r="P65" t="str">
        <f>IFERROR(VLOOKUP($B65,'S09'!B:S,13,FALSE),"")</f>
        <v/>
      </c>
      <c r="Q65" t="str">
        <f>IFERROR(VLOOKUP($B65,'S10'!B:S,13,FALSE),"")</f>
        <v/>
      </c>
      <c r="R65" t="str">
        <f>IFERROR(VLOOKUP($B65,'S11'!B:S,13,FALSE),"")</f>
        <v/>
      </c>
      <c r="S65" t="str">
        <f>IFERROR(VLOOKUP($B65,'S12'!B:S,13,FALSE),"")</f>
        <v/>
      </c>
      <c r="T65" t="str">
        <f>IFERROR(VLOOKUP($B65,'S13'!B:S,13,FALSE),"")</f>
        <v/>
      </c>
      <c r="U65" t="str">
        <f>IFERROR(VLOOKUP($B65,'S14'!B:S,13,FALSE),"")</f>
        <v/>
      </c>
      <c r="V65" t="str">
        <f>IFERROR(VLOOKUP($B65,'S15'!B:S,13,FALSE),"")</f>
        <v/>
      </c>
      <c r="W65" t="str">
        <f>IFERROR(VLOOKUP($B65,'S16'!B:S,13,FALSE),"")</f>
        <v/>
      </c>
      <c r="X65" t="str">
        <f>IFERROR(VLOOKUP($B65,'S17'!B:S,13,FALSE),"")</f>
        <v/>
      </c>
      <c r="Y65" t="str">
        <f>IFERROR(VLOOKUP($B65,'S18'!B:S,13,FALSE),"")</f>
        <v/>
      </c>
      <c r="Z65" t="str">
        <f>IFERROR(VLOOKUP($B65,'S19'!B:S,13,FALSE),"")</f>
        <v/>
      </c>
      <c r="AA65" t="str">
        <f>IFERROR(VLOOKUP($B65,'S20'!B:S,13,FALSE),"")</f>
        <v/>
      </c>
      <c r="AB65" t="str">
        <f>IFERROR(VLOOKUP($B65,'S21'!B:S,13,FALSE),"")</f>
        <v/>
      </c>
      <c r="AC65" t="str">
        <f>IFERROR(VLOOKUP($B65,'S22'!B:S,13,FALSE),"")</f>
        <v/>
      </c>
      <c r="AD65" t="str">
        <f>IFERROR(VLOOKUP($B65,'S23'!B:S,13,FALSE),"")</f>
        <v/>
      </c>
      <c r="AE65" t="str">
        <f>IFERROR(VLOOKUP($B65,'S24'!B:S,13,FALSE),"")</f>
        <v/>
      </c>
      <c r="AF65" t="str">
        <f>IFERROR(VLOOKUP($B65,'S25'!B:S,13,FALSE),"")</f>
        <v/>
      </c>
      <c r="AG65" t="str">
        <f>IFERROR(VLOOKUP($B65,'S26'!B:S,13,FALSE),"")</f>
        <v/>
      </c>
      <c r="AH65" t="str">
        <f>IFERROR(VLOOKUP($B65,'S27'!B:S,13,FALSE),"")</f>
        <v/>
      </c>
      <c r="AI65" t="str">
        <f>IFERROR(VLOOKUP($B65,'S28'!B:S,13,FALSE),"")</f>
        <v/>
      </c>
      <c r="AJ65" t="str">
        <f>IFERROR(VLOOKUP($B65,'S29'!B:S,13,FALSE),"")</f>
        <v/>
      </c>
      <c r="AK65" t="str">
        <f>IFERROR(VLOOKUP($B65,'S30'!B:S,13,FALSE),"")</f>
        <v/>
      </c>
      <c r="AL65" t="str">
        <f>IFERROR(VLOOKUP($B65,'S31'!B:S,13,FALSE),"")</f>
        <v/>
      </c>
      <c r="AM65" t="str">
        <f>IFERROR(VLOOKUP($B65,'S32'!B:S,13,FALSE),"")</f>
        <v/>
      </c>
      <c r="AN65" t="str">
        <f>IFERROR(VLOOKUP($B65,'S33'!B:S,13,FALSE),"")</f>
        <v/>
      </c>
      <c r="AO65" t="str">
        <f>IFERROR(VLOOKUP($B65,'S34'!B:S,13,FALSE),"")</f>
        <v/>
      </c>
      <c r="AP65" t="str">
        <f>IFERROR(VLOOKUP($B65,'S35'!B:S,13,FALSE),"")</f>
        <v/>
      </c>
      <c r="AQ65" t="str">
        <f>IFERROR(VLOOKUP($B65,'S36'!B:S,13,FALSE),"")</f>
        <v/>
      </c>
      <c r="AR65" t="str">
        <f>IFERROR(VLOOKUP($B65,'S37'!B:S,13,FALSE),"")</f>
        <v/>
      </c>
      <c r="AS65" t="str">
        <f>IFERROR(VLOOKUP($B65,'S38'!B:S,13,FALSE),"")</f>
        <v/>
      </c>
      <c r="AT65" t="str">
        <f>IFERROR(VLOOKUP($B65,'S39'!B:S,13,FALSE),"")</f>
        <v/>
      </c>
      <c r="AU65" s="37" t="str">
        <f>IFERROR(VLOOKUP($B65,'S40'!B:S,13,FALSE),"")</f>
        <v/>
      </c>
      <c r="AV65" t="str">
        <f>IFERROR(VLOOKUP($B65,'S41'!B:S,13,FALSE),"")</f>
        <v/>
      </c>
      <c r="AW65" t="str">
        <f>IFERROR(VLOOKUP($B65,'S42'!B:S,13,FALSE),"")</f>
        <v/>
      </c>
      <c r="AX65" t="str">
        <f>IFERROR(VLOOKUP($B65,'S43'!B:S,13,FALSE),"")</f>
        <v/>
      </c>
      <c r="AY65" t="str">
        <f>IFERROR(VLOOKUP($B65,'S44'!B:S,13,FALSE),"")</f>
        <v/>
      </c>
      <c r="AZ65" t="str">
        <f>IFERROR(VLOOKUP($B65,'S45'!B:S,13,FALSE),"")</f>
        <v/>
      </c>
      <c r="BA65" t="str">
        <f>IFERROR(VLOOKUP($B65,'S46'!B:S,13,FALSE),"")</f>
        <v/>
      </c>
      <c r="BB65" t="str">
        <f>IFERROR(VLOOKUP($B65,'S47'!B:S,13,FALSE),"")</f>
        <v/>
      </c>
      <c r="BC65" t="str">
        <f>IFERROR(VLOOKUP($B65,'S48'!B:S,13,FALSE),"")</f>
        <v/>
      </c>
      <c r="BD65" t="str">
        <f>IFERROR(VLOOKUP($B65,'S49'!B:S,13,FALSE),"")</f>
        <v/>
      </c>
      <c r="BE65" t="str">
        <f>IFERROR(VLOOKUP($B65,'S50'!B:S,13,FALSE),"")</f>
        <v/>
      </c>
      <c r="BF65" t="str">
        <f>IFERROR(VLOOKUP($B65,'S51'!B:S,13,FALSE),"")</f>
        <v/>
      </c>
      <c r="BG65" t="str">
        <f>IFERROR(VLOOKUP($B65,'S52'!B:S,13,FALSE),"")</f>
        <v/>
      </c>
      <c r="BH65" s="188">
        <f t="shared" si="2"/>
        <v>-9999.0000999999993</v>
      </c>
      <c r="BI65" s="65" t="str">
        <f t="shared" si="3"/>
        <v/>
      </c>
      <c r="BJ65" s="65" t="str">
        <f t="shared" si="4"/>
        <v/>
      </c>
      <c r="BK65" s="54">
        <f t="shared" si="1"/>
        <v>0</v>
      </c>
      <c r="BR65" t="str">
        <f>IFERROR(VLOOKUP($B65,'S01'!B:S,14,FALSE),"")</f>
        <v/>
      </c>
      <c r="BS65" t="str">
        <f>IFERROR(VLOOKUP($B65,'S02'!B:S,14,FALSE),"")</f>
        <v/>
      </c>
      <c r="BT65" t="str">
        <f>IFERROR(VLOOKUP($B65,'S03'!B:S,14,FALSE),"")</f>
        <v/>
      </c>
      <c r="BU65" t="str">
        <f>IFERROR(VLOOKUP($B65,'S04'!B:S,14,FALSE),"")</f>
        <v/>
      </c>
      <c r="BV65" t="str">
        <f>IFERROR(VLOOKUP($B65,'S05'!B:S,14,FALSE),"")</f>
        <v/>
      </c>
      <c r="BW65" t="str">
        <f>IFERROR(VLOOKUP($B65,'S06'!B:S,14,FALSE),"")</f>
        <v/>
      </c>
      <c r="BX65" t="str">
        <f>IFERROR(VLOOKUP($B65,'S07'!B:S,14,FALSE),"")</f>
        <v/>
      </c>
      <c r="BY65" t="str">
        <f>IFERROR(VLOOKUP($B65,'S08'!B:S,14,FALSE),"")</f>
        <v/>
      </c>
      <c r="BZ65" t="str">
        <f>IFERROR(VLOOKUP($B65,'S09'!B:S,14,FALSE),"")</f>
        <v/>
      </c>
      <c r="CA65" t="str">
        <f>IFERROR(VLOOKUP($B65,'S10'!B:S,14,FALSE),"")</f>
        <v/>
      </c>
      <c r="CB65" t="str">
        <f>IFERROR(VLOOKUP($B65,'S11'!B:S,14,FALSE),"")</f>
        <v/>
      </c>
      <c r="CC65" t="str">
        <f>IFERROR(VLOOKUP($B65,'S12'!B:S,14,FALSE),"")</f>
        <v/>
      </c>
      <c r="CD65" t="str">
        <f>IFERROR(VLOOKUP($B65,'S13'!B:S,14,FALSE),"")</f>
        <v/>
      </c>
      <c r="CE65" t="str">
        <f>IFERROR(VLOOKUP($B65,'S14'!B:S,14,FALSE),"")</f>
        <v/>
      </c>
      <c r="CF65" t="str">
        <f>IFERROR(VLOOKUP($B65,'S15'!B:S,14,FALSE),"")</f>
        <v/>
      </c>
      <c r="CG65" t="str">
        <f>IFERROR(VLOOKUP($B65,'S16'!B:S,14,FALSE),"")</f>
        <v/>
      </c>
      <c r="CH65" t="str">
        <f>IFERROR(VLOOKUP($B65,'S17'!B:S,14,FALSE),"")</f>
        <v/>
      </c>
      <c r="CI65" t="str">
        <f>IFERROR(VLOOKUP($B65,'S18'!B:S,14,FALSE),"")</f>
        <v/>
      </c>
      <c r="CJ65" t="str">
        <f>IFERROR(VLOOKUP($B65,'S19'!B:S,14,FALSE),"")</f>
        <v/>
      </c>
      <c r="CK65" t="str">
        <f>IFERROR(VLOOKUP($B65,'S20'!B:S,14,FALSE),"")</f>
        <v/>
      </c>
      <c r="CL65" t="str">
        <f>IFERROR(VLOOKUP($B65,'S21'!B:S,14,FALSE),"")</f>
        <v/>
      </c>
      <c r="CM65" t="str">
        <f>IFERROR(VLOOKUP($B65,'S22'!B:S,14,FALSE),"")</f>
        <v/>
      </c>
      <c r="CN65" t="str">
        <f>IFERROR(VLOOKUP($B65,'S23'!B:S,14,FALSE),"")</f>
        <v/>
      </c>
      <c r="CO65" t="str">
        <f>IFERROR(VLOOKUP($B65,'S24'!B:S,14,FALSE),"")</f>
        <v/>
      </c>
      <c r="CP65" t="str">
        <f>IFERROR(VLOOKUP($B65,'S25'!B:S,14,FALSE),"")</f>
        <v/>
      </c>
      <c r="CQ65" t="str">
        <f>IFERROR(VLOOKUP($B65,'S26'!B:S,14,FALSE),"")</f>
        <v/>
      </c>
      <c r="CR65" t="str">
        <f>IFERROR(VLOOKUP($B65,'S27'!B:S,14,FALSE),"")</f>
        <v/>
      </c>
      <c r="CS65" t="str">
        <f>IFERROR(VLOOKUP($B65,'S28'!B:S,14,FALSE),"")</f>
        <v/>
      </c>
      <c r="CT65" t="str">
        <f>IFERROR(VLOOKUP($B65,'S29'!B:S,14,FALSE),"")</f>
        <v/>
      </c>
      <c r="CU65" t="str">
        <f>IFERROR(VLOOKUP($B65,'S30'!B:S,14,FALSE),"")</f>
        <v/>
      </c>
      <c r="CV65" t="str">
        <f>IFERROR(VLOOKUP($B65,'S31'!B:S,14,FALSE),"")</f>
        <v/>
      </c>
      <c r="CW65" t="str">
        <f>IFERROR(VLOOKUP($B65,'S32'!B:S,14,FALSE),"")</f>
        <v/>
      </c>
      <c r="CX65" t="str">
        <f>IFERROR(VLOOKUP($B65,'S33'!B:S,14,FALSE),"")</f>
        <v/>
      </c>
      <c r="CY65" t="str">
        <f>IFERROR(VLOOKUP($B65,'S34'!B:S,14,FALSE),"")</f>
        <v/>
      </c>
      <c r="CZ65" t="str">
        <f>IFERROR(VLOOKUP($B65,'S35'!B:S,14,FALSE),"")</f>
        <v/>
      </c>
      <c r="DA65" t="str">
        <f>IFERROR(VLOOKUP($B65,'S36'!B:S,14,FALSE),"")</f>
        <v/>
      </c>
      <c r="DB65" t="str">
        <f>IFERROR(VLOOKUP($B65,'S37'!B:S,14,FALSE),"")</f>
        <v/>
      </c>
      <c r="DC65" t="str">
        <f>IFERROR(VLOOKUP($B65,'S38'!B:S,14,FALSE),"")</f>
        <v/>
      </c>
      <c r="DD65" t="str">
        <f>IFERROR(VLOOKUP($B65,'S39'!B:S,14,FALSE),"")</f>
        <v/>
      </c>
      <c r="DE65" t="str">
        <f>IFERROR(VLOOKUP($B65,'S40'!B:S,14,FALSE),"")</f>
        <v/>
      </c>
      <c r="DF65" t="str">
        <f>IFERROR(VLOOKUP($B65,'S41'!B:S,14,FALSE),"")</f>
        <v/>
      </c>
      <c r="DG65" t="str">
        <f>IFERROR(VLOOKUP($B65,'S42'!B:S,14,FALSE),"")</f>
        <v/>
      </c>
      <c r="DH65" t="str">
        <f>IFERROR(VLOOKUP($B65,'S43'!B:S,14,FALSE),"")</f>
        <v/>
      </c>
      <c r="DI65" t="str">
        <f>IFERROR(VLOOKUP($B65,'S44'!B:S,14,FALSE),"")</f>
        <v/>
      </c>
      <c r="DJ65" t="str">
        <f>IFERROR(VLOOKUP($B65,'S45'!B:S,14,FALSE),"")</f>
        <v/>
      </c>
      <c r="DK65" t="str">
        <f>IFERROR(VLOOKUP($B65,'S46'!B:S,14,FALSE),"")</f>
        <v/>
      </c>
      <c r="DL65" t="str">
        <f>IFERROR(VLOOKUP($B65,'S47'!B:S,14,FALSE),"")</f>
        <v/>
      </c>
      <c r="DM65" t="str">
        <f>IFERROR(VLOOKUP($B65,'S48'!B:S,14,FALSE),"")</f>
        <v/>
      </c>
      <c r="DN65" t="str">
        <f>IFERROR(VLOOKUP($B65,'S49'!B:S,14,FALSE),"")</f>
        <v/>
      </c>
      <c r="DO65" t="str">
        <f>IFERROR(VLOOKUP($B65,'S50'!B:S,14,FALSE),"")</f>
        <v/>
      </c>
      <c r="DP65" t="str">
        <f>IFERROR(VLOOKUP($B65,'S51'!B:S,14,FALSE),"")</f>
        <v/>
      </c>
      <c r="DQ65" t="str">
        <f>IFERROR(VLOOKUP($B65,'S52'!B:S,14,FALSE),"")</f>
        <v/>
      </c>
      <c r="DR65" t="str">
        <f t="shared" si="5"/>
        <v/>
      </c>
      <c r="DT65" s="208"/>
    </row>
    <row r="66" spans="1:124" ht="26.25" hidden="1" x14ac:dyDescent="0.25">
      <c r="A66" s="48"/>
      <c r="B66" s="39"/>
      <c r="F66" s="86" t="str">
        <f>IF(B66="","",IFERROR(INDEX(Challenge!$A$3:$A$72,MATCH(B66,Challenge!$B$3:$B$72,0)),"non classé"))</f>
        <v/>
      </c>
      <c r="G66" s="86"/>
      <c r="H66" t="str">
        <f>IFERROR(VLOOKUP($B66,'S01'!B:S,13,FALSE),"")</f>
        <v/>
      </c>
      <c r="I66" t="str">
        <f>IFERROR(VLOOKUP($B66,'S02'!B:S,13,FALSE),"")</f>
        <v/>
      </c>
      <c r="J66" t="str">
        <f>IFERROR(VLOOKUP($B66,'S03'!B:S,13,FALSE),"")</f>
        <v/>
      </c>
      <c r="K66" t="str">
        <f>IFERROR(VLOOKUP($B66,'S04'!B:S,13,FALSE),"")</f>
        <v/>
      </c>
      <c r="L66" t="str">
        <f>IFERROR(VLOOKUP($B66,'S05'!B:S,13,FALSE),"")</f>
        <v/>
      </c>
      <c r="M66" t="str">
        <f>IFERROR(VLOOKUP($B66,'S06'!B:S,13,FALSE),"")</f>
        <v/>
      </c>
      <c r="N66" t="str">
        <f>IFERROR(VLOOKUP($B66,'S07'!B:S,13,FALSE),"")</f>
        <v/>
      </c>
      <c r="O66" t="str">
        <f>IFERROR(VLOOKUP($B66,'S08'!B:S,13,FALSE),"")</f>
        <v/>
      </c>
      <c r="P66" t="str">
        <f>IFERROR(VLOOKUP($B66,'S09'!B:S,13,FALSE),"")</f>
        <v/>
      </c>
      <c r="Q66" t="str">
        <f>IFERROR(VLOOKUP($B66,'S10'!B:S,13,FALSE),"")</f>
        <v/>
      </c>
      <c r="R66" t="str">
        <f>IFERROR(VLOOKUP($B66,'S11'!B:S,13,FALSE),"")</f>
        <v/>
      </c>
      <c r="S66" t="str">
        <f>IFERROR(VLOOKUP($B66,'S12'!B:S,13,FALSE),"")</f>
        <v/>
      </c>
      <c r="T66" t="str">
        <f>IFERROR(VLOOKUP($B66,'S13'!B:S,13,FALSE),"")</f>
        <v/>
      </c>
      <c r="U66" t="str">
        <f>IFERROR(VLOOKUP($B66,'S14'!B:S,13,FALSE),"")</f>
        <v/>
      </c>
      <c r="V66" t="str">
        <f>IFERROR(VLOOKUP($B66,'S15'!B:S,13,FALSE),"")</f>
        <v/>
      </c>
      <c r="W66" t="str">
        <f>IFERROR(VLOOKUP($B66,'S16'!B:S,13,FALSE),"")</f>
        <v/>
      </c>
      <c r="X66" t="str">
        <f>IFERROR(VLOOKUP($B66,'S17'!B:S,13,FALSE),"")</f>
        <v/>
      </c>
      <c r="Y66" t="str">
        <f>IFERROR(VLOOKUP($B66,'S18'!B:S,13,FALSE),"")</f>
        <v/>
      </c>
      <c r="Z66" t="str">
        <f>IFERROR(VLOOKUP($B66,'S19'!B:S,13,FALSE),"")</f>
        <v/>
      </c>
      <c r="AA66" t="str">
        <f>IFERROR(VLOOKUP($B66,'S20'!B:S,13,FALSE),"")</f>
        <v/>
      </c>
      <c r="AB66" t="str">
        <f>IFERROR(VLOOKUP($B66,'S21'!B:S,13,FALSE),"")</f>
        <v/>
      </c>
      <c r="AC66" t="str">
        <f>IFERROR(VLOOKUP($B66,'S22'!B:S,13,FALSE),"")</f>
        <v/>
      </c>
      <c r="AD66" t="str">
        <f>IFERROR(VLOOKUP($B66,'S23'!B:S,13,FALSE),"")</f>
        <v/>
      </c>
      <c r="AE66" t="str">
        <f>IFERROR(VLOOKUP($B66,'S24'!B:S,13,FALSE),"")</f>
        <v/>
      </c>
      <c r="AF66" t="str">
        <f>IFERROR(VLOOKUP($B66,'S25'!B:S,13,FALSE),"")</f>
        <v/>
      </c>
      <c r="AG66" t="str">
        <f>IFERROR(VLOOKUP($B66,'S26'!B:S,13,FALSE),"")</f>
        <v/>
      </c>
      <c r="AH66" t="str">
        <f>IFERROR(VLOOKUP($B66,'S27'!B:S,13,FALSE),"")</f>
        <v/>
      </c>
      <c r="AI66" t="str">
        <f>IFERROR(VLOOKUP($B66,'S28'!B:S,13,FALSE),"")</f>
        <v/>
      </c>
      <c r="AJ66" t="str">
        <f>IFERROR(VLOOKUP($B66,'S29'!B:S,13,FALSE),"")</f>
        <v/>
      </c>
      <c r="AK66" t="str">
        <f>IFERROR(VLOOKUP($B66,'S30'!B:S,13,FALSE),"")</f>
        <v/>
      </c>
      <c r="AL66" t="str">
        <f>IFERROR(VLOOKUP($B66,'S31'!B:S,13,FALSE),"")</f>
        <v/>
      </c>
      <c r="AM66" t="str">
        <f>IFERROR(VLOOKUP($B66,'S32'!B:S,13,FALSE),"")</f>
        <v/>
      </c>
      <c r="AN66" t="str">
        <f>IFERROR(VLOOKUP($B66,'S33'!B:S,13,FALSE),"")</f>
        <v/>
      </c>
      <c r="AO66" t="str">
        <f>IFERROR(VLOOKUP($B66,'S34'!B:S,13,FALSE),"")</f>
        <v/>
      </c>
      <c r="AP66" t="str">
        <f>IFERROR(VLOOKUP($B66,'S35'!B:S,13,FALSE),"")</f>
        <v/>
      </c>
      <c r="AQ66" t="str">
        <f>IFERROR(VLOOKUP($B66,'S36'!B:S,13,FALSE),"")</f>
        <v/>
      </c>
      <c r="AR66" t="str">
        <f>IFERROR(VLOOKUP($B66,'S37'!B:S,13,FALSE),"")</f>
        <v/>
      </c>
      <c r="AS66" t="str">
        <f>IFERROR(VLOOKUP($B66,'S38'!B:S,13,FALSE),"")</f>
        <v/>
      </c>
      <c r="AT66" t="str">
        <f>IFERROR(VLOOKUP($B66,'S39'!B:S,13,FALSE),"")</f>
        <v/>
      </c>
      <c r="AU66" s="37" t="str">
        <f>IFERROR(VLOOKUP($B66,'S40'!B:S,13,FALSE),"")</f>
        <v/>
      </c>
      <c r="AV66" t="str">
        <f>IFERROR(VLOOKUP($B66,'S41'!B:S,13,FALSE),"")</f>
        <v/>
      </c>
      <c r="AW66" t="str">
        <f>IFERROR(VLOOKUP($B66,'S42'!B:S,13,FALSE),"")</f>
        <v/>
      </c>
      <c r="AX66" t="str">
        <f>IFERROR(VLOOKUP($B66,'S43'!B:S,13,FALSE),"")</f>
        <v/>
      </c>
      <c r="AY66" t="str">
        <f>IFERROR(VLOOKUP($B66,'S44'!B:S,13,FALSE),"")</f>
        <v/>
      </c>
      <c r="AZ66" t="str">
        <f>IFERROR(VLOOKUP($B66,'S45'!B:S,13,FALSE),"")</f>
        <v/>
      </c>
      <c r="BA66" t="str">
        <f>IFERROR(VLOOKUP($B66,'S46'!B:S,13,FALSE),"")</f>
        <v/>
      </c>
      <c r="BB66" t="str">
        <f>IFERROR(VLOOKUP($B66,'S47'!B:S,13,FALSE),"")</f>
        <v/>
      </c>
      <c r="BC66" t="str">
        <f>IFERROR(VLOOKUP($B66,'S48'!B:S,13,FALSE),"")</f>
        <v/>
      </c>
      <c r="BD66" t="str">
        <f>IFERROR(VLOOKUP($B66,'S49'!B:S,13,FALSE),"")</f>
        <v/>
      </c>
      <c r="BE66" t="str">
        <f>IFERROR(VLOOKUP($B66,'S50'!B:S,13,FALSE),"")</f>
        <v/>
      </c>
      <c r="BF66" t="str">
        <f>IFERROR(VLOOKUP($B66,'S51'!B:S,13,FALSE),"")</f>
        <v/>
      </c>
      <c r="BG66" t="str">
        <f>IFERROR(VLOOKUP($B66,'S52'!B:S,13,FALSE),"")</f>
        <v/>
      </c>
      <c r="BH66" s="188">
        <f t="shared" ref="BH66:BH94" si="6">IF(B66="",-9999.0001,IF(BJ66=52,-9999.0001+SUM(H66:BG66),IF(BJ66&lt;&gt;52,0.0001+SUM(H66:BG66))))</f>
        <v>-9999.0000999999993</v>
      </c>
      <c r="BI66" s="65" t="str">
        <f t="shared" si="3"/>
        <v/>
      </c>
      <c r="BJ66" s="65" t="str">
        <f t="shared" si="4"/>
        <v/>
      </c>
      <c r="BK66" s="54">
        <f t="shared" si="1"/>
        <v>0</v>
      </c>
      <c r="BR66" t="str">
        <f>IFERROR(VLOOKUP($B66,'S01'!B:S,14,FALSE),"")</f>
        <v/>
      </c>
      <c r="BS66" t="str">
        <f>IFERROR(VLOOKUP($B66,'S02'!B:S,14,FALSE),"")</f>
        <v/>
      </c>
      <c r="BT66" t="str">
        <f>IFERROR(VLOOKUP($B66,'S03'!B:S,14,FALSE),"")</f>
        <v/>
      </c>
      <c r="BU66" t="str">
        <f>IFERROR(VLOOKUP($B66,'S04'!B:S,14,FALSE),"")</f>
        <v/>
      </c>
      <c r="BV66" t="str">
        <f>IFERROR(VLOOKUP($B66,'S05'!B:S,14,FALSE),"")</f>
        <v/>
      </c>
      <c r="BW66" t="str">
        <f>IFERROR(VLOOKUP($B66,'S06'!B:S,14,FALSE),"")</f>
        <v/>
      </c>
      <c r="BX66" t="str">
        <f>IFERROR(VLOOKUP($B66,'S07'!B:S,14,FALSE),"")</f>
        <v/>
      </c>
      <c r="BY66" t="str">
        <f>IFERROR(VLOOKUP($B66,'S08'!B:S,14,FALSE),"")</f>
        <v/>
      </c>
      <c r="BZ66" t="str">
        <f>IFERROR(VLOOKUP($B66,'S09'!B:S,14,FALSE),"")</f>
        <v/>
      </c>
      <c r="CA66" t="str">
        <f>IFERROR(VLOOKUP($B66,'S10'!B:S,14,FALSE),"")</f>
        <v/>
      </c>
      <c r="CB66" t="str">
        <f>IFERROR(VLOOKUP($B66,'S11'!B:S,14,FALSE),"")</f>
        <v/>
      </c>
      <c r="CC66" t="str">
        <f>IFERROR(VLOOKUP($B66,'S12'!B:S,14,FALSE),"")</f>
        <v/>
      </c>
      <c r="CD66" t="str">
        <f>IFERROR(VLOOKUP($B66,'S13'!B:S,14,FALSE),"")</f>
        <v/>
      </c>
      <c r="CE66" t="str">
        <f>IFERROR(VLOOKUP($B66,'S14'!B:S,14,FALSE),"")</f>
        <v/>
      </c>
      <c r="CF66" t="str">
        <f>IFERROR(VLOOKUP($B66,'S15'!B:S,14,FALSE),"")</f>
        <v/>
      </c>
      <c r="CG66" t="str">
        <f>IFERROR(VLOOKUP($B66,'S16'!B:S,14,FALSE),"")</f>
        <v/>
      </c>
      <c r="CH66" t="str">
        <f>IFERROR(VLOOKUP($B66,'S17'!B:S,14,FALSE),"")</f>
        <v/>
      </c>
      <c r="CI66" t="str">
        <f>IFERROR(VLOOKUP($B66,'S18'!B:S,14,FALSE),"")</f>
        <v/>
      </c>
      <c r="CJ66" t="str">
        <f>IFERROR(VLOOKUP($B66,'S19'!B:S,14,FALSE),"")</f>
        <v/>
      </c>
      <c r="CK66" t="str">
        <f>IFERROR(VLOOKUP($B66,'S20'!B:S,14,FALSE),"")</f>
        <v/>
      </c>
      <c r="CL66" t="str">
        <f>IFERROR(VLOOKUP($B66,'S21'!B:S,14,FALSE),"")</f>
        <v/>
      </c>
      <c r="CM66" t="str">
        <f>IFERROR(VLOOKUP($B66,'S22'!B:S,14,FALSE),"")</f>
        <v/>
      </c>
      <c r="CN66" t="str">
        <f>IFERROR(VLOOKUP($B66,'S23'!B:S,14,FALSE),"")</f>
        <v/>
      </c>
      <c r="CO66" t="str">
        <f>IFERROR(VLOOKUP($B66,'S24'!B:S,14,FALSE),"")</f>
        <v/>
      </c>
      <c r="CP66" t="str">
        <f>IFERROR(VLOOKUP($B66,'S25'!B:S,14,FALSE),"")</f>
        <v/>
      </c>
      <c r="CQ66" t="str">
        <f>IFERROR(VLOOKUP($B66,'S26'!B:S,14,FALSE),"")</f>
        <v/>
      </c>
      <c r="CR66" t="str">
        <f>IFERROR(VLOOKUP($B66,'S27'!B:S,14,FALSE),"")</f>
        <v/>
      </c>
      <c r="CS66" t="str">
        <f>IFERROR(VLOOKUP($B66,'S28'!B:S,14,FALSE),"")</f>
        <v/>
      </c>
      <c r="CT66" t="str">
        <f>IFERROR(VLOOKUP($B66,'S29'!B:S,14,FALSE),"")</f>
        <v/>
      </c>
      <c r="CU66" t="str">
        <f>IFERROR(VLOOKUP($B66,'S30'!B:S,14,FALSE),"")</f>
        <v/>
      </c>
      <c r="CV66" t="str">
        <f>IFERROR(VLOOKUP($B66,'S31'!B:S,14,FALSE),"")</f>
        <v/>
      </c>
      <c r="CW66" t="str">
        <f>IFERROR(VLOOKUP($B66,'S32'!B:S,14,FALSE),"")</f>
        <v/>
      </c>
      <c r="CX66" t="str">
        <f>IFERROR(VLOOKUP($B66,'S33'!B:S,14,FALSE),"")</f>
        <v/>
      </c>
      <c r="CY66" t="str">
        <f>IFERROR(VLOOKUP($B66,'S34'!B:S,14,FALSE),"")</f>
        <v/>
      </c>
      <c r="CZ66" t="str">
        <f>IFERROR(VLOOKUP($B66,'S35'!B:S,14,FALSE),"")</f>
        <v/>
      </c>
      <c r="DA66" t="str">
        <f>IFERROR(VLOOKUP($B66,'S36'!B:S,14,FALSE),"")</f>
        <v/>
      </c>
      <c r="DB66" t="str">
        <f>IFERROR(VLOOKUP($B66,'S37'!B:S,14,FALSE),"")</f>
        <v/>
      </c>
      <c r="DC66" t="str">
        <f>IFERROR(VLOOKUP($B66,'S38'!B:S,14,FALSE),"")</f>
        <v/>
      </c>
      <c r="DD66" t="str">
        <f>IFERROR(VLOOKUP($B66,'S39'!B:S,14,FALSE),"")</f>
        <v/>
      </c>
      <c r="DE66" t="str">
        <f>IFERROR(VLOOKUP($B66,'S40'!B:S,14,FALSE),"")</f>
        <v/>
      </c>
      <c r="DF66" t="str">
        <f>IFERROR(VLOOKUP($B66,'S41'!B:S,14,FALSE),"")</f>
        <v/>
      </c>
      <c r="DG66" t="str">
        <f>IFERROR(VLOOKUP($B66,'S42'!B:S,14,FALSE),"")</f>
        <v/>
      </c>
      <c r="DH66" t="str">
        <f>IFERROR(VLOOKUP($B66,'S43'!B:S,14,FALSE),"")</f>
        <v/>
      </c>
      <c r="DI66" t="str">
        <f>IFERROR(VLOOKUP($B66,'S44'!B:S,14,FALSE),"")</f>
        <v/>
      </c>
      <c r="DJ66" t="str">
        <f>IFERROR(VLOOKUP($B66,'S45'!B:S,14,FALSE),"")</f>
        <v/>
      </c>
      <c r="DK66" t="str">
        <f>IFERROR(VLOOKUP($B66,'S46'!B:S,14,FALSE),"")</f>
        <v/>
      </c>
      <c r="DL66" t="str">
        <f>IFERROR(VLOOKUP($B66,'S47'!B:S,14,FALSE),"")</f>
        <v/>
      </c>
      <c r="DM66" t="str">
        <f>IFERROR(VLOOKUP($B66,'S48'!B:S,14,FALSE),"")</f>
        <v/>
      </c>
      <c r="DN66" t="str">
        <f>IFERROR(VLOOKUP($B66,'S49'!B:S,14,FALSE),"")</f>
        <v/>
      </c>
      <c r="DO66" t="str">
        <f>IFERROR(VLOOKUP($B66,'S50'!B:S,14,FALSE),"")</f>
        <v/>
      </c>
      <c r="DP66" t="str">
        <f>IFERROR(VLOOKUP($B66,'S51'!B:S,14,FALSE),"")</f>
        <v/>
      </c>
      <c r="DQ66" t="str">
        <f>IFERROR(VLOOKUP($B66,'S52'!B:S,14,FALSE),"")</f>
        <v/>
      </c>
      <c r="DR66" t="str">
        <f t="shared" ref="DR66" si="7">IF(B66="","",IF(F66="non classé","",SUM(BR66:DQ66)))</f>
        <v/>
      </c>
      <c r="DT66" s="208"/>
    </row>
    <row r="67" spans="1:124" ht="26.25" hidden="1" x14ac:dyDescent="0.25">
      <c r="A67" s="48"/>
      <c r="B67" s="39"/>
      <c r="F67" s="86" t="str">
        <f>IF(B67="","",IFERROR(INDEX(Challenge!$A$3:$A$72,MATCH(B67,Challenge!$B$3:$B$72,0)),"non classé"))</f>
        <v/>
      </c>
      <c r="G67" s="86"/>
      <c r="H67" t="str">
        <f>IFERROR(VLOOKUP($B67,'S01'!B:S,13,FALSE),"")</f>
        <v/>
      </c>
      <c r="I67" t="str">
        <f>IFERROR(VLOOKUP($B67,'S02'!B:S,13,FALSE),"")</f>
        <v/>
      </c>
      <c r="J67" t="str">
        <f>IFERROR(VLOOKUP($B67,'S03'!B:S,13,FALSE),"")</f>
        <v/>
      </c>
      <c r="K67" t="str">
        <f>IFERROR(VLOOKUP($B67,'S04'!B:S,13,FALSE),"")</f>
        <v/>
      </c>
      <c r="L67" t="str">
        <f>IFERROR(VLOOKUP($B67,'S05'!B:S,13,FALSE),"")</f>
        <v/>
      </c>
      <c r="M67" t="str">
        <f>IFERROR(VLOOKUP($B67,'S06'!B:S,13,FALSE),"")</f>
        <v/>
      </c>
      <c r="N67" t="str">
        <f>IFERROR(VLOOKUP($B67,'S07'!B:S,13,FALSE),"")</f>
        <v/>
      </c>
      <c r="O67" t="str">
        <f>IFERROR(VLOOKUP($B67,'S08'!B:S,13,FALSE),"")</f>
        <v/>
      </c>
      <c r="P67" t="str">
        <f>IFERROR(VLOOKUP($B67,'S09'!B:S,13,FALSE),"")</f>
        <v/>
      </c>
      <c r="Q67" t="str">
        <f>IFERROR(VLOOKUP($B67,'S10'!B:S,13,FALSE),"")</f>
        <v/>
      </c>
      <c r="R67" t="str">
        <f>IFERROR(VLOOKUP($B67,'S11'!B:S,13,FALSE),"")</f>
        <v/>
      </c>
      <c r="S67" t="str">
        <f>IFERROR(VLOOKUP($B67,'S12'!B:S,13,FALSE),"")</f>
        <v/>
      </c>
      <c r="T67" t="str">
        <f>IFERROR(VLOOKUP($B67,'S13'!B:S,13,FALSE),"")</f>
        <v/>
      </c>
      <c r="U67" t="str">
        <f>IFERROR(VLOOKUP($B67,'S14'!B:S,13,FALSE),"")</f>
        <v/>
      </c>
      <c r="V67" t="str">
        <f>IFERROR(VLOOKUP($B67,'S15'!B:S,13,FALSE),"")</f>
        <v/>
      </c>
      <c r="W67" t="str">
        <f>IFERROR(VLOOKUP($B67,'S16'!B:S,13,FALSE),"")</f>
        <v/>
      </c>
      <c r="X67" t="str">
        <f>IFERROR(VLOOKUP($B67,'S17'!B:S,13,FALSE),"")</f>
        <v/>
      </c>
      <c r="Y67" t="str">
        <f>IFERROR(VLOOKUP($B67,'S18'!B:S,13,FALSE),"")</f>
        <v/>
      </c>
      <c r="Z67" t="str">
        <f>IFERROR(VLOOKUP($B67,'S19'!B:S,13,FALSE),"")</f>
        <v/>
      </c>
      <c r="AA67" t="str">
        <f>IFERROR(VLOOKUP($B67,'S20'!B:S,13,FALSE),"")</f>
        <v/>
      </c>
      <c r="AB67" t="str">
        <f>IFERROR(VLOOKUP($B67,'S21'!B:S,13,FALSE),"")</f>
        <v/>
      </c>
      <c r="AC67" t="str">
        <f>IFERROR(VLOOKUP($B67,'S22'!B:S,13,FALSE),"")</f>
        <v/>
      </c>
      <c r="AD67" t="str">
        <f>IFERROR(VLOOKUP($B67,'S23'!B:S,13,FALSE),"")</f>
        <v/>
      </c>
      <c r="AE67" t="str">
        <f>IFERROR(VLOOKUP($B67,'S24'!B:S,13,FALSE),"")</f>
        <v/>
      </c>
      <c r="AF67" t="str">
        <f>IFERROR(VLOOKUP($B67,'S25'!B:S,13,FALSE),"")</f>
        <v/>
      </c>
      <c r="AG67" t="str">
        <f>IFERROR(VLOOKUP($B67,'S26'!B:S,13,FALSE),"")</f>
        <v/>
      </c>
      <c r="AH67" t="str">
        <f>IFERROR(VLOOKUP($B67,'S27'!B:S,13,FALSE),"")</f>
        <v/>
      </c>
      <c r="AI67" t="str">
        <f>IFERROR(VLOOKUP($B67,'S28'!B:S,13,FALSE),"")</f>
        <v/>
      </c>
      <c r="AJ67" t="str">
        <f>IFERROR(VLOOKUP($B67,'S29'!B:S,13,FALSE),"")</f>
        <v/>
      </c>
      <c r="AK67" t="str">
        <f>IFERROR(VLOOKUP($B67,'S30'!B:S,13,FALSE),"")</f>
        <v/>
      </c>
      <c r="AL67" t="str">
        <f>IFERROR(VLOOKUP($B67,'S31'!B:S,13,FALSE),"")</f>
        <v/>
      </c>
      <c r="AM67" t="str">
        <f>IFERROR(VLOOKUP($B67,'S32'!B:S,13,FALSE),"")</f>
        <v/>
      </c>
      <c r="AN67" t="str">
        <f>IFERROR(VLOOKUP($B67,'S33'!B:S,13,FALSE),"")</f>
        <v/>
      </c>
      <c r="AO67" t="str">
        <f>IFERROR(VLOOKUP($B67,'S34'!B:S,13,FALSE),"")</f>
        <v/>
      </c>
      <c r="AP67" t="str">
        <f>IFERROR(VLOOKUP($B67,'S35'!B:S,13,FALSE),"")</f>
        <v/>
      </c>
      <c r="AQ67" t="str">
        <f>IFERROR(VLOOKUP($B67,'S36'!B:S,13,FALSE),"")</f>
        <v/>
      </c>
      <c r="AR67" t="str">
        <f>IFERROR(VLOOKUP($B67,'S37'!B:S,13,FALSE),"")</f>
        <v/>
      </c>
      <c r="AS67" t="str">
        <f>IFERROR(VLOOKUP($B67,'S38'!B:S,13,FALSE),"")</f>
        <v/>
      </c>
      <c r="AT67" t="str">
        <f>IFERROR(VLOOKUP($B67,'S39'!B:S,13,FALSE),"")</f>
        <v/>
      </c>
      <c r="AU67" s="37" t="str">
        <f>IFERROR(VLOOKUP($B67,'S40'!B:S,13,FALSE),"")</f>
        <v/>
      </c>
      <c r="AV67" t="str">
        <f>IFERROR(VLOOKUP($B67,'S41'!B:S,13,FALSE),"")</f>
        <v/>
      </c>
      <c r="AW67" t="str">
        <f>IFERROR(VLOOKUP($B67,'S42'!B:S,13,FALSE),"")</f>
        <v/>
      </c>
      <c r="AX67" t="str">
        <f>IFERROR(VLOOKUP($B67,'S43'!B:S,13,FALSE),"")</f>
        <v/>
      </c>
      <c r="AY67" t="str">
        <f>IFERROR(VLOOKUP($B67,'S44'!B:S,13,FALSE),"")</f>
        <v/>
      </c>
      <c r="AZ67" t="str">
        <f>IFERROR(VLOOKUP($B67,'S45'!B:S,13,FALSE),"")</f>
        <v/>
      </c>
      <c r="BA67" t="str">
        <f>IFERROR(VLOOKUP($B67,'S46'!B:S,13,FALSE),"")</f>
        <v/>
      </c>
      <c r="BB67" t="str">
        <f>IFERROR(VLOOKUP($B67,'S47'!B:S,13,FALSE),"")</f>
        <v/>
      </c>
      <c r="BC67" t="str">
        <f>IFERROR(VLOOKUP($B67,'S48'!B:S,13,FALSE),"")</f>
        <v/>
      </c>
      <c r="BD67" t="str">
        <f>IFERROR(VLOOKUP($B67,'S49'!B:S,13,FALSE),"")</f>
        <v/>
      </c>
      <c r="BE67" t="str">
        <f>IFERROR(VLOOKUP($B67,'S50'!B:S,13,FALSE),"")</f>
        <v/>
      </c>
      <c r="BF67" t="str">
        <f>IFERROR(VLOOKUP($B67,'S51'!B:S,13,FALSE),"")</f>
        <v/>
      </c>
      <c r="BG67" t="str">
        <f>IFERROR(VLOOKUP($B67,'S52'!B:S,13,FALSE),"")</f>
        <v/>
      </c>
      <c r="BH67" s="188">
        <f t="shared" si="6"/>
        <v>-9999.0000999999993</v>
      </c>
      <c r="BI67" s="65" t="str">
        <f t="shared" ref="BI67:BI94" si="8">IF(B67="","",SUM(H67:BG67))</f>
        <v/>
      </c>
      <c r="BJ67" s="65" t="str">
        <f t="shared" ref="BJ67:BJ94" si="9">IF(B67="","",COUNTIF(H67:BG67,""))</f>
        <v/>
      </c>
      <c r="BK67" s="54">
        <f t="shared" si="1"/>
        <v>0</v>
      </c>
      <c r="BR67" t="str">
        <f>IFERROR(VLOOKUP($B67,'S01'!B:S,14,FALSE),"")</f>
        <v/>
      </c>
      <c r="BS67" t="str">
        <f>IFERROR(VLOOKUP($B67,'S02'!B:S,14,FALSE),"")</f>
        <v/>
      </c>
      <c r="BT67" t="str">
        <f>IFERROR(VLOOKUP($B67,'S03'!B:S,14,FALSE),"")</f>
        <v/>
      </c>
      <c r="BU67" t="str">
        <f>IFERROR(VLOOKUP($B67,'S04'!B:S,14,FALSE),"")</f>
        <v/>
      </c>
      <c r="BV67" t="str">
        <f>IFERROR(VLOOKUP($B67,'S05'!B:S,14,FALSE),"")</f>
        <v/>
      </c>
      <c r="BW67" t="str">
        <f>IFERROR(VLOOKUP($B67,'S06'!B:S,14,FALSE),"")</f>
        <v/>
      </c>
      <c r="BX67" t="str">
        <f>IFERROR(VLOOKUP($B67,'S07'!B:S,14,FALSE),"")</f>
        <v/>
      </c>
      <c r="BY67" t="str">
        <f>IFERROR(VLOOKUP($B67,'S08'!B:S,14,FALSE),"")</f>
        <v/>
      </c>
      <c r="BZ67" t="str">
        <f>IFERROR(VLOOKUP($B67,'S09'!B:S,14,FALSE),"")</f>
        <v/>
      </c>
      <c r="CA67" t="str">
        <f>IFERROR(VLOOKUP($B67,'S10'!B:S,14,FALSE),"")</f>
        <v/>
      </c>
      <c r="CB67" t="str">
        <f>IFERROR(VLOOKUP($B67,'S11'!B:S,14,FALSE),"")</f>
        <v/>
      </c>
      <c r="CC67" t="str">
        <f>IFERROR(VLOOKUP($B67,'S12'!B:S,14,FALSE),"")</f>
        <v/>
      </c>
      <c r="CD67" t="str">
        <f>IFERROR(VLOOKUP($B67,'S13'!B:S,14,FALSE),"")</f>
        <v/>
      </c>
      <c r="CE67" t="str">
        <f>IFERROR(VLOOKUP($B67,'S14'!B:S,14,FALSE),"")</f>
        <v/>
      </c>
      <c r="CF67" t="str">
        <f>IFERROR(VLOOKUP($B67,'S15'!B:S,14,FALSE),"")</f>
        <v/>
      </c>
      <c r="CG67" t="str">
        <f>IFERROR(VLOOKUP($B67,'S16'!B:S,14,FALSE),"")</f>
        <v/>
      </c>
      <c r="CH67" t="str">
        <f>IFERROR(VLOOKUP($B67,'S17'!B:S,14,FALSE),"")</f>
        <v/>
      </c>
      <c r="CI67" t="str">
        <f>IFERROR(VLOOKUP($B67,'S18'!B:S,14,FALSE),"")</f>
        <v/>
      </c>
      <c r="CJ67" t="str">
        <f>IFERROR(VLOOKUP($B67,'S19'!B:S,14,FALSE),"")</f>
        <v/>
      </c>
      <c r="CK67" t="str">
        <f>IFERROR(VLOOKUP($B67,'S20'!B:S,14,FALSE),"")</f>
        <v/>
      </c>
      <c r="CL67" t="str">
        <f>IFERROR(VLOOKUP($B67,'S21'!B:S,14,FALSE),"")</f>
        <v/>
      </c>
      <c r="CM67" t="str">
        <f>IFERROR(VLOOKUP($B67,'S22'!B:S,14,FALSE),"")</f>
        <v/>
      </c>
      <c r="CN67" t="str">
        <f>IFERROR(VLOOKUP($B67,'S23'!B:S,14,FALSE),"")</f>
        <v/>
      </c>
      <c r="CO67" t="str">
        <f>IFERROR(VLOOKUP($B67,'S24'!B:S,14,FALSE),"")</f>
        <v/>
      </c>
      <c r="CP67" t="str">
        <f>IFERROR(VLOOKUP($B67,'S25'!B:S,14,FALSE),"")</f>
        <v/>
      </c>
      <c r="CQ67" t="str">
        <f>IFERROR(VLOOKUP($B67,'S26'!B:S,14,FALSE),"")</f>
        <v/>
      </c>
      <c r="CR67" t="str">
        <f>IFERROR(VLOOKUP($B67,'S27'!B:S,14,FALSE),"")</f>
        <v/>
      </c>
      <c r="CS67" t="str">
        <f>IFERROR(VLOOKUP($B67,'S28'!B:S,14,FALSE),"")</f>
        <v/>
      </c>
      <c r="CT67" t="str">
        <f>IFERROR(VLOOKUP($B67,'S29'!B:S,14,FALSE),"")</f>
        <v/>
      </c>
      <c r="CU67" t="str">
        <f>IFERROR(VLOOKUP($B67,'S30'!B:S,14,FALSE),"")</f>
        <v/>
      </c>
      <c r="CV67" t="str">
        <f>IFERROR(VLOOKUP($B67,'S31'!B:S,14,FALSE),"")</f>
        <v/>
      </c>
      <c r="CW67" t="str">
        <f>IFERROR(VLOOKUP($B67,'S32'!B:S,14,FALSE),"")</f>
        <v/>
      </c>
      <c r="CX67" t="str">
        <f>IFERROR(VLOOKUP($B67,'S33'!B:S,14,FALSE),"")</f>
        <v/>
      </c>
      <c r="CY67" t="str">
        <f>IFERROR(VLOOKUP($B67,'S34'!B:S,14,FALSE),"")</f>
        <v/>
      </c>
      <c r="CZ67" t="str">
        <f>IFERROR(VLOOKUP($B67,'S35'!B:S,14,FALSE),"")</f>
        <v/>
      </c>
      <c r="DA67" t="str">
        <f>IFERROR(VLOOKUP($B67,'S36'!B:S,14,FALSE),"")</f>
        <v/>
      </c>
      <c r="DB67" t="str">
        <f>IFERROR(VLOOKUP($B67,'S37'!B:S,14,FALSE),"")</f>
        <v/>
      </c>
      <c r="DC67" t="str">
        <f>IFERROR(VLOOKUP($B67,'S38'!B:S,14,FALSE),"")</f>
        <v/>
      </c>
      <c r="DD67" t="str">
        <f>IFERROR(VLOOKUP($B67,'S39'!B:S,14,FALSE),"")</f>
        <v/>
      </c>
      <c r="DE67" t="str">
        <f>IFERROR(VLOOKUP($B67,'S40'!B:S,14,FALSE),"")</f>
        <v/>
      </c>
      <c r="DF67" t="str">
        <f>IFERROR(VLOOKUP($B67,'S41'!B:S,14,FALSE),"")</f>
        <v/>
      </c>
      <c r="DG67" t="str">
        <f>IFERROR(VLOOKUP($B67,'S42'!B:S,14,FALSE),"")</f>
        <v/>
      </c>
      <c r="DH67" t="str">
        <f>IFERROR(VLOOKUP($B67,'S43'!B:S,14,FALSE),"")</f>
        <v/>
      </c>
      <c r="DI67" t="str">
        <f>IFERROR(VLOOKUP($B67,'S44'!B:S,14,FALSE),"")</f>
        <v/>
      </c>
      <c r="DJ67" t="str">
        <f>IFERROR(VLOOKUP($B67,'S45'!B:S,14,FALSE),"")</f>
        <v/>
      </c>
      <c r="DK67" t="str">
        <f>IFERROR(VLOOKUP($B67,'S46'!B:S,14,FALSE),"")</f>
        <v/>
      </c>
      <c r="DL67" t="str">
        <f>IFERROR(VLOOKUP($B67,'S47'!B:S,14,FALSE),"")</f>
        <v/>
      </c>
      <c r="DM67" t="str">
        <f>IFERROR(VLOOKUP($B67,'S48'!B:S,14,FALSE),"")</f>
        <v/>
      </c>
      <c r="DN67" t="str">
        <f>IFERROR(VLOOKUP($B67,'S49'!B:S,14,FALSE),"")</f>
        <v/>
      </c>
      <c r="DO67" t="str">
        <f>IFERROR(VLOOKUP($B67,'S50'!B:S,14,FALSE),"")</f>
        <v/>
      </c>
      <c r="DP67" t="str">
        <f>IFERROR(VLOOKUP($B67,'S51'!B:S,14,FALSE),"")</f>
        <v/>
      </c>
      <c r="DQ67" t="str">
        <f>IFERROR(VLOOKUP($B67,'S52'!B:S,14,FALSE),"")</f>
        <v/>
      </c>
      <c r="DR67" t="str">
        <f t="shared" si="5"/>
        <v/>
      </c>
      <c r="DT67" s="208"/>
    </row>
    <row r="68" spans="1:124" ht="26.25" hidden="1" x14ac:dyDescent="0.25">
      <c r="A68" s="48"/>
      <c r="B68" s="39"/>
      <c r="F68" s="86" t="str">
        <f>IF(B68="","",IFERROR(INDEX(Challenge!$A$3:$A$72,MATCH(B68,Challenge!$B$3:$B$72,0)),"non classé"))</f>
        <v/>
      </c>
      <c r="G68" s="86"/>
      <c r="H68" t="str">
        <f>IFERROR(VLOOKUP($B68,'S01'!B:S,13,FALSE),"")</f>
        <v/>
      </c>
      <c r="I68" t="str">
        <f>IFERROR(VLOOKUP($B68,'S02'!B:S,13,FALSE),"")</f>
        <v/>
      </c>
      <c r="J68" t="str">
        <f>IFERROR(VLOOKUP($B68,'S03'!B:S,13,FALSE),"")</f>
        <v/>
      </c>
      <c r="K68" t="str">
        <f>IFERROR(VLOOKUP($B68,'S04'!B:S,13,FALSE),"")</f>
        <v/>
      </c>
      <c r="L68" t="str">
        <f>IFERROR(VLOOKUP($B68,'S05'!B:S,13,FALSE),"")</f>
        <v/>
      </c>
      <c r="M68" t="str">
        <f>IFERROR(VLOOKUP($B68,'S06'!B:S,13,FALSE),"")</f>
        <v/>
      </c>
      <c r="N68" t="str">
        <f>IFERROR(VLOOKUP($B68,'S07'!B:S,13,FALSE),"")</f>
        <v/>
      </c>
      <c r="O68" t="str">
        <f>IFERROR(VLOOKUP($B68,'S08'!B:S,13,FALSE),"")</f>
        <v/>
      </c>
      <c r="P68" t="str">
        <f>IFERROR(VLOOKUP($B68,'S09'!B:S,13,FALSE),"")</f>
        <v/>
      </c>
      <c r="Q68" t="str">
        <f>IFERROR(VLOOKUP($B68,'S10'!B:S,13,FALSE),"")</f>
        <v/>
      </c>
      <c r="R68" t="str">
        <f>IFERROR(VLOOKUP($B68,'S11'!B:S,13,FALSE),"")</f>
        <v/>
      </c>
      <c r="S68" t="str">
        <f>IFERROR(VLOOKUP($B68,'S12'!B:S,13,FALSE),"")</f>
        <v/>
      </c>
      <c r="T68" t="str">
        <f>IFERROR(VLOOKUP($B68,'S13'!B:S,13,FALSE),"")</f>
        <v/>
      </c>
      <c r="U68" t="str">
        <f>IFERROR(VLOOKUP($B68,'S14'!B:S,13,FALSE),"")</f>
        <v/>
      </c>
      <c r="V68" t="str">
        <f>IFERROR(VLOOKUP($B68,'S15'!B:S,13,FALSE),"")</f>
        <v/>
      </c>
      <c r="W68" t="str">
        <f>IFERROR(VLOOKUP($B68,'S16'!B:S,13,FALSE),"")</f>
        <v/>
      </c>
      <c r="X68" t="str">
        <f>IFERROR(VLOOKUP($B68,'S17'!B:S,13,FALSE),"")</f>
        <v/>
      </c>
      <c r="Y68" t="str">
        <f>IFERROR(VLOOKUP($B68,'S18'!B:S,13,FALSE),"")</f>
        <v/>
      </c>
      <c r="Z68" t="str">
        <f>IFERROR(VLOOKUP($B68,'S19'!B:S,13,FALSE),"")</f>
        <v/>
      </c>
      <c r="AA68" t="str">
        <f>IFERROR(VLOOKUP($B68,'S20'!B:S,13,FALSE),"")</f>
        <v/>
      </c>
      <c r="AB68" t="str">
        <f>IFERROR(VLOOKUP($B68,'S21'!B:S,13,FALSE),"")</f>
        <v/>
      </c>
      <c r="AC68" t="str">
        <f>IFERROR(VLOOKUP($B68,'S22'!B:S,13,FALSE),"")</f>
        <v/>
      </c>
      <c r="AD68" t="str">
        <f>IFERROR(VLOOKUP($B68,'S23'!B:S,13,FALSE),"")</f>
        <v/>
      </c>
      <c r="AE68" t="str">
        <f>IFERROR(VLOOKUP($B68,'S24'!B:S,13,FALSE),"")</f>
        <v/>
      </c>
      <c r="AF68" t="str">
        <f>IFERROR(VLOOKUP($B68,'S25'!B:S,13,FALSE),"")</f>
        <v/>
      </c>
      <c r="AG68" t="str">
        <f>IFERROR(VLOOKUP($B68,'S26'!B:S,13,FALSE),"")</f>
        <v/>
      </c>
      <c r="AH68" t="str">
        <f>IFERROR(VLOOKUP($B68,'S27'!B:S,13,FALSE),"")</f>
        <v/>
      </c>
      <c r="AI68" t="str">
        <f>IFERROR(VLOOKUP($B68,'S28'!B:S,13,FALSE),"")</f>
        <v/>
      </c>
      <c r="AJ68" t="str">
        <f>IFERROR(VLOOKUP($B68,'S29'!B:S,13,FALSE),"")</f>
        <v/>
      </c>
      <c r="AK68" t="str">
        <f>IFERROR(VLOOKUP($B68,'S30'!B:S,13,FALSE),"")</f>
        <v/>
      </c>
      <c r="AL68" t="str">
        <f>IFERROR(VLOOKUP($B68,'S31'!B:S,13,FALSE),"")</f>
        <v/>
      </c>
      <c r="AM68" t="str">
        <f>IFERROR(VLOOKUP($B68,'S32'!B:S,13,FALSE),"")</f>
        <v/>
      </c>
      <c r="AN68" t="str">
        <f>IFERROR(VLOOKUP($B68,'S33'!B:S,13,FALSE),"")</f>
        <v/>
      </c>
      <c r="AO68" t="str">
        <f>IFERROR(VLOOKUP($B68,'S34'!B:S,13,FALSE),"")</f>
        <v/>
      </c>
      <c r="AP68" t="str">
        <f>IFERROR(VLOOKUP($B68,'S35'!B:S,13,FALSE),"")</f>
        <v/>
      </c>
      <c r="AQ68" t="str">
        <f>IFERROR(VLOOKUP($B68,'S36'!B:S,13,FALSE),"")</f>
        <v/>
      </c>
      <c r="AR68" t="str">
        <f>IFERROR(VLOOKUP($B68,'S37'!B:S,13,FALSE),"")</f>
        <v/>
      </c>
      <c r="AS68" t="str">
        <f>IFERROR(VLOOKUP($B68,'S38'!B:S,13,FALSE),"")</f>
        <v/>
      </c>
      <c r="AT68" t="str">
        <f>IFERROR(VLOOKUP($B68,'S39'!B:S,13,FALSE),"")</f>
        <v/>
      </c>
      <c r="AU68" s="37" t="str">
        <f>IFERROR(VLOOKUP($B68,'S40'!B:S,13,FALSE),"")</f>
        <v/>
      </c>
      <c r="AV68" t="str">
        <f>IFERROR(VLOOKUP($B68,'S41'!B:S,13,FALSE),"")</f>
        <v/>
      </c>
      <c r="AW68" t="str">
        <f>IFERROR(VLOOKUP($B68,'S42'!B:S,13,FALSE),"")</f>
        <v/>
      </c>
      <c r="AX68" t="str">
        <f>IFERROR(VLOOKUP($B68,'S43'!B:S,13,FALSE),"")</f>
        <v/>
      </c>
      <c r="AY68" t="str">
        <f>IFERROR(VLOOKUP($B68,'S44'!B:S,13,FALSE),"")</f>
        <v/>
      </c>
      <c r="AZ68" t="str">
        <f>IFERROR(VLOOKUP($B68,'S45'!B:S,13,FALSE),"")</f>
        <v/>
      </c>
      <c r="BA68" t="str">
        <f>IFERROR(VLOOKUP($B68,'S46'!B:S,13,FALSE),"")</f>
        <v/>
      </c>
      <c r="BB68" t="str">
        <f>IFERROR(VLOOKUP($B68,'S47'!B:S,13,FALSE),"")</f>
        <v/>
      </c>
      <c r="BC68" t="str">
        <f>IFERROR(VLOOKUP($B68,'S48'!B:S,13,FALSE),"")</f>
        <v/>
      </c>
      <c r="BD68" t="str">
        <f>IFERROR(VLOOKUP($B68,'S49'!B:S,13,FALSE),"")</f>
        <v/>
      </c>
      <c r="BE68" t="str">
        <f>IFERROR(VLOOKUP($B68,'S50'!B:S,13,FALSE),"")</f>
        <v/>
      </c>
      <c r="BF68" t="str">
        <f>IFERROR(VLOOKUP($B68,'S51'!B:S,13,FALSE),"")</f>
        <v/>
      </c>
      <c r="BG68" t="str">
        <f>IFERROR(VLOOKUP($B68,'S52'!B:S,13,FALSE),"")</f>
        <v/>
      </c>
      <c r="BH68" s="188">
        <f t="shared" si="6"/>
        <v>-9999.0000999999993</v>
      </c>
      <c r="BI68" s="65" t="str">
        <f t="shared" si="8"/>
        <v/>
      </c>
      <c r="BJ68" s="65" t="str">
        <f t="shared" si="9"/>
        <v/>
      </c>
      <c r="BK68" s="54">
        <f t="shared" si="1"/>
        <v>0</v>
      </c>
      <c r="BR68" t="str">
        <f>IFERROR(VLOOKUP($B68,'S01'!B:S,14,FALSE),"")</f>
        <v/>
      </c>
      <c r="BS68" t="str">
        <f>IFERROR(VLOOKUP($B68,'S02'!B:S,14,FALSE),"")</f>
        <v/>
      </c>
      <c r="BT68" t="str">
        <f>IFERROR(VLOOKUP($B68,'S03'!B:S,14,FALSE),"")</f>
        <v/>
      </c>
      <c r="BU68" t="str">
        <f>IFERROR(VLOOKUP($B68,'S04'!B:S,14,FALSE),"")</f>
        <v/>
      </c>
      <c r="BV68" t="str">
        <f>IFERROR(VLOOKUP($B68,'S05'!B:S,14,FALSE),"")</f>
        <v/>
      </c>
      <c r="BW68" t="str">
        <f>IFERROR(VLOOKUP($B68,'S06'!B:S,14,FALSE),"")</f>
        <v/>
      </c>
      <c r="BX68" t="str">
        <f>IFERROR(VLOOKUP($B68,'S07'!B:S,14,FALSE),"")</f>
        <v/>
      </c>
      <c r="BY68" t="str">
        <f>IFERROR(VLOOKUP($B68,'S08'!B:S,14,FALSE),"")</f>
        <v/>
      </c>
      <c r="BZ68" t="str">
        <f>IFERROR(VLOOKUP($B68,'S09'!B:S,14,FALSE),"")</f>
        <v/>
      </c>
      <c r="CA68" t="str">
        <f>IFERROR(VLOOKUP($B68,'S10'!B:S,14,FALSE),"")</f>
        <v/>
      </c>
      <c r="CB68" t="str">
        <f>IFERROR(VLOOKUP($B68,'S11'!B:S,14,FALSE),"")</f>
        <v/>
      </c>
      <c r="CC68" t="str">
        <f>IFERROR(VLOOKUP($B68,'S12'!B:S,14,FALSE),"")</f>
        <v/>
      </c>
      <c r="CD68" t="str">
        <f>IFERROR(VLOOKUP($B68,'S13'!B:S,14,FALSE),"")</f>
        <v/>
      </c>
      <c r="CE68" t="str">
        <f>IFERROR(VLOOKUP($B68,'S14'!B:S,14,FALSE),"")</f>
        <v/>
      </c>
      <c r="CF68" t="str">
        <f>IFERROR(VLOOKUP($B68,'S15'!B:S,14,FALSE),"")</f>
        <v/>
      </c>
      <c r="CG68" t="str">
        <f>IFERROR(VLOOKUP($B68,'S16'!B:S,14,FALSE),"")</f>
        <v/>
      </c>
      <c r="CH68" t="str">
        <f>IFERROR(VLOOKUP($B68,'S17'!B:S,14,FALSE),"")</f>
        <v/>
      </c>
      <c r="CI68" t="str">
        <f>IFERROR(VLOOKUP($B68,'S18'!B:S,14,FALSE),"")</f>
        <v/>
      </c>
      <c r="CJ68" t="str">
        <f>IFERROR(VLOOKUP($B68,'S19'!B:S,14,FALSE),"")</f>
        <v/>
      </c>
      <c r="CK68" t="str">
        <f>IFERROR(VLOOKUP($B68,'S20'!B:S,14,FALSE),"")</f>
        <v/>
      </c>
      <c r="CL68" t="str">
        <f>IFERROR(VLOOKUP($B68,'S21'!B:S,14,FALSE),"")</f>
        <v/>
      </c>
      <c r="CM68" t="str">
        <f>IFERROR(VLOOKUP($B68,'S22'!B:S,14,FALSE),"")</f>
        <v/>
      </c>
      <c r="CN68" t="str">
        <f>IFERROR(VLOOKUP($B68,'S23'!B:S,14,FALSE),"")</f>
        <v/>
      </c>
      <c r="CO68" t="str">
        <f>IFERROR(VLOOKUP($B68,'S24'!B:S,14,FALSE),"")</f>
        <v/>
      </c>
      <c r="CP68" t="str">
        <f>IFERROR(VLOOKUP($B68,'S25'!B:S,14,FALSE),"")</f>
        <v/>
      </c>
      <c r="CQ68" t="str">
        <f>IFERROR(VLOOKUP($B68,'S26'!B:S,14,FALSE),"")</f>
        <v/>
      </c>
      <c r="CR68" t="str">
        <f>IFERROR(VLOOKUP($B68,'S27'!B:S,14,FALSE),"")</f>
        <v/>
      </c>
      <c r="CS68" t="str">
        <f>IFERROR(VLOOKUP($B68,'S28'!B:S,14,FALSE),"")</f>
        <v/>
      </c>
      <c r="CT68" t="str">
        <f>IFERROR(VLOOKUP($B68,'S29'!B:S,14,FALSE),"")</f>
        <v/>
      </c>
      <c r="CU68" t="str">
        <f>IFERROR(VLOOKUP($B68,'S30'!B:S,14,FALSE),"")</f>
        <v/>
      </c>
      <c r="CV68" t="str">
        <f>IFERROR(VLOOKUP($B68,'S31'!B:S,14,FALSE),"")</f>
        <v/>
      </c>
      <c r="CW68" t="str">
        <f>IFERROR(VLOOKUP($B68,'S32'!B:S,14,FALSE),"")</f>
        <v/>
      </c>
      <c r="CX68" t="str">
        <f>IFERROR(VLOOKUP($B68,'S33'!B:S,14,FALSE),"")</f>
        <v/>
      </c>
      <c r="CY68" t="str">
        <f>IFERROR(VLOOKUP($B68,'S34'!B:S,14,FALSE),"")</f>
        <v/>
      </c>
      <c r="CZ68" t="str">
        <f>IFERROR(VLOOKUP($B68,'S35'!B:S,14,FALSE),"")</f>
        <v/>
      </c>
      <c r="DA68" t="str">
        <f>IFERROR(VLOOKUP($B68,'S36'!B:S,14,FALSE),"")</f>
        <v/>
      </c>
      <c r="DB68" t="str">
        <f>IFERROR(VLOOKUP($B68,'S37'!B:S,14,FALSE),"")</f>
        <v/>
      </c>
      <c r="DC68" t="str">
        <f>IFERROR(VLOOKUP($B68,'S38'!B:S,14,FALSE),"")</f>
        <v/>
      </c>
      <c r="DD68" t="str">
        <f>IFERROR(VLOOKUP($B68,'S39'!B:S,14,FALSE),"")</f>
        <v/>
      </c>
      <c r="DE68" t="str">
        <f>IFERROR(VLOOKUP($B68,'S40'!B:S,14,FALSE),"")</f>
        <v/>
      </c>
      <c r="DF68" t="str">
        <f>IFERROR(VLOOKUP($B68,'S41'!B:S,14,FALSE),"")</f>
        <v/>
      </c>
      <c r="DG68" t="str">
        <f>IFERROR(VLOOKUP($B68,'S42'!B:S,14,FALSE),"")</f>
        <v/>
      </c>
      <c r="DH68" t="str">
        <f>IFERROR(VLOOKUP($B68,'S43'!B:S,14,FALSE),"")</f>
        <v/>
      </c>
      <c r="DI68" t="str">
        <f>IFERROR(VLOOKUP($B68,'S44'!B:S,14,FALSE),"")</f>
        <v/>
      </c>
      <c r="DJ68" t="str">
        <f>IFERROR(VLOOKUP($B68,'S45'!B:S,14,FALSE),"")</f>
        <v/>
      </c>
      <c r="DK68" t="str">
        <f>IFERROR(VLOOKUP($B68,'S46'!B:S,14,FALSE),"")</f>
        <v/>
      </c>
      <c r="DL68" t="str">
        <f>IFERROR(VLOOKUP($B68,'S47'!B:S,14,FALSE),"")</f>
        <v/>
      </c>
      <c r="DM68" t="str">
        <f>IFERROR(VLOOKUP($B68,'S48'!B:S,14,FALSE),"")</f>
        <v/>
      </c>
      <c r="DN68" t="str">
        <f>IFERROR(VLOOKUP($B68,'S49'!B:S,14,FALSE),"")</f>
        <v/>
      </c>
      <c r="DO68" t="str">
        <f>IFERROR(VLOOKUP($B68,'S50'!B:S,14,FALSE),"")</f>
        <v/>
      </c>
      <c r="DP68" t="str">
        <f>IFERROR(VLOOKUP($B68,'S51'!B:S,14,FALSE),"")</f>
        <v/>
      </c>
      <c r="DQ68" t="str">
        <f>IFERROR(VLOOKUP($B68,'S52'!B:S,14,FALSE),"")</f>
        <v/>
      </c>
      <c r="DR68" t="str">
        <f t="shared" ref="DR68:DR94" si="10">IF(B68="","",IF(F68="non classé","",SUM(BR68:DQ68)))</f>
        <v/>
      </c>
      <c r="DT68" s="208"/>
    </row>
    <row r="69" spans="1:124" ht="26.25" hidden="1" x14ac:dyDescent="0.25">
      <c r="A69" s="48"/>
      <c r="B69" s="39"/>
      <c r="F69" s="86" t="str">
        <f>IF(B69="","",IFERROR(INDEX(Challenge!$A$3:$A$72,MATCH(B69,Challenge!$B$3:$B$72,0)),"non classé"))</f>
        <v/>
      </c>
      <c r="G69" s="86"/>
      <c r="H69" t="str">
        <f>IFERROR(VLOOKUP($B69,'S01'!B:S,13,FALSE),"")</f>
        <v/>
      </c>
      <c r="I69" t="str">
        <f>IFERROR(VLOOKUP($B69,'S02'!B:S,13,FALSE),"")</f>
        <v/>
      </c>
      <c r="J69" t="str">
        <f>IFERROR(VLOOKUP($B69,'S03'!B:S,13,FALSE),"")</f>
        <v/>
      </c>
      <c r="K69" t="str">
        <f>IFERROR(VLOOKUP($B69,'S04'!B:S,13,FALSE),"")</f>
        <v/>
      </c>
      <c r="L69" t="str">
        <f>IFERROR(VLOOKUP($B69,'S05'!B:S,13,FALSE),"")</f>
        <v/>
      </c>
      <c r="M69" t="str">
        <f>IFERROR(VLOOKUP($B69,'S06'!B:S,13,FALSE),"")</f>
        <v/>
      </c>
      <c r="N69" t="str">
        <f>IFERROR(VLOOKUP($B69,'S07'!B:S,13,FALSE),"")</f>
        <v/>
      </c>
      <c r="O69" t="str">
        <f>IFERROR(VLOOKUP($B69,'S08'!B:S,13,FALSE),"")</f>
        <v/>
      </c>
      <c r="P69" t="str">
        <f>IFERROR(VLOOKUP($B69,'S09'!B:S,13,FALSE),"")</f>
        <v/>
      </c>
      <c r="Q69" t="str">
        <f>IFERROR(VLOOKUP($B69,'S10'!B:S,13,FALSE),"")</f>
        <v/>
      </c>
      <c r="R69" t="str">
        <f>IFERROR(VLOOKUP($B69,'S11'!B:S,13,FALSE),"")</f>
        <v/>
      </c>
      <c r="S69" t="str">
        <f>IFERROR(VLOOKUP($B69,'S12'!B:S,13,FALSE),"")</f>
        <v/>
      </c>
      <c r="T69" t="str">
        <f>IFERROR(VLOOKUP($B69,'S13'!B:S,13,FALSE),"")</f>
        <v/>
      </c>
      <c r="U69" t="str">
        <f>IFERROR(VLOOKUP($B69,'S14'!B:S,13,FALSE),"")</f>
        <v/>
      </c>
      <c r="V69" t="str">
        <f>IFERROR(VLOOKUP($B69,'S15'!B:S,13,FALSE),"")</f>
        <v/>
      </c>
      <c r="W69" t="str">
        <f>IFERROR(VLOOKUP($B69,'S16'!B:S,13,FALSE),"")</f>
        <v/>
      </c>
      <c r="X69" t="str">
        <f>IFERROR(VLOOKUP($B69,'S17'!B:S,13,FALSE),"")</f>
        <v/>
      </c>
      <c r="Y69" t="str">
        <f>IFERROR(VLOOKUP($B69,'S18'!B:S,13,FALSE),"")</f>
        <v/>
      </c>
      <c r="Z69" t="str">
        <f>IFERROR(VLOOKUP($B69,'S19'!B:S,13,FALSE),"")</f>
        <v/>
      </c>
      <c r="AA69" t="str">
        <f>IFERROR(VLOOKUP($B69,'S20'!B:S,13,FALSE),"")</f>
        <v/>
      </c>
      <c r="AB69" t="str">
        <f>IFERROR(VLOOKUP($B69,'S21'!B:S,13,FALSE),"")</f>
        <v/>
      </c>
      <c r="AC69" t="str">
        <f>IFERROR(VLOOKUP($B69,'S22'!B:S,13,FALSE),"")</f>
        <v/>
      </c>
      <c r="AD69" t="str">
        <f>IFERROR(VLOOKUP($B69,'S23'!B:S,13,FALSE),"")</f>
        <v/>
      </c>
      <c r="AE69" t="str">
        <f>IFERROR(VLOOKUP($B69,'S24'!B:S,13,FALSE),"")</f>
        <v/>
      </c>
      <c r="AF69" t="str">
        <f>IFERROR(VLOOKUP($B69,'S25'!B:S,13,FALSE),"")</f>
        <v/>
      </c>
      <c r="AG69" t="str">
        <f>IFERROR(VLOOKUP($B69,'S26'!B:S,13,FALSE),"")</f>
        <v/>
      </c>
      <c r="AH69" t="str">
        <f>IFERROR(VLOOKUP($B69,'S27'!B:S,13,FALSE),"")</f>
        <v/>
      </c>
      <c r="AI69" t="str">
        <f>IFERROR(VLOOKUP($B69,'S28'!B:S,13,FALSE),"")</f>
        <v/>
      </c>
      <c r="AJ69" t="str">
        <f>IFERROR(VLOOKUP($B69,'S29'!B:S,13,FALSE),"")</f>
        <v/>
      </c>
      <c r="AK69" t="str">
        <f>IFERROR(VLOOKUP($B69,'S30'!B:S,13,FALSE),"")</f>
        <v/>
      </c>
      <c r="AL69" t="str">
        <f>IFERROR(VLOOKUP($B69,'S31'!B:S,13,FALSE),"")</f>
        <v/>
      </c>
      <c r="AM69" t="str">
        <f>IFERROR(VLOOKUP($B69,'S32'!B:S,13,FALSE),"")</f>
        <v/>
      </c>
      <c r="AN69" t="str">
        <f>IFERROR(VLOOKUP($B69,'S33'!B:S,13,FALSE),"")</f>
        <v/>
      </c>
      <c r="AO69" t="str">
        <f>IFERROR(VLOOKUP($B69,'S34'!B:S,13,FALSE),"")</f>
        <v/>
      </c>
      <c r="AP69" t="str">
        <f>IFERROR(VLOOKUP($B69,'S35'!B:S,13,FALSE),"")</f>
        <v/>
      </c>
      <c r="AQ69" t="str">
        <f>IFERROR(VLOOKUP($B69,'S36'!B:S,13,FALSE),"")</f>
        <v/>
      </c>
      <c r="AR69" t="str">
        <f>IFERROR(VLOOKUP($B69,'S37'!B:S,13,FALSE),"")</f>
        <v/>
      </c>
      <c r="AS69" t="str">
        <f>IFERROR(VLOOKUP($B69,'S38'!B:S,13,FALSE),"")</f>
        <v/>
      </c>
      <c r="AT69" t="str">
        <f>IFERROR(VLOOKUP($B69,'S39'!B:S,13,FALSE),"")</f>
        <v/>
      </c>
      <c r="AU69" s="37" t="str">
        <f>IFERROR(VLOOKUP($B69,'S40'!B:S,13,FALSE),"")</f>
        <v/>
      </c>
      <c r="AV69" t="str">
        <f>IFERROR(VLOOKUP($B69,'S41'!B:S,13,FALSE),"")</f>
        <v/>
      </c>
      <c r="AW69" t="str">
        <f>IFERROR(VLOOKUP($B69,'S42'!B:S,13,FALSE),"")</f>
        <v/>
      </c>
      <c r="AX69" t="str">
        <f>IFERROR(VLOOKUP($B69,'S43'!B:S,13,FALSE),"")</f>
        <v/>
      </c>
      <c r="AY69" t="str">
        <f>IFERROR(VLOOKUP($B69,'S44'!B:S,13,FALSE),"")</f>
        <v/>
      </c>
      <c r="AZ69" t="str">
        <f>IFERROR(VLOOKUP($B69,'S45'!B:S,13,FALSE),"")</f>
        <v/>
      </c>
      <c r="BA69" t="str">
        <f>IFERROR(VLOOKUP($B69,'S46'!B:S,13,FALSE),"")</f>
        <v/>
      </c>
      <c r="BB69" t="str">
        <f>IFERROR(VLOOKUP($B69,'S47'!B:S,13,FALSE),"")</f>
        <v/>
      </c>
      <c r="BC69" t="str">
        <f>IFERROR(VLOOKUP($B69,'S48'!B:S,13,FALSE),"")</f>
        <v/>
      </c>
      <c r="BD69" t="str">
        <f>IFERROR(VLOOKUP($B69,'S49'!B:S,13,FALSE),"")</f>
        <v/>
      </c>
      <c r="BE69" t="str">
        <f>IFERROR(VLOOKUP($B69,'S50'!B:S,13,FALSE),"")</f>
        <v/>
      </c>
      <c r="BF69" t="str">
        <f>IFERROR(VLOOKUP($B69,'S51'!B:S,13,FALSE),"")</f>
        <v/>
      </c>
      <c r="BG69" t="str">
        <f>IFERROR(VLOOKUP($B69,'S52'!B:S,13,FALSE),"")</f>
        <v/>
      </c>
      <c r="BH69" s="188">
        <f t="shared" si="6"/>
        <v>-9999.0000999999993</v>
      </c>
      <c r="BI69" s="65" t="str">
        <f t="shared" si="8"/>
        <v/>
      </c>
      <c r="BJ69" s="65" t="str">
        <f t="shared" si="9"/>
        <v/>
      </c>
      <c r="BK69" s="54">
        <f t="shared" si="1"/>
        <v>0</v>
      </c>
      <c r="BR69" t="str">
        <f>IFERROR(VLOOKUP($B69,'S01'!B:S,14,FALSE),"")</f>
        <v/>
      </c>
      <c r="BS69" t="str">
        <f>IFERROR(VLOOKUP($B69,'S02'!B:S,14,FALSE),"")</f>
        <v/>
      </c>
      <c r="BT69" t="str">
        <f>IFERROR(VLOOKUP($B69,'S03'!B:S,14,FALSE),"")</f>
        <v/>
      </c>
      <c r="BU69" t="str">
        <f>IFERROR(VLOOKUP($B69,'S04'!B:S,14,FALSE),"")</f>
        <v/>
      </c>
      <c r="BV69" t="str">
        <f>IFERROR(VLOOKUP($B69,'S05'!B:S,14,FALSE),"")</f>
        <v/>
      </c>
      <c r="BW69" t="str">
        <f>IFERROR(VLOOKUP($B69,'S06'!B:S,14,FALSE),"")</f>
        <v/>
      </c>
      <c r="BX69" t="str">
        <f>IFERROR(VLOOKUP($B69,'S07'!B:S,14,FALSE),"")</f>
        <v/>
      </c>
      <c r="BY69" t="str">
        <f>IFERROR(VLOOKUP($B69,'S08'!B:S,14,FALSE),"")</f>
        <v/>
      </c>
      <c r="BZ69" t="str">
        <f>IFERROR(VLOOKUP($B69,'S09'!B:S,14,FALSE),"")</f>
        <v/>
      </c>
      <c r="CA69" t="str">
        <f>IFERROR(VLOOKUP($B69,'S10'!B:S,14,FALSE),"")</f>
        <v/>
      </c>
      <c r="CB69" t="str">
        <f>IFERROR(VLOOKUP($B69,'S11'!B:S,14,FALSE),"")</f>
        <v/>
      </c>
      <c r="CC69" t="str">
        <f>IFERROR(VLOOKUP($B69,'S12'!B:S,14,FALSE),"")</f>
        <v/>
      </c>
      <c r="CD69" t="str">
        <f>IFERROR(VLOOKUP($B69,'S13'!B:S,14,FALSE),"")</f>
        <v/>
      </c>
      <c r="CE69" t="str">
        <f>IFERROR(VLOOKUP($B69,'S14'!B:S,14,FALSE),"")</f>
        <v/>
      </c>
      <c r="CF69" t="str">
        <f>IFERROR(VLOOKUP($B69,'S15'!B:S,14,FALSE),"")</f>
        <v/>
      </c>
      <c r="CG69" t="str">
        <f>IFERROR(VLOOKUP($B69,'S16'!B:S,14,FALSE),"")</f>
        <v/>
      </c>
      <c r="CH69" t="str">
        <f>IFERROR(VLOOKUP($B69,'S17'!B:S,14,FALSE),"")</f>
        <v/>
      </c>
      <c r="CI69" t="str">
        <f>IFERROR(VLOOKUP($B69,'S18'!B:S,14,FALSE),"")</f>
        <v/>
      </c>
      <c r="CJ69" t="str">
        <f>IFERROR(VLOOKUP($B69,'S19'!B:S,14,FALSE),"")</f>
        <v/>
      </c>
      <c r="CK69" t="str">
        <f>IFERROR(VLOOKUP($B69,'S20'!B:S,14,FALSE),"")</f>
        <v/>
      </c>
      <c r="CL69" t="str">
        <f>IFERROR(VLOOKUP($B69,'S21'!B:S,14,FALSE),"")</f>
        <v/>
      </c>
      <c r="CM69" t="str">
        <f>IFERROR(VLOOKUP($B69,'S22'!B:S,14,FALSE),"")</f>
        <v/>
      </c>
      <c r="CN69" t="str">
        <f>IFERROR(VLOOKUP($B69,'S23'!B:S,14,FALSE),"")</f>
        <v/>
      </c>
      <c r="CO69" t="str">
        <f>IFERROR(VLOOKUP($B69,'S24'!B:S,14,FALSE),"")</f>
        <v/>
      </c>
      <c r="CP69" t="str">
        <f>IFERROR(VLOOKUP($B69,'S25'!B:S,14,FALSE),"")</f>
        <v/>
      </c>
      <c r="CQ69" t="str">
        <f>IFERROR(VLOOKUP($B69,'S26'!B:S,14,FALSE),"")</f>
        <v/>
      </c>
      <c r="CR69" t="str">
        <f>IFERROR(VLOOKUP($B69,'S27'!B:S,14,FALSE),"")</f>
        <v/>
      </c>
      <c r="CS69" t="str">
        <f>IFERROR(VLOOKUP($B69,'S28'!B:S,14,FALSE),"")</f>
        <v/>
      </c>
      <c r="CT69" t="str">
        <f>IFERROR(VLOOKUP($B69,'S29'!B:S,14,FALSE),"")</f>
        <v/>
      </c>
      <c r="CU69" t="str">
        <f>IFERROR(VLOOKUP($B69,'S30'!B:S,14,FALSE),"")</f>
        <v/>
      </c>
      <c r="CV69" t="str">
        <f>IFERROR(VLOOKUP($B69,'S31'!B:S,14,FALSE),"")</f>
        <v/>
      </c>
      <c r="CW69" t="str">
        <f>IFERROR(VLOOKUP($B69,'S32'!B:S,14,FALSE),"")</f>
        <v/>
      </c>
      <c r="CX69" t="str">
        <f>IFERROR(VLOOKUP($B69,'S33'!B:S,14,FALSE),"")</f>
        <v/>
      </c>
      <c r="CY69" t="str">
        <f>IFERROR(VLOOKUP($B69,'S34'!B:S,14,FALSE),"")</f>
        <v/>
      </c>
      <c r="CZ69" t="str">
        <f>IFERROR(VLOOKUP($B69,'S35'!B:S,14,FALSE),"")</f>
        <v/>
      </c>
      <c r="DA69" t="str">
        <f>IFERROR(VLOOKUP($B69,'S36'!B:S,14,FALSE),"")</f>
        <v/>
      </c>
      <c r="DB69" t="str">
        <f>IFERROR(VLOOKUP($B69,'S37'!B:S,14,FALSE),"")</f>
        <v/>
      </c>
      <c r="DC69" t="str">
        <f>IFERROR(VLOOKUP($B69,'S38'!B:S,14,FALSE),"")</f>
        <v/>
      </c>
      <c r="DD69" t="str">
        <f>IFERROR(VLOOKUP($B69,'S39'!B:S,14,FALSE),"")</f>
        <v/>
      </c>
      <c r="DE69" t="str">
        <f>IFERROR(VLOOKUP($B69,'S40'!B:S,14,FALSE),"")</f>
        <v/>
      </c>
      <c r="DF69" t="str">
        <f>IFERROR(VLOOKUP($B69,'S41'!B:S,14,FALSE),"")</f>
        <v/>
      </c>
      <c r="DG69" t="str">
        <f>IFERROR(VLOOKUP($B69,'S42'!B:S,14,FALSE),"")</f>
        <v/>
      </c>
      <c r="DH69" t="str">
        <f>IFERROR(VLOOKUP($B69,'S43'!B:S,14,FALSE),"")</f>
        <v/>
      </c>
      <c r="DI69" t="str">
        <f>IFERROR(VLOOKUP($B69,'S44'!B:S,14,FALSE),"")</f>
        <v/>
      </c>
      <c r="DJ69" t="str">
        <f>IFERROR(VLOOKUP($B69,'S45'!B:S,14,FALSE),"")</f>
        <v/>
      </c>
      <c r="DK69" t="str">
        <f>IFERROR(VLOOKUP($B69,'S46'!B:S,14,FALSE),"")</f>
        <v/>
      </c>
      <c r="DL69" t="str">
        <f>IFERROR(VLOOKUP($B69,'S47'!B:S,14,FALSE),"")</f>
        <v/>
      </c>
      <c r="DM69" t="str">
        <f>IFERROR(VLOOKUP($B69,'S48'!B:S,14,FALSE),"")</f>
        <v/>
      </c>
      <c r="DN69" t="str">
        <f>IFERROR(VLOOKUP($B69,'S49'!B:S,14,FALSE),"")</f>
        <v/>
      </c>
      <c r="DO69" t="str">
        <f>IFERROR(VLOOKUP($B69,'S50'!B:S,14,FALSE),"")</f>
        <v/>
      </c>
      <c r="DP69" t="str">
        <f>IFERROR(VLOOKUP($B69,'S51'!B:S,14,FALSE),"")</f>
        <v/>
      </c>
      <c r="DQ69" t="str">
        <f>IFERROR(VLOOKUP($B69,'S52'!B:S,14,FALSE),"")</f>
        <v/>
      </c>
      <c r="DR69" t="str">
        <f t="shared" si="10"/>
        <v/>
      </c>
      <c r="DT69" s="208"/>
    </row>
    <row r="70" spans="1:124" ht="26.25" hidden="1" x14ac:dyDescent="0.25">
      <c r="A70" s="48"/>
      <c r="B70" s="39"/>
      <c r="F70" s="86" t="str">
        <f>IF(B70="","",IFERROR(INDEX(Challenge!$A$3:$A$72,MATCH(B70,Challenge!$B$3:$B$72,0)),"non classé"))</f>
        <v/>
      </c>
      <c r="G70" s="86"/>
      <c r="H70" t="str">
        <f>IFERROR(VLOOKUP($B70,'S01'!B:S,13,FALSE),"")</f>
        <v/>
      </c>
      <c r="I70" t="str">
        <f>IFERROR(VLOOKUP($B70,'S02'!B:S,13,FALSE),"")</f>
        <v/>
      </c>
      <c r="J70" t="str">
        <f>IFERROR(VLOOKUP($B70,'S03'!B:S,13,FALSE),"")</f>
        <v/>
      </c>
      <c r="K70" t="str">
        <f>IFERROR(VLOOKUP($B70,'S04'!B:S,13,FALSE),"")</f>
        <v/>
      </c>
      <c r="L70" t="str">
        <f>IFERROR(VLOOKUP($B70,'S05'!B:S,13,FALSE),"")</f>
        <v/>
      </c>
      <c r="M70" t="str">
        <f>IFERROR(VLOOKUP($B70,'S06'!B:S,13,FALSE),"")</f>
        <v/>
      </c>
      <c r="N70" t="str">
        <f>IFERROR(VLOOKUP($B70,'S07'!B:S,13,FALSE),"")</f>
        <v/>
      </c>
      <c r="O70" t="str">
        <f>IFERROR(VLOOKUP($B70,'S08'!B:S,13,FALSE),"")</f>
        <v/>
      </c>
      <c r="P70" t="str">
        <f>IFERROR(VLOOKUP($B70,'S09'!B:S,13,FALSE),"")</f>
        <v/>
      </c>
      <c r="Q70" t="str">
        <f>IFERROR(VLOOKUP($B70,'S10'!B:S,13,FALSE),"")</f>
        <v/>
      </c>
      <c r="R70" t="str">
        <f>IFERROR(VLOOKUP($B70,'S11'!B:S,13,FALSE),"")</f>
        <v/>
      </c>
      <c r="S70" t="str">
        <f>IFERROR(VLOOKUP($B70,'S12'!B:S,13,FALSE),"")</f>
        <v/>
      </c>
      <c r="T70" t="str">
        <f>IFERROR(VLOOKUP($B70,'S13'!B:S,13,FALSE),"")</f>
        <v/>
      </c>
      <c r="U70" t="str">
        <f>IFERROR(VLOOKUP($B70,'S14'!B:S,13,FALSE),"")</f>
        <v/>
      </c>
      <c r="V70" t="str">
        <f>IFERROR(VLOOKUP($B70,'S15'!B:S,13,FALSE),"")</f>
        <v/>
      </c>
      <c r="W70" t="str">
        <f>IFERROR(VLOOKUP($B70,'S16'!B:S,13,FALSE),"")</f>
        <v/>
      </c>
      <c r="X70" t="str">
        <f>IFERROR(VLOOKUP($B70,'S17'!B:S,13,FALSE),"")</f>
        <v/>
      </c>
      <c r="Y70" t="str">
        <f>IFERROR(VLOOKUP($B70,'S18'!B:S,13,FALSE),"")</f>
        <v/>
      </c>
      <c r="Z70" t="str">
        <f>IFERROR(VLOOKUP($B70,'S19'!B:S,13,FALSE),"")</f>
        <v/>
      </c>
      <c r="AA70" t="str">
        <f>IFERROR(VLOOKUP($B70,'S20'!B:S,13,FALSE),"")</f>
        <v/>
      </c>
      <c r="AB70" t="str">
        <f>IFERROR(VLOOKUP($B70,'S21'!B:S,13,FALSE),"")</f>
        <v/>
      </c>
      <c r="AC70" t="str">
        <f>IFERROR(VLOOKUP($B70,'S22'!B:S,13,FALSE),"")</f>
        <v/>
      </c>
      <c r="AD70" t="str">
        <f>IFERROR(VLOOKUP($B70,'S23'!B:S,13,FALSE),"")</f>
        <v/>
      </c>
      <c r="AE70" t="str">
        <f>IFERROR(VLOOKUP($B70,'S24'!B:S,13,FALSE),"")</f>
        <v/>
      </c>
      <c r="AF70" t="str">
        <f>IFERROR(VLOOKUP($B70,'S25'!B:S,13,FALSE),"")</f>
        <v/>
      </c>
      <c r="AG70" t="str">
        <f>IFERROR(VLOOKUP($B70,'S26'!B:S,13,FALSE),"")</f>
        <v/>
      </c>
      <c r="AH70" t="str">
        <f>IFERROR(VLOOKUP($B70,'S27'!B:S,13,FALSE),"")</f>
        <v/>
      </c>
      <c r="AI70" t="str">
        <f>IFERROR(VLOOKUP($B70,'S28'!B:S,13,FALSE),"")</f>
        <v/>
      </c>
      <c r="AJ70" t="str">
        <f>IFERROR(VLOOKUP($B70,'S29'!B:S,13,FALSE),"")</f>
        <v/>
      </c>
      <c r="AK70" t="str">
        <f>IFERROR(VLOOKUP($B70,'S30'!B:S,13,FALSE),"")</f>
        <v/>
      </c>
      <c r="AL70" t="str">
        <f>IFERROR(VLOOKUP($B70,'S31'!B:S,13,FALSE),"")</f>
        <v/>
      </c>
      <c r="AM70" t="str">
        <f>IFERROR(VLOOKUP($B70,'S32'!B:S,13,FALSE),"")</f>
        <v/>
      </c>
      <c r="AN70" t="str">
        <f>IFERROR(VLOOKUP($B70,'S33'!B:S,13,FALSE),"")</f>
        <v/>
      </c>
      <c r="AO70" t="str">
        <f>IFERROR(VLOOKUP($B70,'S34'!B:S,13,FALSE),"")</f>
        <v/>
      </c>
      <c r="AP70" t="str">
        <f>IFERROR(VLOOKUP($B70,'S35'!B:S,13,FALSE),"")</f>
        <v/>
      </c>
      <c r="AQ70" t="str">
        <f>IFERROR(VLOOKUP($B70,'S36'!B:S,13,FALSE),"")</f>
        <v/>
      </c>
      <c r="AR70" t="str">
        <f>IFERROR(VLOOKUP($B70,'S37'!B:S,13,FALSE),"")</f>
        <v/>
      </c>
      <c r="AS70" t="str">
        <f>IFERROR(VLOOKUP($B70,'S38'!B:S,13,FALSE),"")</f>
        <v/>
      </c>
      <c r="AT70" t="str">
        <f>IFERROR(VLOOKUP($B70,'S39'!B:S,13,FALSE),"")</f>
        <v/>
      </c>
      <c r="AU70" s="37" t="str">
        <f>IFERROR(VLOOKUP($B70,'S40'!B:S,13,FALSE),"")</f>
        <v/>
      </c>
      <c r="AV70" t="str">
        <f>IFERROR(VLOOKUP($B70,'S41'!B:S,13,FALSE),"")</f>
        <v/>
      </c>
      <c r="AW70" t="str">
        <f>IFERROR(VLOOKUP($B70,'S42'!B:S,13,FALSE),"")</f>
        <v/>
      </c>
      <c r="AX70" t="str">
        <f>IFERROR(VLOOKUP($B70,'S43'!B:S,13,FALSE),"")</f>
        <v/>
      </c>
      <c r="AY70" t="str">
        <f>IFERROR(VLOOKUP($B70,'S44'!B:S,13,FALSE),"")</f>
        <v/>
      </c>
      <c r="AZ70" t="str">
        <f>IFERROR(VLOOKUP($B70,'S45'!B:S,13,FALSE),"")</f>
        <v/>
      </c>
      <c r="BA70" t="str">
        <f>IFERROR(VLOOKUP($B70,'S46'!B:S,13,FALSE),"")</f>
        <v/>
      </c>
      <c r="BB70" t="str">
        <f>IFERROR(VLOOKUP($B70,'S47'!B:S,13,FALSE),"")</f>
        <v/>
      </c>
      <c r="BC70" t="str">
        <f>IFERROR(VLOOKUP($B70,'S48'!B:S,13,FALSE),"")</f>
        <v/>
      </c>
      <c r="BD70" t="str">
        <f>IFERROR(VLOOKUP($B70,'S49'!B:S,13,FALSE),"")</f>
        <v/>
      </c>
      <c r="BE70" t="str">
        <f>IFERROR(VLOOKUP($B70,'S50'!B:S,13,FALSE),"")</f>
        <v/>
      </c>
      <c r="BF70" t="str">
        <f>IFERROR(VLOOKUP($B70,'S51'!B:S,13,FALSE),"")</f>
        <v/>
      </c>
      <c r="BG70" t="str">
        <f>IFERROR(VLOOKUP($B70,'S52'!B:S,13,FALSE),"")</f>
        <v/>
      </c>
      <c r="BH70" s="188">
        <f t="shared" si="6"/>
        <v>-9999.0000999999993</v>
      </c>
      <c r="BI70" s="65" t="str">
        <f t="shared" si="8"/>
        <v/>
      </c>
      <c r="BJ70" s="65" t="str">
        <f t="shared" si="9"/>
        <v/>
      </c>
      <c r="BK70" s="54">
        <f t="shared" si="1"/>
        <v>0</v>
      </c>
      <c r="BR70" t="str">
        <f>IFERROR(VLOOKUP($B70,'S01'!B:S,14,FALSE),"")</f>
        <v/>
      </c>
      <c r="BS70" t="str">
        <f>IFERROR(VLOOKUP($B70,'S02'!B:S,14,FALSE),"")</f>
        <v/>
      </c>
      <c r="BT70" t="str">
        <f>IFERROR(VLOOKUP($B70,'S03'!B:S,14,FALSE),"")</f>
        <v/>
      </c>
      <c r="BU70" t="str">
        <f>IFERROR(VLOOKUP($B70,'S04'!B:S,14,FALSE),"")</f>
        <v/>
      </c>
      <c r="BV70" t="str">
        <f>IFERROR(VLOOKUP($B70,'S05'!B:S,14,FALSE),"")</f>
        <v/>
      </c>
      <c r="BW70" t="str">
        <f>IFERROR(VLOOKUP($B70,'S06'!B:S,14,FALSE),"")</f>
        <v/>
      </c>
      <c r="BX70" t="str">
        <f>IFERROR(VLOOKUP($B70,'S07'!B:S,14,FALSE),"")</f>
        <v/>
      </c>
      <c r="BY70" t="str">
        <f>IFERROR(VLOOKUP($B70,'S08'!B:S,14,FALSE),"")</f>
        <v/>
      </c>
      <c r="BZ70" t="str">
        <f>IFERROR(VLOOKUP($B70,'S09'!B:S,14,FALSE),"")</f>
        <v/>
      </c>
      <c r="CA70" t="str">
        <f>IFERROR(VLOOKUP($B70,'S10'!B:S,14,FALSE),"")</f>
        <v/>
      </c>
      <c r="CB70" t="str">
        <f>IFERROR(VLOOKUP($B70,'S11'!B:S,14,FALSE),"")</f>
        <v/>
      </c>
      <c r="CC70" t="str">
        <f>IFERROR(VLOOKUP($B70,'S12'!B:S,14,FALSE),"")</f>
        <v/>
      </c>
      <c r="CD70" t="str">
        <f>IFERROR(VLOOKUP($B70,'S13'!B:S,14,FALSE),"")</f>
        <v/>
      </c>
      <c r="CE70" t="str">
        <f>IFERROR(VLOOKUP($B70,'S14'!B:S,14,FALSE),"")</f>
        <v/>
      </c>
      <c r="CF70" t="str">
        <f>IFERROR(VLOOKUP($B70,'S15'!B:S,14,FALSE),"")</f>
        <v/>
      </c>
      <c r="CG70" t="str">
        <f>IFERROR(VLOOKUP($B70,'S16'!B:S,14,FALSE),"")</f>
        <v/>
      </c>
      <c r="CH70" t="str">
        <f>IFERROR(VLOOKUP($B70,'S17'!B:S,14,FALSE),"")</f>
        <v/>
      </c>
      <c r="CI70" t="str">
        <f>IFERROR(VLOOKUP($B70,'S18'!B:S,14,FALSE),"")</f>
        <v/>
      </c>
      <c r="CJ70" t="str">
        <f>IFERROR(VLOOKUP($B70,'S19'!B:S,14,FALSE),"")</f>
        <v/>
      </c>
      <c r="CK70" t="str">
        <f>IFERROR(VLOOKUP($B70,'S20'!B:S,14,FALSE),"")</f>
        <v/>
      </c>
      <c r="CL70" t="str">
        <f>IFERROR(VLOOKUP($B70,'S21'!B:S,14,FALSE),"")</f>
        <v/>
      </c>
      <c r="CM70" t="str">
        <f>IFERROR(VLOOKUP($B70,'S22'!B:S,14,FALSE),"")</f>
        <v/>
      </c>
      <c r="CN70" t="str">
        <f>IFERROR(VLOOKUP($B70,'S23'!B:S,14,FALSE),"")</f>
        <v/>
      </c>
      <c r="CO70" t="str">
        <f>IFERROR(VLOOKUP($B70,'S24'!B:S,14,FALSE),"")</f>
        <v/>
      </c>
      <c r="CP70" t="str">
        <f>IFERROR(VLOOKUP($B70,'S25'!B:S,14,FALSE),"")</f>
        <v/>
      </c>
      <c r="CQ70" t="str">
        <f>IFERROR(VLOOKUP($B70,'S26'!B:S,14,FALSE),"")</f>
        <v/>
      </c>
      <c r="CR70" t="str">
        <f>IFERROR(VLOOKUP($B70,'S27'!B:S,14,FALSE),"")</f>
        <v/>
      </c>
      <c r="CS70" t="str">
        <f>IFERROR(VLOOKUP($B70,'S28'!B:S,14,FALSE),"")</f>
        <v/>
      </c>
      <c r="CT70" t="str">
        <f>IFERROR(VLOOKUP($B70,'S29'!B:S,14,FALSE),"")</f>
        <v/>
      </c>
      <c r="CU70" t="str">
        <f>IFERROR(VLOOKUP($B70,'S30'!B:S,14,FALSE),"")</f>
        <v/>
      </c>
      <c r="CV70" t="str">
        <f>IFERROR(VLOOKUP($B70,'S31'!B:S,14,FALSE),"")</f>
        <v/>
      </c>
      <c r="CW70" t="str">
        <f>IFERROR(VLOOKUP($B70,'S32'!B:S,14,FALSE),"")</f>
        <v/>
      </c>
      <c r="CX70" t="str">
        <f>IFERROR(VLOOKUP($B70,'S33'!B:S,14,FALSE),"")</f>
        <v/>
      </c>
      <c r="CY70" t="str">
        <f>IFERROR(VLOOKUP($B70,'S34'!B:S,14,FALSE),"")</f>
        <v/>
      </c>
      <c r="CZ70" t="str">
        <f>IFERROR(VLOOKUP($B70,'S35'!B:S,14,FALSE),"")</f>
        <v/>
      </c>
      <c r="DA70" t="str">
        <f>IFERROR(VLOOKUP($B70,'S36'!B:S,14,FALSE),"")</f>
        <v/>
      </c>
      <c r="DB70" t="str">
        <f>IFERROR(VLOOKUP($B70,'S37'!B:S,14,FALSE),"")</f>
        <v/>
      </c>
      <c r="DC70" t="str">
        <f>IFERROR(VLOOKUP($B70,'S38'!B:S,14,FALSE),"")</f>
        <v/>
      </c>
      <c r="DD70" t="str">
        <f>IFERROR(VLOOKUP($B70,'S39'!B:S,14,FALSE),"")</f>
        <v/>
      </c>
      <c r="DE70" t="str">
        <f>IFERROR(VLOOKUP($B70,'S40'!B:S,14,FALSE),"")</f>
        <v/>
      </c>
      <c r="DF70" t="str">
        <f>IFERROR(VLOOKUP($B70,'S41'!B:S,14,FALSE),"")</f>
        <v/>
      </c>
      <c r="DG70" t="str">
        <f>IFERROR(VLOOKUP($B70,'S42'!B:S,14,FALSE),"")</f>
        <v/>
      </c>
      <c r="DH70" t="str">
        <f>IFERROR(VLOOKUP($B70,'S43'!B:S,14,FALSE),"")</f>
        <v/>
      </c>
      <c r="DI70" t="str">
        <f>IFERROR(VLOOKUP($B70,'S44'!B:S,14,FALSE),"")</f>
        <v/>
      </c>
      <c r="DJ70" t="str">
        <f>IFERROR(VLOOKUP($B70,'S45'!B:S,14,FALSE),"")</f>
        <v/>
      </c>
      <c r="DK70" t="str">
        <f>IFERROR(VLOOKUP($B70,'S46'!B:S,14,FALSE),"")</f>
        <v/>
      </c>
      <c r="DL70" t="str">
        <f>IFERROR(VLOOKUP($B70,'S47'!B:S,14,FALSE),"")</f>
        <v/>
      </c>
      <c r="DM70" t="str">
        <f>IFERROR(VLOOKUP($B70,'S48'!B:S,14,FALSE),"")</f>
        <v/>
      </c>
      <c r="DN70" t="str">
        <f>IFERROR(VLOOKUP($B70,'S49'!B:S,14,FALSE),"")</f>
        <v/>
      </c>
      <c r="DO70" t="str">
        <f>IFERROR(VLOOKUP($B70,'S50'!B:S,14,FALSE),"")</f>
        <v/>
      </c>
      <c r="DP70" t="str">
        <f>IFERROR(VLOOKUP($B70,'S51'!B:S,14,FALSE),"")</f>
        <v/>
      </c>
      <c r="DQ70" t="str">
        <f>IFERROR(VLOOKUP($B70,'S52'!B:S,14,FALSE),"")</f>
        <v/>
      </c>
      <c r="DR70" t="str">
        <f t="shared" si="10"/>
        <v/>
      </c>
      <c r="DT70" s="208"/>
    </row>
    <row r="71" spans="1:124" ht="26.25" hidden="1" x14ac:dyDescent="0.25">
      <c r="A71" s="48"/>
      <c r="B71" s="39"/>
      <c r="F71" s="86" t="str">
        <f>IF(B71="","",IFERROR(INDEX(Challenge!$A$3:$A$72,MATCH(B71,Challenge!$B$3:$B$72,0)),"non classé"))</f>
        <v/>
      </c>
      <c r="G71" s="86"/>
      <c r="H71" t="str">
        <f>IFERROR(VLOOKUP($B71,'S01'!B:S,13,FALSE),"")</f>
        <v/>
      </c>
      <c r="I71" t="str">
        <f>IFERROR(VLOOKUP($B71,'S02'!B:S,13,FALSE),"")</f>
        <v/>
      </c>
      <c r="J71" t="str">
        <f>IFERROR(VLOOKUP($B71,'S03'!B:S,13,FALSE),"")</f>
        <v/>
      </c>
      <c r="K71" t="str">
        <f>IFERROR(VLOOKUP($B71,'S04'!B:S,13,FALSE),"")</f>
        <v/>
      </c>
      <c r="L71" t="str">
        <f>IFERROR(VLOOKUP($B71,'S05'!B:S,13,FALSE),"")</f>
        <v/>
      </c>
      <c r="M71" t="str">
        <f>IFERROR(VLOOKUP($B71,'S06'!B:S,13,FALSE),"")</f>
        <v/>
      </c>
      <c r="N71" t="str">
        <f>IFERROR(VLOOKUP($B71,'S07'!B:S,13,FALSE),"")</f>
        <v/>
      </c>
      <c r="O71" t="str">
        <f>IFERROR(VLOOKUP($B71,'S08'!B:S,13,FALSE),"")</f>
        <v/>
      </c>
      <c r="P71" t="str">
        <f>IFERROR(VLOOKUP($B71,'S09'!B:S,13,FALSE),"")</f>
        <v/>
      </c>
      <c r="Q71" t="str">
        <f>IFERROR(VLOOKUP($B71,'S10'!B:S,13,FALSE),"")</f>
        <v/>
      </c>
      <c r="R71" t="str">
        <f>IFERROR(VLOOKUP($B71,'S11'!B:S,13,FALSE),"")</f>
        <v/>
      </c>
      <c r="S71" t="str">
        <f>IFERROR(VLOOKUP($B71,'S12'!B:S,13,FALSE),"")</f>
        <v/>
      </c>
      <c r="T71" t="str">
        <f>IFERROR(VLOOKUP($B71,'S13'!B:S,13,FALSE),"")</f>
        <v/>
      </c>
      <c r="U71" t="str">
        <f>IFERROR(VLOOKUP($B71,'S14'!B:S,13,FALSE),"")</f>
        <v/>
      </c>
      <c r="V71" t="str">
        <f>IFERROR(VLOOKUP($B71,'S15'!B:S,13,FALSE),"")</f>
        <v/>
      </c>
      <c r="W71" t="str">
        <f>IFERROR(VLOOKUP($B71,'S16'!B:S,13,FALSE),"")</f>
        <v/>
      </c>
      <c r="X71" t="str">
        <f>IFERROR(VLOOKUP($B71,'S17'!B:S,13,FALSE),"")</f>
        <v/>
      </c>
      <c r="Y71" t="str">
        <f>IFERROR(VLOOKUP($B71,'S18'!B:S,13,FALSE),"")</f>
        <v/>
      </c>
      <c r="Z71" t="str">
        <f>IFERROR(VLOOKUP($B71,'S19'!B:S,13,FALSE),"")</f>
        <v/>
      </c>
      <c r="AA71" t="str">
        <f>IFERROR(VLOOKUP($B71,'S20'!B:S,13,FALSE),"")</f>
        <v/>
      </c>
      <c r="AB71" t="str">
        <f>IFERROR(VLOOKUP($B71,'S21'!B:S,13,FALSE),"")</f>
        <v/>
      </c>
      <c r="AC71" t="str">
        <f>IFERROR(VLOOKUP($B71,'S22'!B:S,13,FALSE),"")</f>
        <v/>
      </c>
      <c r="AD71" t="str">
        <f>IFERROR(VLOOKUP($B71,'S23'!B:S,13,FALSE),"")</f>
        <v/>
      </c>
      <c r="AE71" t="str">
        <f>IFERROR(VLOOKUP($B71,'S24'!B:S,13,FALSE),"")</f>
        <v/>
      </c>
      <c r="AF71" t="str">
        <f>IFERROR(VLOOKUP($B71,'S25'!B:S,13,FALSE),"")</f>
        <v/>
      </c>
      <c r="AG71" t="str">
        <f>IFERROR(VLOOKUP($B71,'S26'!B:S,13,FALSE),"")</f>
        <v/>
      </c>
      <c r="AH71" t="str">
        <f>IFERROR(VLOOKUP($B71,'S27'!B:S,13,FALSE),"")</f>
        <v/>
      </c>
      <c r="AI71" t="str">
        <f>IFERROR(VLOOKUP($B71,'S28'!B:S,13,FALSE),"")</f>
        <v/>
      </c>
      <c r="AJ71" t="str">
        <f>IFERROR(VLOOKUP($B71,'S29'!B:S,13,FALSE),"")</f>
        <v/>
      </c>
      <c r="AK71" t="str">
        <f>IFERROR(VLOOKUP($B71,'S30'!B:S,13,FALSE),"")</f>
        <v/>
      </c>
      <c r="AL71" t="str">
        <f>IFERROR(VLOOKUP($B71,'S31'!B:S,13,FALSE),"")</f>
        <v/>
      </c>
      <c r="AM71" t="str">
        <f>IFERROR(VLOOKUP($B71,'S32'!B:S,13,FALSE),"")</f>
        <v/>
      </c>
      <c r="AN71" t="str">
        <f>IFERROR(VLOOKUP($B71,'S33'!B:S,13,FALSE),"")</f>
        <v/>
      </c>
      <c r="AO71" t="str">
        <f>IFERROR(VLOOKUP($B71,'S34'!B:S,13,FALSE),"")</f>
        <v/>
      </c>
      <c r="AP71" t="str">
        <f>IFERROR(VLOOKUP($B71,'S35'!B:S,13,FALSE),"")</f>
        <v/>
      </c>
      <c r="AQ71" t="str">
        <f>IFERROR(VLOOKUP($B71,'S36'!B:S,13,FALSE),"")</f>
        <v/>
      </c>
      <c r="AR71" t="str">
        <f>IFERROR(VLOOKUP($B71,'S37'!B:S,13,FALSE),"")</f>
        <v/>
      </c>
      <c r="AS71" t="str">
        <f>IFERROR(VLOOKUP($B71,'S38'!B:S,13,FALSE),"")</f>
        <v/>
      </c>
      <c r="AT71" t="str">
        <f>IFERROR(VLOOKUP($B71,'S39'!B:S,13,FALSE),"")</f>
        <v/>
      </c>
      <c r="AU71" s="37" t="str">
        <f>IFERROR(VLOOKUP($B71,'S40'!B:S,13,FALSE),"")</f>
        <v/>
      </c>
      <c r="AV71" t="str">
        <f>IFERROR(VLOOKUP($B71,'S41'!B:S,13,FALSE),"")</f>
        <v/>
      </c>
      <c r="AW71" t="str">
        <f>IFERROR(VLOOKUP($B71,'S42'!B:S,13,FALSE),"")</f>
        <v/>
      </c>
      <c r="AX71" t="str">
        <f>IFERROR(VLOOKUP($B71,'S43'!B:S,13,FALSE),"")</f>
        <v/>
      </c>
      <c r="AY71" t="str">
        <f>IFERROR(VLOOKUP($B71,'S44'!B:S,13,FALSE),"")</f>
        <v/>
      </c>
      <c r="AZ71" t="str">
        <f>IFERROR(VLOOKUP($B71,'S45'!B:S,13,FALSE),"")</f>
        <v/>
      </c>
      <c r="BA71" t="str">
        <f>IFERROR(VLOOKUP($B71,'S46'!B:S,13,FALSE),"")</f>
        <v/>
      </c>
      <c r="BB71" t="str">
        <f>IFERROR(VLOOKUP($B71,'S47'!B:S,13,FALSE),"")</f>
        <v/>
      </c>
      <c r="BC71" t="str">
        <f>IFERROR(VLOOKUP($B71,'S48'!B:S,13,FALSE),"")</f>
        <v/>
      </c>
      <c r="BD71" t="str">
        <f>IFERROR(VLOOKUP($B71,'S49'!B:S,13,FALSE),"")</f>
        <v/>
      </c>
      <c r="BE71" t="str">
        <f>IFERROR(VLOOKUP($B71,'S50'!B:S,13,FALSE),"")</f>
        <v/>
      </c>
      <c r="BF71" t="str">
        <f>IFERROR(VLOOKUP($B71,'S51'!B:S,13,FALSE),"")</f>
        <v/>
      </c>
      <c r="BG71" t="str">
        <f>IFERROR(VLOOKUP($B71,'S52'!B:S,13,FALSE),"")</f>
        <v/>
      </c>
      <c r="BH71" s="188">
        <f t="shared" si="6"/>
        <v>-9999.0000999999993</v>
      </c>
      <c r="BI71" s="65" t="str">
        <f t="shared" si="8"/>
        <v/>
      </c>
      <c r="BJ71" s="65" t="str">
        <f t="shared" si="9"/>
        <v/>
      </c>
      <c r="BK71" s="54">
        <f t="shared" si="1"/>
        <v>0</v>
      </c>
      <c r="BR71" t="str">
        <f>IFERROR(VLOOKUP($B71,'S01'!B:S,14,FALSE),"")</f>
        <v/>
      </c>
      <c r="BS71" t="str">
        <f>IFERROR(VLOOKUP($B71,'S02'!B:S,14,FALSE),"")</f>
        <v/>
      </c>
      <c r="BT71" t="str">
        <f>IFERROR(VLOOKUP($B71,'S03'!B:S,14,FALSE),"")</f>
        <v/>
      </c>
      <c r="BU71" t="str">
        <f>IFERROR(VLOOKUP($B71,'S04'!B:S,14,FALSE),"")</f>
        <v/>
      </c>
      <c r="BV71" t="str">
        <f>IFERROR(VLOOKUP($B71,'S05'!B:S,14,FALSE),"")</f>
        <v/>
      </c>
      <c r="BW71" t="str">
        <f>IFERROR(VLOOKUP($B71,'S06'!B:S,14,FALSE),"")</f>
        <v/>
      </c>
      <c r="BX71" t="str">
        <f>IFERROR(VLOOKUP($B71,'S07'!B:S,14,FALSE),"")</f>
        <v/>
      </c>
      <c r="BY71" t="str">
        <f>IFERROR(VLOOKUP($B71,'S08'!B:S,14,FALSE),"")</f>
        <v/>
      </c>
      <c r="BZ71" t="str">
        <f>IFERROR(VLOOKUP($B71,'S09'!B:S,14,FALSE),"")</f>
        <v/>
      </c>
      <c r="CA71" t="str">
        <f>IFERROR(VLOOKUP($B71,'S10'!B:S,14,FALSE),"")</f>
        <v/>
      </c>
      <c r="CB71" t="str">
        <f>IFERROR(VLOOKUP($B71,'S11'!B:S,14,FALSE),"")</f>
        <v/>
      </c>
      <c r="CC71" t="str">
        <f>IFERROR(VLOOKUP($B71,'S12'!B:S,14,FALSE),"")</f>
        <v/>
      </c>
      <c r="CD71" t="str">
        <f>IFERROR(VLOOKUP($B71,'S13'!B:S,14,FALSE),"")</f>
        <v/>
      </c>
      <c r="CE71" t="str">
        <f>IFERROR(VLOOKUP($B71,'S14'!B:S,14,FALSE),"")</f>
        <v/>
      </c>
      <c r="CF71" t="str">
        <f>IFERROR(VLOOKUP($B71,'S15'!B:S,14,FALSE),"")</f>
        <v/>
      </c>
      <c r="CG71" t="str">
        <f>IFERROR(VLOOKUP($B71,'S16'!B:S,14,FALSE),"")</f>
        <v/>
      </c>
      <c r="CH71" t="str">
        <f>IFERROR(VLOOKUP($B71,'S17'!B:S,14,FALSE),"")</f>
        <v/>
      </c>
      <c r="CI71" t="str">
        <f>IFERROR(VLOOKUP($B71,'S18'!B:S,14,FALSE),"")</f>
        <v/>
      </c>
      <c r="CJ71" t="str">
        <f>IFERROR(VLOOKUP($B71,'S19'!B:S,14,FALSE),"")</f>
        <v/>
      </c>
      <c r="CK71" t="str">
        <f>IFERROR(VLOOKUP($B71,'S20'!B:S,14,FALSE),"")</f>
        <v/>
      </c>
      <c r="CL71" t="str">
        <f>IFERROR(VLOOKUP($B71,'S21'!B:S,14,FALSE),"")</f>
        <v/>
      </c>
      <c r="CM71" t="str">
        <f>IFERROR(VLOOKUP($B71,'S22'!B:S,14,FALSE),"")</f>
        <v/>
      </c>
      <c r="CN71" t="str">
        <f>IFERROR(VLOOKUP($B71,'S23'!B:S,14,FALSE),"")</f>
        <v/>
      </c>
      <c r="CO71" t="str">
        <f>IFERROR(VLOOKUP($B71,'S24'!B:S,14,FALSE),"")</f>
        <v/>
      </c>
      <c r="CP71" t="str">
        <f>IFERROR(VLOOKUP($B71,'S25'!B:S,14,FALSE),"")</f>
        <v/>
      </c>
      <c r="CQ71" t="str">
        <f>IFERROR(VLOOKUP($B71,'S26'!B:S,14,FALSE),"")</f>
        <v/>
      </c>
      <c r="CR71" t="str">
        <f>IFERROR(VLOOKUP($B71,'S27'!B:S,14,FALSE),"")</f>
        <v/>
      </c>
      <c r="CS71" t="str">
        <f>IFERROR(VLOOKUP($B71,'S28'!B:S,14,FALSE),"")</f>
        <v/>
      </c>
      <c r="CT71" t="str">
        <f>IFERROR(VLOOKUP($B71,'S29'!B:S,14,FALSE),"")</f>
        <v/>
      </c>
      <c r="CU71" t="str">
        <f>IFERROR(VLOOKUP($B71,'S30'!B:S,14,FALSE),"")</f>
        <v/>
      </c>
      <c r="CV71" t="str">
        <f>IFERROR(VLOOKUP($B71,'S31'!B:S,14,FALSE),"")</f>
        <v/>
      </c>
      <c r="CW71" t="str">
        <f>IFERROR(VLOOKUP($B71,'S32'!B:S,14,FALSE),"")</f>
        <v/>
      </c>
      <c r="CX71" t="str">
        <f>IFERROR(VLOOKUP($B71,'S33'!B:S,14,FALSE),"")</f>
        <v/>
      </c>
      <c r="CY71" t="str">
        <f>IFERROR(VLOOKUP($B71,'S34'!B:S,14,FALSE),"")</f>
        <v/>
      </c>
      <c r="CZ71" t="str">
        <f>IFERROR(VLOOKUP($B71,'S35'!B:S,14,FALSE),"")</f>
        <v/>
      </c>
      <c r="DA71" t="str">
        <f>IFERROR(VLOOKUP($B71,'S36'!B:S,14,FALSE),"")</f>
        <v/>
      </c>
      <c r="DB71" t="str">
        <f>IFERROR(VLOOKUP($B71,'S37'!B:S,14,FALSE),"")</f>
        <v/>
      </c>
      <c r="DC71" t="str">
        <f>IFERROR(VLOOKUP($B71,'S38'!B:S,14,FALSE),"")</f>
        <v/>
      </c>
      <c r="DD71" t="str">
        <f>IFERROR(VLOOKUP($B71,'S39'!B:S,14,FALSE),"")</f>
        <v/>
      </c>
      <c r="DE71" t="str">
        <f>IFERROR(VLOOKUP($B71,'S40'!B:S,14,FALSE),"")</f>
        <v/>
      </c>
      <c r="DF71" t="str">
        <f>IFERROR(VLOOKUP($B71,'S41'!B:S,14,FALSE),"")</f>
        <v/>
      </c>
      <c r="DG71" t="str">
        <f>IFERROR(VLOOKUP($B71,'S42'!B:S,14,FALSE),"")</f>
        <v/>
      </c>
      <c r="DH71" t="str">
        <f>IFERROR(VLOOKUP($B71,'S43'!B:S,14,FALSE),"")</f>
        <v/>
      </c>
      <c r="DI71" t="str">
        <f>IFERROR(VLOOKUP($B71,'S44'!B:S,14,FALSE),"")</f>
        <v/>
      </c>
      <c r="DJ71" t="str">
        <f>IFERROR(VLOOKUP($B71,'S45'!B:S,14,FALSE),"")</f>
        <v/>
      </c>
      <c r="DK71" t="str">
        <f>IFERROR(VLOOKUP($B71,'S46'!B:S,14,FALSE),"")</f>
        <v/>
      </c>
      <c r="DL71" t="str">
        <f>IFERROR(VLOOKUP($B71,'S47'!B:S,14,FALSE),"")</f>
        <v/>
      </c>
      <c r="DM71" t="str">
        <f>IFERROR(VLOOKUP($B71,'S48'!B:S,14,FALSE),"")</f>
        <v/>
      </c>
      <c r="DN71" t="str">
        <f>IFERROR(VLOOKUP($B71,'S49'!B:S,14,FALSE),"")</f>
        <v/>
      </c>
      <c r="DO71" t="str">
        <f>IFERROR(VLOOKUP($B71,'S50'!B:S,14,FALSE),"")</f>
        <v/>
      </c>
      <c r="DP71" t="str">
        <f>IFERROR(VLOOKUP($B71,'S51'!B:S,14,FALSE),"")</f>
        <v/>
      </c>
      <c r="DQ71" t="str">
        <f>IFERROR(VLOOKUP($B71,'S52'!B:S,14,FALSE),"")</f>
        <v/>
      </c>
      <c r="DR71" t="str">
        <f t="shared" si="10"/>
        <v/>
      </c>
      <c r="DT71" s="208"/>
    </row>
    <row r="72" spans="1:124" ht="26.25" hidden="1" x14ac:dyDescent="0.25">
      <c r="A72" s="48"/>
      <c r="B72" s="39"/>
      <c r="F72" s="86" t="str">
        <f>IF(B72="","",IFERROR(INDEX(Challenge!$A$3:$A$72,MATCH(B72,Challenge!$B$3:$B$72,0)),"non classé"))</f>
        <v/>
      </c>
      <c r="G72" s="86"/>
      <c r="H72" t="str">
        <f>IFERROR(VLOOKUP($B72,'S01'!B:S,13,FALSE),"")</f>
        <v/>
      </c>
      <c r="I72" t="str">
        <f>IFERROR(VLOOKUP($B72,'S02'!B:S,13,FALSE),"")</f>
        <v/>
      </c>
      <c r="J72" t="str">
        <f>IFERROR(VLOOKUP($B72,'S03'!B:S,13,FALSE),"")</f>
        <v/>
      </c>
      <c r="K72" t="str">
        <f>IFERROR(VLOOKUP($B72,'S04'!B:S,13,FALSE),"")</f>
        <v/>
      </c>
      <c r="L72" t="str">
        <f>IFERROR(VLOOKUP($B72,'S05'!B:S,13,FALSE),"")</f>
        <v/>
      </c>
      <c r="M72" t="str">
        <f>IFERROR(VLOOKUP($B72,'S06'!B:S,13,FALSE),"")</f>
        <v/>
      </c>
      <c r="N72" t="str">
        <f>IFERROR(VLOOKUP($B72,'S07'!B:S,13,FALSE),"")</f>
        <v/>
      </c>
      <c r="O72" t="str">
        <f>IFERROR(VLOOKUP($B72,'S08'!B:S,13,FALSE),"")</f>
        <v/>
      </c>
      <c r="P72" t="str">
        <f>IFERROR(VLOOKUP($B72,'S09'!B:S,13,FALSE),"")</f>
        <v/>
      </c>
      <c r="Q72" t="str">
        <f>IFERROR(VLOOKUP($B72,'S10'!B:S,13,FALSE),"")</f>
        <v/>
      </c>
      <c r="R72" t="str">
        <f>IFERROR(VLOOKUP($B72,'S11'!B:S,13,FALSE),"")</f>
        <v/>
      </c>
      <c r="S72" t="str">
        <f>IFERROR(VLOOKUP($B72,'S12'!B:S,13,FALSE),"")</f>
        <v/>
      </c>
      <c r="T72" t="str">
        <f>IFERROR(VLOOKUP($B72,'S13'!B:S,13,FALSE),"")</f>
        <v/>
      </c>
      <c r="U72" t="str">
        <f>IFERROR(VLOOKUP($B72,'S14'!B:S,13,FALSE),"")</f>
        <v/>
      </c>
      <c r="V72" t="str">
        <f>IFERROR(VLOOKUP($B72,'S15'!B:S,13,FALSE),"")</f>
        <v/>
      </c>
      <c r="W72" t="str">
        <f>IFERROR(VLOOKUP($B72,'S16'!B:S,13,FALSE),"")</f>
        <v/>
      </c>
      <c r="X72" t="str">
        <f>IFERROR(VLOOKUP($B72,'S17'!B:S,13,FALSE),"")</f>
        <v/>
      </c>
      <c r="Y72" t="str">
        <f>IFERROR(VLOOKUP($B72,'S18'!B:S,13,FALSE),"")</f>
        <v/>
      </c>
      <c r="Z72" t="str">
        <f>IFERROR(VLOOKUP($B72,'S19'!B:S,13,FALSE),"")</f>
        <v/>
      </c>
      <c r="AA72" t="str">
        <f>IFERROR(VLOOKUP($B72,'S20'!B:S,13,FALSE),"")</f>
        <v/>
      </c>
      <c r="AB72" t="str">
        <f>IFERROR(VLOOKUP($B72,'S21'!B:S,13,FALSE),"")</f>
        <v/>
      </c>
      <c r="AC72" t="str">
        <f>IFERROR(VLOOKUP($B72,'S22'!B:S,13,FALSE),"")</f>
        <v/>
      </c>
      <c r="AD72" t="str">
        <f>IFERROR(VLOOKUP($B72,'S23'!B:S,13,FALSE),"")</f>
        <v/>
      </c>
      <c r="AE72" t="str">
        <f>IFERROR(VLOOKUP($B72,'S24'!B:S,13,FALSE),"")</f>
        <v/>
      </c>
      <c r="AF72" t="str">
        <f>IFERROR(VLOOKUP($B72,'S25'!B:S,13,FALSE),"")</f>
        <v/>
      </c>
      <c r="AG72" t="str">
        <f>IFERROR(VLOOKUP($B72,'S26'!B:S,13,FALSE),"")</f>
        <v/>
      </c>
      <c r="AH72" t="str">
        <f>IFERROR(VLOOKUP($B72,'S27'!B:S,13,FALSE),"")</f>
        <v/>
      </c>
      <c r="AI72" t="str">
        <f>IFERROR(VLOOKUP($B72,'S28'!B:S,13,FALSE),"")</f>
        <v/>
      </c>
      <c r="AJ72" t="str">
        <f>IFERROR(VLOOKUP($B72,'S29'!B:S,13,FALSE),"")</f>
        <v/>
      </c>
      <c r="AK72" t="str">
        <f>IFERROR(VLOOKUP($B72,'S30'!B:S,13,FALSE),"")</f>
        <v/>
      </c>
      <c r="AL72" t="str">
        <f>IFERROR(VLOOKUP($B72,'S31'!B:S,13,FALSE),"")</f>
        <v/>
      </c>
      <c r="AM72" t="str">
        <f>IFERROR(VLOOKUP($B72,'S32'!B:S,13,FALSE),"")</f>
        <v/>
      </c>
      <c r="AN72" t="str">
        <f>IFERROR(VLOOKUP($B72,'S33'!B:S,13,FALSE),"")</f>
        <v/>
      </c>
      <c r="AO72" t="str">
        <f>IFERROR(VLOOKUP($B72,'S34'!B:S,13,FALSE),"")</f>
        <v/>
      </c>
      <c r="AP72" t="str">
        <f>IFERROR(VLOOKUP($B72,'S35'!B:S,13,FALSE),"")</f>
        <v/>
      </c>
      <c r="AQ72" t="str">
        <f>IFERROR(VLOOKUP($B72,'S36'!B:S,13,FALSE),"")</f>
        <v/>
      </c>
      <c r="AR72" t="str">
        <f>IFERROR(VLOOKUP($B72,'S37'!B:S,13,FALSE),"")</f>
        <v/>
      </c>
      <c r="AS72" t="str">
        <f>IFERROR(VLOOKUP($B72,'S38'!B:S,13,FALSE),"")</f>
        <v/>
      </c>
      <c r="AT72" t="str">
        <f>IFERROR(VLOOKUP($B72,'S39'!B:S,13,FALSE),"")</f>
        <v/>
      </c>
      <c r="AU72" s="37" t="str">
        <f>IFERROR(VLOOKUP($B72,'S40'!B:S,13,FALSE),"")</f>
        <v/>
      </c>
      <c r="AV72" t="str">
        <f>IFERROR(VLOOKUP($B72,'S41'!B:S,13,FALSE),"")</f>
        <v/>
      </c>
      <c r="AW72" t="str">
        <f>IFERROR(VLOOKUP($B72,'S42'!B:S,13,FALSE),"")</f>
        <v/>
      </c>
      <c r="AX72" t="str">
        <f>IFERROR(VLOOKUP($B72,'S43'!B:S,13,FALSE),"")</f>
        <v/>
      </c>
      <c r="AY72" t="str">
        <f>IFERROR(VLOOKUP($B72,'S44'!B:S,13,FALSE),"")</f>
        <v/>
      </c>
      <c r="AZ72" t="str">
        <f>IFERROR(VLOOKUP($B72,'S45'!B:S,13,FALSE),"")</f>
        <v/>
      </c>
      <c r="BA72" t="str">
        <f>IFERROR(VLOOKUP($B72,'S46'!B:S,13,FALSE),"")</f>
        <v/>
      </c>
      <c r="BB72" t="str">
        <f>IFERROR(VLOOKUP($B72,'S47'!B:S,13,FALSE),"")</f>
        <v/>
      </c>
      <c r="BC72" t="str">
        <f>IFERROR(VLOOKUP($B72,'S48'!B:S,13,FALSE),"")</f>
        <v/>
      </c>
      <c r="BD72" t="str">
        <f>IFERROR(VLOOKUP($B72,'S49'!B:S,13,FALSE),"")</f>
        <v/>
      </c>
      <c r="BE72" t="str">
        <f>IFERROR(VLOOKUP($B72,'S50'!B:S,13,FALSE),"")</f>
        <v/>
      </c>
      <c r="BF72" t="str">
        <f>IFERROR(VLOOKUP($B72,'S51'!B:S,13,FALSE),"")</f>
        <v/>
      </c>
      <c r="BG72" t="str">
        <f>IFERROR(VLOOKUP($B72,'S52'!B:S,13,FALSE),"")</f>
        <v/>
      </c>
      <c r="BH72" s="188">
        <f t="shared" si="6"/>
        <v>-9999.0000999999993</v>
      </c>
      <c r="BI72" s="65" t="str">
        <f t="shared" si="8"/>
        <v/>
      </c>
      <c r="BJ72" s="65" t="str">
        <f t="shared" si="9"/>
        <v/>
      </c>
      <c r="BK72" s="54">
        <f t="shared" si="1"/>
        <v>0</v>
      </c>
      <c r="BR72" t="str">
        <f>IFERROR(VLOOKUP($B72,'S01'!B:S,14,FALSE),"")</f>
        <v/>
      </c>
      <c r="BS72" t="str">
        <f>IFERROR(VLOOKUP($B72,'S02'!B:S,14,FALSE),"")</f>
        <v/>
      </c>
      <c r="BT72" t="str">
        <f>IFERROR(VLOOKUP($B72,'S03'!B:S,14,FALSE),"")</f>
        <v/>
      </c>
      <c r="BU72" t="str">
        <f>IFERROR(VLOOKUP($B72,'S04'!B:S,14,FALSE),"")</f>
        <v/>
      </c>
      <c r="BV72" t="str">
        <f>IFERROR(VLOOKUP($B72,'S05'!B:S,14,FALSE),"")</f>
        <v/>
      </c>
      <c r="BW72" t="str">
        <f>IFERROR(VLOOKUP($B72,'S06'!B:S,14,FALSE),"")</f>
        <v/>
      </c>
      <c r="BX72" t="str">
        <f>IFERROR(VLOOKUP($B72,'S07'!B:S,14,FALSE),"")</f>
        <v/>
      </c>
      <c r="BY72" t="str">
        <f>IFERROR(VLOOKUP($B72,'S08'!B:S,14,FALSE),"")</f>
        <v/>
      </c>
      <c r="BZ72" t="str">
        <f>IFERROR(VLOOKUP($B72,'S09'!B:S,14,FALSE),"")</f>
        <v/>
      </c>
      <c r="CA72" t="str">
        <f>IFERROR(VLOOKUP($B72,'S10'!B:S,14,FALSE),"")</f>
        <v/>
      </c>
      <c r="CB72" t="str">
        <f>IFERROR(VLOOKUP($B72,'S11'!B:S,14,FALSE),"")</f>
        <v/>
      </c>
      <c r="CC72" t="str">
        <f>IFERROR(VLOOKUP($B72,'S12'!B:S,14,FALSE),"")</f>
        <v/>
      </c>
      <c r="CD72" t="str">
        <f>IFERROR(VLOOKUP($B72,'S13'!B:S,14,FALSE),"")</f>
        <v/>
      </c>
      <c r="CE72" t="str">
        <f>IFERROR(VLOOKUP($B72,'S14'!B:S,14,FALSE),"")</f>
        <v/>
      </c>
      <c r="CF72" t="str">
        <f>IFERROR(VLOOKUP($B72,'S15'!B:S,14,FALSE),"")</f>
        <v/>
      </c>
      <c r="CG72" t="str">
        <f>IFERROR(VLOOKUP($B72,'S16'!B:S,14,FALSE),"")</f>
        <v/>
      </c>
      <c r="CH72" t="str">
        <f>IFERROR(VLOOKUP($B72,'S17'!B:S,14,FALSE),"")</f>
        <v/>
      </c>
      <c r="CI72" t="str">
        <f>IFERROR(VLOOKUP($B72,'S18'!B:S,14,FALSE),"")</f>
        <v/>
      </c>
      <c r="CJ72" t="str">
        <f>IFERROR(VLOOKUP($B72,'S19'!B:S,14,FALSE),"")</f>
        <v/>
      </c>
      <c r="CK72" t="str">
        <f>IFERROR(VLOOKUP($B72,'S20'!B:S,14,FALSE),"")</f>
        <v/>
      </c>
      <c r="CL72" t="str">
        <f>IFERROR(VLOOKUP($B72,'S21'!B:S,14,FALSE),"")</f>
        <v/>
      </c>
      <c r="CM72" t="str">
        <f>IFERROR(VLOOKUP($B72,'S22'!B:S,14,FALSE),"")</f>
        <v/>
      </c>
      <c r="CN72" t="str">
        <f>IFERROR(VLOOKUP($B72,'S23'!B:S,14,FALSE),"")</f>
        <v/>
      </c>
      <c r="CO72" t="str">
        <f>IFERROR(VLOOKUP($B72,'S24'!B:S,14,FALSE),"")</f>
        <v/>
      </c>
      <c r="CP72" t="str">
        <f>IFERROR(VLOOKUP($B72,'S25'!B:S,14,FALSE),"")</f>
        <v/>
      </c>
      <c r="CQ72" t="str">
        <f>IFERROR(VLOOKUP($B72,'S26'!B:S,14,FALSE),"")</f>
        <v/>
      </c>
      <c r="CR72" t="str">
        <f>IFERROR(VLOOKUP($B72,'S27'!B:S,14,FALSE),"")</f>
        <v/>
      </c>
      <c r="CS72" t="str">
        <f>IFERROR(VLOOKUP($B72,'S28'!B:S,14,FALSE),"")</f>
        <v/>
      </c>
      <c r="CT72" t="str">
        <f>IFERROR(VLOOKUP($B72,'S29'!B:S,14,FALSE),"")</f>
        <v/>
      </c>
      <c r="CU72" t="str">
        <f>IFERROR(VLOOKUP($B72,'S30'!B:S,14,FALSE),"")</f>
        <v/>
      </c>
      <c r="CV72" t="str">
        <f>IFERROR(VLOOKUP($B72,'S31'!B:S,14,FALSE),"")</f>
        <v/>
      </c>
      <c r="CW72" t="str">
        <f>IFERROR(VLOOKUP($B72,'S32'!B:S,14,FALSE),"")</f>
        <v/>
      </c>
      <c r="CX72" t="str">
        <f>IFERROR(VLOOKUP($B72,'S33'!B:S,14,FALSE),"")</f>
        <v/>
      </c>
      <c r="CY72" t="str">
        <f>IFERROR(VLOOKUP($B72,'S34'!B:S,14,FALSE),"")</f>
        <v/>
      </c>
      <c r="CZ72" t="str">
        <f>IFERROR(VLOOKUP($B72,'S35'!B:S,14,FALSE),"")</f>
        <v/>
      </c>
      <c r="DA72" t="str">
        <f>IFERROR(VLOOKUP($B72,'S36'!B:S,14,FALSE),"")</f>
        <v/>
      </c>
      <c r="DB72" t="str">
        <f>IFERROR(VLOOKUP($B72,'S37'!B:S,14,FALSE),"")</f>
        <v/>
      </c>
      <c r="DC72" t="str">
        <f>IFERROR(VLOOKUP($B72,'S38'!B:S,14,FALSE),"")</f>
        <v/>
      </c>
      <c r="DD72" t="str">
        <f>IFERROR(VLOOKUP($B72,'S39'!B:S,14,FALSE),"")</f>
        <v/>
      </c>
      <c r="DE72" t="str">
        <f>IFERROR(VLOOKUP($B72,'S40'!B:S,14,FALSE),"")</f>
        <v/>
      </c>
      <c r="DF72" t="str">
        <f>IFERROR(VLOOKUP($B72,'S41'!B:S,14,FALSE),"")</f>
        <v/>
      </c>
      <c r="DG72" t="str">
        <f>IFERROR(VLOOKUP($B72,'S42'!B:S,14,FALSE),"")</f>
        <v/>
      </c>
      <c r="DH72" t="str">
        <f>IFERROR(VLOOKUP($B72,'S43'!B:S,14,FALSE),"")</f>
        <v/>
      </c>
      <c r="DI72" t="str">
        <f>IFERROR(VLOOKUP($B72,'S44'!B:S,14,FALSE),"")</f>
        <v/>
      </c>
      <c r="DJ72" t="str">
        <f>IFERROR(VLOOKUP($B72,'S45'!B:S,14,FALSE),"")</f>
        <v/>
      </c>
      <c r="DK72" t="str">
        <f>IFERROR(VLOOKUP($B72,'S46'!B:S,14,FALSE),"")</f>
        <v/>
      </c>
      <c r="DL72" t="str">
        <f>IFERROR(VLOOKUP($B72,'S47'!B:S,14,FALSE),"")</f>
        <v/>
      </c>
      <c r="DM72" t="str">
        <f>IFERROR(VLOOKUP($B72,'S48'!B:S,14,FALSE),"")</f>
        <v/>
      </c>
      <c r="DN72" t="str">
        <f>IFERROR(VLOOKUP($B72,'S49'!B:S,14,FALSE),"")</f>
        <v/>
      </c>
      <c r="DO72" t="str">
        <f>IFERROR(VLOOKUP($B72,'S50'!B:S,14,FALSE),"")</f>
        <v/>
      </c>
      <c r="DP72" t="str">
        <f>IFERROR(VLOOKUP($B72,'S51'!B:S,14,FALSE),"")</f>
        <v/>
      </c>
      <c r="DQ72" t="str">
        <f>IFERROR(VLOOKUP($B72,'S52'!B:S,14,FALSE),"")</f>
        <v/>
      </c>
      <c r="DR72" t="str">
        <f t="shared" si="10"/>
        <v/>
      </c>
      <c r="DT72" s="208"/>
    </row>
    <row r="73" spans="1:124" ht="26.25" hidden="1" x14ac:dyDescent="0.25">
      <c r="A73" s="48"/>
      <c r="B73" s="39"/>
      <c r="F73" s="86" t="str">
        <f>IF(B73="","",IFERROR(INDEX(Challenge!$A$3:$A$72,MATCH(B73,Challenge!$B$3:$B$72,0)),"non classé"))</f>
        <v/>
      </c>
      <c r="G73" s="86"/>
      <c r="H73" t="str">
        <f>IFERROR(VLOOKUP($B73,'S01'!B:S,13,FALSE),"")</f>
        <v/>
      </c>
      <c r="I73" t="str">
        <f>IFERROR(VLOOKUP($B73,'S02'!B:S,13,FALSE),"")</f>
        <v/>
      </c>
      <c r="J73" t="str">
        <f>IFERROR(VLOOKUP($B73,'S03'!B:S,13,FALSE),"")</f>
        <v/>
      </c>
      <c r="K73" t="str">
        <f>IFERROR(VLOOKUP($B73,'S04'!B:S,13,FALSE),"")</f>
        <v/>
      </c>
      <c r="L73" t="str">
        <f>IFERROR(VLOOKUP($B73,'S05'!B:S,13,FALSE),"")</f>
        <v/>
      </c>
      <c r="M73" t="str">
        <f>IFERROR(VLOOKUP($B73,'S06'!B:S,13,FALSE),"")</f>
        <v/>
      </c>
      <c r="N73" t="str">
        <f>IFERROR(VLOOKUP($B73,'S07'!B:S,13,FALSE),"")</f>
        <v/>
      </c>
      <c r="O73" t="str">
        <f>IFERROR(VLOOKUP($B73,'S08'!B:S,13,FALSE),"")</f>
        <v/>
      </c>
      <c r="P73" t="str">
        <f>IFERROR(VLOOKUP($B73,'S09'!B:S,13,FALSE),"")</f>
        <v/>
      </c>
      <c r="Q73" t="str">
        <f>IFERROR(VLOOKUP($B73,'S10'!B:S,13,FALSE),"")</f>
        <v/>
      </c>
      <c r="R73" t="str">
        <f>IFERROR(VLOOKUP($B73,'S11'!B:S,13,FALSE),"")</f>
        <v/>
      </c>
      <c r="S73" t="str">
        <f>IFERROR(VLOOKUP($B73,'S12'!B:S,13,FALSE),"")</f>
        <v/>
      </c>
      <c r="T73" t="str">
        <f>IFERROR(VLOOKUP($B73,'S13'!B:S,13,FALSE),"")</f>
        <v/>
      </c>
      <c r="U73" t="str">
        <f>IFERROR(VLOOKUP($B73,'S14'!B:S,13,FALSE),"")</f>
        <v/>
      </c>
      <c r="V73" t="str">
        <f>IFERROR(VLOOKUP($B73,'S15'!B:S,13,FALSE),"")</f>
        <v/>
      </c>
      <c r="W73" t="str">
        <f>IFERROR(VLOOKUP($B73,'S16'!B:S,13,FALSE),"")</f>
        <v/>
      </c>
      <c r="X73" t="str">
        <f>IFERROR(VLOOKUP($B73,'S17'!B:S,13,FALSE),"")</f>
        <v/>
      </c>
      <c r="Y73" t="str">
        <f>IFERROR(VLOOKUP($B73,'S18'!B:S,13,FALSE),"")</f>
        <v/>
      </c>
      <c r="Z73" t="str">
        <f>IFERROR(VLOOKUP($B73,'S19'!B:S,13,FALSE),"")</f>
        <v/>
      </c>
      <c r="AA73" t="str">
        <f>IFERROR(VLOOKUP($B73,'S20'!B:S,13,FALSE),"")</f>
        <v/>
      </c>
      <c r="AB73" t="str">
        <f>IFERROR(VLOOKUP($B73,'S21'!B:S,13,FALSE),"")</f>
        <v/>
      </c>
      <c r="AC73" t="str">
        <f>IFERROR(VLOOKUP($B73,'S22'!B:S,13,FALSE),"")</f>
        <v/>
      </c>
      <c r="AD73" t="str">
        <f>IFERROR(VLOOKUP($B73,'S23'!B:S,13,FALSE),"")</f>
        <v/>
      </c>
      <c r="AE73" t="str">
        <f>IFERROR(VLOOKUP($B73,'S24'!B:S,13,FALSE),"")</f>
        <v/>
      </c>
      <c r="AF73" t="str">
        <f>IFERROR(VLOOKUP($B73,'S25'!B:S,13,FALSE),"")</f>
        <v/>
      </c>
      <c r="AG73" t="str">
        <f>IFERROR(VLOOKUP($B73,'S26'!B:S,13,FALSE),"")</f>
        <v/>
      </c>
      <c r="AH73" t="str">
        <f>IFERROR(VLOOKUP($B73,'S27'!B:S,13,FALSE),"")</f>
        <v/>
      </c>
      <c r="AI73" t="str">
        <f>IFERROR(VLOOKUP($B73,'S28'!B:S,13,FALSE),"")</f>
        <v/>
      </c>
      <c r="AJ73" t="str">
        <f>IFERROR(VLOOKUP($B73,'S29'!B:S,13,FALSE),"")</f>
        <v/>
      </c>
      <c r="AK73" t="str">
        <f>IFERROR(VLOOKUP($B73,'S30'!B:S,13,FALSE),"")</f>
        <v/>
      </c>
      <c r="AL73" t="str">
        <f>IFERROR(VLOOKUP($B73,'S31'!B:S,13,FALSE),"")</f>
        <v/>
      </c>
      <c r="AM73" t="str">
        <f>IFERROR(VLOOKUP($B73,'S32'!B:S,13,FALSE),"")</f>
        <v/>
      </c>
      <c r="AN73" t="str">
        <f>IFERROR(VLOOKUP($B73,'S33'!B:S,13,FALSE),"")</f>
        <v/>
      </c>
      <c r="AO73" t="str">
        <f>IFERROR(VLOOKUP($B73,'S34'!B:S,13,FALSE),"")</f>
        <v/>
      </c>
      <c r="AP73" t="str">
        <f>IFERROR(VLOOKUP($B73,'S35'!B:S,13,FALSE),"")</f>
        <v/>
      </c>
      <c r="AQ73" t="str">
        <f>IFERROR(VLOOKUP($B73,'S36'!B:S,13,FALSE),"")</f>
        <v/>
      </c>
      <c r="AR73" t="str">
        <f>IFERROR(VLOOKUP($B73,'S37'!B:S,13,FALSE),"")</f>
        <v/>
      </c>
      <c r="AS73" t="str">
        <f>IFERROR(VLOOKUP($B73,'S38'!B:S,13,FALSE),"")</f>
        <v/>
      </c>
      <c r="AT73" t="str">
        <f>IFERROR(VLOOKUP($B73,'S39'!B:S,13,FALSE),"")</f>
        <v/>
      </c>
      <c r="AU73" s="37" t="str">
        <f>IFERROR(VLOOKUP($B73,'S40'!B:S,13,FALSE),"")</f>
        <v/>
      </c>
      <c r="AV73" t="str">
        <f>IFERROR(VLOOKUP($B73,'S41'!B:S,13,FALSE),"")</f>
        <v/>
      </c>
      <c r="AW73" t="str">
        <f>IFERROR(VLOOKUP($B73,'S42'!B:S,13,FALSE),"")</f>
        <v/>
      </c>
      <c r="AX73" t="str">
        <f>IFERROR(VLOOKUP($B73,'S43'!B:S,13,FALSE),"")</f>
        <v/>
      </c>
      <c r="AY73" t="str">
        <f>IFERROR(VLOOKUP($B73,'S44'!B:S,13,FALSE),"")</f>
        <v/>
      </c>
      <c r="AZ73" t="str">
        <f>IFERROR(VLOOKUP($B73,'S45'!B:S,13,FALSE),"")</f>
        <v/>
      </c>
      <c r="BA73" t="str">
        <f>IFERROR(VLOOKUP($B73,'S46'!B:S,13,FALSE),"")</f>
        <v/>
      </c>
      <c r="BB73" t="str">
        <f>IFERROR(VLOOKUP($B73,'S47'!B:S,13,FALSE),"")</f>
        <v/>
      </c>
      <c r="BC73" t="str">
        <f>IFERROR(VLOOKUP($B73,'S48'!B:S,13,FALSE),"")</f>
        <v/>
      </c>
      <c r="BD73" t="str">
        <f>IFERROR(VLOOKUP($B73,'S49'!B:S,13,FALSE),"")</f>
        <v/>
      </c>
      <c r="BE73" t="str">
        <f>IFERROR(VLOOKUP($B73,'S50'!B:S,13,FALSE),"")</f>
        <v/>
      </c>
      <c r="BF73" t="str">
        <f>IFERROR(VLOOKUP($B73,'S51'!B:S,13,FALSE),"")</f>
        <v/>
      </c>
      <c r="BG73" t="str">
        <f>IFERROR(VLOOKUP($B73,'S52'!B:S,13,FALSE),"")</f>
        <v/>
      </c>
      <c r="BH73" s="188">
        <f t="shared" si="6"/>
        <v>-9999.0000999999993</v>
      </c>
      <c r="BI73" s="65" t="str">
        <f t="shared" si="8"/>
        <v/>
      </c>
      <c r="BJ73" s="65" t="str">
        <f t="shared" si="9"/>
        <v/>
      </c>
      <c r="BK73" s="54">
        <f t="shared" si="1"/>
        <v>0</v>
      </c>
      <c r="BR73" t="str">
        <f>IFERROR(VLOOKUP($B73,'S01'!B:S,14,FALSE),"")</f>
        <v/>
      </c>
      <c r="BS73" t="str">
        <f>IFERROR(VLOOKUP($B73,'S02'!B:S,14,FALSE),"")</f>
        <v/>
      </c>
      <c r="BT73" t="str">
        <f>IFERROR(VLOOKUP($B73,'S03'!B:S,14,FALSE),"")</f>
        <v/>
      </c>
      <c r="BU73" t="str">
        <f>IFERROR(VLOOKUP($B73,'S04'!B:S,14,FALSE),"")</f>
        <v/>
      </c>
      <c r="BV73" t="str">
        <f>IFERROR(VLOOKUP($B73,'S05'!B:S,14,FALSE),"")</f>
        <v/>
      </c>
      <c r="BW73" t="str">
        <f>IFERROR(VLOOKUP($B73,'S06'!B:S,14,FALSE),"")</f>
        <v/>
      </c>
      <c r="BX73" t="str">
        <f>IFERROR(VLOOKUP($B73,'S07'!B:S,14,FALSE),"")</f>
        <v/>
      </c>
      <c r="BY73" t="str">
        <f>IFERROR(VLOOKUP($B73,'S08'!B:S,14,FALSE),"")</f>
        <v/>
      </c>
      <c r="BZ73" t="str">
        <f>IFERROR(VLOOKUP($B73,'S09'!B:S,14,FALSE),"")</f>
        <v/>
      </c>
      <c r="CA73" t="str">
        <f>IFERROR(VLOOKUP($B73,'S10'!B:S,14,FALSE),"")</f>
        <v/>
      </c>
      <c r="CB73" t="str">
        <f>IFERROR(VLOOKUP($B73,'S11'!B:S,14,FALSE),"")</f>
        <v/>
      </c>
      <c r="CC73" t="str">
        <f>IFERROR(VLOOKUP($B73,'S12'!B:S,14,FALSE),"")</f>
        <v/>
      </c>
      <c r="CD73" t="str">
        <f>IFERROR(VLOOKUP($B73,'S13'!B:S,14,FALSE),"")</f>
        <v/>
      </c>
      <c r="CE73" t="str">
        <f>IFERROR(VLOOKUP($B73,'S14'!B:S,14,FALSE),"")</f>
        <v/>
      </c>
      <c r="CF73" t="str">
        <f>IFERROR(VLOOKUP($B73,'S15'!B:S,14,FALSE),"")</f>
        <v/>
      </c>
      <c r="CG73" t="str">
        <f>IFERROR(VLOOKUP($B73,'S16'!B:S,14,FALSE),"")</f>
        <v/>
      </c>
      <c r="CH73" t="str">
        <f>IFERROR(VLOOKUP($B73,'S17'!B:S,14,FALSE),"")</f>
        <v/>
      </c>
      <c r="CI73" t="str">
        <f>IFERROR(VLOOKUP($B73,'S18'!B:S,14,FALSE),"")</f>
        <v/>
      </c>
      <c r="CJ73" t="str">
        <f>IFERROR(VLOOKUP($B73,'S19'!B:S,14,FALSE),"")</f>
        <v/>
      </c>
      <c r="CK73" t="str">
        <f>IFERROR(VLOOKUP($B73,'S20'!B:S,14,FALSE),"")</f>
        <v/>
      </c>
      <c r="CL73" t="str">
        <f>IFERROR(VLOOKUP($B73,'S21'!B:S,14,FALSE),"")</f>
        <v/>
      </c>
      <c r="CM73" t="str">
        <f>IFERROR(VLOOKUP($B73,'S22'!B:S,14,FALSE),"")</f>
        <v/>
      </c>
      <c r="CN73" t="str">
        <f>IFERROR(VLOOKUP($B73,'S23'!B:S,14,FALSE),"")</f>
        <v/>
      </c>
      <c r="CO73" t="str">
        <f>IFERROR(VLOOKUP($B73,'S24'!B:S,14,FALSE),"")</f>
        <v/>
      </c>
      <c r="CP73" t="str">
        <f>IFERROR(VLOOKUP($B73,'S25'!B:S,14,FALSE),"")</f>
        <v/>
      </c>
      <c r="CQ73" t="str">
        <f>IFERROR(VLOOKUP($B73,'S26'!B:S,14,FALSE),"")</f>
        <v/>
      </c>
      <c r="CR73" t="str">
        <f>IFERROR(VLOOKUP($B73,'S27'!B:S,14,FALSE),"")</f>
        <v/>
      </c>
      <c r="CS73" t="str">
        <f>IFERROR(VLOOKUP($B73,'S28'!B:S,14,FALSE),"")</f>
        <v/>
      </c>
      <c r="CT73" t="str">
        <f>IFERROR(VLOOKUP($B73,'S29'!B:S,14,FALSE),"")</f>
        <v/>
      </c>
      <c r="CU73" t="str">
        <f>IFERROR(VLOOKUP($B73,'S30'!B:S,14,FALSE),"")</f>
        <v/>
      </c>
      <c r="CV73" t="str">
        <f>IFERROR(VLOOKUP($B73,'S31'!B:S,14,FALSE),"")</f>
        <v/>
      </c>
      <c r="CW73" t="str">
        <f>IFERROR(VLOOKUP($B73,'S32'!B:S,14,FALSE),"")</f>
        <v/>
      </c>
      <c r="CX73" t="str">
        <f>IFERROR(VLOOKUP($B73,'S33'!B:S,14,FALSE),"")</f>
        <v/>
      </c>
      <c r="CY73" t="str">
        <f>IFERROR(VLOOKUP($B73,'S34'!B:S,14,FALSE),"")</f>
        <v/>
      </c>
      <c r="CZ73" t="str">
        <f>IFERROR(VLOOKUP($B73,'S35'!B:S,14,FALSE),"")</f>
        <v/>
      </c>
      <c r="DA73" t="str">
        <f>IFERROR(VLOOKUP($B73,'S36'!B:S,14,FALSE),"")</f>
        <v/>
      </c>
      <c r="DB73" t="str">
        <f>IFERROR(VLOOKUP($B73,'S37'!B:S,14,FALSE),"")</f>
        <v/>
      </c>
      <c r="DC73" t="str">
        <f>IFERROR(VLOOKUP($B73,'S38'!B:S,14,FALSE),"")</f>
        <v/>
      </c>
      <c r="DD73" t="str">
        <f>IFERROR(VLOOKUP($B73,'S39'!B:S,14,FALSE),"")</f>
        <v/>
      </c>
      <c r="DE73" t="str">
        <f>IFERROR(VLOOKUP($B73,'S40'!B:S,14,FALSE),"")</f>
        <v/>
      </c>
      <c r="DF73" t="str">
        <f>IFERROR(VLOOKUP($B73,'S41'!B:S,14,FALSE),"")</f>
        <v/>
      </c>
      <c r="DG73" t="str">
        <f>IFERROR(VLOOKUP($B73,'S42'!B:S,14,FALSE),"")</f>
        <v/>
      </c>
      <c r="DH73" t="str">
        <f>IFERROR(VLOOKUP($B73,'S43'!B:S,14,FALSE),"")</f>
        <v/>
      </c>
      <c r="DI73" t="str">
        <f>IFERROR(VLOOKUP($B73,'S44'!B:S,14,FALSE),"")</f>
        <v/>
      </c>
      <c r="DJ73" t="str">
        <f>IFERROR(VLOOKUP($B73,'S45'!B:S,14,FALSE),"")</f>
        <v/>
      </c>
      <c r="DK73" t="str">
        <f>IFERROR(VLOOKUP($B73,'S46'!B:S,14,FALSE),"")</f>
        <v/>
      </c>
      <c r="DL73" t="str">
        <f>IFERROR(VLOOKUP($B73,'S47'!B:S,14,FALSE),"")</f>
        <v/>
      </c>
      <c r="DM73" t="str">
        <f>IFERROR(VLOOKUP($B73,'S48'!B:S,14,FALSE),"")</f>
        <v/>
      </c>
      <c r="DN73" t="str">
        <f>IFERROR(VLOOKUP($B73,'S49'!B:S,14,FALSE),"")</f>
        <v/>
      </c>
      <c r="DO73" t="str">
        <f>IFERROR(VLOOKUP($B73,'S50'!B:S,14,FALSE),"")</f>
        <v/>
      </c>
      <c r="DP73" t="str">
        <f>IFERROR(VLOOKUP($B73,'S51'!B:S,14,FALSE),"")</f>
        <v/>
      </c>
      <c r="DQ73" t="str">
        <f>IFERROR(VLOOKUP($B73,'S52'!B:S,14,FALSE),"")</f>
        <v/>
      </c>
      <c r="DR73" t="str">
        <f t="shared" si="10"/>
        <v/>
      </c>
      <c r="DT73" s="208"/>
    </row>
    <row r="74" spans="1:124" ht="26.25" hidden="1" x14ac:dyDescent="0.25">
      <c r="A74" s="48"/>
      <c r="B74" s="39"/>
      <c r="F74" s="86" t="str">
        <f>IF(B74="","",IFERROR(INDEX(Challenge!$A$3:$A$72,MATCH(B74,Challenge!$B$3:$B$72,0)),"non classé"))</f>
        <v/>
      </c>
      <c r="G74" s="86"/>
      <c r="H74" t="str">
        <f>IFERROR(VLOOKUP($B74,'S01'!B:S,13,FALSE),"")</f>
        <v/>
      </c>
      <c r="I74" t="str">
        <f>IFERROR(VLOOKUP($B74,'S02'!B:S,13,FALSE),"")</f>
        <v/>
      </c>
      <c r="J74" t="str">
        <f>IFERROR(VLOOKUP($B74,'S03'!B:S,13,FALSE),"")</f>
        <v/>
      </c>
      <c r="K74" t="str">
        <f>IFERROR(VLOOKUP($B74,'S04'!B:S,13,FALSE),"")</f>
        <v/>
      </c>
      <c r="L74" t="str">
        <f>IFERROR(VLOOKUP($B74,'S05'!B:S,13,FALSE),"")</f>
        <v/>
      </c>
      <c r="M74" t="str">
        <f>IFERROR(VLOOKUP($B74,'S06'!B:S,13,FALSE),"")</f>
        <v/>
      </c>
      <c r="N74" t="str">
        <f>IFERROR(VLOOKUP($B74,'S07'!B:S,13,FALSE),"")</f>
        <v/>
      </c>
      <c r="O74" t="str">
        <f>IFERROR(VLOOKUP($B74,'S08'!B:S,13,FALSE),"")</f>
        <v/>
      </c>
      <c r="P74" t="str">
        <f>IFERROR(VLOOKUP($B74,'S09'!B:S,13,FALSE),"")</f>
        <v/>
      </c>
      <c r="Q74" t="str">
        <f>IFERROR(VLOOKUP($B74,'S10'!B:S,13,FALSE),"")</f>
        <v/>
      </c>
      <c r="R74" t="str">
        <f>IFERROR(VLOOKUP($B74,'S11'!B:S,13,FALSE),"")</f>
        <v/>
      </c>
      <c r="S74" t="str">
        <f>IFERROR(VLOOKUP($B74,'S12'!B:S,13,FALSE),"")</f>
        <v/>
      </c>
      <c r="T74" t="str">
        <f>IFERROR(VLOOKUP($B74,'S13'!B:S,13,FALSE),"")</f>
        <v/>
      </c>
      <c r="U74" t="str">
        <f>IFERROR(VLOOKUP($B74,'S14'!B:S,13,FALSE),"")</f>
        <v/>
      </c>
      <c r="V74" t="str">
        <f>IFERROR(VLOOKUP($B74,'S15'!B:S,13,FALSE),"")</f>
        <v/>
      </c>
      <c r="W74" t="str">
        <f>IFERROR(VLOOKUP($B74,'S16'!B:S,13,FALSE),"")</f>
        <v/>
      </c>
      <c r="X74" t="str">
        <f>IFERROR(VLOOKUP($B74,'S17'!B:S,13,FALSE),"")</f>
        <v/>
      </c>
      <c r="Y74" t="str">
        <f>IFERROR(VLOOKUP($B74,'S18'!B:S,13,FALSE),"")</f>
        <v/>
      </c>
      <c r="Z74" t="str">
        <f>IFERROR(VLOOKUP($B74,'S19'!B:S,13,FALSE),"")</f>
        <v/>
      </c>
      <c r="AA74" t="str">
        <f>IFERROR(VLOOKUP($B74,'S20'!B:S,13,FALSE),"")</f>
        <v/>
      </c>
      <c r="AB74" t="str">
        <f>IFERROR(VLOOKUP($B74,'S21'!B:S,13,FALSE),"")</f>
        <v/>
      </c>
      <c r="AC74" t="str">
        <f>IFERROR(VLOOKUP($B74,'S22'!B:S,13,FALSE),"")</f>
        <v/>
      </c>
      <c r="AD74" t="str">
        <f>IFERROR(VLOOKUP($B74,'S23'!B:S,13,FALSE),"")</f>
        <v/>
      </c>
      <c r="AE74" t="str">
        <f>IFERROR(VLOOKUP($B74,'S24'!B:S,13,FALSE),"")</f>
        <v/>
      </c>
      <c r="AF74" t="str">
        <f>IFERROR(VLOOKUP($B74,'S25'!B:S,13,FALSE),"")</f>
        <v/>
      </c>
      <c r="AG74" t="str">
        <f>IFERROR(VLOOKUP($B74,'S26'!B:S,13,FALSE),"")</f>
        <v/>
      </c>
      <c r="AH74" t="str">
        <f>IFERROR(VLOOKUP($B74,'S27'!B:S,13,FALSE),"")</f>
        <v/>
      </c>
      <c r="AI74" t="str">
        <f>IFERROR(VLOOKUP($B74,'S28'!B:S,13,FALSE),"")</f>
        <v/>
      </c>
      <c r="AJ74" t="str">
        <f>IFERROR(VLOOKUP($B74,'S29'!B:S,13,FALSE),"")</f>
        <v/>
      </c>
      <c r="AK74" t="str">
        <f>IFERROR(VLOOKUP($B74,'S30'!B:S,13,FALSE),"")</f>
        <v/>
      </c>
      <c r="AL74" t="str">
        <f>IFERROR(VLOOKUP($B74,'S31'!B:S,13,FALSE),"")</f>
        <v/>
      </c>
      <c r="AM74" t="str">
        <f>IFERROR(VLOOKUP($B74,'S32'!B:S,13,FALSE),"")</f>
        <v/>
      </c>
      <c r="AN74" t="str">
        <f>IFERROR(VLOOKUP($B74,'S33'!B:S,13,FALSE),"")</f>
        <v/>
      </c>
      <c r="AO74" t="str">
        <f>IFERROR(VLOOKUP($B74,'S34'!B:S,13,FALSE),"")</f>
        <v/>
      </c>
      <c r="AP74" t="str">
        <f>IFERROR(VLOOKUP($B74,'S35'!B:S,13,FALSE),"")</f>
        <v/>
      </c>
      <c r="AQ74" t="str">
        <f>IFERROR(VLOOKUP($B74,'S36'!B:S,13,FALSE),"")</f>
        <v/>
      </c>
      <c r="AR74" t="str">
        <f>IFERROR(VLOOKUP($B74,'S37'!B:S,13,FALSE),"")</f>
        <v/>
      </c>
      <c r="AS74" t="str">
        <f>IFERROR(VLOOKUP($B74,'S38'!B:S,13,FALSE),"")</f>
        <v/>
      </c>
      <c r="AT74" t="str">
        <f>IFERROR(VLOOKUP($B74,'S39'!B:S,13,FALSE),"")</f>
        <v/>
      </c>
      <c r="AU74" s="37" t="str">
        <f>IFERROR(VLOOKUP($B74,'S40'!B:S,13,FALSE),"")</f>
        <v/>
      </c>
      <c r="AV74" t="str">
        <f>IFERROR(VLOOKUP($B74,'S41'!B:S,13,FALSE),"")</f>
        <v/>
      </c>
      <c r="AW74" t="str">
        <f>IFERROR(VLOOKUP($B74,'S42'!B:S,13,FALSE),"")</f>
        <v/>
      </c>
      <c r="AX74" t="str">
        <f>IFERROR(VLOOKUP($B74,'S43'!B:S,13,FALSE),"")</f>
        <v/>
      </c>
      <c r="AY74" t="str">
        <f>IFERROR(VLOOKUP($B74,'S44'!B:S,13,FALSE),"")</f>
        <v/>
      </c>
      <c r="AZ74" t="str">
        <f>IFERROR(VLOOKUP($B74,'S45'!B:S,13,FALSE),"")</f>
        <v/>
      </c>
      <c r="BA74" t="str">
        <f>IFERROR(VLOOKUP($B74,'S46'!B:S,13,FALSE),"")</f>
        <v/>
      </c>
      <c r="BB74" t="str">
        <f>IFERROR(VLOOKUP($B74,'S47'!B:S,13,FALSE),"")</f>
        <v/>
      </c>
      <c r="BC74" t="str">
        <f>IFERROR(VLOOKUP($B74,'S48'!B:S,13,FALSE),"")</f>
        <v/>
      </c>
      <c r="BD74" t="str">
        <f>IFERROR(VLOOKUP($B74,'S49'!B:S,13,FALSE),"")</f>
        <v/>
      </c>
      <c r="BE74" t="str">
        <f>IFERROR(VLOOKUP($B74,'S50'!B:S,13,FALSE),"")</f>
        <v/>
      </c>
      <c r="BF74" t="str">
        <f>IFERROR(VLOOKUP($B74,'S51'!B:S,13,FALSE),"")</f>
        <v/>
      </c>
      <c r="BG74" t="str">
        <f>IFERROR(VLOOKUP($B74,'S52'!B:S,13,FALSE),"")</f>
        <v/>
      </c>
      <c r="BH74" s="188">
        <f t="shared" si="6"/>
        <v>-9999.0000999999993</v>
      </c>
      <c r="BI74" s="65" t="str">
        <f t="shared" si="8"/>
        <v/>
      </c>
      <c r="BJ74" s="65" t="str">
        <f t="shared" si="9"/>
        <v/>
      </c>
      <c r="BK74" s="54">
        <f t="shared" si="1"/>
        <v>0</v>
      </c>
      <c r="BR74" t="str">
        <f>IFERROR(VLOOKUP($B74,'S01'!B:S,14,FALSE),"")</f>
        <v/>
      </c>
      <c r="BS74" t="str">
        <f>IFERROR(VLOOKUP($B74,'S02'!B:S,14,FALSE),"")</f>
        <v/>
      </c>
      <c r="BT74" t="str">
        <f>IFERROR(VLOOKUP($B74,'S03'!B:S,14,FALSE),"")</f>
        <v/>
      </c>
      <c r="BU74" t="str">
        <f>IFERROR(VLOOKUP($B74,'S04'!B:S,14,FALSE),"")</f>
        <v/>
      </c>
      <c r="BV74" t="str">
        <f>IFERROR(VLOOKUP($B74,'S05'!B:S,14,FALSE),"")</f>
        <v/>
      </c>
      <c r="BW74" t="str">
        <f>IFERROR(VLOOKUP($B74,'S06'!B:S,14,FALSE),"")</f>
        <v/>
      </c>
      <c r="BX74" t="str">
        <f>IFERROR(VLOOKUP($B74,'S07'!B:S,14,FALSE),"")</f>
        <v/>
      </c>
      <c r="BY74" t="str">
        <f>IFERROR(VLOOKUP($B74,'S08'!B:S,14,FALSE),"")</f>
        <v/>
      </c>
      <c r="BZ74" t="str">
        <f>IFERROR(VLOOKUP($B74,'S09'!B:S,14,FALSE),"")</f>
        <v/>
      </c>
      <c r="CA74" t="str">
        <f>IFERROR(VLOOKUP($B74,'S10'!B:S,14,FALSE),"")</f>
        <v/>
      </c>
      <c r="CB74" t="str">
        <f>IFERROR(VLOOKUP($B74,'S11'!B:S,14,FALSE),"")</f>
        <v/>
      </c>
      <c r="CC74" t="str">
        <f>IFERROR(VLOOKUP($B74,'S12'!B:S,14,FALSE),"")</f>
        <v/>
      </c>
      <c r="CD74" t="str">
        <f>IFERROR(VLOOKUP($B74,'S13'!B:S,14,FALSE),"")</f>
        <v/>
      </c>
      <c r="CE74" t="str">
        <f>IFERROR(VLOOKUP($B74,'S14'!B:S,14,FALSE),"")</f>
        <v/>
      </c>
      <c r="CF74" t="str">
        <f>IFERROR(VLOOKUP($B74,'S15'!B:S,14,FALSE),"")</f>
        <v/>
      </c>
      <c r="CG74" t="str">
        <f>IFERROR(VLOOKUP($B74,'S16'!B:S,14,FALSE),"")</f>
        <v/>
      </c>
      <c r="CH74" t="str">
        <f>IFERROR(VLOOKUP($B74,'S17'!B:S,14,FALSE),"")</f>
        <v/>
      </c>
      <c r="CI74" t="str">
        <f>IFERROR(VLOOKUP($B74,'S18'!B:S,14,FALSE),"")</f>
        <v/>
      </c>
      <c r="CJ74" t="str">
        <f>IFERROR(VLOOKUP($B74,'S19'!B:S,14,FALSE),"")</f>
        <v/>
      </c>
      <c r="CK74" t="str">
        <f>IFERROR(VLOOKUP($B74,'S20'!B:S,14,FALSE),"")</f>
        <v/>
      </c>
      <c r="CL74" t="str">
        <f>IFERROR(VLOOKUP($B74,'S21'!B:S,14,FALSE),"")</f>
        <v/>
      </c>
      <c r="CM74" t="str">
        <f>IFERROR(VLOOKUP($B74,'S22'!B:S,14,FALSE),"")</f>
        <v/>
      </c>
      <c r="CN74" t="str">
        <f>IFERROR(VLOOKUP($B74,'S23'!B:S,14,FALSE),"")</f>
        <v/>
      </c>
      <c r="CO74" t="str">
        <f>IFERROR(VLOOKUP($B74,'S24'!B:S,14,FALSE),"")</f>
        <v/>
      </c>
      <c r="CP74" t="str">
        <f>IFERROR(VLOOKUP($B74,'S25'!B:S,14,FALSE),"")</f>
        <v/>
      </c>
      <c r="CQ74" t="str">
        <f>IFERROR(VLOOKUP($B74,'S26'!B:S,14,FALSE),"")</f>
        <v/>
      </c>
      <c r="CR74" t="str">
        <f>IFERROR(VLOOKUP($B74,'S27'!B:S,14,FALSE),"")</f>
        <v/>
      </c>
      <c r="CS74" t="str">
        <f>IFERROR(VLOOKUP($B74,'S28'!B:S,14,FALSE),"")</f>
        <v/>
      </c>
      <c r="CT74" t="str">
        <f>IFERROR(VLOOKUP($B74,'S29'!B:S,14,FALSE),"")</f>
        <v/>
      </c>
      <c r="CU74" t="str">
        <f>IFERROR(VLOOKUP($B74,'S30'!B:S,14,FALSE),"")</f>
        <v/>
      </c>
      <c r="CV74" t="str">
        <f>IFERROR(VLOOKUP($B74,'S31'!B:S,14,FALSE),"")</f>
        <v/>
      </c>
      <c r="CW74" t="str">
        <f>IFERROR(VLOOKUP($B74,'S32'!B:S,14,FALSE),"")</f>
        <v/>
      </c>
      <c r="CX74" t="str">
        <f>IFERROR(VLOOKUP($B74,'S33'!B:S,14,FALSE),"")</f>
        <v/>
      </c>
      <c r="CY74" t="str">
        <f>IFERROR(VLOOKUP($B74,'S34'!B:S,14,FALSE),"")</f>
        <v/>
      </c>
      <c r="CZ74" t="str">
        <f>IFERROR(VLOOKUP($B74,'S35'!B:S,14,FALSE),"")</f>
        <v/>
      </c>
      <c r="DA74" t="str">
        <f>IFERROR(VLOOKUP($B74,'S36'!B:S,14,FALSE),"")</f>
        <v/>
      </c>
      <c r="DB74" t="str">
        <f>IFERROR(VLOOKUP($B74,'S37'!B:S,14,FALSE),"")</f>
        <v/>
      </c>
      <c r="DC74" t="str">
        <f>IFERROR(VLOOKUP($B74,'S38'!B:S,14,FALSE),"")</f>
        <v/>
      </c>
      <c r="DD74" t="str">
        <f>IFERROR(VLOOKUP($B74,'S39'!B:S,14,FALSE),"")</f>
        <v/>
      </c>
      <c r="DE74" t="str">
        <f>IFERROR(VLOOKUP($B74,'S40'!B:S,14,FALSE),"")</f>
        <v/>
      </c>
      <c r="DF74" t="str">
        <f>IFERROR(VLOOKUP($B74,'S41'!B:S,14,FALSE),"")</f>
        <v/>
      </c>
      <c r="DG74" t="str">
        <f>IFERROR(VLOOKUP($B74,'S42'!B:S,14,FALSE),"")</f>
        <v/>
      </c>
      <c r="DH74" t="str">
        <f>IFERROR(VLOOKUP($B74,'S43'!B:S,14,FALSE),"")</f>
        <v/>
      </c>
      <c r="DI74" t="str">
        <f>IFERROR(VLOOKUP($B74,'S44'!B:S,14,FALSE),"")</f>
        <v/>
      </c>
      <c r="DJ74" t="str">
        <f>IFERROR(VLOOKUP($B74,'S45'!B:S,14,FALSE),"")</f>
        <v/>
      </c>
      <c r="DK74" t="str">
        <f>IFERROR(VLOOKUP($B74,'S46'!B:S,14,FALSE),"")</f>
        <v/>
      </c>
      <c r="DL74" t="str">
        <f>IFERROR(VLOOKUP($B74,'S47'!B:S,14,FALSE),"")</f>
        <v/>
      </c>
      <c r="DM74" t="str">
        <f>IFERROR(VLOOKUP($B74,'S48'!B:S,14,FALSE),"")</f>
        <v/>
      </c>
      <c r="DN74" t="str">
        <f>IFERROR(VLOOKUP($B74,'S49'!B:S,14,FALSE),"")</f>
        <v/>
      </c>
      <c r="DO74" t="str">
        <f>IFERROR(VLOOKUP($B74,'S50'!B:S,14,FALSE),"")</f>
        <v/>
      </c>
      <c r="DP74" t="str">
        <f>IFERROR(VLOOKUP($B74,'S51'!B:S,14,FALSE),"")</f>
        <v/>
      </c>
      <c r="DQ74" t="str">
        <f>IFERROR(VLOOKUP($B74,'S52'!B:S,14,FALSE),"")</f>
        <v/>
      </c>
      <c r="DR74" t="str">
        <f t="shared" si="10"/>
        <v/>
      </c>
      <c r="DT74" s="208"/>
    </row>
    <row r="75" spans="1:124" ht="26.25" hidden="1" x14ac:dyDescent="0.25">
      <c r="A75" s="48"/>
      <c r="B75" s="39"/>
      <c r="F75" s="86" t="str">
        <f>IF(B75="","",IFERROR(INDEX(Challenge!$A$3:$A$72,MATCH(B75,Challenge!$B$3:$B$72,0)),"non classé"))</f>
        <v/>
      </c>
      <c r="G75" s="86"/>
      <c r="H75" t="str">
        <f>IFERROR(VLOOKUP($B75,'S01'!B:S,13,FALSE),"")</f>
        <v/>
      </c>
      <c r="I75" t="str">
        <f>IFERROR(VLOOKUP($B75,'S02'!B:S,13,FALSE),"")</f>
        <v/>
      </c>
      <c r="J75" t="str">
        <f>IFERROR(VLOOKUP($B75,'S03'!B:S,13,FALSE),"")</f>
        <v/>
      </c>
      <c r="K75" t="str">
        <f>IFERROR(VLOOKUP($B75,'S04'!B:S,13,FALSE),"")</f>
        <v/>
      </c>
      <c r="L75" t="str">
        <f>IFERROR(VLOOKUP($B75,'S05'!B:S,13,FALSE),"")</f>
        <v/>
      </c>
      <c r="M75" t="str">
        <f>IFERROR(VLOOKUP($B75,'S06'!B:S,13,FALSE),"")</f>
        <v/>
      </c>
      <c r="N75" t="str">
        <f>IFERROR(VLOOKUP($B75,'S07'!B:S,13,FALSE),"")</f>
        <v/>
      </c>
      <c r="O75" t="str">
        <f>IFERROR(VLOOKUP($B75,'S08'!B:S,13,FALSE),"")</f>
        <v/>
      </c>
      <c r="P75" t="str">
        <f>IFERROR(VLOOKUP($B75,'S09'!B:S,13,FALSE),"")</f>
        <v/>
      </c>
      <c r="Q75" t="str">
        <f>IFERROR(VLOOKUP($B75,'S10'!B:S,13,FALSE),"")</f>
        <v/>
      </c>
      <c r="R75" t="str">
        <f>IFERROR(VLOOKUP($B75,'S11'!B:S,13,FALSE),"")</f>
        <v/>
      </c>
      <c r="S75" t="str">
        <f>IFERROR(VLOOKUP($B75,'S12'!B:S,13,FALSE),"")</f>
        <v/>
      </c>
      <c r="T75" t="str">
        <f>IFERROR(VLOOKUP($B75,'S13'!B:S,13,FALSE),"")</f>
        <v/>
      </c>
      <c r="U75" t="str">
        <f>IFERROR(VLOOKUP($B75,'S14'!B:S,13,FALSE),"")</f>
        <v/>
      </c>
      <c r="V75" t="str">
        <f>IFERROR(VLOOKUP($B75,'S15'!B:S,13,FALSE),"")</f>
        <v/>
      </c>
      <c r="W75" t="str">
        <f>IFERROR(VLOOKUP($B75,'S16'!B:S,13,FALSE),"")</f>
        <v/>
      </c>
      <c r="X75" t="str">
        <f>IFERROR(VLOOKUP($B75,'S17'!B:S,13,FALSE),"")</f>
        <v/>
      </c>
      <c r="Y75" t="str">
        <f>IFERROR(VLOOKUP($B75,'S18'!B:S,13,FALSE),"")</f>
        <v/>
      </c>
      <c r="Z75" t="str">
        <f>IFERROR(VLOOKUP($B75,'S19'!B:S,13,FALSE),"")</f>
        <v/>
      </c>
      <c r="AA75" t="str">
        <f>IFERROR(VLOOKUP($B75,'S20'!B:S,13,FALSE),"")</f>
        <v/>
      </c>
      <c r="AB75" t="str">
        <f>IFERROR(VLOOKUP($B75,'S21'!B:S,13,FALSE),"")</f>
        <v/>
      </c>
      <c r="AC75" t="str">
        <f>IFERROR(VLOOKUP($B75,'S22'!B:S,13,FALSE),"")</f>
        <v/>
      </c>
      <c r="AD75" t="str">
        <f>IFERROR(VLOOKUP($B75,'S23'!B:S,13,FALSE),"")</f>
        <v/>
      </c>
      <c r="AE75" t="str">
        <f>IFERROR(VLOOKUP($B75,'S24'!B:S,13,FALSE),"")</f>
        <v/>
      </c>
      <c r="AF75" t="str">
        <f>IFERROR(VLOOKUP($B75,'S25'!B:S,13,FALSE),"")</f>
        <v/>
      </c>
      <c r="AG75" t="str">
        <f>IFERROR(VLOOKUP($B75,'S26'!B:S,13,FALSE),"")</f>
        <v/>
      </c>
      <c r="AH75" t="str">
        <f>IFERROR(VLOOKUP($B75,'S27'!B:S,13,FALSE),"")</f>
        <v/>
      </c>
      <c r="AI75" t="str">
        <f>IFERROR(VLOOKUP($B75,'S28'!B:S,13,FALSE),"")</f>
        <v/>
      </c>
      <c r="AJ75" t="str">
        <f>IFERROR(VLOOKUP($B75,'S29'!B:S,13,FALSE),"")</f>
        <v/>
      </c>
      <c r="AK75" t="str">
        <f>IFERROR(VLOOKUP($B75,'S30'!B:S,13,FALSE),"")</f>
        <v/>
      </c>
      <c r="AL75" t="str">
        <f>IFERROR(VLOOKUP($B75,'S31'!B:S,13,FALSE),"")</f>
        <v/>
      </c>
      <c r="AM75" t="str">
        <f>IFERROR(VLOOKUP($B75,'S32'!B:S,13,FALSE),"")</f>
        <v/>
      </c>
      <c r="AN75" t="str">
        <f>IFERROR(VLOOKUP($B75,'S33'!B:S,13,FALSE),"")</f>
        <v/>
      </c>
      <c r="AO75" t="str">
        <f>IFERROR(VLOOKUP($B75,'S34'!B:S,13,FALSE),"")</f>
        <v/>
      </c>
      <c r="AP75" t="str">
        <f>IFERROR(VLOOKUP($B75,'S35'!B:S,13,FALSE),"")</f>
        <v/>
      </c>
      <c r="AQ75" t="str">
        <f>IFERROR(VLOOKUP($B75,'S36'!B:S,13,FALSE),"")</f>
        <v/>
      </c>
      <c r="AR75" t="str">
        <f>IFERROR(VLOOKUP($B75,'S37'!B:S,13,FALSE),"")</f>
        <v/>
      </c>
      <c r="AS75" t="str">
        <f>IFERROR(VLOOKUP($B75,'S38'!B:S,13,FALSE),"")</f>
        <v/>
      </c>
      <c r="AT75" t="str">
        <f>IFERROR(VLOOKUP($B75,'S39'!B:S,13,FALSE),"")</f>
        <v/>
      </c>
      <c r="AU75" s="37" t="str">
        <f>IFERROR(VLOOKUP($B75,'S40'!B:S,13,FALSE),"")</f>
        <v/>
      </c>
      <c r="AV75" t="str">
        <f>IFERROR(VLOOKUP($B75,'S41'!B:S,13,FALSE),"")</f>
        <v/>
      </c>
      <c r="AW75" t="str">
        <f>IFERROR(VLOOKUP($B75,'S42'!B:S,13,FALSE),"")</f>
        <v/>
      </c>
      <c r="AX75" t="str">
        <f>IFERROR(VLOOKUP($B75,'S43'!B:S,13,FALSE),"")</f>
        <v/>
      </c>
      <c r="AY75" t="str">
        <f>IFERROR(VLOOKUP($B75,'S44'!B:S,13,FALSE),"")</f>
        <v/>
      </c>
      <c r="AZ75" t="str">
        <f>IFERROR(VLOOKUP($B75,'S45'!B:S,13,FALSE),"")</f>
        <v/>
      </c>
      <c r="BA75" t="str">
        <f>IFERROR(VLOOKUP($B75,'S46'!B:S,13,FALSE),"")</f>
        <v/>
      </c>
      <c r="BB75" t="str">
        <f>IFERROR(VLOOKUP($B75,'S47'!B:S,13,FALSE),"")</f>
        <v/>
      </c>
      <c r="BC75" t="str">
        <f>IFERROR(VLOOKUP($B75,'S48'!B:S,13,FALSE),"")</f>
        <v/>
      </c>
      <c r="BD75" t="str">
        <f>IFERROR(VLOOKUP($B75,'S49'!B:S,13,FALSE),"")</f>
        <v/>
      </c>
      <c r="BE75" t="str">
        <f>IFERROR(VLOOKUP($B75,'S50'!B:S,13,FALSE),"")</f>
        <v/>
      </c>
      <c r="BF75" t="str">
        <f>IFERROR(VLOOKUP($B75,'S51'!B:S,13,FALSE),"")</f>
        <v/>
      </c>
      <c r="BG75" t="str">
        <f>IFERROR(VLOOKUP($B75,'S52'!B:S,13,FALSE),"")</f>
        <v/>
      </c>
      <c r="BH75" s="188">
        <f t="shared" si="6"/>
        <v>-9999.0000999999993</v>
      </c>
      <c r="BI75" s="65" t="str">
        <f t="shared" si="8"/>
        <v/>
      </c>
      <c r="BJ75" s="65" t="str">
        <f t="shared" si="9"/>
        <v/>
      </c>
      <c r="BK75" s="54">
        <f t="shared" si="1"/>
        <v>0</v>
      </c>
      <c r="BR75" t="str">
        <f>IFERROR(VLOOKUP($B75,'S01'!B:S,14,FALSE),"")</f>
        <v/>
      </c>
      <c r="BS75" t="str">
        <f>IFERROR(VLOOKUP($B75,'S02'!B:S,14,FALSE),"")</f>
        <v/>
      </c>
      <c r="BT75" t="str">
        <f>IFERROR(VLOOKUP($B75,'S03'!B:S,14,FALSE),"")</f>
        <v/>
      </c>
      <c r="BU75" t="str">
        <f>IFERROR(VLOOKUP($B75,'S04'!B:S,14,FALSE),"")</f>
        <v/>
      </c>
      <c r="BV75" t="str">
        <f>IFERROR(VLOOKUP($B75,'S05'!B:S,14,FALSE),"")</f>
        <v/>
      </c>
      <c r="BW75" t="str">
        <f>IFERROR(VLOOKUP($B75,'S06'!B:S,14,FALSE),"")</f>
        <v/>
      </c>
      <c r="BX75" t="str">
        <f>IFERROR(VLOOKUP($B75,'S07'!B:S,14,FALSE),"")</f>
        <v/>
      </c>
      <c r="BY75" t="str">
        <f>IFERROR(VLOOKUP($B75,'S08'!B:S,14,FALSE),"")</f>
        <v/>
      </c>
      <c r="BZ75" t="str">
        <f>IFERROR(VLOOKUP($B75,'S09'!B:S,14,FALSE),"")</f>
        <v/>
      </c>
      <c r="CA75" t="str">
        <f>IFERROR(VLOOKUP($B75,'S10'!B:S,14,FALSE),"")</f>
        <v/>
      </c>
      <c r="CB75" t="str">
        <f>IFERROR(VLOOKUP($B75,'S11'!B:S,14,FALSE),"")</f>
        <v/>
      </c>
      <c r="CC75" t="str">
        <f>IFERROR(VLOOKUP($B75,'S12'!B:S,14,FALSE),"")</f>
        <v/>
      </c>
      <c r="CD75" t="str">
        <f>IFERROR(VLOOKUP($B75,'S13'!B:S,14,FALSE),"")</f>
        <v/>
      </c>
      <c r="CE75" t="str">
        <f>IFERROR(VLOOKUP($B75,'S14'!B:S,14,FALSE),"")</f>
        <v/>
      </c>
      <c r="CF75" t="str">
        <f>IFERROR(VLOOKUP($B75,'S15'!B:S,14,FALSE),"")</f>
        <v/>
      </c>
      <c r="CG75" t="str">
        <f>IFERROR(VLOOKUP($B75,'S16'!B:S,14,FALSE),"")</f>
        <v/>
      </c>
      <c r="CH75" t="str">
        <f>IFERROR(VLOOKUP($B75,'S17'!B:S,14,FALSE),"")</f>
        <v/>
      </c>
      <c r="CI75" t="str">
        <f>IFERROR(VLOOKUP($B75,'S18'!B:S,14,FALSE),"")</f>
        <v/>
      </c>
      <c r="CJ75" t="str">
        <f>IFERROR(VLOOKUP($B75,'S19'!B:S,14,FALSE),"")</f>
        <v/>
      </c>
      <c r="CK75" t="str">
        <f>IFERROR(VLOOKUP($B75,'S20'!B:S,14,FALSE),"")</f>
        <v/>
      </c>
      <c r="CL75" t="str">
        <f>IFERROR(VLOOKUP($B75,'S21'!B:S,14,FALSE),"")</f>
        <v/>
      </c>
      <c r="CM75" t="str">
        <f>IFERROR(VLOOKUP($B75,'S22'!B:S,14,FALSE),"")</f>
        <v/>
      </c>
      <c r="CN75" t="str">
        <f>IFERROR(VLOOKUP($B75,'S23'!B:S,14,FALSE),"")</f>
        <v/>
      </c>
      <c r="CO75" t="str">
        <f>IFERROR(VLOOKUP($B75,'S24'!B:S,14,FALSE),"")</f>
        <v/>
      </c>
      <c r="CP75" t="str">
        <f>IFERROR(VLOOKUP($B75,'S25'!B:S,14,FALSE),"")</f>
        <v/>
      </c>
      <c r="CQ75" t="str">
        <f>IFERROR(VLOOKUP($B75,'S26'!B:S,14,FALSE),"")</f>
        <v/>
      </c>
      <c r="CR75" t="str">
        <f>IFERROR(VLOOKUP($B75,'S27'!B:S,14,FALSE),"")</f>
        <v/>
      </c>
      <c r="CS75" t="str">
        <f>IFERROR(VLOOKUP($B75,'S28'!B:S,14,FALSE),"")</f>
        <v/>
      </c>
      <c r="CT75" t="str">
        <f>IFERROR(VLOOKUP($B75,'S29'!B:S,14,FALSE),"")</f>
        <v/>
      </c>
      <c r="CU75" t="str">
        <f>IFERROR(VLOOKUP($B75,'S30'!B:S,14,FALSE),"")</f>
        <v/>
      </c>
      <c r="CV75" t="str">
        <f>IFERROR(VLOOKUP($B75,'S31'!B:S,14,FALSE),"")</f>
        <v/>
      </c>
      <c r="CW75" t="str">
        <f>IFERROR(VLOOKUP($B75,'S32'!B:S,14,FALSE),"")</f>
        <v/>
      </c>
      <c r="CX75" t="str">
        <f>IFERROR(VLOOKUP($B75,'S33'!B:S,14,FALSE),"")</f>
        <v/>
      </c>
      <c r="CY75" t="str">
        <f>IFERROR(VLOOKUP($B75,'S34'!B:S,14,FALSE),"")</f>
        <v/>
      </c>
      <c r="CZ75" t="str">
        <f>IFERROR(VLOOKUP($B75,'S35'!B:S,14,FALSE),"")</f>
        <v/>
      </c>
      <c r="DA75" t="str">
        <f>IFERROR(VLOOKUP($B75,'S36'!B:S,14,FALSE),"")</f>
        <v/>
      </c>
      <c r="DB75" t="str">
        <f>IFERROR(VLOOKUP($B75,'S37'!B:S,14,FALSE),"")</f>
        <v/>
      </c>
      <c r="DC75" t="str">
        <f>IFERROR(VLOOKUP($B75,'S38'!B:S,14,FALSE),"")</f>
        <v/>
      </c>
      <c r="DD75" t="str">
        <f>IFERROR(VLOOKUP($B75,'S39'!B:S,14,FALSE),"")</f>
        <v/>
      </c>
      <c r="DE75" t="str">
        <f>IFERROR(VLOOKUP($B75,'S40'!B:S,14,FALSE),"")</f>
        <v/>
      </c>
      <c r="DF75" t="str">
        <f>IFERROR(VLOOKUP($B75,'S41'!B:S,14,FALSE),"")</f>
        <v/>
      </c>
      <c r="DG75" t="str">
        <f>IFERROR(VLOOKUP($B75,'S42'!B:S,14,FALSE),"")</f>
        <v/>
      </c>
      <c r="DH75" t="str">
        <f>IFERROR(VLOOKUP($B75,'S43'!B:S,14,FALSE),"")</f>
        <v/>
      </c>
      <c r="DI75" t="str">
        <f>IFERROR(VLOOKUP($B75,'S44'!B:S,14,FALSE),"")</f>
        <v/>
      </c>
      <c r="DJ75" t="str">
        <f>IFERROR(VLOOKUP($B75,'S45'!B:S,14,FALSE),"")</f>
        <v/>
      </c>
      <c r="DK75" t="str">
        <f>IFERROR(VLOOKUP($B75,'S46'!B:S,14,FALSE),"")</f>
        <v/>
      </c>
      <c r="DL75" t="str">
        <f>IFERROR(VLOOKUP($B75,'S47'!B:S,14,FALSE),"")</f>
        <v/>
      </c>
      <c r="DM75" t="str">
        <f>IFERROR(VLOOKUP($B75,'S48'!B:S,14,FALSE),"")</f>
        <v/>
      </c>
      <c r="DN75" t="str">
        <f>IFERROR(VLOOKUP($B75,'S49'!B:S,14,FALSE),"")</f>
        <v/>
      </c>
      <c r="DO75" t="str">
        <f>IFERROR(VLOOKUP($B75,'S50'!B:S,14,FALSE),"")</f>
        <v/>
      </c>
      <c r="DP75" t="str">
        <f>IFERROR(VLOOKUP($B75,'S51'!B:S,14,FALSE),"")</f>
        <v/>
      </c>
      <c r="DQ75" t="str">
        <f>IFERROR(VLOOKUP($B75,'S52'!B:S,14,FALSE),"")</f>
        <v/>
      </c>
      <c r="DR75" t="str">
        <f t="shared" si="10"/>
        <v/>
      </c>
      <c r="DT75" s="208"/>
    </row>
    <row r="76" spans="1:124" ht="26.25" hidden="1" x14ac:dyDescent="0.25">
      <c r="A76" s="48"/>
      <c r="B76" s="39"/>
      <c r="F76" s="86" t="str">
        <f>IF(B76="","",IFERROR(INDEX(Challenge!$A$3:$A$72,MATCH(B76,Challenge!$B$3:$B$72,0)),"non classé"))</f>
        <v/>
      </c>
      <c r="G76" s="86"/>
      <c r="H76" t="str">
        <f>IFERROR(VLOOKUP($B76,'S01'!B:S,13,FALSE),"")</f>
        <v/>
      </c>
      <c r="I76" t="str">
        <f>IFERROR(VLOOKUP($B76,'S02'!B:S,13,FALSE),"")</f>
        <v/>
      </c>
      <c r="J76" t="str">
        <f>IFERROR(VLOOKUP($B76,'S03'!B:S,13,FALSE),"")</f>
        <v/>
      </c>
      <c r="K76" t="str">
        <f>IFERROR(VLOOKUP($B76,'S04'!B:S,13,FALSE),"")</f>
        <v/>
      </c>
      <c r="L76" t="str">
        <f>IFERROR(VLOOKUP($B76,'S05'!B:S,13,FALSE),"")</f>
        <v/>
      </c>
      <c r="M76" t="str">
        <f>IFERROR(VLOOKUP($B76,'S06'!B:S,13,FALSE),"")</f>
        <v/>
      </c>
      <c r="N76" t="str">
        <f>IFERROR(VLOOKUP($B76,'S07'!B:S,13,FALSE),"")</f>
        <v/>
      </c>
      <c r="O76" t="str">
        <f>IFERROR(VLOOKUP($B76,'S08'!B:S,13,FALSE),"")</f>
        <v/>
      </c>
      <c r="P76" t="str">
        <f>IFERROR(VLOOKUP($B76,'S09'!B:S,13,FALSE),"")</f>
        <v/>
      </c>
      <c r="Q76" t="str">
        <f>IFERROR(VLOOKUP($B76,'S10'!B:S,13,FALSE),"")</f>
        <v/>
      </c>
      <c r="R76" t="str">
        <f>IFERROR(VLOOKUP($B76,'S11'!B:S,13,FALSE),"")</f>
        <v/>
      </c>
      <c r="S76" t="str">
        <f>IFERROR(VLOOKUP($B76,'S12'!B:S,13,FALSE),"")</f>
        <v/>
      </c>
      <c r="T76" t="str">
        <f>IFERROR(VLOOKUP($B76,'S13'!B:S,13,FALSE),"")</f>
        <v/>
      </c>
      <c r="U76" t="str">
        <f>IFERROR(VLOOKUP($B76,'S14'!B:S,13,FALSE),"")</f>
        <v/>
      </c>
      <c r="V76" t="str">
        <f>IFERROR(VLOOKUP($B76,'S15'!B:S,13,FALSE),"")</f>
        <v/>
      </c>
      <c r="W76" t="str">
        <f>IFERROR(VLOOKUP($B76,'S16'!B:S,13,FALSE),"")</f>
        <v/>
      </c>
      <c r="X76" t="str">
        <f>IFERROR(VLOOKUP($B76,'S17'!B:S,13,FALSE),"")</f>
        <v/>
      </c>
      <c r="Y76" t="str">
        <f>IFERROR(VLOOKUP($B76,'S18'!B:S,13,FALSE),"")</f>
        <v/>
      </c>
      <c r="Z76" t="str">
        <f>IFERROR(VLOOKUP($B76,'S19'!B:S,13,FALSE),"")</f>
        <v/>
      </c>
      <c r="AA76" t="str">
        <f>IFERROR(VLOOKUP($B76,'S20'!B:S,13,FALSE),"")</f>
        <v/>
      </c>
      <c r="AB76" t="str">
        <f>IFERROR(VLOOKUP($B76,'S21'!B:S,13,FALSE),"")</f>
        <v/>
      </c>
      <c r="AC76" t="str">
        <f>IFERROR(VLOOKUP($B76,'S22'!B:S,13,FALSE),"")</f>
        <v/>
      </c>
      <c r="AD76" t="str">
        <f>IFERROR(VLOOKUP($B76,'S23'!B:S,13,FALSE),"")</f>
        <v/>
      </c>
      <c r="AE76" t="str">
        <f>IFERROR(VLOOKUP($B76,'S24'!B:S,13,FALSE),"")</f>
        <v/>
      </c>
      <c r="AF76" t="str">
        <f>IFERROR(VLOOKUP($B76,'S25'!B:S,13,FALSE),"")</f>
        <v/>
      </c>
      <c r="AG76" t="str">
        <f>IFERROR(VLOOKUP($B76,'S26'!B:S,13,FALSE),"")</f>
        <v/>
      </c>
      <c r="AH76" t="str">
        <f>IFERROR(VLOOKUP($B76,'S27'!B:S,13,FALSE),"")</f>
        <v/>
      </c>
      <c r="AI76" t="str">
        <f>IFERROR(VLOOKUP($B76,'S28'!B:S,13,FALSE),"")</f>
        <v/>
      </c>
      <c r="AJ76" t="str">
        <f>IFERROR(VLOOKUP($B76,'S29'!B:S,13,FALSE),"")</f>
        <v/>
      </c>
      <c r="AK76" t="str">
        <f>IFERROR(VLOOKUP($B76,'S30'!B:S,13,FALSE),"")</f>
        <v/>
      </c>
      <c r="AL76" t="str">
        <f>IFERROR(VLOOKUP($B76,'S31'!B:S,13,FALSE),"")</f>
        <v/>
      </c>
      <c r="AM76" t="str">
        <f>IFERROR(VLOOKUP($B76,'S32'!B:S,13,FALSE),"")</f>
        <v/>
      </c>
      <c r="AN76" t="str">
        <f>IFERROR(VLOOKUP($B76,'S33'!B:S,13,FALSE),"")</f>
        <v/>
      </c>
      <c r="AO76" t="str">
        <f>IFERROR(VLOOKUP($B76,'S34'!B:S,13,FALSE),"")</f>
        <v/>
      </c>
      <c r="AP76" t="str">
        <f>IFERROR(VLOOKUP($B76,'S35'!B:S,13,FALSE),"")</f>
        <v/>
      </c>
      <c r="AQ76" t="str">
        <f>IFERROR(VLOOKUP($B76,'S36'!B:S,13,FALSE),"")</f>
        <v/>
      </c>
      <c r="AR76" t="str">
        <f>IFERROR(VLOOKUP($B76,'S37'!B:S,13,FALSE),"")</f>
        <v/>
      </c>
      <c r="AS76" t="str">
        <f>IFERROR(VLOOKUP($B76,'S38'!B:S,13,FALSE),"")</f>
        <v/>
      </c>
      <c r="AT76" t="str">
        <f>IFERROR(VLOOKUP($B76,'S39'!B:S,13,FALSE),"")</f>
        <v/>
      </c>
      <c r="AU76" s="37" t="str">
        <f>IFERROR(VLOOKUP($B76,'S40'!B:S,13,FALSE),"")</f>
        <v/>
      </c>
      <c r="AV76" t="str">
        <f>IFERROR(VLOOKUP($B76,'S41'!B:S,13,FALSE),"")</f>
        <v/>
      </c>
      <c r="AW76" t="str">
        <f>IFERROR(VLOOKUP($B76,'S42'!B:S,13,FALSE),"")</f>
        <v/>
      </c>
      <c r="AX76" t="str">
        <f>IFERROR(VLOOKUP($B76,'S43'!B:S,13,FALSE),"")</f>
        <v/>
      </c>
      <c r="AY76" t="str">
        <f>IFERROR(VLOOKUP($B76,'S44'!B:S,13,FALSE),"")</f>
        <v/>
      </c>
      <c r="AZ76" t="str">
        <f>IFERROR(VLOOKUP($B76,'S45'!B:S,13,FALSE),"")</f>
        <v/>
      </c>
      <c r="BA76" t="str">
        <f>IFERROR(VLOOKUP($B76,'S46'!B:S,13,FALSE),"")</f>
        <v/>
      </c>
      <c r="BB76" t="str">
        <f>IFERROR(VLOOKUP($B76,'S47'!B:S,13,FALSE),"")</f>
        <v/>
      </c>
      <c r="BC76" t="str">
        <f>IFERROR(VLOOKUP($B76,'S48'!B:S,13,FALSE),"")</f>
        <v/>
      </c>
      <c r="BD76" t="str">
        <f>IFERROR(VLOOKUP($B76,'S49'!B:S,13,FALSE),"")</f>
        <v/>
      </c>
      <c r="BE76" t="str">
        <f>IFERROR(VLOOKUP($B76,'S50'!B:S,13,FALSE),"")</f>
        <v/>
      </c>
      <c r="BF76" t="str">
        <f>IFERROR(VLOOKUP($B76,'S51'!B:S,13,FALSE),"")</f>
        <v/>
      </c>
      <c r="BG76" t="str">
        <f>IFERROR(VLOOKUP($B76,'S52'!B:S,13,FALSE),"")</f>
        <v/>
      </c>
      <c r="BH76" s="188">
        <f t="shared" si="6"/>
        <v>-9999.0000999999993</v>
      </c>
      <c r="BI76" s="65" t="str">
        <f t="shared" si="8"/>
        <v/>
      </c>
      <c r="BJ76" s="65" t="str">
        <f t="shared" si="9"/>
        <v/>
      </c>
      <c r="BK76" s="54">
        <f t="shared" si="1"/>
        <v>0</v>
      </c>
      <c r="BR76" t="str">
        <f>IFERROR(VLOOKUP($B76,'S01'!B:S,14,FALSE),"")</f>
        <v/>
      </c>
      <c r="BS76" t="str">
        <f>IFERROR(VLOOKUP($B76,'S02'!B:S,14,FALSE),"")</f>
        <v/>
      </c>
      <c r="BT76" t="str">
        <f>IFERROR(VLOOKUP($B76,'S03'!B:S,14,FALSE),"")</f>
        <v/>
      </c>
      <c r="BU76" t="str">
        <f>IFERROR(VLOOKUP($B76,'S04'!B:S,14,FALSE),"")</f>
        <v/>
      </c>
      <c r="BV76" t="str">
        <f>IFERROR(VLOOKUP($B76,'S05'!B:S,14,FALSE),"")</f>
        <v/>
      </c>
      <c r="BW76" t="str">
        <f>IFERROR(VLOOKUP($B76,'S06'!B:S,14,FALSE),"")</f>
        <v/>
      </c>
      <c r="BX76" t="str">
        <f>IFERROR(VLOOKUP($B76,'S07'!B:S,14,FALSE),"")</f>
        <v/>
      </c>
      <c r="BY76" t="str">
        <f>IFERROR(VLOOKUP($B76,'S08'!B:S,14,FALSE),"")</f>
        <v/>
      </c>
      <c r="BZ76" t="str">
        <f>IFERROR(VLOOKUP($B76,'S09'!B:S,14,FALSE),"")</f>
        <v/>
      </c>
      <c r="CA76" t="str">
        <f>IFERROR(VLOOKUP($B76,'S10'!B:S,14,FALSE),"")</f>
        <v/>
      </c>
      <c r="CB76" t="str">
        <f>IFERROR(VLOOKUP($B76,'S11'!B:S,14,FALSE),"")</f>
        <v/>
      </c>
      <c r="CC76" t="str">
        <f>IFERROR(VLOOKUP($B76,'S12'!B:S,14,FALSE),"")</f>
        <v/>
      </c>
      <c r="CD76" t="str">
        <f>IFERROR(VLOOKUP($B76,'S13'!B:S,14,FALSE),"")</f>
        <v/>
      </c>
      <c r="CE76" t="str">
        <f>IFERROR(VLOOKUP($B76,'S14'!B:S,14,FALSE),"")</f>
        <v/>
      </c>
      <c r="CF76" t="str">
        <f>IFERROR(VLOOKUP($B76,'S15'!B:S,14,FALSE),"")</f>
        <v/>
      </c>
      <c r="CG76" t="str">
        <f>IFERROR(VLOOKUP($B76,'S16'!B:S,14,FALSE),"")</f>
        <v/>
      </c>
      <c r="CH76" t="str">
        <f>IFERROR(VLOOKUP($B76,'S17'!B:S,14,FALSE),"")</f>
        <v/>
      </c>
      <c r="CI76" t="str">
        <f>IFERROR(VLOOKUP($B76,'S18'!B:S,14,FALSE),"")</f>
        <v/>
      </c>
      <c r="CJ76" t="str">
        <f>IFERROR(VLOOKUP($B76,'S19'!B:S,14,FALSE),"")</f>
        <v/>
      </c>
      <c r="CK76" t="str">
        <f>IFERROR(VLOOKUP($B76,'S20'!B:S,14,FALSE),"")</f>
        <v/>
      </c>
      <c r="CL76" t="str">
        <f>IFERROR(VLOOKUP($B76,'S21'!B:S,14,FALSE),"")</f>
        <v/>
      </c>
      <c r="CM76" t="str">
        <f>IFERROR(VLOOKUP($B76,'S22'!B:S,14,FALSE),"")</f>
        <v/>
      </c>
      <c r="CN76" t="str">
        <f>IFERROR(VLOOKUP($B76,'S23'!B:S,14,FALSE),"")</f>
        <v/>
      </c>
      <c r="CO76" t="str">
        <f>IFERROR(VLOOKUP($B76,'S24'!B:S,14,FALSE),"")</f>
        <v/>
      </c>
      <c r="CP76" t="str">
        <f>IFERROR(VLOOKUP($B76,'S25'!B:S,14,FALSE),"")</f>
        <v/>
      </c>
      <c r="CQ76" t="str">
        <f>IFERROR(VLOOKUP($B76,'S26'!B:S,14,FALSE),"")</f>
        <v/>
      </c>
      <c r="CR76" t="str">
        <f>IFERROR(VLOOKUP($B76,'S27'!B:S,14,FALSE),"")</f>
        <v/>
      </c>
      <c r="CS76" t="str">
        <f>IFERROR(VLOOKUP($B76,'S28'!B:S,14,FALSE),"")</f>
        <v/>
      </c>
      <c r="CT76" t="str">
        <f>IFERROR(VLOOKUP($B76,'S29'!B:S,14,FALSE),"")</f>
        <v/>
      </c>
      <c r="CU76" t="str">
        <f>IFERROR(VLOOKUP($B76,'S30'!B:S,14,FALSE),"")</f>
        <v/>
      </c>
      <c r="CV76" t="str">
        <f>IFERROR(VLOOKUP($B76,'S31'!B:S,14,FALSE),"")</f>
        <v/>
      </c>
      <c r="CW76" t="str">
        <f>IFERROR(VLOOKUP($B76,'S32'!B:S,14,FALSE),"")</f>
        <v/>
      </c>
      <c r="CX76" t="str">
        <f>IFERROR(VLOOKUP($B76,'S33'!B:S,14,FALSE),"")</f>
        <v/>
      </c>
      <c r="CY76" t="str">
        <f>IFERROR(VLOOKUP($B76,'S34'!B:S,14,FALSE),"")</f>
        <v/>
      </c>
      <c r="CZ76" t="str">
        <f>IFERROR(VLOOKUP($B76,'S35'!B:S,14,FALSE),"")</f>
        <v/>
      </c>
      <c r="DA76" t="str">
        <f>IFERROR(VLOOKUP($B76,'S36'!B:S,14,FALSE),"")</f>
        <v/>
      </c>
      <c r="DB76" t="str">
        <f>IFERROR(VLOOKUP($B76,'S37'!B:S,14,FALSE),"")</f>
        <v/>
      </c>
      <c r="DC76" t="str">
        <f>IFERROR(VLOOKUP($B76,'S38'!B:S,14,FALSE),"")</f>
        <v/>
      </c>
      <c r="DD76" t="str">
        <f>IFERROR(VLOOKUP($B76,'S39'!B:S,14,FALSE),"")</f>
        <v/>
      </c>
      <c r="DE76" t="str">
        <f>IFERROR(VLOOKUP($B76,'S40'!B:S,14,FALSE),"")</f>
        <v/>
      </c>
      <c r="DF76" t="str">
        <f>IFERROR(VLOOKUP($B76,'S41'!B:S,14,FALSE),"")</f>
        <v/>
      </c>
      <c r="DG76" t="str">
        <f>IFERROR(VLOOKUP($B76,'S42'!B:S,14,FALSE),"")</f>
        <v/>
      </c>
      <c r="DH76" t="str">
        <f>IFERROR(VLOOKUP($B76,'S43'!B:S,14,FALSE),"")</f>
        <v/>
      </c>
      <c r="DI76" t="str">
        <f>IFERROR(VLOOKUP($B76,'S44'!B:S,14,FALSE),"")</f>
        <v/>
      </c>
      <c r="DJ76" t="str">
        <f>IFERROR(VLOOKUP($B76,'S45'!B:S,14,FALSE),"")</f>
        <v/>
      </c>
      <c r="DK76" t="str">
        <f>IFERROR(VLOOKUP($B76,'S46'!B:S,14,FALSE),"")</f>
        <v/>
      </c>
      <c r="DL76" t="str">
        <f>IFERROR(VLOOKUP($B76,'S47'!B:S,14,FALSE),"")</f>
        <v/>
      </c>
      <c r="DM76" t="str">
        <f>IFERROR(VLOOKUP($B76,'S48'!B:S,14,FALSE),"")</f>
        <v/>
      </c>
      <c r="DN76" t="str">
        <f>IFERROR(VLOOKUP($B76,'S49'!B:S,14,FALSE),"")</f>
        <v/>
      </c>
      <c r="DO76" t="str">
        <f>IFERROR(VLOOKUP($B76,'S50'!B:S,14,FALSE),"")</f>
        <v/>
      </c>
      <c r="DP76" t="str">
        <f>IFERROR(VLOOKUP($B76,'S51'!B:S,14,FALSE),"")</f>
        <v/>
      </c>
      <c r="DQ76" t="str">
        <f>IFERROR(VLOOKUP($B76,'S52'!B:S,14,FALSE),"")</f>
        <v/>
      </c>
      <c r="DR76" t="str">
        <f t="shared" si="10"/>
        <v/>
      </c>
      <c r="DT76" s="208"/>
    </row>
    <row r="77" spans="1:124" ht="26.25" hidden="1" x14ac:dyDescent="0.25">
      <c r="A77" s="48"/>
      <c r="B77" s="39"/>
      <c r="F77" s="86" t="str">
        <f>IF(B77="","",IFERROR(INDEX(Challenge!$A$3:$A$72,MATCH(B77,Challenge!$B$3:$B$72,0)),"non classé"))</f>
        <v/>
      </c>
      <c r="G77" s="86"/>
      <c r="H77" t="str">
        <f>IFERROR(VLOOKUP($B77,'S01'!B:S,13,FALSE),"")</f>
        <v/>
      </c>
      <c r="I77" t="str">
        <f>IFERROR(VLOOKUP($B77,'S02'!B:S,13,FALSE),"")</f>
        <v/>
      </c>
      <c r="J77" t="str">
        <f>IFERROR(VLOOKUP($B77,'S03'!B:S,13,FALSE),"")</f>
        <v/>
      </c>
      <c r="K77" t="str">
        <f>IFERROR(VLOOKUP($B77,'S04'!B:S,13,FALSE),"")</f>
        <v/>
      </c>
      <c r="L77" t="str">
        <f>IFERROR(VLOOKUP($B77,'S05'!B:S,13,FALSE),"")</f>
        <v/>
      </c>
      <c r="M77" t="str">
        <f>IFERROR(VLOOKUP($B77,'S06'!B:S,13,FALSE),"")</f>
        <v/>
      </c>
      <c r="N77" t="str">
        <f>IFERROR(VLOOKUP($B77,'S07'!B:S,13,FALSE),"")</f>
        <v/>
      </c>
      <c r="O77" t="str">
        <f>IFERROR(VLOOKUP($B77,'S08'!B:S,13,FALSE),"")</f>
        <v/>
      </c>
      <c r="P77" t="str">
        <f>IFERROR(VLOOKUP($B77,'S09'!B:S,13,FALSE),"")</f>
        <v/>
      </c>
      <c r="Q77" t="str">
        <f>IFERROR(VLOOKUP($B77,'S10'!B:S,13,FALSE),"")</f>
        <v/>
      </c>
      <c r="R77" t="str">
        <f>IFERROR(VLOOKUP($B77,'S11'!B:S,13,FALSE),"")</f>
        <v/>
      </c>
      <c r="S77" t="str">
        <f>IFERROR(VLOOKUP($B77,'S12'!B:S,13,FALSE),"")</f>
        <v/>
      </c>
      <c r="T77" t="str">
        <f>IFERROR(VLOOKUP($B77,'S13'!B:S,13,FALSE),"")</f>
        <v/>
      </c>
      <c r="U77" t="str">
        <f>IFERROR(VLOOKUP($B77,'S14'!B:S,13,FALSE),"")</f>
        <v/>
      </c>
      <c r="V77" t="str">
        <f>IFERROR(VLOOKUP($B77,'S15'!B:S,13,FALSE),"")</f>
        <v/>
      </c>
      <c r="W77" t="str">
        <f>IFERROR(VLOOKUP($B77,'S16'!B:S,13,FALSE),"")</f>
        <v/>
      </c>
      <c r="X77" t="str">
        <f>IFERROR(VLOOKUP($B77,'S17'!B:S,13,FALSE),"")</f>
        <v/>
      </c>
      <c r="Y77" t="str">
        <f>IFERROR(VLOOKUP($B77,'S18'!B:S,13,FALSE),"")</f>
        <v/>
      </c>
      <c r="Z77" t="str">
        <f>IFERROR(VLOOKUP($B77,'S19'!B:S,13,FALSE),"")</f>
        <v/>
      </c>
      <c r="AA77" t="str">
        <f>IFERROR(VLOOKUP($B77,'S20'!B:S,13,FALSE),"")</f>
        <v/>
      </c>
      <c r="AB77" t="str">
        <f>IFERROR(VLOOKUP($B77,'S21'!B:S,13,FALSE),"")</f>
        <v/>
      </c>
      <c r="AC77" t="str">
        <f>IFERROR(VLOOKUP($B77,'S22'!B:S,13,FALSE),"")</f>
        <v/>
      </c>
      <c r="AD77" t="str">
        <f>IFERROR(VLOOKUP($B77,'S23'!B:S,13,FALSE),"")</f>
        <v/>
      </c>
      <c r="AE77" t="str">
        <f>IFERROR(VLOOKUP($B77,'S24'!B:S,13,FALSE),"")</f>
        <v/>
      </c>
      <c r="AF77" t="str">
        <f>IFERROR(VLOOKUP($B77,'S25'!B:S,13,FALSE),"")</f>
        <v/>
      </c>
      <c r="AG77" t="str">
        <f>IFERROR(VLOOKUP($B77,'S26'!B:S,13,FALSE),"")</f>
        <v/>
      </c>
      <c r="AH77" t="str">
        <f>IFERROR(VLOOKUP($B77,'S27'!B:S,13,FALSE),"")</f>
        <v/>
      </c>
      <c r="AI77" t="str">
        <f>IFERROR(VLOOKUP($B77,'S28'!B:S,13,FALSE),"")</f>
        <v/>
      </c>
      <c r="AJ77" t="str">
        <f>IFERROR(VLOOKUP($B77,'S29'!B:S,13,FALSE),"")</f>
        <v/>
      </c>
      <c r="AK77" t="str">
        <f>IFERROR(VLOOKUP($B77,'S30'!B:S,13,FALSE),"")</f>
        <v/>
      </c>
      <c r="AL77" t="str">
        <f>IFERROR(VLOOKUP($B77,'S31'!B:S,13,FALSE),"")</f>
        <v/>
      </c>
      <c r="AM77" t="str">
        <f>IFERROR(VLOOKUP($B77,'S32'!B:S,13,FALSE),"")</f>
        <v/>
      </c>
      <c r="AN77" t="str">
        <f>IFERROR(VLOOKUP($B77,'S33'!B:S,13,FALSE),"")</f>
        <v/>
      </c>
      <c r="AO77" t="str">
        <f>IFERROR(VLOOKUP($B77,'S34'!B:S,13,FALSE),"")</f>
        <v/>
      </c>
      <c r="AP77" t="str">
        <f>IFERROR(VLOOKUP($B77,'S35'!B:S,13,FALSE),"")</f>
        <v/>
      </c>
      <c r="AQ77" t="str">
        <f>IFERROR(VLOOKUP($B77,'S36'!B:S,13,FALSE),"")</f>
        <v/>
      </c>
      <c r="AR77" t="str">
        <f>IFERROR(VLOOKUP($B77,'S37'!B:S,13,FALSE),"")</f>
        <v/>
      </c>
      <c r="AS77" t="str">
        <f>IFERROR(VLOOKUP($B77,'S38'!B:S,13,FALSE),"")</f>
        <v/>
      </c>
      <c r="AT77" t="str">
        <f>IFERROR(VLOOKUP($B77,'S39'!B:S,13,FALSE),"")</f>
        <v/>
      </c>
      <c r="AU77" s="37" t="str">
        <f>IFERROR(VLOOKUP($B77,'S40'!B:S,13,FALSE),"")</f>
        <v/>
      </c>
      <c r="AV77" t="str">
        <f>IFERROR(VLOOKUP($B77,'S41'!B:S,13,FALSE),"")</f>
        <v/>
      </c>
      <c r="AW77" t="str">
        <f>IFERROR(VLOOKUP($B77,'S42'!B:S,13,FALSE),"")</f>
        <v/>
      </c>
      <c r="AX77" t="str">
        <f>IFERROR(VLOOKUP($B77,'S43'!B:S,13,FALSE),"")</f>
        <v/>
      </c>
      <c r="AY77" t="str">
        <f>IFERROR(VLOOKUP($B77,'S44'!B:S,13,FALSE),"")</f>
        <v/>
      </c>
      <c r="AZ77" t="str">
        <f>IFERROR(VLOOKUP($B77,'S45'!B:S,13,FALSE),"")</f>
        <v/>
      </c>
      <c r="BA77" t="str">
        <f>IFERROR(VLOOKUP($B77,'S46'!B:S,13,FALSE),"")</f>
        <v/>
      </c>
      <c r="BB77" t="str">
        <f>IFERROR(VLOOKUP($B77,'S47'!B:S,13,FALSE),"")</f>
        <v/>
      </c>
      <c r="BC77" t="str">
        <f>IFERROR(VLOOKUP($B77,'S48'!B:S,13,FALSE),"")</f>
        <v/>
      </c>
      <c r="BD77" t="str">
        <f>IFERROR(VLOOKUP($B77,'S49'!B:S,13,FALSE),"")</f>
        <v/>
      </c>
      <c r="BE77" t="str">
        <f>IFERROR(VLOOKUP($B77,'S50'!B:S,13,FALSE),"")</f>
        <v/>
      </c>
      <c r="BF77" t="str">
        <f>IFERROR(VLOOKUP($B77,'S51'!B:S,13,FALSE),"")</f>
        <v/>
      </c>
      <c r="BG77" t="str">
        <f>IFERROR(VLOOKUP($B77,'S52'!B:S,13,FALSE),"")</f>
        <v/>
      </c>
      <c r="BH77" s="188">
        <f t="shared" si="6"/>
        <v>-9999.0000999999993</v>
      </c>
      <c r="BI77" s="65" t="str">
        <f t="shared" si="8"/>
        <v/>
      </c>
      <c r="BJ77" s="65" t="str">
        <f t="shared" si="9"/>
        <v/>
      </c>
      <c r="BK77" s="54">
        <f t="shared" si="1"/>
        <v>0</v>
      </c>
      <c r="BR77" t="str">
        <f>IFERROR(VLOOKUP($B77,'S01'!B:S,14,FALSE),"")</f>
        <v/>
      </c>
      <c r="BS77" t="str">
        <f>IFERROR(VLOOKUP($B77,'S02'!B:S,14,FALSE),"")</f>
        <v/>
      </c>
      <c r="BT77" t="str">
        <f>IFERROR(VLOOKUP($B77,'S03'!B:S,14,FALSE),"")</f>
        <v/>
      </c>
      <c r="BU77" t="str">
        <f>IFERROR(VLOOKUP($B77,'S04'!B:S,14,FALSE),"")</f>
        <v/>
      </c>
      <c r="BV77" t="str">
        <f>IFERROR(VLOOKUP($B77,'S05'!B:S,14,FALSE),"")</f>
        <v/>
      </c>
      <c r="BW77" t="str">
        <f>IFERROR(VLOOKUP($B77,'S06'!B:S,14,FALSE),"")</f>
        <v/>
      </c>
      <c r="BX77" t="str">
        <f>IFERROR(VLOOKUP($B77,'S07'!B:S,14,FALSE),"")</f>
        <v/>
      </c>
      <c r="BY77" t="str">
        <f>IFERROR(VLOOKUP($B77,'S08'!B:S,14,FALSE),"")</f>
        <v/>
      </c>
      <c r="BZ77" t="str">
        <f>IFERROR(VLOOKUP($B77,'S09'!B:S,14,FALSE),"")</f>
        <v/>
      </c>
      <c r="CA77" t="str">
        <f>IFERROR(VLOOKUP($B77,'S10'!B:S,14,FALSE),"")</f>
        <v/>
      </c>
      <c r="CB77" t="str">
        <f>IFERROR(VLOOKUP($B77,'S11'!B:S,14,FALSE),"")</f>
        <v/>
      </c>
      <c r="CC77" t="str">
        <f>IFERROR(VLOOKUP($B77,'S12'!B:S,14,FALSE),"")</f>
        <v/>
      </c>
      <c r="CD77" t="str">
        <f>IFERROR(VLOOKUP($B77,'S13'!B:S,14,FALSE),"")</f>
        <v/>
      </c>
      <c r="CE77" t="str">
        <f>IFERROR(VLOOKUP($B77,'S14'!B:S,14,FALSE),"")</f>
        <v/>
      </c>
      <c r="CF77" t="str">
        <f>IFERROR(VLOOKUP($B77,'S15'!B:S,14,FALSE),"")</f>
        <v/>
      </c>
      <c r="CG77" t="str">
        <f>IFERROR(VLOOKUP($B77,'S16'!B:S,14,FALSE),"")</f>
        <v/>
      </c>
      <c r="CH77" t="str">
        <f>IFERROR(VLOOKUP($B77,'S17'!B:S,14,FALSE),"")</f>
        <v/>
      </c>
      <c r="CI77" t="str">
        <f>IFERROR(VLOOKUP($B77,'S18'!B:S,14,FALSE),"")</f>
        <v/>
      </c>
      <c r="CJ77" t="str">
        <f>IFERROR(VLOOKUP($B77,'S19'!B:S,14,FALSE),"")</f>
        <v/>
      </c>
      <c r="CK77" t="str">
        <f>IFERROR(VLOOKUP($B77,'S20'!B:S,14,FALSE),"")</f>
        <v/>
      </c>
      <c r="CL77" t="str">
        <f>IFERROR(VLOOKUP($B77,'S21'!B:S,14,FALSE),"")</f>
        <v/>
      </c>
      <c r="CM77" t="str">
        <f>IFERROR(VLOOKUP($B77,'S22'!B:S,14,FALSE),"")</f>
        <v/>
      </c>
      <c r="CN77" t="str">
        <f>IFERROR(VLOOKUP($B77,'S23'!B:S,14,FALSE),"")</f>
        <v/>
      </c>
      <c r="CO77" t="str">
        <f>IFERROR(VLOOKUP($B77,'S24'!B:S,14,FALSE),"")</f>
        <v/>
      </c>
      <c r="CP77" t="str">
        <f>IFERROR(VLOOKUP($B77,'S25'!B:S,14,FALSE),"")</f>
        <v/>
      </c>
      <c r="CQ77" t="str">
        <f>IFERROR(VLOOKUP($B77,'S26'!B:S,14,FALSE),"")</f>
        <v/>
      </c>
      <c r="CR77" t="str">
        <f>IFERROR(VLOOKUP($B77,'S27'!B:S,14,FALSE),"")</f>
        <v/>
      </c>
      <c r="CS77" t="str">
        <f>IFERROR(VLOOKUP($B77,'S28'!B:S,14,FALSE),"")</f>
        <v/>
      </c>
      <c r="CT77" t="str">
        <f>IFERROR(VLOOKUP($B77,'S29'!B:S,14,FALSE),"")</f>
        <v/>
      </c>
      <c r="CU77" t="str">
        <f>IFERROR(VLOOKUP($B77,'S30'!B:S,14,FALSE),"")</f>
        <v/>
      </c>
      <c r="CV77" t="str">
        <f>IFERROR(VLOOKUP($B77,'S31'!B:S,14,FALSE),"")</f>
        <v/>
      </c>
      <c r="CW77" t="str">
        <f>IFERROR(VLOOKUP($B77,'S32'!B:S,14,FALSE),"")</f>
        <v/>
      </c>
      <c r="CX77" t="str">
        <f>IFERROR(VLOOKUP($B77,'S33'!B:S,14,FALSE),"")</f>
        <v/>
      </c>
      <c r="CY77" t="str">
        <f>IFERROR(VLOOKUP($B77,'S34'!B:S,14,FALSE),"")</f>
        <v/>
      </c>
      <c r="CZ77" t="str">
        <f>IFERROR(VLOOKUP($B77,'S35'!B:S,14,FALSE),"")</f>
        <v/>
      </c>
      <c r="DA77" t="str">
        <f>IFERROR(VLOOKUP($B77,'S36'!B:S,14,FALSE),"")</f>
        <v/>
      </c>
      <c r="DB77" t="str">
        <f>IFERROR(VLOOKUP($B77,'S37'!B:S,14,FALSE),"")</f>
        <v/>
      </c>
      <c r="DC77" t="str">
        <f>IFERROR(VLOOKUP($B77,'S38'!B:S,14,FALSE),"")</f>
        <v/>
      </c>
      <c r="DD77" t="str">
        <f>IFERROR(VLOOKUP($B77,'S39'!B:S,14,FALSE),"")</f>
        <v/>
      </c>
      <c r="DE77" t="str">
        <f>IFERROR(VLOOKUP($B77,'S40'!B:S,14,FALSE),"")</f>
        <v/>
      </c>
      <c r="DF77" t="str">
        <f>IFERROR(VLOOKUP($B77,'S41'!B:S,14,FALSE),"")</f>
        <v/>
      </c>
      <c r="DG77" t="str">
        <f>IFERROR(VLOOKUP($B77,'S42'!B:S,14,FALSE),"")</f>
        <v/>
      </c>
      <c r="DH77" t="str">
        <f>IFERROR(VLOOKUP($B77,'S43'!B:S,14,FALSE),"")</f>
        <v/>
      </c>
      <c r="DI77" t="str">
        <f>IFERROR(VLOOKUP($B77,'S44'!B:S,14,FALSE),"")</f>
        <v/>
      </c>
      <c r="DJ77" t="str">
        <f>IFERROR(VLOOKUP($B77,'S45'!B:S,14,FALSE),"")</f>
        <v/>
      </c>
      <c r="DK77" t="str">
        <f>IFERROR(VLOOKUP($B77,'S46'!B:S,14,FALSE),"")</f>
        <v/>
      </c>
      <c r="DL77" t="str">
        <f>IFERROR(VLOOKUP($B77,'S47'!B:S,14,FALSE),"")</f>
        <v/>
      </c>
      <c r="DM77" t="str">
        <f>IFERROR(VLOOKUP($B77,'S48'!B:S,14,FALSE),"")</f>
        <v/>
      </c>
      <c r="DN77" t="str">
        <f>IFERROR(VLOOKUP($B77,'S49'!B:S,14,FALSE),"")</f>
        <v/>
      </c>
      <c r="DO77" t="str">
        <f>IFERROR(VLOOKUP($B77,'S50'!B:S,14,FALSE),"")</f>
        <v/>
      </c>
      <c r="DP77" t="str">
        <f>IFERROR(VLOOKUP($B77,'S51'!B:S,14,FALSE),"")</f>
        <v/>
      </c>
      <c r="DQ77" t="str">
        <f>IFERROR(VLOOKUP($B77,'S52'!B:S,14,FALSE),"")</f>
        <v/>
      </c>
      <c r="DR77" t="str">
        <f t="shared" si="10"/>
        <v/>
      </c>
      <c r="DT77" s="208"/>
    </row>
    <row r="78" spans="1:124" ht="26.25" hidden="1" x14ac:dyDescent="0.25">
      <c r="A78" s="48"/>
      <c r="B78" s="39"/>
      <c r="F78" s="86" t="str">
        <f>IF(B78="","",IFERROR(INDEX(Challenge!$A$3:$A$72,MATCH(B78,Challenge!$B$3:$B$72,0)),"non classé"))</f>
        <v/>
      </c>
      <c r="G78" s="86"/>
      <c r="H78" t="str">
        <f>IFERROR(VLOOKUP($B78,'S01'!B:S,13,FALSE),"")</f>
        <v/>
      </c>
      <c r="I78" t="str">
        <f>IFERROR(VLOOKUP($B78,'S02'!B:S,13,FALSE),"")</f>
        <v/>
      </c>
      <c r="J78" t="str">
        <f>IFERROR(VLOOKUP($B78,'S03'!B:S,13,FALSE),"")</f>
        <v/>
      </c>
      <c r="K78" t="str">
        <f>IFERROR(VLOOKUP($B78,'S04'!B:S,13,FALSE),"")</f>
        <v/>
      </c>
      <c r="L78" t="str">
        <f>IFERROR(VLOOKUP($B78,'S05'!B:S,13,FALSE),"")</f>
        <v/>
      </c>
      <c r="M78" t="str">
        <f>IFERROR(VLOOKUP($B78,'S06'!B:S,13,FALSE),"")</f>
        <v/>
      </c>
      <c r="N78" t="str">
        <f>IFERROR(VLOOKUP($B78,'S07'!B:S,13,FALSE),"")</f>
        <v/>
      </c>
      <c r="O78" t="str">
        <f>IFERROR(VLOOKUP($B78,'S08'!B:S,13,FALSE),"")</f>
        <v/>
      </c>
      <c r="P78" t="str">
        <f>IFERROR(VLOOKUP($B78,'S09'!B:S,13,FALSE),"")</f>
        <v/>
      </c>
      <c r="Q78" t="str">
        <f>IFERROR(VLOOKUP($B78,'S10'!B:S,13,FALSE),"")</f>
        <v/>
      </c>
      <c r="R78" t="str">
        <f>IFERROR(VLOOKUP($B78,'S11'!B:S,13,FALSE),"")</f>
        <v/>
      </c>
      <c r="S78" t="str">
        <f>IFERROR(VLOOKUP($B78,'S12'!B:S,13,FALSE),"")</f>
        <v/>
      </c>
      <c r="T78" t="str">
        <f>IFERROR(VLOOKUP($B78,'S13'!B:S,13,FALSE),"")</f>
        <v/>
      </c>
      <c r="U78" t="str">
        <f>IFERROR(VLOOKUP($B78,'S14'!B:S,13,FALSE),"")</f>
        <v/>
      </c>
      <c r="V78" t="str">
        <f>IFERROR(VLOOKUP($B78,'S15'!B:S,13,FALSE),"")</f>
        <v/>
      </c>
      <c r="W78" t="str">
        <f>IFERROR(VLOOKUP($B78,'S16'!B:S,13,FALSE),"")</f>
        <v/>
      </c>
      <c r="X78" t="str">
        <f>IFERROR(VLOOKUP($B78,'S17'!B:S,13,FALSE),"")</f>
        <v/>
      </c>
      <c r="Y78" t="str">
        <f>IFERROR(VLOOKUP($B78,'S18'!B:S,13,FALSE),"")</f>
        <v/>
      </c>
      <c r="Z78" t="str">
        <f>IFERROR(VLOOKUP($B78,'S19'!B:S,13,FALSE),"")</f>
        <v/>
      </c>
      <c r="AA78" t="str">
        <f>IFERROR(VLOOKUP($B78,'S20'!B:S,13,FALSE),"")</f>
        <v/>
      </c>
      <c r="AB78" t="str">
        <f>IFERROR(VLOOKUP($B78,'S21'!B:S,13,FALSE),"")</f>
        <v/>
      </c>
      <c r="AC78" t="str">
        <f>IFERROR(VLOOKUP($B78,'S22'!B:S,13,FALSE),"")</f>
        <v/>
      </c>
      <c r="AD78" t="str">
        <f>IFERROR(VLOOKUP($B78,'S23'!B:S,13,FALSE),"")</f>
        <v/>
      </c>
      <c r="AE78" t="str">
        <f>IFERROR(VLOOKUP($B78,'S24'!B:S,13,FALSE),"")</f>
        <v/>
      </c>
      <c r="AF78" t="str">
        <f>IFERROR(VLOOKUP($B78,'S25'!B:S,13,FALSE),"")</f>
        <v/>
      </c>
      <c r="AG78" t="str">
        <f>IFERROR(VLOOKUP($B78,'S26'!B:S,13,FALSE),"")</f>
        <v/>
      </c>
      <c r="AH78" t="str">
        <f>IFERROR(VLOOKUP($B78,'S27'!B:S,13,FALSE),"")</f>
        <v/>
      </c>
      <c r="AI78" t="str">
        <f>IFERROR(VLOOKUP($B78,'S28'!B:S,13,FALSE),"")</f>
        <v/>
      </c>
      <c r="AJ78" t="str">
        <f>IFERROR(VLOOKUP($B78,'S29'!B:S,13,FALSE),"")</f>
        <v/>
      </c>
      <c r="AK78" t="str">
        <f>IFERROR(VLOOKUP($B78,'S30'!B:S,13,FALSE),"")</f>
        <v/>
      </c>
      <c r="AL78" t="str">
        <f>IFERROR(VLOOKUP($B78,'S31'!B:S,13,FALSE),"")</f>
        <v/>
      </c>
      <c r="AM78" t="str">
        <f>IFERROR(VLOOKUP($B78,'S32'!B:S,13,FALSE),"")</f>
        <v/>
      </c>
      <c r="AN78" t="str">
        <f>IFERROR(VLOOKUP($B78,'S33'!B:S,13,FALSE),"")</f>
        <v/>
      </c>
      <c r="AO78" t="str">
        <f>IFERROR(VLOOKUP($B78,'S34'!B:S,13,FALSE),"")</f>
        <v/>
      </c>
      <c r="AP78" t="str">
        <f>IFERROR(VLOOKUP($B78,'S35'!B:S,13,FALSE),"")</f>
        <v/>
      </c>
      <c r="AQ78" t="str">
        <f>IFERROR(VLOOKUP($B78,'S36'!B:S,13,FALSE),"")</f>
        <v/>
      </c>
      <c r="AR78" t="str">
        <f>IFERROR(VLOOKUP($B78,'S37'!B:S,13,FALSE),"")</f>
        <v/>
      </c>
      <c r="AS78" t="str">
        <f>IFERROR(VLOOKUP($B78,'S38'!B:S,13,FALSE),"")</f>
        <v/>
      </c>
      <c r="AT78" t="str">
        <f>IFERROR(VLOOKUP($B78,'S39'!B:S,13,FALSE),"")</f>
        <v/>
      </c>
      <c r="AU78" s="37" t="str">
        <f>IFERROR(VLOOKUP($B78,'S40'!B:S,13,FALSE),"")</f>
        <v/>
      </c>
      <c r="AV78" t="str">
        <f>IFERROR(VLOOKUP($B78,'S41'!B:S,13,FALSE),"")</f>
        <v/>
      </c>
      <c r="AW78" t="str">
        <f>IFERROR(VLOOKUP($B78,'S42'!B:S,13,FALSE),"")</f>
        <v/>
      </c>
      <c r="AX78" t="str">
        <f>IFERROR(VLOOKUP($B78,'S43'!B:S,13,FALSE),"")</f>
        <v/>
      </c>
      <c r="AY78" t="str">
        <f>IFERROR(VLOOKUP($B78,'S44'!B:S,13,FALSE),"")</f>
        <v/>
      </c>
      <c r="AZ78" t="str">
        <f>IFERROR(VLOOKUP($B78,'S45'!B:S,13,FALSE),"")</f>
        <v/>
      </c>
      <c r="BA78" t="str">
        <f>IFERROR(VLOOKUP($B78,'S46'!B:S,13,FALSE),"")</f>
        <v/>
      </c>
      <c r="BB78" t="str">
        <f>IFERROR(VLOOKUP($B78,'S47'!B:S,13,FALSE),"")</f>
        <v/>
      </c>
      <c r="BC78" t="str">
        <f>IFERROR(VLOOKUP($B78,'S48'!B:S,13,FALSE),"")</f>
        <v/>
      </c>
      <c r="BD78" t="str">
        <f>IFERROR(VLOOKUP($B78,'S49'!B:S,13,FALSE),"")</f>
        <v/>
      </c>
      <c r="BE78" t="str">
        <f>IFERROR(VLOOKUP($B78,'S50'!B:S,13,FALSE),"")</f>
        <v/>
      </c>
      <c r="BF78" t="str">
        <f>IFERROR(VLOOKUP($B78,'S51'!B:S,13,FALSE),"")</f>
        <v/>
      </c>
      <c r="BG78" t="str">
        <f>IFERROR(VLOOKUP($B78,'S52'!B:S,13,FALSE),"")</f>
        <v/>
      </c>
      <c r="BH78" s="188">
        <f t="shared" si="6"/>
        <v>-9999.0000999999993</v>
      </c>
      <c r="BI78" s="65" t="str">
        <f t="shared" si="8"/>
        <v/>
      </c>
      <c r="BJ78" s="65" t="str">
        <f t="shared" si="9"/>
        <v/>
      </c>
      <c r="BK78" s="54">
        <f t="shared" si="1"/>
        <v>0</v>
      </c>
      <c r="BR78" t="str">
        <f>IFERROR(VLOOKUP($B78,'S01'!B:S,14,FALSE),"")</f>
        <v/>
      </c>
      <c r="BS78" t="str">
        <f>IFERROR(VLOOKUP($B78,'S02'!B:S,14,FALSE),"")</f>
        <v/>
      </c>
      <c r="BT78" t="str">
        <f>IFERROR(VLOOKUP($B78,'S03'!B:S,14,FALSE),"")</f>
        <v/>
      </c>
      <c r="BU78" t="str">
        <f>IFERROR(VLOOKUP($B78,'S04'!B:S,14,FALSE),"")</f>
        <v/>
      </c>
      <c r="BV78" t="str">
        <f>IFERROR(VLOOKUP($B78,'S05'!B:S,14,FALSE),"")</f>
        <v/>
      </c>
      <c r="BW78" t="str">
        <f>IFERROR(VLOOKUP($B78,'S06'!B:S,14,FALSE),"")</f>
        <v/>
      </c>
      <c r="BX78" t="str">
        <f>IFERROR(VLOOKUP($B78,'S07'!B:S,14,FALSE),"")</f>
        <v/>
      </c>
      <c r="BY78" t="str">
        <f>IFERROR(VLOOKUP($B78,'S08'!B:S,14,FALSE),"")</f>
        <v/>
      </c>
      <c r="BZ78" t="str">
        <f>IFERROR(VLOOKUP($B78,'S09'!B:S,14,FALSE),"")</f>
        <v/>
      </c>
      <c r="CA78" t="str">
        <f>IFERROR(VLOOKUP($B78,'S10'!B:S,14,FALSE),"")</f>
        <v/>
      </c>
      <c r="CB78" t="str">
        <f>IFERROR(VLOOKUP($B78,'S11'!B:S,14,FALSE),"")</f>
        <v/>
      </c>
      <c r="CC78" t="str">
        <f>IFERROR(VLOOKUP($B78,'S12'!B:S,14,FALSE),"")</f>
        <v/>
      </c>
      <c r="CD78" t="str">
        <f>IFERROR(VLOOKUP($B78,'S13'!B:S,14,FALSE),"")</f>
        <v/>
      </c>
      <c r="CE78" t="str">
        <f>IFERROR(VLOOKUP($B78,'S14'!B:S,14,FALSE),"")</f>
        <v/>
      </c>
      <c r="CF78" t="str">
        <f>IFERROR(VLOOKUP($B78,'S15'!B:S,14,FALSE),"")</f>
        <v/>
      </c>
      <c r="CG78" t="str">
        <f>IFERROR(VLOOKUP($B78,'S16'!B:S,14,FALSE),"")</f>
        <v/>
      </c>
      <c r="CH78" t="str">
        <f>IFERROR(VLOOKUP($B78,'S17'!B:S,14,FALSE),"")</f>
        <v/>
      </c>
      <c r="CI78" t="str">
        <f>IFERROR(VLOOKUP($B78,'S18'!B:S,14,FALSE),"")</f>
        <v/>
      </c>
      <c r="CJ78" t="str">
        <f>IFERROR(VLOOKUP($B78,'S19'!B:S,14,FALSE),"")</f>
        <v/>
      </c>
      <c r="CK78" t="str">
        <f>IFERROR(VLOOKUP($B78,'S20'!B:S,14,FALSE),"")</f>
        <v/>
      </c>
      <c r="CL78" t="str">
        <f>IFERROR(VLOOKUP($B78,'S21'!B:S,14,FALSE),"")</f>
        <v/>
      </c>
      <c r="CM78" t="str">
        <f>IFERROR(VLOOKUP($B78,'S22'!B:S,14,FALSE),"")</f>
        <v/>
      </c>
      <c r="CN78" t="str">
        <f>IFERROR(VLOOKUP($B78,'S23'!B:S,14,FALSE),"")</f>
        <v/>
      </c>
      <c r="CO78" t="str">
        <f>IFERROR(VLOOKUP($B78,'S24'!B:S,14,FALSE),"")</f>
        <v/>
      </c>
      <c r="CP78" t="str">
        <f>IFERROR(VLOOKUP($B78,'S25'!B:S,14,FALSE),"")</f>
        <v/>
      </c>
      <c r="CQ78" t="str">
        <f>IFERROR(VLOOKUP($B78,'S26'!B:S,14,FALSE),"")</f>
        <v/>
      </c>
      <c r="CR78" t="str">
        <f>IFERROR(VLOOKUP($B78,'S27'!B:S,14,FALSE),"")</f>
        <v/>
      </c>
      <c r="CS78" t="str">
        <f>IFERROR(VLOOKUP($B78,'S28'!B:S,14,FALSE),"")</f>
        <v/>
      </c>
      <c r="CT78" t="str">
        <f>IFERROR(VLOOKUP($B78,'S29'!B:S,14,FALSE),"")</f>
        <v/>
      </c>
      <c r="CU78" t="str">
        <f>IFERROR(VLOOKUP($B78,'S30'!B:S,14,FALSE),"")</f>
        <v/>
      </c>
      <c r="CV78" t="str">
        <f>IFERROR(VLOOKUP($B78,'S31'!B:S,14,FALSE),"")</f>
        <v/>
      </c>
      <c r="CW78" t="str">
        <f>IFERROR(VLOOKUP($B78,'S32'!B:S,14,FALSE),"")</f>
        <v/>
      </c>
      <c r="CX78" t="str">
        <f>IFERROR(VLOOKUP($B78,'S33'!B:S,14,FALSE),"")</f>
        <v/>
      </c>
      <c r="CY78" t="str">
        <f>IFERROR(VLOOKUP($B78,'S34'!B:S,14,FALSE),"")</f>
        <v/>
      </c>
      <c r="CZ78" t="str">
        <f>IFERROR(VLOOKUP($B78,'S35'!B:S,14,FALSE),"")</f>
        <v/>
      </c>
      <c r="DA78" t="str">
        <f>IFERROR(VLOOKUP($B78,'S36'!B:S,14,FALSE),"")</f>
        <v/>
      </c>
      <c r="DB78" t="str">
        <f>IFERROR(VLOOKUP($B78,'S37'!B:S,14,FALSE),"")</f>
        <v/>
      </c>
      <c r="DC78" t="str">
        <f>IFERROR(VLOOKUP($B78,'S38'!B:S,14,FALSE),"")</f>
        <v/>
      </c>
      <c r="DD78" t="str">
        <f>IFERROR(VLOOKUP($B78,'S39'!B:S,14,FALSE),"")</f>
        <v/>
      </c>
      <c r="DE78" t="str">
        <f>IFERROR(VLOOKUP($B78,'S40'!B:S,14,FALSE),"")</f>
        <v/>
      </c>
      <c r="DF78" t="str">
        <f>IFERROR(VLOOKUP($B78,'S41'!B:S,14,FALSE),"")</f>
        <v/>
      </c>
      <c r="DG78" t="str">
        <f>IFERROR(VLOOKUP($B78,'S42'!B:S,14,FALSE),"")</f>
        <v/>
      </c>
      <c r="DH78" t="str">
        <f>IFERROR(VLOOKUP($B78,'S43'!B:S,14,FALSE),"")</f>
        <v/>
      </c>
      <c r="DI78" t="str">
        <f>IFERROR(VLOOKUP($B78,'S44'!B:S,14,FALSE),"")</f>
        <v/>
      </c>
      <c r="DJ78" t="str">
        <f>IFERROR(VLOOKUP($B78,'S45'!B:S,14,FALSE),"")</f>
        <v/>
      </c>
      <c r="DK78" t="str">
        <f>IFERROR(VLOOKUP($B78,'S46'!B:S,14,FALSE),"")</f>
        <v/>
      </c>
      <c r="DL78" t="str">
        <f>IFERROR(VLOOKUP($B78,'S47'!B:S,14,FALSE),"")</f>
        <v/>
      </c>
      <c r="DM78" t="str">
        <f>IFERROR(VLOOKUP($B78,'S48'!B:S,14,FALSE),"")</f>
        <v/>
      </c>
      <c r="DN78" t="str">
        <f>IFERROR(VLOOKUP($B78,'S49'!B:S,14,FALSE),"")</f>
        <v/>
      </c>
      <c r="DO78" t="str">
        <f>IFERROR(VLOOKUP($B78,'S50'!B:S,14,FALSE),"")</f>
        <v/>
      </c>
      <c r="DP78" t="str">
        <f>IFERROR(VLOOKUP($B78,'S51'!B:S,14,FALSE),"")</f>
        <v/>
      </c>
      <c r="DQ78" t="str">
        <f>IFERROR(VLOOKUP($B78,'S52'!B:S,14,FALSE),"")</f>
        <v/>
      </c>
      <c r="DR78" t="str">
        <f t="shared" si="10"/>
        <v/>
      </c>
      <c r="DT78" s="208"/>
    </row>
    <row r="79" spans="1:124" ht="26.25" hidden="1" x14ac:dyDescent="0.25">
      <c r="A79" s="48"/>
      <c r="B79" s="39"/>
      <c r="F79" s="86" t="str">
        <f>IF(B79="","",IFERROR(INDEX(Challenge!$A$3:$A$72,MATCH(B79,Challenge!$B$3:$B$72,0)),"non classé"))</f>
        <v/>
      </c>
      <c r="G79" s="86"/>
      <c r="H79" t="str">
        <f>IFERROR(VLOOKUP($B79,'S01'!B:S,13,FALSE),"")</f>
        <v/>
      </c>
      <c r="I79" t="str">
        <f>IFERROR(VLOOKUP($B79,'S02'!B:S,13,FALSE),"")</f>
        <v/>
      </c>
      <c r="J79" t="str">
        <f>IFERROR(VLOOKUP($B79,'S03'!B:S,13,FALSE),"")</f>
        <v/>
      </c>
      <c r="K79" t="str">
        <f>IFERROR(VLOOKUP($B79,'S04'!B:S,13,FALSE),"")</f>
        <v/>
      </c>
      <c r="L79" t="str">
        <f>IFERROR(VLOOKUP($B79,'S05'!B:S,13,FALSE),"")</f>
        <v/>
      </c>
      <c r="M79" t="str">
        <f>IFERROR(VLOOKUP($B79,'S06'!B:S,13,FALSE),"")</f>
        <v/>
      </c>
      <c r="N79" t="str">
        <f>IFERROR(VLOOKUP($B79,'S07'!B:S,13,FALSE),"")</f>
        <v/>
      </c>
      <c r="O79" t="str">
        <f>IFERROR(VLOOKUP($B79,'S08'!B:S,13,FALSE),"")</f>
        <v/>
      </c>
      <c r="P79" t="str">
        <f>IFERROR(VLOOKUP($B79,'S09'!B:S,13,FALSE),"")</f>
        <v/>
      </c>
      <c r="Q79" t="str">
        <f>IFERROR(VLOOKUP($B79,'S10'!B:S,13,FALSE),"")</f>
        <v/>
      </c>
      <c r="R79" t="str">
        <f>IFERROR(VLOOKUP($B79,'S11'!B:S,13,FALSE),"")</f>
        <v/>
      </c>
      <c r="S79" t="str">
        <f>IFERROR(VLOOKUP($B79,'S12'!B:S,13,FALSE),"")</f>
        <v/>
      </c>
      <c r="T79" t="str">
        <f>IFERROR(VLOOKUP($B79,'S13'!B:S,13,FALSE),"")</f>
        <v/>
      </c>
      <c r="U79" t="str">
        <f>IFERROR(VLOOKUP($B79,'S14'!B:S,13,FALSE),"")</f>
        <v/>
      </c>
      <c r="V79" t="str">
        <f>IFERROR(VLOOKUP($B79,'S15'!B:S,13,FALSE),"")</f>
        <v/>
      </c>
      <c r="W79" t="str">
        <f>IFERROR(VLOOKUP($B79,'S16'!B:S,13,FALSE),"")</f>
        <v/>
      </c>
      <c r="X79" t="str">
        <f>IFERROR(VLOOKUP($B79,'S17'!B:S,13,FALSE),"")</f>
        <v/>
      </c>
      <c r="Y79" t="str">
        <f>IFERROR(VLOOKUP($B79,'S18'!B:S,13,FALSE),"")</f>
        <v/>
      </c>
      <c r="Z79" t="str">
        <f>IFERROR(VLOOKUP($B79,'S19'!B:S,13,FALSE),"")</f>
        <v/>
      </c>
      <c r="AA79" t="str">
        <f>IFERROR(VLOOKUP($B79,'S20'!B:S,13,FALSE),"")</f>
        <v/>
      </c>
      <c r="AB79" t="str">
        <f>IFERROR(VLOOKUP($B79,'S21'!B:S,13,FALSE),"")</f>
        <v/>
      </c>
      <c r="AC79" t="str">
        <f>IFERROR(VLOOKUP($B79,'S22'!B:S,13,FALSE),"")</f>
        <v/>
      </c>
      <c r="AD79" t="str">
        <f>IFERROR(VLOOKUP($B79,'S23'!B:S,13,FALSE),"")</f>
        <v/>
      </c>
      <c r="AE79" t="str">
        <f>IFERROR(VLOOKUP($B79,'S24'!B:S,13,FALSE),"")</f>
        <v/>
      </c>
      <c r="AF79" t="str">
        <f>IFERROR(VLOOKUP($B79,'S25'!B:S,13,FALSE),"")</f>
        <v/>
      </c>
      <c r="AG79" t="str">
        <f>IFERROR(VLOOKUP($B79,'S26'!B:S,13,FALSE),"")</f>
        <v/>
      </c>
      <c r="AH79" t="str">
        <f>IFERROR(VLOOKUP($B79,'S27'!B:S,13,FALSE),"")</f>
        <v/>
      </c>
      <c r="AI79" t="str">
        <f>IFERROR(VLOOKUP($B79,'S28'!B:S,13,FALSE),"")</f>
        <v/>
      </c>
      <c r="AJ79" t="str">
        <f>IFERROR(VLOOKUP($B79,'S29'!B:S,13,FALSE),"")</f>
        <v/>
      </c>
      <c r="AK79" t="str">
        <f>IFERROR(VLOOKUP($B79,'S30'!B:S,13,FALSE),"")</f>
        <v/>
      </c>
      <c r="AL79" t="str">
        <f>IFERROR(VLOOKUP($B79,'S31'!B:S,13,FALSE),"")</f>
        <v/>
      </c>
      <c r="AM79" t="str">
        <f>IFERROR(VLOOKUP($B79,'S32'!B:S,13,FALSE),"")</f>
        <v/>
      </c>
      <c r="AN79" t="str">
        <f>IFERROR(VLOOKUP($B79,'S33'!B:S,13,FALSE),"")</f>
        <v/>
      </c>
      <c r="AO79" t="str">
        <f>IFERROR(VLOOKUP($B79,'S34'!B:S,13,FALSE),"")</f>
        <v/>
      </c>
      <c r="AP79" t="str">
        <f>IFERROR(VLOOKUP($B79,'S35'!B:S,13,FALSE),"")</f>
        <v/>
      </c>
      <c r="AQ79" t="str">
        <f>IFERROR(VLOOKUP($B79,'S36'!B:S,13,FALSE),"")</f>
        <v/>
      </c>
      <c r="AR79" t="str">
        <f>IFERROR(VLOOKUP($B79,'S37'!B:S,13,FALSE),"")</f>
        <v/>
      </c>
      <c r="AS79" t="str">
        <f>IFERROR(VLOOKUP($B79,'S38'!B:S,13,FALSE),"")</f>
        <v/>
      </c>
      <c r="AT79" t="str">
        <f>IFERROR(VLOOKUP($B79,'S39'!B:S,13,FALSE),"")</f>
        <v/>
      </c>
      <c r="AU79" s="37" t="str">
        <f>IFERROR(VLOOKUP($B79,'S40'!B:S,13,FALSE),"")</f>
        <v/>
      </c>
      <c r="AV79" t="str">
        <f>IFERROR(VLOOKUP($B79,'S41'!B:S,13,FALSE),"")</f>
        <v/>
      </c>
      <c r="AW79" t="str">
        <f>IFERROR(VLOOKUP($B79,'S42'!B:S,13,FALSE),"")</f>
        <v/>
      </c>
      <c r="AX79" t="str">
        <f>IFERROR(VLOOKUP($B79,'S43'!B:S,13,FALSE),"")</f>
        <v/>
      </c>
      <c r="AY79" t="str">
        <f>IFERROR(VLOOKUP($B79,'S44'!B:S,13,FALSE),"")</f>
        <v/>
      </c>
      <c r="AZ79" t="str">
        <f>IFERROR(VLOOKUP($B79,'S45'!B:S,13,FALSE),"")</f>
        <v/>
      </c>
      <c r="BA79" t="str">
        <f>IFERROR(VLOOKUP($B79,'S46'!B:S,13,FALSE),"")</f>
        <v/>
      </c>
      <c r="BB79" t="str">
        <f>IFERROR(VLOOKUP($B79,'S47'!B:S,13,FALSE),"")</f>
        <v/>
      </c>
      <c r="BC79" t="str">
        <f>IFERROR(VLOOKUP($B79,'S48'!B:S,13,FALSE),"")</f>
        <v/>
      </c>
      <c r="BD79" t="str">
        <f>IFERROR(VLOOKUP($B79,'S49'!B:S,13,FALSE),"")</f>
        <v/>
      </c>
      <c r="BE79" t="str">
        <f>IFERROR(VLOOKUP($B79,'S50'!B:S,13,FALSE),"")</f>
        <v/>
      </c>
      <c r="BF79" t="str">
        <f>IFERROR(VLOOKUP($B79,'S51'!B:S,13,FALSE),"")</f>
        <v/>
      </c>
      <c r="BG79" t="str">
        <f>IFERROR(VLOOKUP($B79,'S52'!B:S,13,FALSE),"")</f>
        <v/>
      </c>
      <c r="BH79" s="188">
        <f t="shared" si="6"/>
        <v>-9999.0000999999993</v>
      </c>
      <c r="BI79" s="65" t="str">
        <f t="shared" si="8"/>
        <v/>
      </c>
      <c r="BJ79" s="65" t="str">
        <f t="shared" si="9"/>
        <v/>
      </c>
      <c r="BK79" s="54">
        <f t="shared" si="1"/>
        <v>0</v>
      </c>
      <c r="BR79" t="str">
        <f>IFERROR(VLOOKUP($B79,'S01'!B:S,14,FALSE),"")</f>
        <v/>
      </c>
      <c r="BS79" t="str">
        <f>IFERROR(VLOOKUP($B79,'S02'!B:S,14,FALSE),"")</f>
        <v/>
      </c>
      <c r="BT79" t="str">
        <f>IFERROR(VLOOKUP($B79,'S03'!B:S,14,FALSE),"")</f>
        <v/>
      </c>
      <c r="BU79" t="str">
        <f>IFERROR(VLOOKUP($B79,'S04'!B:S,14,FALSE),"")</f>
        <v/>
      </c>
      <c r="BV79" t="str">
        <f>IFERROR(VLOOKUP($B79,'S05'!B:S,14,FALSE),"")</f>
        <v/>
      </c>
      <c r="BW79" t="str">
        <f>IFERROR(VLOOKUP($B79,'S06'!B:S,14,FALSE),"")</f>
        <v/>
      </c>
      <c r="BX79" t="str">
        <f>IFERROR(VLOOKUP($B79,'S07'!B:S,14,FALSE),"")</f>
        <v/>
      </c>
      <c r="BY79" t="str">
        <f>IFERROR(VLOOKUP($B79,'S08'!B:S,14,FALSE),"")</f>
        <v/>
      </c>
      <c r="BZ79" t="str">
        <f>IFERROR(VLOOKUP($B79,'S09'!B:S,14,FALSE),"")</f>
        <v/>
      </c>
      <c r="CA79" t="str">
        <f>IFERROR(VLOOKUP($B79,'S10'!B:S,14,FALSE),"")</f>
        <v/>
      </c>
      <c r="CB79" t="str">
        <f>IFERROR(VLOOKUP($B79,'S11'!B:S,14,FALSE),"")</f>
        <v/>
      </c>
      <c r="CC79" t="str">
        <f>IFERROR(VLOOKUP($B79,'S12'!B:S,14,FALSE),"")</f>
        <v/>
      </c>
      <c r="CD79" t="str">
        <f>IFERROR(VLOOKUP($B79,'S13'!B:S,14,FALSE),"")</f>
        <v/>
      </c>
      <c r="CE79" t="str">
        <f>IFERROR(VLOOKUP($B79,'S14'!B:S,14,FALSE),"")</f>
        <v/>
      </c>
      <c r="CF79" t="str">
        <f>IFERROR(VLOOKUP($B79,'S15'!B:S,14,FALSE),"")</f>
        <v/>
      </c>
      <c r="CG79" t="str">
        <f>IFERROR(VLOOKUP($B79,'S16'!B:S,14,FALSE),"")</f>
        <v/>
      </c>
      <c r="CH79" t="str">
        <f>IFERROR(VLOOKUP($B79,'S17'!B:S,14,FALSE),"")</f>
        <v/>
      </c>
      <c r="CI79" t="str">
        <f>IFERROR(VLOOKUP($B79,'S18'!B:S,14,FALSE),"")</f>
        <v/>
      </c>
      <c r="CJ79" t="str">
        <f>IFERROR(VLOOKUP($B79,'S19'!B:S,14,FALSE),"")</f>
        <v/>
      </c>
      <c r="CK79" t="str">
        <f>IFERROR(VLOOKUP($B79,'S20'!B:S,14,FALSE),"")</f>
        <v/>
      </c>
      <c r="CL79" t="str">
        <f>IFERROR(VLOOKUP($B79,'S21'!B:S,14,FALSE),"")</f>
        <v/>
      </c>
      <c r="CM79" t="str">
        <f>IFERROR(VLOOKUP($B79,'S22'!B:S,14,FALSE),"")</f>
        <v/>
      </c>
      <c r="CN79" t="str">
        <f>IFERROR(VLOOKUP($B79,'S23'!B:S,14,FALSE),"")</f>
        <v/>
      </c>
      <c r="CO79" t="str">
        <f>IFERROR(VLOOKUP($B79,'S24'!B:S,14,FALSE),"")</f>
        <v/>
      </c>
      <c r="CP79" t="str">
        <f>IFERROR(VLOOKUP($B79,'S25'!B:S,14,FALSE),"")</f>
        <v/>
      </c>
      <c r="CQ79" t="str">
        <f>IFERROR(VLOOKUP($B79,'S26'!B:S,14,FALSE),"")</f>
        <v/>
      </c>
      <c r="CR79" t="str">
        <f>IFERROR(VLOOKUP($B79,'S27'!B:S,14,FALSE),"")</f>
        <v/>
      </c>
      <c r="CS79" t="str">
        <f>IFERROR(VLOOKUP($B79,'S28'!B:S,14,FALSE),"")</f>
        <v/>
      </c>
      <c r="CT79" t="str">
        <f>IFERROR(VLOOKUP($B79,'S29'!B:S,14,FALSE),"")</f>
        <v/>
      </c>
      <c r="CU79" t="str">
        <f>IFERROR(VLOOKUP($B79,'S30'!B:S,14,FALSE),"")</f>
        <v/>
      </c>
      <c r="CV79" t="str">
        <f>IFERROR(VLOOKUP($B79,'S31'!B:S,14,FALSE),"")</f>
        <v/>
      </c>
      <c r="CW79" t="str">
        <f>IFERROR(VLOOKUP($B79,'S32'!B:S,14,FALSE),"")</f>
        <v/>
      </c>
      <c r="CX79" t="str">
        <f>IFERROR(VLOOKUP($B79,'S33'!B:S,14,FALSE),"")</f>
        <v/>
      </c>
      <c r="CY79" t="str">
        <f>IFERROR(VLOOKUP($B79,'S34'!B:S,14,FALSE),"")</f>
        <v/>
      </c>
      <c r="CZ79" t="str">
        <f>IFERROR(VLOOKUP($B79,'S35'!B:S,14,FALSE),"")</f>
        <v/>
      </c>
      <c r="DA79" t="str">
        <f>IFERROR(VLOOKUP($B79,'S36'!B:S,14,FALSE),"")</f>
        <v/>
      </c>
      <c r="DB79" t="str">
        <f>IFERROR(VLOOKUP($B79,'S37'!B:S,14,FALSE),"")</f>
        <v/>
      </c>
      <c r="DC79" t="str">
        <f>IFERROR(VLOOKUP($B79,'S38'!B:S,14,FALSE),"")</f>
        <v/>
      </c>
      <c r="DD79" t="str">
        <f>IFERROR(VLOOKUP($B79,'S39'!B:S,14,FALSE),"")</f>
        <v/>
      </c>
      <c r="DE79" t="str">
        <f>IFERROR(VLOOKUP($B79,'S40'!B:S,14,FALSE),"")</f>
        <v/>
      </c>
      <c r="DF79" t="str">
        <f>IFERROR(VLOOKUP($B79,'S41'!B:S,14,FALSE),"")</f>
        <v/>
      </c>
      <c r="DG79" t="str">
        <f>IFERROR(VLOOKUP($B79,'S42'!B:S,14,FALSE),"")</f>
        <v/>
      </c>
      <c r="DH79" t="str">
        <f>IFERROR(VLOOKUP($B79,'S43'!B:S,14,FALSE),"")</f>
        <v/>
      </c>
      <c r="DI79" t="str">
        <f>IFERROR(VLOOKUP($B79,'S44'!B:S,14,FALSE),"")</f>
        <v/>
      </c>
      <c r="DJ79" t="str">
        <f>IFERROR(VLOOKUP($B79,'S45'!B:S,14,FALSE),"")</f>
        <v/>
      </c>
      <c r="DK79" t="str">
        <f>IFERROR(VLOOKUP($B79,'S46'!B:S,14,FALSE),"")</f>
        <v/>
      </c>
      <c r="DL79" t="str">
        <f>IFERROR(VLOOKUP($B79,'S47'!B:S,14,FALSE),"")</f>
        <v/>
      </c>
      <c r="DM79" t="str">
        <f>IFERROR(VLOOKUP($B79,'S48'!B:S,14,FALSE),"")</f>
        <v/>
      </c>
      <c r="DN79" t="str">
        <f>IFERROR(VLOOKUP($B79,'S49'!B:S,14,FALSE),"")</f>
        <v/>
      </c>
      <c r="DO79" t="str">
        <f>IFERROR(VLOOKUP($B79,'S50'!B:S,14,FALSE),"")</f>
        <v/>
      </c>
      <c r="DP79" t="str">
        <f>IFERROR(VLOOKUP($B79,'S51'!B:S,14,FALSE),"")</f>
        <v/>
      </c>
      <c r="DQ79" t="str">
        <f>IFERROR(VLOOKUP($B79,'S52'!B:S,14,FALSE),"")</f>
        <v/>
      </c>
      <c r="DR79" t="str">
        <f t="shared" si="10"/>
        <v/>
      </c>
      <c r="DT79" s="208"/>
    </row>
    <row r="80" spans="1:124" ht="26.25" hidden="1" x14ac:dyDescent="0.25">
      <c r="A80" s="48"/>
      <c r="B80" s="39"/>
      <c r="F80" s="86" t="str">
        <f>IF(B80="","",IFERROR(INDEX(Challenge!$A$3:$A$72,MATCH(B80,Challenge!$B$3:$B$72,0)),"non classé"))</f>
        <v/>
      </c>
      <c r="G80" s="86"/>
      <c r="H80" t="str">
        <f>IFERROR(VLOOKUP($B80,'S01'!B:S,13,FALSE),"")</f>
        <v/>
      </c>
      <c r="I80" t="str">
        <f>IFERROR(VLOOKUP($B80,'S02'!B:S,13,FALSE),"")</f>
        <v/>
      </c>
      <c r="J80" t="str">
        <f>IFERROR(VLOOKUP($B80,'S03'!B:S,13,FALSE),"")</f>
        <v/>
      </c>
      <c r="K80" t="str">
        <f>IFERROR(VLOOKUP($B80,'S04'!B:S,13,FALSE),"")</f>
        <v/>
      </c>
      <c r="L80" t="str">
        <f>IFERROR(VLOOKUP($B80,'S05'!B:S,13,FALSE),"")</f>
        <v/>
      </c>
      <c r="M80" t="str">
        <f>IFERROR(VLOOKUP($B80,'S06'!B:S,13,FALSE),"")</f>
        <v/>
      </c>
      <c r="N80" t="str">
        <f>IFERROR(VLOOKUP($B80,'S07'!B:S,13,FALSE),"")</f>
        <v/>
      </c>
      <c r="O80" t="str">
        <f>IFERROR(VLOOKUP($B80,'S08'!B:S,13,FALSE),"")</f>
        <v/>
      </c>
      <c r="P80" t="str">
        <f>IFERROR(VLOOKUP($B80,'S09'!B:S,13,FALSE),"")</f>
        <v/>
      </c>
      <c r="Q80" t="str">
        <f>IFERROR(VLOOKUP($B80,'S10'!B:S,13,FALSE),"")</f>
        <v/>
      </c>
      <c r="R80" t="str">
        <f>IFERROR(VLOOKUP($B80,'S11'!B:S,13,FALSE),"")</f>
        <v/>
      </c>
      <c r="S80" t="str">
        <f>IFERROR(VLOOKUP($B80,'S12'!B:S,13,FALSE),"")</f>
        <v/>
      </c>
      <c r="T80" t="str">
        <f>IFERROR(VLOOKUP($B80,'S13'!B:S,13,FALSE),"")</f>
        <v/>
      </c>
      <c r="U80" t="str">
        <f>IFERROR(VLOOKUP($B80,'S14'!B:S,13,FALSE),"")</f>
        <v/>
      </c>
      <c r="V80" t="str">
        <f>IFERROR(VLOOKUP($B80,'S15'!B:S,13,FALSE),"")</f>
        <v/>
      </c>
      <c r="W80" t="str">
        <f>IFERROR(VLOOKUP($B80,'S16'!B:S,13,FALSE),"")</f>
        <v/>
      </c>
      <c r="X80" t="str">
        <f>IFERROR(VLOOKUP($B80,'S17'!B:S,13,FALSE),"")</f>
        <v/>
      </c>
      <c r="Y80" t="str">
        <f>IFERROR(VLOOKUP($B80,'S18'!B:S,13,FALSE),"")</f>
        <v/>
      </c>
      <c r="Z80" t="str">
        <f>IFERROR(VLOOKUP($B80,'S19'!B:S,13,FALSE),"")</f>
        <v/>
      </c>
      <c r="AA80" t="str">
        <f>IFERROR(VLOOKUP($B80,'S20'!B:S,13,FALSE),"")</f>
        <v/>
      </c>
      <c r="AB80" t="str">
        <f>IFERROR(VLOOKUP($B80,'S21'!B:S,13,FALSE),"")</f>
        <v/>
      </c>
      <c r="AC80" t="str">
        <f>IFERROR(VLOOKUP($B80,'S22'!B:S,13,FALSE),"")</f>
        <v/>
      </c>
      <c r="AD80" t="str">
        <f>IFERROR(VLOOKUP($B80,'S23'!B:S,13,FALSE),"")</f>
        <v/>
      </c>
      <c r="AE80" t="str">
        <f>IFERROR(VLOOKUP($B80,'S24'!B:S,13,FALSE),"")</f>
        <v/>
      </c>
      <c r="AF80" t="str">
        <f>IFERROR(VLOOKUP($B80,'S25'!B:S,13,FALSE),"")</f>
        <v/>
      </c>
      <c r="AG80" t="str">
        <f>IFERROR(VLOOKUP($B80,'S26'!B:S,13,FALSE),"")</f>
        <v/>
      </c>
      <c r="AH80" t="str">
        <f>IFERROR(VLOOKUP($B80,'S27'!B:S,13,FALSE),"")</f>
        <v/>
      </c>
      <c r="AI80" t="str">
        <f>IFERROR(VLOOKUP($B80,'S28'!B:S,13,FALSE),"")</f>
        <v/>
      </c>
      <c r="AJ80" t="str">
        <f>IFERROR(VLOOKUP($B80,'S29'!B:S,13,FALSE),"")</f>
        <v/>
      </c>
      <c r="AK80" t="str">
        <f>IFERROR(VLOOKUP($B80,'S30'!B:S,13,FALSE),"")</f>
        <v/>
      </c>
      <c r="AL80" t="str">
        <f>IFERROR(VLOOKUP($B80,'S31'!B:S,13,FALSE),"")</f>
        <v/>
      </c>
      <c r="AM80" t="str">
        <f>IFERROR(VLOOKUP($B80,'S32'!B:S,13,FALSE),"")</f>
        <v/>
      </c>
      <c r="AN80" t="str">
        <f>IFERROR(VLOOKUP($B80,'S33'!B:S,13,FALSE),"")</f>
        <v/>
      </c>
      <c r="AO80" t="str">
        <f>IFERROR(VLOOKUP($B80,'S34'!B:S,13,FALSE),"")</f>
        <v/>
      </c>
      <c r="AP80" t="str">
        <f>IFERROR(VLOOKUP($B80,'S35'!B:S,13,FALSE),"")</f>
        <v/>
      </c>
      <c r="AQ80" t="str">
        <f>IFERROR(VLOOKUP($B80,'S36'!B:S,13,FALSE),"")</f>
        <v/>
      </c>
      <c r="AR80" t="str">
        <f>IFERROR(VLOOKUP($B80,'S37'!B:S,13,FALSE),"")</f>
        <v/>
      </c>
      <c r="AS80" t="str">
        <f>IFERROR(VLOOKUP($B80,'S38'!B:S,13,FALSE),"")</f>
        <v/>
      </c>
      <c r="AT80" t="str">
        <f>IFERROR(VLOOKUP($B80,'S39'!B:S,13,FALSE),"")</f>
        <v/>
      </c>
      <c r="AU80" s="37" t="str">
        <f>IFERROR(VLOOKUP($B80,'S40'!B:S,13,FALSE),"")</f>
        <v/>
      </c>
      <c r="AV80" t="str">
        <f>IFERROR(VLOOKUP($B80,'S41'!B:S,13,FALSE),"")</f>
        <v/>
      </c>
      <c r="AW80" t="str">
        <f>IFERROR(VLOOKUP($B80,'S42'!B:S,13,FALSE),"")</f>
        <v/>
      </c>
      <c r="AX80" t="str">
        <f>IFERROR(VLOOKUP($B80,'S43'!B:S,13,FALSE),"")</f>
        <v/>
      </c>
      <c r="AY80" t="str">
        <f>IFERROR(VLOOKUP($B80,'S44'!B:S,13,FALSE),"")</f>
        <v/>
      </c>
      <c r="AZ80" t="str">
        <f>IFERROR(VLOOKUP($B80,'S45'!B:S,13,FALSE),"")</f>
        <v/>
      </c>
      <c r="BA80" t="str">
        <f>IFERROR(VLOOKUP($B80,'S46'!B:S,13,FALSE),"")</f>
        <v/>
      </c>
      <c r="BB80" t="str">
        <f>IFERROR(VLOOKUP($B80,'S47'!B:S,13,FALSE),"")</f>
        <v/>
      </c>
      <c r="BC80" t="str">
        <f>IFERROR(VLOOKUP($B80,'S48'!B:S,13,FALSE),"")</f>
        <v/>
      </c>
      <c r="BD80" t="str">
        <f>IFERROR(VLOOKUP($B80,'S49'!B:S,13,FALSE),"")</f>
        <v/>
      </c>
      <c r="BE80" t="str">
        <f>IFERROR(VLOOKUP($B80,'S50'!B:S,13,FALSE),"")</f>
        <v/>
      </c>
      <c r="BF80" t="str">
        <f>IFERROR(VLOOKUP($B80,'S51'!B:S,13,FALSE),"")</f>
        <v/>
      </c>
      <c r="BG80" t="str">
        <f>IFERROR(VLOOKUP($B80,'S52'!B:S,13,FALSE),"")</f>
        <v/>
      </c>
      <c r="BH80" s="188">
        <f t="shared" si="6"/>
        <v>-9999.0000999999993</v>
      </c>
      <c r="BI80" s="65" t="str">
        <f t="shared" si="8"/>
        <v/>
      </c>
      <c r="BJ80" s="65" t="str">
        <f t="shared" si="9"/>
        <v/>
      </c>
      <c r="BK80" s="54">
        <f t="shared" si="1"/>
        <v>0</v>
      </c>
      <c r="BR80" t="str">
        <f>IFERROR(VLOOKUP($B80,'S01'!B:S,14,FALSE),"")</f>
        <v/>
      </c>
      <c r="BS80" t="str">
        <f>IFERROR(VLOOKUP($B80,'S02'!B:S,14,FALSE),"")</f>
        <v/>
      </c>
      <c r="BT80" t="str">
        <f>IFERROR(VLOOKUP($B80,'S03'!B:S,14,FALSE),"")</f>
        <v/>
      </c>
      <c r="BU80" t="str">
        <f>IFERROR(VLOOKUP($B80,'S04'!B:S,14,FALSE),"")</f>
        <v/>
      </c>
      <c r="BV80" t="str">
        <f>IFERROR(VLOOKUP($B80,'S05'!B:S,14,FALSE),"")</f>
        <v/>
      </c>
      <c r="BW80" t="str">
        <f>IFERROR(VLOOKUP($B80,'S06'!B:S,14,FALSE),"")</f>
        <v/>
      </c>
      <c r="BX80" t="str">
        <f>IFERROR(VLOOKUP($B80,'S07'!B:S,14,FALSE),"")</f>
        <v/>
      </c>
      <c r="BY80" t="str">
        <f>IFERROR(VLOOKUP($B80,'S08'!B:S,14,FALSE),"")</f>
        <v/>
      </c>
      <c r="BZ80" t="str">
        <f>IFERROR(VLOOKUP($B80,'S09'!B:S,14,FALSE),"")</f>
        <v/>
      </c>
      <c r="CA80" t="str">
        <f>IFERROR(VLOOKUP($B80,'S10'!B:S,14,FALSE),"")</f>
        <v/>
      </c>
      <c r="CB80" t="str">
        <f>IFERROR(VLOOKUP($B80,'S11'!B:S,14,FALSE),"")</f>
        <v/>
      </c>
      <c r="CC80" t="str">
        <f>IFERROR(VLOOKUP($B80,'S12'!B:S,14,FALSE),"")</f>
        <v/>
      </c>
      <c r="CD80" t="str">
        <f>IFERROR(VLOOKUP($B80,'S13'!B:S,14,FALSE),"")</f>
        <v/>
      </c>
      <c r="CE80" t="str">
        <f>IFERROR(VLOOKUP($B80,'S14'!B:S,14,FALSE),"")</f>
        <v/>
      </c>
      <c r="CF80" t="str">
        <f>IFERROR(VLOOKUP($B80,'S15'!B:S,14,FALSE),"")</f>
        <v/>
      </c>
      <c r="CG80" t="str">
        <f>IFERROR(VLOOKUP($B80,'S16'!B:S,14,FALSE),"")</f>
        <v/>
      </c>
      <c r="CH80" t="str">
        <f>IFERROR(VLOOKUP($B80,'S17'!B:S,14,FALSE),"")</f>
        <v/>
      </c>
      <c r="CI80" t="str">
        <f>IFERROR(VLOOKUP($B80,'S18'!B:S,14,FALSE),"")</f>
        <v/>
      </c>
      <c r="CJ80" t="str">
        <f>IFERROR(VLOOKUP($B80,'S19'!B:S,14,FALSE),"")</f>
        <v/>
      </c>
      <c r="CK80" t="str">
        <f>IFERROR(VLOOKUP($B80,'S20'!B:S,14,FALSE),"")</f>
        <v/>
      </c>
      <c r="CL80" t="str">
        <f>IFERROR(VLOOKUP($B80,'S21'!B:S,14,FALSE),"")</f>
        <v/>
      </c>
      <c r="CM80" t="str">
        <f>IFERROR(VLOOKUP($B80,'S22'!B:S,14,FALSE),"")</f>
        <v/>
      </c>
      <c r="CN80" t="str">
        <f>IFERROR(VLOOKUP($B80,'S23'!B:S,14,FALSE),"")</f>
        <v/>
      </c>
      <c r="CO80" t="str">
        <f>IFERROR(VLOOKUP($B80,'S24'!B:S,14,FALSE),"")</f>
        <v/>
      </c>
      <c r="CP80" t="str">
        <f>IFERROR(VLOOKUP($B80,'S25'!B:S,14,FALSE),"")</f>
        <v/>
      </c>
      <c r="CQ80" t="str">
        <f>IFERROR(VLOOKUP($B80,'S26'!B:S,14,FALSE),"")</f>
        <v/>
      </c>
      <c r="CR80" t="str">
        <f>IFERROR(VLOOKUP($B80,'S27'!B:S,14,FALSE),"")</f>
        <v/>
      </c>
      <c r="CS80" t="str">
        <f>IFERROR(VLOOKUP($B80,'S28'!B:S,14,FALSE),"")</f>
        <v/>
      </c>
      <c r="CT80" t="str">
        <f>IFERROR(VLOOKUP($B80,'S29'!B:S,14,FALSE),"")</f>
        <v/>
      </c>
      <c r="CU80" t="str">
        <f>IFERROR(VLOOKUP($B80,'S30'!B:S,14,FALSE),"")</f>
        <v/>
      </c>
      <c r="CV80" t="str">
        <f>IFERROR(VLOOKUP($B80,'S31'!B:S,14,FALSE),"")</f>
        <v/>
      </c>
      <c r="CW80" t="str">
        <f>IFERROR(VLOOKUP($B80,'S32'!B:S,14,FALSE),"")</f>
        <v/>
      </c>
      <c r="CX80" t="str">
        <f>IFERROR(VLOOKUP($B80,'S33'!B:S,14,FALSE),"")</f>
        <v/>
      </c>
      <c r="CY80" t="str">
        <f>IFERROR(VLOOKUP($B80,'S34'!B:S,14,FALSE),"")</f>
        <v/>
      </c>
      <c r="CZ80" t="str">
        <f>IFERROR(VLOOKUP($B80,'S35'!B:S,14,FALSE),"")</f>
        <v/>
      </c>
      <c r="DA80" t="str">
        <f>IFERROR(VLOOKUP($B80,'S36'!B:S,14,FALSE),"")</f>
        <v/>
      </c>
      <c r="DB80" t="str">
        <f>IFERROR(VLOOKUP($B80,'S37'!B:S,14,FALSE),"")</f>
        <v/>
      </c>
      <c r="DC80" t="str">
        <f>IFERROR(VLOOKUP($B80,'S38'!B:S,14,FALSE),"")</f>
        <v/>
      </c>
      <c r="DD80" t="str">
        <f>IFERROR(VLOOKUP($B80,'S39'!B:S,14,FALSE),"")</f>
        <v/>
      </c>
      <c r="DE80" t="str">
        <f>IFERROR(VLOOKUP($B80,'S40'!B:S,14,FALSE),"")</f>
        <v/>
      </c>
      <c r="DF80" t="str">
        <f>IFERROR(VLOOKUP($B80,'S41'!B:S,14,FALSE),"")</f>
        <v/>
      </c>
      <c r="DG80" t="str">
        <f>IFERROR(VLOOKUP($B80,'S42'!B:S,14,FALSE),"")</f>
        <v/>
      </c>
      <c r="DH80" t="str">
        <f>IFERROR(VLOOKUP($B80,'S43'!B:S,14,FALSE),"")</f>
        <v/>
      </c>
      <c r="DI80" t="str">
        <f>IFERROR(VLOOKUP($B80,'S44'!B:S,14,FALSE),"")</f>
        <v/>
      </c>
      <c r="DJ80" t="str">
        <f>IFERROR(VLOOKUP($B80,'S45'!B:S,14,FALSE),"")</f>
        <v/>
      </c>
      <c r="DK80" t="str">
        <f>IFERROR(VLOOKUP($B80,'S46'!B:S,14,FALSE),"")</f>
        <v/>
      </c>
      <c r="DL80" t="str">
        <f>IFERROR(VLOOKUP($B80,'S47'!B:S,14,FALSE),"")</f>
        <v/>
      </c>
      <c r="DM80" t="str">
        <f>IFERROR(VLOOKUP($B80,'S48'!B:S,14,FALSE),"")</f>
        <v/>
      </c>
      <c r="DN80" t="str">
        <f>IFERROR(VLOOKUP($B80,'S49'!B:S,14,FALSE),"")</f>
        <v/>
      </c>
      <c r="DO80" t="str">
        <f>IFERROR(VLOOKUP($B80,'S50'!B:S,14,FALSE),"")</f>
        <v/>
      </c>
      <c r="DP80" t="str">
        <f>IFERROR(VLOOKUP($B80,'S51'!B:S,14,FALSE),"")</f>
        <v/>
      </c>
      <c r="DQ80" t="str">
        <f>IFERROR(VLOOKUP($B80,'S52'!B:S,14,FALSE),"")</f>
        <v/>
      </c>
      <c r="DR80" t="str">
        <f t="shared" si="10"/>
        <v/>
      </c>
      <c r="DT80" s="208"/>
    </row>
    <row r="81" spans="1:124" ht="26.25" hidden="1" x14ac:dyDescent="0.25">
      <c r="A81" s="48"/>
      <c r="B81" s="39"/>
      <c r="F81" s="86" t="str">
        <f>IF(B81="","",IFERROR(INDEX(Challenge!$A$3:$A$72,MATCH(B81,Challenge!$B$3:$B$72,0)),"non classé"))</f>
        <v/>
      </c>
      <c r="G81" s="86"/>
      <c r="H81" t="str">
        <f>IFERROR(VLOOKUP($B81,'S01'!B:S,13,FALSE),"")</f>
        <v/>
      </c>
      <c r="I81" t="str">
        <f>IFERROR(VLOOKUP($B81,'S02'!B:S,13,FALSE),"")</f>
        <v/>
      </c>
      <c r="J81" t="str">
        <f>IFERROR(VLOOKUP($B81,'S03'!B:S,13,FALSE),"")</f>
        <v/>
      </c>
      <c r="K81" t="str">
        <f>IFERROR(VLOOKUP($B81,'S04'!B:S,13,FALSE),"")</f>
        <v/>
      </c>
      <c r="L81" t="str">
        <f>IFERROR(VLOOKUP($B81,'S05'!B:S,13,FALSE),"")</f>
        <v/>
      </c>
      <c r="M81" t="str">
        <f>IFERROR(VLOOKUP($B81,'S06'!B:S,13,FALSE),"")</f>
        <v/>
      </c>
      <c r="N81" t="str">
        <f>IFERROR(VLOOKUP($B81,'S07'!B:S,13,FALSE),"")</f>
        <v/>
      </c>
      <c r="O81" t="str">
        <f>IFERROR(VLOOKUP($B81,'S08'!B:S,13,FALSE),"")</f>
        <v/>
      </c>
      <c r="P81" t="str">
        <f>IFERROR(VLOOKUP($B81,'S09'!B:S,13,FALSE),"")</f>
        <v/>
      </c>
      <c r="Q81" t="str">
        <f>IFERROR(VLOOKUP($B81,'S10'!B:S,13,FALSE),"")</f>
        <v/>
      </c>
      <c r="R81" t="str">
        <f>IFERROR(VLOOKUP($B81,'S11'!B:S,13,FALSE),"")</f>
        <v/>
      </c>
      <c r="S81" t="str">
        <f>IFERROR(VLOOKUP($B81,'S12'!B:S,13,FALSE),"")</f>
        <v/>
      </c>
      <c r="T81" t="str">
        <f>IFERROR(VLOOKUP($B81,'S13'!B:S,13,FALSE),"")</f>
        <v/>
      </c>
      <c r="U81" t="str">
        <f>IFERROR(VLOOKUP($B81,'S14'!B:S,13,FALSE),"")</f>
        <v/>
      </c>
      <c r="V81" t="str">
        <f>IFERROR(VLOOKUP($B81,'S15'!B:S,13,FALSE),"")</f>
        <v/>
      </c>
      <c r="W81" t="str">
        <f>IFERROR(VLOOKUP($B81,'S16'!B:S,13,FALSE),"")</f>
        <v/>
      </c>
      <c r="X81" t="str">
        <f>IFERROR(VLOOKUP($B81,'S17'!B:S,13,FALSE),"")</f>
        <v/>
      </c>
      <c r="Y81" t="str">
        <f>IFERROR(VLOOKUP($B81,'S18'!B:S,13,FALSE),"")</f>
        <v/>
      </c>
      <c r="Z81" t="str">
        <f>IFERROR(VLOOKUP($B81,'S19'!B:S,13,FALSE),"")</f>
        <v/>
      </c>
      <c r="AA81" t="str">
        <f>IFERROR(VLOOKUP($B81,'S20'!B:S,13,FALSE),"")</f>
        <v/>
      </c>
      <c r="AB81" t="str">
        <f>IFERROR(VLOOKUP($B81,'S21'!B:S,13,FALSE),"")</f>
        <v/>
      </c>
      <c r="AC81" t="str">
        <f>IFERROR(VLOOKUP($B81,'S22'!B:S,13,FALSE),"")</f>
        <v/>
      </c>
      <c r="AD81" t="str">
        <f>IFERROR(VLOOKUP($B81,'S23'!B:S,13,FALSE),"")</f>
        <v/>
      </c>
      <c r="AE81" t="str">
        <f>IFERROR(VLOOKUP($B81,'S24'!B:S,13,FALSE),"")</f>
        <v/>
      </c>
      <c r="AF81" t="str">
        <f>IFERROR(VLOOKUP($B81,'S25'!B:S,13,FALSE),"")</f>
        <v/>
      </c>
      <c r="AG81" t="str">
        <f>IFERROR(VLOOKUP($B81,'S26'!B:S,13,FALSE),"")</f>
        <v/>
      </c>
      <c r="AH81" t="str">
        <f>IFERROR(VLOOKUP($B81,'S27'!B:S,13,FALSE),"")</f>
        <v/>
      </c>
      <c r="AI81" t="str">
        <f>IFERROR(VLOOKUP($B81,'S28'!B:S,13,FALSE),"")</f>
        <v/>
      </c>
      <c r="AJ81" t="str">
        <f>IFERROR(VLOOKUP($B81,'S29'!B:S,13,FALSE),"")</f>
        <v/>
      </c>
      <c r="AK81" t="str">
        <f>IFERROR(VLOOKUP($B81,'S30'!B:S,13,FALSE),"")</f>
        <v/>
      </c>
      <c r="AL81" t="str">
        <f>IFERROR(VLOOKUP($B81,'S31'!B:S,13,FALSE),"")</f>
        <v/>
      </c>
      <c r="AM81" t="str">
        <f>IFERROR(VLOOKUP($B81,'S32'!B:S,13,FALSE),"")</f>
        <v/>
      </c>
      <c r="AN81" t="str">
        <f>IFERROR(VLOOKUP($B81,'S33'!B:S,13,FALSE),"")</f>
        <v/>
      </c>
      <c r="AO81" t="str">
        <f>IFERROR(VLOOKUP($B81,'S34'!B:S,13,FALSE),"")</f>
        <v/>
      </c>
      <c r="AP81" t="str">
        <f>IFERROR(VLOOKUP($B81,'S35'!B:S,13,FALSE),"")</f>
        <v/>
      </c>
      <c r="AQ81" t="str">
        <f>IFERROR(VLOOKUP($B81,'S36'!B:S,13,FALSE),"")</f>
        <v/>
      </c>
      <c r="AR81" t="str">
        <f>IFERROR(VLOOKUP($B81,'S37'!B:S,13,FALSE),"")</f>
        <v/>
      </c>
      <c r="AS81" t="str">
        <f>IFERROR(VLOOKUP($B81,'S38'!B:S,13,FALSE),"")</f>
        <v/>
      </c>
      <c r="AT81" t="str">
        <f>IFERROR(VLOOKUP($B81,'S39'!B:S,13,FALSE),"")</f>
        <v/>
      </c>
      <c r="AU81" s="37" t="str">
        <f>IFERROR(VLOOKUP($B81,'S40'!B:S,13,FALSE),"")</f>
        <v/>
      </c>
      <c r="AV81" t="str">
        <f>IFERROR(VLOOKUP($B81,'S41'!B:S,13,FALSE),"")</f>
        <v/>
      </c>
      <c r="AW81" t="str">
        <f>IFERROR(VLOOKUP($B81,'S42'!B:S,13,FALSE),"")</f>
        <v/>
      </c>
      <c r="AX81" t="str">
        <f>IFERROR(VLOOKUP($B81,'S43'!B:S,13,FALSE),"")</f>
        <v/>
      </c>
      <c r="AY81" t="str">
        <f>IFERROR(VLOOKUP($B81,'S44'!B:S,13,FALSE),"")</f>
        <v/>
      </c>
      <c r="AZ81" t="str">
        <f>IFERROR(VLOOKUP($B81,'S45'!B:S,13,FALSE),"")</f>
        <v/>
      </c>
      <c r="BA81" t="str">
        <f>IFERROR(VLOOKUP($B81,'S46'!B:S,13,FALSE),"")</f>
        <v/>
      </c>
      <c r="BB81" t="str">
        <f>IFERROR(VLOOKUP($B81,'S47'!B:S,13,FALSE),"")</f>
        <v/>
      </c>
      <c r="BC81" t="str">
        <f>IFERROR(VLOOKUP($B81,'S48'!B:S,13,FALSE),"")</f>
        <v/>
      </c>
      <c r="BD81" t="str">
        <f>IFERROR(VLOOKUP($B81,'S49'!B:S,13,FALSE),"")</f>
        <v/>
      </c>
      <c r="BE81" t="str">
        <f>IFERROR(VLOOKUP($B81,'S50'!B:S,13,FALSE),"")</f>
        <v/>
      </c>
      <c r="BF81" t="str">
        <f>IFERROR(VLOOKUP($B81,'S51'!B:S,13,FALSE),"")</f>
        <v/>
      </c>
      <c r="BG81" t="str">
        <f>IFERROR(VLOOKUP($B81,'S52'!B:S,13,FALSE),"")</f>
        <v/>
      </c>
      <c r="BH81" s="188">
        <f t="shared" si="6"/>
        <v>-9999.0000999999993</v>
      </c>
      <c r="BI81" s="65" t="str">
        <f t="shared" si="8"/>
        <v/>
      </c>
      <c r="BJ81" s="65" t="str">
        <f t="shared" si="9"/>
        <v/>
      </c>
      <c r="BK81" s="54">
        <f t="shared" si="1"/>
        <v>0</v>
      </c>
      <c r="BR81" t="str">
        <f>IFERROR(VLOOKUP($B81,'S01'!B:S,14,FALSE),"")</f>
        <v/>
      </c>
      <c r="BS81" t="str">
        <f>IFERROR(VLOOKUP($B81,'S02'!B:S,14,FALSE),"")</f>
        <v/>
      </c>
      <c r="BT81" t="str">
        <f>IFERROR(VLOOKUP($B81,'S03'!B:S,14,FALSE),"")</f>
        <v/>
      </c>
      <c r="BU81" t="str">
        <f>IFERROR(VLOOKUP($B81,'S04'!B:S,14,FALSE),"")</f>
        <v/>
      </c>
      <c r="BV81" t="str">
        <f>IFERROR(VLOOKUP($B81,'S05'!B:S,14,FALSE),"")</f>
        <v/>
      </c>
      <c r="BW81" t="str">
        <f>IFERROR(VLOOKUP($B81,'S06'!B:S,14,FALSE),"")</f>
        <v/>
      </c>
      <c r="BX81" t="str">
        <f>IFERROR(VLOOKUP($B81,'S07'!B:S,14,FALSE),"")</f>
        <v/>
      </c>
      <c r="BY81" t="str">
        <f>IFERROR(VLOOKUP($B81,'S08'!B:S,14,FALSE),"")</f>
        <v/>
      </c>
      <c r="BZ81" t="str">
        <f>IFERROR(VLOOKUP($B81,'S09'!B:S,14,FALSE),"")</f>
        <v/>
      </c>
      <c r="CA81" t="str">
        <f>IFERROR(VLOOKUP($B81,'S10'!B:S,14,FALSE),"")</f>
        <v/>
      </c>
      <c r="CB81" t="str">
        <f>IFERROR(VLOOKUP($B81,'S11'!B:S,14,FALSE),"")</f>
        <v/>
      </c>
      <c r="CC81" t="str">
        <f>IFERROR(VLOOKUP($B81,'S12'!B:S,14,FALSE),"")</f>
        <v/>
      </c>
      <c r="CD81" t="str">
        <f>IFERROR(VLOOKUP($B81,'S13'!B:S,14,FALSE),"")</f>
        <v/>
      </c>
      <c r="CE81" t="str">
        <f>IFERROR(VLOOKUP($B81,'S14'!B:S,14,FALSE),"")</f>
        <v/>
      </c>
      <c r="CF81" t="str">
        <f>IFERROR(VLOOKUP($B81,'S15'!B:S,14,FALSE),"")</f>
        <v/>
      </c>
      <c r="CG81" t="str">
        <f>IFERROR(VLOOKUP($B81,'S16'!B:S,14,FALSE),"")</f>
        <v/>
      </c>
      <c r="CH81" t="str">
        <f>IFERROR(VLOOKUP($B81,'S17'!B:S,14,FALSE),"")</f>
        <v/>
      </c>
      <c r="CI81" t="str">
        <f>IFERROR(VLOOKUP($B81,'S18'!B:S,14,FALSE),"")</f>
        <v/>
      </c>
      <c r="CJ81" t="str">
        <f>IFERROR(VLOOKUP($B81,'S19'!B:S,14,FALSE),"")</f>
        <v/>
      </c>
      <c r="CK81" t="str">
        <f>IFERROR(VLOOKUP($B81,'S20'!B:S,14,FALSE),"")</f>
        <v/>
      </c>
      <c r="CL81" t="str">
        <f>IFERROR(VLOOKUP($B81,'S21'!B:S,14,FALSE),"")</f>
        <v/>
      </c>
      <c r="CM81" t="str">
        <f>IFERROR(VLOOKUP($B81,'S22'!B:S,14,FALSE),"")</f>
        <v/>
      </c>
      <c r="CN81" t="str">
        <f>IFERROR(VLOOKUP($B81,'S23'!B:S,14,FALSE),"")</f>
        <v/>
      </c>
      <c r="CO81" t="str">
        <f>IFERROR(VLOOKUP($B81,'S24'!B:S,14,FALSE),"")</f>
        <v/>
      </c>
      <c r="CP81" t="str">
        <f>IFERROR(VLOOKUP($B81,'S25'!B:S,14,FALSE),"")</f>
        <v/>
      </c>
      <c r="CQ81" t="str">
        <f>IFERROR(VLOOKUP($B81,'S26'!B:S,14,FALSE),"")</f>
        <v/>
      </c>
      <c r="CR81" t="str">
        <f>IFERROR(VLOOKUP($B81,'S27'!B:S,14,FALSE),"")</f>
        <v/>
      </c>
      <c r="CS81" t="str">
        <f>IFERROR(VLOOKUP($B81,'S28'!B:S,14,FALSE),"")</f>
        <v/>
      </c>
      <c r="CT81" t="str">
        <f>IFERROR(VLOOKUP($B81,'S29'!B:S,14,FALSE),"")</f>
        <v/>
      </c>
      <c r="CU81" t="str">
        <f>IFERROR(VLOOKUP($B81,'S30'!B:S,14,FALSE),"")</f>
        <v/>
      </c>
      <c r="CV81" t="str">
        <f>IFERROR(VLOOKUP($B81,'S31'!B:S,14,FALSE),"")</f>
        <v/>
      </c>
      <c r="CW81" t="str">
        <f>IFERROR(VLOOKUP($B81,'S32'!B:S,14,FALSE),"")</f>
        <v/>
      </c>
      <c r="CX81" t="str">
        <f>IFERROR(VLOOKUP($B81,'S33'!B:S,14,FALSE),"")</f>
        <v/>
      </c>
      <c r="CY81" t="str">
        <f>IFERROR(VLOOKUP($B81,'S34'!B:S,14,FALSE),"")</f>
        <v/>
      </c>
      <c r="CZ81" t="str">
        <f>IFERROR(VLOOKUP($B81,'S35'!B:S,14,FALSE),"")</f>
        <v/>
      </c>
      <c r="DA81" t="str">
        <f>IFERROR(VLOOKUP($B81,'S36'!B:S,14,FALSE),"")</f>
        <v/>
      </c>
      <c r="DB81" t="str">
        <f>IFERROR(VLOOKUP($B81,'S37'!B:S,14,FALSE),"")</f>
        <v/>
      </c>
      <c r="DC81" t="str">
        <f>IFERROR(VLOOKUP($B81,'S38'!B:S,14,FALSE),"")</f>
        <v/>
      </c>
      <c r="DD81" t="str">
        <f>IFERROR(VLOOKUP($B81,'S39'!B:S,14,FALSE),"")</f>
        <v/>
      </c>
      <c r="DE81" t="str">
        <f>IFERROR(VLOOKUP($B81,'S40'!B:S,14,FALSE),"")</f>
        <v/>
      </c>
      <c r="DF81" t="str">
        <f>IFERROR(VLOOKUP($B81,'S41'!B:S,14,FALSE),"")</f>
        <v/>
      </c>
      <c r="DG81" t="str">
        <f>IFERROR(VLOOKUP($B81,'S42'!B:S,14,FALSE),"")</f>
        <v/>
      </c>
      <c r="DH81" t="str">
        <f>IFERROR(VLOOKUP($B81,'S43'!B:S,14,FALSE),"")</f>
        <v/>
      </c>
      <c r="DI81" t="str">
        <f>IFERROR(VLOOKUP($B81,'S44'!B:S,14,FALSE),"")</f>
        <v/>
      </c>
      <c r="DJ81" t="str">
        <f>IFERROR(VLOOKUP($B81,'S45'!B:S,14,FALSE),"")</f>
        <v/>
      </c>
      <c r="DK81" t="str">
        <f>IFERROR(VLOOKUP($B81,'S46'!B:S,14,FALSE),"")</f>
        <v/>
      </c>
      <c r="DL81" t="str">
        <f>IFERROR(VLOOKUP($B81,'S47'!B:S,14,FALSE),"")</f>
        <v/>
      </c>
      <c r="DM81" t="str">
        <f>IFERROR(VLOOKUP($B81,'S48'!B:S,14,FALSE),"")</f>
        <v/>
      </c>
      <c r="DN81" t="str">
        <f>IFERROR(VLOOKUP($B81,'S49'!B:S,14,FALSE),"")</f>
        <v/>
      </c>
      <c r="DO81" t="str">
        <f>IFERROR(VLOOKUP($B81,'S50'!B:S,14,FALSE),"")</f>
        <v/>
      </c>
      <c r="DP81" t="str">
        <f>IFERROR(VLOOKUP($B81,'S51'!B:S,14,FALSE),"")</f>
        <v/>
      </c>
      <c r="DQ81" t="str">
        <f>IFERROR(VLOOKUP($B81,'S52'!B:S,14,FALSE),"")</f>
        <v/>
      </c>
      <c r="DR81" t="str">
        <f t="shared" si="10"/>
        <v/>
      </c>
      <c r="DT81" s="208"/>
    </row>
    <row r="82" spans="1:124" ht="26.25" hidden="1" x14ac:dyDescent="0.25">
      <c r="A82" s="48"/>
      <c r="B82" s="39"/>
      <c r="F82" s="86" t="str">
        <f>IF(B82="","",IFERROR(INDEX(Challenge!$A$3:$A$72,MATCH(B82,Challenge!$B$3:$B$72,0)),"non classé"))</f>
        <v/>
      </c>
      <c r="G82" s="86"/>
      <c r="H82" t="str">
        <f>IFERROR(VLOOKUP($B82,'S01'!B:S,13,FALSE),"")</f>
        <v/>
      </c>
      <c r="I82" t="str">
        <f>IFERROR(VLOOKUP($B82,'S02'!B:S,13,FALSE),"")</f>
        <v/>
      </c>
      <c r="J82" t="str">
        <f>IFERROR(VLOOKUP($B82,'S03'!B:S,13,FALSE),"")</f>
        <v/>
      </c>
      <c r="K82" t="str">
        <f>IFERROR(VLOOKUP($B82,'S04'!B:S,13,FALSE),"")</f>
        <v/>
      </c>
      <c r="L82" t="str">
        <f>IFERROR(VLOOKUP($B82,'S05'!B:S,13,FALSE),"")</f>
        <v/>
      </c>
      <c r="M82" t="str">
        <f>IFERROR(VLOOKUP($B82,'S06'!B:S,13,FALSE),"")</f>
        <v/>
      </c>
      <c r="N82" t="str">
        <f>IFERROR(VLOOKUP($B82,'S07'!B:S,13,FALSE),"")</f>
        <v/>
      </c>
      <c r="O82" t="str">
        <f>IFERROR(VLOOKUP($B82,'S08'!B:S,13,FALSE),"")</f>
        <v/>
      </c>
      <c r="P82" t="str">
        <f>IFERROR(VLOOKUP($B82,'S09'!B:S,13,FALSE),"")</f>
        <v/>
      </c>
      <c r="Q82" t="str">
        <f>IFERROR(VLOOKUP($B82,'S10'!B:S,13,FALSE),"")</f>
        <v/>
      </c>
      <c r="R82" t="str">
        <f>IFERROR(VLOOKUP($B82,'S11'!B:S,13,FALSE),"")</f>
        <v/>
      </c>
      <c r="S82" t="str">
        <f>IFERROR(VLOOKUP($B82,'S12'!B:S,13,FALSE),"")</f>
        <v/>
      </c>
      <c r="T82" t="str">
        <f>IFERROR(VLOOKUP($B82,'S13'!B:S,13,FALSE),"")</f>
        <v/>
      </c>
      <c r="U82" t="str">
        <f>IFERROR(VLOOKUP($B82,'S14'!B:S,13,FALSE),"")</f>
        <v/>
      </c>
      <c r="V82" t="str">
        <f>IFERROR(VLOOKUP($B82,'S15'!B:S,13,FALSE),"")</f>
        <v/>
      </c>
      <c r="W82" t="str">
        <f>IFERROR(VLOOKUP($B82,'S16'!B:S,13,FALSE),"")</f>
        <v/>
      </c>
      <c r="X82" t="str">
        <f>IFERROR(VLOOKUP($B82,'S17'!B:S,13,FALSE),"")</f>
        <v/>
      </c>
      <c r="Y82" t="str">
        <f>IFERROR(VLOOKUP($B82,'S18'!B:S,13,FALSE),"")</f>
        <v/>
      </c>
      <c r="Z82" t="str">
        <f>IFERROR(VLOOKUP($B82,'S19'!B:S,13,FALSE),"")</f>
        <v/>
      </c>
      <c r="AA82" t="str">
        <f>IFERROR(VLOOKUP($B82,'S20'!B:S,13,FALSE),"")</f>
        <v/>
      </c>
      <c r="AB82" t="str">
        <f>IFERROR(VLOOKUP($B82,'S21'!B:S,13,FALSE),"")</f>
        <v/>
      </c>
      <c r="AC82" t="str">
        <f>IFERROR(VLOOKUP($B82,'S22'!B:S,13,FALSE),"")</f>
        <v/>
      </c>
      <c r="AD82" t="str">
        <f>IFERROR(VLOOKUP($B82,'S23'!B:S,13,FALSE),"")</f>
        <v/>
      </c>
      <c r="AE82" t="str">
        <f>IFERROR(VLOOKUP($B82,'S24'!B:S,13,FALSE),"")</f>
        <v/>
      </c>
      <c r="AF82" t="str">
        <f>IFERROR(VLOOKUP($B82,'S25'!B:S,13,FALSE),"")</f>
        <v/>
      </c>
      <c r="AG82" t="str">
        <f>IFERROR(VLOOKUP($B82,'S26'!B:S,13,FALSE),"")</f>
        <v/>
      </c>
      <c r="AH82" t="str">
        <f>IFERROR(VLOOKUP($B82,'S27'!B:S,13,FALSE),"")</f>
        <v/>
      </c>
      <c r="AI82" t="str">
        <f>IFERROR(VLOOKUP($B82,'S28'!B:S,13,FALSE),"")</f>
        <v/>
      </c>
      <c r="AJ82" t="str">
        <f>IFERROR(VLOOKUP($B82,'S29'!B:S,13,FALSE),"")</f>
        <v/>
      </c>
      <c r="AK82" t="str">
        <f>IFERROR(VLOOKUP($B82,'S30'!B:S,13,FALSE),"")</f>
        <v/>
      </c>
      <c r="AL82" t="str">
        <f>IFERROR(VLOOKUP($B82,'S31'!B:S,13,FALSE),"")</f>
        <v/>
      </c>
      <c r="AM82" t="str">
        <f>IFERROR(VLOOKUP($B82,'S32'!B:S,13,FALSE),"")</f>
        <v/>
      </c>
      <c r="AN82" t="str">
        <f>IFERROR(VLOOKUP($B82,'S33'!B:S,13,FALSE),"")</f>
        <v/>
      </c>
      <c r="AO82" t="str">
        <f>IFERROR(VLOOKUP($B82,'S34'!B:S,13,FALSE),"")</f>
        <v/>
      </c>
      <c r="AP82" t="str">
        <f>IFERROR(VLOOKUP($B82,'S35'!B:S,13,FALSE),"")</f>
        <v/>
      </c>
      <c r="AQ82" t="str">
        <f>IFERROR(VLOOKUP($B82,'S36'!B:S,13,FALSE),"")</f>
        <v/>
      </c>
      <c r="AR82" t="str">
        <f>IFERROR(VLOOKUP($B82,'S37'!B:S,13,FALSE),"")</f>
        <v/>
      </c>
      <c r="AS82" t="str">
        <f>IFERROR(VLOOKUP($B82,'S38'!B:S,13,FALSE),"")</f>
        <v/>
      </c>
      <c r="AT82" t="str">
        <f>IFERROR(VLOOKUP($B82,'S39'!B:S,13,FALSE),"")</f>
        <v/>
      </c>
      <c r="AU82" s="37" t="str">
        <f>IFERROR(VLOOKUP($B82,'S40'!B:S,13,FALSE),"")</f>
        <v/>
      </c>
      <c r="AV82" t="str">
        <f>IFERROR(VLOOKUP($B82,'S41'!B:S,13,FALSE),"")</f>
        <v/>
      </c>
      <c r="AW82" t="str">
        <f>IFERROR(VLOOKUP($B82,'S42'!B:S,13,FALSE),"")</f>
        <v/>
      </c>
      <c r="AX82" t="str">
        <f>IFERROR(VLOOKUP($B82,'S43'!B:S,13,FALSE),"")</f>
        <v/>
      </c>
      <c r="AY82" t="str">
        <f>IFERROR(VLOOKUP($B82,'S44'!B:S,13,FALSE),"")</f>
        <v/>
      </c>
      <c r="AZ82" t="str">
        <f>IFERROR(VLOOKUP($B82,'S45'!B:S,13,FALSE),"")</f>
        <v/>
      </c>
      <c r="BA82" t="str">
        <f>IFERROR(VLOOKUP($B82,'S46'!B:S,13,FALSE),"")</f>
        <v/>
      </c>
      <c r="BB82" t="str">
        <f>IFERROR(VLOOKUP($B82,'S47'!B:S,13,FALSE),"")</f>
        <v/>
      </c>
      <c r="BC82" t="str">
        <f>IFERROR(VLOOKUP($B82,'S48'!B:S,13,FALSE),"")</f>
        <v/>
      </c>
      <c r="BD82" t="str">
        <f>IFERROR(VLOOKUP($B82,'S49'!B:S,13,FALSE),"")</f>
        <v/>
      </c>
      <c r="BE82" t="str">
        <f>IFERROR(VLOOKUP($B82,'S50'!B:S,13,FALSE),"")</f>
        <v/>
      </c>
      <c r="BF82" t="str">
        <f>IFERROR(VLOOKUP($B82,'S51'!B:S,13,FALSE),"")</f>
        <v/>
      </c>
      <c r="BG82" t="str">
        <f>IFERROR(VLOOKUP($B82,'S52'!B:S,13,FALSE),"")</f>
        <v/>
      </c>
      <c r="BH82" s="188">
        <f t="shared" si="6"/>
        <v>-9999.0000999999993</v>
      </c>
      <c r="BI82" s="65" t="str">
        <f t="shared" si="8"/>
        <v/>
      </c>
      <c r="BJ82" s="65" t="str">
        <f t="shared" si="9"/>
        <v/>
      </c>
      <c r="BK82" s="54">
        <f t="shared" si="1"/>
        <v>0</v>
      </c>
      <c r="BR82" t="str">
        <f>IFERROR(VLOOKUP($B82,'S01'!B:S,14,FALSE),"")</f>
        <v/>
      </c>
      <c r="BS82" t="str">
        <f>IFERROR(VLOOKUP($B82,'S02'!B:S,14,FALSE),"")</f>
        <v/>
      </c>
      <c r="BT82" t="str">
        <f>IFERROR(VLOOKUP($B82,'S03'!B:S,14,FALSE),"")</f>
        <v/>
      </c>
      <c r="BU82" t="str">
        <f>IFERROR(VLOOKUP($B82,'S04'!B:S,14,FALSE),"")</f>
        <v/>
      </c>
      <c r="BV82" t="str">
        <f>IFERROR(VLOOKUP($B82,'S05'!B:S,14,FALSE),"")</f>
        <v/>
      </c>
      <c r="BW82" t="str">
        <f>IFERROR(VLOOKUP($B82,'S06'!B:S,14,FALSE),"")</f>
        <v/>
      </c>
      <c r="BX82" t="str">
        <f>IFERROR(VLOOKUP($B82,'S07'!B:S,14,FALSE),"")</f>
        <v/>
      </c>
      <c r="BY82" t="str">
        <f>IFERROR(VLOOKUP($B82,'S08'!B:S,14,FALSE),"")</f>
        <v/>
      </c>
      <c r="BZ82" t="str">
        <f>IFERROR(VLOOKUP($B82,'S09'!B:S,14,FALSE),"")</f>
        <v/>
      </c>
      <c r="CA82" t="str">
        <f>IFERROR(VLOOKUP($B82,'S10'!B:S,14,FALSE),"")</f>
        <v/>
      </c>
      <c r="CB82" t="str">
        <f>IFERROR(VLOOKUP($B82,'S11'!B:S,14,FALSE),"")</f>
        <v/>
      </c>
      <c r="CC82" t="str">
        <f>IFERROR(VLOOKUP($B82,'S12'!B:S,14,FALSE),"")</f>
        <v/>
      </c>
      <c r="CD82" t="str">
        <f>IFERROR(VLOOKUP($B82,'S13'!B:S,14,FALSE),"")</f>
        <v/>
      </c>
      <c r="CE82" t="str">
        <f>IFERROR(VLOOKUP($B82,'S14'!B:S,14,FALSE),"")</f>
        <v/>
      </c>
      <c r="CF82" t="str">
        <f>IFERROR(VLOOKUP($B82,'S15'!B:S,14,FALSE),"")</f>
        <v/>
      </c>
      <c r="CG82" t="str">
        <f>IFERROR(VLOOKUP($B82,'S16'!B:S,14,FALSE),"")</f>
        <v/>
      </c>
      <c r="CH82" t="str">
        <f>IFERROR(VLOOKUP($B82,'S17'!B:S,14,FALSE),"")</f>
        <v/>
      </c>
      <c r="CI82" t="str">
        <f>IFERROR(VLOOKUP($B82,'S18'!B:S,14,FALSE),"")</f>
        <v/>
      </c>
      <c r="CJ82" t="str">
        <f>IFERROR(VLOOKUP($B82,'S19'!B:S,14,FALSE),"")</f>
        <v/>
      </c>
      <c r="CK82" t="str">
        <f>IFERROR(VLOOKUP($B82,'S20'!B:S,14,FALSE),"")</f>
        <v/>
      </c>
      <c r="CL82" t="str">
        <f>IFERROR(VLOOKUP($B82,'S21'!B:S,14,FALSE),"")</f>
        <v/>
      </c>
      <c r="CM82" t="str">
        <f>IFERROR(VLOOKUP($B82,'S22'!B:S,14,FALSE),"")</f>
        <v/>
      </c>
      <c r="CN82" t="str">
        <f>IFERROR(VLOOKUP($B82,'S23'!B:S,14,FALSE),"")</f>
        <v/>
      </c>
      <c r="CO82" t="str">
        <f>IFERROR(VLOOKUP($B82,'S24'!B:S,14,FALSE),"")</f>
        <v/>
      </c>
      <c r="CP82" t="str">
        <f>IFERROR(VLOOKUP($B82,'S25'!B:S,14,FALSE),"")</f>
        <v/>
      </c>
      <c r="CQ82" t="str">
        <f>IFERROR(VLOOKUP($B82,'S26'!B:S,14,FALSE),"")</f>
        <v/>
      </c>
      <c r="CR82" t="str">
        <f>IFERROR(VLOOKUP($B82,'S27'!B:S,14,FALSE),"")</f>
        <v/>
      </c>
      <c r="CS82" t="str">
        <f>IFERROR(VLOOKUP($B82,'S28'!B:S,14,FALSE),"")</f>
        <v/>
      </c>
      <c r="CT82" t="str">
        <f>IFERROR(VLOOKUP($B82,'S29'!B:S,14,FALSE),"")</f>
        <v/>
      </c>
      <c r="CU82" t="str">
        <f>IFERROR(VLOOKUP($B82,'S30'!B:S,14,FALSE),"")</f>
        <v/>
      </c>
      <c r="CV82" t="str">
        <f>IFERROR(VLOOKUP($B82,'S31'!B:S,14,FALSE),"")</f>
        <v/>
      </c>
      <c r="CW82" t="str">
        <f>IFERROR(VLOOKUP($B82,'S32'!B:S,14,FALSE),"")</f>
        <v/>
      </c>
      <c r="CX82" t="str">
        <f>IFERROR(VLOOKUP($B82,'S33'!B:S,14,FALSE),"")</f>
        <v/>
      </c>
      <c r="CY82" t="str">
        <f>IFERROR(VLOOKUP($B82,'S34'!B:S,14,FALSE),"")</f>
        <v/>
      </c>
      <c r="CZ82" t="str">
        <f>IFERROR(VLOOKUP($B82,'S35'!B:S,14,FALSE),"")</f>
        <v/>
      </c>
      <c r="DA82" t="str">
        <f>IFERROR(VLOOKUP($B82,'S36'!B:S,14,FALSE),"")</f>
        <v/>
      </c>
      <c r="DB82" t="str">
        <f>IFERROR(VLOOKUP($B82,'S37'!B:S,14,FALSE),"")</f>
        <v/>
      </c>
      <c r="DC82" t="str">
        <f>IFERROR(VLOOKUP($B82,'S38'!B:S,14,FALSE),"")</f>
        <v/>
      </c>
      <c r="DD82" t="str">
        <f>IFERROR(VLOOKUP($B82,'S39'!B:S,14,FALSE),"")</f>
        <v/>
      </c>
      <c r="DE82" t="str">
        <f>IFERROR(VLOOKUP($B82,'S40'!B:S,14,FALSE),"")</f>
        <v/>
      </c>
      <c r="DF82" t="str">
        <f>IFERROR(VLOOKUP($B82,'S41'!B:S,14,FALSE),"")</f>
        <v/>
      </c>
      <c r="DG82" t="str">
        <f>IFERROR(VLOOKUP($B82,'S42'!B:S,14,FALSE),"")</f>
        <v/>
      </c>
      <c r="DH82" t="str">
        <f>IFERROR(VLOOKUP($B82,'S43'!B:S,14,FALSE),"")</f>
        <v/>
      </c>
      <c r="DI82" t="str">
        <f>IFERROR(VLOOKUP($B82,'S44'!B:S,14,FALSE),"")</f>
        <v/>
      </c>
      <c r="DJ82" t="str">
        <f>IFERROR(VLOOKUP($B82,'S45'!B:S,14,FALSE),"")</f>
        <v/>
      </c>
      <c r="DK82" t="str">
        <f>IFERROR(VLOOKUP($B82,'S46'!B:S,14,FALSE),"")</f>
        <v/>
      </c>
      <c r="DL82" t="str">
        <f>IFERROR(VLOOKUP($B82,'S47'!B:S,14,FALSE),"")</f>
        <v/>
      </c>
      <c r="DM82" t="str">
        <f>IFERROR(VLOOKUP($B82,'S48'!B:S,14,FALSE),"")</f>
        <v/>
      </c>
      <c r="DN82" t="str">
        <f>IFERROR(VLOOKUP($B82,'S49'!B:S,14,FALSE),"")</f>
        <v/>
      </c>
      <c r="DO82" t="str">
        <f>IFERROR(VLOOKUP($B82,'S50'!B:S,14,FALSE),"")</f>
        <v/>
      </c>
      <c r="DP82" t="str">
        <f>IFERROR(VLOOKUP($B82,'S51'!B:S,14,FALSE),"")</f>
        <v/>
      </c>
      <c r="DQ82" t="str">
        <f>IFERROR(VLOOKUP($B82,'S52'!B:S,14,FALSE),"")</f>
        <v/>
      </c>
      <c r="DR82" t="str">
        <f t="shared" si="10"/>
        <v/>
      </c>
      <c r="DT82" s="208"/>
    </row>
    <row r="83" spans="1:124" ht="26.25" hidden="1" x14ac:dyDescent="0.25">
      <c r="A83" s="48"/>
      <c r="B83" s="39"/>
      <c r="F83" s="86" t="str">
        <f>IF(B83="","",IFERROR(INDEX(Challenge!$A$3:$A$72,MATCH(B83,Challenge!$B$3:$B$72,0)),"non classé"))</f>
        <v/>
      </c>
      <c r="G83" s="86"/>
      <c r="H83" t="str">
        <f>IFERROR(VLOOKUP($B83,'S01'!B:S,13,FALSE),"")</f>
        <v/>
      </c>
      <c r="I83" t="str">
        <f>IFERROR(VLOOKUP($B83,'S02'!B:S,13,FALSE),"")</f>
        <v/>
      </c>
      <c r="J83" t="str">
        <f>IFERROR(VLOOKUP($B83,'S03'!B:S,13,FALSE),"")</f>
        <v/>
      </c>
      <c r="K83" t="str">
        <f>IFERROR(VLOOKUP($B83,'S04'!B:S,13,FALSE),"")</f>
        <v/>
      </c>
      <c r="L83" t="str">
        <f>IFERROR(VLOOKUP($B83,'S05'!B:S,13,FALSE),"")</f>
        <v/>
      </c>
      <c r="M83" t="str">
        <f>IFERROR(VLOOKUP($B83,'S06'!B:S,13,FALSE),"")</f>
        <v/>
      </c>
      <c r="N83" t="str">
        <f>IFERROR(VLOOKUP($B83,'S07'!B:S,13,FALSE),"")</f>
        <v/>
      </c>
      <c r="O83" t="str">
        <f>IFERROR(VLOOKUP($B83,'S08'!B:S,13,FALSE),"")</f>
        <v/>
      </c>
      <c r="P83" t="str">
        <f>IFERROR(VLOOKUP($B83,'S09'!B:S,13,FALSE),"")</f>
        <v/>
      </c>
      <c r="Q83" t="str">
        <f>IFERROR(VLOOKUP($B83,'S10'!B:S,13,FALSE),"")</f>
        <v/>
      </c>
      <c r="R83" t="str">
        <f>IFERROR(VLOOKUP($B83,'S11'!B:S,13,FALSE),"")</f>
        <v/>
      </c>
      <c r="S83" t="str">
        <f>IFERROR(VLOOKUP($B83,'S12'!B:S,13,FALSE),"")</f>
        <v/>
      </c>
      <c r="T83" t="str">
        <f>IFERROR(VLOOKUP($B83,'S13'!B:S,13,FALSE),"")</f>
        <v/>
      </c>
      <c r="U83" t="str">
        <f>IFERROR(VLOOKUP($B83,'S14'!B:S,13,FALSE),"")</f>
        <v/>
      </c>
      <c r="V83" t="str">
        <f>IFERROR(VLOOKUP($B83,'S15'!B:S,13,FALSE),"")</f>
        <v/>
      </c>
      <c r="W83" t="str">
        <f>IFERROR(VLOOKUP($B83,'S16'!B:S,13,FALSE),"")</f>
        <v/>
      </c>
      <c r="X83" t="str">
        <f>IFERROR(VLOOKUP($B83,'S17'!B:S,13,FALSE),"")</f>
        <v/>
      </c>
      <c r="Y83" t="str">
        <f>IFERROR(VLOOKUP($B83,'S18'!B:S,13,FALSE),"")</f>
        <v/>
      </c>
      <c r="Z83" t="str">
        <f>IFERROR(VLOOKUP($B83,'S19'!B:S,13,FALSE),"")</f>
        <v/>
      </c>
      <c r="AA83" t="str">
        <f>IFERROR(VLOOKUP($B83,'S20'!B:S,13,FALSE),"")</f>
        <v/>
      </c>
      <c r="AB83" t="str">
        <f>IFERROR(VLOOKUP($B83,'S21'!B:S,13,FALSE),"")</f>
        <v/>
      </c>
      <c r="AC83" t="str">
        <f>IFERROR(VLOOKUP($B83,'S22'!B:S,13,FALSE),"")</f>
        <v/>
      </c>
      <c r="AD83" t="str">
        <f>IFERROR(VLOOKUP($B83,'S23'!B:S,13,FALSE),"")</f>
        <v/>
      </c>
      <c r="AE83" t="str">
        <f>IFERROR(VLOOKUP($B83,'S24'!B:S,13,FALSE),"")</f>
        <v/>
      </c>
      <c r="AF83" t="str">
        <f>IFERROR(VLOOKUP($B83,'S25'!B:S,13,FALSE),"")</f>
        <v/>
      </c>
      <c r="AG83" t="str">
        <f>IFERROR(VLOOKUP($B83,'S26'!B:S,13,FALSE),"")</f>
        <v/>
      </c>
      <c r="AH83" t="str">
        <f>IFERROR(VLOOKUP($B83,'S27'!B:S,13,FALSE),"")</f>
        <v/>
      </c>
      <c r="AI83" t="str">
        <f>IFERROR(VLOOKUP($B83,'S28'!B:S,13,FALSE),"")</f>
        <v/>
      </c>
      <c r="AJ83" t="str">
        <f>IFERROR(VLOOKUP($B83,'S29'!B:S,13,FALSE),"")</f>
        <v/>
      </c>
      <c r="AK83" t="str">
        <f>IFERROR(VLOOKUP($B83,'S30'!B:S,13,FALSE),"")</f>
        <v/>
      </c>
      <c r="AL83" t="str">
        <f>IFERROR(VLOOKUP($B83,'S31'!B:S,13,FALSE),"")</f>
        <v/>
      </c>
      <c r="AM83" t="str">
        <f>IFERROR(VLOOKUP($B83,'S32'!B:S,13,FALSE),"")</f>
        <v/>
      </c>
      <c r="AN83" t="str">
        <f>IFERROR(VLOOKUP($B83,'S33'!B:S,13,FALSE),"")</f>
        <v/>
      </c>
      <c r="AO83" t="str">
        <f>IFERROR(VLOOKUP($B83,'S34'!B:S,13,FALSE),"")</f>
        <v/>
      </c>
      <c r="AP83" t="str">
        <f>IFERROR(VLOOKUP($B83,'S35'!B:S,13,FALSE),"")</f>
        <v/>
      </c>
      <c r="AQ83" t="str">
        <f>IFERROR(VLOOKUP($B83,'S36'!B:S,13,FALSE),"")</f>
        <v/>
      </c>
      <c r="AR83" t="str">
        <f>IFERROR(VLOOKUP($B83,'S37'!B:S,13,FALSE),"")</f>
        <v/>
      </c>
      <c r="AS83" t="str">
        <f>IFERROR(VLOOKUP($B83,'S38'!B:S,13,FALSE),"")</f>
        <v/>
      </c>
      <c r="AT83" t="str">
        <f>IFERROR(VLOOKUP($B83,'S39'!B:S,13,FALSE),"")</f>
        <v/>
      </c>
      <c r="AU83" s="37" t="str">
        <f>IFERROR(VLOOKUP($B83,'S40'!B:S,13,FALSE),"")</f>
        <v/>
      </c>
      <c r="AV83" t="str">
        <f>IFERROR(VLOOKUP($B83,'S41'!B:S,13,FALSE),"")</f>
        <v/>
      </c>
      <c r="AW83" t="str">
        <f>IFERROR(VLOOKUP($B83,'S42'!B:S,13,FALSE),"")</f>
        <v/>
      </c>
      <c r="AX83" t="str">
        <f>IFERROR(VLOOKUP($B83,'S43'!B:S,13,FALSE),"")</f>
        <v/>
      </c>
      <c r="AY83" t="str">
        <f>IFERROR(VLOOKUP($B83,'S44'!B:S,13,FALSE),"")</f>
        <v/>
      </c>
      <c r="AZ83" t="str">
        <f>IFERROR(VLOOKUP($B83,'S45'!B:S,13,FALSE),"")</f>
        <v/>
      </c>
      <c r="BA83" t="str">
        <f>IFERROR(VLOOKUP($B83,'S46'!B:S,13,FALSE),"")</f>
        <v/>
      </c>
      <c r="BB83" t="str">
        <f>IFERROR(VLOOKUP($B83,'S47'!B:S,13,FALSE),"")</f>
        <v/>
      </c>
      <c r="BC83" t="str">
        <f>IFERROR(VLOOKUP($B83,'S48'!B:S,13,FALSE),"")</f>
        <v/>
      </c>
      <c r="BD83" t="str">
        <f>IFERROR(VLOOKUP($B83,'S49'!B:S,13,FALSE),"")</f>
        <v/>
      </c>
      <c r="BE83" t="str">
        <f>IFERROR(VLOOKUP($B83,'S50'!B:S,13,FALSE),"")</f>
        <v/>
      </c>
      <c r="BF83" t="str">
        <f>IFERROR(VLOOKUP($B83,'S51'!B:S,13,FALSE),"")</f>
        <v/>
      </c>
      <c r="BG83" t="str">
        <f>IFERROR(VLOOKUP($B83,'S52'!B:S,13,FALSE),"")</f>
        <v/>
      </c>
      <c r="BH83" s="188">
        <f t="shared" si="6"/>
        <v>-9999.0000999999993</v>
      </c>
      <c r="BI83" s="65" t="str">
        <f t="shared" si="8"/>
        <v/>
      </c>
      <c r="BJ83" s="65" t="str">
        <f t="shared" si="9"/>
        <v/>
      </c>
      <c r="BK83" s="54">
        <f t="shared" si="1"/>
        <v>0</v>
      </c>
      <c r="BR83" t="str">
        <f>IFERROR(VLOOKUP($B83,'S01'!B:S,14,FALSE),"")</f>
        <v/>
      </c>
      <c r="BS83" t="str">
        <f>IFERROR(VLOOKUP($B83,'S02'!B:S,14,FALSE),"")</f>
        <v/>
      </c>
      <c r="BT83" t="str">
        <f>IFERROR(VLOOKUP($B83,'S03'!B:S,14,FALSE),"")</f>
        <v/>
      </c>
      <c r="BU83" t="str">
        <f>IFERROR(VLOOKUP($B83,'S04'!B:S,14,FALSE),"")</f>
        <v/>
      </c>
      <c r="BV83" t="str">
        <f>IFERROR(VLOOKUP($B83,'S05'!B:S,14,FALSE),"")</f>
        <v/>
      </c>
      <c r="BW83" t="str">
        <f>IFERROR(VLOOKUP($B83,'S06'!B:S,14,FALSE),"")</f>
        <v/>
      </c>
      <c r="BX83" t="str">
        <f>IFERROR(VLOOKUP($B83,'S07'!B:S,14,FALSE),"")</f>
        <v/>
      </c>
      <c r="BY83" t="str">
        <f>IFERROR(VLOOKUP($B83,'S08'!B:S,14,FALSE),"")</f>
        <v/>
      </c>
      <c r="BZ83" t="str">
        <f>IFERROR(VLOOKUP($B83,'S09'!B:S,14,FALSE),"")</f>
        <v/>
      </c>
      <c r="CA83" t="str">
        <f>IFERROR(VLOOKUP($B83,'S10'!B:S,14,FALSE),"")</f>
        <v/>
      </c>
      <c r="CB83" t="str">
        <f>IFERROR(VLOOKUP($B83,'S11'!B:S,14,FALSE),"")</f>
        <v/>
      </c>
      <c r="CC83" t="str">
        <f>IFERROR(VLOOKUP($B83,'S12'!B:S,14,FALSE),"")</f>
        <v/>
      </c>
      <c r="CD83" t="str">
        <f>IFERROR(VLOOKUP($B83,'S13'!B:S,14,FALSE),"")</f>
        <v/>
      </c>
      <c r="CE83" t="str">
        <f>IFERROR(VLOOKUP($B83,'S14'!B:S,14,FALSE),"")</f>
        <v/>
      </c>
      <c r="CF83" t="str">
        <f>IFERROR(VLOOKUP($B83,'S15'!B:S,14,FALSE),"")</f>
        <v/>
      </c>
      <c r="CG83" t="str">
        <f>IFERROR(VLOOKUP($B83,'S16'!B:S,14,FALSE),"")</f>
        <v/>
      </c>
      <c r="CH83" t="str">
        <f>IFERROR(VLOOKUP($B83,'S17'!B:S,14,FALSE),"")</f>
        <v/>
      </c>
      <c r="CI83" t="str">
        <f>IFERROR(VLOOKUP($B83,'S18'!B:S,14,FALSE),"")</f>
        <v/>
      </c>
      <c r="CJ83" t="str">
        <f>IFERROR(VLOOKUP($B83,'S19'!B:S,14,FALSE),"")</f>
        <v/>
      </c>
      <c r="CK83" t="str">
        <f>IFERROR(VLOOKUP($B83,'S20'!B:S,14,FALSE),"")</f>
        <v/>
      </c>
      <c r="CL83" t="str">
        <f>IFERROR(VLOOKUP($B83,'S21'!B:S,14,FALSE),"")</f>
        <v/>
      </c>
      <c r="CM83" t="str">
        <f>IFERROR(VLOOKUP($B83,'S22'!B:S,14,FALSE),"")</f>
        <v/>
      </c>
      <c r="CN83" t="str">
        <f>IFERROR(VLOOKUP($B83,'S23'!B:S,14,FALSE),"")</f>
        <v/>
      </c>
      <c r="CO83" t="str">
        <f>IFERROR(VLOOKUP($B83,'S24'!B:S,14,FALSE),"")</f>
        <v/>
      </c>
      <c r="CP83" t="str">
        <f>IFERROR(VLOOKUP($B83,'S25'!B:S,14,FALSE),"")</f>
        <v/>
      </c>
      <c r="CQ83" t="str">
        <f>IFERROR(VLOOKUP($B83,'S26'!B:S,14,FALSE),"")</f>
        <v/>
      </c>
      <c r="CR83" t="str">
        <f>IFERROR(VLOOKUP($B83,'S27'!B:S,14,FALSE),"")</f>
        <v/>
      </c>
      <c r="CS83" t="str">
        <f>IFERROR(VLOOKUP($B83,'S28'!B:S,14,FALSE),"")</f>
        <v/>
      </c>
      <c r="CT83" t="str">
        <f>IFERROR(VLOOKUP($B83,'S29'!B:S,14,FALSE),"")</f>
        <v/>
      </c>
      <c r="CU83" t="str">
        <f>IFERROR(VLOOKUP($B83,'S30'!B:S,14,FALSE),"")</f>
        <v/>
      </c>
      <c r="CV83" t="str">
        <f>IFERROR(VLOOKUP($B83,'S31'!B:S,14,FALSE),"")</f>
        <v/>
      </c>
      <c r="CW83" t="str">
        <f>IFERROR(VLOOKUP($B83,'S32'!B:S,14,FALSE),"")</f>
        <v/>
      </c>
      <c r="CX83" t="str">
        <f>IFERROR(VLOOKUP($B83,'S33'!B:S,14,FALSE),"")</f>
        <v/>
      </c>
      <c r="CY83" t="str">
        <f>IFERROR(VLOOKUP($B83,'S34'!B:S,14,FALSE),"")</f>
        <v/>
      </c>
      <c r="CZ83" t="str">
        <f>IFERROR(VLOOKUP($B83,'S35'!B:S,14,FALSE),"")</f>
        <v/>
      </c>
      <c r="DA83" t="str">
        <f>IFERROR(VLOOKUP($B83,'S36'!B:S,14,FALSE),"")</f>
        <v/>
      </c>
      <c r="DB83" t="str">
        <f>IFERROR(VLOOKUP($B83,'S37'!B:S,14,FALSE),"")</f>
        <v/>
      </c>
      <c r="DC83" t="str">
        <f>IFERROR(VLOOKUP($B83,'S38'!B:S,14,FALSE),"")</f>
        <v/>
      </c>
      <c r="DD83" t="str">
        <f>IFERROR(VLOOKUP($B83,'S39'!B:S,14,FALSE),"")</f>
        <v/>
      </c>
      <c r="DE83" t="str">
        <f>IFERROR(VLOOKUP($B83,'S40'!B:S,14,FALSE),"")</f>
        <v/>
      </c>
      <c r="DF83" t="str">
        <f>IFERROR(VLOOKUP($B83,'S41'!B:S,14,FALSE),"")</f>
        <v/>
      </c>
      <c r="DG83" t="str">
        <f>IFERROR(VLOOKUP($B83,'S42'!B:S,14,FALSE),"")</f>
        <v/>
      </c>
      <c r="DH83" t="str">
        <f>IFERROR(VLOOKUP($B83,'S43'!B:S,14,FALSE),"")</f>
        <v/>
      </c>
      <c r="DI83" t="str">
        <f>IFERROR(VLOOKUP($B83,'S44'!B:S,14,FALSE),"")</f>
        <v/>
      </c>
      <c r="DJ83" t="str">
        <f>IFERROR(VLOOKUP($B83,'S45'!B:S,14,FALSE),"")</f>
        <v/>
      </c>
      <c r="DK83" t="str">
        <f>IFERROR(VLOOKUP($B83,'S46'!B:S,14,FALSE),"")</f>
        <v/>
      </c>
      <c r="DL83" t="str">
        <f>IFERROR(VLOOKUP($B83,'S47'!B:S,14,FALSE),"")</f>
        <v/>
      </c>
      <c r="DM83" t="str">
        <f>IFERROR(VLOOKUP($B83,'S48'!B:S,14,FALSE),"")</f>
        <v/>
      </c>
      <c r="DN83" t="str">
        <f>IFERROR(VLOOKUP($B83,'S49'!B:S,14,FALSE),"")</f>
        <v/>
      </c>
      <c r="DO83" t="str">
        <f>IFERROR(VLOOKUP($B83,'S50'!B:S,14,FALSE),"")</f>
        <v/>
      </c>
      <c r="DP83" t="str">
        <f>IFERROR(VLOOKUP($B83,'S51'!B:S,14,FALSE),"")</f>
        <v/>
      </c>
      <c r="DQ83" t="str">
        <f>IFERROR(VLOOKUP($B83,'S52'!B:S,14,FALSE),"")</f>
        <v/>
      </c>
      <c r="DR83" t="str">
        <f t="shared" si="10"/>
        <v/>
      </c>
      <c r="DT83" s="208"/>
    </row>
    <row r="84" spans="1:124" ht="26.25" hidden="1" x14ac:dyDescent="0.25">
      <c r="A84" s="48"/>
      <c r="B84" s="39"/>
      <c r="F84" s="86" t="str">
        <f>IF(B84="","",IFERROR(INDEX(Challenge!$A$3:$A$72,MATCH(B84,Challenge!$B$3:$B$72,0)),"non classé"))</f>
        <v/>
      </c>
      <c r="G84" s="86"/>
      <c r="H84" t="str">
        <f>IFERROR(VLOOKUP($B84,'S01'!B:S,13,FALSE),"")</f>
        <v/>
      </c>
      <c r="I84" t="str">
        <f>IFERROR(VLOOKUP($B84,'S02'!B:S,13,FALSE),"")</f>
        <v/>
      </c>
      <c r="J84" t="str">
        <f>IFERROR(VLOOKUP($B84,'S03'!B:S,13,FALSE),"")</f>
        <v/>
      </c>
      <c r="K84" t="str">
        <f>IFERROR(VLOOKUP($B84,'S04'!B:S,13,FALSE),"")</f>
        <v/>
      </c>
      <c r="L84" t="str">
        <f>IFERROR(VLOOKUP($B84,'S05'!B:S,13,FALSE),"")</f>
        <v/>
      </c>
      <c r="M84" t="str">
        <f>IFERROR(VLOOKUP($B84,'S06'!B:S,13,FALSE),"")</f>
        <v/>
      </c>
      <c r="N84" t="str">
        <f>IFERROR(VLOOKUP($B84,'S07'!B:S,13,FALSE),"")</f>
        <v/>
      </c>
      <c r="O84" t="str">
        <f>IFERROR(VLOOKUP($B84,'S08'!B:S,13,FALSE),"")</f>
        <v/>
      </c>
      <c r="P84" t="str">
        <f>IFERROR(VLOOKUP($B84,'S09'!B:S,13,FALSE),"")</f>
        <v/>
      </c>
      <c r="Q84" t="str">
        <f>IFERROR(VLOOKUP($B84,'S10'!B:S,13,FALSE),"")</f>
        <v/>
      </c>
      <c r="R84" t="str">
        <f>IFERROR(VLOOKUP($B84,'S11'!B:S,13,FALSE),"")</f>
        <v/>
      </c>
      <c r="S84" t="str">
        <f>IFERROR(VLOOKUP($B84,'S12'!B:S,13,FALSE),"")</f>
        <v/>
      </c>
      <c r="T84" t="str">
        <f>IFERROR(VLOOKUP($B84,'S13'!B:S,13,FALSE),"")</f>
        <v/>
      </c>
      <c r="U84" t="str">
        <f>IFERROR(VLOOKUP($B84,'S14'!B:S,13,FALSE),"")</f>
        <v/>
      </c>
      <c r="V84" t="str">
        <f>IFERROR(VLOOKUP($B84,'S15'!B:S,13,FALSE),"")</f>
        <v/>
      </c>
      <c r="W84" t="str">
        <f>IFERROR(VLOOKUP($B84,'S16'!B:S,13,FALSE),"")</f>
        <v/>
      </c>
      <c r="X84" t="str">
        <f>IFERROR(VLOOKUP($B84,'S17'!B:S,13,FALSE),"")</f>
        <v/>
      </c>
      <c r="Y84" t="str">
        <f>IFERROR(VLOOKUP($B84,'S18'!B:S,13,FALSE),"")</f>
        <v/>
      </c>
      <c r="Z84" t="str">
        <f>IFERROR(VLOOKUP($B84,'S19'!B:S,13,FALSE),"")</f>
        <v/>
      </c>
      <c r="AA84" t="str">
        <f>IFERROR(VLOOKUP($B84,'S20'!B:S,13,FALSE),"")</f>
        <v/>
      </c>
      <c r="AB84" t="str">
        <f>IFERROR(VLOOKUP($B84,'S21'!B:S,13,FALSE),"")</f>
        <v/>
      </c>
      <c r="AC84" t="str">
        <f>IFERROR(VLOOKUP($B84,'S22'!B:S,13,FALSE),"")</f>
        <v/>
      </c>
      <c r="AD84" t="str">
        <f>IFERROR(VLOOKUP($B84,'S23'!B:S,13,FALSE),"")</f>
        <v/>
      </c>
      <c r="AE84" t="str">
        <f>IFERROR(VLOOKUP($B84,'S24'!B:S,13,FALSE),"")</f>
        <v/>
      </c>
      <c r="AF84" t="str">
        <f>IFERROR(VLOOKUP($B84,'S25'!B:S,13,FALSE),"")</f>
        <v/>
      </c>
      <c r="AG84" t="str">
        <f>IFERROR(VLOOKUP($B84,'S26'!B:S,13,FALSE),"")</f>
        <v/>
      </c>
      <c r="AH84" t="str">
        <f>IFERROR(VLOOKUP($B84,'S27'!B:S,13,FALSE),"")</f>
        <v/>
      </c>
      <c r="AI84" t="str">
        <f>IFERROR(VLOOKUP($B84,'S28'!B:S,13,FALSE),"")</f>
        <v/>
      </c>
      <c r="AJ84" t="str">
        <f>IFERROR(VLOOKUP($B84,'S29'!B:S,13,FALSE),"")</f>
        <v/>
      </c>
      <c r="AK84" t="str">
        <f>IFERROR(VLOOKUP($B84,'S30'!B:S,13,FALSE),"")</f>
        <v/>
      </c>
      <c r="AL84" t="str">
        <f>IFERROR(VLOOKUP($B84,'S31'!B:S,13,FALSE),"")</f>
        <v/>
      </c>
      <c r="AM84" t="str">
        <f>IFERROR(VLOOKUP($B84,'S32'!B:S,13,FALSE),"")</f>
        <v/>
      </c>
      <c r="AN84" t="str">
        <f>IFERROR(VLOOKUP($B84,'S33'!B:S,13,FALSE),"")</f>
        <v/>
      </c>
      <c r="AO84" t="str">
        <f>IFERROR(VLOOKUP($B84,'S34'!B:S,13,FALSE),"")</f>
        <v/>
      </c>
      <c r="AP84" t="str">
        <f>IFERROR(VLOOKUP($B84,'S35'!B:S,13,FALSE),"")</f>
        <v/>
      </c>
      <c r="AQ84" t="str">
        <f>IFERROR(VLOOKUP($B84,'S36'!B:S,13,FALSE),"")</f>
        <v/>
      </c>
      <c r="AR84" t="str">
        <f>IFERROR(VLOOKUP($B84,'S37'!B:S,13,FALSE),"")</f>
        <v/>
      </c>
      <c r="AS84" t="str">
        <f>IFERROR(VLOOKUP($B84,'S38'!B:S,13,FALSE),"")</f>
        <v/>
      </c>
      <c r="AT84" t="str">
        <f>IFERROR(VLOOKUP($B84,'S39'!B:S,13,FALSE),"")</f>
        <v/>
      </c>
      <c r="AU84" s="37" t="str">
        <f>IFERROR(VLOOKUP($B84,'S40'!B:S,13,FALSE),"")</f>
        <v/>
      </c>
      <c r="AV84" t="str">
        <f>IFERROR(VLOOKUP($B84,'S41'!B:S,13,FALSE),"")</f>
        <v/>
      </c>
      <c r="AW84" t="str">
        <f>IFERROR(VLOOKUP($B84,'S42'!B:S,13,FALSE),"")</f>
        <v/>
      </c>
      <c r="AX84" t="str">
        <f>IFERROR(VLOOKUP($B84,'S43'!B:S,13,FALSE),"")</f>
        <v/>
      </c>
      <c r="AY84" t="str">
        <f>IFERROR(VLOOKUP($B84,'S44'!B:S,13,FALSE),"")</f>
        <v/>
      </c>
      <c r="AZ84" t="str">
        <f>IFERROR(VLOOKUP($B84,'S45'!B:S,13,FALSE),"")</f>
        <v/>
      </c>
      <c r="BA84" t="str">
        <f>IFERROR(VLOOKUP($B84,'S46'!B:S,13,FALSE),"")</f>
        <v/>
      </c>
      <c r="BB84" t="str">
        <f>IFERROR(VLOOKUP($B84,'S47'!B:S,13,FALSE),"")</f>
        <v/>
      </c>
      <c r="BC84" t="str">
        <f>IFERROR(VLOOKUP($B84,'S48'!B:S,13,FALSE),"")</f>
        <v/>
      </c>
      <c r="BD84" t="str">
        <f>IFERROR(VLOOKUP($B84,'S49'!B:S,13,FALSE),"")</f>
        <v/>
      </c>
      <c r="BE84" t="str">
        <f>IFERROR(VLOOKUP($B84,'S50'!B:S,13,FALSE),"")</f>
        <v/>
      </c>
      <c r="BF84" t="str">
        <f>IFERROR(VLOOKUP($B84,'S51'!B:S,13,FALSE),"")</f>
        <v/>
      </c>
      <c r="BG84" t="str">
        <f>IFERROR(VLOOKUP($B84,'S52'!B:S,13,FALSE),"")</f>
        <v/>
      </c>
      <c r="BH84" s="188">
        <f t="shared" si="6"/>
        <v>-9999.0000999999993</v>
      </c>
      <c r="BI84" s="65" t="str">
        <f t="shared" si="8"/>
        <v/>
      </c>
      <c r="BJ84" s="65" t="str">
        <f t="shared" si="9"/>
        <v/>
      </c>
      <c r="BK84" s="54">
        <f t="shared" si="1"/>
        <v>0</v>
      </c>
      <c r="BR84" t="str">
        <f>IFERROR(VLOOKUP($B84,'S01'!B:S,14,FALSE),"")</f>
        <v/>
      </c>
      <c r="BS84" t="str">
        <f>IFERROR(VLOOKUP($B84,'S02'!B:S,14,FALSE),"")</f>
        <v/>
      </c>
      <c r="BT84" t="str">
        <f>IFERROR(VLOOKUP($B84,'S03'!B:S,14,FALSE),"")</f>
        <v/>
      </c>
      <c r="BU84" t="str">
        <f>IFERROR(VLOOKUP($B84,'S04'!B:S,14,FALSE),"")</f>
        <v/>
      </c>
      <c r="BV84" t="str">
        <f>IFERROR(VLOOKUP($B84,'S05'!B:S,14,FALSE),"")</f>
        <v/>
      </c>
      <c r="BW84" t="str">
        <f>IFERROR(VLOOKUP($B84,'S06'!B:S,14,FALSE),"")</f>
        <v/>
      </c>
      <c r="BX84" t="str">
        <f>IFERROR(VLOOKUP($B84,'S07'!B:S,14,FALSE),"")</f>
        <v/>
      </c>
      <c r="BY84" t="str">
        <f>IFERROR(VLOOKUP($B84,'S08'!B:S,14,FALSE),"")</f>
        <v/>
      </c>
      <c r="BZ84" t="str">
        <f>IFERROR(VLOOKUP($B84,'S09'!B:S,14,FALSE),"")</f>
        <v/>
      </c>
      <c r="CA84" t="str">
        <f>IFERROR(VLOOKUP($B84,'S10'!B:S,14,FALSE),"")</f>
        <v/>
      </c>
      <c r="CB84" t="str">
        <f>IFERROR(VLOOKUP($B84,'S11'!B:S,14,FALSE),"")</f>
        <v/>
      </c>
      <c r="CC84" t="str">
        <f>IFERROR(VLOOKUP($B84,'S12'!B:S,14,FALSE),"")</f>
        <v/>
      </c>
      <c r="CD84" t="str">
        <f>IFERROR(VLOOKUP($B84,'S13'!B:S,14,FALSE),"")</f>
        <v/>
      </c>
      <c r="CE84" t="str">
        <f>IFERROR(VLOOKUP($B84,'S14'!B:S,14,FALSE),"")</f>
        <v/>
      </c>
      <c r="CF84" t="str">
        <f>IFERROR(VLOOKUP($B84,'S15'!B:S,14,FALSE),"")</f>
        <v/>
      </c>
      <c r="CG84" t="str">
        <f>IFERROR(VLOOKUP($B84,'S16'!B:S,14,FALSE),"")</f>
        <v/>
      </c>
      <c r="CH84" t="str">
        <f>IFERROR(VLOOKUP($B84,'S17'!B:S,14,FALSE),"")</f>
        <v/>
      </c>
      <c r="CI84" t="str">
        <f>IFERROR(VLOOKUP($B84,'S18'!B:S,14,FALSE),"")</f>
        <v/>
      </c>
      <c r="CJ84" t="str">
        <f>IFERROR(VLOOKUP($B84,'S19'!B:S,14,FALSE),"")</f>
        <v/>
      </c>
      <c r="CK84" t="str">
        <f>IFERROR(VLOOKUP($B84,'S20'!B:S,14,FALSE),"")</f>
        <v/>
      </c>
      <c r="CL84" t="str">
        <f>IFERROR(VLOOKUP($B84,'S21'!B:S,14,FALSE),"")</f>
        <v/>
      </c>
      <c r="CM84" t="str">
        <f>IFERROR(VLOOKUP($B84,'S22'!B:S,14,FALSE),"")</f>
        <v/>
      </c>
      <c r="CN84" t="str">
        <f>IFERROR(VLOOKUP($B84,'S23'!B:S,14,FALSE),"")</f>
        <v/>
      </c>
      <c r="CO84" t="str">
        <f>IFERROR(VLOOKUP($B84,'S24'!B:S,14,FALSE),"")</f>
        <v/>
      </c>
      <c r="CP84" t="str">
        <f>IFERROR(VLOOKUP($B84,'S25'!B:S,14,FALSE),"")</f>
        <v/>
      </c>
      <c r="CQ84" t="str">
        <f>IFERROR(VLOOKUP($B84,'S26'!B:S,14,FALSE),"")</f>
        <v/>
      </c>
      <c r="CR84" t="str">
        <f>IFERROR(VLOOKUP($B84,'S27'!B:S,14,FALSE),"")</f>
        <v/>
      </c>
      <c r="CS84" t="str">
        <f>IFERROR(VLOOKUP($B84,'S28'!B:S,14,FALSE),"")</f>
        <v/>
      </c>
      <c r="CT84" t="str">
        <f>IFERROR(VLOOKUP($B84,'S29'!B:S,14,FALSE),"")</f>
        <v/>
      </c>
      <c r="CU84" t="str">
        <f>IFERROR(VLOOKUP($B84,'S30'!B:S,14,FALSE),"")</f>
        <v/>
      </c>
      <c r="CV84" t="str">
        <f>IFERROR(VLOOKUP($B84,'S31'!B:S,14,FALSE),"")</f>
        <v/>
      </c>
      <c r="CW84" t="str">
        <f>IFERROR(VLOOKUP($B84,'S32'!B:S,14,FALSE),"")</f>
        <v/>
      </c>
      <c r="CX84" t="str">
        <f>IFERROR(VLOOKUP($B84,'S33'!B:S,14,FALSE),"")</f>
        <v/>
      </c>
      <c r="CY84" t="str">
        <f>IFERROR(VLOOKUP($B84,'S34'!B:S,14,FALSE),"")</f>
        <v/>
      </c>
      <c r="CZ84" t="str">
        <f>IFERROR(VLOOKUP($B84,'S35'!B:S,14,FALSE),"")</f>
        <v/>
      </c>
      <c r="DA84" t="str">
        <f>IFERROR(VLOOKUP($B84,'S36'!B:S,14,FALSE),"")</f>
        <v/>
      </c>
      <c r="DB84" t="str">
        <f>IFERROR(VLOOKUP($B84,'S37'!B:S,14,FALSE),"")</f>
        <v/>
      </c>
      <c r="DC84" t="str">
        <f>IFERROR(VLOOKUP($B84,'S38'!B:S,14,FALSE),"")</f>
        <v/>
      </c>
      <c r="DD84" t="str">
        <f>IFERROR(VLOOKUP($B84,'S39'!B:S,14,FALSE),"")</f>
        <v/>
      </c>
      <c r="DE84" t="str">
        <f>IFERROR(VLOOKUP($B84,'S40'!B:S,14,FALSE),"")</f>
        <v/>
      </c>
      <c r="DF84" t="str">
        <f>IFERROR(VLOOKUP($B84,'S41'!B:S,14,FALSE),"")</f>
        <v/>
      </c>
      <c r="DG84" t="str">
        <f>IFERROR(VLOOKUP($B84,'S42'!B:S,14,FALSE),"")</f>
        <v/>
      </c>
      <c r="DH84" t="str">
        <f>IFERROR(VLOOKUP($B84,'S43'!B:S,14,FALSE),"")</f>
        <v/>
      </c>
      <c r="DI84" t="str">
        <f>IFERROR(VLOOKUP($B84,'S44'!B:S,14,FALSE),"")</f>
        <v/>
      </c>
      <c r="DJ84" t="str">
        <f>IFERROR(VLOOKUP($B84,'S45'!B:S,14,FALSE),"")</f>
        <v/>
      </c>
      <c r="DK84" t="str">
        <f>IFERROR(VLOOKUP($B84,'S46'!B:S,14,FALSE),"")</f>
        <v/>
      </c>
      <c r="DL84" t="str">
        <f>IFERROR(VLOOKUP($B84,'S47'!B:S,14,FALSE),"")</f>
        <v/>
      </c>
      <c r="DM84" t="str">
        <f>IFERROR(VLOOKUP($B84,'S48'!B:S,14,FALSE),"")</f>
        <v/>
      </c>
      <c r="DN84" t="str">
        <f>IFERROR(VLOOKUP($B84,'S49'!B:S,14,FALSE),"")</f>
        <v/>
      </c>
      <c r="DO84" t="str">
        <f>IFERROR(VLOOKUP($B84,'S50'!B:S,14,FALSE),"")</f>
        <v/>
      </c>
      <c r="DP84" t="str">
        <f>IFERROR(VLOOKUP($B84,'S51'!B:S,14,FALSE),"")</f>
        <v/>
      </c>
      <c r="DQ84" t="str">
        <f>IFERROR(VLOOKUP($B84,'S52'!B:S,14,FALSE),"")</f>
        <v/>
      </c>
      <c r="DR84" t="str">
        <f t="shared" si="10"/>
        <v/>
      </c>
      <c r="DT84" s="208"/>
    </row>
    <row r="85" spans="1:124" ht="26.25" hidden="1" x14ac:dyDescent="0.25">
      <c r="A85" s="48"/>
      <c r="B85" s="39"/>
      <c r="F85" s="86" t="str">
        <f>IF(B85="","",IFERROR(INDEX(Challenge!$A$3:$A$72,MATCH(B85,Challenge!$B$3:$B$72,0)),"non classé"))</f>
        <v/>
      </c>
      <c r="G85" s="86"/>
      <c r="H85" t="str">
        <f>IFERROR(VLOOKUP($B85,'S01'!B:S,13,FALSE),"")</f>
        <v/>
      </c>
      <c r="I85" t="str">
        <f>IFERROR(VLOOKUP($B85,'S02'!B:S,13,FALSE),"")</f>
        <v/>
      </c>
      <c r="J85" t="str">
        <f>IFERROR(VLOOKUP($B85,'S03'!B:S,13,FALSE),"")</f>
        <v/>
      </c>
      <c r="K85" t="str">
        <f>IFERROR(VLOOKUP($B85,'S04'!B:S,13,FALSE),"")</f>
        <v/>
      </c>
      <c r="L85" t="str">
        <f>IFERROR(VLOOKUP($B85,'S05'!B:S,13,FALSE),"")</f>
        <v/>
      </c>
      <c r="M85" t="str">
        <f>IFERROR(VLOOKUP($B85,'S06'!B:S,13,FALSE),"")</f>
        <v/>
      </c>
      <c r="N85" t="str">
        <f>IFERROR(VLOOKUP($B85,'S07'!B:S,13,FALSE),"")</f>
        <v/>
      </c>
      <c r="O85" t="str">
        <f>IFERROR(VLOOKUP($B85,'S08'!B:S,13,FALSE),"")</f>
        <v/>
      </c>
      <c r="P85" t="str">
        <f>IFERROR(VLOOKUP($B85,'S09'!B:S,13,FALSE),"")</f>
        <v/>
      </c>
      <c r="Q85" t="str">
        <f>IFERROR(VLOOKUP($B85,'S10'!B:S,13,FALSE),"")</f>
        <v/>
      </c>
      <c r="R85" t="str">
        <f>IFERROR(VLOOKUP($B85,'S11'!B:S,13,FALSE),"")</f>
        <v/>
      </c>
      <c r="S85" t="str">
        <f>IFERROR(VLOOKUP($B85,'S12'!B:S,13,FALSE),"")</f>
        <v/>
      </c>
      <c r="T85" t="str">
        <f>IFERROR(VLOOKUP($B85,'S13'!B:S,13,FALSE),"")</f>
        <v/>
      </c>
      <c r="U85" t="str">
        <f>IFERROR(VLOOKUP($B85,'S14'!B:S,13,FALSE),"")</f>
        <v/>
      </c>
      <c r="V85" t="str">
        <f>IFERROR(VLOOKUP($B85,'S15'!B:S,13,FALSE),"")</f>
        <v/>
      </c>
      <c r="W85" t="str">
        <f>IFERROR(VLOOKUP($B85,'S16'!B:S,13,FALSE),"")</f>
        <v/>
      </c>
      <c r="X85" t="str">
        <f>IFERROR(VLOOKUP($B85,'S17'!B:S,13,FALSE),"")</f>
        <v/>
      </c>
      <c r="Y85" t="str">
        <f>IFERROR(VLOOKUP($B85,'S18'!B:S,13,FALSE),"")</f>
        <v/>
      </c>
      <c r="Z85" t="str">
        <f>IFERROR(VLOOKUP($B85,'S19'!B:S,13,FALSE),"")</f>
        <v/>
      </c>
      <c r="AA85" t="str">
        <f>IFERROR(VLOOKUP($B85,'S20'!B:S,13,FALSE),"")</f>
        <v/>
      </c>
      <c r="AB85" t="str">
        <f>IFERROR(VLOOKUP($B85,'S21'!B:S,13,FALSE),"")</f>
        <v/>
      </c>
      <c r="AC85" t="str">
        <f>IFERROR(VLOOKUP($B85,'S22'!B:S,13,FALSE),"")</f>
        <v/>
      </c>
      <c r="AD85" t="str">
        <f>IFERROR(VLOOKUP($B85,'S23'!B:S,13,FALSE),"")</f>
        <v/>
      </c>
      <c r="AE85" t="str">
        <f>IFERROR(VLOOKUP($B85,'S24'!B:S,13,FALSE),"")</f>
        <v/>
      </c>
      <c r="AF85" t="str">
        <f>IFERROR(VLOOKUP($B85,'S25'!B:S,13,FALSE),"")</f>
        <v/>
      </c>
      <c r="AG85" t="str">
        <f>IFERROR(VLOOKUP($B85,'S26'!B:S,13,FALSE),"")</f>
        <v/>
      </c>
      <c r="AH85" t="str">
        <f>IFERROR(VLOOKUP($B85,'S27'!B:S,13,FALSE),"")</f>
        <v/>
      </c>
      <c r="AI85" t="str">
        <f>IFERROR(VLOOKUP($B85,'S28'!B:S,13,FALSE),"")</f>
        <v/>
      </c>
      <c r="AJ85" t="str">
        <f>IFERROR(VLOOKUP($B85,'S29'!B:S,13,FALSE),"")</f>
        <v/>
      </c>
      <c r="AK85" t="str">
        <f>IFERROR(VLOOKUP($B85,'S30'!B:S,13,FALSE),"")</f>
        <v/>
      </c>
      <c r="AL85" t="str">
        <f>IFERROR(VLOOKUP($B85,'S31'!B:S,13,FALSE),"")</f>
        <v/>
      </c>
      <c r="AM85" t="str">
        <f>IFERROR(VLOOKUP($B85,'S32'!B:S,13,FALSE),"")</f>
        <v/>
      </c>
      <c r="AN85" t="str">
        <f>IFERROR(VLOOKUP($B85,'S33'!B:S,13,FALSE),"")</f>
        <v/>
      </c>
      <c r="AO85" t="str">
        <f>IFERROR(VLOOKUP($B85,'S34'!B:S,13,FALSE),"")</f>
        <v/>
      </c>
      <c r="AP85" t="str">
        <f>IFERROR(VLOOKUP($B85,'S35'!B:S,13,FALSE),"")</f>
        <v/>
      </c>
      <c r="AQ85" t="str">
        <f>IFERROR(VLOOKUP($B85,'S36'!B:S,13,FALSE),"")</f>
        <v/>
      </c>
      <c r="AR85" t="str">
        <f>IFERROR(VLOOKUP($B85,'S37'!B:S,13,FALSE),"")</f>
        <v/>
      </c>
      <c r="AS85" t="str">
        <f>IFERROR(VLOOKUP($B85,'S38'!B:S,13,FALSE),"")</f>
        <v/>
      </c>
      <c r="AT85" t="str">
        <f>IFERROR(VLOOKUP($B85,'S39'!B:S,13,FALSE),"")</f>
        <v/>
      </c>
      <c r="AU85" s="37" t="str">
        <f>IFERROR(VLOOKUP($B85,'S40'!B:S,13,FALSE),"")</f>
        <v/>
      </c>
      <c r="AV85" t="str">
        <f>IFERROR(VLOOKUP($B85,'S41'!B:S,13,FALSE),"")</f>
        <v/>
      </c>
      <c r="AW85" t="str">
        <f>IFERROR(VLOOKUP($B85,'S42'!B:S,13,FALSE),"")</f>
        <v/>
      </c>
      <c r="AX85" t="str">
        <f>IFERROR(VLOOKUP($B85,'S43'!B:S,13,FALSE),"")</f>
        <v/>
      </c>
      <c r="AY85" t="str">
        <f>IFERROR(VLOOKUP($B85,'S44'!B:S,13,FALSE),"")</f>
        <v/>
      </c>
      <c r="AZ85" t="str">
        <f>IFERROR(VLOOKUP($B85,'S45'!B:S,13,FALSE),"")</f>
        <v/>
      </c>
      <c r="BA85" t="str">
        <f>IFERROR(VLOOKUP($B85,'S46'!B:S,13,FALSE),"")</f>
        <v/>
      </c>
      <c r="BB85" t="str">
        <f>IFERROR(VLOOKUP($B85,'S47'!B:S,13,FALSE),"")</f>
        <v/>
      </c>
      <c r="BC85" t="str">
        <f>IFERROR(VLOOKUP($B85,'S48'!B:S,13,FALSE),"")</f>
        <v/>
      </c>
      <c r="BD85" t="str">
        <f>IFERROR(VLOOKUP($B85,'S49'!B:S,13,FALSE),"")</f>
        <v/>
      </c>
      <c r="BE85" t="str">
        <f>IFERROR(VLOOKUP($B85,'S50'!B:S,13,FALSE),"")</f>
        <v/>
      </c>
      <c r="BF85" t="str">
        <f>IFERROR(VLOOKUP($B85,'S51'!B:S,13,FALSE),"")</f>
        <v/>
      </c>
      <c r="BG85" t="str">
        <f>IFERROR(VLOOKUP($B85,'S52'!B:S,13,FALSE),"")</f>
        <v/>
      </c>
      <c r="BH85" s="188">
        <f t="shared" si="6"/>
        <v>-9999.0000999999993</v>
      </c>
      <c r="BI85" s="65" t="str">
        <f t="shared" si="8"/>
        <v/>
      </c>
      <c r="BJ85" s="65" t="str">
        <f t="shared" si="9"/>
        <v/>
      </c>
      <c r="BK85" s="54">
        <f t="shared" si="1"/>
        <v>0</v>
      </c>
      <c r="BR85" t="str">
        <f>IFERROR(VLOOKUP($B85,'S01'!B:S,14,FALSE),"")</f>
        <v/>
      </c>
      <c r="BS85" t="str">
        <f>IFERROR(VLOOKUP($B85,'S02'!B:S,14,FALSE),"")</f>
        <v/>
      </c>
      <c r="BT85" t="str">
        <f>IFERROR(VLOOKUP($B85,'S03'!B:S,14,FALSE),"")</f>
        <v/>
      </c>
      <c r="BU85" t="str">
        <f>IFERROR(VLOOKUP($B85,'S04'!B:S,14,FALSE),"")</f>
        <v/>
      </c>
      <c r="BV85" t="str">
        <f>IFERROR(VLOOKUP($B85,'S05'!B:S,14,FALSE),"")</f>
        <v/>
      </c>
      <c r="BW85" t="str">
        <f>IFERROR(VLOOKUP($B85,'S06'!B:S,14,FALSE),"")</f>
        <v/>
      </c>
      <c r="BX85" t="str">
        <f>IFERROR(VLOOKUP($B85,'S07'!B:S,14,FALSE),"")</f>
        <v/>
      </c>
      <c r="BY85" t="str">
        <f>IFERROR(VLOOKUP($B85,'S08'!B:S,14,FALSE),"")</f>
        <v/>
      </c>
      <c r="BZ85" t="str">
        <f>IFERROR(VLOOKUP($B85,'S09'!B:S,14,FALSE),"")</f>
        <v/>
      </c>
      <c r="CA85" t="str">
        <f>IFERROR(VLOOKUP($B85,'S10'!B:S,14,FALSE),"")</f>
        <v/>
      </c>
      <c r="CB85" t="str">
        <f>IFERROR(VLOOKUP($B85,'S11'!B:S,14,FALSE),"")</f>
        <v/>
      </c>
      <c r="CC85" t="str">
        <f>IFERROR(VLOOKUP($B85,'S12'!B:S,14,FALSE),"")</f>
        <v/>
      </c>
      <c r="CD85" t="str">
        <f>IFERROR(VLOOKUP($B85,'S13'!B:S,14,FALSE),"")</f>
        <v/>
      </c>
      <c r="CE85" t="str">
        <f>IFERROR(VLOOKUP($B85,'S14'!B:S,14,FALSE),"")</f>
        <v/>
      </c>
      <c r="CF85" t="str">
        <f>IFERROR(VLOOKUP($B85,'S15'!B:S,14,FALSE),"")</f>
        <v/>
      </c>
      <c r="CG85" t="str">
        <f>IFERROR(VLOOKUP($B85,'S16'!B:S,14,FALSE),"")</f>
        <v/>
      </c>
      <c r="CH85" t="str">
        <f>IFERROR(VLOOKUP($B85,'S17'!B:S,14,FALSE),"")</f>
        <v/>
      </c>
      <c r="CI85" t="str">
        <f>IFERROR(VLOOKUP($B85,'S18'!B:S,14,FALSE),"")</f>
        <v/>
      </c>
      <c r="CJ85" t="str">
        <f>IFERROR(VLOOKUP($B85,'S19'!B:S,14,FALSE),"")</f>
        <v/>
      </c>
      <c r="CK85" t="str">
        <f>IFERROR(VLOOKUP($B85,'S20'!B:S,14,FALSE),"")</f>
        <v/>
      </c>
      <c r="CL85" t="str">
        <f>IFERROR(VLOOKUP($B85,'S21'!B:S,14,FALSE),"")</f>
        <v/>
      </c>
      <c r="CM85" t="str">
        <f>IFERROR(VLOOKUP($B85,'S22'!B:S,14,FALSE),"")</f>
        <v/>
      </c>
      <c r="CN85" t="str">
        <f>IFERROR(VLOOKUP($B85,'S23'!B:S,14,FALSE),"")</f>
        <v/>
      </c>
      <c r="CO85" t="str">
        <f>IFERROR(VLOOKUP($B85,'S24'!B:S,14,FALSE),"")</f>
        <v/>
      </c>
      <c r="CP85" t="str">
        <f>IFERROR(VLOOKUP($B85,'S25'!B:S,14,FALSE),"")</f>
        <v/>
      </c>
      <c r="CQ85" t="str">
        <f>IFERROR(VLOOKUP($B85,'S26'!B:S,14,FALSE),"")</f>
        <v/>
      </c>
      <c r="CR85" t="str">
        <f>IFERROR(VLOOKUP($B85,'S27'!B:S,14,FALSE),"")</f>
        <v/>
      </c>
      <c r="CS85" t="str">
        <f>IFERROR(VLOOKUP($B85,'S28'!B:S,14,FALSE),"")</f>
        <v/>
      </c>
      <c r="CT85" t="str">
        <f>IFERROR(VLOOKUP($B85,'S29'!B:S,14,FALSE),"")</f>
        <v/>
      </c>
      <c r="CU85" t="str">
        <f>IFERROR(VLOOKUP($B85,'S30'!B:S,14,FALSE),"")</f>
        <v/>
      </c>
      <c r="CV85" t="str">
        <f>IFERROR(VLOOKUP($B85,'S31'!B:S,14,FALSE),"")</f>
        <v/>
      </c>
      <c r="CW85" t="str">
        <f>IFERROR(VLOOKUP($B85,'S32'!B:S,14,FALSE),"")</f>
        <v/>
      </c>
      <c r="CX85" t="str">
        <f>IFERROR(VLOOKUP($B85,'S33'!B:S,14,FALSE),"")</f>
        <v/>
      </c>
      <c r="CY85" t="str">
        <f>IFERROR(VLOOKUP($B85,'S34'!B:S,14,FALSE),"")</f>
        <v/>
      </c>
      <c r="CZ85" t="str">
        <f>IFERROR(VLOOKUP($B85,'S35'!B:S,14,FALSE),"")</f>
        <v/>
      </c>
      <c r="DA85" t="str">
        <f>IFERROR(VLOOKUP($B85,'S36'!B:S,14,FALSE),"")</f>
        <v/>
      </c>
      <c r="DB85" t="str">
        <f>IFERROR(VLOOKUP($B85,'S37'!B:S,14,FALSE),"")</f>
        <v/>
      </c>
      <c r="DC85" t="str">
        <f>IFERROR(VLOOKUP($B85,'S38'!B:S,14,FALSE),"")</f>
        <v/>
      </c>
      <c r="DD85" t="str">
        <f>IFERROR(VLOOKUP($B85,'S39'!B:S,14,FALSE),"")</f>
        <v/>
      </c>
      <c r="DE85" t="str">
        <f>IFERROR(VLOOKUP($B85,'S40'!B:S,14,FALSE),"")</f>
        <v/>
      </c>
      <c r="DF85" t="str">
        <f>IFERROR(VLOOKUP($B85,'S41'!B:S,14,FALSE),"")</f>
        <v/>
      </c>
      <c r="DG85" t="str">
        <f>IFERROR(VLOOKUP($B85,'S42'!B:S,14,FALSE),"")</f>
        <v/>
      </c>
      <c r="DH85" t="str">
        <f>IFERROR(VLOOKUP($B85,'S43'!B:S,14,FALSE),"")</f>
        <v/>
      </c>
      <c r="DI85" t="str">
        <f>IFERROR(VLOOKUP($B85,'S44'!B:S,14,FALSE),"")</f>
        <v/>
      </c>
      <c r="DJ85" t="str">
        <f>IFERROR(VLOOKUP($B85,'S45'!B:S,14,FALSE),"")</f>
        <v/>
      </c>
      <c r="DK85" t="str">
        <f>IFERROR(VLOOKUP($B85,'S46'!B:S,14,FALSE),"")</f>
        <v/>
      </c>
      <c r="DL85" t="str">
        <f>IFERROR(VLOOKUP($B85,'S47'!B:S,14,FALSE),"")</f>
        <v/>
      </c>
      <c r="DM85" t="str">
        <f>IFERROR(VLOOKUP($B85,'S48'!B:S,14,FALSE),"")</f>
        <v/>
      </c>
      <c r="DN85" t="str">
        <f>IFERROR(VLOOKUP($B85,'S49'!B:S,14,FALSE),"")</f>
        <v/>
      </c>
      <c r="DO85" t="str">
        <f>IFERROR(VLOOKUP($B85,'S50'!B:S,14,FALSE),"")</f>
        <v/>
      </c>
      <c r="DP85" t="str">
        <f>IFERROR(VLOOKUP($B85,'S51'!B:S,14,FALSE),"")</f>
        <v/>
      </c>
      <c r="DQ85" t="str">
        <f>IFERROR(VLOOKUP($B85,'S52'!B:S,14,FALSE),"")</f>
        <v/>
      </c>
      <c r="DR85" t="str">
        <f t="shared" si="10"/>
        <v/>
      </c>
      <c r="DT85" s="208"/>
    </row>
    <row r="86" spans="1:124" ht="26.25" hidden="1" x14ac:dyDescent="0.25">
      <c r="A86" s="48"/>
      <c r="B86" s="39"/>
      <c r="F86" s="86" t="str">
        <f>IF(B86="","",IFERROR(INDEX(Challenge!$A$3:$A$72,MATCH(B86,Challenge!$B$3:$B$72,0)),"non classé"))</f>
        <v/>
      </c>
      <c r="G86" s="86"/>
      <c r="H86" t="str">
        <f>IFERROR(VLOOKUP($B86,'S01'!B:S,13,FALSE),"")</f>
        <v/>
      </c>
      <c r="I86" t="str">
        <f>IFERROR(VLOOKUP($B86,'S02'!B:S,13,FALSE),"")</f>
        <v/>
      </c>
      <c r="J86" t="str">
        <f>IFERROR(VLOOKUP($B86,'S03'!B:S,13,FALSE),"")</f>
        <v/>
      </c>
      <c r="K86" t="str">
        <f>IFERROR(VLOOKUP($B86,'S04'!B:S,13,FALSE),"")</f>
        <v/>
      </c>
      <c r="L86" t="str">
        <f>IFERROR(VLOOKUP($B86,'S05'!B:S,13,FALSE),"")</f>
        <v/>
      </c>
      <c r="M86" t="str">
        <f>IFERROR(VLOOKUP($B86,'S06'!B:S,13,FALSE),"")</f>
        <v/>
      </c>
      <c r="N86" t="str">
        <f>IFERROR(VLOOKUP($B86,'S07'!B:S,13,FALSE),"")</f>
        <v/>
      </c>
      <c r="O86" t="str">
        <f>IFERROR(VLOOKUP($B86,'S08'!B:S,13,FALSE),"")</f>
        <v/>
      </c>
      <c r="P86" t="str">
        <f>IFERROR(VLOOKUP($B86,'S09'!B:S,13,FALSE),"")</f>
        <v/>
      </c>
      <c r="Q86" t="str">
        <f>IFERROR(VLOOKUP($B86,'S10'!B:S,13,FALSE),"")</f>
        <v/>
      </c>
      <c r="R86" t="str">
        <f>IFERROR(VLOOKUP($B86,'S11'!B:S,13,FALSE),"")</f>
        <v/>
      </c>
      <c r="S86" t="str">
        <f>IFERROR(VLOOKUP($B86,'S12'!B:S,13,FALSE),"")</f>
        <v/>
      </c>
      <c r="T86" t="str">
        <f>IFERROR(VLOOKUP($B86,'S13'!B:S,13,FALSE),"")</f>
        <v/>
      </c>
      <c r="U86" t="str">
        <f>IFERROR(VLOOKUP($B86,'S14'!B:S,13,FALSE),"")</f>
        <v/>
      </c>
      <c r="V86" t="str">
        <f>IFERROR(VLOOKUP($B86,'S15'!B:S,13,FALSE),"")</f>
        <v/>
      </c>
      <c r="W86" t="str">
        <f>IFERROR(VLOOKUP($B86,'S16'!B:S,13,FALSE),"")</f>
        <v/>
      </c>
      <c r="X86" t="str">
        <f>IFERROR(VLOOKUP($B86,'S17'!B:S,13,FALSE),"")</f>
        <v/>
      </c>
      <c r="Y86" t="str">
        <f>IFERROR(VLOOKUP($B86,'S18'!B:S,13,FALSE),"")</f>
        <v/>
      </c>
      <c r="Z86" t="str">
        <f>IFERROR(VLOOKUP($B86,'S19'!B:S,13,FALSE),"")</f>
        <v/>
      </c>
      <c r="AA86" t="str">
        <f>IFERROR(VLOOKUP($B86,'S20'!B:S,13,FALSE),"")</f>
        <v/>
      </c>
      <c r="AB86" t="str">
        <f>IFERROR(VLOOKUP($B86,'S21'!B:S,13,FALSE),"")</f>
        <v/>
      </c>
      <c r="AC86" t="str">
        <f>IFERROR(VLOOKUP($B86,'S22'!B:S,13,FALSE),"")</f>
        <v/>
      </c>
      <c r="AD86" t="str">
        <f>IFERROR(VLOOKUP($B86,'S23'!B:S,13,FALSE),"")</f>
        <v/>
      </c>
      <c r="AE86" t="str">
        <f>IFERROR(VLOOKUP($B86,'S24'!B:S,13,FALSE),"")</f>
        <v/>
      </c>
      <c r="AF86" t="str">
        <f>IFERROR(VLOOKUP($B86,'S25'!B:S,13,FALSE),"")</f>
        <v/>
      </c>
      <c r="AG86" t="str">
        <f>IFERROR(VLOOKUP($B86,'S26'!B:S,13,FALSE),"")</f>
        <v/>
      </c>
      <c r="AH86" t="str">
        <f>IFERROR(VLOOKUP($B86,'S27'!B:S,13,FALSE),"")</f>
        <v/>
      </c>
      <c r="AI86" t="str">
        <f>IFERROR(VLOOKUP($B86,'S28'!B:S,13,FALSE),"")</f>
        <v/>
      </c>
      <c r="AJ86" t="str">
        <f>IFERROR(VLOOKUP($B86,'S29'!B:S,13,FALSE),"")</f>
        <v/>
      </c>
      <c r="AK86" t="str">
        <f>IFERROR(VLOOKUP($B86,'S30'!B:S,13,FALSE),"")</f>
        <v/>
      </c>
      <c r="AL86" t="str">
        <f>IFERROR(VLOOKUP($B86,'S31'!B:S,13,FALSE),"")</f>
        <v/>
      </c>
      <c r="AM86" t="str">
        <f>IFERROR(VLOOKUP($B86,'S32'!B:S,13,FALSE),"")</f>
        <v/>
      </c>
      <c r="AN86" t="str">
        <f>IFERROR(VLOOKUP($B86,'S33'!B:S,13,FALSE),"")</f>
        <v/>
      </c>
      <c r="AO86" t="str">
        <f>IFERROR(VLOOKUP($B86,'S34'!B:S,13,FALSE),"")</f>
        <v/>
      </c>
      <c r="AP86" t="str">
        <f>IFERROR(VLOOKUP($B86,'S35'!B:S,13,FALSE),"")</f>
        <v/>
      </c>
      <c r="AQ86" t="str">
        <f>IFERROR(VLOOKUP($B86,'S36'!B:S,13,FALSE),"")</f>
        <v/>
      </c>
      <c r="AR86" t="str">
        <f>IFERROR(VLOOKUP($B86,'S37'!B:S,13,FALSE),"")</f>
        <v/>
      </c>
      <c r="AS86" t="str">
        <f>IFERROR(VLOOKUP($B86,'S38'!B:S,13,FALSE),"")</f>
        <v/>
      </c>
      <c r="AT86" t="str">
        <f>IFERROR(VLOOKUP($B86,'S39'!B:S,13,FALSE),"")</f>
        <v/>
      </c>
      <c r="AU86" s="37" t="str">
        <f>IFERROR(VLOOKUP($B86,'S40'!B:S,13,FALSE),"")</f>
        <v/>
      </c>
      <c r="AV86" t="str">
        <f>IFERROR(VLOOKUP($B86,'S41'!B:S,13,FALSE),"")</f>
        <v/>
      </c>
      <c r="AW86" t="str">
        <f>IFERROR(VLOOKUP($B86,'S42'!B:S,13,FALSE),"")</f>
        <v/>
      </c>
      <c r="AX86" t="str">
        <f>IFERROR(VLOOKUP($B86,'S43'!B:S,13,FALSE),"")</f>
        <v/>
      </c>
      <c r="AY86" t="str">
        <f>IFERROR(VLOOKUP($B86,'S44'!B:S,13,FALSE),"")</f>
        <v/>
      </c>
      <c r="AZ86" t="str">
        <f>IFERROR(VLOOKUP($B86,'S45'!B:S,13,FALSE),"")</f>
        <v/>
      </c>
      <c r="BA86" t="str">
        <f>IFERROR(VLOOKUP($B86,'S46'!B:S,13,FALSE),"")</f>
        <v/>
      </c>
      <c r="BB86" t="str">
        <f>IFERROR(VLOOKUP($B86,'S47'!B:S,13,FALSE),"")</f>
        <v/>
      </c>
      <c r="BC86" t="str">
        <f>IFERROR(VLOOKUP($B86,'S48'!B:S,13,FALSE),"")</f>
        <v/>
      </c>
      <c r="BD86" t="str">
        <f>IFERROR(VLOOKUP($B86,'S49'!B:S,13,FALSE),"")</f>
        <v/>
      </c>
      <c r="BE86" t="str">
        <f>IFERROR(VLOOKUP($B86,'S50'!B:S,13,FALSE),"")</f>
        <v/>
      </c>
      <c r="BF86" t="str">
        <f>IFERROR(VLOOKUP($B86,'S51'!B:S,13,FALSE),"")</f>
        <v/>
      </c>
      <c r="BG86" t="str">
        <f>IFERROR(VLOOKUP($B86,'S52'!B:S,13,FALSE),"")</f>
        <v/>
      </c>
      <c r="BH86" s="188">
        <f t="shared" si="6"/>
        <v>-9999.0000999999993</v>
      </c>
      <c r="BI86" s="65" t="str">
        <f t="shared" si="8"/>
        <v/>
      </c>
      <c r="BJ86" s="65" t="str">
        <f t="shared" si="9"/>
        <v/>
      </c>
      <c r="BK86" s="54">
        <f t="shared" si="1"/>
        <v>0</v>
      </c>
      <c r="BR86" t="str">
        <f>IFERROR(VLOOKUP($B86,'S01'!B:S,14,FALSE),"")</f>
        <v/>
      </c>
      <c r="BS86" t="str">
        <f>IFERROR(VLOOKUP($B86,'S02'!B:S,14,FALSE),"")</f>
        <v/>
      </c>
      <c r="BT86" t="str">
        <f>IFERROR(VLOOKUP($B86,'S03'!B:S,14,FALSE),"")</f>
        <v/>
      </c>
      <c r="BU86" t="str">
        <f>IFERROR(VLOOKUP($B86,'S04'!B:S,14,FALSE),"")</f>
        <v/>
      </c>
      <c r="BV86" t="str">
        <f>IFERROR(VLOOKUP($B86,'S05'!B:S,14,FALSE),"")</f>
        <v/>
      </c>
      <c r="BW86" t="str">
        <f>IFERROR(VLOOKUP($B86,'S06'!B:S,14,FALSE),"")</f>
        <v/>
      </c>
      <c r="BX86" t="str">
        <f>IFERROR(VLOOKUP($B86,'S07'!B:S,14,FALSE),"")</f>
        <v/>
      </c>
      <c r="BY86" t="str">
        <f>IFERROR(VLOOKUP($B86,'S08'!B:S,14,FALSE),"")</f>
        <v/>
      </c>
      <c r="BZ86" t="str">
        <f>IFERROR(VLOOKUP($B86,'S09'!B:S,14,FALSE),"")</f>
        <v/>
      </c>
      <c r="CA86" t="str">
        <f>IFERROR(VLOOKUP($B86,'S10'!B:S,14,FALSE),"")</f>
        <v/>
      </c>
      <c r="CB86" t="str">
        <f>IFERROR(VLOOKUP($B86,'S11'!B:S,14,FALSE),"")</f>
        <v/>
      </c>
      <c r="CC86" t="str">
        <f>IFERROR(VLOOKUP($B86,'S12'!B:S,14,FALSE),"")</f>
        <v/>
      </c>
      <c r="CD86" t="str">
        <f>IFERROR(VLOOKUP($B86,'S13'!B:S,14,FALSE),"")</f>
        <v/>
      </c>
      <c r="CE86" t="str">
        <f>IFERROR(VLOOKUP($B86,'S14'!B:S,14,FALSE),"")</f>
        <v/>
      </c>
      <c r="CF86" t="str">
        <f>IFERROR(VLOOKUP($B86,'S15'!B:S,14,FALSE),"")</f>
        <v/>
      </c>
      <c r="CG86" t="str">
        <f>IFERROR(VLOOKUP($B86,'S16'!B:S,14,FALSE),"")</f>
        <v/>
      </c>
      <c r="CH86" t="str">
        <f>IFERROR(VLOOKUP($B86,'S17'!B:S,14,FALSE),"")</f>
        <v/>
      </c>
      <c r="CI86" t="str">
        <f>IFERROR(VLOOKUP($B86,'S18'!B:S,14,FALSE),"")</f>
        <v/>
      </c>
      <c r="CJ86" t="str">
        <f>IFERROR(VLOOKUP($B86,'S19'!B:S,14,FALSE),"")</f>
        <v/>
      </c>
      <c r="CK86" t="str">
        <f>IFERROR(VLOOKUP($B86,'S20'!B:S,14,FALSE),"")</f>
        <v/>
      </c>
      <c r="CL86" t="str">
        <f>IFERROR(VLOOKUP($B86,'S21'!B:S,14,FALSE),"")</f>
        <v/>
      </c>
      <c r="CM86" t="str">
        <f>IFERROR(VLOOKUP($B86,'S22'!B:S,14,FALSE),"")</f>
        <v/>
      </c>
      <c r="CN86" t="str">
        <f>IFERROR(VLOOKUP($B86,'S23'!B:S,14,FALSE),"")</f>
        <v/>
      </c>
      <c r="CO86" t="str">
        <f>IFERROR(VLOOKUP($B86,'S24'!B:S,14,FALSE),"")</f>
        <v/>
      </c>
      <c r="CP86" t="str">
        <f>IFERROR(VLOOKUP($B86,'S25'!B:S,14,FALSE),"")</f>
        <v/>
      </c>
      <c r="CQ86" t="str">
        <f>IFERROR(VLOOKUP($B86,'S26'!B:S,14,FALSE),"")</f>
        <v/>
      </c>
      <c r="CR86" t="str">
        <f>IFERROR(VLOOKUP($B86,'S27'!B:S,14,FALSE),"")</f>
        <v/>
      </c>
      <c r="CS86" t="str">
        <f>IFERROR(VLOOKUP($B86,'S28'!B:S,14,FALSE),"")</f>
        <v/>
      </c>
      <c r="CT86" t="str">
        <f>IFERROR(VLOOKUP($B86,'S29'!B:S,14,FALSE),"")</f>
        <v/>
      </c>
      <c r="CU86" t="str">
        <f>IFERROR(VLOOKUP($B86,'S30'!B:S,14,FALSE),"")</f>
        <v/>
      </c>
      <c r="CV86" t="str">
        <f>IFERROR(VLOOKUP($B86,'S31'!B:S,14,FALSE),"")</f>
        <v/>
      </c>
      <c r="CW86" t="str">
        <f>IFERROR(VLOOKUP($B86,'S32'!B:S,14,FALSE),"")</f>
        <v/>
      </c>
      <c r="CX86" t="str">
        <f>IFERROR(VLOOKUP($B86,'S33'!B:S,14,FALSE),"")</f>
        <v/>
      </c>
      <c r="CY86" t="str">
        <f>IFERROR(VLOOKUP($B86,'S34'!B:S,14,FALSE),"")</f>
        <v/>
      </c>
      <c r="CZ86" t="str">
        <f>IFERROR(VLOOKUP($B86,'S35'!B:S,14,FALSE),"")</f>
        <v/>
      </c>
      <c r="DA86" t="str">
        <f>IFERROR(VLOOKUP($B86,'S36'!B:S,14,FALSE),"")</f>
        <v/>
      </c>
      <c r="DB86" t="str">
        <f>IFERROR(VLOOKUP($B86,'S37'!B:S,14,FALSE),"")</f>
        <v/>
      </c>
      <c r="DC86" t="str">
        <f>IFERROR(VLOOKUP($B86,'S38'!B:S,14,FALSE),"")</f>
        <v/>
      </c>
      <c r="DD86" t="str">
        <f>IFERROR(VLOOKUP($B86,'S39'!B:S,14,FALSE),"")</f>
        <v/>
      </c>
      <c r="DE86" t="str">
        <f>IFERROR(VLOOKUP($B86,'S40'!B:S,14,FALSE),"")</f>
        <v/>
      </c>
      <c r="DF86" t="str">
        <f>IFERROR(VLOOKUP($B86,'S41'!B:S,14,FALSE),"")</f>
        <v/>
      </c>
      <c r="DG86" t="str">
        <f>IFERROR(VLOOKUP($B86,'S42'!B:S,14,FALSE),"")</f>
        <v/>
      </c>
      <c r="DH86" t="str">
        <f>IFERROR(VLOOKUP($B86,'S43'!B:S,14,FALSE),"")</f>
        <v/>
      </c>
      <c r="DI86" t="str">
        <f>IFERROR(VLOOKUP($B86,'S44'!B:S,14,FALSE),"")</f>
        <v/>
      </c>
      <c r="DJ86" t="str">
        <f>IFERROR(VLOOKUP($B86,'S45'!B:S,14,FALSE),"")</f>
        <v/>
      </c>
      <c r="DK86" t="str">
        <f>IFERROR(VLOOKUP($B86,'S46'!B:S,14,FALSE),"")</f>
        <v/>
      </c>
      <c r="DL86" t="str">
        <f>IFERROR(VLOOKUP($B86,'S47'!B:S,14,FALSE),"")</f>
        <v/>
      </c>
      <c r="DM86" t="str">
        <f>IFERROR(VLOOKUP($B86,'S48'!B:S,14,FALSE),"")</f>
        <v/>
      </c>
      <c r="DN86" t="str">
        <f>IFERROR(VLOOKUP($B86,'S49'!B:S,14,FALSE),"")</f>
        <v/>
      </c>
      <c r="DO86" t="str">
        <f>IFERROR(VLOOKUP($B86,'S50'!B:S,14,FALSE),"")</f>
        <v/>
      </c>
      <c r="DP86" t="str">
        <f>IFERROR(VLOOKUP($B86,'S51'!B:S,14,FALSE),"")</f>
        <v/>
      </c>
      <c r="DQ86" t="str">
        <f>IFERROR(VLOOKUP($B86,'S52'!B:S,14,FALSE),"")</f>
        <v/>
      </c>
      <c r="DR86" t="str">
        <f t="shared" si="10"/>
        <v/>
      </c>
      <c r="DT86" s="208"/>
    </row>
    <row r="87" spans="1:124" ht="26.25" hidden="1" x14ac:dyDescent="0.25">
      <c r="A87" s="48"/>
      <c r="B87" s="39"/>
      <c r="F87" s="86" t="str">
        <f>IF(B87="","",IFERROR(INDEX(Challenge!$A$3:$A$72,MATCH(B87,Challenge!$B$3:$B$72,0)),"non classé"))</f>
        <v/>
      </c>
      <c r="G87" s="86"/>
      <c r="H87" t="str">
        <f>IFERROR(VLOOKUP($B87,'S01'!B:S,13,FALSE),"")</f>
        <v/>
      </c>
      <c r="I87" t="str">
        <f>IFERROR(VLOOKUP($B87,'S02'!B:S,13,FALSE),"")</f>
        <v/>
      </c>
      <c r="J87" t="str">
        <f>IFERROR(VLOOKUP($B87,'S03'!B:S,13,FALSE),"")</f>
        <v/>
      </c>
      <c r="K87" t="str">
        <f>IFERROR(VLOOKUP($B87,'S04'!B:S,13,FALSE),"")</f>
        <v/>
      </c>
      <c r="L87" t="str">
        <f>IFERROR(VLOOKUP($B87,'S05'!B:S,13,FALSE),"")</f>
        <v/>
      </c>
      <c r="M87" t="str">
        <f>IFERROR(VLOOKUP($B87,'S06'!B:S,13,FALSE),"")</f>
        <v/>
      </c>
      <c r="N87" t="str">
        <f>IFERROR(VLOOKUP($B87,'S07'!B:S,13,FALSE),"")</f>
        <v/>
      </c>
      <c r="O87" t="str">
        <f>IFERROR(VLOOKUP($B87,'S08'!B:S,13,FALSE),"")</f>
        <v/>
      </c>
      <c r="P87" t="str">
        <f>IFERROR(VLOOKUP($B87,'S09'!B:S,13,FALSE),"")</f>
        <v/>
      </c>
      <c r="Q87" t="str">
        <f>IFERROR(VLOOKUP($B87,'S10'!B:S,13,FALSE),"")</f>
        <v/>
      </c>
      <c r="R87" t="str">
        <f>IFERROR(VLOOKUP($B87,'S11'!B:S,13,FALSE),"")</f>
        <v/>
      </c>
      <c r="S87" t="str">
        <f>IFERROR(VLOOKUP($B87,'S12'!B:S,13,FALSE),"")</f>
        <v/>
      </c>
      <c r="T87" t="str">
        <f>IFERROR(VLOOKUP($B87,'S13'!B:S,13,FALSE),"")</f>
        <v/>
      </c>
      <c r="U87" t="str">
        <f>IFERROR(VLOOKUP($B87,'S14'!B:S,13,FALSE),"")</f>
        <v/>
      </c>
      <c r="V87" t="str">
        <f>IFERROR(VLOOKUP($B87,'S15'!B:S,13,FALSE),"")</f>
        <v/>
      </c>
      <c r="W87" t="str">
        <f>IFERROR(VLOOKUP($B87,'S16'!B:S,13,FALSE),"")</f>
        <v/>
      </c>
      <c r="X87" t="str">
        <f>IFERROR(VLOOKUP($B87,'S17'!B:S,13,FALSE),"")</f>
        <v/>
      </c>
      <c r="Y87" t="str">
        <f>IFERROR(VLOOKUP($B87,'S18'!B:S,13,FALSE),"")</f>
        <v/>
      </c>
      <c r="Z87" t="str">
        <f>IFERROR(VLOOKUP($B87,'S19'!B:S,13,FALSE),"")</f>
        <v/>
      </c>
      <c r="AA87" t="str">
        <f>IFERROR(VLOOKUP($B87,'S20'!B:S,13,FALSE),"")</f>
        <v/>
      </c>
      <c r="AB87" t="str">
        <f>IFERROR(VLOOKUP($B87,'S21'!B:S,13,FALSE),"")</f>
        <v/>
      </c>
      <c r="AC87" t="str">
        <f>IFERROR(VLOOKUP($B87,'S22'!B:S,13,FALSE),"")</f>
        <v/>
      </c>
      <c r="AD87" t="str">
        <f>IFERROR(VLOOKUP($B87,'S23'!B:S,13,FALSE),"")</f>
        <v/>
      </c>
      <c r="AE87" t="str">
        <f>IFERROR(VLOOKUP($B87,'S24'!B:S,13,FALSE),"")</f>
        <v/>
      </c>
      <c r="AF87" t="str">
        <f>IFERROR(VLOOKUP($B87,'S25'!B:S,13,FALSE),"")</f>
        <v/>
      </c>
      <c r="AG87" t="str">
        <f>IFERROR(VLOOKUP($B87,'S26'!B:S,13,FALSE),"")</f>
        <v/>
      </c>
      <c r="AH87" t="str">
        <f>IFERROR(VLOOKUP($B87,'S27'!B:S,13,FALSE),"")</f>
        <v/>
      </c>
      <c r="AI87" t="str">
        <f>IFERROR(VLOOKUP($B87,'S28'!B:S,13,FALSE),"")</f>
        <v/>
      </c>
      <c r="AJ87" t="str">
        <f>IFERROR(VLOOKUP($B87,'S29'!B:S,13,FALSE),"")</f>
        <v/>
      </c>
      <c r="AK87" t="str">
        <f>IFERROR(VLOOKUP($B87,'S30'!B:S,13,FALSE),"")</f>
        <v/>
      </c>
      <c r="AL87" t="str">
        <f>IFERROR(VLOOKUP($B87,'S31'!B:S,13,FALSE),"")</f>
        <v/>
      </c>
      <c r="AM87" t="str">
        <f>IFERROR(VLOOKUP($B87,'S32'!B:S,13,FALSE),"")</f>
        <v/>
      </c>
      <c r="AN87" t="str">
        <f>IFERROR(VLOOKUP($B87,'S33'!B:S,13,FALSE),"")</f>
        <v/>
      </c>
      <c r="AO87" t="str">
        <f>IFERROR(VLOOKUP($B87,'S34'!B:S,13,FALSE),"")</f>
        <v/>
      </c>
      <c r="AP87" t="str">
        <f>IFERROR(VLOOKUP($B87,'S35'!B:S,13,FALSE),"")</f>
        <v/>
      </c>
      <c r="AQ87" t="str">
        <f>IFERROR(VLOOKUP($B87,'S36'!B:S,13,FALSE),"")</f>
        <v/>
      </c>
      <c r="AR87" t="str">
        <f>IFERROR(VLOOKUP($B87,'S37'!B:S,13,FALSE),"")</f>
        <v/>
      </c>
      <c r="AS87" t="str">
        <f>IFERROR(VLOOKUP($B87,'S38'!B:S,13,FALSE),"")</f>
        <v/>
      </c>
      <c r="AT87" t="str">
        <f>IFERROR(VLOOKUP($B87,'S39'!B:S,13,FALSE),"")</f>
        <v/>
      </c>
      <c r="AU87" s="37" t="str">
        <f>IFERROR(VLOOKUP($B87,'S40'!B:S,13,FALSE),"")</f>
        <v/>
      </c>
      <c r="AV87" t="str">
        <f>IFERROR(VLOOKUP($B87,'S41'!B:S,13,FALSE),"")</f>
        <v/>
      </c>
      <c r="AW87" t="str">
        <f>IFERROR(VLOOKUP($B87,'S42'!B:S,13,FALSE),"")</f>
        <v/>
      </c>
      <c r="AX87" t="str">
        <f>IFERROR(VLOOKUP($B87,'S43'!B:S,13,FALSE),"")</f>
        <v/>
      </c>
      <c r="AY87" t="str">
        <f>IFERROR(VLOOKUP($B87,'S44'!B:S,13,FALSE),"")</f>
        <v/>
      </c>
      <c r="AZ87" t="str">
        <f>IFERROR(VLOOKUP($B87,'S45'!B:S,13,FALSE),"")</f>
        <v/>
      </c>
      <c r="BA87" t="str">
        <f>IFERROR(VLOOKUP($B87,'S46'!B:S,13,FALSE),"")</f>
        <v/>
      </c>
      <c r="BB87" t="str">
        <f>IFERROR(VLOOKUP($B87,'S47'!B:S,13,FALSE),"")</f>
        <v/>
      </c>
      <c r="BC87" t="str">
        <f>IFERROR(VLOOKUP($B87,'S48'!B:S,13,FALSE),"")</f>
        <v/>
      </c>
      <c r="BD87" t="str">
        <f>IFERROR(VLOOKUP($B87,'S49'!B:S,13,FALSE),"")</f>
        <v/>
      </c>
      <c r="BE87" t="str">
        <f>IFERROR(VLOOKUP($B87,'S50'!B:S,13,FALSE),"")</f>
        <v/>
      </c>
      <c r="BF87" t="str">
        <f>IFERROR(VLOOKUP($B87,'S51'!B:S,13,FALSE),"")</f>
        <v/>
      </c>
      <c r="BG87" t="str">
        <f>IFERROR(VLOOKUP($B87,'S52'!B:S,13,FALSE),"")</f>
        <v/>
      </c>
      <c r="BH87" s="188">
        <f t="shared" si="6"/>
        <v>-9999.0000999999993</v>
      </c>
      <c r="BI87" s="65" t="str">
        <f t="shared" si="8"/>
        <v/>
      </c>
      <c r="BJ87" s="65" t="str">
        <f t="shared" si="9"/>
        <v/>
      </c>
      <c r="BK87" s="54">
        <f t="shared" si="1"/>
        <v>0</v>
      </c>
      <c r="BR87" t="str">
        <f>IFERROR(VLOOKUP($B87,'S01'!B:S,14,FALSE),"")</f>
        <v/>
      </c>
      <c r="BS87" t="str">
        <f>IFERROR(VLOOKUP($B87,'S02'!B:S,14,FALSE),"")</f>
        <v/>
      </c>
      <c r="BT87" t="str">
        <f>IFERROR(VLOOKUP($B87,'S03'!B:S,14,FALSE),"")</f>
        <v/>
      </c>
      <c r="BU87" t="str">
        <f>IFERROR(VLOOKUP($B87,'S04'!B:S,14,FALSE),"")</f>
        <v/>
      </c>
      <c r="BV87" t="str">
        <f>IFERROR(VLOOKUP($B87,'S05'!B:S,14,FALSE),"")</f>
        <v/>
      </c>
      <c r="BW87" t="str">
        <f>IFERROR(VLOOKUP($B87,'S06'!B:S,14,FALSE),"")</f>
        <v/>
      </c>
      <c r="BX87" t="str">
        <f>IFERROR(VLOOKUP($B87,'S07'!B:S,14,FALSE),"")</f>
        <v/>
      </c>
      <c r="BY87" t="str">
        <f>IFERROR(VLOOKUP($B87,'S08'!B:S,14,FALSE),"")</f>
        <v/>
      </c>
      <c r="BZ87" t="str">
        <f>IFERROR(VLOOKUP($B87,'S09'!B:S,14,FALSE),"")</f>
        <v/>
      </c>
      <c r="CA87" t="str">
        <f>IFERROR(VLOOKUP($B87,'S10'!B:S,14,FALSE),"")</f>
        <v/>
      </c>
      <c r="CB87" t="str">
        <f>IFERROR(VLOOKUP($B87,'S11'!B:S,14,FALSE),"")</f>
        <v/>
      </c>
      <c r="CC87" t="str">
        <f>IFERROR(VLOOKUP($B87,'S12'!B:S,14,FALSE),"")</f>
        <v/>
      </c>
      <c r="CD87" t="str">
        <f>IFERROR(VLOOKUP($B87,'S13'!B:S,14,FALSE),"")</f>
        <v/>
      </c>
      <c r="CE87" t="str">
        <f>IFERROR(VLOOKUP($B87,'S14'!B:S,14,FALSE),"")</f>
        <v/>
      </c>
      <c r="CF87" t="str">
        <f>IFERROR(VLOOKUP($B87,'S15'!B:S,14,FALSE),"")</f>
        <v/>
      </c>
      <c r="CG87" t="str">
        <f>IFERROR(VLOOKUP($B87,'S16'!B:S,14,FALSE),"")</f>
        <v/>
      </c>
      <c r="CH87" t="str">
        <f>IFERROR(VLOOKUP($B87,'S17'!B:S,14,FALSE),"")</f>
        <v/>
      </c>
      <c r="CI87" t="str">
        <f>IFERROR(VLOOKUP($B87,'S18'!B:S,14,FALSE),"")</f>
        <v/>
      </c>
      <c r="CJ87" t="str">
        <f>IFERROR(VLOOKUP($B87,'S19'!B:S,14,FALSE),"")</f>
        <v/>
      </c>
      <c r="CK87" t="str">
        <f>IFERROR(VLOOKUP($B87,'S20'!B:S,14,FALSE),"")</f>
        <v/>
      </c>
      <c r="CL87" t="str">
        <f>IFERROR(VLOOKUP($B87,'S21'!B:S,14,FALSE),"")</f>
        <v/>
      </c>
      <c r="CM87" t="str">
        <f>IFERROR(VLOOKUP($B87,'S22'!B:S,14,FALSE),"")</f>
        <v/>
      </c>
      <c r="CN87" t="str">
        <f>IFERROR(VLOOKUP($B87,'S23'!B:S,14,FALSE),"")</f>
        <v/>
      </c>
      <c r="CO87" t="str">
        <f>IFERROR(VLOOKUP($B87,'S24'!B:S,14,FALSE),"")</f>
        <v/>
      </c>
      <c r="CP87" t="str">
        <f>IFERROR(VLOOKUP($B87,'S25'!B:S,14,FALSE),"")</f>
        <v/>
      </c>
      <c r="CQ87" t="str">
        <f>IFERROR(VLOOKUP($B87,'S26'!B:S,14,FALSE),"")</f>
        <v/>
      </c>
      <c r="CR87" t="str">
        <f>IFERROR(VLOOKUP($B87,'S27'!B:S,14,FALSE),"")</f>
        <v/>
      </c>
      <c r="CS87" t="str">
        <f>IFERROR(VLOOKUP($B87,'S28'!B:S,14,FALSE),"")</f>
        <v/>
      </c>
      <c r="CT87" t="str">
        <f>IFERROR(VLOOKUP($B87,'S29'!B:S,14,FALSE),"")</f>
        <v/>
      </c>
      <c r="CU87" t="str">
        <f>IFERROR(VLOOKUP($B87,'S30'!B:S,14,FALSE),"")</f>
        <v/>
      </c>
      <c r="CV87" t="str">
        <f>IFERROR(VLOOKUP($B87,'S31'!B:S,14,FALSE),"")</f>
        <v/>
      </c>
      <c r="CW87" t="str">
        <f>IFERROR(VLOOKUP($B87,'S32'!B:S,14,FALSE),"")</f>
        <v/>
      </c>
      <c r="CX87" t="str">
        <f>IFERROR(VLOOKUP($B87,'S33'!B:S,14,FALSE),"")</f>
        <v/>
      </c>
      <c r="CY87" t="str">
        <f>IFERROR(VLOOKUP($B87,'S34'!B:S,14,FALSE),"")</f>
        <v/>
      </c>
      <c r="CZ87" t="str">
        <f>IFERROR(VLOOKUP($B87,'S35'!B:S,14,FALSE),"")</f>
        <v/>
      </c>
      <c r="DA87" t="str">
        <f>IFERROR(VLOOKUP($B87,'S36'!B:S,14,FALSE),"")</f>
        <v/>
      </c>
      <c r="DB87" t="str">
        <f>IFERROR(VLOOKUP($B87,'S37'!B:S,14,FALSE),"")</f>
        <v/>
      </c>
      <c r="DC87" t="str">
        <f>IFERROR(VLOOKUP($B87,'S38'!B:S,14,FALSE),"")</f>
        <v/>
      </c>
      <c r="DD87" t="str">
        <f>IFERROR(VLOOKUP($B87,'S39'!B:S,14,FALSE),"")</f>
        <v/>
      </c>
      <c r="DE87" t="str">
        <f>IFERROR(VLOOKUP($B87,'S40'!B:S,14,FALSE),"")</f>
        <v/>
      </c>
      <c r="DF87" t="str">
        <f>IFERROR(VLOOKUP($B87,'S41'!B:S,14,FALSE),"")</f>
        <v/>
      </c>
      <c r="DG87" t="str">
        <f>IFERROR(VLOOKUP($B87,'S42'!B:S,14,FALSE),"")</f>
        <v/>
      </c>
      <c r="DH87" t="str">
        <f>IFERROR(VLOOKUP($B87,'S43'!B:S,14,FALSE),"")</f>
        <v/>
      </c>
      <c r="DI87" t="str">
        <f>IFERROR(VLOOKUP($B87,'S44'!B:S,14,FALSE),"")</f>
        <v/>
      </c>
      <c r="DJ87" t="str">
        <f>IFERROR(VLOOKUP($B87,'S45'!B:S,14,FALSE),"")</f>
        <v/>
      </c>
      <c r="DK87" t="str">
        <f>IFERROR(VLOOKUP($B87,'S46'!B:S,14,FALSE),"")</f>
        <v/>
      </c>
      <c r="DL87" t="str">
        <f>IFERROR(VLOOKUP($B87,'S47'!B:S,14,FALSE),"")</f>
        <v/>
      </c>
      <c r="DM87" t="str">
        <f>IFERROR(VLOOKUP($B87,'S48'!B:S,14,FALSE),"")</f>
        <v/>
      </c>
      <c r="DN87" t="str">
        <f>IFERROR(VLOOKUP($B87,'S49'!B:S,14,FALSE),"")</f>
        <v/>
      </c>
      <c r="DO87" t="str">
        <f>IFERROR(VLOOKUP($B87,'S50'!B:S,14,FALSE),"")</f>
        <v/>
      </c>
      <c r="DP87" t="str">
        <f>IFERROR(VLOOKUP($B87,'S51'!B:S,14,FALSE),"")</f>
        <v/>
      </c>
      <c r="DQ87" t="str">
        <f>IFERROR(VLOOKUP($B87,'S52'!B:S,14,FALSE),"")</f>
        <v/>
      </c>
      <c r="DR87" t="str">
        <f t="shared" si="10"/>
        <v/>
      </c>
      <c r="DT87" s="208"/>
    </row>
    <row r="88" spans="1:124" ht="26.25" hidden="1" x14ac:dyDescent="0.25">
      <c r="A88" s="48"/>
      <c r="B88" s="39"/>
      <c r="F88" s="86" t="str">
        <f>IF(B88="","",IFERROR(INDEX(Challenge!$A$3:$A$72,MATCH(B88,Challenge!$B$3:$B$72,0)),"non classé"))</f>
        <v/>
      </c>
      <c r="G88" s="86"/>
      <c r="H88" t="str">
        <f>IFERROR(VLOOKUP($B88,'S01'!B:S,13,FALSE),"")</f>
        <v/>
      </c>
      <c r="I88" t="str">
        <f>IFERROR(VLOOKUP($B88,'S02'!B:S,13,FALSE),"")</f>
        <v/>
      </c>
      <c r="J88" t="str">
        <f>IFERROR(VLOOKUP($B88,'S03'!B:S,13,FALSE),"")</f>
        <v/>
      </c>
      <c r="K88" t="str">
        <f>IFERROR(VLOOKUP($B88,'S04'!B:S,13,FALSE),"")</f>
        <v/>
      </c>
      <c r="L88" t="str">
        <f>IFERROR(VLOOKUP($B88,'S05'!B:S,13,FALSE),"")</f>
        <v/>
      </c>
      <c r="M88" t="str">
        <f>IFERROR(VLOOKUP($B88,'S06'!B:S,13,FALSE),"")</f>
        <v/>
      </c>
      <c r="N88" t="str">
        <f>IFERROR(VLOOKUP($B88,'S07'!B:S,13,FALSE),"")</f>
        <v/>
      </c>
      <c r="O88" t="str">
        <f>IFERROR(VLOOKUP($B88,'S08'!B:S,13,FALSE),"")</f>
        <v/>
      </c>
      <c r="P88" t="str">
        <f>IFERROR(VLOOKUP($B88,'S09'!B:S,13,FALSE),"")</f>
        <v/>
      </c>
      <c r="Q88" t="str">
        <f>IFERROR(VLOOKUP($B88,'S10'!B:S,13,FALSE),"")</f>
        <v/>
      </c>
      <c r="R88" t="str">
        <f>IFERROR(VLOOKUP($B88,'S11'!B:S,13,FALSE),"")</f>
        <v/>
      </c>
      <c r="S88" t="str">
        <f>IFERROR(VLOOKUP($B88,'S12'!B:S,13,FALSE),"")</f>
        <v/>
      </c>
      <c r="T88" t="str">
        <f>IFERROR(VLOOKUP($B88,'S13'!B:S,13,FALSE),"")</f>
        <v/>
      </c>
      <c r="U88" t="str">
        <f>IFERROR(VLOOKUP($B88,'S14'!B:S,13,FALSE),"")</f>
        <v/>
      </c>
      <c r="V88" t="str">
        <f>IFERROR(VLOOKUP($B88,'S15'!B:S,13,FALSE),"")</f>
        <v/>
      </c>
      <c r="W88" t="str">
        <f>IFERROR(VLOOKUP($B88,'S16'!B:S,13,FALSE),"")</f>
        <v/>
      </c>
      <c r="X88" t="str">
        <f>IFERROR(VLOOKUP($B88,'S17'!B:S,13,FALSE),"")</f>
        <v/>
      </c>
      <c r="Y88" t="str">
        <f>IFERROR(VLOOKUP($B88,'S18'!B:S,13,FALSE),"")</f>
        <v/>
      </c>
      <c r="Z88" t="str">
        <f>IFERROR(VLOOKUP($B88,'S19'!B:S,13,FALSE),"")</f>
        <v/>
      </c>
      <c r="AA88" t="str">
        <f>IFERROR(VLOOKUP($B88,'S20'!B:S,13,FALSE),"")</f>
        <v/>
      </c>
      <c r="AB88" t="str">
        <f>IFERROR(VLOOKUP($B88,'S21'!B:S,13,FALSE),"")</f>
        <v/>
      </c>
      <c r="AC88" t="str">
        <f>IFERROR(VLOOKUP($B88,'S22'!B:S,13,FALSE),"")</f>
        <v/>
      </c>
      <c r="AD88" t="str">
        <f>IFERROR(VLOOKUP($B88,'S23'!B:S,13,FALSE),"")</f>
        <v/>
      </c>
      <c r="AE88" t="str">
        <f>IFERROR(VLOOKUP($B88,'S24'!B:S,13,FALSE),"")</f>
        <v/>
      </c>
      <c r="AF88" t="str">
        <f>IFERROR(VLOOKUP($B88,'S25'!B:S,13,FALSE),"")</f>
        <v/>
      </c>
      <c r="AG88" t="str">
        <f>IFERROR(VLOOKUP($B88,'S26'!B:S,13,FALSE),"")</f>
        <v/>
      </c>
      <c r="AH88" t="str">
        <f>IFERROR(VLOOKUP($B88,'S27'!B:S,13,FALSE),"")</f>
        <v/>
      </c>
      <c r="AI88" t="str">
        <f>IFERROR(VLOOKUP($B88,'S28'!B:S,13,FALSE),"")</f>
        <v/>
      </c>
      <c r="AJ88" t="str">
        <f>IFERROR(VLOOKUP($B88,'S29'!B:S,13,FALSE),"")</f>
        <v/>
      </c>
      <c r="AK88" t="str">
        <f>IFERROR(VLOOKUP($B88,'S30'!B:S,13,FALSE),"")</f>
        <v/>
      </c>
      <c r="AL88" t="str">
        <f>IFERROR(VLOOKUP($B88,'S31'!B:S,13,FALSE),"")</f>
        <v/>
      </c>
      <c r="AM88" t="str">
        <f>IFERROR(VLOOKUP($B88,'S32'!B:S,13,FALSE),"")</f>
        <v/>
      </c>
      <c r="AN88" t="str">
        <f>IFERROR(VLOOKUP($B88,'S33'!B:S,13,FALSE),"")</f>
        <v/>
      </c>
      <c r="AO88" t="str">
        <f>IFERROR(VLOOKUP($B88,'S34'!B:S,13,FALSE),"")</f>
        <v/>
      </c>
      <c r="AP88" t="str">
        <f>IFERROR(VLOOKUP($B88,'S35'!B:S,13,FALSE),"")</f>
        <v/>
      </c>
      <c r="AQ88" t="str">
        <f>IFERROR(VLOOKUP($B88,'S36'!B:S,13,FALSE),"")</f>
        <v/>
      </c>
      <c r="AR88" t="str">
        <f>IFERROR(VLOOKUP($B88,'S37'!B:S,13,FALSE),"")</f>
        <v/>
      </c>
      <c r="AS88" t="str">
        <f>IFERROR(VLOOKUP($B88,'S38'!B:S,13,FALSE),"")</f>
        <v/>
      </c>
      <c r="AT88" t="str">
        <f>IFERROR(VLOOKUP($B88,'S39'!B:S,13,FALSE),"")</f>
        <v/>
      </c>
      <c r="AU88" s="37" t="str">
        <f>IFERROR(VLOOKUP($B88,'S40'!B:S,13,FALSE),"")</f>
        <v/>
      </c>
      <c r="AV88" t="str">
        <f>IFERROR(VLOOKUP($B88,'S41'!B:S,13,FALSE),"")</f>
        <v/>
      </c>
      <c r="AW88" t="str">
        <f>IFERROR(VLOOKUP($B88,'S42'!B:S,13,FALSE),"")</f>
        <v/>
      </c>
      <c r="AX88" t="str">
        <f>IFERROR(VLOOKUP($B88,'S43'!B:S,13,FALSE),"")</f>
        <v/>
      </c>
      <c r="AY88" t="str">
        <f>IFERROR(VLOOKUP($B88,'S44'!B:S,13,FALSE),"")</f>
        <v/>
      </c>
      <c r="AZ88" t="str">
        <f>IFERROR(VLOOKUP($B88,'S45'!B:S,13,FALSE),"")</f>
        <v/>
      </c>
      <c r="BA88" t="str">
        <f>IFERROR(VLOOKUP($B88,'S46'!B:S,13,FALSE),"")</f>
        <v/>
      </c>
      <c r="BB88" t="str">
        <f>IFERROR(VLOOKUP($B88,'S47'!B:S,13,FALSE),"")</f>
        <v/>
      </c>
      <c r="BC88" t="str">
        <f>IFERROR(VLOOKUP($B88,'S48'!B:S,13,FALSE),"")</f>
        <v/>
      </c>
      <c r="BD88" t="str">
        <f>IFERROR(VLOOKUP($B88,'S49'!B:S,13,FALSE),"")</f>
        <v/>
      </c>
      <c r="BE88" t="str">
        <f>IFERROR(VLOOKUP($B88,'S50'!B:S,13,FALSE),"")</f>
        <v/>
      </c>
      <c r="BF88" t="str">
        <f>IFERROR(VLOOKUP($B88,'S51'!B:S,13,FALSE),"")</f>
        <v/>
      </c>
      <c r="BG88" t="str">
        <f>IFERROR(VLOOKUP($B88,'S52'!B:S,13,FALSE),"")</f>
        <v/>
      </c>
      <c r="BH88" s="188">
        <f t="shared" si="6"/>
        <v>-9999.0000999999993</v>
      </c>
      <c r="BI88" s="65" t="str">
        <f t="shared" si="8"/>
        <v/>
      </c>
      <c r="BJ88" s="65" t="str">
        <f t="shared" si="9"/>
        <v/>
      </c>
      <c r="BK88" s="54">
        <f t="shared" ref="BK88:BK94" si="11">51-COUNTBLANK(H88:BF88)</f>
        <v>0</v>
      </c>
      <c r="BR88" t="str">
        <f>IFERROR(VLOOKUP($B88,'S01'!B:S,14,FALSE),"")</f>
        <v/>
      </c>
      <c r="BS88" t="str">
        <f>IFERROR(VLOOKUP($B88,'S02'!B:S,14,FALSE),"")</f>
        <v/>
      </c>
      <c r="BT88" t="str">
        <f>IFERROR(VLOOKUP($B88,'S03'!B:S,14,FALSE),"")</f>
        <v/>
      </c>
      <c r="BU88" t="str">
        <f>IFERROR(VLOOKUP($B88,'S04'!B:S,14,FALSE),"")</f>
        <v/>
      </c>
      <c r="BV88" t="str">
        <f>IFERROR(VLOOKUP($B88,'S05'!B:S,14,FALSE),"")</f>
        <v/>
      </c>
      <c r="BW88" t="str">
        <f>IFERROR(VLOOKUP($B88,'S06'!B:S,14,FALSE),"")</f>
        <v/>
      </c>
      <c r="BX88" t="str">
        <f>IFERROR(VLOOKUP($B88,'S07'!B:S,14,FALSE),"")</f>
        <v/>
      </c>
      <c r="BY88" t="str">
        <f>IFERROR(VLOOKUP($B88,'S08'!B:S,14,FALSE),"")</f>
        <v/>
      </c>
      <c r="BZ88" t="str">
        <f>IFERROR(VLOOKUP($B88,'S09'!B:S,14,FALSE),"")</f>
        <v/>
      </c>
      <c r="CA88" t="str">
        <f>IFERROR(VLOOKUP($B88,'S10'!B:S,14,FALSE),"")</f>
        <v/>
      </c>
      <c r="CB88" t="str">
        <f>IFERROR(VLOOKUP($B88,'S11'!B:S,14,FALSE),"")</f>
        <v/>
      </c>
      <c r="CC88" t="str">
        <f>IFERROR(VLOOKUP($B88,'S12'!B:S,14,FALSE),"")</f>
        <v/>
      </c>
      <c r="CD88" t="str">
        <f>IFERROR(VLOOKUP($B88,'S13'!B:S,14,FALSE),"")</f>
        <v/>
      </c>
      <c r="CE88" t="str">
        <f>IFERROR(VLOOKUP($B88,'S14'!B:S,14,FALSE),"")</f>
        <v/>
      </c>
      <c r="CF88" t="str">
        <f>IFERROR(VLOOKUP($B88,'S15'!B:S,14,FALSE),"")</f>
        <v/>
      </c>
      <c r="CG88" t="str">
        <f>IFERROR(VLOOKUP($B88,'S16'!B:S,14,FALSE),"")</f>
        <v/>
      </c>
      <c r="CH88" t="str">
        <f>IFERROR(VLOOKUP($B88,'S17'!B:S,14,FALSE),"")</f>
        <v/>
      </c>
      <c r="CI88" t="str">
        <f>IFERROR(VLOOKUP($B88,'S18'!B:S,14,FALSE),"")</f>
        <v/>
      </c>
      <c r="CJ88" t="str">
        <f>IFERROR(VLOOKUP($B88,'S19'!B:S,14,FALSE),"")</f>
        <v/>
      </c>
      <c r="CK88" t="str">
        <f>IFERROR(VLOOKUP($B88,'S20'!B:S,14,FALSE),"")</f>
        <v/>
      </c>
      <c r="CL88" t="str">
        <f>IFERROR(VLOOKUP($B88,'S21'!B:S,14,FALSE),"")</f>
        <v/>
      </c>
      <c r="CM88" t="str">
        <f>IFERROR(VLOOKUP($B88,'S22'!B:S,14,FALSE),"")</f>
        <v/>
      </c>
      <c r="CN88" t="str">
        <f>IFERROR(VLOOKUP($B88,'S23'!B:S,14,FALSE),"")</f>
        <v/>
      </c>
      <c r="CO88" t="str">
        <f>IFERROR(VLOOKUP($B88,'S24'!B:S,14,FALSE),"")</f>
        <v/>
      </c>
      <c r="CP88" t="str">
        <f>IFERROR(VLOOKUP($B88,'S25'!B:S,14,FALSE),"")</f>
        <v/>
      </c>
      <c r="CQ88" t="str">
        <f>IFERROR(VLOOKUP($B88,'S26'!B:S,14,FALSE),"")</f>
        <v/>
      </c>
      <c r="CR88" t="str">
        <f>IFERROR(VLOOKUP($B88,'S27'!B:S,14,FALSE),"")</f>
        <v/>
      </c>
      <c r="CS88" t="str">
        <f>IFERROR(VLOOKUP($B88,'S28'!B:S,14,FALSE),"")</f>
        <v/>
      </c>
      <c r="CT88" t="str">
        <f>IFERROR(VLOOKUP($B88,'S29'!B:S,14,FALSE),"")</f>
        <v/>
      </c>
      <c r="CU88" t="str">
        <f>IFERROR(VLOOKUP($B88,'S30'!B:S,14,FALSE),"")</f>
        <v/>
      </c>
      <c r="CV88" t="str">
        <f>IFERROR(VLOOKUP($B88,'S31'!B:S,14,FALSE),"")</f>
        <v/>
      </c>
      <c r="CW88" t="str">
        <f>IFERROR(VLOOKUP($B88,'S32'!B:S,14,FALSE),"")</f>
        <v/>
      </c>
      <c r="CX88" t="str">
        <f>IFERROR(VLOOKUP($B88,'S33'!B:S,14,FALSE),"")</f>
        <v/>
      </c>
      <c r="CY88" t="str">
        <f>IFERROR(VLOOKUP($B88,'S34'!B:S,14,FALSE),"")</f>
        <v/>
      </c>
      <c r="CZ88" t="str">
        <f>IFERROR(VLOOKUP($B88,'S35'!B:S,14,FALSE),"")</f>
        <v/>
      </c>
      <c r="DA88" t="str">
        <f>IFERROR(VLOOKUP($B88,'S36'!B:S,14,FALSE),"")</f>
        <v/>
      </c>
      <c r="DB88" t="str">
        <f>IFERROR(VLOOKUP($B88,'S37'!B:S,14,FALSE),"")</f>
        <v/>
      </c>
      <c r="DC88" t="str">
        <f>IFERROR(VLOOKUP($B88,'S38'!B:S,14,FALSE),"")</f>
        <v/>
      </c>
      <c r="DD88" t="str">
        <f>IFERROR(VLOOKUP($B88,'S39'!B:S,14,FALSE),"")</f>
        <v/>
      </c>
      <c r="DE88" t="str">
        <f>IFERROR(VLOOKUP($B88,'S40'!B:S,14,FALSE),"")</f>
        <v/>
      </c>
      <c r="DF88" t="str">
        <f>IFERROR(VLOOKUP($B88,'S41'!B:S,14,FALSE),"")</f>
        <v/>
      </c>
      <c r="DG88" t="str">
        <f>IFERROR(VLOOKUP($B88,'S42'!B:S,14,FALSE),"")</f>
        <v/>
      </c>
      <c r="DH88" t="str">
        <f>IFERROR(VLOOKUP($B88,'S43'!B:S,14,FALSE),"")</f>
        <v/>
      </c>
      <c r="DI88" t="str">
        <f>IFERROR(VLOOKUP($B88,'S44'!B:S,14,FALSE),"")</f>
        <v/>
      </c>
      <c r="DJ88" t="str">
        <f>IFERROR(VLOOKUP($B88,'S45'!B:S,14,FALSE),"")</f>
        <v/>
      </c>
      <c r="DK88" t="str">
        <f>IFERROR(VLOOKUP($B88,'S46'!B:S,14,FALSE),"")</f>
        <v/>
      </c>
      <c r="DL88" t="str">
        <f>IFERROR(VLOOKUP($B88,'S47'!B:S,14,FALSE),"")</f>
        <v/>
      </c>
      <c r="DM88" t="str">
        <f>IFERROR(VLOOKUP($B88,'S48'!B:S,14,FALSE),"")</f>
        <v/>
      </c>
      <c r="DN88" t="str">
        <f>IFERROR(VLOOKUP($B88,'S49'!B:S,14,FALSE),"")</f>
        <v/>
      </c>
      <c r="DO88" t="str">
        <f>IFERROR(VLOOKUP($B88,'S50'!B:S,14,FALSE),"")</f>
        <v/>
      </c>
      <c r="DP88" t="str">
        <f>IFERROR(VLOOKUP($B88,'S51'!B:S,14,FALSE),"")</f>
        <v/>
      </c>
      <c r="DQ88" t="str">
        <f>IFERROR(VLOOKUP($B88,'S52'!B:S,14,FALSE),"")</f>
        <v/>
      </c>
      <c r="DR88" t="str">
        <f t="shared" si="10"/>
        <v/>
      </c>
      <c r="DT88" s="208"/>
    </row>
    <row r="89" spans="1:124" ht="26.25" hidden="1" x14ac:dyDescent="0.25">
      <c r="A89" s="48"/>
      <c r="B89" s="39"/>
      <c r="F89" s="86" t="str">
        <f>IF(B89="","",IFERROR(INDEX(Challenge!$A$3:$A$72,MATCH(B89,Challenge!$B$3:$B$72,0)),"non classé"))</f>
        <v/>
      </c>
      <c r="G89" s="86"/>
      <c r="H89" t="str">
        <f>IFERROR(VLOOKUP($B89,'S01'!B:S,13,FALSE),"")</f>
        <v/>
      </c>
      <c r="I89" t="str">
        <f>IFERROR(VLOOKUP($B89,'S02'!B:S,13,FALSE),"")</f>
        <v/>
      </c>
      <c r="J89" t="str">
        <f>IFERROR(VLOOKUP($B89,'S03'!B:S,13,FALSE),"")</f>
        <v/>
      </c>
      <c r="K89" t="str">
        <f>IFERROR(VLOOKUP($B89,'S04'!B:S,13,FALSE),"")</f>
        <v/>
      </c>
      <c r="L89" t="str">
        <f>IFERROR(VLOOKUP($B89,'S05'!B:S,13,FALSE),"")</f>
        <v/>
      </c>
      <c r="M89" t="str">
        <f>IFERROR(VLOOKUP($B89,'S06'!B:S,13,FALSE),"")</f>
        <v/>
      </c>
      <c r="N89" t="str">
        <f>IFERROR(VLOOKUP($B89,'S07'!B:S,13,FALSE),"")</f>
        <v/>
      </c>
      <c r="O89" t="str">
        <f>IFERROR(VLOOKUP($B89,'S08'!B:S,13,FALSE),"")</f>
        <v/>
      </c>
      <c r="P89" t="str">
        <f>IFERROR(VLOOKUP($B89,'S09'!B:S,13,FALSE),"")</f>
        <v/>
      </c>
      <c r="Q89" t="str">
        <f>IFERROR(VLOOKUP($B89,'S10'!B:S,13,FALSE),"")</f>
        <v/>
      </c>
      <c r="R89" t="str">
        <f>IFERROR(VLOOKUP($B89,'S11'!B:S,13,FALSE),"")</f>
        <v/>
      </c>
      <c r="S89" t="str">
        <f>IFERROR(VLOOKUP($B89,'S12'!B:S,13,FALSE),"")</f>
        <v/>
      </c>
      <c r="T89" t="str">
        <f>IFERROR(VLOOKUP($B89,'S13'!B:S,13,FALSE),"")</f>
        <v/>
      </c>
      <c r="U89" t="str">
        <f>IFERROR(VLOOKUP($B89,'S14'!B:S,13,FALSE),"")</f>
        <v/>
      </c>
      <c r="V89" t="str">
        <f>IFERROR(VLOOKUP($B89,'S15'!B:S,13,FALSE),"")</f>
        <v/>
      </c>
      <c r="W89" t="str">
        <f>IFERROR(VLOOKUP($B89,'S16'!B:S,13,FALSE),"")</f>
        <v/>
      </c>
      <c r="X89" t="str">
        <f>IFERROR(VLOOKUP($B89,'S17'!B:S,13,FALSE),"")</f>
        <v/>
      </c>
      <c r="Y89" t="str">
        <f>IFERROR(VLOOKUP($B89,'S18'!B:S,13,FALSE),"")</f>
        <v/>
      </c>
      <c r="Z89" t="str">
        <f>IFERROR(VLOOKUP($B89,'S19'!B:S,13,FALSE),"")</f>
        <v/>
      </c>
      <c r="AA89" t="str">
        <f>IFERROR(VLOOKUP($B89,'S20'!B:S,13,FALSE),"")</f>
        <v/>
      </c>
      <c r="AB89" t="str">
        <f>IFERROR(VLOOKUP($B89,'S21'!B:S,13,FALSE),"")</f>
        <v/>
      </c>
      <c r="AC89" t="str">
        <f>IFERROR(VLOOKUP($B89,'S22'!B:S,13,FALSE),"")</f>
        <v/>
      </c>
      <c r="AD89" t="str">
        <f>IFERROR(VLOOKUP($B89,'S23'!B:S,13,FALSE),"")</f>
        <v/>
      </c>
      <c r="AE89" t="str">
        <f>IFERROR(VLOOKUP($B89,'S24'!B:S,13,FALSE),"")</f>
        <v/>
      </c>
      <c r="AF89" t="str">
        <f>IFERROR(VLOOKUP($B89,'S25'!B:S,13,FALSE),"")</f>
        <v/>
      </c>
      <c r="AG89" t="str">
        <f>IFERROR(VLOOKUP($B89,'S26'!B:S,13,FALSE),"")</f>
        <v/>
      </c>
      <c r="AH89" t="str">
        <f>IFERROR(VLOOKUP($B89,'S27'!B:S,13,FALSE),"")</f>
        <v/>
      </c>
      <c r="AI89" t="str">
        <f>IFERROR(VLOOKUP($B89,'S28'!B:S,13,FALSE),"")</f>
        <v/>
      </c>
      <c r="AJ89" t="str">
        <f>IFERROR(VLOOKUP($B89,'S29'!B:S,13,FALSE),"")</f>
        <v/>
      </c>
      <c r="AK89" t="str">
        <f>IFERROR(VLOOKUP($B89,'S30'!B:S,13,FALSE),"")</f>
        <v/>
      </c>
      <c r="AL89" t="str">
        <f>IFERROR(VLOOKUP($B89,'S31'!B:S,13,FALSE),"")</f>
        <v/>
      </c>
      <c r="AM89" t="str">
        <f>IFERROR(VLOOKUP($B89,'S32'!B:S,13,FALSE),"")</f>
        <v/>
      </c>
      <c r="AN89" t="str">
        <f>IFERROR(VLOOKUP($B89,'S33'!B:S,13,FALSE),"")</f>
        <v/>
      </c>
      <c r="AO89" t="str">
        <f>IFERROR(VLOOKUP($B89,'S34'!B:S,13,FALSE),"")</f>
        <v/>
      </c>
      <c r="AP89" t="str">
        <f>IFERROR(VLOOKUP($B89,'S35'!B:S,13,FALSE),"")</f>
        <v/>
      </c>
      <c r="AQ89" t="str">
        <f>IFERROR(VLOOKUP($B89,'S36'!B:S,13,FALSE),"")</f>
        <v/>
      </c>
      <c r="AR89" t="str">
        <f>IFERROR(VLOOKUP($B89,'S37'!B:S,13,FALSE),"")</f>
        <v/>
      </c>
      <c r="AS89" t="str">
        <f>IFERROR(VLOOKUP($B89,'S38'!B:S,13,FALSE),"")</f>
        <v/>
      </c>
      <c r="AT89" t="str">
        <f>IFERROR(VLOOKUP($B89,'S39'!B:S,13,FALSE),"")</f>
        <v/>
      </c>
      <c r="AU89" s="37" t="str">
        <f>IFERROR(VLOOKUP($B89,'S40'!B:S,13,FALSE),"")</f>
        <v/>
      </c>
      <c r="AV89" t="str">
        <f>IFERROR(VLOOKUP($B89,'S41'!B:S,13,FALSE),"")</f>
        <v/>
      </c>
      <c r="AW89" t="str">
        <f>IFERROR(VLOOKUP($B89,'S42'!B:S,13,FALSE),"")</f>
        <v/>
      </c>
      <c r="AX89" t="str">
        <f>IFERROR(VLOOKUP($B89,'S43'!B:S,13,FALSE),"")</f>
        <v/>
      </c>
      <c r="AY89" t="str">
        <f>IFERROR(VLOOKUP($B89,'S44'!B:S,13,FALSE),"")</f>
        <v/>
      </c>
      <c r="AZ89" t="str">
        <f>IFERROR(VLOOKUP($B89,'S45'!B:S,13,FALSE),"")</f>
        <v/>
      </c>
      <c r="BA89" t="str">
        <f>IFERROR(VLOOKUP($B89,'S46'!B:S,13,FALSE),"")</f>
        <v/>
      </c>
      <c r="BB89" t="str">
        <f>IFERROR(VLOOKUP($B89,'S47'!B:S,13,FALSE),"")</f>
        <v/>
      </c>
      <c r="BC89" t="str">
        <f>IFERROR(VLOOKUP($B89,'S48'!B:S,13,FALSE),"")</f>
        <v/>
      </c>
      <c r="BD89" t="str">
        <f>IFERROR(VLOOKUP($B89,'S49'!B:S,13,FALSE),"")</f>
        <v/>
      </c>
      <c r="BE89" t="str">
        <f>IFERROR(VLOOKUP($B89,'S50'!B:S,13,FALSE),"")</f>
        <v/>
      </c>
      <c r="BF89" t="str">
        <f>IFERROR(VLOOKUP($B89,'S51'!B:S,13,FALSE),"")</f>
        <v/>
      </c>
      <c r="BG89" t="str">
        <f>IFERROR(VLOOKUP($B89,'S52'!B:S,13,FALSE),"")</f>
        <v/>
      </c>
      <c r="BH89" s="188">
        <f t="shared" si="6"/>
        <v>-9999.0000999999993</v>
      </c>
      <c r="BI89" s="65" t="str">
        <f t="shared" si="8"/>
        <v/>
      </c>
      <c r="BJ89" s="65" t="str">
        <f t="shared" si="9"/>
        <v/>
      </c>
      <c r="BK89" s="54">
        <f t="shared" si="11"/>
        <v>0</v>
      </c>
      <c r="BR89" t="str">
        <f>IFERROR(VLOOKUP($B89,'S01'!B:S,14,FALSE),"")</f>
        <v/>
      </c>
      <c r="BS89" t="str">
        <f>IFERROR(VLOOKUP($B89,'S02'!B:S,14,FALSE),"")</f>
        <v/>
      </c>
      <c r="BT89" t="str">
        <f>IFERROR(VLOOKUP($B89,'S03'!B:S,14,FALSE),"")</f>
        <v/>
      </c>
      <c r="BU89" t="str">
        <f>IFERROR(VLOOKUP($B89,'S04'!B:S,14,FALSE),"")</f>
        <v/>
      </c>
      <c r="BV89" t="str">
        <f>IFERROR(VLOOKUP($B89,'S05'!B:S,14,FALSE),"")</f>
        <v/>
      </c>
      <c r="BW89" t="str">
        <f>IFERROR(VLOOKUP($B89,'S06'!B:S,14,FALSE),"")</f>
        <v/>
      </c>
      <c r="BX89" t="str">
        <f>IFERROR(VLOOKUP($B89,'S07'!B:S,14,FALSE),"")</f>
        <v/>
      </c>
      <c r="BY89" t="str">
        <f>IFERROR(VLOOKUP($B89,'S08'!B:S,14,FALSE),"")</f>
        <v/>
      </c>
      <c r="BZ89" t="str">
        <f>IFERROR(VLOOKUP($B89,'S09'!B:S,14,FALSE),"")</f>
        <v/>
      </c>
      <c r="CA89" t="str">
        <f>IFERROR(VLOOKUP($B89,'S10'!B:S,14,FALSE),"")</f>
        <v/>
      </c>
      <c r="CB89" t="str">
        <f>IFERROR(VLOOKUP($B89,'S11'!B:S,14,FALSE),"")</f>
        <v/>
      </c>
      <c r="CC89" t="str">
        <f>IFERROR(VLOOKUP($B89,'S12'!B:S,14,FALSE),"")</f>
        <v/>
      </c>
      <c r="CD89" t="str">
        <f>IFERROR(VLOOKUP($B89,'S13'!B:S,14,FALSE),"")</f>
        <v/>
      </c>
      <c r="CE89" t="str">
        <f>IFERROR(VLOOKUP($B89,'S14'!B:S,14,FALSE),"")</f>
        <v/>
      </c>
      <c r="CF89" t="str">
        <f>IFERROR(VLOOKUP($B89,'S15'!B:S,14,FALSE),"")</f>
        <v/>
      </c>
      <c r="CG89" t="str">
        <f>IFERROR(VLOOKUP($B89,'S16'!B:S,14,FALSE),"")</f>
        <v/>
      </c>
      <c r="CH89" t="str">
        <f>IFERROR(VLOOKUP($B89,'S17'!B:S,14,FALSE),"")</f>
        <v/>
      </c>
      <c r="CI89" t="str">
        <f>IFERROR(VLOOKUP($B89,'S18'!B:S,14,FALSE),"")</f>
        <v/>
      </c>
      <c r="CJ89" t="str">
        <f>IFERROR(VLOOKUP($B89,'S19'!B:S,14,FALSE),"")</f>
        <v/>
      </c>
      <c r="CK89" t="str">
        <f>IFERROR(VLOOKUP($B89,'S20'!B:S,14,FALSE),"")</f>
        <v/>
      </c>
      <c r="CL89" t="str">
        <f>IFERROR(VLOOKUP($B89,'S21'!B:S,14,FALSE),"")</f>
        <v/>
      </c>
      <c r="CM89" t="str">
        <f>IFERROR(VLOOKUP($B89,'S22'!B:S,14,FALSE),"")</f>
        <v/>
      </c>
      <c r="CN89" t="str">
        <f>IFERROR(VLOOKUP($B89,'S23'!B:S,14,FALSE),"")</f>
        <v/>
      </c>
      <c r="CO89" t="str">
        <f>IFERROR(VLOOKUP($B89,'S24'!B:S,14,FALSE),"")</f>
        <v/>
      </c>
      <c r="CP89" t="str">
        <f>IFERROR(VLOOKUP($B89,'S25'!B:S,14,FALSE),"")</f>
        <v/>
      </c>
      <c r="CQ89" t="str">
        <f>IFERROR(VLOOKUP($B89,'S26'!B:S,14,FALSE),"")</f>
        <v/>
      </c>
      <c r="CR89" t="str">
        <f>IFERROR(VLOOKUP($B89,'S27'!B:S,14,FALSE),"")</f>
        <v/>
      </c>
      <c r="CS89" t="str">
        <f>IFERROR(VLOOKUP($B89,'S28'!B:S,14,FALSE),"")</f>
        <v/>
      </c>
      <c r="CT89" t="str">
        <f>IFERROR(VLOOKUP($B89,'S29'!B:S,14,FALSE),"")</f>
        <v/>
      </c>
      <c r="CU89" t="str">
        <f>IFERROR(VLOOKUP($B89,'S30'!B:S,14,FALSE),"")</f>
        <v/>
      </c>
      <c r="CV89" t="str">
        <f>IFERROR(VLOOKUP($B89,'S31'!B:S,14,FALSE),"")</f>
        <v/>
      </c>
      <c r="CW89" t="str">
        <f>IFERROR(VLOOKUP($B89,'S32'!B:S,14,FALSE),"")</f>
        <v/>
      </c>
      <c r="CX89" t="str">
        <f>IFERROR(VLOOKUP($B89,'S33'!B:S,14,FALSE),"")</f>
        <v/>
      </c>
      <c r="CY89" t="str">
        <f>IFERROR(VLOOKUP($B89,'S34'!B:S,14,FALSE),"")</f>
        <v/>
      </c>
      <c r="CZ89" t="str">
        <f>IFERROR(VLOOKUP($B89,'S35'!B:S,14,FALSE),"")</f>
        <v/>
      </c>
      <c r="DA89" t="str">
        <f>IFERROR(VLOOKUP($B89,'S36'!B:S,14,FALSE),"")</f>
        <v/>
      </c>
      <c r="DB89" t="str">
        <f>IFERROR(VLOOKUP($B89,'S37'!B:S,14,FALSE),"")</f>
        <v/>
      </c>
      <c r="DC89" t="str">
        <f>IFERROR(VLOOKUP($B89,'S38'!B:S,14,FALSE),"")</f>
        <v/>
      </c>
      <c r="DD89" t="str">
        <f>IFERROR(VLOOKUP($B89,'S39'!B:S,14,FALSE),"")</f>
        <v/>
      </c>
      <c r="DE89" t="str">
        <f>IFERROR(VLOOKUP($B89,'S40'!B:S,14,FALSE),"")</f>
        <v/>
      </c>
      <c r="DF89" t="str">
        <f>IFERROR(VLOOKUP($B89,'S41'!B:S,14,FALSE),"")</f>
        <v/>
      </c>
      <c r="DG89" t="str">
        <f>IFERROR(VLOOKUP($B89,'S42'!B:S,14,FALSE),"")</f>
        <v/>
      </c>
      <c r="DH89" t="str">
        <f>IFERROR(VLOOKUP($B89,'S43'!B:S,14,FALSE),"")</f>
        <v/>
      </c>
      <c r="DI89" t="str">
        <f>IFERROR(VLOOKUP($B89,'S44'!B:S,14,FALSE),"")</f>
        <v/>
      </c>
      <c r="DJ89" t="str">
        <f>IFERROR(VLOOKUP($B89,'S45'!B:S,14,FALSE),"")</f>
        <v/>
      </c>
      <c r="DK89" t="str">
        <f>IFERROR(VLOOKUP($B89,'S46'!B:S,14,FALSE),"")</f>
        <v/>
      </c>
      <c r="DL89" t="str">
        <f>IFERROR(VLOOKUP($B89,'S47'!B:S,14,FALSE),"")</f>
        <v/>
      </c>
      <c r="DM89" t="str">
        <f>IFERROR(VLOOKUP($B89,'S48'!B:S,14,FALSE),"")</f>
        <v/>
      </c>
      <c r="DN89" t="str">
        <f>IFERROR(VLOOKUP($B89,'S49'!B:S,14,FALSE),"")</f>
        <v/>
      </c>
      <c r="DO89" t="str">
        <f>IFERROR(VLOOKUP($B89,'S50'!B:S,14,FALSE),"")</f>
        <v/>
      </c>
      <c r="DP89" t="str">
        <f>IFERROR(VLOOKUP($B89,'S51'!B:S,14,FALSE),"")</f>
        <v/>
      </c>
      <c r="DQ89" t="str">
        <f>IFERROR(VLOOKUP($B89,'S52'!B:S,14,FALSE),"")</f>
        <v/>
      </c>
      <c r="DR89" t="str">
        <f t="shared" si="10"/>
        <v/>
      </c>
    </row>
    <row r="90" spans="1:124" ht="26.25" hidden="1" x14ac:dyDescent="0.25">
      <c r="A90" s="48"/>
      <c r="B90" s="39"/>
      <c r="F90" s="86" t="str">
        <f>IF(B90="","",IFERROR(INDEX(Challenge!$A$3:$A$72,MATCH(B90,Challenge!$B$3:$B$72,0)),"non classé"))</f>
        <v/>
      </c>
      <c r="G90" s="86"/>
      <c r="H90" t="str">
        <f>IFERROR(VLOOKUP($B90,'S01'!B:S,13,FALSE),"")</f>
        <v/>
      </c>
      <c r="I90" t="str">
        <f>IFERROR(VLOOKUP($B90,'S02'!B:S,13,FALSE),"")</f>
        <v/>
      </c>
      <c r="J90" t="str">
        <f>IFERROR(VLOOKUP($B90,'S03'!B:S,13,FALSE),"")</f>
        <v/>
      </c>
      <c r="K90" t="str">
        <f>IFERROR(VLOOKUP($B90,'S04'!B:S,13,FALSE),"")</f>
        <v/>
      </c>
      <c r="L90" t="str">
        <f>IFERROR(VLOOKUP($B90,'S05'!B:S,13,FALSE),"")</f>
        <v/>
      </c>
      <c r="M90" t="str">
        <f>IFERROR(VLOOKUP($B90,'S06'!B:S,13,FALSE),"")</f>
        <v/>
      </c>
      <c r="N90" t="str">
        <f>IFERROR(VLOOKUP($B90,'S07'!B:S,13,FALSE),"")</f>
        <v/>
      </c>
      <c r="O90" t="str">
        <f>IFERROR(VLOOKUP($B90,'S08'!B:S,13,FALSE),"")</f>
        <v/>
      </c>
      <c r="P90" t="str">
        <f>IFERROR(VLOOKUP($B90,'S09'!B:S,13,FALSE),"")</f>
        <v/>
      </c>
      <c r="Q90" t="str">
        <f>IFERROR(VLOOKUP($B90,'S10'!B:S,13,FALSE),"")</f>
        <v/>
      </c>
      <c r="R90" t="str">
        <f>IFERROR(VLOOKUP($B90,'S11'!B:S,13,FALSE),"")</f>
        <v/>
      </c>
      <c r="S90" t="str">
        <f>IFERROR(VLOOKUP($B90,'S12'!B:S,13,FALSE),"")</f>
        <v/>
      </c>
      <c r="T90" t="str">
        <f>IFERROR(VLOOKUP($B90,'S13'!B:S,13,FALSE),"")</f>
        <v/>
      </c>
      <c r="U90" t="str">
        <f>IFERROR(VLOOKUP($B90,'S14'!B:S,13,FALSE),"")</f>
        <v/>
      </c>
      <c r="V90" t="str">
        <f>IFERROR(VLOOKUP($B90,'S15'!B:S,13,FALSE),"")</f>
        <v/>
      </c>
      <c r="W90" t="str">
        <f>IFERROR(VLOOKUP($B90,'S16'!B:S,13,FALSE),"")</f>
        <v/>
      </c>
      <c r="X90" t="str">
        <f>IFERROR(VLOOKUP($B90,'S17'!B:S,13,FALSE),"")</f>
        <v/>
      </c>
      <c r="Y90" t="str">
        <f>IFERROR(VLOOKUP($B90,'S18'!B:S,13,FALSE),"")</f>
        <v/>
      </c>
      <c r="Z90" t="str">
        <f>IFERROR(VLOOKUP($B90,'S19'!B:S,13,FALSE),"")</f>
        <v/>
      </c>
      <c r="AA90" t="str">
        <f>IFERROR(VLOOKUP($B90,'S20'!B:S,13,FALSE),"")</f>
        <v/>
      </c>
      <c r="AB90" t="str">
        <f>IFERROR(VLOOKUP($B90,'S21'!B:S,13,FALSE),"")</f>
        <v/>
      </c>
      <c r="AC90" t="str">
        <f>IFERROR(VLOOKUP($B90,'S22'!B:S,13,FALSE),"")</f>
        <v/>
      </c>
      <c r="AD90" t="str">
        <f>IFERROR(VLOOKUP($B90,'S23'!B:S,13,FALSE),"")</f>
        <v/>
      </c>
      <c r="AE90" t="str">
        <f>IFERROR(VLOOKUP($B90,'S24'!B:S,13,FALSE),"")</f>
        <v/>
      </c>
      <c r="AF90" t="str">
        <f>IFERROR(VLOOKUP($B90,'S25'!B:S,13,FALSE),"")</f>
        <v/>
      </c>
      <c r="AG90" t="str">
        <f>IFERROR(VLOOKUP($B90,'S26'!B:S,13,FALSE),"")</f>
        <v/>
      </c>
      <c r="AH90" t="str">
        <f>IFERROR(VLOOKUP($B90,'S27'!B:S,13,FALSE),"")</f>
        <v/>
      </c>
      <c r="AI90" t="str">
        <f>IFERROR(VLOOKUP($B90,'S28'!B:S,13,FALSE),"")</f>
        <v/>
      </c>
      <c r="AJ90" t="str">
        <f>IFERROR(VLOOKUP($B90,'S29'!B:S,13,FALSE),"")</f>
        <v/>
      </c>
      <c r="AK90" t="str">
        <f>IFERROR(VLOOKUP($B90,'S30'!B:S,13,FALSE),"")</f>
        <v/>
      </c>
      <c r="AL90" t="str">
        <f>IFERROR(VLOOKUP($B90,'S31'!B:S,13,FALSE),"")</f>
        <v/>
      </c>
      <c r="AM90" t="str">
        <f>IFERROR(VLOOKUP($B90,'S32'!B:S,13,FALSE),"")</f>
        <v/>
      </c>
      <c r="AN90" t="str">
        <f>IFERROR(VLOOKUP($B90,'S33'!B:S,13,FALSE),"")</f>
        <v/>
      </c>
      <c r="AO90" t="str">
        <f>IFERROR(VLOOKUP($B90,'S34'!B:S,13,FALSE),"")</f>
        <v/>
      </c>
      <c r="AP90" t="str">
        <f>IFERROR(VLOOKUP($B90,'S35'!B:S,13,FALSE),"")</f>
        <v/>
      </c>
      <c r="AQ90" t="str">
        <f>IFERROR(VLOOKUP($B90,'S36'!B:S,13,FALSE),"")</f>
        <v/>
      </c>
      <c r="AR90" t="str">
        <f>IFERROR(VLOOKUP($B90,'S37'!B:S,13,FALSE),"")</f>
        <v/>
      </c>
      <c r="AS90" t="str">
        <f>IFERROR(VLOOKUP($B90,'S38'!B:S,13,FALSE),"")</f>
        <v/>
      </c>
      <c r="AT90" t="str">
        <f>IFERROR(VLOOKUP($B90,'S39'!B:S,13,FALSE),"")</f>
        <v/>
      </c>
      <c r="AU90" s="37" t="str">
        <f>IFERROR(VLOOKUP($B90,'S40'!B:S,13,FALSE),"")</f>
        <v/>
      </c>
      <c r="AV90" t="str">
        <f>IFERROR(VLOOKUP($B90,'S41'!B:S,13,FALSE),"")</f>
        <v/>
      </c>
      <c r="AW90" t="str">
        <f>IFERROR(VLOOKUP($B90,'S42'!B:S,13,FALSE),"")</f>
        <v/>
      </c>
      <c r="AX90" t="str">
        <f>IFERROR(VLOOKUP($B90,'S43'!B:S,13,FALSE),"")</f>
        <v/>
      </c>
      <c r="AY90" t="str">
        <f>IFERROR(VLOOKUP($B90,'S44'!B:S,13,FALSE),"")</f>
        <v/>
      </c>
      <c r="AZ90" t="str">
        <f>IFERROR(VLOOKUP($B90,'S45'!B:S,13,FALSE),"")</f>
        <v/>
      </c>
      <c r="BA90" t="str">
        <f>IFERROR(VLOOKUP($B90,'S46'!B:S,13,FALSE),"")</f>
        <v/>
      </c>
      <c r="BB90" t="str">
        <f>IFERROR(VLOOKUP($B90,'S47'!B:S,13,FALSE),"")</f>
        <v/>
      </c>
      <c r="BC90" t="str">
        <f>IFERROR(VLOOKUP($B90,'S48'!B:S,13,FALSE),"")</f>
        <v/>
      </c>
      <c r="BD90" t="str">
        <f>IFERROR(VLOOKUP($B90,'S49'!B:S,13,FALSE),"")</f>
        <v/>
      </c>
      <c r="BE90" t="str">
        <f>IFERROR(VLOOKUP($B90,'S50'!B:S,13,FALSE),"")</f>
        <v/>
      </c>
      <c r="BF90" t="str">
        <f>IFERROR(VLOOKUP($B90,'S51'!B:S,13,FALSE),"")</f>
        <v/>
      </c>
      <c r="BG90" t="str">
        <f>IFERROR(VLOOKUP($B90,'S52'!B:S,13,FALSE),"")</f>
        <v/>
      </c>
      <c r="BH90" s="188">
        <f t="shared" si="6"/>
        <v>-9999.0000999999993</v>
      </c>
      <c r="BI90" s="65" t="str">
        <f t="shared" si="8"/>
        <v/>
      </c>
      <c r="BJ90" s="65" t="str">
        <f t="shared" si="9"/>
        <v/>
      </c>
      <c r="BK90" s="54">
        <f t="shared" si="11"/>
        <v>0</v>
      </c>
      <c r="BR90" t="str">
        <f>IFERROR(VLOOKUP($B90,'S01'!B:S,14,FALSE),"")</f>
        <v/>
      </c>
      <c r="BS90" t="str">
        <f>IFERROR(VLOOKUP($B90,'S02'!B:S,14,FALSE),"")</f>
        <v/>
      </c>
      <c r="BT90" t="str">
        <f>IFERROR(VLOOKUP($B90,'S03'!B:S,14,FALSE),"")</f>
        <v/>
      </c>
      <c r="BU90" t="str">
        <f>IFERROR(VLOOKUP($B90,'S04'!B:S,14,FALSE),"")</f>
        <v/>
      </c>
      <c r="BV90" t="str">
        <f>IFERROR(VLOOKUP($B90,'S05'!B:S,14,FALSE),"")</f>
        <v/>
      </c>
      <c r="BW90" t="str">
        <f>IFERROR(VLOOKUP($B90,'S06'!B:S,14,FALSE),"")</f>
        <v/>
      </c>
      <c r="BX90" t="str">
        <f>IFERROR(VLOOKUP($B90,'S07'!B:S,14,FALSE),"")</f>
        <v/>
      </c>
      <c r="BY90" t="str">
        <f>IFERROR(VLOOKUP($B90,'S08'!B:S,14,FALSE),"")</f>
        <v/>
      </c>
      <c r="BZ90" t="str">
        <f>IFERROR(VLOOKUP($B90,'S09'!B:S,14,FALSE),"")</f>
        <v/>
      </c>
      <c r="CA90" t="str">
        <f>IFERROR(VLOOKUP($B90,'S10'!B:S,14,FALSE),"")</f>
        <v/>
      </c>
      <c r="CB90" t="str">
        <f>IFERROR(VLOOKUP($B90,'S11'!B:S,14,FALSE),"")</f>
        <v/>
      </c>
      <c r="CC90" t="str">
        <f>IFERROR(VLOOKUP($B90,'S12'!B:S,14,FALSE),"")</f>
        <v/>
      </c>
      <c r="CD90" t="str">
        <f>IFERROR(VLOOKUP($B90,'S13'!B:S,14,FALSE),"")</f>
        <v/>
      </c>
      <c r="CE90" t="str">
        <f>IFERROR(VLOOKUP($B90,'S14'!B:S,14,FALSE),"")</f>
        <v/>
      </c>
      <c r="CF90" t="str">
        <f>IFERROR(VLOOKUP($B90,'S15'!B:S,14,FALSE),"")</f>
        <v/>
      </c>
      <c r="CG90" t="str">
        <f>IFERROR(VLOOKUP($B90,'S16'!B:S,14,FALSE),"")</f>
        <v/>
      </c>
      <c r="CH90" t="str">
        <f>IFERROR(VLOOKUP($B90,'S17'!B:S,14,FALSE),"")</f>
        <v/>
      </c>
      <c r="CI90" t="str">
        <f>IFERROR(VLOOKUP($B90,'S18'!B:S,14,FALSE),"")</f>
        <v/>
      </c>
      <c r="CJ90" t="str">
        <f>IFERROR(VLOOKUP($B90,'S19'!B:S,14,FALSE),"")</f>
        <v/>
      </c>
      <c r="CK90" t="str">
        <f>IFERROR(VLOOKUP($B90,'S20'!B:S,14,FALSE),"")</f>
        <v/>
      </c>
      <c r="CL90" t="str">
        <f>IFERROR(VLOOKUP($B90,'S21'!B:S,14,FALSE),"")</f>
        <v/>
      </c>
      <c r="CM90" t="str">
        <f>IFERROR(VLOOKUP($B90,'S22'!B:S,14,FALSE),"")</f>
        <v/>
      </c>
      <c r="CN90" t="str">
        <f>IFERROR(VLOOKUP($B90,'S23'!B:S,14,FALSE),"")</f>
        <v/>
      </c>
      <c r="CO90" t="str">
        <f>IFERROR(VLOOKUP($B90,'S24'!B:S,14,FALSE),"")</f>
        <v/>
      </c>
      <c r="CP90" t="str">
        <f>IFERROR(VLOOKUP($B90,'S25'!B:S,14,FALSE),"")</f>
        <v/>
      </c>
      <c r="CQ90" t="str">
        <f>IFERROR(VLOOKUP($B90,'S26'!B:S,14,FALSE),"")</f>
        <v/>
      </c>
      <c r="CR90" t="str">
        <f>IFERROR(VLOOKUP($B90,'S27'!B:S,14,FALSE),"")</f>
        <v/>
      </c>
      <c r="CS90" t="str">
        <f>IFERROR(VLOOKUP($B90,'S28'!B:S,14,FALSE),"")</f>
        <v/>
      </c>
      <c r="CT90" t="str">
        <f>IFERROR(VLOOKUP($B90,'S29'!B:S,14,FALSE),"")</f>
        <v/>
      </c>
      <c r="CU90" t="str">
        <f>IFERROR(VLOOKUP($B90,'S30'!B:S,14,FALSE),"")</f>
        <v/>
      </c>
      <c r="CV90" t="str">
        <f>IFERROR(VLOOKUP($B90,'S31'!B:S,14,FALSE),"")</f>
        <v/>
      </c>
      <c r="CW90" t="str">
        <f>IFERROR(VLOOKUP($B90,'S32'!B:S,14,FALSE),"")</f>
        <v/>
      </c>
      <c r="CX90" t="str">
        <f>IFERROR(VLOOKUP($B90,'S33'!B:S,14,FALSE),"")</f>
        <v/>
      </c>
      <c r="CY90" t="str">
        <f>IFERROR(VLOOKUP($B90,'S34'!B:S,14,FALSE),"")</f>
        <v/>
      </c>
      <c r="CZ90" t="str">
        <f>IFERROR(VLOOKUP($B90,'S35'!B:S,14,FALSE),"")</f>
        <v/>
      </c>
      <c r="DA90" t="str">
        <f>IFERROR(VLOOKUP($B90,'S36'!B:S,14,FALSE),"")</f>
        <v/>
      </c>
      <c r="DB90" t="str">
        <f>IFERROR(VLOOKUP($B90,'S37'!B:S,14,FALSE),"")</f>
        <v/>
      </c>
      <c r="DC90" t="str">
        <f>IFERROR(VLOOKUP($B90,'S38'!B:S,14,FALSE),"")</f>
        <v/>
      </c>
      <c r="DD90" t="str">
        <f>IFERROR(VLOOKUP($B90,'S39'!B:S,14,FALSE),"")</f>
        <v/>
      </c>
      <c r="DE90" t="str">
        <f>IFERROR(VLOOKUP($B90,'S40'!B:S,14,FALSE),"")</f>
        <v/>
      </c>
      <c r="DF90" t="str">
        <f>IFERROR(VLOOKUP($B90,'S41'!B:S,14,FALSE),"")</f>
        <v/>
      </c>
      <c r="DG90" t="str">
        <f>IFERROR(VLOOKUP($B90,'S42'!B:S,14,FALSE),"")</f>
        <v/>
      </c>
      <c r="DH90" t="str">
        <f>IFERROR(VLOOKUP($B90,'S43'!B:S,14,FALSE),"")</f>
        <v/>
      </c>
      <c r="DI90" t="str">
        <f>IFERROR(VLOOKUP($B90,'S44'!B:S,14,FALSE),"")</f>
        <v/>
      </c>
      <c r="DJ90" t="str">
        <f>IFERROR(VLOOKUP($B90,'S45'!B:S,14,FALSE),"")</f>
        <v/>
      </c>
      <c r="DK90" t="str">
        <f>IFERROR(VLOOKUP($B90,'S46'!B:S,14,FALSE),"")</f>
        <v/>
      </c>
      <c r="DL90" t="str">
        <f>IFERROR(VLOOKUP($B90,'S47'!B:S,14,FALSE),"")</f>
        <v/>
      </c>
      <c r="DM90" t="str">
        <f>IFERROR(VLOOKUP($B90,'S48'!B:S,14,FALSE),"")</f>
        <v/>
      </c>
      <c r="DN90" t="str">
        <f>IFERROR(VLOOKUP($B90,'S49'!B:S,14,FALSE),"")</f>
        <v/>
      </c>
      <c r="DO90" t="str">
        <f>IFERROR(VLOOKUP($B90,'S50'!B:S,14,FALSE),"")</f>
        <v/>
      </c>
      <c r="DP90" t="str">
        <f>IFERROR(VLOOKUP($B90,'S51'!B:S,14,FALSE),"")</f>
        <v/>
      </c>
      <c r="DQ90" t="str">
        <f>IFERROR(VLOOKUP($B90,'S52'!B:S,14,FALSE),"")</f>
        <v/>
      </c>
      <c r="DR90" t="str">
        <f t="shared" si="10"/>
        <v/>
      </c>
    </row>
    <row r="91" spans="1:124" ht="26.25" x14ac:dyDescent="0.25">
      <c r="A91" s="48"/>
      <c r="B91" s="39"/>
      <c r="F91" s="86" t="str">
        <f>IF(B91="","",IFERROR(INDEX(Challenge!$A$3:$A$72,MATCH(B91,Challenge!$B$3:$B$72,0)),"non classé"))</f>
        <v/>
      </c>
      <c r="G91" s="86"/>
      <c r="H91" t="str">
        <f>IFERROR(VLOOKUP($B91,'S01'!B:S,13,FALSE),"")</f>
        <v/>
      </c>
      <c r="I91" t="str">
        <f>IFERROR(VLOOKUP($B91,'S02'!B:S,13,FALSE),"")</f>
        <v/>
      </c>
      <c r="J91" t="str">
        <f>IFERROR(VLOOKUP($B91,'S03'!B:S,13,FALSE),"")</f>
        <v/>
      </c>
      <c r="K91" t="str">
        <f>IFERROR(VLOOKUP($B91,'S04'!B:S,13,FALSE),"")</f>
        <v/>
      </c>
      <c r="L91" t="str">
        <f>IFERROR(VLOOKUP($B91,'S05'!B:S,13,FALSE),"")</f>
        <v/>
      </c>
      <c r="M91" t="str">
        <f>IFERROR(VLOOKUP($B91,'S06'!B:S,13,FALSE),"")</f>
        <v/>
      </c>
      <c r="N91" t="str">
        <f>IFERROR(VLOOKUP($B91,'S07'!B:S,13,FALSE),"")</f>
        <v/>
      </c>
      <c r="O91" t="str">
        <f>IFERROR(VLOOKUP($B91,'S08'!B:S,13,FALSE),"")</f>
        <v/>
      </c>
      <c r="P91" t="str">
        <f>IFERROR(VLOOKUP($B91,'S09'!B:S,13,FALSE),"")</f>
        <v/>
      </c>
      <c r="Q91" t="str">
        <f>IFERROR(VLOOKUP($B91,'S10'!B:S,13,FALSE),"")</f>
        <v/>
      </c>
      <c r="R91" t="str">
        <f>IFERROR(VLOOKUP($B91,'S11'!B:S,13,FALSE),"")</f>
        <v/>
      </c>
      <c r="S91" t="str">
        <f>IFERROR(VLOOKUP($B91,'S12'!B:S,13,FALSE),"")</f>
        <v/>
      </c>
      <c r="T91" t="str">
        <f>IFERROR(VLOOKUP($B91,'S13'!B:S,13,FALSE),"")</f>
        <v/>
      </c>
      <c r="U91" t="str">
        <f>IFERROR(VLOOKUP($B91,'S14'!B:S,13,FALSE),"")</f>
        <v/>
      </c>
      <c r="V91" t="str">
        <f>IFERROR(VLOOKUP($B91,'S15'!B:S,13,FALSE),"")</f>
        <v/>
      </c>
      <c r="W91" t="str">
        <f>IFERROR(VLOOKUP($B91,'S16'!B:S,13,FALSE),"")</f>
        <v/>
      </c>
      <c r="X91" t="str">
        <f>IFERROR(VLOOKUP($B91,'S17'!B:S,13,FALSE),"")</f>
        <v/>
      </c>
      <c r="Y91" t="str">
        <f>IFERROR(VLOOKUP($B91,'S18'!B:S,13,FALSE),"")</f>
        <v/>
      </c>
      <c r="Z91" t="str">
        <f>IFERROR(VLOOKUP($B91,'S19'!B:S,13,FALSE),"")</f>
        <v/>
      </c>
      <c r="AA91" t="str">
        <f>IFERROR(VLOOKUP($B91,'S20'!B:S,13,FALSE),"")</f>
        <v/>
      </c>
      <c r="AB91" t="str">
        <f>IFERROR(VLOOKUP($B91,'S21'!B:S,13,FALSE),"")</f>
        <v/>
      </c>
      <c r="AC91" t="str">
        <f>IFERROR(VLOOKUP($B91,'S22'!B:S,13,FALSE),"")</f>
        <v/>
      </c>
      <c r="AD91" t="str">
        <f>IFERROR(VLOOKUP($B91,'S23'!B:S,13,FALSE),"")</f>
        <v/>
      </c>
      <c r="AE91" t="str">
        <f>IFERROR(VLOOKUP($B91,'S24'!B:S,13,FALSE),"")</f>
        <v/>
      </c>
      <c r="AF91" t="str">
        <f>IFERROR(VLOOKUP($B91,'S25'!B:S,13,FALSE),"")</f>
        <v/>
      </c>
      <c r="AG91" t="str">
        <f>IFERROR(VLOOKUP($B91,'S26'!B:S,13,FALSE),"")</f>
        <v/>
      </c>
      <c r="AH91" t="str">
        <f>IFERROR(VLOOKUP($B91,'S27'!B:S,13,FALSE),"")</f>
        <v/>
      </c>
      <c r="AI91" t="str">
        <f>IFERROR(VLOOKUP($B91,'S28'!B:S,13,FALSE),"")</f>
        <v/>
      </c>
      <c r="AJ91" t="str">
        <f>IFERROR(VLOOKUP($B91,'S29'!B:S,13,FALSE),"")</f>
        <v/>
      </c>
      <c r="AK91" t="str">
        <f>IFERROR(VLOOKUP($B91,'S30'!B:S,13,FALSE),"")</f>
        <v/>
      </c>
      <c r="AL91" t="str">
        <f>IFERROR(VLOOKUP($B91,'S31'!B:S,13,FALSE),"")</f>
        <v/>
      </c>
      <c r="AM91" t="str">
        <f>IFERROR(VLOOKUP($B91,'S32'!B:S,13,FALSE),"")</f>
        <v/>
      </c>
      <c r="AN91" t="str">
        <f>IFERROR(VLOOKUP($B91,'S33'!B:S,13,FALSE),"")</f>
        <v/>
      </c>
      <c r="AO91" t="str">
        <f>IFERROR(VLOOKUP($B91,'S34'!B:S,13,FALSE),"")</f>
        <v/>
      </c>
      <c r="AP91" t="str">
        <f>IFERROR(VLOOKUP($B91,'S35'!B:S,13,FALSE),"")</f>
        <v/>
      </c>
      <c r="AQ91" t="str">
        <f>IFERROR(VLOOKUP($B91,'S36'!B:S,13,FALSE),"")</f>
        <v/>
      </c>
      <c r="AR91" t="str">
        <f>IFERROR(VLOOKUP($B91,'S37'!B:S,13,FALSE),"")</f>
        <v/>
      </c>
      <c r="AS91" t="str">
        <f>IFERROR(VLOOKUP($B91,'S38'!B:S,13,FALSE),"")</f>
        <v/>
      </c>
      <c r="AT91" t="str">
        <f>IFERROR(VLOOKUP($B91,'S39'!B:S,13,FALSE),"")</f>
        <v/>
      </c>
      <c r="AU91" s="37" t="str">
        <f>IFERROR(VLOOKUP($B91,'S40'!B:S,13,FALSE),"")</f>
        <v/>
      </c>
      <c r="AV91" t="str">
        <f>IFERROR(VLOOKUP($B91,'S41'!B:S,13,FALSE),"")</f>
        <v/>
      </c>
      <c r="AW91" t="str">
        <f>IFERROR(VLOOKUP($B91,'S42'!B:S,13,FALSE),"")</f>
        <v/>
      </c>
      <c r="AX91" t="str">
        <f>IFERROR(VLOOKUP($B91,'S43'!B:S,13,FALSE),"")</f>
        <v/>
      </c>
      <c r="AY91" t="str">
        <f>IFERROR(VLOOKUP($B91,'S44'!B:S,13,FALSE),"")</f>
        <v/>
      </c>
      <c r="AZ91" t="str">
        <f>IFERROR(VLOOKUP($B91,'S45'!B:S,13,FALSE),"")</f>
        <v/>
      </c>
      <c r="BA91" t="str">
        <f>IFERROR(VLOOKUP($B91,'S46'!B:S,13,FALSE),"")</f>
        <v/>
      </c>
      <c r="BB91" t="str">
        <f>IFERROR(VLOOKUP($B91,'S47'!B:S,13,FALSE),"")</f>
        <v/>
      </c>
      <c r="BC91" t="str">
        <f>IFERROR(VLOOKUP($B91,'S48'!B:S,13,FALSE),"")</f>
        <v/>
      </c>
      <c r="BD91" t="str">
        <f>IFERROR(VLOOKUP($B91,'S49'!B:S,13,FALSE),"")</f>
        <v/>
      </c>
      <c r="BE91" t="str">
        <f>IFERROR(VLOOKUP($B91,'S50'!B:S,13,FALSE),"")</f>
        <v/>
      </c>
      <c r="BF91" t="str">
        <f>IFERROR(VLOOKUP($B91,'S51'!B:S,13,FALSE),"")</f>
        <v/>
      </c>
      <c r="BG91" t="str">
        <f>IFERROR(VLOOKUP($B91,'S52'!B:S,13,FALSE),"")</f>
        <v/>
      </c>
      <c r="BH91" s="188">
        <f t="shared" si="6"/>
        <v>-9999.0000999999993</v>
      </c>
      <c r="BI91" s="65" t="str">
        <f t="shared" si="8"/>
        <v/>
      </c>
      <c r="BJ91" s="65" t="str">
        <f t="shared" si="9"/>
        <v/>
      </c>
      <c r="BK91" s="54">
        <f t="shared" si="11"/>
        <v>0</v>
      </c>
      <c r="BR91" t="str">
        <f>IFERROR(VLOOKUP($B91,'S01'!B:S,14,FALSE),"")</f>
        <v/>
      </c>
      <c r="BS91" t="str">
        <f>IFERROR(VLOOKUP($B91,'S02'!B:S,14,FALSE),"")</f>
        <v/>
      </c>
      <c r="BT91" t="str">
        <f>IFERROR(VLOOKUP($B91,'S03'!B:S,14,FALSE),"")</f>
        <v/>
      </c>
      <c r="BU91" t="str">
        <f>IFERROR(VLOOKUP($B91,'S04'!B:S,14,FALSE),"")</f>
        <v/>
      </c>
      <c r="BV91" t="str">
        <f>IFERROR(VLOOKUP($B91,'S05'!B:S,14,FALSE),"")</f>
        <v/>
      </c>
      <c r="BW91" t="str">
        <f>IFERROR(VLOOKUP($B91,'S06'!B:S,14,FALSE),"")</f>
        <v/>
      </c>
      <c r="BX91" t="str">
        <f>IFERROR(VLOOKUP($B91,'S07'!B:S,14,FALSE),"")</f>
        <v/>
      </c>
      <c r="BY91" t="str">
        <f>IFERROR(VLOOKUP($B91,'S08'!B:S,14,FALSE),"")</f>
        <v/>
      </c>
      <c r="BZ91" t="str">
        <f>IFERROR(VLOOKUP($B91,'S09'!B:S,14,FALSE),"")</f>
        <v/>
      </c>
      <c r="CA91" t="str">
        <f>IFERROR(VLOOKUP($B91,'S10'!B:S,14,FALSE),"")</f>
        <v/>
      </c>
      <c r="CB91" t="str">
        <f>IFERROR(VLOOKUP($B91,'S11'!B:S,14,FALSE),"")</f>
        <v/>
      </c>
      <c r="CC91" t="str">
        <f>IFERROR(VLOOKUP($B91,'S12'!B:S,14,FALSE),"")</f>
        <v/>
      </c>
      <c r="CD91" t="str">
        <f>IFERROR(VLOOKUP($B91,'S13'!B:S,14,FALSE),"")</f>
        <v/>
      </c>
      <c r="CE91" t="str">
        <f>IFERROR(VLOOKUP($B91,'S14'!B:S,14,FALSE),"")</f>
        <v/>
      </c>
      <c r="CF91" t="str">
        <f>IFERROR(VLOOKUP($B91,'S15'!B:S,14,FALSE),"")</f>
        <v/>
      </c>
      <c r="CG91" t="str">
        <f>IFERROR(VLOOKUP($B91,'S16'!B:S,14,FALSE),"")</f>
        <v/>
      </c>
      <c r="CH91" t="str">
        <f>IFERROR(VLOOKUP($B91,'S17'!B:S,14,FALSE),"")</f>
        <v/>
      </c>
      <c r="CI91" t="str">
        <f>IFERROR(VLOOKUP($B91,'S18'!B:S,14,FALSE),"")</f>
        <v/>
      </c>
      <c r="CJ91" t="str">
        <f>IFERROR(VLOOKUP($B91,'S19'!B:S,14,FALSE),"")</f>
        <v/>
      </c>
      <c r="CK91" t="str">
        <f>IFERROR(VLOOKUP($B91,'S20'!B:S,14,FALSE),"")</f>
        <v/>
      </c>
      <c r="CL91" t="str">
        <f>IFERROR(VLOOKUP($B91,'S21'!B:S,14,FALSE),"")</f>
        <v/>
      </c>
      <c r="CM91" t="str">
        <f>IFERROR(VLOOKUP($B91,'S22'!B:S,14,FALSE),"")</f>
        <v/>
      </c>
      <c r="CN91" t="str">
        <f>IFERROR(VLOOKUP($B91,'S23'!B:S,14,FALSE),"")</f>
        <v/>
      </c>
      <c r="CO91" t="str">
        <f>IFERROR(VLOOKUP($B91,'S24'!B:S,14,FALSE),"")</f>
        <v/>
      </c>
      <c r="CP91" t="str">
        <f>IFERROR(VLOOKUP($B91,'S25'!B:S,14,FALSE),"")</f>
        <v/>
      </c>
      <c r="CQ91" t="str">
        <f>IFERROR(VLOOKUP($B91,'S26'!B:S,14,FALSE),"")</f>
        <v/>
      </c>
      <c r="CR91" t="str">
        <f>IFERROR(VLOOKUP($B91,'S27'!B:S,14,FALSE),"")</f>
        <v/>
      </c>
      <c r="CS91" t="str">
        <f>IFERROR(VLOOKUP($B91,'S28'!B:S,14,FALSE),"")</f>
        <v/>
      </c>
      <c r="CT91" t="str">
        <f>IFERROR(VLOOKUP($B91,'S29'!B:S,14,FALSE),"")</f>
        <v/>
      </c>
      <c r="CU91" t="str">
        <f>IFERROR(VLOOKUP($B91,'S30'!B:S,14,FALSE),"")</f>
        <v/>
      </c>
      <c r="CV91" t="str">
        <f>IFERROR(VLOOKUP($B91,'S31'!B:S,14,FALSE),"")</f>
        <v/>
      </c>
      <c r="CW91" t="str">
        <f>IFERROR(VLOOKUP($B91,'S32'!B:S,14,FALSE),"")</f>
        <v/>
      </c>
      <c r="CX91" t="str">
        <f>IFERROR(VLOOKUP($B91,'S33'!B:S,14,FALSE),"")</f>
        <v/>
      </c>
      <c r="CY91" t="str">
        <f>IFERROR(VLOOKUP($B91,'S34'!B:S,14,FALSE),"")</f>
        <v/>
      </c>
      <c r="CZ91" t="str">
        <f>IFERROR(VLOOKUP($B91,'S35'!B:S,14,FALSE),"")</f>
        <v/>
      </c>
      <c r="DA91" t="str">
        <f>IFERROR(VLOOKUP($B91,'S36'!B:S,14,FALSE),"")</f>
        <v/>
      </c>
      <c r="DB91" t="str">
        <f>IFERROR(VLOOKUP($B91,'S37'!B:S,14,FALSE),"")</f>
        <v/>
      </c>
      <c r="DC91" t="str">
        <f>IFERROR(VLOOKUP($B91,'S38'!B:S,14,FALSE),"")</f>
        <v/>
      </c>
      <c r="DD91" t="str">
        <f>IFERROR(VLOOKUP($B91,'S39'!B:S,14,FALSE),"")</f>
        <v/>
      </c>
      <c r="DE91" t="str">
        <f>IFERROR(VLOOKUP($B91,'S40'!B:S,14,FALSE),"")</f>
        <v/>
      </c>
      <c r="DF91" t="str">
        <f>IFERROR(VLOOKUP($B91,'S41'!B:S,14,FALSE),"")</f>
        <v/>
      </c>
      <c r="DG91" t="str">
        <f>IFERROR(VLOOKUP($B91,'S42'!B:S,14,FALSE),"")</f>
        <v/>
      </c>
      <c r="DH91" t="str">
        <f>IFERROR(VLOOKUP($B91,'S43'!B:S,14,FALSE),"")</f>
        <v/>
      </c>
      <c r="DI91" t="str">
        <f>IFERROR(VLOOKUP($B91,'S44'!B:S,14,FALSE),"")</f>
        <v/>
      </c>
      <c r="DJ91" t="str">
        <f>IFERROR(VLOOKUP($B91,'S45'!B:S,14,FALSE),"")</f>
        <v/>
      </c>
      <c r="DK91" t="str">
        <f>IFERROR(VLOOKUP($B91,'S46'!B:S,14,FALSE),"")</f>
        <v/>
      </c>
      <c r="DL91" t="str">
        <f>IFERROR(VLOOKUP($B91,'S47'!B:S,14,FALSE),"")</f>
        <v/>
      </c>
      <c r="DM91" t="str">
        <f>IFERROR(VLOOKUP($B91,'S48'!B:S,14,FALSE),"")</f>
        <v/>
      </c>
      <c r="DN91" t="str">
        <f>IFERROR(VLOOKUP($B91,'S49'!B:S,14,FALSE),"")</f>
        <v/>
      </c>
      <c r="DO91" t="str">
        <f>IFERROR(VLOOKUP($B91,'S50'!B:S,14,FALSE),"")</f>
        <v/>
      </c>
      <c r="DP91" t="str">
        <f>IFERROR(VLOOKUP($B91,'S51'!B:S,14,FALSE),"")</f>
        <v/>
      </c>
      <c r="DQ91" t="str">
        <f>IFERROR(VLOOKUP($B91,'S52'!B:S,14,FALSE),"")</f>
        <v/>
      </c>
      <c r="DR91" t="str">
        <f t="shared" si="10"/>
        <v/>
      </c>
    </row>
    <row r="92" spans="1:124" ht="26.25" x14ac:dyDescent="0.25">
      <c r="A92" s="48"/>
      <c r="B92" s="39"/>
      <c r="F92" s="86" t="str">
        <f>IF(B92="","",IFERROR(INDEX(Challenge!$A$3:$A$72,MATCH(B92,Challenge!$B$3:$B$72,0)),"non classé"))</f>
        <v/>
      </c>
      <c r="G92" s="86"/>
      <c r="H92" t="str">
        <f>IFERROR(VLOOKUP($B92,'S01'!B:S,13,FALSE),"")</f>
        <v/>
      </c>
      <c r="I92" t="str">
        <f>IFERROR(VLOOKUP($B92,'S02'!B:S,13,FALSE),"")</f>
        <v/>
      </c>
      <c r="J92" t="str">
        <f>IFERROR(VLOOKUP($B92,'S03'!B:S,13,FALSE),"")</f>
        <v/>
      </c>
      <c r="K92" t="str">
        <f>IFERROR(VLOOKUP($B92,'S04'!B:S,13,FALSE),"")</f>
        <v/>
      </c>
      <c r="L92" t="str">
        <f>IFERROR(VLOOKUP($B92,'S05'!B:S,13,FALSE),"")</f>
        <v/>
      </c>
      <c r="M92" t="str">
        <f>IFERROR(VLOOKUP($B92,'S06'!B:S,13,FALSE),"")</f>
        <v/>
      </c>
      <c r="N92" t="str">
        <f>IFERROR(VLOOKUP($B92,'S07'!B:S,13,FALSE),"")</f>
        <v/>
      </c>
      <c r="O92" t="str">
        <f>IFERROR(VLOOKUP($B92,'S08'!B:S,13,FALSE),"")</f>
        <v/>
      </c>
      <c r="P92" t="str">
        <f>IFERROR(VLOOKUP($B92,'S09'!B:S,13,FALSE),"")</f>
        <v/>
      </c>
      <c r="Q92" t="str">
        <f>IFERROR(VLOOKUP($B92,'S10'!B:S,13,FALSE),"")</f>
        <v/>
      </c>
      <c r="R92" t="str">
        <f>IFERROR(VLOOKUP($B92,'S11'!B:S,13,FALSE),"")</f>
        <v/>
      </c>
      <c r="S92" t="str">
        <f>IFERROR(VLOOKUP($B92,'S12'!B:S,13,FALSE),"")</f>
        <v/>
      </c>
      <c r="T92" t="str">
        <f>IFERROR(VLOOKUP($B92,'S13'!B:S,13,FALSE),"")</f>
        <v/>
      </c>
      <c r="U92" t="str">
        <f>IFERROR(VLOOKUP($B92,'S14'!B:S,13,FALSE),"")</f>
        <v/>
      </c>
      <c r="V92" t="str">
        <f>IFERROR(VLOOKUP($B92,'S15'!B:S,13,FALSE),"")</f>
        <v/>
      </c>
      <c r="W92" t="str">
        <f>IFERROR(VLOOKUP($B92,'S16'!B:S,13,FALSE),"")</f>
        <v/>
      </c>
      <c r="X92" t="str">
        <f>IFERROR(VLOOKUP($B92,'S17'!B:S,13,FALSE),"")</f>
        <v/>
      </c>
      <c r="Y92" t="str">
        <f>IFERROR(VLOOKUP($B92,'S18'!B:S,13,FALSE),"")</f>
        <v/>
      </c>
      <c r="Z92" t="str">
        <f>IFERROR(VLOOKUP($B92,'S19'!B:S,13,FALSE),"")</f>
        <v/>
      </c>
      <c r="AA92" t="str">
        <f>IFERROR(VLOOKUP($B92,'S20'!B:S,13,FALSE),"")</f>
        <v/>
      </c>
      <c r="AB92" t="str">
        <f>IFERROR(VLOOKUP($B92,'S21'!B:S,13,FALSE),"")</f>
        <v/>
      </c>
      <c r="AC92" t="str">
        <f>IFERROR(VLOOKUP($B92,'S22'!B:S,13,FALSE),"")</f>
        <v/>
      </c>
      <c r="AD92" t="str">
        <f>IFERROR(VLOOKUP($B92,'S23'!B:S,13,FALSE),"")</f>
        <v/>
      </c>
      <c r="AE92" t="str">
        <f>IFERROR(VLOOKUP($B92,'S24'!B:S,13,FALSE),"")</f>
        <v/>
      </c>
      <c r="AF92" t="str">
        <f>IFERROR(VLOOKUP($B92,'S25'!B:S,13,FALSE),"")</f>
        <v/>
      </c>
      <c r="AG92" t="str">
        <f>IFERROR(VLOOKUP($B92,'S26'!B:S,13,FALSE),"")</f>
        <v/>
      </c>
      <c r="AH92" t="str">
        <f>IFERROR(VLOOKUP($B92,'S27'!B:S,13,FALSE),"")</f>
        <v/>
      </c>
      <c r="AI92" t="str">
        <f>IFERROR(VLOOKUP($B92,'S28'!B:S,13,FALSE),"")</f>
        <v/>
      </c>
      <c r="AJ92" t="str">
        <f>IFERROR(VLOOKUP($B92,'S29'!B:S,13,FALSE),"")</f>
        <v/>
      </c>
      <c r="AK92" t="str">
        <f>IFERROR(VLOOKUP($B92,'S30'!B:S,13,FALSE),"")</f>
        <v/>
      </c>
      <c r="AL92" t="str">
        <f>IFERROR(VLOOKUP($B92,'S31'!B:S,13,FALSE),"")</f>
        <v/>
      </c>
      <c r="AM92" t="str">
        <f>IFERROR(VLOOKUP($B92,'S32'!B:S,13,FALSE),"")</f>
        <v/>
      </c>
      <c r="AN92" t="str">
        <f>IFERROR(VLOOKUP($B92,'S33'!B:S,13,FALSE),"")</f>
        <v/>
      </c>
      <c r="AO92" t="str">
        <f>IFERROR(VLOOKUP($B92,'S34'!B:S,13,FALSE),"")</f>
        <v/>
      </c>
      <c r="AP92" t="str">
        <f>IFERROR(VLOOKUP($B92,'S35'!B:S,13,FALSE),"")</f>
        <v/>
      </c>
      <c r="AQ92" t="str">
        <f>IFERROR(VLOOKUP($B92,'S36'!B:S,13,FALSE),"")</f>
        <v/>
      </c>
      <c r="AR92" t="str">
        <f>IFERROR(VLOOKUP($B92,'S37'!B:S,13,FALSE),"")</f>
        <v/>
      </c>
      <c r="AS92" t="str">
        <f>IFERROR(VLOOKUP($B92,'S38'!B:S,13,FALSE),"")</f>
        <v/>
      </c>
      <c r="AT92" t="str">
        <f>IFERROR(VLOOKUP($B92,'S39'!B:S,13,FALSE),"")</f>
        <v/>
      </c>
      <c r="AU92" s="37" t="str">
        <f>IFERROR(VLOOKUP($B92,'S40'!B:S,13,FALSE),"")</f>
        <v/>
      </c>
      <c r="AV92" t="str">
        <f>IFERROR(VLOOKUP($B92,'S41'!B:S,13,FALSE),"")</f>
        <v/>
      </c>
      <c r="AW92" t="str">
        <f>IFERROR(VLOOKUP($B92,'S42'!B:S,13,FALSE),"")</f>
        <v/>
      </c>
      <c r="AX92" t="str">
        <f>IFERROR(VLOOKUP($B92,'S43'!B:S,13,FALSE),"")</f>
        <v/>
      </c>
      <c r="AY92" t="str">
        <f>IFERROR(VLOOKUP($B92,'S44'!B:S,13,FALSE),"")</f>
        <v/>
      </c>
      <c r="AZ92" t="str">
        <f>IFERROR(VLOOKUP($B92,'S45'!B:S,13,FALSE),"")</f>
        <v/>
      </c>
      <c r="BA92" t="str">
        <f>IFERROR(VLOOKUP($B92,'S46'!B:S,13,FALSE),"")</f>
        <v/>
      </c>
      <c r="BB92" t="str">
        <f>IFERROR(VLOOKUP($B92,'S47'!B:S,13,FALSE),"")</f>
        <v/>
      </c>
      <c r="BC92" t="str">
        <f>IFERROR(VLOOKUP($B92,'S48'!B:S,13,FALSE),"")</f>
        <v/>
      </c>
      <c r="BD92" t="str">
        <f>IFERROR(VLOOKUP($B92,'S49'!B:S,13,FALSE),"")</f>
        <v/>
      </c>
      <c r="BE92" t="str">
        <f>IFERROR(VLOOKUP($B92,'S50'!B:S,13,FALSE),"")</f>
        <v/>
      </c>
      <c r="BF92" t="str">
        <f>IFERROR(VLOOKUP($B92,'S51'!B:S,13,FALSE),"")</f>
        <v/>
      </c>
      <c r="BG92" t="str">
        <f>IFERROR(VLOOKUP($B92,'S52'!B:S,13,FALSE),"")</f>
        <v/>
      </c>
      <c r="BH92" s="188">
        <f t="shared" si="6"/>
        <v>-9999.0000999999993</v>
      </c>
      <c r="BI92" s="65" t="str">
        <f t="shared" si="8"/>
        <v/>
      </c>
      <c r="BJ92" s="65" t="str">
        <f t="shared" si="9"/>
        <v/>
      </c>
      <c r="BK92" s="54">
        <f t="shared" si="11"/>
        <v>0</v>
      </c>
      <c r="BR92" t="str">
        <f>IFERROR(VLOOKUP($B92,'S01'!B:S,14,FALSE),"")</f>
        <v/>
      </c>
      <c r="BS92" t="str">
        <f>IFERROR(VLOOKUP($B92,'S02'!B:S,14,FALSE),"")</f>
        <v/>
      </c>
      <c r="BT92" t="str">
        <f>IFERROR(VLOOKUP($B92,'S03'!B:S,14,FALSE),"")</f>
        <v/>
      </c>
      <c r="BU92" t="str">
        <f>IFERROR(VLOOKUP($B92,'S04'!B:S,14,FALSE),"")</f>
        <v/>
      </c>
      <c r="BV92" t="str">
        <f>IFERROR(VLOOKUP($B92,'S05'!B:S,14,FALSE),"")</f>
        <v/>
      </c>
      <c r="BW92" t="str">
        <f>IFERROR(VLOOKUP($B92,'S06'!B:S,14,FALSE),"")</f>
        <v/>
      </c>
      <c r="BX92" t="str">
        <f>IFERROR(VLOOKUP($B92,'S07'!B:S,14,FALSE),"")</f>
        <v/>
      </c>
      <c r="BY92" t="str">
        <f>IFERROR(VLOOKUP($B92,'S08'!B:S,14,FALSE),"")</f>
        <v/>
      </c>
      <c r="BZ92" t="str">
        <f>IFERROR(VLOOKUP($B92,'S09'!B:S,14,FALSE),"")</f>
        <v/>
      </c>
      <c r="CA92" t="str">
        <f>IFERROR(VLOOKUP($B92,'S10'!B:S,14,FALSE),"")</f>
        <v/>
      </c>
      <c r="CB92" t="str">
        <f>IFERROR(VLOOKUP($B92,'S11'!B:S,14,FALSE),"")</f>
        <v/>
      </c>
      <c r="CC92" t="str">
        <f>IFERROR(VLOOKUP($B92,'S12'!B:S,14,FALSE),"")</f>
        <v/>
      </c>
      <c r="CD92" t="str">
        <f>IFERROR(VLOOKUP($B92,'S13'!B:S,14,FALSE),"")</f>
        <v/>
      </c>
      <c r="CE92" t="str">
        <f>IFERROR(VLOOKUP($B92,'S14'!B:S,14,FALSE),"")</f>
        <v/>
      </c>
      <c r="CF92" t="str">
        <f>IFERROR(VLOOKUP($B92,'S15'!B:S,14,FALSE),"")</f>
        <v/>
      </c>
      <c r="CG92" t="str">
        <f>IFERROR(VLOOKUP($B92,'S16'!B:S,14,FALSE),"")</f>
        <v/>
      </c>
      <c r="CH92" t="str">
        <f>IFERROR(VLOOKUP($B92,'S17'!B:S,14,FALSE),"")</f>
        <v/>
      </c>
      <c r="CI92" t="str">
        <f>IFERROR(VLOOKUP($B92,'S18'!B:S,14,FALSE),"")</f>
        <v/>
      </c>
      <c r="CJ92" t="str">
        <f>IFERROR(VLOOKUP($B92,'S19'!B:S,14,FALSE),"")</f>
        <v/>
      </c>
      <c r="CK92" t="str">
        <f>IFERROR(VLOOKUP($B92,'S20'!B:S,14,FALSE),"")</f>
        <v/>
      </c>
      <c r="CL92" t="str">
        <f>IFERROR(VLOOKUP($B92,'S21'!B:S,14,FALSE),"")</f>
        <v/>
      </c>
      <c r="CM92" t="str">
        <f>IFERROR(VLOOKUP($B92,'S22'!B:S,14,FALSE),"")</f>
        <v/>
      </c>
      <c r="CN92" t="str">
        <f>IFERROR(VLOOKUP($B92,'S23'!B:S,14,FALSE),"")</f>
        <v/>
      </c>
      <c r="CO92" t="str">
        <f>IFERROR(VLOOKUP($B92,'S24'!B:S,14,FALSE),"")</f>
        <v/>
      </c>
      <c r="CP92" t="str">
        <f>IFERROR(VLOOKUP($B92,'S25'!B:S,14,FALSE),"")</f>
        <v/>
      </c>
      <c r="CQ92" t="str">
        <f>IFERROR(VLOOKUP($B92,'S26'!B:S,14,FALSE),"")</f>
        <v/>
      </c>
      <c r="CR92" t="str">
        <f>IFERROR(VLOOKUP($B92,'S27'!B:S,14,FALSE),"")</f>
        <v/>
      </c>
      <c r="CS92" t="str">
        <f>IFERROR(VLOOKUP($B92,'S28'!B:S,14,FALSE),"")</f>
        <v/>
      </c>
      <c r="CT92" t="str">
        <f>IFERROR(VLOOKUP($B92,'S29'!B:S,14,FALSE),"")</f>
        <v/>
      </c>
      <c r="CU92" t="str">
        <f>IFERROR(VLOOKUP($B92,'S30'!B:S,14,FALSE),"")</f>
        <v/>
      </c>
      <c r="CV92" t="str">
        <f>IFERROR(VLOOKUP($B92,'S31'!B:S,14,FALSE),"")</f>
        <v/>
      </c>
      <c r="CW92" t="str">
        <f>IFERROR(VLOOKUP($B92,'S32'!B:S,14,FALSE),"")</f>
        <v/>
      </c>
      <c r="CX92" t="str">
        <f>IFERROR(VLOOKUP($B92,'S33'!B:S,14,FALSE),"")</f>
        <v/>
      </c>
      <c r="CY92" t="str">
        <f>IFERROR(VLOOKUP($B92,'S34'!B:S,14,FALSE),"")</f>
        <v/>
      </c>
      <c r="CZ92" t="str">
        <f>IFERROR(VLOOKUP($B92,'S35'!B:S,14,FALSE),"")</f>
        <v/>
      </c>
      <c r="DA92" t="str">
        <f>IFERROR(VLOOKUP($B92,'S36'!B:S,14,FALSE),"")</f>
        <v/>
      </c>
      <c r="DB92" t="str">
        <f>IFERROR(VLOOKUP($B92,'S37'!B:S,14,FALSE),"")</f>
        <v/>
      </c>
      <c r="DC92" t="str">
        <f>IFERROR(VLOOKUP($B92,'S38'!B:S,14,FALSE),"")</f>
        <v/>
      </c>
      <c r="DD92" t="str">
        <f>IFERROR(VLOOKUP($B92,'S39'!B:S,14,FALSE),"")</f>
        <v/>
      </c>
      <c r="DE92" t="str">
        <f>IFERROR(VLOOKUP($B92,'S40'!B:S,14,FALSE),"")</f>
        <v/>
      </c>
      <c r="DF92" t="str">
        <f>IFERROR(VLOOKUP($B92,'S41'!B:S,14,FALSE),"")</f>
        <v/>
      </c>
      <c r="DG92" t="str">
        <f>IFERROR(VLOOKUP($B92,'S42'!B:S,14,FALSE),"")</f>
        <v/>
      </c>
      <c r="DH92" t="str">
        <f>IFERROR(VLOOKUP($B92,'S43'!B:S,14,FALSE),"")</f>
        <v/>
      </c>
      <c r="DI92" t="str">
        <f>IFERROR(VLOOKUP($B92,'S44'!B:S,14,FALSE),"")</f>
        <v/>
      </c>
      <c r="DJ92" t="str">
        <f>IFERROR(VLOOKUP($B92,'S45'!B:S,14,FALSE),"")</f>
        <v/>
      </c>
      <c r="DK92" t="str">
        <f>IFERROR(VLOOKUP($B92,'S46'!B:S,14,FALSE),"")</f>
        <v/>
      </c>
      <c r="DL92" t="str">
        <f>IFERROR(VLOOKUP($B92,'S47'!B:S,14,FALSE),"")</f>
        <v/>
      </c>
      <c r="DM92" t="str">
        <f>IFERROR(VLOOKUP($B92,'S48'!B:S,14,FALSE),"")</f>
        <v/>
      </c>
      <c r="DN92" t="str">
        <f>IFERROR(VLOOKUP($B92,'S49'!B:S,14,FALSE),"")</f>
        <v/>
      </c>
      <c r="DO92" t="str">
        <f>IFERROR(VLOOKUP($B92,'S50'!B:S,14,FALSE),"")</f>
        <v/>
      </c>
      <c r="DP92" t="str">
        <f>IFERROR(VLOOKUP($B92,'S51'!B:S,14,FALSE),"")</f>
        <v/>
      </c>
      <c r="DQ92" t="str">
        <f>IFERROR(VLOOKUP($B92,'S52'!B:S,14,FALSE),"")</f>
        <v/>
      </c>
      <c r="DR92" t="str">
        <f t="shared" si="10"/>
        <v/>
      </c>
    </row>
    <row r="93" spans="1:124" ht="26.25" x14ac:dyDescent="0.25">
      <c r="A93" s="48"/>
      <c r="B93" s="39"/>
      <c r="F93" s="86" t="str">
        <f>IF(B93="","",IFERROR(INDEX(Challenge!$A$3:$A$72,MATCH(B93,Challenge!$B$3:$B$72,0)),"non classé"))</f>
        <v/>
      </c>
      <c r="G93" s="86"/>
      <c r="H93" t="str">
        <f>IFERROR(VLOOKUP($B93,'S01'!B:S,13,FALSE),"")</f>
        <v/>
      </c>
      <c r="I93" t="str">
        <f>IFERROR(VLOOKUP($B93,'S02'!B:S,13,FALSE),"")</f>
        <v/>
      </c>
      <c r="J93" t="str">
        <f>IFERROR(VLOOKUP($B93,'S03'!B:S,13,FALSE),"")</f>
        <v/>
      </c>
      <c r="K93" t="str">
        <f>IFERROR(VLOOKUP($B93,'S04'!B:S,13,FALSE),"")</f>
        <v/>
      </c>
      <c r="L93" t="str">
        <f>IFERROR(VLOOKUP($B93,'S05'!B:S,13,FALSE),"")</f>
        <v/>
      </c>
      <c r="M93" t="str">
        <f>IFERROR(VLOOKUP($B93,'S06'!B:S,13,FALSE),"")</f>
        <v/>
      </c>
      <c r="N93" t="str">
        <f>IFERROR(VLOOKUP($B93,'S07'!B:S,13,FALSE),"")</f>
        <v/>
      </c>
      <c r="O93" t="str">
        <f>IFERROR(VLOOKUP($B93,'S08'!B:S,13,FALSE),"")</f>
        <v/>
      </c>
      <c r="P93" t="str">
        <f>IFERROR(VLOOKUP($B93,'S09'!B:S,13,FALSE),"")</f>
        <v/>
      </c>
      <c r="Q93" t="str">
        <f>IFERROR(VLOOKUP($B93,'S10'!B:S,13,FALSE),"")</f>
        <v/>
      </c>
      <c r="R93" t="str">
        <f>IFERROR(VLOOKUP($B93,'S11'!B:S,13,FALSE),"")</f>
        <v/>
      </c>
      <c r="S93" t="str">
        <f>IFERROR(VLOOKUP($B93,'S12'!B:S,13,FALSE),"")</f>
        <v/>
      </c>
      <c r="T93" t="str">
        <f>IFERROR(VLOOKUP($B93,'S13'!B:S,13,FALSE),"")</f>
        <v/>
      </c>
      <c r="U93" t="str">
        <f>IFERROR(VLOOKUP($B93,'S14'!B:S,13,FALSE),"")</f>
        <v/>
      </c>
      <c r="V93" t="str">
        <f>IFERROR(VLOOKUP($B93,'S15'!B:S,13,FALSE),"")</f>
        <v/>
      </c>
      <c r="W93" t="str">
        <f>IFERROR(VLOOKUP($B93,'S16'!B:S,13,FALSE),"")</f>
        <v/>
      </c>
      <c r="X93" t="str">
        <f>IFERROR(VLOOKUP($B93,'S17'!B:S,13,FALSE),"")</f>
        <v/>
      </c>
      <c r="Y93" t="str">
        <f>IFERROR(VLOOKUP($B93,'S18'!B:S,13,FALSE),"")</f>
        <v/>
      </c>
      <c r="Z93" t="str">
        <f>IFERROR(VLOOKUP($B93,'S19'!B:S,13,FALSE),"")</f>
        <v/>
      </c>
      <c r="AA93" t="str">
        <f>IFERROR(VLOOKUP($B93,'S20'!B:S,13,FALSE),"")</f>
        <v/>
      </c>
      <c r="AB93" t="str">
        <f>IFERROR(VLOOKUP($B93,'S21'!B:S,13,FALSE),"")</f>
        <v/>
      </c>
      <c r="AC93" t="str">
        <f>IFERROR(VLOOKUP($B93,'S22'!B:S,13,FALSE),"")</f>
        <v/>
      </c>
      <c r="AD93" t="str">
        <f>IFERROR(VLOOKUP($B93,'S23'!B:S,13,FALSE),"")</f>
        <v/>
      </c>
      <c r="AE93" t="str">
        <f>IFERROR(VLOOKUP($B93,'S24'!B:S,13,FALSE),"")</f>
        <v/>
      </c>
      <c r="AF93" t="str">
        <f>IFERROR(VLOOKUP($B93,'S25'!B:S,13,FALSE),"")</f>
        <v/>
      </c>
      <c r="AG93" t="str">
        <f>IFERROR(VLOOKUP($B93,'S26'!B:S,13,FALSE),"")</f>
        <v/>
      </c>
      <c r="AH93" t="str">
        <f>IFERROR(VLOOKUP($B93,'S27'!B:S,13,FALSE),"")</f>
        <v/>
      </c>
      <c r="AI93" t="str">
        <f>IFERROR(VLOOKUP($B93,'S28'!B:S,13,FALSE),"")</f>
        <v/>
      </c>
      <c r="AJ93" t="str">
        <f>IFERROR(VLOOKUP($B93,'S29'!B:S,13,FALSE),"")</f>
        <v/>
      </c>
      <c r="AK93" t="str">
        <f>IFERROR(VLOOKUP($B93,'S30'!B:S,13,FALSE),"")</f>
        <v/>
      </c>
      <c r="AL93" t="str">
        <f>IFERROR(VLOOKUP($B93,'S31'!B:S,13,FALSE),"")</f>
        <v/>
      </c>
      <c r="AM93" t="str">
        <f>IFERROR(VLOOKUP($B93,'S32'!B:S,13,FALSE),"")</f>
        <v/>
      </c>
      <c r="AN93" t="str">
        <f>IFERROR(VLOOKUP($B93,'S33'!B:S,13,FALSE),"")</f>
        <v/>
      </c>
      <c r="AO93" t="str">
        <f>IFERROR(VLOOKUP($B93,'S34'!B:S,13,FALSE),"")</f>
        <v/>
      </c>
      <c r="AP93" t="str">
        <f>IFERROR(VLOOKUP($B93,'S35'!B:S,13,FALSE),"")</f>
        <v/>
      </c>
      <c r="AQ93" t="str">
        <f>IFERROR(VLOOKUP($B93,'S36'!B:S,13,FALSE),"")</f>
        <v/>
      </c>
      <c r="AR93" t="str">
        <f>IFERROR(VLOOKUP($B93,'S37'!B:S,13,FALSE),"")</f>
        <v/>
      </c>
      <c r="AS93" t="str">
        <f>IFERROR(VLOOKUP($B93,'S38'!B:S,13,FALSE),"")</f>
        <v/>
      </c>
      <c r="AT93" t="str">
        <f>IFERROR(VLOOKUP($B93,'S39'!B:S,13,FALSE),"")</f>
        <v/>
      </c>
      <c r="AU93" s="37" t="str">
        <f>IFERROR(VLOOKUP($B93,'S40'!B:S,13,FALSE),"")</f>
        <v/>
      </c>
      <c r="AV93" t="str">
        <f>IFERROR(VLOOKUP($B93,'S41'!B:S,13,FALSE),"")</f>
        <v/>
      </c>
      <c r="AW93" t="str">
        <f>IFERROR(VLOOKUP($B93,'S42'!B:S,13,FALSE),"")</f>
        <v/>
      </c>
      <c r="AX93" t="str">
        <f>IFERROR(VLOOKUP($B93,'S43'!B:S,13,FALSE),"")</f>
        <v/>
      </c>
      <c r="AY93" t="str">
        <f>IFERROR(VLOOKUP($B93,'S44'!B:S,13,FALSE),"")</f>
        <v/>
      </c>
      <c r="AZ93" t="str">
        <f>IFERROR(VLOOKUP($B93,'S45'!B:S,13,FALSE),"")</f>
        <v/>
      </c>
      <c r="BA93" t="str">
        <f>IFERROR(VLOOKUP($B93,'S46'!B:S,13,FALSE),"")</f>
        <v/>
      </c>
      <c r="BB93" t="str">
        <f>IFERROR(VLOOKUP($B93,'S47'!B:S,13,FALSE),"")</f>
        <v/>
      </c>
      <c r="BC93" t="str">
        <f>IFERROR(VLOOKUP($B93,'S48'!B:S,13,FALSE),"")</f>
        <v/>
      </c>
      <c r="BD93" t="str">
        <f>IFERROR(VLOOKUP($B93,'S49'!B:S,13,FALSE),"")</f>
        <v/>
      </c>
      <c r="BE93" t="str">
        <f>IFERROR(VLOOKUP($B93,'S50'!B:S,13,FALSE),"")</f>
        <v/>
      </c>
      <c r="BF93" t="str">
        <f>IFERROR(VLOOKUP($B93,'S51'!B:S,13,FALSE),"")</f>
        <v/>
      </c>
      <c r="BG93" t="str">
        <f>IFERROR(VLOOKUP($B93,'S52'!B:S,13,FALSE),"")</f>
        <v/>
      </c>
      <c r="BH93" s="188">
        <f t="shared" si="6"/>
        <v>-9999.0000999999993</v>
      </c>
      <c r="BI93" s="65" t="str">
        <f t="shared" si="8"/>
        <v/>
      </c>
      <c r="BJ93" s="65" t="str">
        <f t="shared" si="9"/>
        <v/>
      </c>
      <c r="BK93" s="54">
        <f t="shared" si="11"/>
        <v>0</v>
      </c>
      <c r="BR93" t="str">
        <f>IFERROR(VLOOKUP($B93,'S01'!B:S,14,FALSE),"")</f>
        <v/>
      </c>
      <c r="BS93" t="str">
        <f>IFERROR(VLOOKUP($B93,'S02'!B:S,14,FALSE),"")</f>
        <v/>
      </c>
      <c r="BT93" t="str">
        <f>IFERROR(VLOOKUP($B93,'S03'!B:S,14,FALSE),"")</f>
        <v/>
      </c>
      <c r="BU93" t="str">
        <f>IFERROR(VLOOKUP($B93,'S04'!B:S,14,FALSE),"")</f>
        <v/>
      </c>
      <c r="BV93" t="str">
        <f>IFERROR(VLOOKUP($B93,'S05'!B:S,14,FALSE),"")</f>
        <v/>
      </c>
      <c r="BW93" t="str">
        <f>IFERROR(VLOOKUP($B93,'S06'!B:S,14,FALSE),"")</f>
        <v/>
      </c>
      <c r="BX93" t="str">
        <f>IFERROR(VLOOKUP($B93,'S07'!B:S,14,FALSE),"")</f>
        <v/>
      </c>
      <c r="BY93" t="str">
        <f>IFERROR(VLOOKUP($B93,'S08'!B:S,14,FALSE),"")</f>
        <v/>
      </c>
      <c r="BZ93" t="str">
        <f>IFERROR(VLOOKUP($B93,'S09'!B:S,14,FALSE),"")</f>
        <v/>
      </c>
      <c r="CA93" t="str">
        <f>IFERROR(VLOOKUP($B93,'S10'!B:S,14,FALSE),"")</f>
        <v/>
      </c>
      <c r="CB93" t="str">
        <f>IFERROR(VLOOKUP($B93,'S11'!B:S,14,FALSE),"")</f>
        <v/>
      </c>
      <c r="CC93" t="str">
        <f>IFERROR(VLOOKUP($B93,'S12'!B:S,14,FALSE),"")</f>
        <v/>
      </c>
      <c r="CD93" t="str">
        <f>IFERROR(VLOOKUP($B93,'S13'!B:S,14,FALSE),"")</f>
        <v/>
      </c>
      <c r="CE93" t="str">
        <f>IFERROR(VLOOKUP($B93,'S14'!B:S,14,FALSE),"")</f>
        <v/>
      </c>
      <c r="CF93" t="str">
        <f>IFERROR(VLOOKUP($B93,'S15'!B:S,14,FALSE),"")</f>
        <v/>
      </c>
      <c r="CG93" t="str">
        <f>IFERROR(VLOOKUP($B93,'S16'!B:S,14,FALSE),"")</f>
        <v/>
      </c>
      <c r="CH93" t="str">
        <f>IFERROR(VLOOKUP($B93,'S17'!B:S,14,FALSE),"")</f>
        <v/>
      </c>
      <c r="CI93" t="str">
        <f>IFERROR(VLOOKUP($B93,'S18'!B:S,14,FALSE),"")</f>
        <v/>
      </c>
      <c r="CJ93" t="str">
        <f>IFERROR(VLOOKUP($B93,'S19'!B:S,14,FALSE),"")</f>
        <v/>
      </c>
      <c r="CK93" t="str">
        <f>IFERROR(VLOOKUP($B93,'S20'!B:S,14,FALSE),"")</f>
        <v/>
      </c>
      <c r="CL93" t="str">
        <f>IFERROR(VLOOKUP($B93,'S21'!B:S,14,FALSE),"")</f>
        <v/>
      </c>
      <c r="CM93" t="str">
        <f>IFERROR(VLOOKUP($B93,'S22'!B:S,14,FALSE),"")</f>
        <v/>
      </c>
      <c r="CN93" t="str">
        <f>IFERROR(VLOOKUP($B93,'S23'!B:S,14,FALSE),"")</f>
        <v/>
      </c>
      <c r="CO93" t="str">
        <f>IFERROR(VLOOKUP($B93,'S24'!B:S,14,FALSE),"")</f>
        <v/>
      </c>
      <c r="CP93" t="str">
        <f>IFERROR(VLOOKUP($B93,'S25'!B:S,14,FALSE),"")</f>
        <v/>
      </c>
      <c r="CQ93" t="str">
        <f>IFERROR(VLOOKUP($B93,'S26'!B:S,14,FALSE),"")</f>
        <v/>
      </c>
      <c r="CR93" t="str">
        <f>IFERROR(VLOOKUP($B93,'S27'!B:S,14,FALSE),"")</f>
        <v/>
      </c>
      <c r="CS93" t="str">
        <f>IFERROR(VLOOKUP($B93,'S28'!B:S,14,FALSE),"")</f>
        <v/>
      </c>
      <c r="CT93" t="str">
        <f>IFERROR(VLOOKUP($B93,'S29'!B:S,14,FALSE),"")</f>
        <v/>
      </c>
      <c r="CU93" t="str">
        <f>IFERROR(VLOOKUP($B93,'S30'!B:S,14,FALSE),"")</f>
        <v/>
      </c>
      <c r="CV93" t="str">
        <f>IFERROR(VLOOKUP($B93,'S31'!B:S,14,FALSE),"")</f>
        <v/>
      </c>
      <c r="CW93" t="str">
        <f>IFERROR(VLOOKUP($B93,'S32'!B:S,14,FALSE),"")</f>
        <v/>
      </c>
      <c r="CX93" t="str">
        <f>IFERROR(VLOOKUP($B93,'S33'!B:S,14,FALSE),"")</f>
        <v/>
      </c>
      <c r="CY93" t="str">
        <f>IFERROR(VLOOKUP($B93,'S34'!B:S,14,FALSE),"")</f>
        <v/>
      </c>
      <c r="CZ93" t="str">
        <f>IFERROR(VLOOKUP($B93,'S35'!B:S,14,FALSE),"")</f>
        <v/>
      </c>
      <c r="DA93" t="str">
        <f>IFERROR(VLOOKUP($B93,'S36'!B:S,14,FALSE),"")</f>
        <v/>
      </c>
      <c r="DB93" t="str">
        <f>IFERROR(VLOOKUP($B93,'S37'!B:S,14,FALSE),"")</f>
        <v/>
      </c>
      <c r="DC93" t="str">
        <f>IFERROR(VLOOKUP($B93,'S38'!B:S,14,FALSE),"")</f>
        <v/>
      </c>
      <c r="DD93" t="str">
        <f>IFERROR(VLOOKUP($B93,'S39'!B:S,14,FALSE),"")</f>
        <v/>
      </c>
      <c r="DE93" t="str">
        <f>IFERROR(VLOOKUP($B93,'S40'!B:S,14,FALSE),"")</f>
        <v/>
      </c>
      <c r="DF93" t="str">
        <f>IFERROR(VLOOKUP($B93,'S41'!B:S,14,FALSE),"")</f>
        <v/>
      </c>
      <c r="DG93" t="str">
        <f>IFERROR(VLOOKUP($B93,'S42'!B:S,14,FALSE),"")</f>
        <v/>
      </c>
      <c r="DH93" t="str">
        <f>IFERROR(VLOOKUP($B93,'S43'!B:S,14,FALSE),"")</f>
        <v/>
      </c>
      <c r="DI93" t="str">
        <f>IFERROR(VLOOKUP($B93,'S44'!B:S,14,FALSE),"")</f>
        <v/>
      </c>
      <c r="DJ93" t="str">
        <f>IFERROR(VLOOKUP($B93,'S45'!B:S,14,FALSE),"")</f>
        <v/>
      </c>
      <c r="DK93" t="str">
        <f>IFERROR(VLOOKUP($B93,'S46'!B:S,14,FALSE),"")</f>
        <v/>
      </c>
      <c r="DL93" t="str">
        <f>IFERROR(VLOOKUP($B93,'S47'!B:S,14,FALSE),"")</f>
        <v/>
      </c>
      <c r="DM93" t="str">
        <f>IFERROR(VLOOKUP($B93,'S48'!B:S,14,FALSE),"")</f>
        <v/>
      </c>
      <c r="DN93" t="str">
        <f>IFERROR(VLOOKUP($B93,'S49'!B:S,14,FALSE),"")</f>
        <v/>
      </c>
      <c r="DO93" t="str">
        <f>IFERROR(VLOOKUP($B93,'S50'!B:S,14,FALSE),"")</f>
        <v/>
      </c>
      <c r="DP93" t="str">
        <f>IFERROR(VLOOKUP($B93,'S51'!B:S,14,FALSE),"")</f>
        <v/>
      </c>
      <c r="DQ93" t="str">
        <f>IFERROR(VLOOKUP($B93,'S52'!B:S,14,FALSE),"")</f>
        <v/>
      </c>
      <c r="DR93" t="str">
        <f t="shared" si="10"/>
        <v/>
      </c>
    </row>
    <row r="94" spans="1:124" ht="26.25" x14ac:dyDescent="0.25">
      <c r="A94" s="48"/>
      <c r="B94" s="39"/>
      <c r="F94" s="86" t="str">
        <f>IF(B94="","",IFERROR(INDEX(Challenge!$A$3:$A$72,MATCH(B94,Challenge!$B$3:$B$72,0)),"non classé"))</f>
        <v/>
      </c>
      <c r="G94" s="86"/>
      <c r="H94" t="str">
        <f>IFERROR(VLOOKUP($B94,'S01'!B:S,13,FALSE),"")</f>
        <v/>
      </c>
      <c r="I94" t="str">
        <f>IFERROR(VLOOKUP($B94,'S02'!B:S,13,FALSE),"")</f>
        <v/>
      </c>
      <c r="J94" t="str">
        <f>IFERROR(VLOOKUP($B94,'S03'!B:S,13,FALSE),"")</f>
        <v/>
      </c>
      <c r="K94" t="str">
        <f>IFERROR(VLOOKUP($B94,'S04'!B:S,13,FALSE),"")</f>
        <v/>
      </c>
      <c r="L94" t="str">
        <f>IFERROR(VLOOKUP($B94,'S05'!B:S,13,FALSE),"")</f>
        <v/>
      </c>
      <c r="M94" t="str">
        <f>IFERROR(VLOOKUP($B94,'S06'!B:S,13,FALSE),"")</f>
        <v/>
      </c>
      <c r="N94" t="str">
        <f>IFERROR(VLOOKUP($B94,'S07'!B:S,13,FALSE),"")</f>
        <v/>
      </c>
      <c r="O94" t="str">
        <f>IFERROR(VLOOKUP($B94,'S08'!B:S,13,FALSE),"")</f>
        <v/>
      </c>
      <c r="P94" t="str">
        <f>IFERROR(VLOOKUP($B94,'S09'!B:S,13,FALSE),"")</f>
        <v/>
      </c>
      <c r="Q94" t="str">
        <f>IFERROR(VLOOKUP($B94,'S10'!B:S,13,FALSE),"")</f>
        <v/>
      </c>
      <c r="R94" t="str">
        <f>IFERROR(VLOOKUP($B94,'S11'!B:S,13,FALSE),"")</f>
        <v/>
      </c>
      <c r="S94" t="str">
        <f>IFERROR(VLOOKUP($B94,'S12'!B:S,13,FALSE),"")</f>
        <v/>
      </c>
      <c r="T94" t="str">
        <f>IFERROR(VLOOKUP($B94,'S13'!B:S,13,FALSE),"")</f>
        <v/>
      </c>
      <c r="U94" t="str">
        <f>IFERROR(VLOOKUP($B94,'S14'!B:S,13,FALSE),"")</f>
        <v/>
      </c>
      <c r="V94" t="str">
        <f>IFERROR(VLOOKUP($B94,'S15'!B:S,13,FALSE),"")</f>
        <v/>
      </c>
      <c r="W94" t="str">
        <f>IFERROR(VLOOKUP($B94,'S16'!B:S,13,FALSE),"")</f>
        <v/>
      </c>
      <c r="X94" t="str">
        <f>IFERROR(VLOOKUP($B94,'S17'!B:S,13,FALSE),"")</f>
        <v/>
      </c>
      <c r="Y94" t="str">
        <f>IFERROR(VLOOKUP($B94,'S18'!B:S,13,FALSE),"")</f>
        <v/>
      </c>
      <c r="Z94" t="str">
        <f>IFERROR(VLOOKUP($B94,'S19'!B:S,13,FALSE),"")</f>
        <v/>
      </c>
      <c r="AA94" t="str">
        <f>IFERROR(VLOOKUP($B94,'S20'!B:S,13,FALSE),"")</f>
        <v/>
      </c>
      <c r="AB94" t="str">
        <f>IFERROR(VLOOKUP($B94,'S21'!B:S,13,FALSE),"")</f>
        <v/>
      </c>
      <c r="AC94" t="str">
        <f>IFERROR(VLOOKUP($B94,'S22'!B:S,13,FALSE),"")</f>
        <v/>
      </c>
      <c r="AD94" t="str">
        <f>IFERROR(VLOOKUP($B94,'S23'!B:S,13,FALSE),"")</f>
        <v/>
      </c>
      <c r="AE94" t="str">
        <f>IFERROR(VLOOKUP($B94,'S24'!B:S,13,FALSE),"")</f>
        <v/>
      </c>
      <c r="AF94" t="str">
        <f>IFERROR(VLOOKUP($B94,'S25'!B:S,13,FALSE),"")</f>
        <v/>
      </c>
      <c r="AG94" t="str">
        <f>IFERROR(VLOOKUP($B94,'S26'!B:S,13,FALSE),"")</f>
        <v/>
      </c>
      <c r="AH94" t="str">
        <f>IFERROR(VLOOKUP($B94,'S27'!B:S,13,FALSE),"")</f>
        <v/>
      </c>
      <c r="AI94" t="str">
        <f>IFERROR(VLOOKUP($B94,'S28'!B:S,13,FALSE),"")</f>
        <v/>
      </c>
      <c r="AJ94" t="str">
        <f>IFERROR(VLOOKUP($B94,'S29'!B:S,13,FALSE),"")</f>
        <v/>
      </c>
      <c r="AK94" t="str">
        <f>IFERROR(VLOOKUP($B94,'S30'!B:S,13,FALSE),"")</f>
        <v/>
      </c>
      <c r="AL94" t="str">
        <f>IFERROR(VLOOKUP($B94,'S31'!B:S,13,FALSE),"")</f>
        <v/>
      </c>
      <c r="AM94" t="str">
        <f>IFERROR(VLOOKUP($B94,'S32'!B:S,13,FALSE),"")</f>
        <v/>
      </c>
      <c r="AN94" t="str">
        <f>IFERROR(VLOOKUP($B94,'S33'!B:S,13,FALSE),"")</f>
        <v/>
      </c>
      <c r="AO94" t="str">
        <f>IFERROR(VLOOKUP($B94,'S34'!B:S,13,FALSE),"")</f>
        <v/>
      </c>
      <c r="AP94" t="str">
        <f>IFERROR(VLOOKUP($B94,'S35'!B:S,13,FALSE),"")</f>
        <v/>
      </c>
      <c r="AQ94" t="str">
        <f>IFERROR(VLOOKUP($B94,'S36'!B:S,13,FALSE),"")</f>
        <v/>
      </c>
      <c r="AR94" t="str">
        <f>IFERROR(VLOOKUP($B94,'S37'!B:S,13,FALSE),"")</f>
        <v/>
      </c>
      <c r="AS94" t="str">
        <f>IFERROR(VLOOKUP($B94,'S38'!B:S,13,FALSE),"")</f>
        <v/>
      </c>
      <c r="AT94" t="str">
        <f>IFERROR(VLOOKUP($B94,'S39'!B:S,13,FALSE),"")</f>
        <v/>
      </c>
      <c r="AU94" t="str">
        <f>IFERROR(VLOOKUP($B94,'S40'!B:S,13,FALSE),"")</f>
        <v/>
      </c>
      <c r="AV94" t="str">
        <f>IFERROR(VLOOKUP($B94,'S41'!B:S,13,FALSE),"")</f>
        <v/>
      </c>
      <c r="AW94" t="str">
        <f>IFERROR(VLOOKUP($B94,'S42'!B:S,13,FALSE),"")</f>
        <v/>
      </c>
      <c r="AX94" t="str">
        <f>IFERROR(VLOOKUP($B94,'S43'!B:S,13,FALSE),"")</f>
        <v/>
      </c>
      <c r="AY94" t="str">
        <f>IFERROR(VLOOKUP($B94,'S44'!B:S,13,FALSE),"")</f>
        <v/>
      </c>
      <c r="AZ94" t="str">
        <f>IFERROR(VLOOKUP($B94,'S45'!B:S,13,FALSE),"")</f>
        <v/>
      </c>
      <c r="BA94" t="str">
        <f>IFERROR(VLOOKUP($B94,'S46'!B:S,13,FALSE),"")</f>
        <v/>
      </c>
      <c r="BB94" t="str">
        <f>IFERROR(VLOOKUP($B94,'S47'!B:S,13,FALSE),"")</f>
        <v/>
      </c>
      <c r="BC94" t="str">
        <f>IFERROR(VLOOKUP($B94,'S48'!B:S,13,FALSE),"")</f>
        <v/>
      </c>
      <c r="BD94" t="str">
        <f>IFERROR(VLOOKUP($B94,'S49'!B:S,13,FALSE),"")</f>
        <v/>
      </c>
      <c r="BE94" t="str">
        <f>IFERROR(VLOOKUP($B94,'S50'!B:S,13,FALSE),"")</f>
        <v/>
      </c>
      <c r="BF94" t="str">
        <f>IFERROR(VLOOKUP($B94,'S51'!B:S,13,FALSE),"")</f>
        <v/>
      </c>
      <c r="BG94" t="str">
        <f>IFERROR(VLOOKUP($B94,'S52'!B:S,13,FALSE),"")</f>
        <v/>
      </c>
      <c r="BH94" s="188">
        <f t="shared" si="6"/>
        <v>-9999.0000999999993</v>
      </c>
      <c r="BI94" s="65" t="str">
        <f t="shared" si="8"/>
        <v/>
      </c>
      <c r="BJ94" s="65" t="str">
        <f t="shared" si="9"/>
        <v/>
      </c>
      <c r="BK94" s="54">
        <f t="shared" si="11"/>
        <v>0</v>
      </c>
      <c r="BR94" t="str">
        <f>IFERROR(VLOOKUP($B94,'S01'!B:S,14,FALSE),"")</f>
        <v/>
      </c>
      <c r="BS94" t="str">
        <f>IFERROR(VLOOKUP($B94,'S02'!B:S,14,FALSE),"")</f>
        <v/>
      </c>
      <c r="BT94" t="str">
        <f>IFERROR(VLOOKUP($B94,'S03'!B:S,14,FALSE),"")</f>
        <v/>
      </c>
      <c r="BU94" t="str">
        <f>IFERROR(VLOOKUP($B94,'S04'!B:S,14,FALSE),"")</f>
        <v/>
      </c>
      <c r="BV94" t="str">
        <f>IFERROR(VLOOKUP($B94,'S05'!B:S,14,FALSE),"")</f>
        <v/>
      </c>
      <c r="BW94" t="str">
        <f>IFERROR(VLOOKUP($B94,'S06'!B:S,14,FALSE),"")</f>
        <v/>
      </c>
      <c r="BX94" t="str">
        <f>IFERROR(VLOOKUP($B94,'S07'!B:S,14,FALSE),"")</f>
        <v/>
      </c>
      <c r="BY94" t="str">
        <f>IFERROR(VLOOKUP($B94,'S08'!B:S,14,FALSE),"")</f>
        <v/>
      </c>
      <c r="BZ94" t="str">
        <f>IFERROR(VLOOKUP($B94,'S09'!B:S,14,FALSE),"")</f>
        <v/>
      </c>
      <c r="CA94" t="str">
        <f>IFERROR(VLOOKUP($B94,'S10'!B:S,14,FALSE),"")</f>
        <v/>
      </c>
      <c r="CB94" t="str">
        <f>IFERROR(VLOOKUP($B94,'S11'!B:S,14,FALSE),"")</f>
        <v/>
      </c>
      <c r="CC94" t="str">
        <f>IFERROR(VLOOKUP($B94,'S12'!B:S,14,FALSE),"")</f>
        <v/>
      </c>
      <c r="CD94" t="str">
        <f>IFERROR(VLOOKUP($B94,'S13'!B:S,14,FALSE),"")</f>
        <v/>
      </c>
      <c r="CE94" t="str">
        <f>IFERROR(VLOOKUP($B94,'S14'!B:S,14,FALSE),"")</f>
        <v/>
      </c>
      <c r="CF94" t="str">
        <f>IFERROR(VLOOKUP($B94,'S15'!B:S,14,FALSE),"")</f>
        <v/>
      </c>
      <c r="CG94" t="str">
        <f>IFERROR(VLOOKUP($B94,'S16'!B:S,14,FALSE),"")</f>
        <v/>
      </c>
      <c r="CH94" t="str">
        <f>IFERROR(VLOOKUP($B94,'S17'!B:S,14,FALSE),"")</f>
        <v/>
      </c>
      <c r="CI94" t="str">
        <f>IFERROR(VLOOKUP($B94,'S18'!B:S,14,FALSE),"")</f>
        <v/>
      </c>
      <c r="CJ94" t="str">
        <f>IFERROR(VLOOKUP($B94,'S19'!B:S,14,FALSE),"")</f>
        <v/>
      </c>
      <c r="CK94" t="str">
        <f>IFERROR(VLOOKUP($B94,'S20'!B:S,14,FALSE),"")</f>
        <v/>
      </c>
      <c r="CL94" t="str">
        <f>IFERROR(VLOOKUP($B94,'S21'!B:S,14,FALSE),"")</f>
        <v/>
      </c>
      <c r="CM94" t="str">
        <f>IFERROR(VLOOKUP($B94,'S22'!B:S,14,FALSE),"")</f>
        <v/>
      </c>
      <c r="CN94" t="str">
        <f>IFERROR(VLOOKUP($B94,'S23'!B:S,14,FALSE),"")</f>
        <v/>
      </c>
      <c r="CO94" t="str">
        <f>IFERROR(VLOOKUP($B94,'S24'!B:S,14,FALSE),"")</f>
        <v/>
      </c>
      <c r="CP94" t="str">
        <f>IFERROR(VLOOKUP($B94,'S25'!B:S,14,FALSE),"")</f>
        <v/>
      </c>
      <c r="CQ94" t="str">
        <f>IFERROR(VLOOKUP($B94,'S26'!B:S,14,FALSE),"")</f>
        <v/>
      </c>
      <c r="CR94" t="str">
        <f>IFERROR(VLOOKUP($B94,'S27'!B:S,14,FALSE),"")</f>
        <v/>
      </c>
      <c r="CS94" t="str">
        <f>IFERROR(VLOOKUP($B94,'S28'!B:S,14,FALSE),"")</f>
        <v/>
      </c>
      <c r="CT94" t="str">
        <f>IFERROR(VLOOKUP($B94,'S29'!B:S,14,FALSE),"")</f>
        <v/>
      </c>
      <c r="CU94" t="str">
        <f>IFERROR(VLOOKUP($B94,'S30'!B:S,14,FALSE),"")</f>
        <v/>
      </c>
      <c r="CV94" t="str">
        <f>IFERROR(VLOOKUP($B94,'S31'!B:S,14,FALSE),"")</f>
        <v/>
      </c>
      <c r="CW94" t="str">
        <f>IFERROR(VLOOKUP($B94,'S32'!B:S,14,FALSE),"")</f>
        <v/>
      </c>
      <c r="CX94" t="str">
        <f>IFERROR(VLOOKUP($B94,'S33'!B:S,14,FALSE),"")</f>
        <v/>
      </c>
      <c r="CY94" t="str">
        <f>IFERROR(VLOOKUP($B94,'S34'!B:S,14,FALSE),"")</f>
        <v/>
      </c>
      <c r="CZ94" t="str">
        <f>IFERROR(VLOOKUP($B94,'S35'!B:S,14,FALSE),"")</f>
        <v/>
      </c>
      <c r="DA94" t="str">
        <f>IFERROR(VLOOKUP($B94,'S36'!B:S,14,FALSE),"")</f>
        <v/>
      </c>
      <c r="DB94" t="str">
        <f>IFERROR(VLOOKUP($B94,'S37'!B:S,14,FALSE),"")</f>
        <v/>
      </c>
      <c r="DC94" t="str">
        <f>IFERROR(VLOOKUP($B94,'S38'!B:S,14,FALSE),"")</f>
        <v/>
      </c>
      <c r="DD94" t="str">
        <f>IFERROR(VLOOKUP($B94,'S39'!B:S,14,FALSE),"")</f>
        <v/>
      </c>
      <c r="DE94" t="str">
        <f>IFERROR(VLOOKUP($B94,'S40'!B:S,14,FALSE),"")</f>
        <v/>
      </c>
      <c r="DF94" t="str">
        <f>IFERROR(VLOOKUP($B94,'S41'!B:S,14,FALSE),"")</f>
        <v/>
      </c>
      <c r="DG94" t="str">
        <f>IFERROR(VLOOKUP($B94,'S42'!B:S,14,FALSE),"")</f>
        <v/>
      </c>
      <c r="DH94" t="str">
        <f>IFERROR(VLOOKUP($B94,'S43'!B:S,14,FALSE),"")</f>
        <v/>
      </c>
      <c r="DI94" t="str">
        <f>IFERROR(VLOOKUP($B94,'S44'!B:S,14,FALSE),"")</f>
        <v/>
      </c>
      <c r="DJ94" t="str">
        <f>IFERROR(VLOOKUP($B94,'S45'!B:S,14,FALSE),"")</f>
        <v/>
      </c>
      <c r="DK94" t="str">
        <f>IFERROR(VLOOKUP($B94,'S46'!B:S,14,FALSE),"")</f>
        <v/>
      </c>
      <c r="DL94" t="str">
        <f>IFERROR(VLOOKUP($B94,'S47'!B:S,14,FALSE),"")</f>
        <v/>
      </c>
      <c r="DM94" t="str">
        <f>IFERROR(VLOOKUP($B94,'S48'!B:S,14,FALSE),"")</f>
        <v/>
      </c>
      <c r="DN94" t="str">
        <f>IFERROR(VLOOKUP($B94,'S49'!B:S,14,FALSE),"")</f>
        <v/>
      </c>
      <c r="DO94" t="str">
        <f>IFERROR(VLOOKUP($B94,'S50'!B:S,14,FALSE),"")</f>
        <v/>
      </c>
      <c r="DP94" t="str">
        <f>IFERROR(VLOOKUP($B94,'S51'!B:S,14,FALSE),"")</f>
        <v/>
      </c>
      <c r="DQ94" t="str">
        <f>IFERROR(VLOOKUP($B94,'S52'!B:S,14,FALSE),"")</f>
        <v/>
      </c>
      <c r="DR94" t="str">
        <f t="shared" si="10"/>
        <v/>
      </c>
    </row>
    <row r="95" spans="1:124" x14ac:dyDescent="0.25">
      <c r="A95" s="209"/>
      <c r="B95" s="210" t="s">
        <v>286</v>
      </c>
      <c r="H95" s="197">
        <f t="shared" ref="H95:AU95" si="12">COUNT(H2:H94)</f>
        <v>0</v>
      </c>
      <c r="I95" s="197">
        <f t="shared" si="12"/>
        <v>0</v>
      </c>
      <c r="J95" s="197">
        <f t="shared" si="12"/>
        <v>0</v>
      </c>
      <c r="K95" s="197">
        <f t="shared" si="12"/>
        <v>0</v>
      </c>
      <c r="L95" s="197">
        <f t="shared" si="12"/>
        <v>0</v>
      </c>
      <c r="M95" s="197">
        <f t="shared" si="12"/>
        <v>0</v>
      </c>
      <c r="N95" s="197">
        <f t="shared" si="12"/>
        <v>0</v>
      </c>
      <c r="O95" s="197">
        <f t="shared" si="12"/>
        <v>0</v>
      </c>
      <c r="P95" s="197">
        <f t="shared" si="12"/>
        <v>0</v>
      </c>
      <c r="Q95" s="197">
        <f t="shared" si="12"/>
        <v>0</v>
      </c>
      <c r="R95" s="197">
        <f t="shared" si="12"/>
        <v>0</v>
      </c>
      <c r="S95" s="197">
        <f t="shared" si="12"/>
        <v>0</v>
      </c>
      <c r="T95" s="197">
        <f t="shared" si="12"/>
        <v>0</v>
      </c>
      <c r="U95" s="197">
        <f t="shared" si="12"/>
        <v>0</v>
      </c>
      <c r="V95" s="197">
        <f t="shared" si="12"/>
        <v>0</v>
      </c>
      <c r="W95" s="197">
        <f t="shared" si="12"/>
        <v>0</v>
      </c>
      <c r="X95" s="197">
        <f t="shared" si="12"/>
        <v>0</v>
      </c>
      <c r="Y95" s="197">
        <f t="shared" si="12"/>
        <v>0</v>
      </c>
      <c r="Z95" s="197">
        <f t="shared" si="12"/>
        <v>0</v>
      </c>
      <c r="AA95" s="197">
        <f t="shared" si="12"/>
        <v>0</v>
      </c>
      <c r="AB95" s="197">
        <f t="shared" si="12"/>
        <v>0</v>
      </c>
      <c r="AC95" s="197">
        <f t="shared" si="12"/>
        <v>0</v>
      </c>
      <c r="AD95" s="197">
        <f t="shared" si="12"/>
        <v>0</v>
      </c>
      <c r="AE95" s="197">
        <f t="shared" si="12"/>
        <v>0</v>
      </c>
      <c r="AF95" s="197">
        <f t="shared" si="12"/>
        <v>0</v>
      </c>
      <c r="AG95" s="197">
        <f t="shared" si="12"/>
        <v>0</v>
      </c>
      <c r="AH95" s="197">
        <f t="shared" si="12"/>
        <v>0</v>
      </c>
      <c r="AI95" s="197">
        <f t="shared" si="12"/>
        <v>0</v>
      </c>
      <c r="AJ95" s="197">
        <f t="shared" si="12"/>
        <v>0</v>
      </c>
      <c r="AK95" s="197">
        <f t="shared" si="12"/>
        <v>0</v>
      </c>
      <c r="AL95" s="197">
        <f t="shared" si="12"/>
        <v>0</v>
      </c>
      <c r="AM95" s="197">
        <f t="shared" si="12"/>
        <v>0</v>
      </c>
      <c r="AN95" s="197">
        <f t="shared" si="12"/>
        <v>0</v>
      </c>
      <c r="AO95" s="197">
        <f t="shared" si="12"/>
        <v>0</v>
      </c>
      <c r="AP95" s="197">
        <f t="shared" si="12"/>
        <v>0</v>
      </c>
      <c r="AQ95" s="197">
        <f t="shared" si="12"/>
        <v>0</v>
      </c>
      <c r="AR95" s="197">
        <f t="shared" si="12"/>
        <v>0</v>
      </c>
      <c r="AS95" s="197">
        <f t="shared" si="12"/>
        <v>0</v>
      </c>
      <c r="AT95" s="197">
        <f t="shared" si="12"/>
        <v>0</v>
      </c>
      <c r="AU95" s="197">
        <f t="shared" si="12"/>
        <v>0</v>
      </c>
      <c r="AV95" s="197">
        <f t="shared" ref="AV95:BG95" si="13">COUNT(AV2:AV94)</f>
        <v>0</v>
      </c>
      <c r="AW95" s="197">
        <f t="shared" si="13"/>
        <v>0</v>
      </c>
      <c r="AX95" s="197">
        <f t="shared" si="13"/>
        <v>0</v>
      </c>
      <c r="AY95" s="197">
        <f t="shared" si="13"/>
        <v>0</v>
      </c>
      <c r="AZ95" s="197">
        <f t="shared" si="13"/>
        <v>0</v>
      </c>
      <c r="BA95" s="197">
        <f t="shared" si="13"/>
        <v>0</v>
      </c>
      <c r="BB95" s="197">
        <f t="shared" si="13"/>
        <v>0</v>
      </c>
      <c r="BC95" s="197">
        <f t="shared" si="13"/>
        <v>0</v>
      </c>
      <c r="BD95" s="197">
        <f t="shared" si="13"/>
        <v>0</v>
      </c>
      <c r="BE95" s="197">
        <f t="shared" si="13"/>
        <v>0</v>
      </c>
      <c r="BF95" s="197">
        <f t="shared" si="13"/>
        <v>0</v>
      </c>
      <c r="BG95" s="197">
        <f t="shared" si="13"/>
        <v>0</v>
      </c>
      <c r="BR95" s="197">
        <f>COUNT(BR2:BR94)</f>
        <v>0</v>
      </c>
      <c r="BS95" s="197">
        <f t="shared" ref="BS95:DQ95" si="14">COUNT(BS2:BS94)</f>
        <v>0</v>
      </c>
      <c r="BT95" s="197">
        <f t="shared" si="14"/>
        <v>0</v>
      </c>
      <c r="BU95" s="197">
        <f t="shared" si="14"/>
        <v>0</v>
      </c>
      <c r="BV95" s="197">
        <f t="shared" si="14"/>
        <v>0</v>
      </c>
      <c r="BW95" s="197">
        <f t="shared" si="14"/>
        <v>0</v>
      </c>
      <c r="BX95" s="197">
        <f t="shared" si="14"/>
        <v>0</v>
      </c>
      <c r="BY95" s="197">
        <f t="shared" si="14"/>
        <v>0</v>
      </c>
      <c r="BZ95" s="197">
        <f t="shared" si="14"/>
        <v>0</v>
      </c>
      <c r="CA95" s="197">
        <f t="shared" si="14"/>
        <v>0</v>
      </c>
      <c r="CB95" s="197">
        <f t="shared" si="14"/>
        <v>0</v>
      </c>
      <c r="CC95" s="197">
        <f t="shared" si="14"/>
        <v>0</v>
      </c>
      <c r="CD95" s="197">
        <f t="shared" si="14"/>
        <v>0</v>
      </c>
      <c r="CE95" s="197">
        <f t="shared" si="14"/>
        <v>0</v>
      </c>
      <c r="CF95" s="197">
        <f t="shared" si="14"/>
        <v>0</v>
      </c>
      <c r="CG95" s="197">
        <f t="shared" si="14"/>
        <v>0</v>
      </c>
      <c r="CH95" s="197">
        <f t="shared" si="14"/>
        <v>0</v>
      </c>
      <c r="CI95" s="197">
        <f t="shared" si="14"/>
        <v>0</v>
      </c>
      <c r="CJ95" s="197">
        <f t="shared" si="14"/>
        <v>0</v>
      </c>
      <c r="CK95" s="197">
        <f t="shared" si="14"/>
        <v>0</v>
      </c>
      <c r="CL95" s="197">
        <f t="shared" si="14"/>
        <v>0</v>
      </c>
      <c r="CM95" s="197">
        <f t="shared" si="14"/>
        <v>0</v>
      </c>
      <c r="CN95" s="197">
        <f t="shared" si="14"/>
        <v>0</v>
      </c>
      <c r="CO95" s="197">
        <f t="shared" si="14"/>
        <v>0</v>
      </c>
      <c r="CP95" s="197">
        <f t="shared" si="14"/>
        <v>0</v>
      </c>
      <c r="CQ95" s="197">
        <f t="shared" si="14"/>
        <v>0</v>
      </c>
      <c r="CR95" s="197">
        <f t="shared" si="14"/>
        <v>0</v>
      </c>
      <c r="CS95" s="197">
        <f t="shared" si="14"/>
        <v>0</v>
      </c>
      <c r="CT95" s="197">
        <f t="shared" si="14"/>
        <v>0</v>
      </c>
      <c r="CU95" s="197">
        <f t="shared" si="14"/>
        <v>0</v>
      </c>
      <c r="CV95" s="197">
        <f t="shared" si="14"/>
        <v>0</v>
      </c>
      <c r="CW95" s="197">
        <f t="shared" si="14"/>
        <v>0</v>
      </c>
      <c r="CX95" s="197">
        <f t="shared" si="14"/>
        <v>0</v>
      </c>
      <c r="CY95" s="197">
        <f t="shared" si="14"/>
        <v>0</v>
      </c>
      <c r="CZ95" s="197">
        <f t="shared" si="14"/>
        <v>0</v>
      </c>
      <c r="DA95" s="197">
        <f t="shared" si="14"/>
        <v>0</v>
      </c>
      <c r="DB95" s="197">
        <f t="shared" si="14"/>
        <v>0</v>
      </c>
      <c r="DC95" s="197">
        <f t="shared" si="14"/>
        <v>0</v>
      </c>
      <c r="DD95" s="197">
        <f t="shared" si="14"/>
        <v>0</v>
      </c>
      <c r="DE95" s="197">
        <f t="shared" si="14"/>
        <v>0</v>
      </c>
      <c r="DF95" s="197">
        <f t="shared" si="14"/>
        <v>0</v>
      </c>
      <c r="DG95" s="197">
        <f t="shared" si="14"/>
        <v>0</v>
      </c>
      <c r="DH95" s="197">
        <f t="shared" si="14"/>
        <v>0</v>
      </c>
      <c r="DI95" s="197">
        <f t="shared" si="14"/>
        <v>0</v>
      </c>
      <c r="DJ95" s="197">
        <f t="shared" si="14"/>
        <v>0</v>
      </c>
      <c r="DK95" s="197">
        <f t="shared" si="14"/>
        <v>0</v>
      </c>
      <c r="DL95" s="197">
        <f t="shared" si="14"/>
        <v>0</v>
      </c>
      <c r="DM95" s="197">
        <f t="shared" si="14"/>
        <v>0</v>
      </c>
      <c r="DN95" s="197">
        <f t="shared" si="14"/>
        <v>0</v>
      </c>
      <c r="DO95" s="197">
        <f t="shared" si="14"/>
        <v>0</v>
      </c>
      <c r="DP95" s="197">
        <f t="shared" si="14"/>
        <v>0</v>
      </c>
      <c r="DQ95" s="197">
        <f t="shared" si="14"/>
        <v>0</v>
      </c>
    </row>
    <row r="96" spans="1:124" x14ac:dyDescent="0.25">
      <c r="BI96"/>
      <c r="BJ96"/>
    </row>
  </sheetData>
  <sheetProtection selectLockedCells="1"/>
  <autoFilter ref="A1:B90" xr:uid="{1B41053C-37F5-4A7F-B336-F7C79F73A864}">
    <filterColumn colId="0">
      <customFilters>
        <customFilter operator="notEqual" val=" "/>
      </customFilters>
    </filterColumn>
    <sortState xmlns:xlrd2="http://schemas.microsoft.com/office/spreadsheetml/2017/richdata2" ref="A2:B90">
      <sortCondition ref="B1:B90"/>
    </sortState>
  </autoFilter>
  <sortState xmlns:xlrd2="http://schemas.microsoft.com/office/spreadsheetml/2017/richdata2" ref="B2:DR87">
    <sortCondition ref="B2:B87"/>
  </sortState>
  <mergeCells count="1">
    <mergeCell ref="BL1:BQ1"/>
  </mergeCells>
  <conditionalFormatting sqref="A90:A94 A2:A87">
    <cfRule type="cellIs" dxfId="2052" priority="161" operator="equal">
      <formula>"OUI"</formula>
    </cfRule>
  </conditionalFormatting>
  <conditionalFormatting sqref="F90:G94 F2:G5 F12:G28 F8:G10 F7 F30:G52 F54:G87">
    <cfRule type="cellIs" dxfId="2051" priority="110" operator="equal">
      <formula>"Non classé"</formula>
    </cfRule>
    <cfRule type="cellIs" dxfId="2050" priority="158" operator="between">
      <formula>6</formula>
      <formula>10</formula>
    </cfRule>
  </conditionalFormatting>
  <conditionalFormatting sqref="F90:G94 F2:G5 F12:G28 F8:G10 F7 F30:G52 F54:G87">
    <cfRule type="cellIs" dxfId="2049" priority="157" operator="between">
      <formula>1</formula>
      <formula>5</formula>
    </cfRule>
  </conditionalFormatting>
  <conditionalFormatting sqref="BR95:DQ95">
    <cfRule type="cellIs" dxfId="2048" priority="130" operator="notEqual">
      <formula>0</formula>
    </cfRule>
    <cfRule type="cellIs" dxfId="2047" priority="131" operator="equal">
      <formula>0</formula>
    </cfRule>
  </conditionalFormatting>
  <conditionalFormatting sqref="H95:AT95 AV95:BG95">
    <cfRule type="cellIs" dxfId="2046" priority="128" operator="notEqual">
      <formula>0</formula>
    </cfRule>
    <cfRule type="cellIs" dxfId="2045" priority="129" operator="equal">
      <formula>0</formula>
    </cfRule>
  </conditionalFormatting>
  <conditionalFormatting sqref="H1:BG1">
    <cfRule type="expression" dxfId="2044" priority="112">
      <formula>H$95&lt;&gt;0</formula>
    </cfRule>
  </conditionalFormatting>
  <conditionalFormatting sqref="BR1:DQ1">
    <cfRule type="expression" dxfId="2043" priority="111">
      <formula>BR$95&lt;&gt;0</formula>
    </cfRule>
  </conditionalFormatting>
  <conditionalFormatting sqref="A89">
    <cfRule type="cellIs" dxfId="2042" priority="104" operator="equal">
      <formula>"OUI"</formula>
    </cfRule>
  </conditionalFormatting>
  <conditionalFormatting sqref="F89:G89">
    <cfRule type="cellIs" dxfId="2041" priority="100" operator="equal">
      <formula>"Non classé"</formula>
    </cfRule>
    <cfRule type="cellIs" dxfId="2040" priority="103" operator="between">
      <formula>6</formula>
      <formula>10</formula>
    </cfRule>
  </conditionalFormatting>
  <conditionalFormatting sqref="F89:G89">
    <cfRule type="cellIs" dxfId="2039" priority="102" operator="between">
      <formula>1</formula>
      <formula>5</formula>
    </cfRule>
  </conditionalFormatting>
  <conditionalFormatting sqref="A88">
    <cfRule type="cellIs" dxfId="2038" priority="94" operator="equal">
      <formula>"OUI"</formula>
    </cfRule>
  </conditionalFormatting>
  <conditionalFormatting sqref="F88:G88">
    <cfRule type="cellIs" dxfId="2037" priority="90" operator="equal">
      <formula>"Non classé"</formula>
    </cfRule>
    <cfRule type="cellIs" dxfId="2036" priority="93" operator="between">
      <formula>6</formula>
      <formula>10</formula>
    </cfRule>
  </conditionalFormatting>
  <conditionalFormatting sqref="F88:G88">
    <cfRule type="cellIs" dxfId="2035" priority="92" operator="between">
      <formula>1</formula>
      <formula>5</formula>
    </cfRule>
  </conditionalFormatting>
  <conditionalFormatting sqref="F78:G78">
    <cfRule type="cellIs" dxfId="2034" priority="69" operator="equal">
      <formula>"Non classé"</formula>
    </cfRule>
    <cfRule type="cellIs" dxfId="2033" priority="71" operator="between">
      <formula>6</formula>
      <formula>10</formula>
    </cfRule>
  </conditionalFormatting>
  <conditionalFormatting sqref="F78:G78">
    <cfRule type="cellIs" dxfId="2032" priority="70" operator="between">
      <formula>1</formula>
      <formula>5</formula>
    </cfRule>
  </conditionalFormatting>
  <conditionalFormatting sqref="F54:G54">
    <cfRule type="cellIs" dxfId="2031" priority="65" operator="equal">
      <formula>"Non classé"</formula>
    </cfRule>
    <cfRule type="cellIs" dxfId="2030" priority="67" operator="between">
      <formula>6</formula>
      <formula>10</formula>
    </cfRule>
  </conditionalFormatting>
  <conditionalFormatting sqref="F54:G54">
    <cfRule type="cellIs" dxfId="2029" priority="66" operator="between">
      <formula>1</formula>
      <formula>5</formula>
    </cfRule>
  </conditionalFormatting>
  <conditionalFormatting sqref="F53:G53">
    <cfRule type="cellIs" dxfId="2028" priority="61" operator="equal">
      <formula>"Non classé"</formula>
    </cfRule>
    <cfRule type="cellIs" dxfId="2027" priority="63" operator="between">
      <formula>6</formula>
      <formula>10</formula>
    </cfRule>
  </conditionalFormatting>
  <conditionalFormatting sqref="F53:G53">
    <cfRule type="cellIs" dxfId="2026" priority="62" operator="between">
      <formula>1</formula>
      <formula>5</formula>
    </cfRule>
  </conditionalFormatting>
  <conditionalFormatting sqref="F44:G44">
    <cfRule type="cellIs" dxfId="2025" priority="57" operator="equal">
      <formula>"Non classé"</formula>
    </cfRule>
    <cfRule type="cellIs" dxfId="2024" priority="59" operator="between">
      <formula>6</formula>
      <formula>10</formula>
    </cfRule>
  </conditionalFormatting>
  <conditionalFormatting sqref="F44:G44">
    <cfRule type="cellIs" dxfId="2023" priority="58" operator="between">
      <formula>1</formula>
      <formula>5</formula>
    </cfRule>
  </conditionalFormatting>
  <conditionalFormatting sqref="F39:G39">
    <cfRule type="cellIs" dxfId="2022" priority="53" operator="equal">
      <formula>"Non classé"</formula>
    </cfRule>
    <cfRule type="cellIs" dxfId="2021" priority="55" operator="between">
      <formula>6</formula>
      <formula>10</formula>
    </cfRule>
  </conditionalFormatting>
  <conditionalFormatting sqref="F39:G39">
    <cfRule type="cellIs" dxfId="2020" priority="54" operator="between">
      <formula>1</formula>
      <formula>5</formula>
    </cfRule>
  </conditionalFormatting>
  <conditionalFormatting sqref="F29:G29">
    <cfRule type="cellIs" dxfId="2019" priority="49" operator="equal">
      <formula>"Non classé"</formula>
    </cfRule>
    <cfRule type="cellIs" dxfId="2018" priority="51" operator="between">
      <formula>6</formula>
      <formula>10</formula>
    </cfRule>
  </conditionalFormatting>
  <conditionalFormatting sqref="F29:G29">
    <cfRule type="cellIs" dxfId="2017" priority="50" operator="between">
      <formula>1</formula>
      <formula>5</formula>
    </cfRule>
  </conditionalFormatting>
  <conditionalFormatting sqref="F11:G11">
    <cfRule type="cellIs" dxfId="2016" priority="45" operator="equal">
      <formula>"Non classé"</formula>
    </cfRule>
    <cfRule type="cellIs" dxfId="2015" priority="47" operator="between">
      <formula>6</formula>
      <formula>10</formula>
    </cfRule>
  </conditionalFormatting>
  <conditionalFormatting sqref="F11:G11">
    <cfRule type="cellIs" dxfId="2014" priority="46" operator="between">
      <formula>1</formula>
      <formula>5</formula>
    </cfRule>
  </conditionalFormatting>
  <conditionalFormatting sqref="F75:G75">
    <cfRule type="cellIs" dxfId="2013" priority="41" operator="equal">
      <formula>"Non classé"</formula>
    </cfRule>
    <cfRule type="cellIs" dxfId="2012" priority="43" operator="between">
      <formula>6</formula>
      <formula>10</formula>
    </cfRule>
  </conditionalFormatting>
  <conditionalFormatting sqref="F75:G75">
    <cfRule type="cellIs" dxfId="2011" priority="42" operator="between">
      <formula>1</formula>
      <formula>5</formula>
    </cfRule>
  </conditionalFormatting>
  <conditionalFormatting sqref="F6:G6">
    <cfRule type="cellIs" dxfId="2010" priority="37" operator="equal">
      <formula>"Non classé"</formula>
    </cfRule>
    <cfRule type="cellIs" dxfId="2009" priority="39" operator="between">
      <formula>6</formula>
      <formula>10</formula>
    </cfRule>
  </conditionalFormatting>
  <conditionalFormatting sqref="F6:G6">
    <cfRule type="cellIs" dxfId="2008" priority="38" operator="between">
      <formula>1</formula>
      <formula>5</formula>
    </cfRule>
  </conditionalFormatting>
  <conditionalFormatting sqref="F65:G65">
    <cfRule type="cellIs" dxfId="2007" priority="34" operator="equal">
      <formula>"Non classé"</formula>
    </cfRule>
    <cfRule type="cellIs" dxfId="2006" priority="36" operator="between">
      <formula>6</formula>
      <formula>10</formula>
    </cfRule>
  </conditionalFormatting>
  <conditionalFormatting sqref="F65:G65">
    <cfRule type="cellIs" dxfId="2005" priority="35" operator="between">
      <formula>1</formula>
      <formula>5</formula>
    </cfRule>
  </conditionalFormatting>
  <conditionalFormatting sqref="AU95">
    <cfRule type="cellIs" dxfId="2004" priority="32" operator="notEqual">
      <formula>0</formula>
    </cfRule>
    <cfRule type="cellIs" dxfId="2003" priority="33" operator="equal">
      <formula>0</formula>
    </cfRule>
  </conditionalFormatting>
  <conditionalFormatting sqref="F73:G73">
    <cfRule type="cellIs" dxfId="2002" priority="29" operator="equal">
      <formula>"Non classé"</formula>
    </cfRule>
    <cfRule type="cellIs" dxfId="2001" priority="31" operator="between">
      <formula>6</formula>
      <formula>10</formula>
    </cfRule>
  </conditionalFormatting>
  <conditionalFormatting sqref="F73:G73">
    <cfRule type="cellIs" dxfId="2000" priority="30" operator="between">
      <formula>1</formula>
      <formula>5</formula>
    </cfRule>
  </conditionalFormatting>
  <conditionalFormatting sqref="A87">
    <cfRule type="cellIs" dxfId="1999" priority="28" operator="equal">
      <formula>"OUI"</formula>
    </cfRule>
  </conditionalFormatting>
  <conditionalFormatting sqref="F87:G87">
    <cfRule type="cellIs" dxfId="1998" priority="25" operator="equal">
      <formula>"Non classé"</formula>
    </cfRule>
    <cfRule type="cellIs" dxfId="1997" priority="27" operator="between">
      <formula>6</formula>
      <formula>10</formula>
    </cfRule>
  </conditionalFormatting>
  <conditionalFormatting sqref="F87:G87">
    <cfRule type="cellIs" dxfId="1996" priority="26" operator="between">
      <formula>1</formula>
      <formula>5</formula>
    </cfRule>
  </conditionalFormatting>
  <conditionalFormatting sqref="F77:G77">
    <cfRule type="cellIs" dxfId="1995" priority="22" operator="equal">
      <formula>"Non classé"</formula>
    </cfRule>
    <cfRule type="cellIs" dxfId="1994" priority="24" operator="between">
      <formula>6</formula>
      <formula>10</formula>
    </cfRule>
  </conditionalFormatting>
  <conditionalFormatting sqref="F77:G77">
    <cfRule type="cellIs" dxfId="1993" priority="23" operator="between">
      <formula>1</formula>
      <formula>5</formula>
    </cfRule>
  </conditionalFormatting>
  <conditionalFormatting sqref="F53:G53">
    <cfRule type="cellIs" dxfId="1992" priority="19" operator="equal">
      <formula>"Non classé"</formula>
    </cfRule>
    <cfRule type="cellIs" dxfId="1991" priority="21" operator="between">
      <formula>6</formula>
      <formula>10</formula>
    </cfRule>
  </conditionalFormatting>
  <conditionalFormatting sqref="F53:G53">
    <cfRule type="cellIs" dxfId="1990" priority="20" operator="between">
      <formula>1</formula>
      <formula>5</formula>
    </cfRule>
  </conditionalFormatting>
  <conditionalFormatting sqref="F52:G52">
    <cfRule type="cellIs" dxfId="1989" priority="16" operator="equal">
      <formula>"Non classé"</formula>
    </cfRule>
    <cfRule type="cellIs" dxfId="1988" priority="18" operator="between">
      <formula>6</formula>
      <formula>10</formula>
    </cfRule>
  </conditionalFormatting>
  <conditionalFormatting sqref="F52:G52">
    <cfRule type="cellIs" dxfId="1987" priority="17" operator="between">
      <formula>1</formula>
      <formula>5</formula>
    </cfRule>
  </conditionalFormatting>
  <conditionalFormatting sqref="F43:G43">
    <cfRule type="cellIs" dxfId="1986" priority="13" operator="equal">
      <formula>"Non classé"</formula>
    </cfRule>
    <cfRule type="cellIs" dxfId="1985" priority="15" operator="between">
      <formula>6</formula>
      <formula>10</formula>
    </cfRule>
  </conditionalFormatting>
  <conditionalFormatting sqref="F43:G43">
    <cfRule type="cellIs" dxfId="1984" priority="14" operator="between">
      <formula>1</formula>
      <formula>5</formula>
    </cfRule>
  </conditionalFormatting>
  <conditionalFormatting sqref="F38:G38">
    <cfRule type="cellIs" dxfId="1983" priority="10" operator="equal">
      <formula>"Non classé"</formula>
    </cfRule>
    <cfRule type="cellIs" dxfId="1982" priority="12" operator="between">
      <formula>6</formula>
      <formula>10</formula>
    </cfRule>
  </conditionalFormatting>
  <conditionalFormatting sqref="F38:G38">
    <cfRule type="cellIs" dxfId="1981" priority="11" operator="between">
      <formula>1</formula>
      <formula>5</formula>
    </cfRule>
  </conditionalFormatting>
  <conditionalFormatting sqref="F74:G74">
    <cfRule type="cellIs" dxfId="1980" priority="7" operator="equal">
      <formula>"Non classé"</formula>
    </cfRule>
    <cfRule type="cellIs" dxfId="1979" priority="9" operator="between">
      <formula>6</formula>
      <formula>10</formula>
    </cfRule>
  </conditionalFormatting>
  <conditionalFormatting sqref="F74:G74">
    <cfRule type="cellIs" dxfId="1978" priority="8" operator="between">
      <formula>1</formula>
      <formula>5</formula>
    </cfRule>
  </conditionalFormatting>
  <conditionalFormatting sqref="F64:G64">
    <cfRule type="cellIs" dxfId="1977" priority="4" operator="equal">
      <formula>"Non classé"</formula>
    </cfRule>
    <cfRule type="cellIs" dxfId="1976" priority="6" operator="between">
      <formula>6</formula>
      <formula>10</formula>
    </cfRule>
  </conditionalFormatting>
  <conditionalFormatting sqref="F64:G64">
    <cfRule type="cellIs" dxfId="1975" priority="5" operator="between">
      <formula>1</formula>
      <formula>5</formula>
    </cfRule>
  </conditionalFormatting>
  <conditionalFormatting sqref="F72:G72">
    <cfRule type="cellIs" dxfId="1974" priority="1" operator="equal">
      <formula>"Non classé"</formula>
    </cfRule>
    <cfRule type="cellIs" dxfId="1973" priority="3" operator="between">
      <formula>6</formula>
      <formula>10</formula>
    </cfRule>
  </conditionalFormatting>
  <conditionalFormatting sqref="F72:G72">
    <cfRule type="cellIs" dxfId="1972" priority="2" operator="between">
      <formula>1</formula>
      <formula>5</formula>
    </cfRule>
  </conditionalFormatting>
  <dataValidations count="1">
    <dataValidation type="list" allowBlank="1" showInputMessage="1" showErrorMessage="1" sqref="A2:A94" xr:uid="{EEBAB47E-F90F-481F-A3CA-2FB2073786E0}">
      <formula1>"oui"</formula1>
    </dataValidation>
  </dataValidations>
  <hyperlinks>
    <hyperlink ref="E1" location="'Mixage Joueurs'!A1" display="Suivant" xr:uid="{0F6B238A-D480-489A-B695-161AE57DD1BD}"/>
  </hyperlinks>
  <pageMargins left="0.31496062992125984" right="0.31496062992125984" top="0.35433070866141736" bottom="0.35433070866141736" header="0.31496062992125984" footer="0.31496062992125984"/>
  <pageSetup paperSize="9" scale="45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0FD87-2E8D-4C29-9664-0E1932EB89F7}">
  <sheetPr codeName="Feuil6"/>
  <dimension ref="A1:AD1548"/>
  <sheetViews>
    <sheetView showGridLines="0" topLeftCell="A2" zoomScaleNormal="100" workbookViewId="0">
      <selection activeCell="O16" sqref="O16"/>
    </sheetView>
  </sheetViews>
  <sheetFormatPr baseColWidth="10" defaultRowHeight="15" outlineLevelRow="1" x14ac:dyDescent="0.25"/>
  <cols>
    <col min="1" max="1" width="3.5703125" bestFit="1" customWidth="1"/>
    <col min="2" max="2" width="14.42578125" customWidth="1"/>
    <col min="3" max="4" width="13.85546875" customWidth="1"/>
    <col min="5" max="6" width="3" bestFit="1" customWidth="1"/>
    <col min="7" max="7" width="3.42578125" customWidth="1"/>
    <col min="8" max="10" width="3" bestFit="1" customWidth="1"/>
    <col min="11" max="12" width="3.5703125" bestFit="1" customWidth="1"/>
    <col min="13" max="13" width="12.42578125" bestFit="1" customWidth="1"/>
    <col min="14" max="14" width="7.5703125" bestFit="1" customWidth="1"/>
    <col min="15" max="15" width="4" bestFit="1" customWidth="1"/>
    <col min="16" max="16" width="5" bestFit="1" customWidth="1"/>
    <col min="17" max="17" width="4" bestFit="1" customWidth="1"/>
    <col min="18" max="18" width="5" bestFit="1" customWidth="1"/>
    <col min="19" max="19" width="12.5703125" customWidth="1"/>
    <col min="20" max="25" width="4" bestFit="1" customWidth="1"/>
    <col min="26" max="27" width="5" bestFit="1" customWidth="1"/>
    <col min="28" max="39" width="3" bestFit="1" customWidth="1"/>
    <col min="40" max="48" width="5" bestFit="1" customWidth="1"/>
  </cols>
  <sheetData>
    <row r="1" spans="1:30" ht="23.25" x14ac:dyDescent="0.25">
      <c r="C1" s="243" t="s">
        <v>299</v>
      </c>
      <c r="D1" s="243"/>
      <c r="E1" s="243"/>
      <c r="F1" s="243"/>
      <c r="G1" s="243"/>
      <c r="H1" s="243"/>
      <c r="I1" s="243"/>
      <c r="J1" s="243"/>
      <c r="K1" s="55"/>
      <c r="L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3" spans="1:30" x14ac:dyDescent="0.25">
      <c r="B3" s="15">
        <f>'Matrice Parties'!T2</f>
        <v>16</v>
      </c>
      <c r="C3" s="247" t="str">
        <f>IF(B3="","",VLOOKUP(B3,bdd!C:D,2,FALSE))</f>
        <v>16 JOUEURS - 8 DOUBLETTES</v>
      </c>
      <c r="D3" s="247"/>
      <c r="E3" s="247"/>
      <c r="F3" s="247"/>
      <c r="G3" s="247"/>
      <c r="H3" s="247"/>
      <c r="I3" s="247"/>
      <c r="J3" s="247"/>
    </row>
    <row r="4" spans="1:30" ht="43.5" thickBot="1" x14ac:dyDescent="0.3">
      <c r="C4" s="56" t="s">
        <v>112</v>
      </c>
      <c r="D4" s="57" t="s">
        <v>155</v>
      </c>
      <c r="E4" s="244" t="s">
        <v>149</v>
      </c>
      <c r="F4" s="245"/>
      <c r="G4" s="246"/>
      <c r="H4" s="244" t="s">
        <v>150</v>
      </c>
      <c r="I4" s="245"/>
      <c r="J4" s="246"/>
      <c r="K4" s="70" t="s">
        <v>157</v>
      </c>
      <c r="L4" s="70" t="s">
        <v>156</v>
      </c>
    </row>
    <row r="5" spans="1:30" ht="15.75" outlineLevel="1" thickTop="1" x14ac:dyDescent="0.25">
      <c r="A5" s="52">
        <v>8</v>
      </c>
      <c r="B5" s="52" t="str">
        <f t="shared" ref="B5:B68" si="0">IF(A5&lt;&gt;$B$3,"",$B$3&amp;"-"&amp;D5&amp;"-"&amp;C5)</f>
        <v/>
      </c>
      <c r="C5" s="58">
        <f t="shared" ref="C5:C13" si="1">K5</f>
        <v>1</v>
      </c>
      <c r="D5" s="58" t="str">
        <f t="shared" ref="D5:D13" si="2">IF(C5="","",L5)</f>
        <v>A</v>
      </c>
      <c r="E5" s="59">
        <v>1</v>
      </c>
      <c r="F5" s="59">
        <v>2</v>
      </c>
      <c r="G5" s="59"/>
      <c r="H5" s="59">
        <v>3</v>
      </c>
      <c r="I5" s="59">
        <v>4</v>
      </c>
      <c r="J5" s="59"/>
      <c r="K5" s="61">
        <v>1</v>
      </c>
      <c r="L5" t="s">
        <v>151</v>
      </c>
      <c r="M5" s="186" t="s">
        <v>281</v>
      </c>
      <c r="N5" s="186"/>
    </row>
    <row r="6" spans="1:30" outlineLevel="1" x14ac:dyDescent="0.25">
      <c r="A6" s="52">
        <f t="shared" ref="A6:A27" si="3">A5</f>
        <v>8</v>
      </c>
      <c r="B6" s="52" t="str">
        <f t="shared" si="0"/>
        <v/>
      </c>
      <c r="C6" s="58">
        <f t="shared" si="1"/>
        <v>2</v>
      </c>
      <c r="D6" s="58" t="str">
        <f t="shared" si="2"/>
        <v>A</v>
      </c>
      <c r="E6" s="59">
        <v>5</v>
      </c>
      <c r="F6" s="59">
        <v>6</v>
      </c>
      <c r="G6" s="59"/>
      <c r="H6" s="59">
        <v>7</v>
      </c>
      <c r="I6" s="59">
        <v>8</v>
      </c>
      <c r="J6" s="59"/>
      <c r="K6" s="61">
        <v>2</v>
      </c>
      <c r="L6" t="s">
        <v>151</v>
      </c>
    </row>
    <row r="7" spans="1:30" outlineLevel="1" x14ac:dyDescent="0.25">
      <c r="A7" s="52">
        <f t="shared" si="3"/>
        <v>8</v>
      </c>
      <c r="B7" s="52" t="str">
        <f t="shared" si="0"/>
        <v/>
      </c>
      <c r="C7" s="58">
        <f t="shared" si="1"/>
        <v>1</v>
      </c>
      <c r="D7" s="58" t="str">
        <f t="shared" si="2"/>
        <v>B</v>
      </c>
      <c r="E7" s="59">
        <v>1</v>
      </c>
      <c r="F7" s="59">
        <v>3</v>
      </c>
      <c r="G7" s="59"/>
      <c r="H7" s="59">
        <v>5</v>
      </c>
      <c r="I7" s="59">
        <v>7</v>
      </c>
      <c r="J7" s="59"/>
      <c r="K7" s="61">
        <v>1</v>
      </c>
      <c r="L7" t="s">
        <v>152</v>
      </c>
    </row>
    <row r="8" spans="1:30" outlineLevel="1" x14ac:dyDescent="0.25">
      <c r="A8" s="52">
        <f t="shared" si="3"/>
        <v>8</v>
      </c>
      <c r="B8" s="52" t="str">
        <f t="shared" si="0"/>
        <v/>
      </c>
      <c r="C8" s="58">
        <f t="shared" si="1"/>
        <v>2</v>
      </c>
      <c r="D8" s="58" t="str">
        <f t="shared" si="2"/>
        <v>B</v>
      </c>
      <c r="E8" s="59">
        <v>2</v>
      </c>
      <c r="F8" s="59">
        <v>4</v>
      </c>
      <c r="G8" s="59"/>
      <c r="H8" s="59">
        <v>6</v>
      </c>
      <c r="I8" s="59">
        <v>8</v>
      </c>
      <c r="J8" s="59"/>
      <c r="K8" s="61">
        <v>2</v>
      </c>
      <c r="L8" t="s">
        <v>152</v>
      </c>
    </row>
    <row r="9" spans="1:30" outlineLevel="1" x14ac:dyDescent="0.25">
      <c r="A9" s="52">
        <f t="shared" si="3"/>
        <v>8</v>
      </c>
      <c r="B9" s="52" t="str">
        <f t="shared" si="0"/>
        <v/>
      </c>
      <c r="C9" s="58">
        <f t="shared" si="1"/>
        <v>1</v>
      </c>
      <c r="D9" s="58" t="str">
        <f t="shared" si="2"/>
        <v>C</v>
      </c>
      <c r="E9" s="59">
        <v>8</v>
      </c>
      <c r="F9" s="59">
        <v>3</v>
      </c>
      <c r="G9" s="59"/>
      <c r="H9" s="59">
        <v>1</v>
      </c>
      <c r="I9" s="59">
        <v>4</v>
      </c>
      <c r="J9" s="59"/>
      <c r="K9" s="61">
        <v>1</v>
      </c>
      <c r="L9" t="s">
        <v>153</v>
      </c>
    </row>
    <row r="10" spans="1:30" outlineLevel="1" x14ac:dyDescent="0.25">
      <c r="A10" s="52">
        <f t="shared" si="3"/>
        <v>8</v>
      </c>
      <c r="B10" s="52" t="str">
        <f t="shared" si="0"/>
        <v/>
      </c>
      <c r="C10" s="58">
        <f t="shared" si="1"/>
        <v>2</v>
      </c>
      <c r="D10" s="58" t="str">
        <f t="shared" si="2"/>
        <v>C</v>
      </c>
      <c r="E10" s="59">
        <v>2</v>
      </c>
      <c r="F10" s="59">
        <v>5</v>
      </c>
      <c r="G10" s="59"/>
      <c r="H10" s="59">
        <v>7</v>
      </c>
      <c r="I10" s="59">
        <v>6</v>
      </c>
      <c r="J10" s="59"/>
      <c r="K10" s="61">
        <v>2</v>
      </c>
      <c r="L10" t="s">
        <v>153</v>
      </c>
    </row>
    <row r="11" spans="1:30" outlineLevel="1" x14ac:dyDescent="0.25">
      <c r="A11" s="52">
        <f t="shared" si="3"/>
        <v>8</v>
      </c>
      <c r="B11" s="52" t="str">
        <f t="shared" si="0"/>
        <v/>
      </c>
      <c r="C11" s="58">
        <f t="shared" si="1"/>
        <v>1</v>
      </c>
      <c r="D11" s="58" t="str">
        <f t="shared" si="2"/>
        <v>D</v>
      </c>
      <c r="E11" s="127">
        <v>1</v>
      </c>
      <c r="F11" s="127">
        <v>5</v>
      </c>
      <c r="G11" s="127"/>
      <c r="H11" s="127">
        <v>2</v>
      </c>
      <c r="I11" s="127">
        <v>6</v>
      </c>
      <c r="J11" s="127"/>
      <c r="K11" s="61">
        <v>1</v>
      </c>
      <c r="L11" t="s">
        <v>154</v>
      </c>
    </row>
    <row r="12" spans="1:30" ht="15.75" outlineLevel="1" thickBot="1" x14ac:dyDescent="0.3">
      <c r="A12" s="52">
        <f t="shared" si="3"/>
        <v>8</v>
      </c>
      <c r="B12" s="52" t="str">
        <f t="shared" si="0"/>
        <v/>
      </c>
      <c r="C12" s="58">
        <f t="shared" si="1"/>
        <v>2</v>
      </c>
      <c r="D12" s="58" t="str">
        <f t="shared" si="2"/>
        <v>D</v>
      </c>
      <c r="E12" s="127">
        <v>3</v>
      </c>
      <c r="F12" s="127">
        <v>7</v>
      </c>
      <c r="G12" s="127"/>
      <c r="H12" s="127">
        <v>8</v>
      </c>
      <c r="I12" s="127">
        <v>4</v>
      </c>
      <c r="J12" s="127"/>
      <c r="K12" s="61">
        <v>2</v>
      </c>
      <c r="L12" t="s">
        <v>154</v>
      </c>
    </row>
    <row r="13" spans="1:30" ht="15.75" outlineLevel="1" thickTop="1" x14ac:dyDescent="0.25">
      <c r="A13" s="64">
        <v>9</v>
      </c>
      <c r="B13" s="64" t="str">
        <f t="shared" si="0"/>
        <v/>
      </c>
      <c r="C13" s="62">
        <f t="shared" si="1"/>
        <v>1</v>
      </c>
      <c r="D13" s="62" t="str">
        <f t="shared" si="2"/>
        <v>A</v>
      </c>
      <c r="E13" s="63">
        <v>6</v>
      </c>
      <c r="F13" s="63">
        <v>2</v>
      </c>
      <c r="G13" s="63">
        <v>5</v>
      </c>
      <c r="H13" s="63">
        <v>3</v>
      </c>
      <c r="I13" s="63">
        <v>4</v>
      </c>
      <c r="J13" s="63"/>
      <c r="K13" s="61">
        <v>1</v>
      </c>
      <c r="L13" t="s">
        <v>151</v>
      </c>
      <c r="M13" s="186" t="s">
        <v>281</v>
      </c>
    </row>
    <row r="14" spans="1:30" outlineLevel="1" x14ac:dyDescent="0.25">
      <c r="A14" s="64">
        <f>A13</f>
        <v>9</v>
      </c>
      <c r="B14" s="64" t="str">
        <f t="shared" si="0"/>
        <v/>
      </c>
      <c r="C14" s="62">
        <f t="shared" ref="C14:C20" si="4">K14</f>
        <v>2</v>
      </c>
      <c r="D14" s="62" t="str">
        <f t="shared" ref="D14:D20" si="5">IF(C14="","",L14)</f>
        <v>A</v>
      </c>
      <c r="E14" s="63">
        <v>1</v>
      </c>
      <c r="F14" s="63">
        <v>7</v>
      </c>
      <c r="G14" s="63"/>
      <c r="H14" s="63">
        <v>8</v>
      </c>
      <c r="I14" s="63">
        <v>9</v>
      </c>
      <c r="J14" s="63"/>
      <c r="K14" s="61">
        <v>2</v>
      </c>
      <c r="L14" t="s">
        <v>151</v>
      </c>
    </row>
    <row r="15" spans="1:30" outlineLevel="1" x14ac:dyDescent="0.25">
      <c r="A15" s="64">
        <f t="shared" ref="A15:A20" si="6">A14</f>
        <v>9</v>
      </c>
      <c r="B15" s="64" t="str">
        <f t="shared" si="0"/>
        <v/>
      </c>
      <c r="C15" s="62">
        <f t="shared" si="4"/>
        <v>1</v>
      </c>
      <c r="D15" s="62" t="str">
        <f t="shared" si="5"/>
        <v>B</v>
      </c>
      <c r="E15" s="63">
        <v>9</v>
      </c>
      <c r="F15" s="63">
        <v>3</v>
      </c>
      <c r="G15" s="63">
        <v>4</v>
      </c>
      <c r="H15" s="63">
        <v>2</v>
      </c>
      <c r="I15" s="63">
        <v>8</v>
      </c>
      <c r="J15" s="63"/>
      <c r="K15" s="61">
        <v>1</v>
      </c>
      <c r="L15" t="s">
        <v>152</v>
      </c>
    </row>
    <row r="16" spans="1:30" outlineLevel="1" x14ac:dyDescent="0.25">
      <c r="A16" s="64">
        <f t="shared" si="6"/>
        <v>9</v>
      </c>
      <c r="B16" s="64" t="str">
        <f t="shared" si="0"/>
        <v/>
      </c>
      <c r="C16" s="62">
        <f t="shared" si="4"/>
        <v>2</v>
      </c>
      <c r="D16" s="62" t="str">
        <f t="shared" si="5"/>
        <v>B</v>
      </c>
      <c r="E16" s="63">
        <v>1</v>
      </c>
      <c r="F16" s="63">
        <v>6</v>
      </c>
      <c r="G16" s="63"/>
      <c r="H16" s="63">
        <v>5</v>
      </c>
      <c r="I16" s="63">
        <v>7</v>
      </c>
      <c r="J16" s="63"/>
      <c r="K16" s="61">
        <v>2</v>
      </c>
      <c r="L16" t="s">
        <v>152</v>
      </c>
    </row>
    <row r="17" spans="1:13" outlineLevel="1" x14ac:dyDescent="0.25">
      <c r="A17" s="64">
        <f t="shared" si="6"/>
        <v>9</v>
      </c>
      <c r="B17" s="64" t="str">
        <f t="shared" si="0"/>
        <v/>
      </c>
      <c r="C17" s="62">
        <f t="shared" si="4"/>
        <v>1</v>
      </c>
      <c r="D17" s="62" t="str">
        <f t="shared" si="5"/>
        <v>C</v>
      </c>
      <c r="E17" s="63">
        <v>7</v>
      </c>
      <c r="F17" s="63">
        <v>8</v>
      </c>
      <c r="G17" s="63">
        <v>1</v>
      </c>
      <c r="H17" s="63">
        <v>3</v>
      </c>
      <c r="I17" s="63">
        <v>4</v>
      </c>
      <c r="J17" s="63"/>
      <c r="K17" s="61">
        <v>1</v>
      </c>
      <c r="L17" t="s">
        <v>153</v>
      </c>
    </row>
    <row r="18" spans="1:13" outlineLevel="1" x14ac:dyDescent="0.25">
      <c r="A18" s="64">
        <f t="shared" si="6"/>
        <v>9</v>
      </c>
      <c r="B18" s="64" t="str">
        <f t="shared" si="0"/>
        <v/>
      </c>
      <c r="C18" s="62">
        <f t="shared" si="4"/>
        <v>2</v>
      </c>
      <c r="D18" s="62" t="str">
        <f t="shared" si="5"/>
        <v>C</v>
      </c>
      <c r="E18" s="63">
        <v>6</v>
      </c>
      <c r="F18" s="63">
        <v>2</v>
      </c>
      <c r="G18" s="63"/>
      <c r="H18" s="63">
        <v>5</v>
      </c>
      <c r="I18" s="63">
        <v>9</v>
      </c>
      <c r="J18" s="63"/>
      <c r="K18" s="61">
        <v>2</v>
      </c>
      <c r="L18" t="s">
        <v>153</v>
      </c>
    </row>
    <row r="19" spans="1:13" outlineLevel="1" x14ac:dyDescent="0.25">
      <c r="A19" s="64">
        <f t="shared" si="6"/>
        <v>9</v>
      </c>
      <c r="B19" s="64" t="str">
        <f t="shared" si="0"/>
        <v/>
      </c>
      <c r="C19" s="62">
        <f t="shared" si="4"/>
        <v>1</v>
      </c>
      <c r="D19" s="62" t="str">
        <f t="shared" si="5"/>
        <v>D</v>
      </c>
      <c r="E19" s="215">
        <v>1</v>
      </c>
      <c r="F19" s="215">
        <v>3</v>
      </c>
      <c r="G19" s="215">
        <v>9</v>
      </c>
      <c r="H19" s="215">
        <v>5</v>
      </c>
      <c r="I19" s="215">
        <v>8</v>
      </c>
      <c r="J19" s="215"/>
      <c r="K19" s="61">
        <v>1</v>
      </c>
      <c r="L19" t="s">
        <v>154</v>
      </c>
    </row>
    <row r="20" spans="1:13" ht="15.75" outlineLevel="1" thickBot="1" x14ac:dyDescent="0.3">
      <c r="A20" s="64">
        <f t="shared" si="6"/>
        <v>9</v>
      </c>
      <c r="B20" s="64" t="str">
        <f t="shared" si="0"/>
        <v/>
      </c>
      <c r="C20" s="62">
        <f t="shared" si="4"/>
        <v>2</v>
      </c>
      <c r="D20" s="62" t="str">
        <f t="shared" si="5"/>
        <v>D</v>
      </c>
      <c r="E20" s="215">
        <v>4</v>
      </c>
      <c r="F20" s="215">
        <v>2</v>
      </c>
      <c r="G20" s="215"/>
      <c r="H20" s="215">
        <v>7</v>
      </c>
      <c r="I20" s="215">
        <v>6</v>
      </c>
      <c r="J20" s="215"/>
      <c r="K20" s="61">
        <v>2</v>
      </c>
      <c r="L20" t="s">
        <v>154</v>
      </c>
    </row>
    <row r="21" spans="1:13" ht="15.75" outlineLevel="1" thickTop="1" x14ac:dyDescent="0.25">
      <c r="A21" s="52">
        <v>10</v>
      </c>
      <c r="B21" s="52" t="str">
        <f t="shared" si="0"/>
        <v/>
      </c>
      <c r="C21" s="58">
        <f t="shared" ref="C21:C37" si="7">K21</f>
        <v>1</v>
      </c>
      <c r="D21" s="58" t="str">
        <f t="shared" ref="D21:D32" si="8">IF(C21="","",L21)</f>
        <v>A</v>
      </c>
      <c r="E21" s="59">
        <v>10</v>
      </c>
      <c r="F21" s="59">
        <v>2</v>
      </c>
      <c r="G21" s="59">
        <v>3</v>
      </c>
      <c r="H21" s="59">
        <v>9</v>
      </c>
      <c r="I21" s="59">
        <v>5</v>
      </c>
      <c r="J21" s="59">
        <v>6</v>
      </c>
      <c r="K21" s="61">
        <v>1</v>
      </c>
      <c r="L21" t="s">
        <v>151</v>
      </c>
      <c r="M21" s="186" t="s">
        <v>281</v>
      </c>
    </row>
    <row r="22" spans="1:13" outlineLevel="1" x14ac:dyDescent="0.25">
      <c r="A22" s="52">
        <f t="shared" si="3"/>
        <v>10</v>
      </c>
      <c r="B22" s="52" t="str">
        <f t="shared" si="0"/>
        <v/>
      </c>
      <c r="C22" s="58">
        <f t="shared" si="7"/>
        <v>2</v>
      </c>
      <c r="D22" s="58" t="str">
        <f t="shared" si="8"/>
        <v>A</v>
      </c>
      <c r="E22" s="59">
        <v>7</v>
      </c>
      <c r="F22" s="59">
        <v>8</v>
      </c>
      <c r="G22" s="59"/>
      <c r="H22" s="59">
        <v>4</v>
      </c>
      <c r="I22" s="59">
        <v>1</v>
      </c>
      <c r="J22" s="59"/>
      <c r="K22" s="61">
        <v>2</v>
      </c>
      <c r="L22" t="s">
        <v>151</v>
      </c>
    </row>
    <row r="23" spans="1:13" outlineLevel="1" x14ac:dyDescent="0.25">
      <c r="A23" s="52">
        <f t="shared" si="3"/>
        <v>10</v>
      </c>
      <c r="B23" s="52" t="str">
        <f t="shared" si="0"/>
        <v/>
      </c>
      <c r="C23" s="58">
        <f t="shared" si="7"/>
        <v>1</v>
      </c>
      <c r="D23" s="58" t="str">
        <f t="shared" si="8"/>
        <v>B</v>
      </c>
      <c r="E23" s="59">
        <v>1</v>
      </c>
      <c r="F23" s="59">
        <v>7</v>
      </c>
      <c r="G23" s="59">
        <v>5</v>
      </c>
      <c r="H23" s="59">
        <v>8</v>
      </c>
      <c r="I23" s="59">
        <v>4</v>
      </c>
      <c r="J23" s="59">
        <v>10</v>
      </c>
      <c r="K23" s="61">
        <v>1</v>
      </c>
      <c r="L23" t="s">
        <v>152</v>
      </c>
    </row>
    <row r="24" spans="1:13" outlineLevel="1" x14ac:dyDescent="0.25">
      <c r="A24" s="52">
        <f t="shared" si="3"/>
        <v>10</v>
      </c>
      <c r="B24" s="52" t="str">
        <f t="shared" si="0"/>
        <v/>
      </c>
      <c r="C24" s="58">
        <f t="shared" si="7"/>
        <v>2</v>
      </c>
      <c r="D24" s="58" t="str">
        <f t="shared" si="8"/>
        <v>B</v>
      </c>
      <c r="E24" s="59">
        <v>3</v>
      </c>
      <c r="F24" s="59">
        <v>6</v>
      </c>
      <c r="G24" s="59"/>
      <c r="H24" s="59">
        <v>2</v>
      </c>
      <c r="I24" s="59">
        <v>9</v>
      </c>
      <c r="J24" s="59"/>
      <c r="K24" s="61">
        <v>2</v>
      </c>
      <c r="L24" t="s">
        <v>152</v>
      </c>
    </row>
    <row r="25" spans="1:13" outlineLevel="1" x14ac:dyDescent="0.25">
      <c r="A25" s="52">
        <f t="shared" si="3"/>
        <v>10</v>
      </c>
      <c r="B25" s="52" t="str">
        <f t="shared" si="0"/>
        <v/>
      </c>
      <c r="C25" s="58">
        <f t="shared" si="7"/>
        <v>1</v>
      </c>
      <c r="D25" s="58" t="str">
        <f t="shared" si="8"/>
        <v>C</v>
      </c>
      <c r="E25" s="59">
        <v>3</v>
      </c>
      <c r="F25" s="59">
        <v>7</v>
      </c>
      <c r="G25" s="59">
        <v>9</v>
      </c>
      <c r="H25" s="59">
        <v>1</v>
      </c>
      <c r="I25" s="59">
        <v>6</v>
      </c>
      <c r="J25" s="59">
        <v>8</v>
      </c>
      <c r="K25" s="61">
        <v>1</v>
      </c>
      <c r="L25" t="s">
        <v>153</v>
      </c>
    </row>
    <row r="26" spans="1:13" outlineLevel="1" x14ac:dyDescent="0.25">
      <c r="A26" s="52">
        <f t="shared" si="3"/>
        <v>10</v>
      </c>
      <c r="B26" s="52" t="str">
        <f t="shared" si="0"/>
        <v/>
      </c>
      <c r="C26" s="58">
        <f t="shared" si="7"/>
        <v>2</v>
      </c>
      <c r="D26" s="58" t="str">
        <f t="shared" si="8"/>
        <v>C</v>
      </c>
      <c r="E26" s="59">
        <v>4</v>
      </c>
      <c r="F26" s="59">
        <v>2</v>
      </c>
      <c r="G26" s="59"/>
      <c r="H26" s="59">
        <v>5</v>
      </c>
      <c r="I26" s="59">
        <v>10</v>
      </c>
      <c r="J26" s="59"/>
      <c r="K26" s="61">
        <v>2</v>
      </c>
      <c r="L26" t="s">
        <v>153</v>
      </c>
    </row>
    <row r="27" spans="1:13" outlineLevel="1" x14ac:dyDescent="0.25">
      <c r="A27" s="52">
        <f t="shared" si="3"/>
        <v>10</v>
      </c>
      <c r="B27" s="52" t="str">
        <f t="shared" si="0"/>
        <v/>
      </c>
      <c r="C27" s="58">
        <f t="shared" si="7"/>
        <v>1</v>
      </c>
      <c r="D27" s="58" t="str">
        <f t="shared" si="8"/>
        <v>D</v>
      </c>
      <c r="E27" s="58">
        <v>7</v>
      </c>
      <c r="F27" s="58">
        <v>10</v>
      </c>
      <c r="G27" s="58">
        <v>5</v>
      </c>
      <c r="H27" s="58">
        <v>2</v>
      </c>
      <c r="I27" s="58">
        <v>3</v>
      </c>
      <c r="J27" s="58">
        <v>8</v>
      </c>
      <c r="K27" s="61">
        <v>1</v>
      </c>
      <c r="L27" t="s">
        <v>154</v>
      </c>
    </row>
    <row r="28" spans="1:13" ht="15.75" outlineLevel="1" thickBot="1" x14ac:dyDescent="0.3">
      <c r="A28" s="52">
        <f>A27</f>
        <v>10</v>
      </c>
      <c r="B28" s="52" t="str">
        <f t="shared" si="0"/>
        <v/>
      </c>
      <c r="C28" s="58">
        <f t="shared" si="7"/>
        <v>2</v>
      </c>
      <c r="D28" s="58" t="str">
        <f t="shared" si="8"/>
        <v>D</v>
      </c>
      <c r="E28" s="58">
        <v>1</v>
      </c>
      <c r="F28" s="58">
        <v>9</v>
      </c>
      <c r="G28" s="58"/>
      <c r="H28" s="58">
        <v>4</v>
      </c>
      <c r="I28" s="58">
        <v>6</v>
      </c>
      <c r="J28" s="58"/>
      <c r="K28" s="61">
        <v>2</v>
      </c>
      <c r="L28" t="s">
        <v>154</v>
      </c>
    </row>
    <row r="29" spans="1:13" ht="15.75" outlineLevel="1" thickTop="1" x14ac:dyDescent="0.25">
      <c r="A29" s="64">
        <v>11</v>
      </c>
      <c r="B29" s="64" t="str">
        <f t="shared" si="0"/>
        <v/>
      </c>
      <c r="C29" s="62">
        <f t="shared" si="7"/>
        <v>1</v>
      </c>
      <c r="D29" s="62" t="str">
        <f t="shared" si="8"/>
        <v>A</v>
      </c>
      <c r="E29" s="63">
        <v>1</v>
      </c>
      <c r="F29" s="63">
        <v>2</v>
      </c>
      <c r="G29" s="63">
        <v>3</v>
      </c>
      <c r="H29" s="63">
        <v>4</v>
      </c>
      <c r="I29" s="63">
        <v>5</v>
      </c>
      <c r="J29" s="63">
        <v>6</v>
      </c>
      <c r="K29" s="61">
        <v>1</v>
      </c>
      <c r="L29" t="s">
        <v>151</v>
      </c>
      <c r="M29" s="186" t="s">
        <v>281</v>
      </c>
    </row>
    <row r="30" spans="1:13" outlineLevel="1" x14ac:dyDescent="0.25">
      <c r="A30" s="64">
        <f>A29</f>
        <v>11</v>
      </c>
      <c r="B30" s="64" t="str">
        <f t="shared" si="0"/>
        <v/>
      </c>
      <c r="C30" s="62">
        <f t="shared" si="7"/>
        <v>2</v>
      </c>
      <c r="D30" s="62" t="str">
        <f t="shared" si="8"/>
        <v>A</v>
      </c>
      <c r="E30" s="63">
        <v>7</v>
      </c>
      <c r="F30" s="63">
        <v>8</v>
      </c>
      <c r="G30" s="63">
        <v>10</v>
      </c>
      <c r="H30" s="63">
        <v>9</v>
      </c>
      <c r="I30" s="63">
        <v>11</v>
      </c>
      <c r="J30" s="63"/>
      <c r="K30" s="61">
        <v>2</v>
      </c>
      <c r="L30" t="s">
        <v>151</v>
      </c>
    </row>
    <row r="31" spans="1:13" outlineLevel="1" x14ac:dyDescent="0.25">
      <c r="A31" s="64">
        <f t="shared" ref="A31:A36" si="9">A30</f>
        <v>11</v>
      </c>
      <c r="B31" s="64" t="str">
        <f t="shared" si="0"/>
        <v/>
      </c>
      <c r="C31" s="62">
        <f t="shared" si="7"/>
        <v>1</v>
      </c>
      <c r="D31" s="62" t="str">
        <f t="shared" si="8"/>
        <v>B</v>
      </c>
      <c r="E31" s="63">
        <v>1</v>
      </c>
      <c r="F31" s="63">
        <v>10</v>
      </c>
      <c r="G31" s="63">
        <v>11</v>
      </c>
      <c r="H31" s="63">
        <v>5</v>
      </c>
      <c r="I31" s="63">
        <v>8</v>
      </c>
      <c r="J31" s="63"/>
      <c r="K31" s="61">
        <v>1</v>
      </c>
      <c r="L31" t="s">
        <v>152</v>
      </c>
    </row>
    <row r="32" spans="1:13" outlineLevel="1" x14ac:dyDescent="0.25">
      <c r="A32" s="64">
        <f t="shared" si="9"/>
        <v>11</v>
      </c>
      <c r="B32" s="64" t="str">
        <f t="shared" si="0"/>
        <v/>
      </c>
      <c r="C32" s="62">
        <f t="shared" si="7"/>
        <v>2</v>
      </c>
      <c r="D32" s="62" t="str">
        <f t="shared" si="8"/>
        <v>B</v>
      </c>
      <c r="E32" s="63">
        <v>2</v>
      </c>
      <c r="F32" s="63">
        <v>4</v>
      </c>
      <c r="G32" s="63">
        <v>9</v>
      </c>
      <c r="H32" s="63">
        <v>3</v>
      </c>
      <c r="I32" s="63">
        <v>6</v>
      </c>
      <c r="J32" s="63">
        <v>7</v>
      </c>
      <c r="K32" s="61">
        <v>2</v>
      </c>
      <c r="L32" t="s">
        <v>152</v>
      </c>
    </row>
    <row r="33" spans="1:13" outlineLevel="1" x14ac:dyDescent="0.25">
      <c r="A33" s="64">
        <f t="shared" si="9"/>
        <v>11</v>
      </c>
      <c r="B33" s="64" t="str">
        <f t="shared" si="0"/>
        <v/>
      </c>
      <c r="C33" s="62">
        <f t="shared" si="7"/>
        <v>1</v>
      </c>
      <c r="D33" s="62" t="str">
        <f>IF(C33="","",L33)</f>
        <v>C</v>
      </c>
      <c r="E33" s="63">
        <v>3</v>
      </c>
      <c r="F33" s="63">
        <v>7</v>
      </c>
      <c r="G33" s="63">
        <v>11</v>
      </c>
      <c r="H33" s="63">
        <v>1</v>
      </c>
      <c r="I33" s="63">
        <v>4</v>
      </c>
      <c r="J33" s="63">
        <v>9</v>
      </c>
      <c r="K33" s="61">
        <v>1</v>
      </c>
      <c r="L33" t="s">
        <v>153</v>
      </c>
    </row>
    <row r="34" spans="1:13" outlineLevel="1" x14ac:dyDescent="0.25">
      <c r="A34" s="64">
        <f t="shared" si="9"/>
        <v>11</v>
      </c>
      <c r="B34" s="64" t="str">
        <f t="shared" si="0"/>
        <v/>
      </c>
      <c r="C34" s="62">
        <f t="shared" si="7"/>
        <v>2</v>
      </c>
      <c r="D34" s="62" t="str">
        <f>IF(C34="","",L34)</f>
        <v>C</v>
      </c>
      <c r="E34" s="63">
        <v>5</v>
      </c>
      <c r="F34" s="63">
        <v>8</v>
      </c>
      <c r="G34" s="63">
        <v>10</v>
      </c>
      <c r="H34" s="63">
        <v>2</v>
      </c>
      <c r="I34" s="63">
        <v>6</v>
      </c>
      <c r="J34" s="63"/>
      <c r="K34" s="61">
        <v>2</v>
      </c>
      <c r="L34" t="s">
        <v>153</v>
      </c>
    </row>
    <row r="35" spans="1:13" outlineLevel="1" x14ac:dyDescent="0.25">
      <c r="A35" s="64">
        <f t="shared" si="9"/>
        <v>11</v>
      </c>
      <c r="B35" s="64" t="str">
        <f t="shared" si="0"/>
        <v/>
      </c>
      <c r="C35" s="62">
        <f t="shared" si="7"/>
        <v>1</v>
      </c>
      <c r="D35" s="62" t="str">
        <f>IF(C35="","",L35)</f>
        <v>D</v>
      </c>
      <c r="E35" s="62">
        <v>4</v>
      </c>
      <c r="F35" s="62">
        <v>7</v>
      </c>
      <c r="G35" s="62">
        <v>9</v>
      </c>
      <c r="H35" s="62">
        <v>10</v>
      </c>
      <c r="I35" s="62">
        <v>8</v>
      </c>
      <c r="J35" s="62">
        <v>2</v>
      </c>
      <c r="K35" s="61">
        <v>1</v>
      </c>
      <c r="L35" t="s">
        <v>154</v>
      </c>
    </row>
    <row r="36" spans="1:13" ht="15.75" outlineLevel="1" thickBot="1" x14ac:dyDescent="0.3">
      <c r="A36" s="64">
        <f t="shared" si="9"/>
        <v>11</v>
      </c>
      <c r="B36" s="64" t="str">
        <f t="shared" si="0"/>
        <v/>
      </c>
      <c r="C36" s="62">
        <f t="shared" si="7"/>
        <v>2</v>
      </c>
      <c r="D36" s="62" t="str">
        <f>IF(C36="","",L36)</f>
        <v>D</v>
      </c>
      <c r="E36" s="62">
        <v>3</v>
      </c>
      <c r="F36" s="62">
        <v>11</v>
      </c>
      <c r="G36" s="62">
        <v>5</v>
      </c>
      <c r="H36" s="62">
        <v>1</v>
      </c>
      <c r="I36" s="62">
        <v>6</v>
      </c>
      <c r="J36" s="62"/>
      <c r="K36" s="61">
        <v>2</v>
      </c>
      <c r="L36" t="s">
        <v>154</v>
      </c>
    </row>
    <row r="37" spans="1:13" ht="15.75" outlineLevel="1" thickTop="1" x14ac:dyDescent="0.25">
      <c r="A37" s="52">
        <v>12</v>
      </c>
      <c r="B37" s="52" t="str">
        <f t="shared" si="0"/>
        <v/>
      </c>
      <c r="C37" s="58">
        <f t="shared" si="7"/>
        <v>1</v>
      </c>
      <c r="D37" s="58" t="str">
        <f>IF(C37="","",L37)</f>
        <v>A</v>
      </c>
      <c r="E37" s="59">
        <v>1</v>
      </c>
      <c r="F37" s="59">
        <v>2</v>
      </c>
      <c r="G37" s="59"/>
      <c r="H37" s="59">
        <v>3</v>
      </c>
      <c r="I37" s="59">
        <v>4</v>
      </c>
      <c r="J37" s="59"/>
      <c r="K37" s="61">
        <v>1</v>
      </c>
      <c r="L37" t="s">
        <v>151</v>
      </c>
      <c r="M37" s="186" t="s">
        <v>281</v>
      </c>
    </row>
    <row r="38" spans="1:13" outlineLevel="1" x14ac:dyDescent="0.25">
      <c r="A38" s="52">
        <f t="shared" ref="A38:A48" si="10">A37</f>
        <v>12</v>
      </c>
      <c r="B38" s="52" t="str">
        <f t="shared" si="0"/>
        <v/>
      </c>
      <c r="C38" s="58">
        <f t="shared" ref="C38:C48" si="11">K38</f>
        <v>2</v>
      </c>
      <c r="D38" s="58" t="str">
        <f t="shared" ref="D38:D48" si="12">IF(C38="","",L38)</f>
        <v>A</v>
      </c>
      <c r="E38" s="59">
        <v>5</v>
      </c>
      <c r="F38" s="59">
        <v>6</v>
      </c>
      <c r="G38" s="59"/>
      <c r="H38" s="59">
        <v>7</v>
      </c>
      <c r="I38" s="59">
        <v>8</v>
      </c>
      <c r="J38" s="59"/>
      <c r="K38" s="61">
        <v>2</v>
      </c>
      <c r="L38" t="s">
        <v>151</v>
      </c>
    </row>
    <row r="39" spans="1:13" outlineLevel="1" x14ac:dyDescent="0.25">
      <c r="A39" s="52">
        <f t="shared" si="10"/>
        <v>12</v>
      </c>
      <c r="B39" s="52" t="str">
        <f t="shared" si="0"/>
        <v/>
      </c>
      <c r="C39" s="58">
        <f t="shared" si="11"/>
        <v>3</v>
      </c>
      <c r="D39" s="58" t="str">
        <f t="shared" si="12"/>
        <v>A</v>
      </c>
      <c r="E39" s="59">
        <v>9</v>
      </c>
      <c r="F39" s="59">
        <v>10</v>
      </c>
      <c r="G39" s="59"/>
      <c r="H39" s="59">
        <v>11</v>
      </c>
      <c r="I39" s="59">
        <v>12</v>
      </c>
      <c r="J39" s="59"/>
      <c r="K39" s="61">
        <v>3</v>
      </c>
      <c r="L39" t="s">
        <v>151</v>
      </c>
    </row>
    <row r="40" spans="1:13" outlineLevel="1" x14ac:dyDescent="0.25">
      <c r="A40" s="52">
        <f t="shared" si="10"/>
        <v>12</v>
      </c>
      <c r="B40" s="52" t="str">
        <f t="shared" si="0"/>
        <v/>
      </c>
      <c r="C40" s="58">
        <f t="shared" si="11"/>
        <v>1</v>
      </c>
      <c r="D40" s="58" t="str">
        <f t="shared" si="12"/>
        <v>B</v>
      </c>
      <c r="E40" s="59">
        <v>1</v>
      </c>
      <c r="F40" s="59">
        <v>3</v>
      </c>
      <c r="G40" s="59"/>
      <c r="H40" s="59">
        <v>7</v>
      </c>
      <c r="I40" s="59">
        <v>9</v>
      </c>
      <c r="J40" s="59"/>
      <c r="K40" s="61">
        <v>1</v>
      </c>
      <c r="L40" t="s">
        <v>152</v>
      </c>
    </row>
    <row r="41" spans="1:13" outlineLevel="1" x14ac:dyDescent="0.25">
      <c r="A41" s="52">
        <f t="shared" si="10"/>
        <v>12</v>
      </c>
      <c r="B41" s="52" t="str">
        <f t="shared" si="0"/>
        <v/>
      </c>
      <c r="C41" s="58">
        <f t="shared" si="11"/>
        <v>2</v>
      </c>
      <c r="D41" s="58" t="str">
        <f t="shared" si="12"/>
        <v>B</v>
      </c>
      <c r="E41" s="59">
        <v>2</v>
      </c>
      <c r="F41" s="59">
        <v>4</v>
      </c>
      <c r="G41" s="59"/>
      <c r="H41" s="59">
        <v>10</v>
      </c>
      <c r="I41" s="59">
        <v>12</v>
      </c>
      <c r="J41" s="59"/>
      <c r="K41" s="61">
        <v>2</v>
      </c>
      <c r="L41" t="s">
        <v>152</v>
      </c>
    </row>
    <row r="42" spans="1:13" outlineLevel="1" x14ac:dyDescent="0.25">
      <c r="A42" s="52">
        <f t="shared" si="10"/>
        <v>12</v>
      </c>
      <c r="B42" s="52" t="str">
        <f t="shared" si="0"/>
        <v/>
      </c>
      <c r="C42" s="58">
        <f t="shared" si="11"/>
        <v>3</v>
      </c>
      <c r="D42" s="58" t="str">
        <f t="shared" si="12"/>
        <v>B</v>
      </c>
      <c r="E42" s="59">
        <v>6</v>
      </c>
      <c r="F42" s="59">
        <v>8</v>
      </c>
      <c r="G42" s="59"/>
      <c r="H42" s="59">
        <v>5</v>
      </c>
      <c r="I42" s="59">
        <v>11</v>
      </c>
      <c r="J42" s="59"/>
      <c r="K42" s="61">
        <v>3</v>
      </c>
      <c r="L42" t="s">
        <v>152</v>
      </c>
    </row>
    <row r="43" spans="1:13" outlineLevel="1" x14ac:dyDescent="0.25">
      <c r="A43" s="52">
        <f t="shared" si="10"/>
        <v>12</v>
      </c>
      <c r="B43" s="52" t="str">
        <f t="shared" si="0"/>
        <v/>
      </c>
      <c r="C43" s="58">
        <f t="shared" si="11"/>
        <v>1</v>
      </c>
      <c r="D43" s="58" t="str">
        <f t="shared" si="12"/>
        <v>C</v>
      </c>
      <c r="E43" s="59">
        <v>4</v>
      </c>
      <c r="F43" s="59">
        <v>5</v>
      </c>
      <c r="G43" s="59"/>
      <c r="H43" s="59">
        <v>1</v>
      </c>
      <c r="I43" s="59">
        <v>7</v>
      </c>
      <c r="J43" s="59"/>
      <c r="K43" s="61">
        <v>1</v>
      </c>
      <c r="L43" t="s">
        <v>153</v>
      </c>
    </row>
    <row r="44" spans="1:13" outlineLevel="1" x14ac:dyDescent="0.25">
      <c r="A44" s="52">
        <f t="shared" si="10"/>
        <v>12</v>
      </c>
      <c r="B44" s="52" t="str">
        <f t="shared" si="0"/>
        <v/>
      </c>
      <c r="C44" s="58">
        <f t="shared" si="11"/>
        <v>2</v>
      </c>
      <c r="D44" s="58" t="str">
        <f t="shared" si="12"/>
        <v>C</v>
      </c>
      <c r="E44" s="59">
        <v>3</v>
      </c>
      <c r="F44" s="59">
        <v>10</v>
      </c>
      <c r="G44" s="59"/>
      <c r="H44" s="59">
        <v>2</v>
      </c>
      <c r="I44" s="59">
        <v>9</v>
      </c>
      <c r="J44" s="59"/>
      <c r="K44" s="61">
        <v>2</v>
      </c>
      <c r="L44" t="s">
        <v>153</v>
      </c>
    </row>
    <row r="45" spans="1:13" outlineLevel="1" x14ac:dyDescent="0.25">
      <c r="A45" s="52">
        <f t="shared" si="10"/>
        <v>12</v>
      </c>
      <c r="B45" s="52" t="str">
        <f t="shared" si="0"/>
        <v/>
      </c>
      <c r="C45" s="58">
        <f t="shared" si="11"/>
        <v>3</v>
      </c>
      <c r="D45" s="58" t="str">
        <f t="shared" si="12"/>
        <v>C</v>
      </c>
      <c r="E45" s="59">
        <v>8</v>
      </c>
      <c r="F45" s="59">
        <v>11</v>
      </c>
      <c r="G45" s="59"/>
      <c r="H45" s="59">
        <v>6</v>
      </c>
      <c r="I45" s="59">
        <v>12</v>
      </c>
      <c r="J45" s="59"/>
      <c r="K45" s="61">
        <v>3</v>
      </c>
      <c r="L45" t="s">
        <v>153</v>
      </c>
    </row>
    <row r="46" spans="1:13" outlineLevel="1" x14ac:dyDescent="0.25">
      <c r="A46" s="52">
        <f t="shared" si="10"/>
        <v>12</v>
      </c>
      <c r="B46" s="52" t="str">
        <f t="shared" si="0"/>
        <v/>
      </c>
      <c r="C46" s="58">
        <f t="shared" si="11"/>
        <v>1</v>
      </c>
      <c r="D46" s="58" t="str">
        <f t="shared" si="12"/>
        <v>D</v>
      </c>
      <c r="E46" s="59">
        <v>7</v>
      </c>
      <c r="F46" s="59">
        <v>2</v>
      </c>
      <c r="G46" s="59"/>
      <c r="H46" s="59">
        <v>4</v>
      </c>
      <c r="I46" s="59">
        <v>11</v>
      </c>
      <c r="J46" s="59"/>
      <c r="K46" s="61">
        <v>1</v>
      </c>
      <c r="L46" t="s">
        <v>154</v>
      </c>
    </row>
    <row r="47" spans="1:13" outlineLevel="1" x14ac:dyDescent="0.25">
      <c r="A47" s="52">
        <f t="shared" si="10"/>
        <v>12</v>
      </c>
      <c r="B47" s="52" t="str">
        <f t="shared" si="0"/>
        <v/>
      </c>
      <c r="C47" s="58">
        <f t="shared" si="11"/>
        <v>2</v>
      </c>
      <c r="D47" s="58" t="str">
        <f t="shared" si="12"/>
        <v>D</v>
      </c>
      <c r="E47" s="59">
        <v>12</v>
      </c>
      <c r="F47" s="59">
        <v>3</v>
      </c>
      <c r="G47" s="59"/>
      <c r="H47" s="59">
        <v>8</v>
      </c>
      <c r="I47" s="59">
        <v>1</v>
      </c>
      <c r="J47" s="59"/>
      <c r="K47" s="61">
        <v>2</v>
      </c>
      <c r="L47" t="s">
        <v>154</v>
      </c>
    </row>
    <row r="48" spans="1:13" ht="15.75" outlineLevel="1" thickBot="1" x14ac:dyDescent="0.3">
      <c r="A48" s="52">
        <f t="shared" si="10"/>
        <v>12</v>
      </c>
      <c r="B48" s="52" t="str">
        <f t="shared" si="0"/>
        <v/>
      </c>
      <c r="C48" s="58">
        <f t="shared" si="11"/>
        <v>3</v>
      </c>
      <c r="D48" s="58" t="str">
        <f t="shared" si="12"/>
        <v>D</v>
      </c>
      <c r="E48" s="59">
        <v>6</v>
      </c>
      <c r="F48" s="59">
        <v>10</v>
      </c>
      <c r="G48" s="59"/>
      <c r="H48" s="59">
        <v>5</v>
      </c>
      <c r="I48" s="59">
        <v>9</v>
      </c>
      <c r="J48" s="59"/>
      <c r="K48" s="61">
        <v>3</v>
      </c>
      <c r="L48" t="s">
        <v>154</v>
      </c>
    </row>
    <row r="49" spans="1:13" ht="15.75" outlineLevel="1" thickTop="1" x14ac:dyDescent="0.25">
      <c r="A49" s="64">
        <v>13</v>
      </c>
      <c r="B49" s="64" t="str">
        <f t="shared" si="0"/>
        <v/>
      </c>
      <c r="C49" s="62">
        <f>K49</f>
        <v>1</v>
      </c>
      <c r="D49" s="62" t="str">
        <f>IF(C49="","",L49)</f>
        <v>A</v>
      </c>
      <c r="E49" s="63">
        <v>1</v>
      </c>
      <c r="F49" s="63">
        <v>2</v>
      </c>
      <c r="G49" s="63">
        <v>3</v>
      </c>
      <c r="H49" s="63">
        <v>4</v>
      </c>
      <c r="I49" s="63">
        <v>5</v>
      </c>
      <c r="J49" s="63"/>
      <c r="K49" s="61">
        <v>1</v>
      </c>
      <c r="L49" t="s">
        <v>151</v>
      </c>
      <c r="M49" s="186" t="s">
        <v>281</v>
      </c>
    </row>
    <row r="50" spans="1:13" outlineLevel="1" x14ac:dyDescent="0.25">
      <c r="A50" s="64">
        <f>A49</f>
        <v>13</v>
      </c>
      <c r="B50" s="64" t="str">
        <f t="shared" si="0"/>
        <v/>
      </c>
      <c r="C50" s="62">
        <f t="shared" ref="C50:C60" si="13">K50</f>
        <v>2</v>
      </c>
      <c r="D50" s="62" t="str">
        <f t="shared" ref="D50:D60" si="14">IF(C50="","",L50)</f>
        <v>A</v>
      </c>
      <c r="E50" s="63">
        <v>6</v>
      </c>
      <c r="F50" s="63">
        <v>7</v>
      </c>
      <c r="G50" s="63"/>
      <c r="H50" s="63">
        <v>8</v>
      </c>
      <c r="I50" s="63">
        <v>9</v>
      </c>
      <c r="J50" s="63"/>
      <c r="K50" s="61">
        <v>2</v>
      </c>
      <c r="L50" t="s">
        <v>151</v>
      </c>
    </row>
    <row r="51" spans="1:13" outlineLevel="1" x14ac:dyDescent="0.25">
      <c r="A51" s="64">
        <f t="shared" ref="A51:A60" si="15">A50</f>
        <v>13</v>
      </c>
      <c r="B51" s="64" t="str">
        <f t="shared" si="0"/>
        <v/>
      </c>
      <c r="C51" s="62">
        <f t="shared" si="13"/>
        <v>3</v>
      </c>
      <c r="D51" s="62" t="str">
        <f t="shared" si="14"/>
        <v>A</v>
      </c>
      <c r="E51" s="63">
        <v>10</v>
      </c>
      <c r="F51" s="63">
        <v>11</v>
      </c>
      <c r="G51" s="63"/>
      <c r="H51" s="63">
        <v>12</v>
      </c>
      <c r="I51" s="63">
        <v>13</v>
      </c>
      <c r="J51" s="63"/>
      <c r="K51" s="61">
        <v>3</v>
      </c>
      <c r="L51" t="s">
        <v>151</v>
      </c>
    </row>
    <row r="52" spans="1:13" outlineLevel="1" x14ac:dyDescent="0.25">
      <c r="A52" s="64">
        <f t="shared" si="15"/>
        <v>13</v>
      </c>
      <c r="B52" s="64" t="str">
        <f t="shared" si="0"/>
        <v/>
      </c>
      <c r="C52" s="62">
        <f t="shared" si="13"/>
        <v>1</v>
      </c>
      <c r="D52" s="62" t="str">
        <f t="shared" si="14"/>
        <v>B</v>
      </c>
      <c r="E52" s="63">
        <v>6</v>
      </c>
      <c r="F52" s="63">
        <v>8</v>
      </c>
      <c r="G52" s="63">
        <v>5</v>
      </c>
      <c r="H52" s="63">
        <v>1</v>
      </c>
      <c r="I52" s="63">
        <v>7</v>
      </c>
      <c r="J52" s="63"/>
      <c r="K52" s="61">
        <v>1</v>
      </c>
      <c r="L52" t="s">
        <v>152</v>
      </c>
    </row>
    <row r="53" spans="1:13" outlineLevel="1" x14ac:dyDescent="0.25">
      <c r="A53" s="64">
        <f t="shared" si="15"/>
        <v>13</v>
      </c>
      <c r="B53" s="64" t="str">
        <f t="shared" si="0"/>
        <v/>
      </c>
      <c r="C53" s="62">
        <f t="shared" si="13"/>
        <v>2</v>
      </c>
      <c r="D53" s="62" t="str">
        <f t="shared" si="14"/>
        <v>B</v>
      </c>
      <c r="E53" s="63">
        <v>12</v>
      </c>
      <c r="F53" s="63">
        <v>9</v>
      </c>
      <c r="G53" s="63"/>
      <c r="H53" s="63">
        <v>10</v>
      </c>
      <c r="I53" s="63">
        <v>4</v>
      </c>
      <c r="J53" s="63"/>
      <c r="K53" s="61">
        <v>2</v>
      </c>
      <c r="L53" t="s">
        <v>152</v>
      </c>
    </row>
    <row r="54" spans="1:13" outlineLevel="1" x14ac:dyDescent="0.25">
      <c r="A54" s="64">
        <f t="shared" si="15"/>
        <v>13</v>
      </c>
      <c r="B54" s="64" t="str">
        <f t="shared" si="0"/>
        <v/>
      </c>
      <c r="C54" s="62">
        <f t="shared" si="13"/>
        <v>3</v>
      </c>
      <c r="D54" s="62" t="str">
        <f t="shared" si="14"/>
        <v>B</v>
      </c>
      <c r="E54" s="63">
        <v>11</v>
      </c>
      <c r="F54" s="63">
        <v>3</v>
      </c>
      <c r="G54" s="63"/>
      <c r="H54" s="63">
        <v>13</v>
      </c>
      <c r="I54" s="63">
        <v>2</v>
      </c>
      <c r="J54" s="63"/>
      <c r="K54" s="61">
        <v>3</v>
      </c>
      <c r="L54" t="s">
        <v>152</v>
      </c>
    </row>
    <row r="55" spans="1:13" outlineLevel="1" x14ac:dyDescent="0.25">
      <c r="A55" s="64">
        <f t="shared" si="15"/>
        <v>13</v>
      </c>
      <c r="B55" s="64" t="str">
        <f t="shared" si="0"/>
        <v/>
      </c>
      <c r="C55" s="62">
        <f t="shared" si="13"/>
        <v>1</v>
      </c>
      <c r="D55" s="62" t="str">
        <f t="shared" si="14"/>
        <v>C</v>
      </c>
      <c r="E55" s="63">
        <v>4</v>
      </c>
      <c r="F55" s="63">
        <v>9</v>
      </c>
      <c r="G55" s="63">
        <v>11</v>
      </c>
      <c r="H55" s="63">
        <v>6</v>
      </c>
      <c r="I55" s="63">
        <v>10</v>
      </c>
      <c r="J55" s="63"/>
      <c r="K55" s="61">
        <v>1</v>
      </c>
      <c r="L55" t="s">
        <v>153</v>
      </c>
    </row>
    <row r="56" spans="1:13" outlineLevel="1" x14ac:dyDescent="0.25">
      <c r="A56" s="64">
        <f t="shared" si="15"/>
        <v>13</v>
      </c>
      <c r="B56" s="64" t="str">
        <f t="shared" si="0"/>
        <v/>
      </c>
      <c r="C56" s="62">
        <f t="shared" si="13"/>
        <v>2</v>
      </c>
      <c r="D56" s="62" t="str">
        <f t="shared" si="14"/>
        <v>C</v>
      </c>
      <c r="E56" s="63">
        <v>1</v>
      </c>
      <c r="F56" s="63">
        <v>3</v>
      </c>
      <c r="G56" s="63"/>
      <c r="H56" s="63">
        <v>2</v>
      </c>
      <c r="I56" s="63">
        <v>12</v>
      </c>
      <c r="J56" s="63"/>
      <c r="K56" s="61">
        <v>2</v>
      </c>
      <c r="L56" t="s">
        <v>153</v>
      </c>
    </row>
    <row r="57" spans="1:13" outlineLevel="1" x14ac:dyDescent="0.25">
      <c r="A57" s="64">
        <f t="shared" si="15"/>
        <v>13</v>
      </c>
      <c r="B57" s="64" t="str">
        <f t="shared" si="0"/>
        <v/>
      </c>
      <c r="C57" s="62">
        <f t="shared" si="13"/>
        <v>3</v>
      </c>
      <c r="D57" s="62" t="str">
        <f t="shared" si="14"/>
        <v>C</v>
      </c>
      <c r="E57" s="63">
        <v>13</v>
      </c>
      <c r="F57" s="63">
        <v>7</v>
      </c>
      <c r="G57" s="63"/>
      <c r="H57" s="63">
        <v>5</v>
      </c>
      <c r="I57" s="63">
        <v>8</v>
      </c>
      <c r="J57" s="63"/>
      <c r="K57" s="61">
        <v>3</v>
      </c>
      <c r="L57" t="s">
        <v>153</v>
      </c>
    </row>
    <row r="58" spans="1:13" outlineLevel="1" x14ac:dyDescent="0.25">
      <c r="A58" s="64">
        <f t="shared" si="15"/>
        <v>13</v>
      </c>
      <c r="B58" s="64" t="str">
        <f t="shared" si="0"/>
        <v/>
      </c>
      <c r="C58" s="62">
        <f t="shared" si="13"/>
        <v>1</v>
      </c>
      <c r="D58" s="62" t="str">
        <f t="shared" si="14"/>
        <v>D</v>
      </c>
      <c r="E58" s="62">
        <v>7</v>
      </c>
      <c r="F58" s="62">
        <v>12</v>
      </c>
      <c r="G58" s="62">
        <v>10</v>
      </c>
      <c r="H58" s="62">
        <v>9</v>
      </c>
      <c r="I58" s="62">
        <v>11</v>
      </c>
      <c r="J58" s="63"/>
      <c r="K58" s="61">
        <v>1</v>
      </c>
      <c r="L58" t="s">
        <v>154</v>
      </c>
    </row>
    <row r="59" spans="1:13" outlineLevel="1" x14ac:dyDescent="0.25">
      <c r="A59" s="64">
        <f t="shared" si="15"/>
        <v>13</v>
      </c>
      <c r="B59" s="64" t="str">
        <f t="shared" si="0"/>
        <v/>
      </c>
      <c r="C59" s="62">
        <f t="shared" si="13"/>
        <v>2</v>
      </c>
      <c r="D59" s="62" t="str">
        <f t="shared" si="14"/>
        <v>D</v>
      </c>
      <c r="E59" s="62">
        <v>5</v>
      </c>
      <c r="F59" s="62">
        <v>2</v>
      </c>
      <c r="G59" s="63"/>
      <c r="H59" s="62">
        <v>8</v>
      </c>
      <c r="I59" s="62">
        <v>4</v>
      </c>
      <c r="J59" s="63"/>
      <c r="K59" s="61">
        <v>2</v>
      </c>
      <c r="L59" t="s">
        <v>154</v>
      </c>
    </row>
    <row r="60" spans="1:13" ht="15.75" outlineLevel="1" thickBot="1" x14ac:dyDescent="0.3">
      <c r="A60" s="64">
        <f t="shared" si="15"/>
        <v>13</v>
      </c>
      <c r="B60" s="64" t="str">
        <f t="shared" si="0"/>
        <v/>
      </c>
      <c r="C60" s="62">
        <f t="shared" si="13"/>
        <v>3</v>
      </c>
      <c r="D60" s="62" t="str">
        <f t="shared" si="14"/>
        <v>D</v>
      </c>
      <c r="E60" s="62">
        <v>1</v>
      </c>
      <c r="F60" s="62">
        <v>13</v>
      </c>
      <c r="G60" s="63"/>
      <c r="H60" s="62">
        <v>3</v>
      </c>
      <c r="I60" s="62">
        <v>6</v>
      </c>
      <c r="J60" s="63"/>
      <c r="K60" s="61">
        <v>3</v>
      </c>
      <c r="L60" t="s">
        <v>154</v>
      </c>
    </row>
    <row r="61" spans="1:13" ht="15.75" outlineLevel="1" thickTop="1" x14ac:dyDescent="0.25">
      <c r="A61" s="52">
        <v>14</v>
      </c>
      <c r="B61" s="52" t="str">
        <f t="shared" si="0"/>
        <v/>
      </c>
      <c r="C61" s="58">
        <f>K61</f>
        <v>1</v>
      </c>
      <c r="D61" s="58" t="str">
        <f t="shared" ref="D61:D84" si="16">IF(C61="","",L61)</f>
        <v>A</v>
      </c>
      <c r="E61" s="59">
        <v>13</v>
      </c>
      <c r="F61" s="59">
        <v>2</v>
      </c>
      <c r="G61" s="59">
        <v>3</v>
      </c>
      <c r="H61" s="59">
        <v>4</v>
      </c>
      <c r="I61" s="59">
        <v>5</v>
      </c>
      <c r="J61" s="59">
        <v>6</v>
      </c>
      <c r="K61" s="61">
        <v>1</v>
      </c>
      <c r="L61" t="s">
        <v>151</v>
      </c>
      <c r="M61" s="186" t="s">
        <v>281</v>
      </c>
    </row>
    <row r="62" spans="1:13" outlineLevel="1" x14ac:dyDescent="0.25">
      <c r="A62" s="52">
        <f t="shared" ref="A62:A72" si="17">A61</f>
        <v>14</v>
      </c>
      <c r="B62" s="52" t="str">
        <f t="shared" si="0"/>
        <v/>
      </c>
      <c r="C62" s="58">
        <f t="shared" ref="C62:C72" si="18">K62</f>
        <v>2</v>
      </c>
      <c r="D62" s="58" t="str">
        <f t="shared" ref="D62:D72" si="19">IF(C62="","",L62)</f>
        <v>A</v>
      </c>
      <c r="E62" s="59">
        <v>7</v>
      </c>
      <c r="F62" s="59">
        <v>8</v>
      </c>
      <c r="G62" s="58"/>
      <c r="H62" s="59">
        <v>9</v>
      </c>
      <c r="I62" s="59">
        <v>10</v>
      </c>
      <c r="J62" s="58"/>
      <c r="K62" s="61">
        <v>2</v>
      </c>
      <c r="L62" t="s">
        <v>151</v>
      </c>
    </row>
    <row r="63" spans="1:13" outlineLevel="1" x14ac:dyDescent="0.25">
      <c r="A63" s="52">
        <f t="shared" si="17"/>
        <v>14</v>
      </c>
      <c r="B63" s="52" t="str">
        <f t="shared" si="0"/>
        <v/>
      </c>
      <c r="C63" s="58">
        <f t="shared" si="18"/>
        <v>3</v>
      </c>
      <c r="D63" s="58" t="str">
        <f t="shared" si="19"/>
        <v>A</v>
      </c>
      <c r="E63" s="59">
        <v>11</v>
      </c>
      <c r="F63" s="59">
        <v>12</v>
      </c>
      <c r="G63" s="58"/>
      <c r="H63" s="59">
        <v>1</v>
      </c>
      <c r="I63" s="59">
        <v>14</v>
      </c>
      <c r="J63" s="58"/>
      <c r="K63" s="61">
        <v>3</v>
      </c>
      <c r="L63" t="s">
        <v>151</v>
      </c>
    </row>
    <row r="64" spans="1:13" outlineLevel="1" x14ac:dyDescent="0.25">
      <c r="A64" s="52">
        <f t="shared" si="17"/>
        <v>14</v>
      </c>
      <c r="B64" s="52" t="str">
        <f t="shared" si="0"/>
        <v/>
      </c>
      <c r="C64" s="58">
        <f t="shared" si="18"/>
        <v>1</v>
      </c>
      <c r="D64" s="58" t="str">
        <f t="shared" si="19"/>
        <v>B</v>
      </c>
      <c r="E64" s="59">
        <v>7</v>
      </c>
      <c r="F64" s="59">
        <v>10</v>
      </c>
      <c r="G64" s="59">
        <v>12</v>
      </c>
      <c r="H64" s="59">
        <v>1</v>
      </c>
      <c r="I64" s="59">
        <v>4</v>
      </c>
      <c r="J64" s="59">
        <v>9</v>
      </c>
      <c r="K64" s="61">
        <v>1</v>
      </c>
      <c r="L64" t="s">
        <v>152</v>
      </c>
    </row>
    <row r="65" spans="1:13" outlineLevel="1" x14ac:dyDescent="0.25">
      <c r="A65" s="52">
        <f t="shared" si="17"/>
        <v>14</v>
      </c>
      <c r="B65" s="52" t="str">
        <f t="shared" si="0"/>
        <v/>
      </c>
      <c r="C65" s="58">
        <f t="shared" si="18"/>
        <v>2</v>
      </c>
      <c r="D65" s="58" t="str">
        <f t="shared" si="19"/>
        <v>B</v>
      </c>
      <c r="E65" s="59">
        <v>3</v>
      </c>
      <c r="F65" s="59">
        <v>6</v>
      </c>
      <c r="G65" s="58"/>
      <c r="H65" s="59">
        <v>13</v>
      </c>
      <c r="I65" s="59">
        <v>5</v>
      </c>
      <c r="J65" s="58"/>
      <c r="K65" s="61">
        <v>2</v>
      </c>
      <c r="L65" t="s">
        <v>152</v>
      </c>
    </row>
    <row r="66" spans="1:13" outlineLevel="1" x14ac:dyDescent="0.25">
      <c r="A66" s="52">
        <f t="shared" si="17"/>
        <v>14</v>
      </c>
      <c r="B66" s="52" t="str">
        <f t="shared" si="0"/>
        <v/>
      </c>
      <c r="C66" s="58">
        <f t="shared" si="18"/>
        <v>3</v>
      </c>
      <c r="D66" s="58" t="str">
        <f t="shared" si="19"/>
        <v>B</v>
      </c>
      <c r="E66" s="59">
        <v>8</v>
      </c>
      <c r="F66" s="59">
        <v>11</v>
      </c>
      <c r="G66" s="58"/>
      <c r="H66" s="59">
        <v>2</v>
      </c>
      <c r="I66" s="59">
        <v>14</v>
      </c>
      <c r="J66" s="58"/>
      <c r="K66" s="61">
        <v>3</v>
      </c>
      <c r="L66" t="s">
        <v>152</v>
      </c>
    </row>
    <row r="67" spans="1:13" outlineLevel="1" x14ac:dyDescent="0.25">
      <c r="A67" s="52">
        <f t="shared" si="17"/>
        <v>14</v>
      </c>
      <c r="B67" s="52" t="str">
        <f t="shared" si="0"/>
        <v/>
      </c>
      <c r="C67" s="58">
        <f t="shared" si="18"/>
        <v>1</v>
      </c>
      <c r="D67" s="58" t="str">
        <f t="shared" si="19"/>
        <v>C</v>
      </c>
      <c r="E67" s="59">
        <v>8</v>
      </c>
      <c r="F67" s="59">
        <v>9</v>
      </c>
      <c r="G67" s="59">
        <v>14</v>
      </c>
      <c r="H67" s="59">
        <v>11</v>
      </c>
      <c r="I67" s="59">
        <v>6</v>
      </c>
      <c r="J67" s="59">
        <v>5</v>
      </c>
      <c r="K67" s="61">
        <v>1</v>
      </c>
      <c r="L67" t="s">
        <v>153</v>
      </c>
    </row>
    <row r="68" spans="1:13" outlineLevel="1" x14ac:dyDescent="0.25">
      <c r="A68" s="52">
        <f t="shared" si="17"/>
        <v>14</v>
      </c>
      <c r="B68" s="52" t="str">
        <f t="shared" si="0"/>
        <v/>
      </c>
      <c r="C68" s="58">
        <f t="shared" si="18"/>
        <v>2</v>
      </c>
      <c r="D68" s="58" t="str">
        <f t="shared" si="19"/>
        <v>C</v>
      </c>
      <c r="E68" s="59">
        <v>3</v>
      </c>
      <c r="F68" s="59">
        <v>4</v>
      </c>
      <c r="G68" s="58"/>
      <c r="H68" s="59">
        <v>1</v>
      </c>
      <c r="I68" s="59">
        <v>12</v>
      </c>
      <c r="J68" s="58"/>
      <c r="K68" s="61">
        <v>2</v>
      </c>
      <c r="L68" t="s">
        <v>153</v>
      </c>
    </row>
    <row r="69" spans="1:13" outlineLevel="1" x14ac:dyDescent="0.25">
      <c r="A69" s="52">
        <f t="shared" si="17"/>
        <v>14</v>
      </c>
      <c r="B69" s="52" t="str">
        <f t="shared" ref="B69:B132" si="20">IF(A69&lt;&gt;$B$3,"",$B$3&amp;"-"&amp;D69&amp;"-"&amp;C69)</f>
        <v/>
      </c>
      <c r="C69" s="58">
        <f t="shared" si="18"/>
        <v>3</v>
      </c>
      <c r="D69" s="58" t="str">
        <f t="shared" si="19"/>
        <v>C</v>
      </c>
      <c r="E69" s="59">
        <v>13</v>
      </c>
      <c r="F69" s="59">
        <v>2</v>
      </c>
      <c r="G69" s="58"/>
      <c r="H69" s="59">
        <v>7</v>
      </c>
      <c r="I69" s="59">
        <v>10</v>
      </c>
      <c r="J69" s="58"/>
      <c r="K69" s="61">
        <v>3</v>
      </c>
      <c r="L69" t="s">
        <v>153</v>
      </c>
    </row>
    <row r="70" spans="1:13" outlineLevel="1" x14ac:dyDescent="0.25">
      <c r="A70" s="52">
        <f t="shared" si="17"/>
        <v>14</v>
      </c>
      <c r="B70" s="52" t="str">
        <f t="shared" si="20"/>
        <v/>
      </c>
      <c r="C70" s="58">
        <f t="shared" si="18"/>
        <v>1</v>
      </c>
      <c r="D70" s="58" t="str">
        <f t="shared" si="19"/>
        <v>D</v>
      </c>
      <c r="E70" s="58">
        <v>14</v>
      </c>
      <c r="F70" s="58">
        <v>9</v>
      </c>
      <c r="G70" s="58">
        <v>5</v>
      </c>
      <c r="H70" s="58">
        <v>11</v>
      </c>
      <c r="I70" s="58">
        <v>13</v>
      </c>
      <c r="J70" s="58">
        <v>10</v>
      </c>
      <c r="K70" s="61">
        <v>1</v>
      </c>
      <c r="L70" t="s">
        <v>154</v>
      </c>
    </row>
    <row r="71" spans="1:13" outlineLevel="1" x14ac:dyDescent="0.25">
      <c r="A71" s="52">
        <f t="shared" si="17"/>
        <v>14</v>
      </c>
      <c r="B71" s="52" t="str">
        <f t="shared" si="20"/>
        <v/>
      </c>
      <c r="C71" s="58">
        <f t="shared" si="18"/>
        <v>2</v>
      </c>
      <c r="D71" s="58" t="str">
        <f t="shared" si="19"/>
        <v>D</v>
      </c>
      <c r="E71" s="58">
        <v>4</v>
      </c>
      <c r="F71" s="58">
        <v>6</v>
      </c>
      <c r="G71" s="58"/>
      <c r="H71" s="58">
        <v>3</v>
      </c>
      <c r="I71" s="58">
        <v>7</v>
      </c>
      <c r="J71" s="58"/>
      <c r="K71" s="61">
        <v>2</v>
      </c>
      <c r="L71" t="s">
        <v>154</v>
      </c>
    </row>
    <row r="72" spans="1:13" ht="15.75" outlineLevel="1" thickBot="1" x14ac:dyDescent="0.3">
      <c r="A72" s="52">
        <f t="shared" si="17"/>
        <v>14</v>
      </c>
      <c r="B72" s="52" t="str">
        <f t="shared" si="20"/>
        <v/>
      </c>
      <c r="C72" s="58">
        <f t="shared" si="18"/>
        <v>3</v>
      </c>
      <c r="D72" s="58" t="str">
        <f t="shared" si="19"/>
        <v>D</v>
      </c>
      <c r="E72" s="58">
        <v>2</v>
      </c>
      <c r="F72" s="58">
        <v>12</v>
      </c>
      <c r="G72" s="58"/>
      <c r="H72" s="58">
        <v>1</v>
      </c>
      <c r="I72" s="58">
        <v>8</v>
      </c>
      <c r="J72" s="58"/>
      <c r="K72" s="61">
        <v>3</v>
      </c>
      <c r="L72" t="s">
        <v>154</v>
      </c>
    </row>
    <row r="73" spans="1:13" ht="15.75" outlineLevel="1" thickTop="1" x14ac:dyDescent="0.25">
      <c r="A73" s="64">
        <v>15</v>
      </c>
      <c r="B73" s="64" t="str">
        <f t="shared" si="20"/>
        <v/>
      </c>
      <c r="C73" s="62">
        <f>K73</f>
        <v>1</v>
      </c>
      <c r="D73" s="62" t="str">
        <f t="shared" si="16"/>
        <v>A</v>
      </c>
      <c r="E73" s="63">
        <v>11</v>
      </c>
      <c r="F73" s="63">
        <v>2</v>
      </c>
      <c r="G73" s="63">
        <v>3</v>
      </c>
      <c r="H73" s="63">
        <v>4</v>
      </c>
      <c r="I73" s="63">
        <v>5</v>
      </c>
      <c r="J73" s="63">
        <v>6</v>
      </c>
      <c r="K73" s="61">
        <v>1</v>
      </c>
      <c r="L73" t="s">
        <v>151</v>
      </c>
      <c r="M73" s="186" t="s">
        <v>281</v>
      </c>
    </row>
    <row r="74" spans="1:13" outlineLevel="1" x14ac:dyDescent="0.25">
      <c r="A74" s="64">
        <f>A73</f>
        <v>15</v>
      </c>
      <c r="B74" s="64" t="str">
        <f t="shared" si="20"/>
        <v/>
      </c>
      <c r="C74" s="62">
        <f t="shared" ref="C74:C84" si="21">K74</f>
        <v>2</v>
      </c>
      <c r="D74" s="62" t="str">
        <f t="shared" si="16"/>
        <v>A</v>
      </c>
      <c r="E74" s="63">
        <v>7</v>
      </c>
      <c r="F74" s="63">
        <v>8</v>
      </c>
      <c r="G74" s="63">
        <v>9</v>
      </c>
      <c r="H74" s="63">
        <v>10</v>
      </c>
      <c r="I74" s="63">
        <v>1</v>
      </c>
      <c r="J74" s="63"/>
      <c r="K74" s="61">
        <v>2</v>
      </c>
      <c r="L74" t="s">
        <v>151</v>
      </c>
    </row>
    <row r="75" spans="1:13" outlineLevel="1" x14ac:dyDescent="0.25">
      <c r="A75" s="64">
        <f t="shared" ref="A75:A84" si="22">A74</f>
        <v>15</v>
      </c>
      <c r="B75" s="64" t="str">
        <f t="shared" si="20"/>
        <v/>
      </c>
      <c r="C75" s="62">
        <f t="shared" si="21"/>
        <v>3</v>
      </c>
      <c r="D75" s="62" t="str">
        <f t="shared" si="16"/>
        <v>A</v>
      </c>
      <c r="E75" s="63">
        <v>12</v>
      </c>
      <c r="F75" s="63">
        <v>13</v>
      </c>
      <c r="G75" s="63"/>
      <c r="H75" s="63">
        <v>14</v>
      </c>
      <c r="I75" s="63">
        <v>15</v>
      </c>
      <c r="J75" s="63"/>
      <c r="K75" s="61">
        <v>3</v>
      </c>
      <c r="L75" t="s">
        <v>151</v>
      </c>
    </row>
    <row r="76" spans="1:13" outlineLevel="1" x14ac:dyDescent="0.25">
      <c r="A76" s="64">
        <f t="shared" si="22"/>
        <v>15</v>
      </c>
      <c r="B76" s="64" t="str">
        <f t="shared" si="20"/>
        <v/>
      </c>
      <c r="C76" s="62">
        <f t="shared" si="21"/>
        <v>1</v>
      </c>
      <c r="D76" s="62" t="str">
        <f t="shared" si="16"/>
        <v>B</v>
      </c>
      <c r="E76" s="63">
        <v>2</v>
      </c>
      <c r="F76" s="63">
        <v>4</v>
      </c>
      <c r="G76" s="63">
        <v>13</v>
      </c>
      <c r="H76" s="63">
        <v>1</v>
      </c>
      <c r="I76" s="63">
        <v>15</v>
      </c>
      <c r="J76" s="63">
        <v>7</v>
      </c>
      <c r="K76" s="61">
        <v>1</v>
      </c>
      <c r="L76" t="s">
        <v>152</v>
      </c>
    </row>
    <row r="77" spans="1:13" outlineLevel="1" x14ac:dyDescent="0.25">
      <c r="A77" s="64">
        <f t="shared" si="22"/>
        <v>15</v>
      </c>
      <c r="B77" s="64" t="str">
        <f t="shared" si="20"/>
        <v/>
      </c>
      <c r="C77" s="62">
        <f t="shared" si="21"/>
        <v>2</v>
      </c>
      <c r="D77" s="62" t="str">
        <f t="shared" si="16"/>
        <v>B</v>
      </c>
      <c r="E77" s="63">
        <v>6</v>
      </c>
      <c r="F77" s="63">
        <v>8</v>
      </c>
      <c r="G77" s="63">
        <v>12</v>
      </c>
      <c r="H77" s="63">
        <v>5</v>
      </c>
      <c r="I77" s="63">
        <v>11</v>
      </c>
      <c r="J77" s="63"/>
      <c r="K77" s="61">
        <v>2</v>
      </c>
      <c r="L77" t="s">
        <v>152</v>
      </c>
    </row>
    <row r="78" spans="1:13" outlineLevel="1" x14ac:dyDescent="0.25">
      <c r="A78" s="64">
        <f t="shared" si="22"/>
        <v>15</v>
      </c>
      <c r="B78" s="64" t="str">
        <f t="shared" si="20"/>
        <v/>
      </c>
      <c r="C78" s="62">
        <f t="shared" si="21"/>
        <v>3</v>
      </c>
      <c r="D78" s="62" t="str">
        <f t="shared" si="16"/>
        <v>B</v>
      </c>
      <c r="E78" s="63">
        <v>3</v>
      </c>
      <c r="F78" s="63">
        <v>10</v>
      </c>
      <c r="G78" s="63"/>
      <c r="H78" s="63">
        <v>14</v>
      </c>
      <c r="I78" s="63">
        <v>9</v>
      </c>
      <c r="J78" s="63"/>
      <c r="K78" s="61">
        <v>3</v>
      </c>
      <c r="L78" t="s">
        <v>152</v>
      </c>
    </row>
    <row r="79" spans="1:13" outlineLevel="1" x14ac:dyDescent="0.25">
      <c r="A79" s="64">
        <f t="shared" si="22"/>
        <v>15</v>
      </c>
      <c r="B79" s="64" t="str">
        <f t="shared" si="20"/>
        <v/>
      </c>
      <c r="C79" s="62">
        <f t="shared" si="21"/>
        <v>1</v>
      </c>
      <c r="D79" s="62" t="str">
        <f t="shared" si="16"/>
        <v>C</v>
      </c>
      <c r="E79" s="63">
        <v>15</v>
      </c>
      <c r="F79" s="63">
        <v>5</v>
      </c>
      <c r="G79" s="63">
        <v>11</v>
      </c>
      <c r="H79" s="63">
        <v>1</v>
      </c>
      <c r="I79" s="63">
        <v>14</v>
      </c>
      <c r="J79" s="63">
        <v>10</v>
      </c>
      <c r="K79" s="61">
        <v>1</v>
      </c>
      <c r="L79" t="s">
        <v>153</v>
      </c>
    </row>
    <row r="80" spans="1:13" outlineLevel="1" x14ac:dyDescent="0.25">
      <c r="A80" s="64">
        <f t="shared" si="22"/>
        <v>15</v>
      </c>
      <c r="B80" s="64" t="str">
        <f t="shared" si="20"/>
        <v/>
      </c>
      <c r="C80" s="62">
        <f t="shared" si="21"/>
        <v>2</v>
      </c>
      <c r="D80" s="62" t="str">
        <f t="shared" si="16"/>
        <v>C</v>
      </c>
      <c r="E80" s="63">
        <v>3</v>
      </c>
      <c r="F80" s="63">
        <v>9</v>
      </c>
      <c r="G80" s="63">
        <v>13</v>
      </c>
      <c r="H80" s="63">
        <v>4</v>
      </c>
      <c r="I80" s="63">
        <v>6</v>
      </c>
      <c r="J80" s="63"/>
      <c r="K80" s="61">
        <v>2</v>
      </c>
      <c r="L80" t="s">
        <v>153</v>
      </c>
    </row>
    <row r="81" spans="1:13" outlineLevel="1" x14ac:dyDescent="0.25">
      <c r="A81" s="64">
        <f t="shared" si="22"/>
        <v>15</v>
      </c>
      <c r="B81" s="64" t="str">
        <f t="shared" si="20"/>
        <v/>
      </c>
      <c r="C81" s="62">
        <f t="shared" si="21"/>
        <v>3</v>
      </c>
      <c r="D81" s="62" t="str">
        <f t="shared" si="16"/>
        <v>C</v>
      </c>
      <c r="E81" s="63">
        <v>7</v>
      </c>
      <c r="F81" s="63">
        <v>2</v>
      </c>
      <c r="G81" s="63"/>
      <c r="H81" s="63">
        <v>8</v>
      </c>
      <c r="I81" s="63">
        <v>12</v>
      </c>
      <c r="J81" s="63"/>
      <c r="K81" s="61">
        <v>3</v>
      </c>
      <c r="L81" t="s">
        <v>153</v>
      </c>
    </row>
    <row r="82" spans="1:13" outlineLevel="1" x14ac:dyDescent="0.25">
      <c r="A82" s="64">
        <f t="shared" si="22"/>
        <v>15</v>
      </c>
      <c r="B82" s="64" t="str">
        <f t="shared" si="20"/>
        <v/>
      </c>
      <c r="C82" s="62">
        <f t="shared" si="21"/>
        <v>1</v>
      </c>
      <c r="D82" s="62" t="str">
        <f t="shared" si="16"/>
        <v>D</v>
      </c>
      <c r="E82" s="62">
        <v>9</v>
      </c>
      <c r="F82" s="62">
        <v>10</v>
      </c>
      <c r="G82" s="62">
        <v>7</v>
      </c>
      <c r="H82" s="62">
        <v>11</v>
      </c>
      <c r="I82" s="62">
        <v>12</v>
      </c>
      <c r="J82" s="62">
        <v>8</v>
      </c>
      <c r="K82" s="61">
        <v>1</v>
      </c>
      <c r="L82" t="s">
        <v>154</v>
      </c>
    </row>
    <row r="83" spans="1:13" outlineLevel="1" x14ac:dyDescent="0.25">
      <c r="A83" s="64">
        <f t="shared" si="22"/>
        <v>15</v>
      </c>
      <c r="B83" s="64" t="str">
        <f t="shared" si="20"/>
        <v/>
      </c>
      <c r="C83" s="62">
        <f t="shared" si="21"/>
        <v>2</v>
      </c>
      <c r="D83" s="62" t="str">
        <f t="shared" si="16"/>
        <v>D</v>
      </c>
      <c r="E83" s="62">
        <v>5</v>
      </c>
      <c r="F83" s="62">
        <v>13</v>
      </c>
      <c r="G83" s="62">
        <v>15</v>
      </c>
      <c r="H83" s="62">
        <v>4</v>
      </c>
      <c r="I83" s="62">
        <v>6</v>
      </c>
      <c r="J83" s="63"/>
      <c r="K83" s="61">
        <v>2</v>
      </c>
      <c r="L83" t="s">
        <v>154</v>
      </c>
    </row>
    <row r="84" spans="1:13" ht="15.75" outlineLevel="1" thickBot="1" x14ac:dyDescent="0.3">
      <c r="A84" s="64">
        <f t="shared" si="22"/>
        <v>15</v>
      </c>
      <c r="B84" s="64" t="str">
        <f t="shared" si="20"/>
        <v/>
      </c>
      <c r="C84" s="62">
        <f t="shared" si="21"/>
        <v>3</v>
      </c>
      <c r="D84" s="62" t="str">
        <f t="shared" si="16"/>
        <v>D</v>
      </c>
      <c r="E84" s="62">
        <v>1</v>
      </c>
      <c r="F84" s="62">
        <v>3</v>
      </c>
      <c r="G84" s="63"/>
      <c r="H84" s="62">
        <v>2</v>
      </c>
      <c r="I84" s="62">
        <v>14</v>
      </c>
      <c r="J84" s="63"/>
      <c r="K84" s="61">
        <v>3</v>
      </c>
      <c r="L84" t="s">
        <v>154</v>
      </c>
    </row>
    <row r="85" spans="1:13" ht="15.75" outlineLevel="1" thickTop="1" x14ac:dyDescent="0.25">
      <c r="A85" s="52">
        <v>16</v>
      </c>
      <c r="B85" s="52" t="str">
        <f t="shared" si="20"/>
        <v>16-A-1</v>
      </c>
      <c r="C85" s="58">
        <f>K85</f>
        <v>1</v>
      </c>
      <c r="D85" s="58" t="str">
        <f>IF(C85="","",L85)</f>
        <v>A</v>
      </c>
      <c r="E85" s="59">
        <v>1</v>
      </c>
      <c r="F85" s="59">
        <v>2</v>
      </c>
      <c r="G85" s="59"/>
      <c r="H85" s="59">
        <v>3</v>
      </c>
      <c r="I85" s="59">
        <v>4</v>
      </c>
      <c r="J85" s="59"/>
      <c r="K85" s="61">
        <v>1</v>
      </c>
      <c r="L85" t="s">
        <v>151</v>
      </c>
      <c r="M85" s="186" t="s">
        <v>281</v>
      </c>
    </row>
    <row r="86" spans="1:13" outlineLevel="1" x14ac:dyDescent="0.25">
      <c r="A86" s="52">
        <f>A85</f>
        <v>16</v>
      </c>
      <c r="B86" s="52" t="str">
        <f t="shared" si="20"/>
        <v>16-A-2</v>
      </c>
      <c r="C86" s="58">
        <f t="shared" ref="C86:C100" si="23">K86</f>
        <v>2</v>
      </c>
      <c r="D86" s="58" t="str">
        <f t="shared" ref="D86:D100" si="24">IF(C86="","",L86)</f>
        <v>A</v>
      </c>
      <c r="E86" s="59">
        <v>5</v>
      </c>
      <c r="F86" s="59">
        <v>6</v>
      </c>
      <c r="G86" s="59"/>
      <c r="H86" s="59">
        <v>7</v>
      </c>
      <c r="I86" s="59">
        <v>8</v>
      </c>
      <c r="J86" s="59"/>
      <c r="K86" s="61">
        <v>2</v>
      </c>
      <c r="L86" t="s">
        <v>151</v>
      </c>
    </row>
    <row r="87" spans="1:13" outlineLevel="1" x14ac:dyDescent="0.25">
      <c r="A87" s="52">
        <f t="shared" ref="A87:A100" si="25">A86</f>
        <v>16</v>
      </c>
      <c r="B87" s="52" t="str">
        <f t="shared" si="20"/>
        <v>16-A-3</v>
      </c>
      <c r="C87" s="58">
        <f t="shared" si="23"/>
        <v>3</v>
      </c>
      <c r="D87" s="58" t="str">
        <f t="shared" si="24"/>
        <v>A</v>
      </c>
      <c r="E87" s="59">
        <v>9</v>
      </c>
      <c r="F87" s="59">
        <v>10</v>
      </c>
      <c r="G87" s="59"/>
      <c r="H87" s="59">
        <v>11</v>
      </c>
      <c r="I87" s="59">
        <v>12</v>
      </c>
      <c r="J87" s="59"/>
      <c r="K87" s="61">
        <v>3</v>
      </c>
      <c r="L87" t="s">
        <v>151</v>
      </c>
    </row>
    <row r="88" spans="1:13" outlineLevel="1" x14ac:dyDescent="0.25">
      <c r="A88" s="52">
        <f t="shared" si="25"/>
        <v>16</v>
      </c>
      <c r="B88" s="52" t="str">
        <f t="shared" si="20"/>
        <v>16-A-4</v>
      </c>
      <c r="C88" s="58">
        <f t="shared" si="23"/>
        <v>4</v>
      </c>
      <c r="D88" s="58" t="str">
        <f t="shared" si="24"/>
        <v>A</v>
      </c>
      <c r="E88" s="59">
        <v>13</v>
      </c>
      <c r="F88" s="59">
        <v>14</v>
      </c>
      <c r="G88" s="59"/>
      <c r="H88" s="59">
        <v>15</v>
      </c>
      <c r="I88" s="59">
        <v>16</v>
      </c>
      <c r="J88" s="59"/>
      <c r="K88" s="61">
        <v>4</v>
      </c>
      <c r="L88" t="s">
        <v>151</v>
      </c>
    </row>
    <row r="89" spans="1:13" outlineLevel="1" x14ac:dyDescent="0.25">
      <c r="A89" s="52">
        <f t="shared" si="25"/>
        <v>16</v>
      </c>
      <c r="B89" s="52" t="str">
        <f t="shared" si="20"/>
        <v>16-B-1</v>
      </c>
      <c r="C89" s="58">
        <f t="shared" si="23"/>
        <v>1</v>
      </c>
      <c r="D89" s="58" t="str">
        <f t="shared" si="24"/>
        <v>B</v>
      </c>
      <c r="E89" s="59">
        <v>1</v>
      </c>
      <c r="F89" s="59">
        <v>5</v>
      </c>
      <c r="G89" s="59"/>
      <c r="H89" s="59">
        <v>9</v>
      </c>
      <c r="I89" s="59">
        <v>6</v>
      </c>
      <c r="J89" s="59"/>
      <c r="K89" s="61">
        <v>1</v>
      </c>
      <c r="L89" t="s">
        <v>152</v>
      </c>
    </row>
    <row r="90" spans="1:13" outlineLevel="1" x14ac:dyDescent="0.25">
      <c r="A90" s="52">
        <f t="shared" si="25"/>
        <v>16</v>
      </c>
      <c r="B90" s="52" t="str">
        <f t="shared" si="20"/>
        <v>16-B-2</v>
      </c>
      <c r="C90" s="58">
        <f t="shared" si="23"/>
        <v>2</v>
      </c>
      <c r="D90" s="58" t="str">
        <f t="shared" si="24"/>
        <v>B</v>
      </c>
      <c r="E90" s="59">
        <v>2</v>
      </c>
      <c r="F90" s="59">
        <v>7</v>
      </c>
      <c r="G90" s="59"/>
      <c r="H90" s="59">
        <v>10</v>
      </c>
      <c r="I90" s="59">
        <v>13</v>
      </c>
      <c r="J90" s="59"/>
      <c r="K90" s="61">
        <v>2</v>
      </c>
      <c r="L90" t="s">
        <v>152</v>
      </c>
    </row>
    <row r="91" spans="1:13" outlineLevel="1" x14ac:dyDescent="0.25">
      <c r="A91" s="52">
        <f t="shared" si="25"/>
        <v>16</v>
      </c>
      <c r="B91" s="52" t="str">
        <f t="shared" si="20"/>
        <v>16-B-3</v>
      </c>
      <c r="C91" s="58">
        <f t="shared" si="23"/>
        <v>3</v>
      </c>
      <c r="D91" s="58" t="str">
        <f t="shared" si="24"/>
        <v>B</v>
      </c>
      <c r="E91" s="59">
        <v>3</v>
      </c>
      <c r="F91" s="59">
        <v>8</v>
      </c>
      <c r="G91" s="59"/>
      <c r="H91" s="59">
        <v>11</v>
      </c>
      <c r="I91" s="59">
        <v>15</v>
      </c>
      <c r="J91" s="59"/>
      <c r="K91" s="61">
        <v>3</v>
      </c>
      <c r="L91" t="s">
        <v>152</v>
      </c>
    </row>
    <row r="92" spans="1:13" outlineLevel="1" x14ac:dyDescent="0.25">
      <c r="A92" s="52">
        <f t="shared" si="25"/>
        <v>16</v>
      </c>
      <c r="B92" s="52" t="str">
        <f t="shared" si="20"/>
        <v>16-B-4</v>
      </c>
      <c r="C92" s="58">
        <f t="shared" si="23"/>
        <v>4</v>
      </c>
      <c r="D92" s="58" t="str">
        <f t="shared" si="24"/>
        <v>B</v>
      </c>
      <c r="E92" s="59">
        <v>4</v>
      </c>
      <c r="F92" s="59">
        <v>16</v>
      </c>
      <c r="G92" s="59"/>
      <c r="H92" s="59">
        <v>12</v>
      </c>
      <c r="I92" s="59">
        <v>14</v>
      </c>
      <c r="J92" s="59"/>
      <c r="K92" s="61">
        <v>4</v>
      </c>
      <c r="L92" t="s">
        <v>152</v>
      </c>
    </row>
    <row r="93" spans="1:13" outlineLevel="1" x14ac:dyDescent="0.25">
      <c r="A93" s="52">
        <f t="shared" si="25"/>
        <v>16</v>
      </c>
      <c r="B93" s="52" t="str">
        <f t="shared" si="20"/>
        <v>16-C-1</v>
      </c>
      <c r="C93" s="58">
        <f t="shared" si="23"/>
        <v>1</v>
      </c>
      <c r="D93" s="58" t="str">
        <f t="shared" si="24"/>
        <v>C</v>
      </c>
      <c r="E93" s="59">
        <v>4</v>
      </c>
      <c r="F93" s="59">
        <v>8</v>
      </c>
      <c r="G93" s="59"/>
      <c r="H93" s="59">
        <v>12</v>
      </c>
      <c r="I93" s="59">
        <v>13</v>
      </c>
      <c r="J93" s="59"/>
      <c r="K93" s="61">
        <v>1</v>
      </c>
      <c r="L93" t="s">
        <v>153</v>
      </c>
    </row>
    <row r="94" spans="1:13" outlineLevel="1" x14ac:dyDescent="0.25">
      <c r="A94" s="52">
        <f t="shared" si="25"/>
        <v>16</v>
      </c>
      <c r="B94" s="52" t="str">
        <f t="shared" si="20"/>
        <v>16-C-2</v>
      </c>
      <c r="C94" s="58">
        <f t="shared" si="23"/>
        <v>2</v>
      </c>
      <c r="D94" s="58" t="str">
        <f t="shared" si="24"/>
        <v>C</v>
      </c>
      <c r="E94" s="59">
        <v>3</v>
      </c>
      <c r="F94" s="59">
        <v>7</v>
      </c>
      <c r="G94" s="59"/>
      <c r="H94" s="59">
        <v>9</v>
      </c>
      <c r="I94" s="59">
        <v>14</v>
      </c>
      <c r="J94" s="59"/>
      <c r="K94" s="61">
        <v>2</v>
      </c>
      <c r="L94" t="s">
        <v>153</v>
      </c>
    </row>
    <row r="95" spans="1:13" outlineLevel="1" x14ac:dyDescent="0.25">
      <c r="A95" s="52">
        <f t="shared" si="25"/>
        <v>16</v>
      </c>
      <c r="B95" s="52" t="str">
        <f t="shared" si="20"/>
        <v>16-C-3</v>
      </c>
      <c r="C95" s="58">
        <f t="shared" si="23"/>
        <v>3</v>
      </c>
      <c r="D95" s="58" t="str">
        <f t="shared" si="24"/>
        <v>C</v>
      </c>
      <c r="E95" s="59">
        <v>2</v>
      </c>
      <c r="F95" s="59">
        <v>5</v>
      </c>
      <c r="G95" s="59"/>
      <c r="H95" s="59">
        <v>11</v>
      </c>
      <c r="I95" s="59">
        <v>16</v>
      </c>
      <c r="J95" s="59"/>
      <c r="K95" s="61">
        <v>3</v>
      </c>
      <c r="L95" t="s">
        <v>153</v>
      </c>
    </row>
    <row r="96" spans="1:13" outlineLevel="1" x14ac:dyDescent="0.25">
      <c r="A96" s="52">
        <f t="shared" si="25"/>
        <v>16</v>
      </c>
      <c r="B96" s="52" t="str">
        <f t="shared" si="20"/>
        <v>16-C-4</v>
      </c>
      <c r="C96" s="58">
        <f t="shared" si="23"/>
        <v>4</v>
      </c>
      <c r="D96" s="58" t="str">
        <f t="shared" si="24"/>
        <v>C</v>
      </c>
      <c r="E96" s="59">
        <v>1</v>
      </c>
      <c r="F96" s="59">
        <v>10</v>
      </c>
      <c r="G96" s="59"/>
      <c r="H96" s="59">
        <v>6</v>
      </c>
      <c r="I96" s="59">
        <v>15</v>
      </c>
      <c r="J96" s="59"/>
      <c r="K96" s="61">
        <v>4</v>
      </c>
      <c r="L96" t="s">
        <v>153</v>
      </c>
    </row>
    <row r="97" spans="1:13" outlineLevel="1" x14ac:dyDescent="0.25">
      <c r="A97" s="52">
        <f t="shared" si="25"/>
        <v>16</v>
      </c>
      <c r="B97" s="52" t="str">
        <f t="shared" si="20"/>
        <v>16-D-1</v>
      </c>
      <c r="C97" s="58">
        <f t="shared" si="23"/>
        <v>1</v>
      </c>
      <c r="D97" s="58" t="str">
        <f t="shared" si="24"/>
        <v>D</v>
      </c>
      <c r="E97" s="59">
        <v>10</v>
      </c>
      <c r="F97" s="59">
        <v>8</v>
      </c>
      <c r="G97" s="59"/>
      <c r="H97" s="59">
        <v>14</v>
      </c>
      <c r="I97" s="59">
        <v>1</v>
      </c>
      <c r="J97" s="59"/>
      <c r="K97" s="61">
        <v>1</v>
      </c>
      <c r="L97" t="s">
        <v>154</v>
      </c>
    </row>
    <row r="98" spans="1:13" outlineLevel="1" x14ac:dyDescent="0.25">
      <c r="A98" s="52">
        <f t="shared" si="25"/>
        <v>16</v>
      </c>
      <c r="B98" s="52" t="str">
        <f t="shared" si="20"/>
        <v>16-D-2</v>
      </c>
      <c r="C98" s="58">
        <f t="shared" si="23"/>
        <v>2</v>
      </c>
      <c r="D98" s="58" t="str">
        <f t="shared" si="24"/>
        <v>D</v>
      </c>
      <c r="E98" s="59">
        <v>11</v>
      </c>
      <c r="F98" s="59">
        <v>4</v>
      </c>
      <c r="G98" s="59"/>
      <c r="H98" s="59">
        <v>15</v>
      </c>
      <c r="I98" s="59">
        <v>7</v>
      </c>
      <c r="J98" s="59"/>
      <c r="K98" s="61">
        <v>2</v>
      </c>
      <c r="L98" t="s">
        <v>154</v>
      </c>
    </row>
    <row r="99" spans="1:13" outlineLevel="1" x14ac:dyDescent="0.25">
      <c r="A99" s="52">
        <f t="shared" si="25"/>
        <v>16</v>
      </c>
      <c r="B99" s="52" t="str">
        <f t="shared" si="20"/>
        <v>16-D-3</v>
      </c>
      <c r="C99" s="58">
        <f t="shared" si="23"/>
        <v>3</v>
      </c>
      <c r="D99" s="58" t="str">
        <f t="shared" si="24"/>
        <v>D</v>
      </c>
      <c r="E99" s="59">
        <v>12</v>
      </c>
      <c r="F99" s="59">
        <v>3</v>
      </c>
      <c r="G99" s="59"/>
      <c r="H99" s="59">
        <v>16</v>
      </c>
      <c r="I99" s="59">
        <v>6</v>
      </c>
      <c r="J99" s="59"/>
      <c r="K99" s="61">
        <v>3</v>
      </c>
      <c r="L99" t="s">
        <v>154</v>
      </c>
    </row>
    <row r="100" spans="1:13" ht="15.75" outlineLevel="1" thickBot="1" x14ac:dyDescent="0.3">
      <c r="A100" s="52">
        <f t="shared" si="25"/>
        <v>16</v>
      </c>
      <c r="B100" s="52" t="str">
        <f t="shared" si="20"/>
        <v>16-D-4</v>
      </c>
      <c r="C100" s="58">
        <f t="shared" si="23"/>
        <v>4</v>
      </c>
      <c r="D100" s="58" t="str">
        <f t="shared" si="24"/>
        <v>D</v>
      </c>
      <c r="E100" s="59">
        <v>13</v>
      </c>
      <c r="F100" s="59">
        <v>2</v>
      </c>
      <c r="G100" s="59"/>
      <c r="H100" s="59">
        <v>9</v>
      </c>
      <c r="I100" s="59">
        <v>5</v>
      </c>
      <c r="J100" s="59"/>
      <c r="K100" s="61">
        <v>4</v>
      </c>
      <c r="L100" t="s">
        <v>154</v>
      </c>
    </row>
    <row r="101" spans="1:13" ht="15.75" outlineLevel="1" thickTop="1" x14ac:dyDescent="0.25">
      <c r="A101" s="64">
        <v>17</v>
      </c>
      <c r="B101" s="64" t="str">
        <f t="shared" si="20"/>
        <v/>
      </c>
      <c r="C101" s="62">
        <f>K101</f>
        <v>1</v>
      </c>
      <c r="D101" s="62" t="str">
        <f>IF(C101="","",L101)</f>
        <v>A</v>
      </c>
      <c r="E101" s="63">
        <v>1</v>
      </c>
      <c r="F101" s="63">
        <v>2</v>
      </c>
      <c r="G101" s="63">
        <v>17</v>
      </c>
      <c r="H101" s="63">
        <v>3</v>
      </c>
      <c r="I101" s="63">
        <v>4</v>
      </c>
      <c r="J101" s="63"/>
      <c r="K101" s="61">
        <v>1</v>
      </c>
      <c r="L101" t="s">
        <v>151</v>
      </c>
      <c r="M101" s="186" t="s">
        <v>281</v>
      </c>
    </row>
    <row r="102" spans="1:13" outlineLevel="1" x14ac:dyDescent="0.25">
      <c r="A102" s="64">
        <f>A101</f>
        <v>17</v>
      </c>
      <c r="B102" s="64" t="str">
        <f t="shared" si="20"/>
        <v/>
      </c>
      <c r="C102" s="62">
        <f t="shared" ref="C102:C165" si="26">K102</f>
        <v>2</v>
      </c>
      <c r="D102" s="62" t="str">
        <f t="shared" ref="D102:D165" si="27">IF(C102="","",L102)</f>
        <v>A</v>
      </c>
      <c r="E102" s="63">
        <v>5</v>
      </c>
      <c r="F102" s="63">
        <v>6</v>
      </c>
      <c r="G102" s="63"/>
      <c r="H102" s="63">
        <v>7</v>
      </c>
      <c r="I102" s="63">
        <v>8</v>
      </c>
      <c r="J102" s="63"/>
      <c r="K102" s="61">
        <v>2</v>
      </c>
      <c r="L102" t="s">
        <v>151</v>
      </c>
    </row>
    <row r="103" spans="1:13" outlineLevel="1" x14ac:dyDescent="0.25">
      <c r="A103" s="64">
        <f t="shared" ref="A103:A116" si="28">A102</f>
        <v>17</v>
      </c>
      <c r="B103" s="64" t="str">
        <f t="shared" si="20"/>
        <v/>
      </c>
      <c r="C103" s="62">
        <f t="shared" si="26"/>
        <v>3</v>
      </c>
      <c r="D103" s="62" t="str">
        <f t="shared" si="27"/>
        <v>A</v>
      </c>
      <c r="E103" s="63">
        <v>9</v>
      </c>
      <c r="F103" s="63">
        <v>10</v>
      </c>
      <c r="G103" s="63"/>
      <c r="H103" s="63">
        <v>11</v>
      </c>
      <c r="I103" s="63">
        <v>12</v>
      </c>
      <c r="J103" s="63"/>
      <c r="K103" s="61">
        <v>3</v>
      </c>
      <c r="L103" t="s">
        <v>151</v>
      </c>
    </row>
    <row r="104" spans="1:13" outlineLevel="1" x14ac:dyDescent="0.25">
      <c r="A104" s="64">
        <f t="shared" si="28"/>
        <v>17</v>
      </c>
      <c r="B104" s="64" t="str">
        <f t="shared" si="20"/>
        <v/>
      </c>
      <c r="C104" s="62">
        <f t="shared" si="26"/>
        <v>4</v>
      </c>
      <c r="D104" s="62" t="str">
        <f t="shared" si="27"/>
        <v>A</v>
      </c>
      <c r="E104" s="63">
        <v>13</v>
      </c>
      <c r="F104" s="63">
        <v>14</v>
      </c>
      <c r="G104" s="63"/>
      <c r="H104" s="63">
        <v>15</v>
      </c>
      <c r="I104" s="63">
        <v>16</v>
      </c>
      <c r="J104" s="63"/>
      <c r="K104" s="61">
        <v>4</v>
      </c>
      <c r="L104" t="s">
        <v>151</v>
      </c>
    </row>
    <row r="105" spans="1:13" outlineLevel="1" x14ac:dyDescent="0.25">
      <c r="A105" s="64">
        <f t="shared" si="28"/>
        <v>17</v>
      </c>
      <c r="B105" s="64" t="str">
        <f t="shared" si="20"/>
        <v/>
      </c>
      <c r="C105" s="62">
        <f t="shared" si="26"/>
        <v>1</v>
      </c>
      <c r="D105" s="62" t="str">
        <f t="shared" si="27"/>
        <v>B</v>
      </c>
      <c r="E105" s="63">
        <v>7</v>
      </c>
      <c r="F105" s="63">
        <v>10</v>
      </c>
      <c r="G105" s="63">
        <v>13</v>
      </c>
      <c r="H105" s="63">
        <v>17</v>
      </c>
      <c r="I105" s="63">
        <v>1</v>
      </c>
      <c r="J105" s="63"/>
      <c r="K105" s="61">
        <v>1</v>
      </c>
      <c r="L105" t="s">
        <v>152</v>
      </c>
    </row>
    <row r="106" spans="1:13" outlineLevel="1" x14ac:dyDescent="0.25">
      <c r="A106" s="64">
        <f t="shared" si="28"/>
        <v>17</v>
      </c>
      <c r="B106" s="64" t="str">
        <f t="shared" si="20"/>
        <v/>
      </c>
      <c r="C106" s="62">
        <f t="shared" si="26"/>
        <v>2</v>
      </c>
      <c r="D106" s="62" t="str">
        <f t="shared" si="27"/>
        <v>B</v>
      </c>
      <c r="E106" s="63">
        <v>2</v>
      </c>
      <c r="F106" s="63">
        <v>5</v>
      </c>
      <c r="G106" s="63"/>
      <c r="H106" s="63">
        <v>9</v>
      </c>
      <c r="I106" s="63">
        <v>16</v>
      </c>
      <c r="J106" s="63"/>
      <c r="K106" s="61">
        <v>2</v>
      </c>
      <c r="L106" t="s">
        <v>152</v>
      </c>
    </row>
    <row r="107" spans="1:13" outlineLevel="1" x14ac:dyDescent="0.25">
      <c r="A107" s="64">
        <f t="shared" si="28"/>
        <v>17</v>
      </c>
      <c r="B107" s="64" t="str">
        <f t="shared" si="20"/>
        <v/>
      </c>
      <c r="C107" s="62">
        <f t="shared" si="26"/>
        <v>3</v>
      </c>
      <c r="D107" s="62" t="str">
        <f t="shared" si="27"/>
        <v>B</v>
      </c>
      <c r="E107" s="63">
        <v>3</v>
      </c>
      <c r="F107" s="63">
        <v>8</v>
      </c>
      <c r="G107" s="63"/>
      <c r="H107" s="63">
        <v>11</v>
      </c>
      <c r="I107" s="63">
        <v>15</v>
      </c>
      <c r="J107" s="63"/>
      <c r="K107" s="61">
        <v>3</v>
      </c>
      <c r="L107" t="s">
        <v>152</v>
      </c>
    </row>
    <row r="108" spans="1:13" outlineLevel="1" x14ac:dyDescent="0.25">
      <c r="A108" s="64">
        <f t="shared" si="28"/>
        <v>17</v>
      </c>
      <c r="B108" s="64" t="str">
        <f t="shared" si="20"/>
        <v/>
      </c>
      <c r="C108" s="62">
        <f t="shared" si="26"/>
        <v>4</v>
      </c>
      <c r="D108" s="62" t="str">
        <f t="shared" si="27"/>
        <v>B</v>
      </c>
      <c r="E108" s="63">
        <v>4</v>
      </c>
      <c r="F108" s="63">
        <v>6</v>
      </c>
      <c r="G108" s="63"/>
      <c r="H108" s="63">
        <v>12</v>
      </c>
      <c r="I108" s="63">
        <v>14</v>
      </c>
      <c r="J108" s="63"/>
      <c r="K108" s="61">
        <v>4</v>
      </c>
      <c r="L108" t="s">
        <v>152</v>
      </c>
    </row>
    <row r="109" spans="1:13" outlineLevel="1" x14ac:dyDescent="0.25">
      <c r="A109" s="64">
        <f t="shared" si="28"/>
        <v>17</v>
      </c>
      <c r="B109" s="64" t="str">
        <f t="shared" si="20"/>
        <v/>
      </c>
      <c r="C109" s="62">
        <f t="shared" si="26"/>
        <v>1</v>
      </c>
      <c r="D109" s="62" t="str">
        <f t="shared" si="27"/>
        <v>C</v>
      </c>
      <c r="E109" s="63">
        <v>4</v>
      </c>
      <c r="F109" s="63">
        <v>9</v>
      </c>
      <c r="G109" s="63">
        <v>14</v>
      </c>
      <c r="H109" s="63">
        <v>3</v>
      </c>
      <c r="I109" s="63">
        <v>7</v>
      </c>
      <c r="J109" s="63"/>
      <c r="K109" s="61">
        <v>1</v>
      </c>
      <c r="L109" t="s">
        <v>153</v>
      </c>
    </row>
    <row r="110" spans="1:13" outlineLevel="1" x14ac:dyDescent="0.25">
      <c r="A110" s="64">
        <f t="shared" si="28"/>
        <v>17</v>
      </c>
      <c r="B110" s="64" t="str">
        <f t="shared" si="20"/>
        <v/>
      </c>
      <c r="C110" s="62">
        <f t="shared" si="26"/>
        <v>2</v>
      </c>
      <c r="D110" s="62" t="str">
        <f t="shared" si="27"/>
        <v>C</v>
      </c>
      <c r="E110" s="63">
        <v>8</v>
      </c>
      <c r="F110" s="63">
        <v>17</v>
      </c>
      <c r="G110" s="63"/>
      <c r="H110" s="63">
        <v>12</v>
      </c>
      <c r="I110" s="63">
        <v>13</v>
      </c>
      <c r="J110" s="63"/>
      <c r="K110" s="61">
        <v>2</v>
      </c>
      <c r="L110" t="s">
        <v>153</v>
      </c>
    </row>
    <row r="111" spans="1:13" outlineLevel="1" x14ac:dyDescent="0.25">
      <c r="A111" s="64">
        <f t="shared" si="28"/>
        <v>17</v>
      </c>
      <c r="B111" s="64" t="str">
        <f t="shared" si="20"/>
        <v/>
      </c>
      <c r="C111" s="62">
        <f t="shared" si="26"/>
        <v>3</v>
      </c>
      <c r="D111" s="62" t="str">
        <f t="shared" si="27"/>
        <v>C</v>
      </c>
      <c r="E111" s="63">
        <v>2</v>
      </c>
      <c r="F111" s="63">
        <v>5</v>
      </c>
      <c r="G111" s="63"/>
      <c r="H111" s="63">
        <v>11</v>
      </c>
      <c r="I111" s="69">
        <v>16</v>
      </c>
      <c r="J111" s="63"/>
      <c r="K111" s="61">
        <v>3</v>
      </c>
      <c r="L111" t="s">
        <v>153</v>
      </c>
    </row>
    <row r="112" spans="1:13" outlineLevel="1" x14ac:dyDescent="0.25">
      <c r="A112" s="64">
        <f t="shared" si="28"/>
        <v>17</v>
      </c>
      <c r="B112" s="64" t="str">
        <f t="shared" si="20"/>
        <v/>
      </c>
      <c r="C112" s="62">
        <f t="shared" si="26"/>
        <v>4</v>
      </c>
      <c r="D112" s="62" t="str">
        <f t="shared" si="27"/>
        <v>C</v>
      </c>
      <c r="E112" s="63">
        <v>1</v>
      </c>
      <c r="F112" s="63">
        <v>10</v>
      </c>
      <c r="G112" s="63"/>
      <c r="H112" s="63">
        <v>6</v>
      </c>
      <c r="I112" s="69">
        <v>15</v>
      </c>
      <c r="J112" s="63"/>
      <c r="K112" s="61">
        <v>4</v>
      </c>
      <c r="L112" t="s">
        <v>153</v>
      </c>
    </row>
    <row r="113" spans="1:13" outlineLevel="1" x14ac:dyDescent="0.25">
      <c r="A113" s="64">
        <f t="shared" si="28"/>
        <v>17</v>
      </c>
      <c r="B113" s="64" t="str">
        <f t="shared" si="20"/>
        <v/>
      </c>
      <c r="C113" s="62">
        <f t="shared" si="26"/>
        <v>1</v>
      </c>
      <c r="D113" s="62" t="str">
        <f t="shared" si="27"/>
        <v>D</v>
      </c>
      <c r="E113" s="62">
        <v>3</v>
      </c>
      <c r="F113" s="62">
        <v>5</v>
      </c>
      <c r="G113" s="62">
        <v>12</v>
      </c>
      <c r="H113" s="62">
        <v>6</v>
      </c>
      <c r="I113" s="191">
        <v>17</v>
      </c>
      <c r="J113" s="63"/>
      <c r="K113" s="61">
        <v>1</v>
      </c>
      <c r="L113" t="s">
        <v>154</v>
      </c>
    </row>
    <row r="114" spans="1:13" outlineLevel="1" x14ac:dyDescent="0.25">
      <c r="A114" s="64">
        <f t="shared" si="28"/>
        <v>17</v>
      </c>
      <c r="B114" s="64" t="str">
        <f t="shared" si="20"/>
        <v/>
      </c>
      <c r="C114" s="62">
        <f t="shared" si="26"/>
        <v>2</v>
      </c>
      <c r="D114" s="62" t="str">
        <f t="shared" si="27"/>
        <v>D</v>
      </c>
      <c r="E114" s="62">
        <v>8</v>
      </c>
      <c r="F114" s="62">
        <v>14</v>
      </c>
      <c r="G114" s="63"/>
      <c r="H114" s="62">
        <v>11</v>
      </c>
      <c r="I114" s="191">
        <v>16</v>
      </c>
      <c r="J114" s="63"/>
      <c r="K114" s="61">
        <v>2</v>
      </c>
      <c r="L114" t="s">
        <v>154</v>
      </c>
    </row>
    <row r="115" spans="1:13" outlineLevel="1" x14ac:dyDescent="0.25">
      <c r="A115" s="64">
        <f t="shared" si="28"/>
        <v>17</v>
      </c>
      <c r="B115" s="64" t="str">
        <f t="shared" si="20"/>
        <v/>
      </c>
      <c r="C115" s="62">
        <f t="shared" si="26"/>
        <v>3</v>
      </c>
      <c r="D115" s="62" t="str">
        <f t="shared" si="27"/>
        <v>D</v>
      </c>
      <c r="E115" s="62">
        <v>7</v>
      </c>
      <c r="F115" s="62">
        <v>9</v>
      </c>
      <c r="G115" s="63"/>
      <c r="H115" s="62">
        <v>1</v>
      </c>
      <c r="I115" s="62">
        <v>13</v>
      </c>
      <c r="J115" s="63"/>
      <c r="K115" s="61">
        <v>3</v>
      </c>
      <c r="L115" t="s">
        <v>154</v>
      </c>
    </row>
    <row r="116" spans="1:13" ht="15.75" outlineLevel="1" thickBot="1" x14ac:dyDescent="0.3">
      <c r="A116" s="64">
        <f t="shared" si="28"/>
        <v>17</v>
      </c>
      <c r="B116" s="64" t="str">
        <f t="shared" si="20"/>
        <v/>
      </c>
      <c r="C116" s="62">
        <f t="shared" si="26"/>
        <v>4</v>
      </c>
      <c r="D116" s="62" t="str">
        <f t="shared" si="27"/>
        <v>D</v>
      </c>
      <c r="E116" s="62">
        <v>10</v>
      </c>
      <c r="F116" s="62">
        <v>15</v>
      </c>
      <c r="G116" s="63"/>
      <c r="H116" s="62">
        <v>2</v>
      </c>
      <c r="I116" s="62">
        <v>4</v>
      </c>
      <c r="J116" s="63"/>
      <c r="K116" s="61">
        <v>4</v>
      </c>
      <c r="L116" t="s">
        <v>154</v>
      </c>
    </row>
    <row r="117" spans="1:13" ht="15.75" outlineLevel="1" thickTop="1" x14ac:dyDescent="0.25">
      <c r="A117" s="52">
        <v>18</v>
      </c>
      <c r="B117" s="52" t="str">
        <f t="shared" si="20"/>
        <v/>
      </c>
      <c r="C117" s="58">
        <f t="shared" si="26"/>
        <v>1</v>
      </c>
      <c r="D117" s="58" t="str">
        <f t="shared" si="27"/>
        <v>A</v>
      </c>
      <c r="E117" s="59">
        <v>1</v>
      </c>
      <c r="F117" s="59">
        <v>2</v>
      </c>
      <c r="G117" s="59">
        <v>10</v>
      </c>
      <c r="H117" s="59">
        <v>3</v>
      </c>
      <c r="I117" s="59">
        <v>11</v>
      </c>
      <c r="J117" s="59">
        <v>18</v>
      </c>
      <c r="K117" s="61">
        <v>1</v>
      </c>
      <c r="L117" t="s">
        <v>151</v>
      </c>
      <c r="M117" s="186" t="s">
        <v>281</v>
      </c>
    </row>
    <row r="118" spans="1:13" outlineLevel="1" x14ac:dyDescent="0.25">
      <c r="A118" s="52">
        <f>A117</f>
        <v>18</v>
      </c>
      <c r="B118" s="52" t="str">
        <f t="shared" si="20"/>
        <v/>
      </c>
      <c r="C118" s="58">
        <f t="shared" si="26"/>
        <v>2</v>
      </c>
      <c r="D118" s="58" t="str">
        <f t="shared" si="27"/>
        <v>A</v>
      </c>
      <c r="E118" s="59">
        <v>4</v>
      </c>
      <c r="F118" s="59">
        <v>5</v>
      </c>
      <c r="G118" s="59"/>
      <c r="H118" s="59">
        <v>6</v>
      </c>
      <c r="I118" s="59">
        <v>8</v>
      </c>
      <c r="J118" s="59"/>
      <c r="K118" s="61">
        <v>2</v>
      </c>
      <c r="L118" t="s">
        <v>151</v>
      </c>
    </row>
    <row r="119" spans="1:13" outlineLevel="1" x14ac:dyDescent="0.25">
      <c r="A119" s="52">
        <f t="shared" ref="A119:A132" si="29">A118</f>
        <v>18</v>
      </c>
      <c r="B119" s="52" t="str">
        <f t="shared" si="20"/>
        <v/>
      </c>
      <c r="C119" s="58">
        <f t="shared" si="26"/>
        <v>3</v>
      </c>
      <c r="D119" s="58" t="str">
        <f t="shared" si="27"/>
        <v>A</v>
      </c>
      <c r="E119" s="59">
        <v>7</v>
      </c>
      <c r="F119" s="59">
        <v>9</v>
      </c>
      <c r="G119" s="59"/>
      <c r="H119" s="59">
        <v>12</v>
      </c>
      <c r="I119" s="59">
        <v>14</v>
      </c>
      <c r="J119" s="59"/>
      <c r="K119" s="61">
        <v>3</v>
      </c>
      <c r="L119" t="s">
        <v>151</v>
      </c>
    </row>
    <row r="120" spans="1:13" outlineLevel="1" x14ac:dyDescent="0.25">
      <c r="A120" s="52">
        <f t="shared" si="29"/>
        <v>18</v>
      </c>
      <c r="B120" s="52" t="str">
        <f t="shared" si="20"/>
        <v/>
      </c>
      <c r="C120" s="58">
        <f t="shared" si="26"/>
        <v>4</v>
      </c>
      <c r="D120" s="58" t="str">
        <f t="shared" si="27"/>
        <v>A</v>
      </c>
      <c r="E120" s="59">
        <v>13</v>
      </c>
      <c r="F120" s="59">
        <v>15</v>
      </c>
      <c r="G120" s="59"/>
      <c r="H120" s="59">
        <v>16</v>
      </c>
      <c r="I120" s="59">
        <v>17</v>
      </c>
      <c r="J120" s="59"/>
      <c r="K120" s="61">
        <v>4</v>
      </c>
      <c r="L120" t="s">
        <v>151</v>
      </c>
    </row>
    <row r="121" spans="1:13" outlineLevel="1" x14ac:dyDescent="0.25">
      <c r="A121" s="52">
        <f t="shared" si="29"/>
        <v>18</v>
      </c>
      <c r="B121" s="52" t="str">
        <f t="shared" si="20"/>
        <v/>
      </c>
      <c r="C121" s="58">
        <f t="shared" si="26"/>
        <v>1</v>
      </c>
      <c r="D121" s="58" t="str">
        <f t="shared" si="27"/>
        <v>B</v>
      </c>
      <c r="E121" s="59">
        <v>5</v>
      </c>
      <c r="F121" s="59">
        <v>15</v>
      </c>
      <c r="G121" s="59">
        <v>17</v>
      </c>
      <c r="H121" s="59">
        <v>4</v>
      </c>
      <c r="I121" s="59">
        <v>12</v>
      </c>
      <c r="J121" s="59">
        <v>13</v>
      </c>
      <c r="K121" s="61">
        <v>1</v>
      </c>
      <c r="L121" t="s">
        <v>152</v>
      </c>
    </row>
    <row r="122" spans="1:13" outlineLevel="1" x14ac:dyDescent="0.25">
      <c r="A122" s="52">
        <f t="shared" si="29"/>
        <v>18</v>
      </c>
      <c r="B122" s="52" t="str">
        <f t="shared" si="20"/>
        <v/>
      </c>
      <c r="C122" s="58">
        <f t="shared" si="26"/>
        <v>2</v>
      </c>
      <c r="D122" s="58" t="str">
        <f t="shared" si="27"/>
        <v>B</v>
      </c>
      <c r="E122" s="59">
        <v>1</v>
      </c>
      <c r="F122" s="59">
        <v>3</v>
      </c>
      <c r="G122" s="59"/>
      <c r="H122" s="59">
        <v>6</v>
      </c>
      <c r="I122" s="59">
        <v>9</v>
      </c>
      <c r="J122" s="59"/>
      <c r="K122" s="61">
        <v>2</v>
      </c>
      <c r="L122" t="s">
        <v>152</v>
      </c>
    </row>
    <row r="123" spans="1:13" outlineLevel="1" x14ac:dyDescent="0.25">
      <c r="A123" s="52">
        <f t="shared" si="29"/>
        <v>18</v>
      </c>
      <c r="B123" s="52" t="str">
        <f t="shared" si="20"/>
        <v/>
      </c>
      <c r="C123" s="58">
        <f t="shared" si="26"/>
        <v>3</v>
      </c>
      <c r="D123" s="58" t="str">
        <f t="shared" si="27"/>
        <v>B</v>
      </c>
      <c r="E123" s="59">
        <v>2</v>
      </c>
      <c r="F123" s="59">
        <v>11</v>
      </c>
      <c r="G123" s="59"/>
      <c r="H123" s="59">
        <v>16</v>
      </c>
      <c r="I123" s="59">
        <v>18</v>
      </c>
      <c r="J123" s="59"/>
      <c r="K123" s="61">
        <v>3</v>
      </c>
      <c r="L123" t="s">
        <v>152</v>
      </c>
    </row>
    <row r="124" spans="1:13" outlineLevel="1" x14ac:dyDescent="0.25">
      <c r="A124" s="52">
        <f t="shared" si="29"/>
        <v>18</v>
      </c>
      <c r="B124" s="52" t="str">
        <f t="shared" si="20"/>
        <v/>
      </c>
      <c r="C124" s="58">
        <f t="shared" si="26"/>
        <v>4</v>
      </c>
      <c r="D124" s="58" t="str">
        <f t="shared" si="27"/>
        <v>B</v>
      </c>
      <c r="E124" s="59">
        <v>7</v>
      </c>
      <c r="F124" s="59">
        <v>8</v>
      </c>
      <c r="G124" s="59"/>
      <c r="H124" s="59">
        <v>10</v>
      </c>
      <c r="I124" s="59">
        <v>14</v>
      </c>
      <c r="J124" s="59"/>
      <c r="K124" s="61">
        <v>4</v>
      </c>
      <c r="L124" t="s">
        <v>152</v>
      </c>
    </row>
    <row r="125" spans="1:13" outlineLevel="1" x14ac:dyDescent="0.25">
      <c r="A125" s="52">
        <f t="shared" si="29"/>
        <v>18</v>
      </c>
      <c r="B125" s="52" t="str">
        <f t="shared" si="20"/>
        <v/>
      </c>
      <c r="C125" s="58">
        <f t="shared" si="26"/>
        <v>1</v>
      </c>
      <c r="D125" s="58" t="str">
        <f t="shared" si="27"/>
        <v>C</v>
      </c>
      <c r="E125" s="59">
        <v>6</v>
      </c>
      <c r="F125" s="59">
        <v>7</v>
      </c>
      <c r="G125" s="59">
        <v>14</v>
      </c>
      <c r="H125" s="59">
        <v>8</v>
      </c>
      <c r="I125" s="59">
        <v>9</v>
      </c>
      <c r="J125" s="59">
        <v>16</v>
      </c>
      <c r="K125" s="61">
        <v>1</v>
      </c>
      <c r="L125" t="s">
        <v>153</v>
      </c>
    </row>
    <row r="126" spans="1:13" outlineLevel="1" x14ac:dyDescent="0.25">
      <c r="A126" s="52">
        <f t="shared" si="29"/>
        <v>18</v>
      </c>
      <c r="B126" s="52" t="str">
        <f t="shared" si="20"/>
        <v/>
      </c>
      <c r="C126" s="58">
        <f t="shared" si="26"/>
        <v>2</v>
      </c>
      <c r="D126" s="58" t="str">
        <f t="shared" si="27"/>
        <v>C</v>
      </c>
      <c r="E126" s="59">
        <v>1</v>
      </c>
      <c r="F126" s="59">
        <v>4</v>
      </c>
      <c r="G126" s="59"/>
      <c r="H126" s="59">
        <v>5</v>
      </c>
      <c r="I126" s="59">
        <v>10</v>
      </c>
      <c r="J126" s="59"/>
      <c r="K126" s="61">
        <v>2</v>
      </c>
      <c r="L126" t="s">
        <v>153</v>
      </c>
    </row>
    <row r="127" spans="1:13" outlineLevel="1" x14ac:dyDescent="0.25">
      <c r="A127" s="52">
        <f t="shared" si="29"/>
        <v>18</v>
      </c>
      <c r="B127" s="52" t="str">
        <f t="shared" si="20"/>
        <v/>
      </c>
      <c r="C127" s="58">
        <f t="shared" si="26"/>
        <v>3</v>
      </c>
      <c r="D127" s="58" t="str">
        <f t="shared" si="27"/>
        <v>C</v>
      </c>
      <c r="E127" s="59">
        <v>11</v>
      </c>
      <c r="F127" s="59">
        <v>12</v>
      </c>
      <c r="G127" s="59"/>
      <c r="H127" s="59">
        <v>13</v>
      </c>
      <c r="I127" s="59">
        <v>18</v>
      </c>
      <c r="J127" s="59"/>
      <c r="K127" s="61">
        <v>3</v>
      </c>
      <c r="L127" t="s">
        <v>153</v>
      </c>
    </row>
    <row r="128" spans="1:13" outlineLevel="1" x14ac:dyDescent="0.25">
      <c r="A128" s="52">
        <f t="shared" si="29"/>
        <v>18</v>
      </c>
      <c r="B128" s="52" t="str">
        <f t="shared" si="20"/>
        <v/>
      </c>
      <c r="C128" s="58">
        <f t="shared" si="26"/>
        <v>4</v>
      </c>
      <c r="D128" s="58" t="str">
        <f t="shared" si="27"/>
        <v>C</v>
      </c>
      <c r="E128" s="59">
        <v>2</v>
      </c>
      <c r="F128" s="59">
        <v>3</v>
      </c>
      <c r="G128" s="59"/>
      <c r="H128" s="59">
        <v>15</v>
      </c>
      <c r="I128" s="59">
        <v>17</v>
      </c>
      <c r="J128" s="59"/>
      <c r="K128" s="61">
        <v>4</v>
      </c>
      <c r="L128" t="s">
        <v>153</v>
      </c>
    </row>
    <row r="129" spans="1:13" outlineLevel="1" x14ac:dyDescent="0.25">
      <c r="A129" s="52">
        <f t="shared" si="29"/>
        <v>18</v>
      </c>
      <c r="B129" s="52" t="str">
        <f t="shared" si="20"/>
        <v/>
      </c>
      <c r="C129" s="58">
        <f t="shared" si="26"/>
        <v>1</v>
      </c>
      <c r="D129" s="58" t="str">
        <f t="shared" si="27"/>
        <v>D</v>
      </c>
      <c r="E129" s="58">
        <v>1</v>
      </c>
      <c r="F129" s="58">
        <v>5</v>
      </c>
      <c r="G129" s="58">
        <v>17</v>
      </c>
      <c r="H129" s="58">
        <v>4</v>
      </c>
      <c r="I129" s="58">
        <v>11</v>
      </c>
      <c r="J129" s="58">
        <v>16</v>
      </c>
      <c r="K129" s="61">
        <v>1</v>
      </c>
      <c r="L129" t="s">
        <v>154</v>
      </c>
    </row>
    <row r="130" spans="1:13" outlineLevel="1" x14ac:dyDescent="0.25">
      <c r="A130" s="52">
        <f t="shared" si="29"/>
        <v>18</v>
      </c>
      <c r="B130" s="52" t="str">
        <f t="shared" si="20"/>
        <v/>
      </c>
      <c r="C130" s="58">
        <f t="shared" si="26"/>
        <v>2</v>
      </c>
      <c r="D130" s="58" t="str">
        <f t="shared" si="27"/>
        <v>D</v>
      </c>
      <c r="E130" s="58">
        <v>2</v>
      </c>
      <c r="F130" s="58">
        <v>15</v>
      </c>
      <c r="G130" s="59"/>
      <c r="H130" s="58">
        <v>9</v>
      </c>
      <c r="I130" s="58">
        <v>12</v>
      </c>
      <c r="J130" s="59"/>
      <c r="K130" s="61">
        <v>2</v>
      </c>
      <c r="L130" t="s">
        <v>154</v>
      </c>
    </row>
    <row r="131" spans="1:13" outlineLevel="1" x14ac:dyDescent="0.25">
      <c r="A131" s="52">
        <f t="shared" si="29"/>
        <v>18</v>
      </c>
      <c r="B131" s="52" t="str">
        <f t="shared" si="20"/>
        <v/>
      </c>
      <c r="C131" s="58">
        <f t="shared" si="26"/>
        <v>3</v>
      </c>
      <c r="D131" s="58" t="str">
        <f t="shared" si="27"/>
        <v>D</v>
      </c>
      <c r="E131" s="58">
        <v>3</v>
      </c>
      <c r="F131" s="58">
        <v>13</v>
      </c>
      <c r="G131" s="59"/>
      <c r="H131" s="58">
        <v>7</v>
      </c>
      <c r="I131" s="58">
        <v>18</v>
      </c>
      <c r="J131" s="59"/>
      <c r="K131" s="61">
        <v>3</v>
      </c>
      <c r="L131" t="s">
        <v>154</v>
      </c>
    </row>
    <row r="132" spans="1:13" ht="15.75" outlineLevel="1" thickBot="1" x14ac:dyDescent="0.3">
      <c r="A132" s="52">
        <f t="shared" si="29"/>
        <v>18</v>
      </c>
      <c r="B132" s="52" t="str">
        <f t="shared" si="20"/>
        <v/>
      </c>
      <c r="C132" s="58">
        <f t="shared" si="26"/>
        <v>4</v>
      </c>
      <c r="D132" s="58" t="str">
        <f t="shared" si="27"/>
        <v>D</v>
      </c>
      <c r="E132" s="58">
        <v>6</v>
      </c>
      <c r="F132" s="58">
        <v>10</v>
      </c>
      <c r="G132" s="59"/>
      <c r="H132" s="58">
        <v>8</v>
      </c>
      <c r="I132" s="58">
        <v>14</v>
      </c>
      <c r="J132" s="59"/>
      <c r="K132" s="61">
        <v>4</v>
      </c>
      <c r="L132" t="s">
        <v>154</v>
      </c>
    </row>
    <row r="133" spans="1:13" ht="15.75" outlineLevel="1" thickTop="1" x14ac:dyDescent="0.25">
      <c r="A133" s="64">
        <v>19</v>
      </c>
      <c r="B133" s="64" t="str">
        <f t="shared" ref="B133:B196" si="30">IF(A133&lt;&gt;$B$3,"",$B$3&amp;"-"&amp;D133&amp;"-"&amp;C133)</f>
        <v/>
      </c>
      <c r="C133" s="62">
        <f t="shared" si="26"/>
        <v>1</v>
      </c>
      <c r="D133" s="62" t="str">
        <f t="shared" si="27"/>
        <v>A</v>
      </c>
      <c r="E133" s="63">
        <v>1</v>
      </c>
      <c r="F133" s="63">
        <v>5</v>
      </c>
      <c r="G133" s="63">
        <v>10</v>
      </c>
      <c r="H133" s="63">
        <v>8</v>
      </c>
      <c r="I133" s="63">
        <v>16</v>
      </c>
      <c r="J133" s="63">
        <v>17</v>
      </c>
      <c r="K133" s="61">
        <v>1</v>
      </c>
      <c r="L133" t="s">
        <v>151</v>
      </c>
      <c r="M133" s="186" t="s">
        <v>281</v>
      </c>
    </row>
    <row r="134" spans="1:13" outlineLevel="1" x14ac:dyDescent="0.25">
      <c r="A134" s="64">
        <f>A133</f>
        <v>19</v>
      </c>
      <c r="B134" s="64" t="str">
        <f t="shared" si="30"/>
        <v/>
      </c>
      <c r="C134" s="62">
        <f t="shared" si="26"/>
        <v>2</v>
      </c>
      <c r="D134" s="62" t="str">
        <f t="shared" si="27"/>
        <v>A</v>
      </c>
      <c r="E134" s="63">
        <v>6</v>
      </c>
      <c r="F134" s="63">
        <v>13</v>
      </c>
      <c r="G134" s="63">
        <v>14</v>
      </c>
      <c r="H134" s="63">
        <v>2</v>
      </c>
      <c r="I134" s="63">
        <v>9</v>
      </c>
      <c r="J134" s="63"/>
      <c r="K134" s="61">
        <v>2</v>
      </c>
      <c r="L134" t="s">
        <v>151</v>
      </c>
    </row>
    <row r="135" spans="1:13" outlineLevel="1" x14ac:dyDescent="0.25">
      <c r="A135" s="64">
        <f t="shared" ref="A135:A148" si="31">A134</f>
        <v>19</v>
      </c>
      <c r="B135" s="64" t="str">
        <f t="shared" si="30"/>
        <v/>
      </c>
      <c r="C135" s="62">
        <f t="shared" si="26"/>
        <v>3</v>
      </c>
      <c r="D135" s="62" t="str">
        <f t="shared" si="27"/>
        <v>A</v>
      </c>
      <c r="E135" s="63">
        <v>3</v>
      </c>
      <c r="F135" s="63">
        <v>4</v>
      </c>
      <c r="G135" s="63"/>
      <c r="H135" s="63">
        <v>15</v>
      </c>
      <c r="I135" s="63">
        <v>18</v>
      </c>
      <c r="J135" s="63"/>
      <c r="K135" s="61">
        <v>3</v>
      </c>
      <c r="L135" t="s">
        <v>151</v>
      </c>
    </row>
    <row r="136" spans="1:13" outlineLevel="1" x14ac:dyDescent="0.25">
      <c r="A136" s="64">
        <f t="shared" si="31"/>
        <v>19</v>
      </c>
      <c r="B136" s="64" t="str">
        <f t="shared" si="30"/>
        <v/>
      </c>
      <c r="C136" s="62">
        <f t="shared" si="26"/>
        <v>4</v>
      </c>
      <c r="D136" s="62" t="str">
        <f t="shared" si="27"/>
        <v>A</v>
      </c>
      <c r="E136" s="63">
        <v>7</v>
      </c>
      <c r="F136" s="63">
        <v>19</v>
      </c>
      <c r="G136" s="63"/>
      <c r="H136" s="63">
        <v>11</v>
      </c>
      <c r="I136" s="63">
        <v>12</v>
      </c>
      <c r="J136" s="63"/>
      <c r="K136" s="61">
        <v>4</v>
      </c>
      <c r="L136" t="s">
        <v>151</v>
      </c>
    </row>
    <row r="137" spans="1:13" outlineLevel="1" x14ac:dyDescent="0.25">
      <c r="A137" s="64">
        <f t="shared" si="31"/>
        <v>19</v>
      </c>
      <c r="B137" s="64" t="str">
        <f t="shared" si="30"/>
        <v/>
      </c>
      <c r="C137" s="62">
        <f t="shared" si="26"/>
        <v>1</v>
      </c>
      <c r="D137" s="62" t="str">
        <f t="shared" si="27"/>
        <v>B</v>
      </c>
      <c r="E137" s="63">
        <v>4</v>
      </c>
      <c r="F137" s="63">
        <v>7</v>
      </c>
      <c r="G137" s="63">
        <v>10</v>
      </c>
      <c r="H137" s="63">
        <v>2</v>
      </c>
      <c r="I137" s="63">
        <v>12</v>
      </c>
      <c r="J137" s="63">
        <v>15</v>
      </c>
      <c r="K137" s="61">
        <v>1</v>
      </c>
      <c r="L137" t="s">
        <v>152</v>
      </c>
    </row>
    <row r="138" spans="1:13" outlineLevel="1" x14ac:dyDescent="0.25">
      <c r="A138" s="64">
        <f t="shared" si="31"/>
        <v>19</v>
      </c>
      <c r="B138" s="64" t="str">
        <f t="shared" si="30"/>
        <v/>
      </c>
      <c r="C138" s="62">
        <f t="shared" si="26"/>
        <v>2</v>
      </c>
      <c r="D138" s="62" t="str">
        <f t="shared" si="27"/>
        <v>B</v>
      </c>
      <c r="E138" s="63">
        <v>3</v>
      </c>
      <c r="F138" s="63">
        <v>11</v>
      </c>
      <c r="G138" s="63">
        <v>13</v>
      </c>
      <c r="H138" s="63">
        <v>1</v>
      </c>
      <c r="I138" s="63">
        <v>17</v>
      </c>
      <c r="J138" s="63"/>
      <c r="K138" s="61">
        <v>2</v>
      </c>
      <c r="L138" t="s">
        <v>152</v>
      </c>
    </row>
    <row r="139" spans="1:13" outlineLevel="1" x14ac:dyDescent="0.25">
      <c r="A139" s="64">
        <f t="shared" si="31"/>
        <v>19</v>
      </c>
      <c r="B139" s="64" t="str">
        <f t="shared" si="30"/>
        <v/>
      </c>
      <c r="C139" s="62">
        <f t="shared" si="26"/>
        <v>3</v>
      </c>
      <c r="D139" s="62" t="str">
        <f t="shared" si="27"/>
        <v>B</v>
      </c>
      <c r="E139" s="63">
        <v>6</v>
      </c>
      <c r="F139" s="63">
        <v>19</v>
      </c>
      <c r="G139" s="63"/>
      <c r="H139" s="63">
        <v>9</v>
      </c>
      <c r="I139" s="63">
        <v>18</v>
      </c>
      <c r="J139" s="63"/>
      <c r="K139" s="61">
        <v>3</v>
      </c>
      <c r="L139" t="s">
        <v>152</v>
      </c>
    </row>
    <row r="140" spans="1:13" outlineLevel="1" x14ac:dyDescent="0.25">
      <c r="A140" s="64">
        <f t="shared" si="31"/>
        <v>19</v>
      </c>
      <c r="B140" s="64" t="str">
        <f t="shared" si="30"/>
        <v/>
      </c>
      <c r="C140" s="62">
        <f t="shared" si="26"/>
        <v>4</v>
      </c>
      <c r="D140" s="62" t="str">
        <f t="shared" si="27"/>
        <v>B</v>
      </c>
      <c r="E140" s="63">
        <v>5</v>
      </c>
      <c r="F140" s="63">
        <v>16</v>
      </c>
      <c r="G140" s="63"/>
      <c r="H140" s="63">
        <v>8</v>
      </c>
      <c r="I140" s="63">
        <v>14</v>
      </c>
      <c r="J140" s="63"/>
      <c r="K140" s="61">
        <v>4</v>
      </c>
      <c r="L140" t="s">
        <v>152</v>
      </c>
    </row>
    <row r="141" spans="1:13" outlineLevel="1" x14ac:dyDescent="0.25">
      <c r="A141" s="64">
        <f t="shared" si="31"/>
        <v>19</v>
      </c>
      <c r="B141" s="64" t="str">
        <f t="shared" si="30"/>
        <v/>
      </c>
      <c r="C141" s="62">
        <f t="shared" si="26"/>
        <v>1</v>
      </c>
      <c r="D141" s="62" t="str">
        <f t="shared" si="27"/>
        <v>C</v>
      </c>
      <c r="E141" s="63">
        <v>6</v>
      </c>
      <c r="F141" s="63">
        <v>7</v>
      </c>
      <c r="G141" s="63">
        <v>14</v>
      </c>
      <c r="H141" s="63">
        <v>8</v>
      </c>
      <c r="I141" s="63">
        <v>9</v>
      </c>
      <c r="J141" s="63">
        <v>16</v>
      </c>
      <c r="K141" s="61">
        <v>1</v>
      </c>
      <c r="L141" t="s">
        <v>153</v>
      </c>
    </row>
    <row r="142" spans="1:13" outlineLevel="1" x14ac:dyDescent="0.25">
      <c r="A142" s="64">
        <f t="shared" si="31"/>
        <v>19</v>
      </c>
      <c r="B142" s="64" t="str">
        <f t="shared" si="30"/>
        <v/>
      </c>
      <c r="C142" s="62">
        <f t="shared" si="26"/>
        <v>2</v>
      </c>
      <c r="D142" s="62" t="str">
        <f t="shared" si="27"/>
        <v>C</v>
      </c>
      <c r="E142" s="63">
        <v>18</v>
      </c>
      <c r="F142" s="63">
        <v>3</v>
      </c>
      <c r="G142" s="63">
        <v>19</v>
      </c>
      <c r="H142" s="63">
        <v>5</v>
      </c>
      <c r="I142" s="63">
        <v>17</v>
      </c>
      <c r="J142" s="63"/>
      <c r="K142" s="61">
        <v>2</v>
      </c>
      <c r="L142" t="s">
        <v>153</v>
      </c>
    </row>
    <row r="143" spans="1:13" outlineLevel="1" x14ac:dyDescent="0.25">
      <c r="A143" s="64">
        <f t="shared" si="31"/>
        <v>19</v>
      </c>
      <c r="B143" s="64" t="str">
        <f t="shared" si="30"/>
        <v/>
      </c>
      <c r="C143" s="62">
        <f t="shared" si="26"/>
        <v>3</v>
      </c>
      <c r="D143" s="62" t="str">
        <f t="shared" si="27"/>
        <v>C</v>
      </c>
      <c r="E143" s="63">
        <v>11</v>
      </c>
      <c r="F143" s="63">
        <v>12</v>
      </c>
      <c r="G143" s="63"/>
      <c r="H143" s="63">
        <v>4</v>
      </c>
      <c r="I143" s="63">
        <v>13</v>
      </c>
      <c r="J143" s="63"/>
      <c r="K143" s="61">
        <v>3</v>
      </c>
      <c r="L143" t="s">
        <v>153</v>
      </c>
    </row>
    <row r="144" spans="1:13" outlineLevel="1" x14ac:dyDescent="0.25">
      <c r="A144" s="64">
        <f t="shared" si="31"/>
        <v>19</v>
      </c>
      <c r="B144" s="64" t="str">
        <f t="shared" si="30"/>
        <v/>
      </c>
      <c r="C144" s="62">
        <f t="shared" si="26"/>
        <v>4</v>
      </c>
      <c r="D144" s="62" t="str">
        <f t="shared" si="27"/>
        <v>C</v>
      </c>
      <c r="E144" s="63">
        <v>2</v>
      </c>
      <c r="F144" s="63">
        <v>1</v>
      </c>
      <c r="G144" s="63"/>
      <c r="H144" s="63">
        <v>10</v>
      </c>
      <c r="I144" s="63">
        <v>15</v>
      </c>
      <c r="J144" s="63"/>
      <c r="K144" s="61">
        <v>4</v>
      </c>
      <c r="L144" t="s">
        <v>153</v>
      </c>
    </row>
    <row r="145" spans="1:13" outlineLevel="1" x14ac:dyDescent="0.25">
      <c r="A145" s="64">
        <f t="shared" si="31"/>
        <v>19</v>
      </c>
      <c r="B145" s="64" t="str">
        <f t="shared" si="30"/>
        <v/>
      </c>
      <c r="C145" s="62">
        <f t="shared" si="26"/>
        <v>1</v>
      </c>
      <c r="D145" s="62" t="str">
        <f t="shared" si="27"/>
        <v>D</v>
      </c>
      <c r="E145" s="62">
        <v>4</v>
      </c>
      <c r="F145" s="62">
        <v>15</v>
      </c>
      <c r="G145" s="62">
        <v>17</v>
      </c>
      <c r="H145" s="62">
        <v>5</v>
      </c>
      <c r="I145" s="62">
        <v>12</v>
      </c>
      <c r="J145" s="62">
        <v>13</v>
      </c>
      <c r="K145" s="61">
        <v>1</v>
      </c>
      <c r="L145" t="s">
        <v>154</v>
      </c>
    </row>
    <row r="146" spans="1:13" outlineLevel="1" x14ac:dyDescent="0.25">
      <c r="A146" s="64">
        <f t="shared" si="31"/>
        <v>19</v>
      </c>
      <c r="B146" s="64" t="str">
        <f t="shared" si="30"/>
        <v/>
      </c>
      <c r="C146" s="62">
        <f t="shared" si="26"/>
        <v>2</v>
      </c>
      <c r="D146" s="62" t="str">
        <f t="shared" si="27"/>
        <v>D</v>
      </c>
      <c r="E146" s="62">
        <v>2</v>
      </c>
      <c r="F146" s="62">
        <v>6</v>
      </c>
      <c r="G146" s="62">
        <v>9</v>
      </c>
      <c r="H146" s="62">
        <v>3</v>
      </c>
      <c r="I146" s="62">
        <v>19</v>
      </c>
      <c r="J146" s="63"/>
      <c r="K146" s="61">
        <v>2</v>
      </c>
      <c r="L146" t="s">
        <v>154</v>
      </c>
    </row>
    <row r="147" spans="1:13" outlineLevel="1" x14ac:dyDescent="0.25">
      <c r="A147" s="64">
        <f t="shared" si="31"/>
        <v>19</v>
      </c>
      <c r="B147" s="64" t="str">
        <f t="shared" si="30"/>
        <v/>
      </c>
      <c r="C147" s="62">
        <f t="shared" si="26"/>
        <v>3</v>
      </c>
      <c r="D147" s="62" t="str">
        <f t="shared" si="27"/>
        <v>D</v>
      </c>
      <c r="E147" s="62">
        <v>1</v>
      </c>
      <c r="F147" s="62">
        <v>11</v>
      </c>
      <c r="G147" s="63"/>
      <c r="H147" s="62">
        <v>16</v>
      </c>
      <c r="I147" s="62">
        <v>18</v>
      </c>
      <c r="J147" s="63"/>
      <c r="K147" s="61">
        <v>3</v>
      </c>
      <c r="L147" t="s">
        <v>154</v>
      </c>
    </row>
    <row r="148" spans="1:13" ht="15.75" outlineLevel="1" thickBot="1" x14ac:dyDescent="0.3">
      <c r="A148" s="64">
        <f t="shared" si="31"/>
        <v>19</v>
      </c>
      <c r="B148" s="64" t="str">
        <f t="shared" si="30"/>
        <v/>
      </c>
      <c r="C148" s="62">
        <f t="shared" si="26"/>
        <v>4</v>
      </c>
      <c r="D148" s="62" t="str">
        <f t="shared" si="27"/>
        <v>D</v>
      </c>
      <c r="E148" s="62">
        <v>7</v>
      </c>
      <c r="F148" s="62">
        <v>8</v>
      </c>
      <c r="G148" s="63"/>
      <c r="H148" s="62">
        <v>10</v>
      </c>
      <c r="I148" s="62">
        <v>14</v>
      </c>
      <c r="J148" s="63"/>
      <c r="K148" s="61">
        <v>4</v>
      </c>
      <c r="L148" t="s">
        <v>154</v>
      </c>
    </row>
    <row r="149" spans="1:13" ht="15.75" outlineLevel="1" thickTop="1" x14ac:dyDescent="0.25">
      <c r="A149" s="52">
        <v>20</v>
      </c>
      <c r="B149" s="66" t="str">
        <f t="shared" si="30"/>
        <v/>
      </c>
      <c r="C149" s="58">
        <f t="shared" si="26"/>
        <v>1</v>
      </c>
      <c r="D149" s="58" t="str">
        <f t="shared" si="27"/>
        <v>A</v>
      </c>
      <c r="E149" s="59">
        <v>1</v>
      </c>
      <c r="F149" s="59">
        <v>2</v>
      </c>
      <c r="G149" s="59"/>
      <c r="H149" s="59">
        <v>11</v>
      </c>
      <c r="I149" s="59">
        <v>12</v>
      </c>
      <c r="J149" s="59"/>
      <c r="K149" s="61">
        <v>1</v>
      </c>
      <c r="L149" t="s">
        <v>151</v>
      </c>
      <c r="M149" s="186" t="s">
        <v>281</v>
      </c>
    </row>
    <row r="150" spans="1:13" outlineLevel="1" x14ac:dyDescent="0.25">
      <c r="A150" s="52">
        <f>A149</f>
        <v>20</v>
      </c>
      <c r="B150" s="66" t="str">
        <f t="shared" si="30"/>
        <v/>
      </c>
      <c r="C150" s="58">
        <f t="shared" si="26"/>
        <v>2</v>
      </c>
      <c r="D150" s="58" t="str">
        <f t="shared" si="27"/>
        <v>A</v>
      </c>
      <c r="E150" s="59">
        <v>3</v>
      </c>
      <c r="F150" s="59">
        <v>4</v>
      </c>
      <c r="G150" s="59"/>
      <c r="H150" s="59">
        <v>13</v>
      </c>
      <c r="I150" s="59">
        <v>14</v>
      </c>
      <c r="J150" s="59"/>
      <c r="K150" s="61">
        <v>2</v>
      </c>
      <c r="L150" t="s">
        <v>151</v>
      </c>
    </row>
    <row r="151" spans="1:13" outlineLevel="1" x14ac:dyDescent="0.25">
      <c r="A151" s="52">
        <f t="shared" ref="A151:A168" si="32">A150</f>
        <v>20</v>
      </c>
      <c r="B151" s="66" t="str">
        <f t="shared" si="30"/>
        <v/>
      </c>
      <c r="C151" s="58">
        <f t="shared" si="26"/>
        <v>3</v>
      </c>
      <c r="D151" s="58" t="str">
        <f t="shared" si="27"/>
        <v>A</v>
      </c>
      <c r="E151" s="59">
        <v>5</v>
      </c>
      <c r="F151" s="59">
        <v>6</v>
      </c>
      <c r="G151" s="59"/>
      <c r="H151" s="59">
        <v>15</v>
      </c>
      <c r="I151" s="59">
        <v>16</v>
      </c>
      <c r="J151" s="59"/>
      <c r="K151" s="61">
        <v>3</v>
      </c>
      <c r="L151" t="s">
        <v>151</v>
      </c>
    </row>
    <row r="152" spans="1:13" outlineLevel="1" x14ac:dyDescent="0.25">
      <c r="A152" s="52">
        <f t="shared" si="32"/>
        <v>20</v>
      </c>
      <c r="B152" s="66" t="str">
        <f t="shared" si="30"/>
        <v/>
      </c>
      <c r="C152" s="58">
        <f t="shared" si="26"/>
        <v>4</v>
      </c>
      <c r="D152" s="58" t="str">
        <f t="shared" si="27"/>
        <v>A</v>
      </c>
      <c r="E152" s="59">
        <v>7</v>
      </c>
      <c r="F152" s="59">
        <v>8</v>
      </c>
      <c r="G152" s="59"/>
      <c r="H152" s="59">
        <v>17</v>
      </c>
      <c r="I152" s="59">
        <v>18</v>
      </c>
      <c r="J152" s="59"/>
      <c r="K152" s="61">
        <v>4</v>
      </c>
      <c r="L152" t="s">
        <v>151</v>
      </c>
    </row>
    <row r="153" spans="1:13" outlineLevel="1" x14ac:dyDescent="0.25">
      <c r="A153" s="52">
        <f t="shared" si="32"/>
        <v>20</v>
      </c>
      <c r="B153" s="66" t="str">
        <f t="shared" si="30"/>
        <v/>
      </c>
      <c r="C153" s="58">
        <f t="shared" si="26"/>
        <v>5</v>
      </c>
      <c r="D153" s="58" t="str">
        <f t="shared" si="27"/>
        <v>A</v>
      </c>
      <c r="E153" s="59">
        <v>9</v>
      </c>
      <c r="F153" s="59">
        <v>10</v>
      </c>
      <c r="G153" s="59"/>
      <c r="H153" s="59">
        <v>19</v>
      </c>
      <c r="I153" s="59">
        <v>20</v>
      </c>
      <c r="J153" s="59"/>
      <c r="K153" s="61">
        <v>5</v>
      </c>
      <c r="L153" t="s">
        <v>151</v>
      </c>
    </row>
    <row r="154" spans="1:13" outlineLevel="1" x14ac:dyDescent="0.25">
      <c r="A154" s="52">
        <f t="shared" si="32"/>
        <v>20</v>
      </c>
      <c r="B154" s="66" t="str">
        <f t="shared" si="30"/>
        <v/>
      </c>
      <c r="C154" s="58">
        <f t="shared" si="26"/>
        <v>1</v>
      </c>
      <c r="D154" s="58" t="str">
        <f t="shared" si="27"/>
        <v>B</v>
      </c>
      <c r="E154" s="59">
        <v>1</v>
      </c>
      <c r="F154" s="59">
        <v>5</v>
      </c>
      <c r="G154" s="59"/>
      <c r="H154" s="59">
        <v>14</v>
      </c>
      <c r="I154" s="59">
        <v>17</v>
      </c>
      <c r="J154" s="59"/>
      <c r="K154" s="61">
        <v>1</v>
      </c>
      <c r="L154" t="s">
        <v>152</v>
      </c>
    </row>
    <row r="155" spans="1:13" outlineLevel="1" x14ac:dyDescent="0.25">
      <c r="A155" s="52">
        <f t="shared" si="32"/>
        <v>20</v>
      </c>
      <c r="B155" s="66" t="str">
        <f t="shared" si="30"/>
        <v/>
      </c>
      <c r="C155" s="58">
        <f t="shared" si="26"/>
        <v>2</v>
      </c>
      <c r="D155" s="58" t="str">
        <f t="shared" si="27"/>
        <v>B</v>
      </c>
      <c r="E155" s="59">
        <v>3</v>
      </c>
      <c r="F155" s="59">
        <v>19</v>
      </c>
      <c r="G155" s="59"/>
      <c r="H155" s="59">
        <v>6</v>
      </c>
      <c r="I155" s="59">
        <v>12</v>
      </c>
      <c r="J155" s="59"/>
      <c r="K155" s="61">
        <v>2</v>
      </c>
      <c r="L155" t="s">
        <v>152</v>
      </c>
    </row>
    <row r="156" spans="1:13" outlineLevel="1" x14ac:dyDescent="0.25">
      <c r="A156" s="52">
        <f t="shared" si="32"/>
        <v>20</v>
      </c>
      <c r="B156" s="66" t="str">
        <f t="shared" si="30"/>
        <v/>
      </c>
      <c r="C156" s="58">
        <f t="shared" si="26"/>
        <v>3</v>
      </c>
      <c r="D156" s="58" t="str">
        <f t="shared" si="27"/>
        <v>B</v>
      </c>
      <c r="E156" s="59">
        <v>9</v>
      </c>
      <c r="F156" s="59">
        <v>13</v>
      </c>
      <c r="G156" s="59"/>
      <c r="H156" s="59">
        <v>4</v>
      </c>
      <c r="I156" s="59">
        <v>20</v>
      </c>
      <c r="J156" s="59"/>
      <c r="K156" s="61">
        <v>3</v>
      </c>
      <c r="L156" t="s">
        <v>152</v>
      </c>
    </row>
    <row r="157" spans="1:13" outlineLevel="1" x14ac:dyDescent="0.25">
      <c r="A157" s="52">
        <f t="shared" si="32"/>
        <v>20</v>
      </c>
      <c r="B157" s="66" t="str">
        <f t="shared" si="30"/>
        <v/>
      </c>
      <c r="C157" s="58">
        <f t="shared" si="26"/>
        <v>4</v>
      </c>
      <c r="D157" s="58" t="str">
        <f t="shared" si="27"/>
        <v>B</v>
      </c>
      <c r="E157" s="59">
        <v>11</v>
      </c>
      <c r="F157" s="59">
        <v>15</v>
      </c>
      <c r="G157" s="59"/>
      <c r="H157" s="59">
        <v>2</v>
      </c>
      <c r="I157" s="59">
        <v>8</v>
      </c>
      <c r="J157" s="59"/>
      <c r="K157" s="61">
        <v>4</v>
      </c>
      <c r="L157" t="s">
        <v>152</v>
      </c>
    </row>
    <row r="158" spans="1:13" outlineLevel="1" x14ac:dyDescent="0.25">
      <c r="A158" s="52">
        <f t="shared" si="32"/>
        <v>20</v>
      </c>
      <c r="B158" s="66" t="str">
        <f t="shared" si="30"/>
        <v/>
      </c>
      <c r="C158" s="58">
        <f t="shared" si="26"/>
        <v>5</v>
      </c>
      <c r="D158" s="58" t="str">
        <f t="shared" si="27"/>
        <v>B</v>
      </c>
      <c r="E158" s="59">
        <v>7</v>
      </c>
      <c r="F158" s="59">
        <v>16</v>
      </c>
      <c r="G158" s="59"/>
      <c r="H158" s="59">
        <v>10</v>
      </c>
      <c r="I158" s="59">
        <v>18</v>
      </c>
      <c r="J158" s="59"/>
      <c r="K158" s="61">
        <v>5</v>
      </c>
      <c r="L158" t="s">
        <v>152</v>
      </c>
    </row>
    <row r="159" spans="1:13" outlineLevel="1" x14ac:dyDescent="0.25">
      <c r="A159" s="52">
        <f t="shared" si="32"/>
        <v>20</v>
      </c>
      <c r="B159" s="66" t="str">
        <f t="shared" si="30"/>
        <v/>
      </c>
      <c r="C159" s="58">
        <f t="shared" si="26"/>
        <v>1</v>
      </c>
      <c r="D159" s="58" t="str">
        <f t="shared" si="27"/>
        <v>C</v>
      </c>
      <c r="E159" s="59">
        <v>1</v>
      </c>
      <c r="F159" s="59">
        <v>20</v>
      </c>
      <c r="G159" s="59"/>
      <c r="H159" s="59">
        <v>2</v>
      </c>
      <c r="I159" s="59">
        <v>19</v>
      </c>
      <c r="J159" s="59"/>
      <c r="K159" s="61">
        <v>1</v>
      </c>
      <c r="L159" t="s">
        <v>153</v>
      </c>
    </row>
    <row r="160" spans="1:13" outlineLevel="1" x14ac:dyDescent="0.25">
      <c r="A160" s="52">
        <f t="shared" si="32"/>
        <v>20</v>
      </c>
      <c r="B160" s="66" t="str">
        <f t="shared" si="30"/>
        <v/>
      </c>
      <c r="C160" s="58">
        <f t="shared" si="26"/>
        <v>2</v>
      </c>
      <c r="D160" s="58" t="str">
        <f t="shared" si="27"/>
        <v>C</v>
      </c>
      <c r="E160" s="59">
        <v>3</v>
      </c>
      <c r="F160" s="59">
        <v>7</v>
      </c>
      <c r="G160" s="59"/>
      <c r="H160" s="59">
        <v>4</v>
      </c>
      <c r="I160" s="59">
        <v>17</v>
      </c>
      <c r="J160" s="59"/>
      <c r="K160" s="61">
        <v>2</v>
      </c>
      <c r="L160" t="s">
        <v>153</v>
      </c>
    </row>
    <row r="161" spans="1:13" outlineLevel="1" x14ac:dyDescent="0.25">
      <c r="A161" s="52">
        <f t="shared" si="32"/>
        <v>20</v>
      </c>
      <c r="B161" s="66" t="str">
        <f t="shared" si="30"/>
        <v/>
      </c>
      <c r="C161" s="58">
        <f t="shared" si="26"/>
        <v>3</v>
      </c>
      <c r="D161" s="58" t="str">
        <f t="shared" si="27"/>
        <v>C</v>
      </c>
      <c r="E161" s="59">
        <v>5</v>
      </c>
      <c r="F161" s="59">
        <v>8</v>
      </c>
      <c r="G161" s="59"/>
      <c r="H161" s="59">
        <v>9</v>
      </c>
      <c r="I161" s="59">
        <v>16</v>
      </c>
      <c r="J161" s="59"/>
      <c r="K161" s="61">
        <v>3</v>
      </c>
      <c r="L161" t="s">
        <v>153</v>
      </c>
    </row>
    <row r="162" spans="1:13" outlineLevel="1" x14ac:dyDescent="0.25">
      <c r="A162" s="52">
        <f t="shared" si="32"/>
        <v>20</v>
      </c>
      <c r="B162" s="66" t="str">
        <f t="shared" si="30"/>
        <v/>
      </c>
      <c r="C162" s="58">
        <f t="shared" si="26"/>
        <v>4</v>
      </c>
      <c r="D162" s="58" t="str">
        <f t="shared" si="27"/>
        <v>C</v>
      </c>
      <c r="E162" s="59">
        <v>6</v>
      </c>
      <c r="F162" s="59">
        <v>15</v>
      </c>
      <c r="G162" s="59"/>
      <c r="H162" s="59">
        <v>10</v>
      </c>
      <c r="I162" s="59">
        <v>11</v>
      </c>
      <c r="J162" s="59"/>
      <c r="K162" s="61">
        <v>4</v>
      </c>
      <c r="L162" t="s">
        <v>153</v>
      </c>
    </row>
    <row r="163" spans="1:13" outlineLevel="1" x14ac:dyDescent="0.25">
      <c r="A163" s="52">
        <f t="shared" si="32"/>
        <v>20</v>
      </c>
      <c r="B163" s="66" t="str">
        <f t="shared" si="30"/>
        <v/>
      </c>
      <c r="C163" s="58">
        <f t="shared" si="26"/>
        <v>5</v>
      </c>
      <c r="D163" s="58" t="str">
        <f t="shared" si="27"/>
        <v>C</v>
      </c>
      <c r="E163" s="59">
        <v>12</v>
      </c>
      <c r="F163" s="59">
        <v>14</v>
      </c>
      <c r="G163" s="59"/>
      <c r="H163" s="59">
        <v>13</v>
      </c>
      <c r="I163" s="59">
        <v>18</v>
      </c>
      <c r="J163" s="59"/>
      <c r="K163" s="61">
        <v>5</v>
      </c>
      <c r="L163" t="s">
        <v>153</v>
      </c>
    </row>
    <row r="164" spans="1:13" outlineLevel="1" x14ac:dyDescent="0.25">
      <c r="A164" s="52">
        <f t="shared" si="32"/>
        <v>20</v>
      </c>
      <c r="B164" s="66" t="str">
        <f t="shared" si="30"/>
        <v/>
      </c>
      <c r="C164" s="58">
        <f t="shared" si="26"/>
        <v>1</v>
      </c>
      <c r="D164" s="58" t="str">
        <f t="shared" si="27"/>
        <v>D</v>
      </c>
      <c r="E164" s="59">
        <v>1</v>
      </c>
      <c r="F164" s="59">
        <v>3</v>
      </c>
      <c r="G164" s="59"/>
      <c r="H164" s="59">
        <v>16</v>
      </c>
      <c r="I164" s="59">
        <v>20</v>
      </c>
      <c r="J164" s="59"/>
      <c r="K164" s="61">
        <v>1</v>
      </c>
      <c r="L164" t="s">
        <v>154</v>
      </c>
    </row>
    <row r="165" spans="1:13" outlineLevel="1" x14ac:dyDescent="0.25">
      <c r="A165" s="52">
        <f t="shared" si="32"/>
        <v>20</v>
      </c>
      <c r="B165" s="66" t="str">
        <f t="shared" si="30"/>
        <v/>
      </c>
      <c r="C165" s="58">
        <f t="shared" si="26"/>
        <v>2</v>
      </c>
      <c r="D165" s="58" t="str">
        <f t="shared" si="27"/>
        <v>D</v>
      </c>
      <c r="E165" s="59">
        <v>2</v>
      </c>
      <c r="F165" s="59">
        <v>10</v>
      </c>
      <c r="G165" s="59"/>
      <c r="H165" s="59">
        <v>17</v>
      </c>
      <c r="I165" s="59">
        <v>19</v>
      </c>
      <c r="J165" s="59"/>
      <c r="K165" s="61">
        <v>2</v>
      </c>
      <c r="L165" t="s">
        <v>154</v>
      </c>
    </row>
    <row r="166" spans="1:13" outlineLevel="1" x14ac:dyDescent="0.25">
      <c r="A166" s="52">
        <f t="shared" si="32"/>
        <v>20</v>
      </c>
      <c r="B166" s="66" t="str">
        <f t="shared" si="30"/>
        <v/>
      </c>
      <c r="C166" s="58">
        <f t="shared" ref="C166:C229" si="33">K166</f>
        <v>3</v>
      </c>
      <c r="D166" s="58" t="str">
        <f t="shared" ref="D166:D229" si="34">IF(C166="","",L166)</f>
        <v>D</v>
      </c>
      <c r="E166" s="59">
        <v>4</v>
      </c>
      <c r="F166" s="59">
        <v>7</v>
      </c>
      <c r="G166" s="59"/>
      <c r="H166" s="59">
        <v>8</v>
      </c>
      <c r="I166" s="59">
        <v>14</v>
      </c>
      <c r="J166" s="59"/>
      <c r="K166" s="61">
        <v>3</v>
      </c>
      <c r="L166" t="s">
        <v>154</v>
      </c>
    </row>
    <row r="167" spans="1:13" outlineLevel="1" x14ac:dyDescent="0.25">
      <c r="A167" s="52">
        <f t="shared" si="32"/>
        <v>20</v>
      </c>
      <c r="B167" s="66" t="str">
        <f t="shared" si="30"/>
        <v/>
      </c>
      <c r="C167" s="58">
        <f t="shared" si="33"/>
        <v>4</v>
      </c>
      <c r="D167" s="58" t="str">
        <f t="shared" si="34"/>
        <v>D</v>
      </c>
      <c r="E167" s="59">
        <v>5</v>
      </c>
      <c r="F167" s="59">
        <v>15</v>
      </c>
      <c r="G167" s="59"/>
      <c r="H167" s="59">
        <v>6</v>
      </c>
      <c r="I167" s="59">
        <v>18</v>
      </c>
      <c r="J167" s="59"/>
      <c r="K167" s="61">
        <v>4</v>
      </c>
      <c r="L167" t="s">
        <v>154</v>
      </c>
    </row>
    <row r="168" spans="1:13" ht="15.75" outlineLevel="1" thickBot="1" x14ac:dyDescent="0.3">
      <c r="A168" s="52">
        <f t="shared" si="32"/>
        <v>20</v>
      </c>
      <c r="B168" s="66" t="str">
        <f t="shared" si="30"/>
        <v/>
      </c>
      <c r="C168" s="58">
        <f t="shared" si="33"/>
        <v>5</v>
      </c>
      <c r="D168" s="58" t="str">
        <f t="shared" si="34"/>
        <v>D</v>
      </c>
      <c r="E168" s="59">
        <v>9</v>
      </c>
      <c r="F168" s="59">
        <v>11</v>
      </c>
      <c r="G168" s="59"/>
      <c r="H168" s="59">
        <v>12</v>
      </c>
      <c r="I168" s="59">
        <v>13</v>
      </c>
      <c r="J168" s="59"/>
      <c r="K168" s="61">
        <v>5</v>
      </c>
      <c r="L168" t="s">
        <v>154</v>
      </c>
    </row>
    <row r="169" spans="1:13" ht="15.75" outlineLevel="1" thickTop="1" x14ac:dyDescent="0.25">
      <c r="A169" s="64">
        <v>21</v>
      </c>
      <c r="B169" s="64" t="str">
        <f t="shared" si="30"/>
        <v/>
      </c>
      <c r="C169" s="62">
        <f t="shared" si="33"/>
        <v>1</v>
      </c>
      <c r="D169" s="62" t="str">
        <f t="shared" si="34"/>
        <v>A</v>
      </c>
      <c r="E169" s="63">
        <v>1</v>
      </c>
      <c r="F169" s="63">
        <v>2</v>
      </c>
      <c r="G169" s="63">
        <v>21</v>
      </c>
      <c r="H169" s="63">
        <v>11</v>
      </c>
      <c r="I169" s="63">
        <v>12</v>
      </c>
      <c r="J169" s="62"/>
      <c r="K169" s="61">
        <v>1</v>
      </c>
      <c r="L169" t="s">
        <v>151</v>
      </c>
      <c r="M169" s="186" t="s">
        <v>281</v>
      </c>
    </row>
    <row r="170" spans="1:13" outlineLevel="1" x14ac:dyDescent="0.25">
      <c r="A170" s="64">
        <f t="shared" ref="A170:A188" si="35">A169</f>
        <v>21</v>
      </c>
      <c r="B170" s="64" t="str">
        <f t="shared" si="30"/>
        <v/>
      </c>
      <c r="C170" s="62">
        <f t="shared" si="33"/>
        <v>2</v>
      </c>
      <c r="D170" s="62" t="str">
        <f t="shared" si="34"/>
        <v>A</v>
      </c>
      <c r="E170" s="63">
        <v>3</v>
      </c>
      <c r="F170" s="63">
        <v>4</v>
      </c>
      <c r="G170" s="62"/>
      <c r="H170" s="63">
        <v>13</v>
      </c>
      <c r="I170" s="63">
        <v>14</v>
      </c>
      <c r="J170" s="62"/>
      <c r="K170" s="61">
        <v>2</v>
      </c>
      <c r="L170" t="s">
        <v>151</v>
      </c>
    </row>
    <row r="171" spans="1:13" outlineLevel="1" x14ac:dyDescent="0.25">
      <c r="A171" s="64">
        <f t="shared" si="35"/>
        <v>21</v>
      </c>
      <c r="B171" s="64" t="str">
        <f t="shared" si="30"/>
        <v/>
      </c>
      <c r="C171" s="62">
        <f t="shared" si="33"/>
        <v>3</v>
      </c>
      <c r="D171" s="62" t="str">
        <f t="shared" si="34"/>
        <v>A</v>
      </c>
      <c r="E171" s="63">
        <v>5</v>
      </c>
      <c r="F171" s="63">
        <v>6</v>
      </c>
      <c r="G171" s="62"/>
      <c r="H171" s="63">
        <v>15</v>
      </c>
      <c r="I171" s="63">
        <v>16</v>
      </c>
      <c r="J171" s="62"/>
      <c r="K171" s="61">
        <v>3</v>
      </c>
      <c r="L171" t="s">
        <v>151</v>
      </c>
    </row>
    <row r="172" spans="1:13" outlineLevel="1" x14ac:dyDescent="0.25">
      <c r="A172" s="64">
        <f t="shared" si="35"/>
        <v>21</v>
      </c>
      <c r="B172" s="64" t="str">
        <f t="shared" si="30"/>
        <v/>
      </c>
      <c r="C172" s="62">
        <f t="shared" si="33"/>
        <v>4</v>
      </c>
      <c r="D172" s="62" t="str">
        <f t="shared" si="34"/>
        <v>A</v>
      </c>
      <c r="E172" s="63">
        <v>7</v>
      </c>
      <c r="F172" s="63">
        <v>8</v>
      </c>
      <c r="G172" s="62"/>
      <c r="H172" s="63">
        <v>17</v>
      </c>
      <c r="I172" s="63">
        <v>18</v>
      </c>
      <c r="J172" s="62"/>
      <c r="K172" s="61">
        <v>4</v>
      </c>
      <c r="L172" t="s">
        <v>151</v>
      </c>
    </row>
    <row r="173" spans="1:13" outlineLevel="1" x14ac:dyDescent="0.25">
      <c r="A173" s="64">
        <f t="shared" si="35"/>
        <v>21</v>
      </c>
      <c r="B173" s="64" t="str">
        <f t="shared" si="30"/>
        <v/>
      </c>
      <c r="C173" s="62">
        <f t="shared" si="33"/>
        <v>5</v>
      </c>
      <c r="D173" s="62" t="str">
        <f t="shared" si="34"/>
        <v>A</v>
      </c>
      <c r="E173" s="63">
        <v>9</v>
      </c>
      <c r="F173" s="63">
        <v>10</v>
      </c>
      <c r="G173" s="62"/>
      <c r="H173" s="63">
        <v>19</v>
      </c>
      <c r="I173" s="63">
        <v>20</v>
      </c>
      <c r="J173" s="62"/>
      <c r="K173" s="61">
        <v>5</v>
      </c>
      <c r="L173" t="s">
        <v>151</v>
      </c>
    </row>
    <row r="174" spans="1:13" outlineLevel="1" x14ac:dyDescent="0.25">
      <c r="A174" s="64">
        <f t="shared" si="35"/>
        <v>21</v>
      </c>
      <c r="B174" s="64" t="str">
        <f t="shared" si="30"/>
        <v/>
      </c>
      <c r="C174" s="62">
        <f t="shared" si="33"/>
        <v>1</v>
      </c>
      <c r="D174" s="62" t="str">
        <f t="shared" si="34"/>
        <v>B</v>
      </c>
      <c r="E174" s="63">
        <v>11</v>
      </c>
      <c r="F174" s="63">
        <v>14</v>
      </c>
      <c r="G174" s="63">
        <v>19</v>
      </c>
      <c r="H174" s="63">
        <v>1</v>
      </c>
      <c r="I174" s="63">
        <v>12</v>
      </c>
      <c r="J174" s="62"/>
      <c r="K174" s="61">
        <v>1</v>
      </c>
      <c r="L174" t="s">
        <v>152</v>
      </c>
    </row>
    <row r="175" spans="1:13" outlineLevel="1" x14ac:dyDescent="0.25">
      <c r="A175" s="64">
        <f t="shared" si="35"/>
        <v>21</v>
      </c>
      <c r="B175" s="64" t="str">
        <f t="shared" si="30"/>
        <v/>
      </c>
      <c r="C175" s="62">
        <f t="shared" si="33"/>
        <v>2</v>
      </c>
      <c r="D175" s="62" t="str">
        <f t="shared" si="34"/>
        <v>B</v>
      </c>
      <c r="E175" s="63">
        <v>3</v>
      </c>
      <c r="F175" s="63">
        <v>18</v>
      </c>
      <c r="G175" s="62"/>
      <c r="H175" s="63">
        <v>4</v>
      </c>
      <c r="I175" s="63">
        <v>17</v>
      </c>
      <c r="J175" s="62"/>
      <c r="K175" s="61">
        <v>2</v>
      </c>
      <c r="L175" t="s">
        <v>152</v>
      </c>
    </row>
    <row r="176" spans="1:13" outlineLevel="1" x14ac:dyDescent="0.25">
      <c r="A176" s="64">
        <f t="shared" si="35"/>
        <v>21</v>
      </c>
      <c r="B176" s="64" t="str">
        <f t="shared" si="30"/>
        <v/>
      </c>
      <c r="C176" s="62">
        <f t="shared" si="33"/>
        <v>3</v>
      </c>
      <c r="D176" s="62" t="str">
        <f t="shared" si="34"/>
        <v>B</v>
      </c>
      <c r="E176" s="63">
        <v>6</v>
      </c>
      <c r="F176" s="63">
        <v>13</v>
      </c>
      <c r="G176" s="62"/>
      <c r="H176" s="63">
        <v>9</v>
      </c>
      <c r="I176" s="63">
        <v>20</v>
      </c>
      <c r="J176" s="62"/>
      <c r="K176" s="61">
        <v>3</v>
      </c>
      <c r="L176" t="s">
        <v>152</v>
      </c>
    </row>
    <row r="177" spans="1:13" outlineLevel="1" x14ac:dyDescent="0.25">
      <c r="A177" s="64">
        <f t="shared" si="35"/>
        <v>21</v>
      </c>
      <c r="B177" s="64" t="str">
        <f t="shared" si="30"/>
        <v/>
      </c>
      <c r="C177" s="62">
        <f t="shared" si="33"/>
        <v>4</v>
      </c>
      <c r="D177" s="62" t="str">
        <f t="shared" si="34"/>
        <v>B</v>
      </c>
      <c r="E177" s="63">
        <v>5</v>
      </c>
      <c r="F177" s="63">
        <v>15</v>
      </c>
      <c r="G177" s="62"/>
      <c r="H177" s="63">
        <v>8</v>
      </c>
      <c r="I177" s="63">
        <v>16</v>
      </c>
      <c r="J177" s="62"/>
      <c r="K177" s="61">
        <v>4</v>
      </c>
      <c r="L177" t="s">
        <v>152</v>
      </c>
    </row>
    <row r="178" spans="1:13" outlineLevel="1" x14ac:dyDescent="0.25">
      <c r="A178" s="64">
        <f t="shared" si="35"/>
        <v>21</v>
      </c>
      <c r="B178" s="64" t="str">
        <f t="shared" si="30"/>
        <v/>
      </c>
      <c r="C178" s="62">
        <f t="shared" si="33"/>
        <v>5</v>
      </c>
      <c r="D178" s="62" t="str">
        <f t="shared" si="34"/>
        <v>B</v>
      </c>
      <c r="E178" s="63">
        <v>2</v>
      </c>
      <c r="F178" s="63">
        <v>7</v>
      </c>
      <c r="G178" s="62"/>
      <c r="H178" s="63">
        <v>10</v>
      </c>
      <c r="I178" s="63">
        <v>21</v>
      </c>
      <c r="J178" s="62"/>
      <c r="K178" s="61">
        <v>5</v>
      </c>
      <c r="L178" t="s">
        <v>152</v>
      </c>
    </row>
    <row r="179" spans="1:13" outlineLevel="1" x14ac:dyDescent="0.25">
      <c r="A179" s="64">
        <f t="shared" si="35"/>
        <v>21</v>
      </c>
      <c r="B179" s="64" t="str">
        <f t="shared" si="30"/>
        <v/>
      </c>
      <c r="C179" s="62">
        <f t="shared" si="33"/>
        <v>1</v>
      </c>
      <c r="D179" s="62" t="str">
        <f t="shared" si="34"/>
        <v>C</v>
      </c>
      <c r="E179" s="63">
        <v>4</v>
      </c>
      <c r="F179" s="63">
        <v>5</v>
      </c>
      <c r="G179" s="63">
        <v>8</v>
      </c>
      <c r="H179" s="63">
        <v>10</v>
      </c>
      <c r="I179" s="63">
        <v>16</v>
      </c>
      <c r="J179" s="62"/>
      <c r="K179" s="61">
        <v>1</v>
      </c>
      <c r="L179" t="s">
        <v>153</v>
      </c>
    </row>
    <row r="180" spans="1:13" outlineLevel="1" x14ac:dyDescent="0.25">
      <c r="A180" s="64">
        <f t="shared" si="35"/>
        <v>21</v>
      </c>
      <c r="B180" s="64" t="str">
        <f t="shared" si="30"/>
        <v/>
      </c>
      <c r="C180" s="62">
        <f t="shared" si="33"/>
        <v>2</v>
      </c>
      <c r="D180" s="62" t="str">
        <f t="shared" si="34"/>
        <v>C</v>
      </c>
      <c r="E180" s="63">
        <v>3</v>
      </c>
      <c r="F180" s="63">
        <v>7</v>
      </c>
      <c r="G180" s="62"/>
      <c r="H180" s="63">
        <v>2</v>
      </c>
      <c r="I180" s="63">
        <v>17</v>
      </c>
      <c r="J180" s="62"/>
      <c r="K180" s="61">
        <v>2</v>
      </c>
      <c r="L180" t="s">
        <v>153</v>
      </c>
    </row>
    <row r="181" spans="1:13" outlineLevel="1" x14ac:dyDescent="0.25">
      <c r="A181" s="64">
        <f t="shared" si="35"/>
        <v>21</v>
      </c>
      <c r="B181" s="64" t="str">
        <f t="shared" si="30"/>
        <v/>
      </c>
      <c r="C181" s="62">
        <f t="shared" si="33"/>
        <v>3</v>
      </c>
      <c r="D181" s="62" t="str">
        <f t="shared" si="34"/>
        <v>C</v>
      </c>
      <c r="E181" s="63">
        <v>1</v>
      </c>
      <c r="F181" s="63">
        <v>20</v>
      </c>
      <c r="G181" s="62"/>
      <c r="H181" s="63">
        <v>13</v>
      </c>
      <c r="I181" s="63">
        <v>19</v>
      </c>
      <c r="J181" s="62"/>
      <c r="K181" s="61">
        <v>3</v>
      </c>
      <c r="L181" t="s">
        <v>153</v>
      </c>
    </row>
    <row r="182" spans="1:13" outlineLevel="1" x14ac:dyDescent="0.25">
      <c r="A182" s="64">
        <f t="shared" si="35"/>
        <v>21</v>
      </c>
      <c r="B182" s="64" t="str">
        <f t="shared" si="30"/>
        <v/>
      </c>
      <c r="C182" s="62">
        <f t="shared" si="33"/>
        <v>4</v>
      </c>
      <c r="D182" s="62" t="str">
        <f t="shared" si="34"/>
        <v>C</v>
      </c>
      <c r="E182" s="63">
        <v>6</v>
      </c>
      <c r="F182" s="63">
        <v>18</v>
      </c>
      <c r="G182" s="62"/>
      <c r="H182" s="63">
        <v>9</v>
      </c>
      <c r="I182" s="63">
        <v>15</v>
      </c>
      <c r="J182" s="62"/>
      <c r="K182" s="61">
        <v>4</v>
      </c>
      <c r="L182" t="s">
        <v>153</v>
      </c>
    </row>
    <row r="183" spans="1:13" outlineLevel="1" x14ac:dyDescent="0.25">
      <c r="A183" s="64">
        <f t="shared" si="35"/>
        <v>21</v>
      </c>
      <c r="B183" s="64" t="str">
        <f t="shared" si="30"/>
        <v/>
      </c>
      <c r="C183" s="62">
        <f t="shared" si="33"/>
        <v>5</v>
      </c>
      <c r="D183" s="62" t="str">
        <f t="shared" si="34"/>
        <v>C</v>
      </c>
      <c r="E183" s="63">
        <v>11</v>
      </c>
      <c r="F183" s="63">
        <v>21</v>
      </c>
      <c r="G183" s="62"/>
      <c r="H183" s="63">
        <v>12</v>
      </c>
      <c r="I183" s="63">
        <v>14</v>
      </c>
      <c r="J183" s="62"/>
      <c r="K183" s="61">
        <v>5</v>
      </c>
      <c r="L183" t="s">
        <v>153</v>
      </c>
    </row>
    <row r="184" spans="1:13" outlineLevel="1" x14ac:dyDescent="0.25">
      <c r="A184" s="64">
        <f t="shared" si="35"/>
        <v>21</v>
      </c>
      <c r="B184" s="64" t="str">
        <f t="shared" si="30"/>
        <v/>
      </c>
      <c r="C184" s="62">
        <f t="shared" si="33"/>
        <v>1</v>
      </c>
      <c r="D184" s="62" t="str">
        <f t="shared" si="34"/>
        <v>D</v>
      </c>
      <c r="E184" s="62">
        <v>6</v>
      </c>
      <c r="F184" s="62">
        <v>11</v>
      </c>
      <c r="G184" s="62">
        <v>18</v>
      </c>
      <c r="H184" s="62">
        <v>17</v>
      </c>
      <c r="I184" s="62">
        <v>20</v>
      </c>
      <c r="J184" s="62"/>
      <c r="K184" s="61">
        <v>1</v>
      </c>
      <c r="L184" t="s">
        <v>154</v>
      </c>
    </row>
    <row r="185" spans="1:13" outlineLevel="1" x14ac:dyDescent="0.25">
      <c r="A185" s="64">
        <f t="shared" si="35"/>
        <v>21</v>
      </c>
      <c r="B185" s="64" t="str">
        <f t="shared" si="30"/>
        <v/>
      </c>
      <c r="C185" s="62">
        <f t="shared" si="33"/>
        <v>2</v>
      </c>
      <c r="D185" s="62" t="str">
        <f t="shared" si="34"/>
        <v>D</v>
      </c>
      <c r="E185" s="62">
        <v>7</v>
      </c>
      <c r="F185" s="62">
        <v>12</v>
      </c>
      <c r="G185" s="62"/>
      <c r="H185" s="62">
        <v>3</v>
      </c>
      <c r="I185" s="62">
        <v>21</v>
      </c>
      <c r="J185" s="62"/>
      <c r="K185" s="61">
        <v>2</v>
      </c>
      <c r="L185" t="s">
        <v>154</v>
      </c>
    </row>
    <row r="186" spans="1:13" outlineLevel="1" x14ac:dyDescent="0.25">
      <c r="A186" s="64">
        <f t="shared" si="35"/>
        <v>21</v>
      </c>
      <c r="B186" s="64" t="str">
        <f t="shared" si="30"/>
        <v/>
      </c>
      <c r="C186" s="62">
        <f t="shared" si="33"/>
        <v>3</v>
      </c>
      <c r="D186" s="62" t="str">
        <f t="shared" si="34"/>
        <v>D</v>
      </c>
      <c r="E186" s="62">
        <v>5</v>
      </c>
      <c r="F186" s="62">
        <v>19</v>
      </c>
      <c r="G186" s="62"/>
      <c r="H186" s="62">
        <v>4</v>
      </c>
      <c r="I186" s="62">
        <v>8</v>
      </c>
      <c r="J186" s="62"/>
      <c r="K186" s="61">
        <v>3</v>
      </c>
      <c r="L186" t="s">
        <v>154</v>
      </c>
    </row>
    <row r="187" spans="1:13" outlineLevel="1" x14ac:dyDescent="0.25">
      <c r="A187" s="64">
        <f t="shared" si="35"/>
        <v>21</v>
      </c>
      <c r="B187" s="64" t="str">
        <f t="shared" si="30"/>
        <v/>
      </c>
      <c r="C187" s="62">
        <f t="shared" si="33"/>
        <v>4</v>
      </c>
      <c r="D187" s="62" t="str">
        <f t="shared" si="34"/>
        <v>D</v>
      </c>
      <c r="E187" s="62">
        <v>1</v>
      </c>
      <c r="F187" s="62">
        <v>15</v>
      </c>
      <c r="G187" s="62"/>
      <c r="H187" s="62">
        <v>10</v>
      </c>
      <c r="I187" s="62">
        <v>13</v>
      </c>
      <c r="J187" s="62"/>
      <c r="K187" s="61">
        <v>4</v>
      </c>
      <c r="L187" t="s">
        <v>154</v>
      </c>
    </row>
    <row r="188" spans="1:13" ht="15.75" outlineLevel="1" thickBot="1" x14ac:dyDescent="0.3">
      <c r="A188" s="64">
        <f t="shared" si="35"/>
        <v>21</v>
      </c>
      <c r="B188" s="64" t="str">
        <f t="shared" si="30"/>
        <v/>
      </c>
      <c r="C188" s="62">
        <f t="shared" si="33"/>
        <v>5</v>
      </c>
      <c r="D188" s="62" t="str">
        <f t="shared" si="34"/>
        <v>D</v>
      </c>
      <c r="E188" s="62">
        <v>9</v>
      </c>
      <c r="F188" s="62">
        <v>14</v>
      </c>
      <c r="G188" s="62"/>
      <c r="H188" s="62">
        <v>2</v>
      </c>
      <c r="I188" s="62">
        <v>16</v>
      </c>
      <c r="J188" s="62"/>
      <c r="K188" s="61">
        <v>5</v>
      </c>
      <c r="L188" t="s">
        <v>154</v>
      </c>
    </row>
    <row r="189" spans="1:13" ht="15.75" outlineLevel="1" thickTop="1" x14ac:dyDescent="0.25">
      <c r="A189" s="52">
        <v>22</v>
      </c>
      <c r="B189" s="52" t="str">
        <f t="shared" si="30"/>
        <v/>
      </c>
      <c r="C189" s="58">
        <f t="shared" si="33"/>
        <v>1</v>
      </c>
      <c r="D189" s="58" t="str">
        <f t="shared" si="34"/>
        <v>A</v>
      </c>
      <c r="E189" s="59">
        <v>1</v>
      </c>
      <c r="F189" s="59">
        <v>2</v>
      </c>
      <c r="G189" s="59">
        <v>21</v>
      </c>
      <c r="H189" s="59">
        <v>11</v>
      </c>
      <c r="I189" s="59">
        <v>12</v>
      </c>
      <c r="J189" s="59">
        <v>22</v>
      </c>
      <c r="K189" s="61">
        <v>1</v>
      </c>
      <c r="L189" t="s">
        <v>151</v>
      </c>
      <c r="M189" s="186" t="s">
        <v>281</v>
      </c>
    </row>
    <row r="190" spans="1:13" outlineLevel="1" x14ac:dyDescent="0.25">
      <c r="A190" s="52">
        <f t="shared" ref="A190:A208" si="36">A189</f>
        <v>22</v>
      </c>
      <c r="B190" s="52" t="str">
        <f t="shared" si="30"/>
        <v/>
      </c>
      <c r="C190" s="58">
        <f t="shared" si="33"/>
        <v>2</v>
      </c>
      <c r="D190" s="58" t="str">
        <f t="shared" si="34"/>
        <v>A</v>
      </c>
      <c r="E190" s="59">
        <v>3</v>
      </c>
      <c r="F190" s="59">
        <v>4</v>
      </c>
      <c r="G190" s="59"/>
      <c r="H190" s="59">
        <v>13</v>
      </c>
      <c r="I190" s="59">
        <v>14</v>
      </c>
      <c r="J190" s="59"/>
      <c r="K190" s="61">
        <v>2</v>
      </c>
      <c r="L190" t="s">
        <v>151</v>
      </c>
    </row>
    <row r="191" spans="1:13" outlineLevel="1" x14ac:dyDescent="0.25">
      <c r="A191" s="52">
        <f t="shared" si="36"/>
        <v>22</v>
      </c>
      <c r="B191" s="52" t="str">
        <f t="shared" si="30"/>
        <v/>
      </c>
      <c r="C191" s="58">
        <f t="shared" si="33"/>
        <v>3</v>
      </c>
      <c r="D191" s="58" t="str">
        <f t="shared" si="34"/>
        <v>A</v>
      </c>
      <c r="E191" s="59">
        <v>5</v>
      </c>
      <c r="F191" s="59">
        <v>6</v>
      </c>
      <c r="G191" s="59"/>
      <c r="H191" s="59">
        <v>15</v>
      </c>
      <c r="I191" s="59">
        <v>16</v>
      </c>
      <c r="J191" s="59"/>
      <c r="K191" s="61">
        <v>3</v>
      </c>
      <c r="L191" t="s">
        <v>151</v>
      </c>
    </row>
    <row r="192" spans="1:13" outlineLevel="1" x14ac:dyDescent="0.25">
      <c r="A192" s="52">
        <f t="shared" si="36"/>
        <v>22</v>
      </c>
      <c r="B192" s="52" t="str">
        <f t="shared" si="30"/>
        <v/>
      </c>
      <c r="C192" s="58">
        <f t="shared" si="33"/>
        <v>4</v>
      </c>
      <c r="D192" s="58" t="str">
        <f t="shared" si="34"/>
        <v>A</v>
      </c>
      <c r="E192" s="59">
        <v>7</v>
      </c>
      <c r="F192" s="59">
        <v>8</v>
      </c>
      <c r="G192" s="59"/>
      <c r="H192" s="59">
        <v>17</v>
      </c>
      <c r="I192" s="59">
        <v>18</v>
      </c>
      <c r="J192" s="59"/>
      <c r="K192" s="61">
        <v>4</v>
      </c>
      <c r="L192" t="s">
        <v>151</v>
      </c>
    </row>
    <row r="193" spans="1:12" outlineLevel="1" x14ac:dyDescent="0.25">
      <c r="A193" s="52">
        <f t="shared" si="36"/>
        <v>22</v>
      </c>
      <c r="B193" s="52" t="str">
        <f t="shared" si="30"/>
        <v/>
      </c>
      <c r="C193" s="58">
        <f t="shared" si="33"/>
        <v>5</v>
      </c>
      <c r="D193" s="58" t="str">
        <f t="shared" si="34"/>
        <v>A</v>
      </c>
      <c r="E193" s="59">
        <v>9</v>
      </c>
      <c r="F193" s="59">
        <v>10</v>
      </c>
      <c r="G193" s="59"/>
      <c r="H193" s="59">
        <v>19</v>
      </c>
      <c r="I193" s="59">
        <v>20</v>
      </c>
      <c r="J193" s="59"/>
      <c r="K193" s="61">
        <v>5</v>
      </c>
      <c r="L193" t="s">
        <v>151</v>
      </c>
    </row>
    <row r="194" spans="1:12" outlineLevel="1" x14ac:dyDescent="0.25">
      <c r="A194" s="52">
        <f t="shared" si="36"/>
        <v>22</v>
      </c>
      <c r="B194" s="52" t="str">
        <f t="shared" si="30"/>
        <v/>
      </c>
      <c r="C194" s="58">
        <f t="shared" si="33"/>
        <v>1</v>
      </c>
      <c r="D194" s="58" t="str">
        <f t="shared" si="34"/>
        <v>B</v>
      </c>
      <c r="E194" s="59">
        <v>3</v>
      </c>
      <c r="F194" s="59">
        <v>5</v>
      </c>
      <c r="G194" s="59">
        <v>7</v>
      </c>
      <c r="H194" s="59">
        <v>4</v>
      </c>
      <c r="I194" s="59">
        <v>13</v>
      </c>
      <c r="J194" s="59">
        <v>20</v>
      </c>
      <c r="K194" s="61">
        <v>1</v>
      </c>
      <c r="L194" t="s">
        <v>152</v>
      </c>
    </row>
    <row r="195" spans="1:12" outlineLevel="1" x14ac:dyDescent="0.25">
      <c r="A195" s="52">
        <f t="shared" si="36"/>
        <v>22</v>
      </c>
      <c r="B195" s="52" t="str">
        <f t="shared" si="30"/>
        <v/>
      </c>
      <c r="C195" s="58">
        <f t="shared" si="33"/>
        <v>2</v>
      </c>
      <c r="D195" s="58" t="str">
        <f t="shared" si="34"/>
        <v>B</v>
      </c>
      <c r="E195" s="59">
        <v>15</v>
      </c>
      <c r="F195" s="59">
        <v>17</v>
      </c>
      <c r="G195" s="59"/>
      <c r="H195" s="59">
        <v>1</v>
      </c>
      <c r="I195" s="59">
        <v>19</v>
      </c>
      <c r="J195" s="59"/>
      <c r="K195" s="61">
        <v>2</v>
      </c>
      <c r="L195" t="s">
        <v>152</v>
      </c>
    </row>
    <row r="196" spans="1:12" outlineLevel="1" x14ac:dyDescent="0.25">
      <c r="A196" s="52">
        <f t="shared" si="36"/>
        <v>22</v>
      </c>
      <c r="B196" s="52" t="str">
        <f t="shared" si="30"/>
        <v/>
      </c>
      <c r="C196" s="58">
        <f t="shared" si="33"/>
        <v>3</v>
      </c>
      <c r="D196" s="58" t="str">
        <f t="shared" si="34"/>
        <v>B</v>
      </c>
      <c r="E196" s="59">
        <v>6</v>
      </c>
      <c r="F196" s="59">
        <v>11</v>
      </c>
      <c r="G196" s="59"/>
      <c r="H196" s="59">
        <v>2</v>
      </c>
      <c r="I196" s="59">
        <v>8</v>
      </c>
      <c r="J196" s="59"/>
      <c r="K196" s="61">
        <v>3</v>
      </c>
      <c r="L196" t="s">
        <v>152</v>
      </c>
    </row>
    <row r="197" spans="1:12" outlineLevel="1" x14ac:dyDescent="0.25">
      <c r="A197" s="52">
        <f t="shared" si="36"/>
        <v>22</v>
      </c>
      <c r="B197" s="52" t="str">
        <f t="shared" ref="B197:B260" si="37">IF(A197&lt;&gt;$B$3,"",$B$3&amp;"-"&amp;D197&amp;"-"&amp;C197)</f>
        <v/>
      </c>
      <c r="C197" s="58">
        <f t="shared" si="33"/>
        <v>4</v>
      </c>
      <c r="D197" s="58" t="str">
        <f t="shared" si="34"/>
        <v>B</v>
      </c>
      <c r="E197" s="59">
        <v>16</v>
      </c>
      <c r="F197" s="59">
        <v>18</v>
      </c>
      <c r="G197" s="59"/>
      <c r="H197" s="59">
        <v>9</v>
      </c>
      <c r="I197" s="59">
        <v>14</v>
      </c>
      <c r="J197" s="59"/>
      <c r="K197" s="61">
        <v>4</v>
      </c>
      <c r="L197" t="s">
        <v>152</v>
      </c>
    </row>
    <row r="198" spans="1:12" outlineLevel="1" x14ac:dyDescent="0.25">
      <c r="A198" s="52">
        <f t="shared" si="36"/>
        <v>22</v>
      </c>
      <c r="B198" s="52" t="str">
        <f t="shared" si="37"/>
        <v/>
      </c>
      <c r="C198" s="58">
        <f t="shared" si="33"/>
        <v>5</v>
      </c>
      <c r="D198" s="58" t="str">
        <f t="shared" si="34"/>
        <v>B</v>
      </c>
      <c r="E198" s="59">
        <v>10</v>
      </c>
      <c r="F198" s="59">
        <v>21</v>
      </c>
      <c r="G198" s="59"/>
      <c r="H198" s="59">
        <v>12</v>
      </c>
      <c r="I198" s="59">
        <v>22</v>
      </c>
      <c r="J198" s="59"/>
      <c r="K198" s="61">
        <v>5</v>
      </c>
      <c r="L198" t="s">
        <v>152</v>
      </c>
    </row>
    <row r="199" spans="1:12" outlineLevel="1" x14ac:dyDescent="0.25">
      <c r="A199" s="52">
        <f t="shared" si="36"/>
        <v>22</v>
      </c>
      <c r="B199" s="52" t="str">
        <f t="shared" si="37"/>
        <v/>
      </c>
      <c r="C199" s="58">
        <f t="shared" si="33"/>
        <v>1</v>
      </c>
      <c r="D199" s="58" t="str">
        <f t="shared" si="34"/>
        <v>C</v>
      </c>
      <c r="E199" s="59">
        <v>6</v>
      </c>
      <c r="F199" s="59">
        <v>9</v>
      </c>
      <c r="G199" s="59">
        <v>18</v>
      </c>
      <c r="H199" s="59">
        <v>14</v>
      </c>
      <c r="I199" s="59">
        <v>17</v>
      </c>
      <c r="J199" s="59">
        <v>19</v>
      </c>
      <c r="K199" s="61">
        <v>1</v>
      </c>
      <c r="L199" t="s">
        <v>153</v>
      </c>
    </row>
    <row r="200" spans="1:12" outlineLevel="1" x14ac:dyDescent="0.25">
      <c r="A200" s="52">
        <f t="shared" si="36"/>
        <v>22</v>
      </c>
      <c r="B200" s="52" t="str">
        <f t="shared" si="37"/>
        <v/>
      </c>
      <c r="C200" s="58">
        <f t="shared" si="33"/>
        <v>2</v>
      </c>
      <c r="D200" s="58" t="str">
        <f t="shared" si="34"/>
        <v>C</v>
      </c>
      <c r="E200" s="59">
        <v>15</v>
      </c>
      <c r="F200" s="59">
        <v>22</v>
      </c>
      <c r="G200" s="59"/>
      <c r="H200" s="59">
        <v>8</v>
      </c>
      <c r="I200" s="59">
        <v>11</v>
      </c>
      <c r="J200" s="59"/>
      <c r="K200" s="61">
        <v>2</v>
      </c>
      <c r="L200" t="s">
        <v>153</v>
      </c>
    </row>
    <row r="201" spans="1:12" outlineLevel="1" x14ac:dyDescent="0.25">
      <c r="A201" s="52">
        <f t="shared" si="36"/>
        <v>22</v>
      </c>
      <c r="B201" s="52" t="str">
        <f t="shared" si="37"/>
        <v/>
      </c>
      <c r="C201" s="58">
        <f t="shared" si="33"/>
        <v>3</v>
      </c>
      <c r="D201" s="58" t="str">
        <f t="shared" si="34"/>
        <v>C</v>
      </c>
      <c r="E201" s="59">
        <v>4</v>
      </c>
      <c r="F201" s="59">
        <v>21</v>
      </c>
      <c r="G201" s="59"/>
      <c r="H201" s="59">
        <v>3</v>
      </c>
      <c r="I201" s="59">
        <v>13</v>
      </c>
      <c r="J201" s="59"/>
      <c r="K201" s="61">
        <v>3</v>
      </c>
      <c r="L201" t="s">
        <v>153</v>
      </c>
    </row>
    <row r="202" spans="1:12" outlineLevel="1" x14ac:dyDescent="0.25">
      <c r="A202" s="52">
        <f t="shared" si="36"/>
        <v>22</v>
      </c>
      <c r="B202" s="52" t="str">
        <f t="shared" si="37"/>
        <v/>
      </c>
      <c r="C202" s="58">
        <f t="shared" si="33"/>
        <v>4</v>
      </c>
      <c r="D202" s="58" t="str">
        <f t="shared" si="34"/>
        <v>C</v>
      </c>
      <c r="E202" s="59">
        <v>10</v>
      </c>
      <c r="F202" s="59">
        <v>20</v>
      </c>
      <c r="G202" s="59"/>
      <c r="H202" s="59">
        <v>2</v>
      </c>
      <c r="I202" s="59">
        <v>7</v>
      </c>
      <c r="J202" s="59"/>
      <c r="K202" s="61">
        <v>4</v>
      </c>
      <c r="L202" t="s">
        <v>153</v>
      </c>
    </row>
    <row r="203" spans="1:12" outlineLevel="1" x14ac:dyDescent="0.25">
      <c r="A203" s="52">
        <f t="shared" si="36"/>
        <v>22</v>
      </c>
      <c r="B203" s="52" t="str">
        <f t="shared" si="37"/>
        <v/>
      </c>
      <c r="C203" s="58">
        <f t="shared" si="33"/>
        <v>5</v>
      </c>
      <c r="D203" s="58" t="str">
        <f t="shared" si="34"/>
        <v>C</v>
      </c>
      <c r="E203" s="59">
        <v>12</v>
      </c>
      <c r="F203" s="59">
        <v>16</v>
      </c>
      <c r="G203" s="59"/>
      <c r="H203" s="59">
        <v>1</v>
      </c>
      <c r="I203" s="59">
        <v>5</v>
      </c>
      <c r="J203" s="59"/>
      <c r="K203" s="61">
        <v>5</v>
      </c>
      <c r="L203" t="s">
        <v>153</v>
      </c>
    </row>
    <row r="204" spans="1:12" outlineLevel="1" x14ac:dyDescent="0.25">
      <c r="A204" s="52">
        <f t="shared" si="36"/>
        <v>22</v>
      </c>
      <c r="B204" s="52" t="str">
        <f t="shared" si="37"/>
        <v/>
      </c>
      <c r="C204" s="58">
        <f t="shared" si="33"/>
        <v>1</v>
      </c>
      <c r="D204" s="58" t="str">
        <f t="shared" si="34"/>
        <v>D</v>
      </c>
      <c r="E204" s="59">
        <v>10</v>
      </c>
      <c r="F204" s="58">
        <v>11</v>
      </c>
      <c r="G204" s="59">
        <v>15</v>
      </c>
      <c r="H204" s="59">
        <v>8</v>
      </c>
      <c r="I204" s="58">
        <v>16</v>
      </c>
      <c r="J204" s="58">
        <v>21</v>
      </c>
      <c r="K204" s="61">
        <v>1</v>
      </c>
      <c r="L204" t="s">
        <v>154</v>
      </c>
    </row>
    <row r="205" spans="1:12" outlineLevel="1" x14ac:dyDescent="0.25">
      <c r="A205" s="52">
        <f t="shared" si="36"/>
        <v>22</v>
      </c>
      <c r="B205" s="52" t="str">
        <f t="shared" si="37"/>
        <v/>
      </c>
      <c r="C205" s="58">
        <f t="shared" si="33"/>
        <v>2</v>
      </c>
      <c r="D205" s="58" t="str">
        <f t="shared" si="34"/>
        <v>D</v>
      </c>
      <c r="E205" s="58">
        <v>2</v>
      </c>
      <c r="F205" s="58">
        <v>22</v>
      </c>
      <c r="G205" s="58"/>
      <c r="H205" s="58">
        <v>6</v>
      </c>
      <c r="I205" s="58">
        <v>13</v>
      </c>
      <c r="J205" s="58"/>
      <c r="K205" s="61">
        <v>2</v>
      </c>
      <c r="L205" t="s">
        <v>154</v>
      </c>
    </row>
    <row r="206" spans="1:12" outlineLevel="1" x14ac:dyDescent="0.25">
      <c r="A206" s="52">
        <f t="shared" si="36"/>
        <v>22</v>
      </c>
      <c r="B206" s="52" t="str">
        <f t="shared" si="37"/>
        <v/>
      </c>
      <c r="C206" s="58">
        <f t="shared" si="33"/>
        <v>3</v>
      </c>
      <c r="D206" s="58" t="str">
        <f t="shared" si="34"/>
        <v>D</v>
      </c>
      <c r="E206" s="58">
        <v>9</v>
      </c>
      <c r="F206" s="58">
        <v>20</v>
      </c>
      <c r="G206" s="58"/>
      <c r="H206" s="58">
        <v>1</v>
      </c>
      <c r="I206" s="58">
        <v>3</v>
      </c>
      <c r="J206" s="58"/>
      <c r="K206" s="61">
        <v>3</v>
      </c>
      <c r="L206" t="s">
        <v>154</v>
      </c>
    </row>
    <row r="207" spans="1:12" outlineLevel="1" x14ac:dyDescent="0.25">
      <c r="A207" s="52">
        <f t="shared" si="36"/>
        <v>22</v>
      </c>
      <c r="B207" s="52" t="str">
        <f t="shared" si="37"/>
        <v/>
      </c>
      <c r="C207" s="58">
        <f t="shared" si="33"/>
        <v>4</v>
      </c>
      <c r="D207" s="58" t="str">
        <f t="shared" si="34"/>
        <v>D</v>
      </c>
      <c r="E207" s="58">
        <v>17</v>
      </c>
      <c r="F207" s="58">
        <v>19</v>
      </c>
      <c r="G207" s="58"/>
      <c r="H207" s="58">
        <v>4</v>
      </c>
      <c r="I207" s="58">
        <v>7</v>
      </c>
      <c r="J207" s="58"/>
      <c r="K207" s="61">
        <v>4</v>
      </c>
      <c r="L207" t="s">
        <v>154</v>
      </c>
    </row>
    <row r="208" spans="1:12" ht="15.75" outlineLevel="1" thickBot="1" x14ac:dyDescent="0.3">
      <c r="A208" s="52">
        <f t="shared" si="36"/>
        <v>22</v>
      </c>
      <c r="B208" s="52" t="str">
        <f t="shared" si="37"/>
        <v/>
      </c>
      <c r="C208" s="58">
        <f t="shared" si="33"/>
        <v>5</v>
      </c>
      <c r="D208" s="58" t="str">
        <f t="shared" si="34"/>
        <v>D</v>
      </c>
      <c r="E208" s="58">
        <v>12</v>
      </c>
      <c r="F208" s="58">
        <v>14</v>
      </c>
      <c r="G208" s="58"/>
      <c r="H208" s="58">
        <v>5</v>
      </c>
      <c r="I208" s="58">
        <v>18</v>
      </c>
      <c r="J208" s="58"/>
      <c r="K208" s="61">
        <v>5</v>
      </c>
      <c r="L208" t="s">
        <v>154</v>
      </c>
    </row>
    <row r="209" spans="1:13" ht="15.75" outlineLevel="1" thickTop="1" x14ac:dyDescent="0.25">
      <c r="A209" s="64">
        <v>23</v>
      </c>
      <c r="B209" s="64" t="str">
        <f t="shared" si="37"/>
        <v/>
      </c>
      <c r="C209" s="62">
        <f t="shared" si="33"/>
        <v>1</v>
      </c>
      <c r="D209" s="62" t="str">
        <f t="shared" si="34"/>
        <v>A</v>
      </c>
      <c r="E209" s="63">
        <v>1</v>
      </c>
      <c r="F209" s="63">
        <v>2</v>
      </c>
      <c r="G209" s="63">
        <v>21</v>
      </c>
      <c r="H209" s="63">
        <v>3</v>
      </c>
      <c r="I209" s="63">
        <v>4</v>
      </c>
      <c r="J209" s="63">
        <v>22</v>
      </c>
      <c r="K209" s="61">
        <v>1</v>
      </c>
      <c r="L209" t="s">
        <v>151</v>
      </c>
      <c r="M209" s="186" t="s">
        <v>281</v>
      </c>
    </row>
    <row r="210" spans="1:13" outlineLevel="1" x14ac:dyDescent="0.25">
      <c r="A210" s="64">
        <f t="shared" ref="A210:A228" si="38">A209</f>
        <v>23</v>
      </c>
      <c r="B210" s="64" t="str">
        <f t="shared" si="37"/>
        <v/>
      </c>
      <c r="C210" s="62">
        <f t="shared" si="33"/>
        <v>2</v>
      </c>
      <c r="D210" s="62" t="str">
        <f t="shared" si="34"/>
        <v>A</v>
      </c>
      <c r="E210" s="63">
        <v>5</v>
      </c>
      <c r="F210" s="63">
        <v>6</v>
      </c>
      <c r="G210" s="63">
        <v>23</v>
      </c>
      <c r="H210" s="63">
        <v>7</v>
      </c>
      <c r="I210" s="63">
        <v>8</v>
      </c>
      <c r="J210" s="63"/>
      <c r="K210" s="61">
        <v>2</v>
      </c>
      <c r="L210" t="s">
        <v>151</v>
      </c>
    </row>
    <row r="211" spans="1:13" outlineLevel="1" x14ac:dyDescent="0.25">
      <c r="A211" s="64">
        <f t="shared" si="38"/>
        <v>23</v>
      </c>
      <c r="B211" s="64" t="str">
        <f t="shared" si="37"/>
        <v/>
      </c>
      <c r="C211" s="62">
        <f t="shared" si="33"/>
        <v>3</v>
      </c>
      <c r="D211" s="62" t="str">
        <f t="shared" si="34"/>
        <v>A</v>
      </c>
      <c r="E211" s="63">
        <v>9</v>
      </c>
      <c r="F211" s="63">
        <v>10</v>
      </c>
      <c r="G211" s="63"/>
      <c r="H211" s="63">
        <v>11</v>
      </c>
      <c r="I211" s="63">
        <v>12</v>
      </c>
      <c r="J211" s="63"/>
      <c r="K211" s="61">
        <v>3</v>
      </c>
      <c r="L211" t="s">
        <v>151</v>
      </c>
    </row>
    <row r="212" spans="1:13" outlineLevel="1" x14ac:dyDescent="0.25">
      <c r="A212" s="64">
        <f t="shared" si="38"/>
        <v>23</v>
      </c>
      <c r="B212" s="64" t="str">
        <f t="shared" si="37"/>
        <v/>
      </c>
      <c r="C212" s="62">
        <f t="shared" si="33"/>
        <v>4</v>
      </c>
      <c r="D212" s="62" t="str">
        <f t="shared" si="34"/>
        <v>A</v>
      </c>
      <c r="E212" s="63">
        <v>13</v>
      </c>
      <c r="F212" s="63">
        <v>14</v>
      </c>
      <c r="G212" s="63"/>
      <c r="H212" s="63">
        <v>15</v>
      </c>
      <c r="I212" s="63">
        <v>16</v>
      </c>
      <c r="J212" s="63"/>
      <c r="K212" s="61">
        <v>4</v>
      </c>
      <c r="L212" t="s">
        <v>151</v>
      </c>
    </row>
    <row r="213" spans="1:13" outlineLevel="1" x14ac:dyDescent="0.25">
      <c r="A213" s="64">
        <f t="shared" si="38"/>
        <v>23</v>
      </c>
      <c r="B213" s="64" t="str">
        <f t="shared" si="37"/>
        <v/>
      </c>
      <c r="C213" s="62">
        <f t="shared" si="33"/>
        <v>5</v>
      </c>
      <c r="D213" s="62" t="str">
        <f t="shared" si="34"/>
        <v>A</v>
      </c>
      <c r="E213" s="63">
        <v>17</v>
      </c>
      <c r="F213" s="63">
        <v>18</v>
      </c>
      <c r="G213" s="63"/>
      <c r="H213" s="63">
        <v>19</v>
      </c>
      <c r="I213" s="63">
        <v>20</v>
      </c>
      <c r="J213" s="63"/>
      <c r="K213" s="61">
        <v>5</v>
      </c>
      <c r="L213" t="s">
        <v>151</v>
      </c>
    </row>
    <row r="214" spans="1:13" outlineLevel="1" x14ac:dyDescent="0.25">
      <c r="A214" s="64">
        <f t="shared" si="38"/>
        <v>23</v>
      </c>
      <c r="B214" s="64" t="str">
        <f t="shared" si="37"/>
        <v/>
      </c>
      <c r="C214" s="62">
        <f t="shared" si="33"/>
        <v>1</v>
      </c>
      <c r="D214" s="62" t="str">
        <f t="shared" si="34"/>
        <v>B</v>
      </c>
      <c r="E214" s="63">
        <v>17</v>
      </c>
      <c r="F214" s="63">
        <v>11</v>
      </c>
      <c r="G214" s="63">
        <v>15</v>
      </c>
      <c r="H214" s="63">
        <v>7</v>
      </c>
      <c r="I214" s="63">
        <v>12</v>
      </c>
      <c r="J214" s="63">
        <v>18</v>
      </c>
      <c r="K214" s="61">
        <v>1</v>
      </c>
      <c r="L214" t="s">
        <v>152</v>
      </c>
    </row>
    <row r="215" spans="1:13" outlineLevel="1" x14ac:dyDescent="0.25">
      <c r="A215" s="64">
        <f t="shared" si="38"/>
        <v>23</v>
      </c>
      <c r="B215" s="64" t="str">
        <f t="shared" si="37"/>
        <v/>
      </c>
      <c r="C215" s="62">
        <f t="shared" si="33"/>
        <v>2</v>
      </c>
      <c r="D215" s="62" t="str">
        <f t="shared" si="34"/>
        <v>B</v>
      </c>
      <c r="E215" s="63">
        <v>9</v>
      </c>
      <c r="F215" s="63">
        <v>14</v>
      </c>
      <c r="G215" s="63">
        <v>16</v>
      </c>
      <c r="H215" s="63">
        <v>3</v>
      </c>
      <c r="I215" s="63">
        <v>20</v>
      </c>
      <c r="J215" s="63"/>
      <c r="K215" s="61">
        <v>2</v>
      </c>
      <c r="L215" t="s">
        <v>152</v>
      </c>
    </row>
    <row r="216" spans="1:13" outlineLevel="1" x14ac:dyDescent="0.25">
      <c r="A216" s="64">
        <f t="shared" si="38"/>
        <v>23</v>
      </c>
      <c r="B216" s="64" t="str">
        <f t="shared" si="37"/>
        <v/>
      </c>
      <c r="C216" s="62">
        <f t="shared" si="33"/>
        <v>3</v>
      </c>
      <c r="D216" s="62" t="str">
        <f t="shared" si="34"/>
        <v>B</v>
      </c>
      <c r="E216" s="63">
        <v>6</v>
      </c>
      <c r="F216" s="63">
        <v>23</v>
      </c>
      <c r="G216" s="63"/>
      <c r="H216" s="63">
        <v>4</v>
      </c>
      <c r="I216" s="63">
        <v>21</v>
      </c>
      <c r="J216" s="63"/>
      <c r="K216" s="61">
        <v>3</v>
      </c>
      <c r="L216" t="s">
        <v>152</v>
      </c>
    </row>
    <row r="217" spans="1:13" outlineLevel="1" x14ac:dyDescent="0.25">
      <c r="A217" s="64">
        <f t="shared" si="38"/>
        <v>23</v>
      </c>
      <c r="B217" s="64" t="str">
        <f t="shared" si="37"/>
        <v/>
      </c>
      <c r="C217" s="62">
        <f t="shared" si="33"/>
        <v>4</v>
      </c>
      <c r="D217" s="62" t="str">
        <f t="shared" si="34"/>
        <v>B</v>
      </c>
      <c r="E217" s="63">
        <v>5</v>
      </c>
      <c r="F217" s="63">
        <v>8</v>
      </c>
      <c r="G217" s="63"/>
      <c r="H217" s="63">
        <v>13</v>
      </c>
      <c r="I217" s="63">
        <v>22</v>
      </c>
      <c r="J217" s="63"/>
      <c r="K217" s="61">
        <v>4</v>
      </c>
      <c r="L217" t="s">
        <v>152</v>
      </c>
    </row>
    <row r="218" spans="1:13" outlineLevel="1" x14ac:dyDescent="0.25">
      <c r="A218" s="64">
        <f t="shared" si="38"/>
        <v>23</v>
      </c>
      <c r="B218" s="64" t="str">
        <f t="shared" si="37"/>
        <v/>
      </c>
      <c r="C218" s="62">
        <f t="shared" si="33"/>
        <v>5</v>
      </c>
      <c r="D218" s="62" t="str">
        <f t="shared" si="34"/>
        <v>B</v>
      </c>
      <c r="E218" s="63">
        <v>2</v>
      </c>
      <c r="F218" s="63">
        <v>19</v>
      </c>
      <c r="G218" s="63"/>
      <c r="H218" s="63">
        <v>1</v>
      </c>
      <c r="I218" s="63">
        <v>10</v>
      </c>
      <c r="J218" s="63"/>
      <c r="K218" s="61">
        <v>5</v>
      </c>
      <c r="L218" t="s">
        <v>152</v>
      </c>
    </row>
    <row r="219" spans="1:13" outlineLevel="1" x14ac:dyDescent="0.25">
      <c r="A219" s="64">
        <f t="shared" si="38"/>
        <v>23</v>
      </c>
      <c r="B219" s="64" t="str">
        <f t="shared" si="37"/>
        <v/>
      </c>
      <c r="C219" s="62">
        <f t="shared" si="33"/>
        <v>1</v>
      </c>
      <c r="D219" s="62" t="str">
        <f t="shared" si="34"/>
        <v>C</v>
      </c>
      <c r="E219" s="63">
        <v>19</v>
      </c>
      <c r="F219" s="63">
        <v>18</v>
      </c>
      <c r="G219" s="63">
        <v>21</v>
      </c>
      <c r="H219" s="63">
        <v>10</v>
      </c>
      <c r="I219" s="63">
        <v>13</v>
      </c>
      <c r="J219" s="63">
        <v>23</v>
      </c>
      <c r="K219" s="61">
        <v>1</v>
      </c>
      <c r="L219" t="s">
        <v>153</v>
      </c>
    </row>
    <row r="220" spans="1:13" outlineLevel="1" x14ac:dyDescent="0.25">
      <c r="A220" s="64">
        <f t="shared" si="38"/>
        <v>23</v>
      </c>
      <c r="B220" s="64" t="str">
        <f t="shared" si="37"/>
        <v/>
      </c>
      <c r="C220" s="62">
        <f t="shared" si="33"/>
        <v>2</v>
      </c>
      <c r="D220" s="62" t="str">
        <f t="shared" si="34"/>
        <v>C</v>
      </c>
      <c r="E220" s="63">
        <v>8</v>
      </c>
      <c r="F220" s="63">
        <v>20</v>
      </c>
      <c r="G220" s="63">
        <v>22</v>
      </c>
      <c r="H220" s="63">
        <v>11</v>
      </c>
      <c r="I220" s="63">
        <v>15</v>
      </c>
      <c r="J220" s="63"/>
      <c r="K220" s="61">
        <v>2</v>
      </c>
      <c r="L220" t="s">
        <v>153</v>
      </c>
    </row>
    <row r="221" spans="1:13" outlineLevel="1" x14ac:dyDescent="0.25">
      <c r="A221" s="64">
        <f t="shared" si="38"/>
        <v>23</v>
      </c>
      <c r="B221" s="64" t="str">
        <f t="shared" si="37"/>
        <v/>
      </c>
      <c r="C221" s="62">
        <f t="shared" si="33"/>
        <v>3</v>
      </c>
      <c r="D221" s="62" t="str">
        <f t="shared" si="34"/>
        <v>C</v>
      </c>
      <c r="E221" s="63">
        <v>2</v>
      </c>
      <c r="F221" s="63">
        <v>9</v>
      </c>
      <c r="G221" s="63"/>
      <c r="H221" s="63">
        <v>5</v>
      </c>
      <c r="I221" s="63">
        <v>14</v>
      </c>
      <c r="J221" s="63"/>
      <c r="K221" s="61">
        <v>3</v>
      </c>
      <c r="L221" t="s">
        <v>153</v>
      </c>
    </row>
    <row r="222" spans="1:13" outlineLevel="1" x14ac:dyDescent="0.25">
      <c r="A222" s="64">
        <f t="shared" si="38"/>
        <v>23</v>
      </c>
      <c r="B222" s="64" t="str">
        <f t="shared" si="37"/>
        <v/>
      </c>
      <c r="C222" s="62">
        <f t="shared" si="33"/>
        <v>4</v>
      </c>
      <c r="D222" s="62" t="str">
        <f t="shared" si="34"/>
        <v>C</v>
      </c>
      <c r="E222" s="63">
        <v>6</v>
      </c>
      <c r="F222" s="63">
        <v>17</v>
      </c>
      <c r="G222" s="63"/>
      <c r="H222" s="63">
        <v>3</v>
      </c>
      <c r="I222" s="63">
        <v>16</v>
      </c>
      <c r="J222" s="63"/>
      <c r="K222" s="61">
        <v>4</v>
      </c>
      <c r="L222" t="s">
        <v>153</v>
      </c>
    </row>
    <row r="223" spans="1:13" outlineLevel="1" x14ac:dyDescent="0.25">
      <c r="A223" s="64">
        <f t="shared" si="38"/>
        <v>23</v>
      </c>
      <c r="B223" s="64" t="str">
        <f t="shared" si="37"/>
        <v/>
      </c>
      <c r="C223" s="62">
        <f t="shared" si="33"/>
        <v>5</v>
      </c>
      <c r="D223" s="62" t="str">
        <f t="shared" si="34"/>
        <v>C</v>
      </c>
      <c r="E223" s="63">
        <v>1</v>
      </c>
      <c r="F223" s="63">
        <v>4</v>
      </c>
      <c r="G223" s="63"/>
      <c r="H223" s="63">
        <v>7</v>
      </c>
      <c r="I223" s="63">
        <v>12</v>
      </c>
      <c r="J223" s="63"/>
      <c r="K223" s="61">
        <v>5</v>
      </c>
      <c r="L223" t="s">
        <v>153</v>
      </c>
    </row>
    <row r="224" spans="1:13" outlineLevel="1" x14ac:dyDescent="0.25">
      <c r="A224" s="64">
        <f t="shared" si="38"/>
        <v>23</v>
      </c>
      <c r="B224" s="64" t="str">
        <f t="shared" si="37"/>
        <v/>
      </c>
      <c r="C224" s="62">
        <f t="shared" si="33"/>
        <v>1</v>
      </c>
      <c r="D224" s="62" t="str">
        <f t="shared" si="34"/>
        <v>D</v>
      </c>
      <c r="E224" s="62">
        <v>4</v>
      </c>
      <c r="F224" s="62">
        <v>6</v>
      </c>
      <c r="G224" s="62">
        <v>18</v>
      </c>
      <c r="H224" s="62">
        <v>14</v>
      </c>
      <c r="I224" s="62">
        <v>17</v>
      </c>
      <c r="J224" s="62">
        <v>22</v>
      </c>
      <c r="K224" s="61">
        <v>1</v>
      </c>
      <c r="L224" t="s">
        <v>154</v>
      </c>
    </row>
    <row r="225" spans="1:13" outlineLevel="1" x14ac:dyDescent="0.25">
      <c r="A225" s="64">
        <f t="shared" si="38"/>
        <v>23</v>
      </c>
      <c r="B225" s="64" t="str">
        <f t="shared" si="37"/>
        <v/>
      </c>
      <c r="C225" s="62">
        <f t="shared" si="33"/>
        <v>2</v>
      </c>
      <c r="D225" s="62" t="str">
        <f t="shared" si="34"/>
        <v>D</v>
      </c>
      <c r="E225" s="62">
        <v>3</v>
      </c>
      <c r="F225" s="62">
        <v>8</v>
      </c>
      <c r="G225" s="62">
        <v>15</v>
      </c>
      <c r="H225" s="62">
        <v>5</v>
      </c>
      <c r="I225" s="62">
        <v>19</v>
      </c>
      <c r="J225" s="62"/>
      <c r="K225" s="61">
        <v>2</v>
      </c>
      <c r="L225" t="s">
        <v>154</v>
      </c>
    </row>
    <row r="226" spans="1:13" outlineLevel="1" x14ac:dyDescent="0.25">
      <c r="A226" s="64">
        <f t="shared" si="38"/>
        <v>23</v>
      </c>
      <c r="B226" s="64" t="str">
        <f t="shared" si="37"/>
        <v/>
      </c>
      <c r="C226" s="62">
        <f t="shared" si="33"/>
        <v>3</v>
      </c>
      <c r="D226" s="62" t="str">
        <f t="shared" si="34"/>
        <v>D</v>
      </c>
      <c r="E226" s="62">
        <v>7</v>
      </c>
      <c r="F226" s="62">
        <v>9</v>
      </c>
      <c r="G226" s="62"/>
      <c r="H226" s="62">
        <v>16</v>
      </c>
      <c r="I226" s="62">
        <v>21</v>
      </c>
      <c r="J226" s="62"/>
      <c r="K226" s="61">
        <v>3</v>
      </c>
      <c r="L226" t="s">
        <v>154</v>
      </c>
    </row>
    <row r="227" spans="1:13" outlineLevel="1" x14ac:dyDescent="0.25">
      <c r="A227" s="64">
        <f t="shared" si="38"/>
        <v>23</v>
      </c>
      <c r="B227" s="64" t="str">
        <f t="shared" si="37"/>
        <v/>
      </c>
      <c r="C227" s="62">
        <f t="shared" si="33"/>
        <v>4</v>
      </c>
      <c r="D227" s="62" t="str">
        <f t="shared" si="34"/>
        <v>D</v>
      </c>
      <c r="E227" s="62">
        <v>12</v>
      </c>
      <c r="F227" s="62">
        <v>20</v>
      </c>
      <c r="G227" s="62"/>
      <c r="H227" s="62">
        <v>2</v>
      </c>
      <c r="I227" s="62">
        <v>13</v>
      </c>
      <c r="J227" s="62"/>
      <c r="K227" s="61">
        <v>4</v>
      </c>
      <c r="L227" t="s">
        <v>154</v>
      </c>
    </row>
    <row r="228" spans="1:13" ht="15.75" outlineLevel="1" thickBot="1" x14ac:dyDescent="0.3">
      <c r="A228" s="64">
        <f t="shared" si="38"/>
        <v>23</v>
      </c>
      <c r="B228" s="64" t="str">
        <f t="shared" si="37"/>
        <v/>
      </c>
      <c r="C228" s="62">
        <f t="shared" si="33"/>
        <v>5</v>
      </c>
      <c r="D228" s="62" t="str">
        <f t="shared" si="34"/>
        <v>D</v>
      </c>
      <c r="E228" s="62">
        <v>10</v>
      </c>
      <c r="F228" s="62">
        <v>11</v>
      </c>
      <c r="G228" s="62"/>
      <c r="H228" s="62">
        <v>1</v>
      </c>
      <c r="I228" s="62">
        <v>23</v>
      </c>
      <c r="J228" s="62"/>
      <c r="K228" s="61">
        <v>5</v>
      </c>
      <c r="L228" t="s">
        <v>154</v>
      </c>
    </row>
    <row r="229" spans="1:13" ht="15.75" outlineLevel="1" thickTop="1" x14ac:dyDescent="0.25">
      <c r="A229" s="52">
        <v>24</v>
      </c>
      <c r="B229" s="52" t="str">
        <f t="shared" si="37"/>
        <v/>
      </c>
      <c r="C229" s="58">
        <f t="shared" si="33"/>
        <v>1</v>
      </c>
      <c r="D229" s="58" t="str">
        <f t="shared" si="34"/>
        <v>A</v>
      </c>
      <c r="E229" s="59">
        <v>12</v>
      </c>
      <c r="F229" s="59">
        <v>18</v>
      </c>
      <c r="G229" s="59"/>
      <c r="H229" s="59">
        <v>5</v>
      </c>
      <c r="I229" s="59">
        <v>8</v>
      </c>
      <c r="J229" s="59"/>
      <c r="K229" s="61">
        <v>1</v>
      </c>
      <c r="L229" t="s">
        <v>151</v>
      </c>
      <c r="M229" s="186" t="s">
        <v>281</v>
      </c>
    </row>
    <row r="230" spans="1:13" outlineLevel="1" x14ac:dyDescent="0.25">
      <c r="A230" s="52">
        <f t="shared" ref="A230:A252" si="39">A229</f>
        <v>24</v>
      </c>
      <c r="B230" s="52" t="str">
        <f t="shared" si="37"/>
        <v/>
      </c>
      <c r="C230" s="58">
        <f t="shared" ref="C230:C293" si="40">K230</f>
        <v>2</v>
      </c>
      <c r="D230" s="58" t="str">
        <f t="shared" ref="D230:D293" si="41">IF(C230="","",L230)</f>
        <v>A</v>
      </c>
      <c r="E230" s="59">
        <v>1</v>
      </c>
      <c r="F230" s="59">
        <v>16</v>
      </c>
      <c r="G230" s="59"/>
      <c r="H230" s="59">
        <v>17</v>
      </c>
      <c r="I230" s="59">
        <v>24</v>
      </c>
      <c r="J230" s="59"/>
      <c r="K230" s="61">
        <v>2</v>
      </c>
      <c r="L230" t="s">
        <v>151</v>
      </c>
    </row>
    <row r="231" spans="1:13" outlineLevel="1" x14ac:dyDescent="0.25">
      <c r="A231" s="52">
        <f t="shared" si="39"/>
        <v>24</v>
      </c>
      <c r="B231" s="52" t="str">
        <f t="shared" si="37"/>
        <v/>
      </c>
      <c r="C231" s="58">
        <f t="shared" si="40"/>
        <v>3</v>
      </c>
      <c r="D231" s="58" t="str">
        <f t="shared" si="41"/>
        <v>A</v>
      </c>
      <c r="E231" s="59">
        <v>2</v>
      </c>
      <c r="F231" s="59">
        <v>21</v>
      </c>
      <c r="G231" s="59"/>
      <c r="H231" s="59">
        <v>11</v>
      </c>
      <c r="I231" s="59">
        <v>13</v>
      </c>
      <c r="J231" s="59"/>
      <c r="K231" s="61">
        <v>3</v>
      </c>
      <c r="L231" t="s">
        <v>151</v>
      </c>
    </row>
    <row r="232" spans="1:13" outlineLevel="1" x14ac:dyDescent="0.25">
      <c r="A232" s="52">
        <f t="shared" si="39"/>
        <v>24</v>
      </c>
      <c r="B232" s="52" t="str">
        <f t="shared" si="37"/>
        <v/>
      </c>
      <c r="C232" s="58">
        <f t="shared" si="40"/>
        <v>4</v>
      </c>
      <c r="D232" s="58" t="str">
        <f t="shared" si="41"/>
        <v>A</v>
      </c>
      <c r="E232" s="59">
        <v>3</v>
      </c>
      <c r="F232" s="59">
        <v>7</v>
      </c>
      <c r="G232" s="59"/>
      <c r="H232" s="59">
        <v>9</v>
      </c>
      <c r="I232" s="59">
        <v>20</v>
      </c>
      <c r="J232" s="59"/>
      <c r="K232" s="61">
        <v>4</v>
      </c>
      <c r="L232" t="s">
        <v>151</v>
      </c>
    </row>
    <row r="233" spans="1:13" outlineLevel="1" x14ac:dyDescent="0.25">
      <c r="A233" s="52">
        <f t="shared" si="39"/>
        <v>24</v>
      </c>
      <c r="B233" s="52" t="str">
        <f t="shared" si="37"/>
        <v/>
      </c>
      <c r="C233" s="58">
        <f t="shared" si="40"/>
        <v>5</v>
      </c>
      <c r="D233" s="58" t="str">
        <f t="shared" si="41"/>
        <v>A</v>
      </c>
      <c r="E233" s="59">
        <v>15</v>
      </c>
      <c r="F233" s="59">
        <v>22</v>
      </c>
      <c r="G233" s="59"/>
      <c r="H233" s="59">
        <v>14</v>
      </c>
      <c r="I233" s="59">
        <v>23</v>
      </c>
      <c r="J233" s="59"/>
      <c r="K233" s="61">
        <v>5</v>
      </c>
      <c r="L233" t="s">
        <v>151</v>
      </c>
    </row>
    <row r="234" spans="1:13" outlineLevel="1" x14ac:dyDescent="0.25">
      <c r="A234" s="52">
        <f t="shared" si="39"/>
        <v>24</v>
      </c>
      <c r="B234" s="52" t="str">
        <f t="shared" si="37"/>
        <v/>
      </c>
      <c r="C234" s="58">
        <f t="shared" si="40"/>
        <v>6</v>
      </c>
      <c r="D234" s="58" t="str">
        <f t="shared" si="41"/>
        <v>A</v>
      </c>
      <c r="E234" s="59">
        <v>4</v>
      </c>
      <c r="F234" s="59">
        <v>10</v>
      </c>
      <c r="G234" s="59"/>
      <c r="H234" s="59">
        <v>6</v>
      </c>
      <c r="I234" s="59">
        <v>19</v>
      </c>
      <c r="J234" s="59"/>
      <c r="K234" s="61">
        <v>6</v>
      </c>
      <c r="L234" t="s">
        <v>151</v>
      </c>
    </row>
    <row r="235" spans="1:13" outlineLevel="1" x14ac:dyDescent="0.25">
      <c r="A235" s="52">
        <f t="shared" si="39"/>
        <v>24</v>
      </c>
      <c r="B235" s="52" t="str">
        <f t="shared" si="37"/>
        <v/>
      </c>
      <c r="C235" s="58">
        <f t="shared" si="40"/>
        <v>1</v>
      </c>
      <c r="D235" s="58" t="str">
        <f t="shared" si="41"/>
        <v>B</v>
      </c>
      <c r="E235" s="59">
        <v>19</v>
      </c>
      <c r="F235" s="59">
        <v>22</v>
      </c>
      <c r="G235" s="59"/>
      <c r="H235" s="59">
        <v>1</v>
      </c>
      <c r="I235" s="59">
        <v>8</v>
      </c>
      <c r="J235" s="59"/>
      <c r="K235" s="61">
        <v>1</v>
      </c>
      <c r="L235" t="s">
        <v>152</v>
      </c>
    </row>
    <row r="236" spans="1:13" outlineLevel="1" x14ac:dyDescent="0.25">
      <c r="A236" s="52">
        <f t="shared" si="39"/>
        <v>24</v>
      </c>
      <c r="B236" s="52" t="str">
        <f t="shared" si="37"/>
        <v/>
      </c>
      <c r="C236" s="58">
        <f t="shared" si="40"/>
        <v>2</v>
      </c>
      <c r="D236" s="58" t="str">
        <f t="shared" si="41"/>
        <v>B</v>
      </c>
      <c r="E236" s="59">
        <v>10</v>
      </c>
      <c r="F236" s="59">
        <v>24</v>
      </c>
      <c r="G236" s="59"/>
      <c r="H236" s="59">
        <v>13</v>
      </c>
      <c r="I236" s="59">
        <v>15</v>
      </c>
      <c r="J236" s="59"/>
      <c r="K236" s="61">
        <v>2</v>
      </c>
      <c r="L236" t="s">
        <v>152</v>
      </c>
    </row>
    <row r="237" spans="1:13" outlineLevel="1" x14ac:dyDescent="0.25">
      <c r="A237" s="52">
        <f t="shared" si="39"/>
        <v>24</v>
      </c>
      <c r="B237" s="52" t="str">
        <f t="shared" si="37"/>
        <v/>
      </c>
      <c r="C237" s="58">
        <f t="shared" si="40"/>
        <v>3</v>
      </c>
      <c r="D237" s="58" t="str">
        <f t="shared" si="41"/>
        <v>B</v>
      </c>
      <c r="E237" s="59">
        <v>5</v>
      </c>
      <c r="F237" s="59">
        <v>7</v>
      </c>
      <c r="G237" s="59"/>
      <c r="H237" s="59">
        <v>6</v>
      </c>
      <c r="I237" s="59">
        <v>21</v>
      </c>
      <c r="J237" s="59"/>
      <c r="K237" s="61">
        <v>3</v>
      </c>
      <c r="L237" t="s">
        <v>152</v>
      </c>
    </row>
    <row r="238" spans="1:13" outlineLevel="1" x14ac:dyDescent="0.25">
      <c r="A238" s="52">
        <f t="shared" si="39"/>
        <v>24</v>
      </c>
      <c r="B238" s="52" t="str">
        <f t="shared" si="37"/>
        <v/>
      </c>
      <c r="C238" s="58">
        <f t="shared" si="40"/>
        <v>4</v>
      </c>
      <c r="D238" s="58" t="str">
        <f t="shared" si="41"/>
        <v>B</v>
      </c>
      <c r="E238" s="59">
        <v>4</v>
      </c>
      <c r="F238" s="59">
        <v>16</v>
      </c>
      <c r="G238" s="59"/>
      <c r="H238" s="59">
        <v>2</v>
      </c>
      <c r="I238" s="59">
        <v>9</v>
      </c>
      <c r="J238" s="59"/>
      <c r="K238" s="61">
        <v>4</v>
      </c>
      <c r="L238" t="s">
        <v>152</v>
      </c>
    </row>
    <row r="239" spans="1:13" outlineLevel="1" x14ac:dyDescent="0.25">
      <c r="A239" s="52">
        <f t="shared" si="39"/>
        <v>24</v>
      </c>
      <c r="B239" s="52" t="str">
        <f t="shared" si="37"/>
        <v/>
      </c>
      <c r="C239" s="58">
        <f t="shared" si="40"/>
        <v>5</v>
      </c>
      <c r="D239" s="58" t="str">
        <f t="shared" si="41"/>
        <v>B</v>
      </c>
      <c r="E239" s="59">
        <v>3</v>
      </c>
      <c r="F239" s="59">
        <v>23</v>
      </c>
      <c r="G239" s="59"/>
      <c r="H239" s="59">
        <v>17</v>
      </c>
      <c r="I239" s="59">
        <v>18</v>
      </c>
      <c r="J239" s="59"/>
      <c r="K239" s="61">
        <v>5</v>
      </c>
      <c r="L239" t="s">
        <v>152</v>
      </c>
    </row>
    <row r="240" spans="1:13" outlineLevel="1" x14ac:dyDescent="0.25">
      <c r="A240" s="52">
        <f t="shared" si="39"/>
        <v>24</v>
      </c>
      <c r="B240" s="52" t="str">
        <f t="shared" si="37"/>
        <v/>
      </c>
      <c r="C240" s="58">
        <f t="shared" si="40"/>
        <v>6</v>
      </c>
      <c r="D240" s="58" t="str">
        <f t="shared" si="41"/>
        <v>B</v>
      </c>
      <c r="E240" s="59">
        <v>12</v>
      </c>
      <c r="F240" s="59">
        <v>14</v>
      </c>
      <c r="G240" s="59"/>
      <c r="H240" s="59">
        <v>11</v>
      </c>
      <c r="I240" s="59">
        <v>20</v>
      </c>
      <c r="J240" s="59"/>
      <c r="K240" s="61">
        <v>6</v>
      </c>
      <c r="L240" t="s">
        <v>152</v>
      </c>
    </row>
    <row r="241" spans="1:13" outlineLevel="1" x14ac:dyDescent="0.25">
      <c r="A241" s="52">
        <f t="shared" si="39"/>
        <v>24</v>
      </c>
      <c r="B241" s="52" t="str">
        <f t="shared" si="37"/>
        <v/>
      </c>
      <c r="C241" s="58">
        <f t="shared" si="40"/>
        <v>1</v>
      </c>
      <c r="D241" s="58" t="str">
        <f t="shared" si="41"/>
        <v>C</v>
      </c>
      <c r="E241" s="59">
        <v>1</v>
      </c>
      <c r="F241" s="59">
        <v>3</v>
      </c>
      <c r="G241" s="59"/>
      <c r="H241" s="59">
        <v>4</v>
      </c>
      <c r="I241" s="59">
        <v>12</v>
      </c>
      <c r="J241" s="59"/>
      <c r="K241" s="61">
        <v>1</v>
      </c>
      <c r="L241" t="s">
        <v>153</v>
      </c>
    </row>
    <row r="242" spans="1:13" outlineLevel="1" x14ac:dyDescent="0.25">
      <c r="A242" s="52">
        <f t="shared" si="39"/>
        <v>24</v>
      </c>
      <c r="B242" s="52" t="str">
        <f t="shared" si="37"/>
        <v/>
      </c>
      <c r="C242" s="58">
        <f t="shared" si="40"/>
        <v>2</v>
      </c>
      <c r="D242" s="58" t="str">
        <f t="shared" si="41"/>
        <v>C</v>
      </c>
      <c r="E242" s="59">
        <v>5</v>
      </c>
      <c r="F242" s="59">
        <v>9</v>
      </c>
      <c r="G242" s="59"/>
      <c r="H242" s="59">
        <v>13</v>
      </c>
      <c r="I242" s="59">
        <v>19</v>
      </c>
      <c r="J242" s="59"/>
      <c r="K242" s="61">
        <v>2</v>
      </c>
      <c r="L242" t="s">
        <v>153</v>
      </c>
    </row>
    <row r="243" spans="1:13" outlineLevel="1" x14ac:dyDescent="0.25">
      <c r="A243" s="52">
        <f t="shared" si="39"/>
        <v>24</v>
      </c>
      <c r="B243" s="52" t="str">
        <f t="shared" si="37"/>
        <v/>
      </c>
      <c r="C243" s="58">
        <f t="shared" si="40"/>
        <v>3</v>
      </c>
      <c r="D243" s="58" t="str">
        <f t="shared" si="41"/>
        <v>C</v>
      </c>
      <c r="E243" s="59">
        <v>10</v>
      </c>
      <c r="F243" s="59">
        <v>11</v>
      </c>
      <c r="G243" s="59"/>
      <c r="H243" s="59">
        <v>8</v>
      </c>
      <c r="I243" s="59">
        <v>23</v>
      </c>
      <c r="J243" s="59"/>
      <c r="K243" s="61">
        <v>3</v>
      </c>
      <c r="L243" t="s">
        <v>153</v>
      </c>
    </row>
    <row r="244" spans="1:13" outlineLevel="1" x14ac:dyDescent="0.25">
      <c r="A244" s="52">
        <f t="shared" si="39"/>
        <v>24</v>
      </c>
      <c r="B244" s="52" t="str">
        <f t="shared" si="37"/>
        <v/>
      </c>
      <c r="C244" s="58">
        <f t="shared" si="40"/>
        <v>4</v>
      </c>
      <c r="D244" s="58" t="str">
        <f t="shared" si="41"/>
        <v>C</v>
      </c>
      <c r="E244" s="59">
        <v>7</v>
      </c>
      <c r="F244" s="59">
        <v>17</v>
      </c>
      <c r="G244" s="59"/>
      <c r="H244" s="59">
        <v>2</v>
      </c>
      <c r="I244" s="59">
        <v>15</v>
      </c>
      <c r="J244" s="59"/>
      <c r="K244" s="61">
        <v>4</v>
      </c>
      <c r="L244" t="s">
        <v>153</v>
      </c>
    </row>
    <row r="245" spans="1:13" outlineLevel="1" x14ac:dyDescent="0.25">
      <c r="A245" s="52">
        <f t="shared" si="39"/>
        <v>24</v>
      </c>
      <c r="B245" s="52" t="str">
        <f t="shared" si="37"/>
        <v/>
      </c>
      <c r="C245" s="58">
        <f t="shared" si="40"/>
        <v>5</v>
      </c>
      <c r="D245" s="58" t="str">
        <f t="shared" si="41"/>
        <v>C</v>
      </c>
      <c r="E245" s="59">
        <v>14</v>
      </c>
      <c r="F245" s="59">
        <v>24</v>
      </c>
      <c r="G245" s="59"/>
      <c r="H245" s="59">
        <v>18</v>
      </c>
      <c r="I245" s="59">
        <v>21</v>
      </c>
      <c r="J245" s="59"/>
      <c r="K245" s="61">
        <v>5</v>
      </c>
      <c r="L245" t="s">
        <v>153</v>
      </c>
    </row>
    <row r="246" spans="1:13" outlineLevel="1" x14ac:dyDescent="0.25">
      <c r="A246" s="52">
        <f t="shared" si="39"/>
        <v>24</v>
      </c>
      <c r="B246" s="52" t="str">
        <f t="shared" si="37"/>
        <v/>
      </c>
      <c r="C246" s="58">
        <f t="shared" si="40"/>
        <v>6</v>
      </c>
      <c r="D246" s="58" t="str">
        <f t="shared" si="41"/>
        <v>C</v>
      </c>
      <c r="E246" s="59">
        <v>20</v>
      </c>
      <c r="F246" s="59">
        <v>22</v>
      </c>
      <c r="G246" s="59"/>
      <c r="H246" s="59">
        <v>6</v>
      </c>
      <c r="I246" s="59">
        <v>16</v>
      </c>
      <c r="J246" s="59"/>
      <c r="K246" s="61">
        <v>6</v>
      </c>
      <c r="L246" t="s">
        <v>153</v>
      </c>
    </row>
    <row r="247" spans="1:13" outlineLevel="1" x14ac:dyDescent="0.25">
      <c r="A247" s="52">
        <f t="shared" si="39"/>
        <v>24</v>
      </c>
      <c r="B247" s="52" t="str">
        <f t="shared" si="37"/>
        <v/>
      </c>
      <c r="C247" s="58">
        <f t="shared" si="40"/>
        <v>1</v>
      </c>
      <c r="D247" s="58" t="str">
        <f t="shared" si="41"/>
        <v>D</v>
      </c>
      <c r="E247" s="59">
        <v>1</v>
      </c>
      <c r="F247" s="59">
        <v>2</v>
      </c>
      <c r="G247" s="59"/>
      <c r="H247" s="59">
        <v>18</v>
      </c>
      <c r="I247" s="59">
        <v>20</v>
      </c>
      <c r="J247" s="59"/>
      <c r="K247" s="61">
        <v>1</v>
      </c>
      <c r="L247" t="s">
        <v>154</v>
      </c>
    </row>
    <row r="248" spans="1:13" outlineLevel="1" x14ac:dyDescent="0.25">
      <c r="A248" s="52">
        <f t="shared" si="39"/>
        <v>24</v>
      </c>
      <c r="B248" s="52" t="str">
        <f t="shared" si="37"/>
        <v/>
      </c>
      <c r="C248" s="58">
        <f t="shared" si="40"/>
        <v>2</v>
      </c>
      <c r="D248" s="58" t="str">
        <f t="shared" si="41"/>
        <v>D</v>
      </c>
      <c r="E248" s="59">
        <v>8</v>
      </c>
      <c r="F248" s="59">
        <v>21</v>
      </c>
      <c r="G248" s="59"/>
      <c r="H248" s="59">
        <v>3</v>
      </c>
      <c r="I248" s="59">
        <v>16</v>
      </c>
      <c r="J248" s="59"/>
      <c r="K248" s="61">
        <v>2</v>
      </c>
      <c r="L248" t="s">
        <v>154</v>
      </c>
    </row>
    <row r="249" spans="1:13" outlineLevel="1" x14ac:dyDescent="0.25">
      <c r="A249" s="52">
        <f t="shared" si="39"/>
        <v>24</v>
      </c>
      <c r="B249" s="52" t="str">
        <f t="shared" si="37"/>
        <v/>
      </c>
      <c r="C249" s="58">
        <f t="shared" si="40"/>
        <v>3</v>
      </c>
      <c r="D249" s="58" t="str">
        <f t="shared" si="41"/>
        <v>D</v>
      </c>
      <c r="E249" s="59">
        <v>9</v>
      </c>
      <c r="F249" s="59">
        <v>15</v>
      </c>
      <c r="G249" s="59"/>
      <c r="H249" s="59">
        <v>6</v>
      </c>
      <c r="I249" s="59">
        <v>11</v>
      </c>
      <c r="J249" s="59"/>
      <c r="K249" s="61">
        <v>3</v>
      </c>
      <c r="L249" t="s">
        <v>154</v>
      </c>
    </row>
    <row r="250" spans="1:13" outlineLevel="1" x14ac:dyDescent="0.25">
      <c r="A250" s="52">
        <f t="shared" si="39"/>
        <v>24</v>
      </c>
      <c r="B250" s="52" t="str">
        <f t="shared" si="37"/>
        <v/>
      </c>
      <c r="C250" s="58">
        <f t="shared" si="40"/>
        <v>4</v>
      </c>
      <c r="D250" s="58" t="str">
        <f t="shared" si="41"/>
        <v>D</v>
      </c>
      <c r="E250" s="59">
        <v>7</v>
      </c>
      <c r="F250" s="59">
        <v>14</v>
      </c>
      <c r="G250" s="59"/>
      <c r="H250" s="59">
        <v>4</v>
      </c>
      <c r="I250" s="59">
        <v>13</v>
      </c>
      <c r="J250" s="59"/>
      <c r="K250" s="61">
        <v>4</v>
      </c>
      <c r="L250" t="s">
        <v>154</v>
      </c>
    </row>
    <row r="251" spans="1:13" outlineLevel="1" x14ac:dyDescent="0.25">
      <c r="A251" s="52">
        <f t="shared" si="39"/>
        <v>24</v>
      </c>
      <c r="B251" s="52" t="str">
        <f t="shared" si="37"/>
        <v/>
      </c>
      <c r="C251" s="58">
        <f t="shared" si="40"/>
        <v>5</v>
      </c>
      <c r="D251" s="58" t="str">
        <f t="shared" si="41"/>
        <v>D</v>
      </c>
      <c r="E251" s="59">
        <v>17</v>
      </c>
      <c r="F251" s="59">
        <v>22</v>
      </c>
      <c r="G251" s="59"/>
      <c r="H251" s="59">
        <v>5</v>
      </c>
      <c r="I251" s="59">
        <v>10</v>
      </c>
      <c r="J251" s="59"/>
      <c r="K251" s="61">
        <v>5</v>
      </c>
      <c r="L251" t="s">
        <v>154</v>
      </c>
    </row>
    <row r="252" spans="1:13" ht="15.75" outlineLevel="1" thickBot="1" x14ac:dyDescent="0.3">
      <c r="A252" s="52">
        <f t="shared" si="39"/>
        <v>24</v>
      </c>
      <c r="B252" s="52" t="str">
        <f t="shared" si="37"/>
        <v/>
      </c>
      <c r="C252" s="58">
        <f t="shared" si="40"/>
        <v>6</v>
      </c>
      <c r="D252" s="58" t="str">
        <f t="shared" si="41"/>
        <v>D</v>
      </c>
      <c r="E252" s="59">
        <v>12</v>
      </c>
      <c r="F252" s="59">
        <v>19</v>
      </c>
      <c r="G252" s="59"/>
      <c r="H252" s="59">
        <v>23</v>
      </c>
      <c r="I252" s="59">
        <v>24</v>
      </c>
      <c r="J252" s="59"/>
      <c r="K252" s="61">
        <v>6</v>
      </c>
      <c r="L252" t="s">
        <v>154</v>
      </c>
    </row>
    <row r="253" spans="1:13" ht="15.75" outlineLevel="1" thickTop="1" x14ac:dyDescent="0.25">
      <c r="A253" s="64">
        <v>25</v>
      </c>
      <c r="B253" s="64" t="str">
        <f t="shared" si="37"/>
        <v/>
      </c>
      <c r="C253" s="62">
        <f t="shared" si="40"/>
        <v>1</v>
      </c>
      <c r="D253" s="62" t="str">
        <f t="shared" si="41"/>
        <v>A</v>
      </c>
      <c r="E253" s="63">
        <v>20</v>
      </c>
      <c r="F253" s="63">
        <v>25</v>
      </c>
      <c r="G253" s="63">
        <v>1</v>
      </c>
      <c r="H253" s="63">
        <v>24</v>
      </c>
      <c r="I253" s="63">
        <v>11</v>
      </c>
      <c r="J253" s="63"/>
      <c r="K253" s="61">
        <v>1</v>
      </c>
      <c r="L253" t="s">
        <v>151</v>
      </c>
      <c r="M253" s="186" t="s">
        <v>281</v>
      </c>
    </row>
    <row r="254" spans="1:13" outlineLevel="1" x14ac:dyDescent="0.25">
      <c r="A254" s="64">
        <f t="shared" ref="A254:A276" si="42">A253</f>
        <v>25</v>
      </c>
      <c r="B254" s="64" t="str">
        <f t="shared" si="37"/>
        <v/>
      </c>
      <c r="C254" s="62">
        <f t="shared" si="40"/>
        <v>2</v>
      </c>
      <c r="D254" s="62" t="str">
        <f t="shared" si="41"/>
        <v>A</v>
      </c>
      <c r="E254" s="63">
        <v>7</v>
      </c>
      <c r="F254" s="63">
        <v>19</v>
      </c>
      <c r="G254" s="63"/>
      <c r="H254" s="63">
        <v>8</v>
      </c>
      <c r="I254" s="63">
        <v>9</v>
      </c>
      <c r="J254" s="63"/>
      <c r="K254" s="61">
        <v>2</v>
      </c>
      <c r="L254" t="s">
        <v>151</v>
      </c>
    </row>
    <row r="255" spans="1:13" outlineLevel="1" x14ac:dyDescent="0.25">
      <c r="A255" s="64">
        <f t="shared" si="42"/>
        <v>25</v>
      </c>
      <c r="B255" s="64" t="str">
        <f t="shared" si="37"/>
        <v/>
      </c>
      <c r="C255" s="62">
        <f t="shared" si="40"/>
        <v>3</v>
      </c>
      <c r="D255" s="62" t="str">
        <f t="shared" si="41"/>
        <v>A</v>
      </c>
      <c r="E255" s="63">
        <v>12</v>
      </c>
      <c r="F255" s="63">
        <v>23</v>
      </c>
      <c r="G255" s="63"/>
      <c r="H255" s="63">
        <v>16</v>
      </c>
      <c r="I255" s="63">
        <v>22</v>
      </c>
      <c r="J255" s="63"/>
      <c r="K255" s="61">
        <v>3</v>
      </c>
      <c r="L255" t="s">
        <v>151</v>
      </c>
    </row>
    <row r="256" spans="1:13" outlineLevel="1" x14ac:dyDescent="0.25">
      <c r="A256" s="64">
        <f t="shared" si="42"/>
        <v>25</v>
      </c>
      <c r="B256" s="64" t="str">
        <f t="shared" si="37"/>
        <v/>
      </c>
      <c r="C256" s="62">
        <f t="shared" si="40"/>
        <v>4</v>
      </c>
      <c r="D256" s="62" t="str">
        <f t="shared" si="41"/>
        <v>A</v>
      </c>
      <c r="E256" s="63">
        <v>17</v>
      </c>
      <c r="F256" s="63">
        <v>21</v>
      </c>
      <c r="G256" s="63"/>
      <c r="H256" s="63">
        <v>6</v>
      </c>
      <c r="I256" s="63">
        <v>18</v>
      </c>
      <c r="J256" s="63"/>
      <c r="K256" s="61">
        <v>4</v>
      </c>
      <c r="L256" t="s">
        <v>151</v>
      </c>
    </row>
    <row r="257" spans="1:12" outlineLevel="1" x14ac:dyDescent="0.25">
      <c r="A257" s="64">
        <f t="shared" si="42"/>
        <v>25</v>
      </c>
      <c r="B257" s="64" t="str">
        <f t="shared" si="37"/>
        <v/>
      </c>
      <c r="C257" s="62">
        <f t="shared" si="40"/>
        <v>5</v>
      </c>
      <c r="D257" s="62" t="str">
        <f t="shared" si="41"/>
        <v>A</v>
      </c>
      <c r="E257" s="63">
        <v>5</v>
      </c>
      <c r="F257" s="63">
        <v>13</v>
      </c>
      <c r="G257" s="63"/>
      <c r="H257" s="63">
        <v>4</v>
      </c>
      <c r="I257" s="63">
        <v>10</v>
      </c>
      <c r="J257" s="63"/>
      <c r="K257" s="61">
        <v>5</v>
      </c>
      <c r="L257" t="s">
        <v>151</v>
      </c>
    </row>
    <row r="258" spans="1:12" outlineLevel="1" x14ac:dyDescent="0.25">
      <c r="A258" s="64">
        <f t="shared" si="42"/>
        <v>25</v>
      </c>
      <c r="B258" s="64" t="str">
        <f t="shared" si="37"/>
        <v/>
      </c>
      <c r="C258" s="62">
        <f t="shared" si="40"/>
        <v>6</v>
      </c>
      <c r="D258" s="62" t="str">
        <f t="shared" si="41"/>
        <v>A</v>
      </c>
      <c r="E258" s="63">
        <v>2</v>
      </c>
      <c r="F258" s="63">
        <v>3</v>
      </c>
      <c r="G258" s="63"/>
      <c r="H258" s="63">
        <v>14</v>
      </c>
      <c r="I258" s="63">
        <v>15</v>
      </c>
      <c r="J258" s="63"/>
      <c r="K258" s="61">
        <v>6</v>
      </c>
      <c r="L258" t="s">
        <v>151</v>
      </c>
    </row>
    <row r="259" spans="1:12" outlineLevel="1" x14ac:dyDescent="0.25">
      <c r="A259" s="64">
        <f t="shared" si="42"/>
        <v>25</v>
      </c>
      <c r="B259" s="64" t="str">
        <f t="shared" si="37"/>
        <v/>
      </c>
      <c r="C259" s="62">
        <f t="shared" si="40"/>
        <v>1</v>
      </c>
      <c r="D259" s="62" t="str">
        <f t="shared" si="41"/>
        <v>B</v>
      </c>
      <c r="E259" s="63">
        <v>18</v>
      </c>
      <c r="F259" s="63">
        <v>19</v>
      </c>
      <c r="G259" s="63">
        <v>13</v>
      </c>
      <c r="H259" s="63">
        <v>4</v>
      </c>
      <c r="I259" s="63">
        <v>20</v>
      </c>
      <c r="J259" s="63"/>
      <c r="K259" s="61">
        <v>1</v>
      </c>
      <c r="L259" t="s">
        <v>152</v>
      </c>
    </row>
    <row r="260" spans="1:12" outlineLevel="1" x14ac:dyDescent="0.25">
      <c r="A260" s="64">
        <f t="shared" si="42"/>
        <v>25</v>
      </c>
      <c r="B260" s="64" t="str">
        <f t="shared" si="37"/>
        <v/>
      </c>
      <c r="C260" s="62">
        <f t="shared" si="40"/>
        <v>2</v>
      </c>
      <c r="D260" s="62" t="str">
        <f t="shared" si="41"/>
        <v>B</v>
      </c>
      <c r="E260" s="63">
        <v>16</v>
      </c>
      <c r="F260" s="63">
        <v>24</v>
      </c>
      <c r="G260" s="63"/>
      <c r="H260" s="63">
        <v>8</v>
      </c>
      <c r="I260" s="63">
        <v>11</v>
      </c>
      <c r="J260" s="63"/>
      <c r="K260" s="61">
        <v>2</v>
      </c>
      <c r="L260" t="s">
        <v>152</v>
      </c>
    </row>
    <row r="261" spans="1:12" outlineLevel="1" x14ac:dyDescent="0.25">
      <c r="A261" s="64">
        <f t="shared" si="42"/>
        <v>25</v>
      </c>
      <c r="B261" s="64" t="str">
        <f t="shared" ref="B261:B324" si="43">IF(A261&lt;&gt;$B$3,"",$B$3&amp;"-"&amp;D261&amp;"-"&amp;C261)</f>
        <v/>
      </c>
      <c r="C261" s="62">
        <f t="shared" si="40"/>
        <v>3</v>
      </c>
      <c r="D261" s="62" t="str">
        <f t="shared" si="41"/>
        <v>B</v>
      </c>
      <c r="E261" s="63">
        <v>12</v>
      </c>
      <c r="F261" s="63">
        <v>15</v>
      </c>
      <c r="G261" s="63"/>
      <c r="H261" s="63">
        <v>7</v>
      </c>
      <c r="I261" s="63">
        <v>17</v>
      </c>
      <c r="J261" s="63"/>
      <c r="K261" s="61">
        <v>3</v>
      </c>
      <c r="L261" t="s">
        <v>152</v>
      </c>
    </row>
    <row r="262" spans="1:12" outlineLevel="1" x14ac:dyDescent="0.25">
      <c r="A262" s="64">
        <f t="shared" si="42"/>
        <v>25</v>
      </c>
      <c r="B262" s="64" t="str">
        <f t="shared" si="43"/>
        <v/>
      </c>
      <c r="C262" s="62">
        <f t="shared" si="40"/>
        <v>4</v>
      </c>
      <c r="D262" s="62" t="str">
        <f t="shared" si="41"/>
        <v>B</v>
      </c>
      <c r="E262" s="63">
        <v>10</v>
      </c>
      <c r="F262" s="63">
        <v>22</v>
      </c>
      <c r="G262" s="63"/>
      <c r="H262" s="63">
        <v>3</v>
      </c>
      <c r="I262" s="63">
        <v>21</v>
      </c>
      <c r="J262" s="63"/>
      <c r="K262" s="61">
        <v>4</v>
      </c>
      <c r="L262" t="s">
        <v>152</v>
      </c>
    </row>
    <row r="263" spans="1:12" outlineLevel="1" x14ac:dyDescent="0.25">
      <c r="A263" s="64">
        <f t="shared" si="42"/>
        <v>25</v>
      </c>
      <c r="B263" s="64" t="str">
        <f t="shared" si="43"/>
        <v/>
      </c>
      <c r="C263" s="62">
        <f t="shared" si="40"/>
        <v>5</v>
      </c>
      <c r="D263" s="62" t="str">
        <f t="shared" si="41"/>
        <v>B</v>
      </c>
      <c r="E263" s="63">
        <v>6</v>
      </c>
      <c r="F263" s="63">
        <v>14</v>
      </c>
      <c r="G263" s="63"/>
      <c r="H263" s="63">
        <v>5</v>
      </c>
      <c r="I263" s="63">
        <v>25</v>
      </c>
      <c r="J263" s="63"/>
      <c r="K263" s="61">
        <v>5</v>
      </c>
      <c r="L263" t="s">
        <v>152</v>
      </c>
    </row>
    <row r="264" spans="1:12" outlineLevel="1" x14ac:dyDescent="0.25">
      <c r="A264" s="64">
        <f t="shared" si="42"/>
        <v>25</v>
      </c>
      <c r="B264" s="64" t="str">
        <f t="shared" si="43"/>
        <v/>
      </c>
      <c r="C264" s="62">
        <f t="shared" si="40"/>
        <v>6</v>
      </c>
      <c r="D264" s="62" t="str">
        <f t="shared" si="41"/>
        <v>B</v>
      </c>
      <c r="E264" s="63">
        <v>2</v>
      </c>
      <c r="F264" s="63">
        <v>23</v>
      </c>
      <c r="G264" s="63"/>
      <c r="H264" s="63">
        <v>1</v>
      </c>
      <c r="I264" s="63">
        <v>9</v>
      </c>
      <c r="J264" s="63"/>
      <c r="K264" s="61">
        <v>6</v>
      </c>
      <c r="L264" t="s">
        <v>152</v>
      </c>
    </row>
    <row r="265" spans="1:12" outlineLevel="1" x14ac:dyDescent="0.25">
      <c r="A265" s="64">
        <f t="shared" si="42"/>
        <v>25</v>
      </c>
      <c r="B265" s="64" t="str">
        <f t="shared" si="43"/>
        <v/>
      </c>
      <c r="C265" s="62">
        <f t="shared" si="40"/>
        <v>1</v>
      </c>
      <c r="D265" s="62" t="str">
        <f t="shared" si="41"/>
        <v>C</v>
      </c>
      <c r="E265" s="63">
        <v>12</v>
      </c>
      <c r="F265" s="63">
        <v>24</v>
      </c>
      <c r="G265" s="63">
        <v>17</v>
      </c>
      <c r="H265" s="63">
        <v>10</v>
      </c>
      <c r="I265" s="63">
        <v>25</v>
      </c>
      <c r="J265" s="63"/>
      <c r="K265" s="61">
        <v>1</v>
      </c>
      <c r="L265" t="s">
        <v>153</v>
      </c>
    </row>
    <row r="266" spans="1:12" outlineLevel="1" x14ac:dyDescent="0.25">
      <c r="A266" s="64">
        <f t="shared" si="42"/>
        <v>25</v>
      </c>
      <c r="B266" s="64" t="str">
        <f t="shared" si="43"/>
        <v/>
      </c>
      <c r="C266" s="62">
        <f t="shared" si="40"/>
        <v>2</v>
      </c>
      <c r="D266" s="62" t="str">
        <f t="shared" si="41"/>
        <v>C</v>
      </c>
      <c r="E266" s="63">
        <v>11</v>
      </c>
      <c r="F266" s="63">
        <v>15</v>
      </c>
      <c r="G266" s="63"/>
      <c r="H266" s="63">
        <v>6</v>
      </c>
      <c r="I266" s="63">
        <v>13</v>
      </c>
      <c r="J266" s="63"/>
      <c r="K266" s="61">
        <v>2</v>
      </c>
      <c r="L266" t="s">
        <v>153</v>
      </c>
    </row>
    <row r="267" spans="1:12" outlineLevel="1" x14ac:dyDescent="0.25">
      <c r="A267" s="64">
        <f t="shared" si="42"/>
        <v>25</v>
      </c>
      <c r="B267" s="64" t="str">
        <f t="shared" si="43"/>
        <v/>
      </c>
      <c r="C267" s="62">
        <f t="shared" si="40"/>
        <v>3</v>
      </c>
      <c r="D267" s="62" t="str">
        <f t="shared" si="41"/>
        <v>C</v>
      </c>
      <c r="E267" s="63">
        <v>5</v>
      </c>
      <c r="F267" s="63">
        <v>20</v>
      </c>
      <c r="G267" s="63"/>
      <c r="H267" s="63">
        <v>2</v>
      </c>
      <c r="I267" s="63">
        <v>7</v>
      </c>
      <c r="J267" s="63"/>
      <c r="K267" s="61">
        <v>3</v>
      </c>
      <c r="L267" t="s">
        <v>153</v>
      </c>
    </row>
    <row r="268" spans="1:12" outlineLevel="1" x14ac:dyDescent="0.25">
      <c r="A268" s="64">
        <f t="shared" si="42"/>
        <v>25</v>
      </c>
      <c r="B268" s="64" t="str">
        <f t="shared" si="43"/>
        <v/>
      </c>
      <c r="C268" s="62">
        <f t="shared" si="40"/>
        <v>4</v>
      </c>
      <c r="D268" s="62" t="str">
        <f t="shared" si="41"/>
        <v>C</v>
      </c>
      <c r="E268" s="63">
        <v>9</v>
      </c>
      <c r="F268" s="63">
        <v>18</v>
      </c>
      <c r="G268" s="63"/>
      <c r="H268" s="63">
        <v>14</v>
      </c>
      <c r="I268" s="63">
        <v>22</v>
      </c>
      <c r="J268" s="63"/>
      <c r="K268" s="61">
        <v>4</v>
      </c>
      <c r="L268" t="s">
        <v>153</v>
      </c>
    </row>
    <row r="269" spans="1:12" outlineLevel="1" x14ac:dyDescent="0.25">
      <c r="A269" s="64">
        <f t="shared" si="42"/>
        <v>25</v>
      </c>
      <c r="B269" s="64" t="str">
        <f t="shared" si="43"/>
        <v/>
      </c>
      <c r="C269" s="62">
        <f t="shared" si="40"/>
        <v>5</v>
      </c>
      <c r="D269" s="62" t="str">
        <f t="shared" si="41"/>
        <v>C</v>
      </c>
      <c r="E269" s="63">
        <v>19</v>
      </c>
      <c r="F269" s="63">
        <v>21</v>
      </c>
      <c r="G269" s="63"/>
      <c r="H269" s="63">
        <v>1</v>
      </c>
      <c r="I269" s="63">
        <v>16</v>
      </c>
      <c r="J269" s="63"/>
      <c r="K269" s="61">
        <v>5</v>
      </c>
      <c r="L269" t="s">
        <v>153</v>
      </c>
    </row>
    <row r="270" spans="1:12" outlineLevel="1" x14ac:dyDescent="0.25">
      <c r="A270" s="64">
        <f t="shared" si="42"/>
        <v>25</v>
      </c>
      <c r="B270" s="64" t="str">
        <f t="shared" si="43"/>
        <v/>
      </c>
      <c r="C270" s="62">
        <f t="shared" si="40"/>
        <v>6</v>
      </c>
      <c r="D270" s="62" t="str">
        <f t="shared" si="41"/>
        <v>C</v>
      </c>
      <c r="E270" s="63">
        <v>8</v>
      </c>
      <c r="F270" s="63">
        <v>23</v>
      </c>
      <c r="G270" s="63"/>
      <c r="H270" s="63">
        <v>3</v>
      </c>
      <c r="I270" s="63">
        <v>4</v>
      </c>
      <c r="J270" s="63"/>
      <c r="K270" s="61">
        <v>6</v>
      </c>
      <c r="L270" t="s">
        <v>153</v>
      </c>
    </row>
    <row r="271" spans="1:12" outlineLevel="1" x14ac:dyDescent="0.25">
      <c r="A271" s="64">
        <f t="shared" si="42"/>
        <v>25</v>
      </c>
      <c r="B271" s="64" t="str">
        <f t="shared" si="43"/>
        <v/>
      </c>
      <c r="C271" s="62">
        <f t="shared" si="40"/>
        <v>1</v>
      </c>
      <c r="D271" s="62" t="str">
        <f t="shared" si="41"/>
        <v>D</v>
      </c>
      <c r="E271" s="62">
        <v>2</v>
      </c>
      <c r="F271" s="62">
        <v>19</v>
      </c>
      <c r="G271" s="62">
        <v>20</v>
      </c>
      <c r="H271" s="62">
        <v>10</v>
      </c>
      <c r="I271" s="62">
        <v>11</v>
      </c>
      <c r="J271" s="63"/>
      <c r="K271" s="61">
        <v>1</v>
      </c>
      <c r="L271" t="s">
        <v>154</v>
      </c>
    </row>
    <row r="272" spans="1:12" outlineLevel="1" x14ac:dyDescent="0.25">
      <c r="A272" s="64">
        <f t="shared" si="42"/>
        <v>25</v>
      </c>
      <c r="B272" s="64" t="str">
        <f t="shared" si="43"/>
        <v/>
      </c>
      <c r="C272" s="62">
        <f t="shared" si="40"/>
        <v>2</v>
      </c>
      <c r="D272" s="62" t="str">
        <f t="shared" si="41"/>
        <v>D</v>
      </c>
      <c r="E272" s="62">
        <v>23</v>
      </c>
      <c r="F272" s="62">
        <v>25</v>
      </c>
      <c r="G272" s="63"/>
      <c r="H272" s="62">
        <v>15</v>
      </c>
      <c r="I272" s="62">
        <v>18</v>
      </c>
      <c r="J272" s="63"/>
      <c r="K272" s="61">
        <v>2</v>
      </c>
      <c r="L272" t="s">
        <v>154</v>
      </c>
    </row>
    <row r="273" spans="1:13" outlineLevel="1" x14ac:dyDescent="0.25">
      <c r="A273" s="64">
        <f t="shared" si="42"/>
        <v>25</v>
      </c>
      <c r="B273" s="64" t="str">
        <f t="shared" si="43"/>
        <v/>
      </c>
      <c r="C273" s="62">
        <f t="shared" si="40"/>
        <v>3</v>
      </c>
      <c r="D273" s="62" t="str">
        <f t="shared" si="41"/>
        <v>D</v>
      </c>
      <c r="E273" s="62">
        <v>4</v>
      </c>
      <c r="F273" s="62">
        <v>21</v>
      </c>
      <c r="G273" s="63"/>
      <c r="H273" s="62">
        <v>7</v>
      </c>
      <c r="I273" s="62">
        <v>24</v>
      </c>
      <c r="J273" s="63"/>
      <c r="K273" s="61">
        <v>3</v>
      </c>
      <c r="L273" t="s">
        <v>154</v>
      </c>
    </row>
    <row r="274" spans="1:13" outlineLevel="1" x14ac:dyDescent="0.25">
      <c r="A274" s="64">
        <f t="shared" si="42"/>
        <v>25</v>
      </c>
      <c r="B274" s="64" t="str">
        <f t="shared" si="43"/>
        <v/>
      </c>
      <c r="C274" s="62">
        <f t="shared" si="40"/>
        <v>4</v>
      </c>
      <c r="D274" s="62" t="str">
        <f t="shared" si="41"/>
        <v>D</v>
      </c>
      <c r="E274" s="62">
        <v>6</v>
      </c>
      <c r="F274" s="62">
        <v>22</v>
      </c>
      <c r="G274" s="63"/>
      <c r="H274" s="62">
        <v>1</v>
      </c>
      <c r="I274" s="62">
        <v>8</v>
      </c>
      <c r="J274" s="63"/>
      <c r="K274" s="61">
        <v>4</v>
      </c>
      <c r="L274" t="s">
        <v>154</v>
      </c>
    </row>
    <row r="275" spans="1:13" outlineLevel="1" x14ac:dyDescent="0.25">
      <c r="A275" s="64">
        <f t="shared" si="42"/>
        <v>25</v>
      </c>
      <c r="B275" s="64" t="str">
        <f t="shared" si="43"/>
        <v/>
      </c>
      <c r="C275" s="62">
        <f t="shared" si="40"/>
        <v>5</v>
      </c>
      <c r="D275" s="62" t="str">
        <f t="shared" si="41"/>
        <v>D</v>
      </c>
      <c r="E275" s="62">
        <v>5</v>
      </c>
      <c r="F275" s="62">
        <v>9</v>
      </c>
      <c r="G275" s="63"/>
      <c r="H275" s="62">
        <v>3</v>
      </c>
      <c r="I275" s="62">
        <v>12</v>
      </c>
      <c r="J275" s="63"/>
      <c r="K275" s="61">
        <v>5</v>
      </c>
      <c r="L275" t="s">
        <v>154</v>
      </c>
    </row>
    <row r="276" spans="1:13" ht="15.75" outlineLevel="1" thickBot="1" x14ac:dyDescent="0.3">
      <c r="A276" s="64">
        <f t="shared" si="42"/>
        <v>25</v>
      </c>
      <c r="B276" s="64" t="str">
        <f t="shared" si="43"/>
        <v/>
      </c>
      <c r="C276" s="62">
        <f t="shared" si="40"/>
        <v>6</v>
      </c>
      <c r="D276" s="62" t="str">
        <f t="shared" si="41"/>
        <v>D</v>
      </c>
      <c r="E276" s="62">
        <v>14</v>
      </c>
      <c r="F276" s="62">
        <v>16</v>
      </c>
      <c r="G276" s="63"/>
      <c r="H276" s="62">
        <v>13</v>
      </c>
      <c r="I276" s="62">
        <v>17</v>
      </c>
      <c r="J276" s="63"/>
      <c r="K276" s="61">
        <v>6</v>
      </c>
      <c r="L276" t="s">
        <v>154</v>
      </c>
    </row>
    <row r="277" spans="1:13" ht="15.75" outlineLevel="1" thickTop="1" x14ac:dyDescent="0.25">
      <c r="A277" s="52">
        <v>26</v>
      </c>
      <c r="B277" s="52" t="str">
        <f t="shared" si="43"/>
        <v/>
      </c>
      <c r="C277" s="58">
        <f t="shared" si="40"/>
        <v>1</v>
      </c>
      <c r="D277" s="58" t="str">
        <f t="shared" si="41"/>
        <v>A</v>
      </c>
      <c r="E277" s="59">
        <v>7</v>
      </c>
      <c r="F277" s="59">
        <v>17</v>
      </c>
      <c r="G277" s="59"/>
      <c r="H277" s="59">
        <v>21</v>
      </c>
      <c r="I277" s="59">
        <v>22</v>
      </c>
      <c r="J277" s="59"/>
      <c r="K277" s="61">
        <v>1</v>
      </c>
      <c r="L277" t="s">
        <v>151</v>
      </c>
      <c r="M277" s="186" t="s">
        <v>281</v>
      </c>
    </row>
    <row r="278" spans="1:13" outlineLevel="1" x14ac:dyDescent="0.25">
      <c r="A278" s="52">
        <f t="shared" ref="A278:A300" si="44">A277</f>
        <v>26</v>
      </c>
      <c r="B278" s="52" t="str">
        <f t="shared" si="43"/>
        <v/>
      </c>
      <c r="C278" s="58">
        <f t="shared" si="40"/>
        <v>2</v>
      </c>
      <c r="D278" s="58" t="str">
        <f t="shared" si="41"/>
        <v>A</v>
      </c>
      <c r="E278" s="59">
        <v>2</v>
      </c>
      <c r="F278" s="59">
        <v>16</v>
      </c>
      <c r="G278" s="59"/>
      <c r="H278" s="59">
        <v>4</v>
      </c>
      <c r="I278" s="59">
        <v>14</v>
      </c>
      <c r="J278" s="59"/>
      <c r="K278" s="61">
        <v>2</v>
      </c>
      <c r="L278" t="s">
        <v>151</v>
      </c>
    </row>
    <row r="279" spans="1:13" outlineLevel="1" x14ac:dyDescent="0.25">
      <c r="A279" s="52">
        <f t="shared" si="44"/>
        <v>26</v>
      </c>
      <c r="B279" s="52" t="str">
        <f t="shared" si="43"/>
        <v/>
      </c>
      <c r="C279" s="58">
        <f t="shared" si="40"/>
        <v>3</v>
      </c>
      <c r="D279" s="58" t="str">
        <f t="shared" si="41"/>
        <v>A</v>
      </c>
      <c r="E279" s="59">
        <v>6</v>
      </c>
      <c r="F279" s="59">
        <v>24</v>
      </c>
      <c r="G279" s="59"/>
      <c r="H279" s="59">
        <v>8</v>
      </c>
      <c r="I279" s="59">
        <v>11</v>
      </c>
      <c r="J279" s="59"/>
      <c r="K279" s="61">
        <v>3</v>
      </c>
      <c r="L279" t="s">
        <v>151</v>
      </c>
    </row>
    <row r="280" spans="1:13" outlineLevel="1" x14ac:dyDescent="0.25">
      <c r="A280" s="52">
        <f t="shared" si="44"/>
        <v>26</v>
      </c>
      <c r="B280" s="52" t="str">
        <f t="shared" si="43"/>
        <v/>
      </c>
      <c r="C280" s="58">
        <f t="shared" si="40"/>
        <v>4</v>
      </c>
      <c r="D280" s="58" t="str">
        <f t="shared" si="41"/>
        <v>A</v>
      </c>
      <c r="E280" s="59">
        <v>15</v>
      </c>
      <c r="F280" s="59">
        <v>23</v>
      </c>
      <c r="G280" s="59"/>
      <c r="H280" s="59">
        <v>1</v>
      </c>
      <c r="I280" s="59">
        <v>25</v>
      </c>
      <c r="J280" s="59"/>
      <c r="K280" s="61">
        <v>4</v>
      </c>
      <c r="L280" t="s">
        <v>151</v>
      </c>
    </row>
    <row r="281" spans="1:13" outlineLevel="1" x14ac:dyDescent="0.25">
      <c r="A281" s="52">
        <f t="shared" si="44"/>
        <v>26</v>
      </c>
      <c r="B281" s="52" t="str">
        <f t="shared" si="43"/>
        <v/>
      </c>
      <c r="C281" s="58">
        <f t="shared" si="40"/>
        <v>5</v>
      </c>
      <c r="D281" s="58" t="str">
        <f t="shared" si="41"/>
        <v>A</v>
      </c>
      <c r="E281" s="59">
        <v>10</v>
      </c>
      <c r="F281" s="59">
        <v>20</v>
      </c>
      <c r="G281" s="59"/>
      <c r="H281" s="59">
        <v>12</v>
      </c>
      <c r="I281" s="59">
        <v>19</v>
      </c>
      <c r="J281" s="59"/>
      <c r="K281" s="61">
        <v>5</v>
      </c>
      <c r="L281" t="s">
        <v>151</v>
      </c>
    </row>
    <row r="282" spans="1:13" outlineLevel="1" x14ac:dyDescent="0.25">
      <c r="A282" s="52">
        <f t="shared" si="44"/>
        <v>26</v>
      </c>
      <c r="B282" s="52" t="str">
        <f t="shared" si="43"/>
        <v/>
      </c>
      <c r="C282" s="58">
        <f t="shared" si="40"/>
        <v>6</v>
      </c>
      <c r="D282" s="58" t="str">
        <f t="shared" si="41"/>
        <v>A</v>
      </c>
      <c r="E282" s="59">
        <v>13</v>
      </c>
      <c r="F282" s="59">
        <v>18</v>
      </c>
      <c r="G282" s="59">
        <v>26</v>
      </c>
      <c r="H282" s="59">
        <v>3</v>
      </c>
      <c r="I282" s="59">
        <v>5</v>
      </c>
      <c r="J282" s="59">
        <v>9</v>
      </c>
      <c r="K282" s="61">
        <v>6</v>
      </c>
      <c r="L282" t="s">
        <v>151</v>
      </c>
    </row>
    <row r="283" spans="1:13" outlineLevel="1" x14ac:dyDescent="0.25">
      <c r="A283" s="52">
        <f t="shared" si="44"/>
        <v>26</v>
      </c>
      <c r="B283" s="52" t="str">
        <f t="shared" si="43"/>
        <v/>
      </c>
      <c r="C283" s="58">
        <f t="shared" si="40"/>
        <v>1</v>
      </c>
      <c r="D283" s="58" t="str">
        <f t="shared" si="41"/>
        <v>B</v>
      </c>
      <c r="E283" s="59">
        <v>3</v>
      </c>
      <c r="F283" s="59">
        <v>5</v>
      </c>
      <c r="G283" s="59"/>
      <c r="H283" s="59">
        <v>7</v>
      </c>
      <c r="I283" s="59">
        <v>15</v>
      </c>
      <c r="J283" s="59"/>
      <c r="K283" s="61">
        <v>1</v>
      </c>
      <c r="L283" t="s">
        <v>152</v>
      </c>
    </row>
    <row r="284" spans="1:13" outlineLevel="1" x14ac:dyDescent="0.25">
      <c r="A284" s="52">
        <f t="shared" si="44"/>
        <v>26</v>
      </c>
      <c r="B284" s="52" t="str">
        <f t="shared" si="43"/>
        <v/>
      </c>
      <c r="C284" s="58">
        <f t="shared" si="40"/>
        <v>2</v>
      </c>
      <c r="D284" s="58" t="str">
        <f t="shared" si="41"/>
        <v>B</v>
      </c>
      <c r="E284" s="59">
        <v>18</v>
      </c>
      <c r="F284" s="59">
        <v>26</v>
      </c>
      <c r="G284" s="59"/>
      <c r="H284" s="59">
        <v>13</v>
      </c>
      <c r="I284" s="59">
        <v>20</v>
      </c>
      <c r="J284" s="59"/>
      <c r="K284" s="61">
        <v>2</v>
      </c>
      <c r="L284" t="s">
        <v>152</v>
      </c>
    </row>
    <row r="285" spans="1:13" outlineLevel="1" x14ac:dyDescent="0.25">
      <c r="A285" s="52">
        <f t="shared" si="44"/>
        <v>26</v>
      </c>
      <c r="B285" s="52" t="str">
        <f t="shared" si="43"/>
        <v/>
      </c>
      <c r="C285" s="58">
        <f t="shared" si="40"/>
        <v>3</v>
      </c>
      <c r="D285" s="58" t="str">
        <f t="shared" si="41"/>
        <v>B</v>
      </c>
      <c r="E285" s="59">
        <v>10</v>
      </c>
      <c r="F285" s="59">
        <v>11</v>
      </c>
      <c r="G285" s="59"/>
      <c r="H285" s="59">
        <v>2</v>
      </c>
      <c r="I285" s="59">
        <v>23</v>
      </c>
      <c r="J285" s="59"/>
      <c r="K285" s="61">
        <v>3</v>
      </c>
      <c r="L285" t="s">
        <v>152</v>
      </c>
    </row>
    <row r="286" spans="1:13" outlineLevel="1" x14ac:dyDescent="0.25">
      <c r="A286" s="52">
        <f t="shared" si="44"/>
        <v>26</v>
      </c>
      <c r="B286" s="52" t="str">
        <f t="shared" si="43"/>
        <v/>
      </c>
      <c r="C286" s="58">
        <f t="shared" si="40"/>
        <v>4</v>
      </c>
      <c r="D286" s="58" t="str">
        <f t="shared" si="41"/>
        <v>B</v>
      </c>
      <c r="E286" s="59">
        <v>9</v>
      </c>
      <c r="F286" s="59">
        <v>21</v>
      </c>
      <c r="G286" s="59"/>
      <c r="H286" s="59">
        <v>19</v>
      </c>
      <c r="I286" s="59">
        <v>24</v>
      </c>
      <c r="J286" s="59"/>
      <c r="K286" s="61">
        <v>4</v>
      </c>
      <c r="L286" t="s">
        <v>152</v>
      </c>
    </row>
    <row r="287" spans="1:13" outlineLevel="1" x14ac:dyDescent="0.25">
      <c r="A287" s="52">
        <f t="shared" si="44"/>
        <v>26</v>
      </c>
      <c r="B287" s="52" t="str">
        <f t="shared" si="43"/>
        <v/>
      </c>
      <c r="C287" s="58">
        <f t="shared" si="40"/>
        <v>5</v>
      </c>
      <c r="D287" s="58" t="str">
        <f t="shared" si="41"/>
        <v>B</v>
      </c>
      <c r="E287" s="59">
        <v>16</v>
      </c>
      <c r="F287" s="59">
        <v>25</v>
      </c>
      <c r="G287" s="59"/>
      <c r="H287" s="59">
        <v>14</v>
      </c>
      <c r="I287" s="59">
        <v>22</v>
      </c>
      <c r="J287" s="59"/>
      <c r="K287" s="61">
        <v>5</v>
      </c>
      <c r="L287" t="s">
        <v>152</v>
      </c>
    </row>
    <row r="288" spans="1:13" outlineLevel="1" x14ac:dyDescent="0.25">
      <c r="A288" s="52">
        <f t="shared" si="44"/>
        <v>26</v>
      </c>
      <c r="B288" s="52" t="str">
        <f t="shared" si="43"/>
        <v/>
      </c>
      <c r="C288" s="58">
        <f t="shared" si="40"/>
        <v>6</v>
      </c>
      <c r="D288" s="58" t="str">
        <f t="shared" si="41"/>
        <v>B</v>
      </c>
      <c r="E288" s="59">
        <v>4</v>
      </c>
      <c r="F288" s="59">
        <v>6</v>
      </c>
      <c r="G288" s="59">
        <v>8</v>
      </c>
      <c r="H288" s="59">
        <v>1</v>
      </c>
      <c r="I288" s="59">
        <v>12</v>
      </c>
      <c r="J288" s="59">
        <v>17</v>
      </c>
      <c r="K288" s="61">
        <v>6</v>
      </c>
      <c r="L288" t="s">
        <v>152</v>
      </c>
    </row>
    <row r="289" spans="1:13" outlineLevel="1" x14ac:dyDescent="0.25">
      <c r="A289" s="52">
        <f t="shared" si="44"/>
        <v>26</v>
      </c>
      <c r="B289" s="52" t="str">
        <f t="shared" si="43"/>
        <v/>
      </c>
      <c r="C289" s="58">
        <f t="shared" si="40"/>
        <v>1</v>
      </c>
      <c r="D289" s="58" t="str">
        <f t="shared" si="41"/>
        <v>C</v>
      </c>
      <c r="E289" s="59">
        <v>17</v>
      </c>
      <c r="F289" s="59">
        <v>25</v>
      </c>
      <c r="G289" s="59"/>
      <c r="H289" s="59">
        <v>8</v>
      </c>
      <c r="I289" s="59">
        <v>9</v>
      </c>
      <c r="J289" s="59"/>
      <c r="K289" s="61">
        <v>1</v>
      </c>
      <c r="L289" t="s">
        <v>153</v>
      </c>
    </row>
    <row r="290" spans="1:13" outlineLevel="1" x14ac:dyDescent="0.25">
      <c r="A290" s="52">
        <f t="shared" si="44"/>
        <v>26</v>
      </c>
      <c r="B290" s="52" t="str">
        <f t="shared" si="43"/>
        <v/>
      </c>
      <c r="C290" s="58">
        <f t="shared" si="40"/>
        <v>2</v>
      </c>
      <c r="D290" s="58" t="str">
        <f t="shared" si="41"/>
        <v>C</v>
      </c>
      <c r="E290" s="59">
        <v>5</v>
      </c>
      <c r="F290" s="59">
        <v>6</v>
      </c>
      <c r="G290" s="59"/>
      <c r="H290" s="59">
        <v>13</v>
      </c>
      <c r="I290" s="59">
        <v>21</v>
      </c>
      <c r="J290" s="59"/>
      <c r="K290" s="61">
        <v>2</v>
      </c>
      <c r="L290" t="s">
        <v>153</v>
      </c>
    </row>
    <row r="291" spans="1:13" outlineLevel="1" x14ac:dyDescent="0.25">
      <c r="A291" s="52">
        <f t="shared" si="44"/>
        <v>26</v>
      </c>
      <c r="B291" s="52" t="str">
        <f t="shared" si="43"/>
        <v/>
      </c>
      <c r="C291" s="58">
        <f t="shared" si="40"/>
        <v>3</v>
      </c>
      <c r="D291" s="58" t="str">
        <f t="shared" si="41"/>
        <v>C</v>
      </c>
      <c r="E291" s="59">
        <v>3</v>
      </c>
      <c r="F291" s="59">
        <v>10</v>
      </c>
      <c r="G291" s="59"/>
      <c r="H291" s="59">
        <v>4</v>
      </c>
      <c r="I291" s="59">
        <v>22</v>
      </c>
      <c r="J291" s="59"/>
      <c r="K291" s="61">
        <v>3</v>
      </c>
      <c r="L291" t="s">
        <v>153</v>
      </c>
    </row>
    <row r="292" spans="1:13" outlineLevel="1" x14ac:dyDescent="0.25">
      <c r="A292" s="52">
        <f t="shared" si="44"/>
        <v>26</v>
      </c>
      <c r="B292" s="52" t="str">
        <f t="shared" si="43"/>
        <v/>
      </c>
      <c r="C292" s="58">
        <f t="shared" si="40"/>
        <v>4</v>
      </c>
      <c r="D292" s="58" t="str">
        <f t="shared" si="41"/>
        <v>C</v>
      </c>
      <c r="E292" s="59">
        <v>11</v>
      </c>
      <c r="F292" s="59">
        <v>24</v>
      </c>
      <c r="G292" s="59"/>
      <c r="H292" s="59">
        <v>12</v>
      </c>
      <c r="I292" s="59">
        <v>26</v>
      </c>
      <c r="J292" s="59"/>
      <c r="K292" s="61">
        <v>4</v>
      </c>
      <c r="L292" t="s">
        <v>153</v>
      </c>
    </row>
    <row r="293" spans="1:13" outlineLevel="1" x14ac:dyDescent="0.25">
      <c r="A293" s="52">
        <f t="shared" si="44"/>
        <v>26</v>
      </c>
      <c r="B293" s="52" t="str">
        <f t="shared" si="43"/>
        <v/>
      </c>
      <c r="C293" s="58">
        <f t="shared" si="40"/>
        <v>5</v>
      </c>
      <c r="D293" s="58" t="str">
        <f t="shared" si="41"/>
        <v>C</v>
      </c>
      <c r="E293" s="59">
        <v>1</v>
      </c>
      <c r="F293" s="59">
        <v>23</v>
      </c>
      <c r="G293" s="59"/>
      <c r="H293" s="59">
        <v>18</v>
      </c>
      <c r="I293" s="59">
        <v>19</v>
      </c>
      <c r="J293" s="59"/>
      <c r="K293" s="61">
        <v>5</v>
      </c>
      <c r="L293" t="s">
        <v>153</v>
      </c>
    </row>
    <row r="294" spans="1:13" outlineLevel="1" x14ac:dyDescent="0.25">
      <c r="A294" s="52">
        <f t="shared" si="44"/>
        <v>26</v>
      </c>
      <c r="B294" s="52" t="str">
        <f t="shared" si="43"/>
        <v/>
      </c>
      <c r="C294" s="58">
        <f t="shared" ref="C294:C357" si="45">K294</f>
        <v>6</v>
      </c>
      <c r="D294" s="58" t="str">
        <f t="shared" ref="D294:D357" si="46">IF(C294="","",L294)</f>
        <v>C</v>
      </c>
      <c r="E294" s="59">
        <v>7</v>
      </c>
      <c r="F294" s="59">
        <v>16</v>
      </c>
      <c r="G294" s="59">
        <v>20</v>
      </c>
      <c r="H294" s="59">
        <v>2</v>
      </c>
      <c r="I294" s="59">
        <v>14</v>
      </c>
      <c r="J294" s="59">
        <v>15</v>
      </c>
      <c r="K294" s="61">
        <v>6</v>
      </c>
      <c r="L294" t="s">
        <v>153</v>
      </c>
    </row>
    <row r="295" spans="1:13" outlineLevel="1" x14ac:dyDescent="0.25">
      <c r="A295" s="52">
        <f t="shared" si="44"/>
        <v>26</v>
      </c>
      <c r="B295" s="52" t="str">
        <f t="shared" si="43"/>
        <v/>
      </c>
      <c r="C295" s="58">
        <f t="shared" si="45"/>
        <v>1</v>
      </c>
      <c r="D295" s="58" t="str">
        <f t="shared" si="46"/>
        <v>D</v>
      </c>
      <c r="E295" s="58">
        <v>2</v>
      </c>
      <c r="F295" s="58">
        <v>26</v>
      </c>
      <c r="G295" s="58"/>
      <c r="H295" s="58">
        <v>3</v>
      </c>
      <c r="I295" s="58">
        <v>8</v>
      </c>
      <c r="J295" s="58"/>
      <c r="K295" s="61">
        <v>1</v>
      </c>
      <c r="L295" t="s">
        <v>154</v>
      </c>
    </row>
    <row r="296" spans="1:13" outlineLevel="1" x14ac:dyDescent="0.25">
      <c r="A296" s="52">
        <f t="shared" si="44"/>
        <v>26</v>
      </c>
      <c r="B296" s="52" t="str">
        <f t="shared" si="43"/>
        <v/>
      </c>
      <c r="C296" s="58">
        <f t="shared" si="45"/>
        <v>2</v>
      </c>
      <c r="D296" s="58" t="str">
        <f t="shared" si="46"/>
        <v>D</v>
      </c>
      <c r="E296" s="58">
        <v>16</v>
      </c>
      <c r="F296" s="58">
        <v>17</v>
      </c>
      <c r="G296" s="58"/>
      <c r="H296" s="58">
        <v>1</v>
      </c>
      <c r="I296" s="58">
        <v>20</v>
      </c>
      <c r="J296" s="58"/>
      <c r="K296" s="61">
        <v>2</v>
      </c>
      <c r="L296" t="s">
        <v>154</v>
      </c>
    </row>
    <row r="297" spans="1:13" outlineLevel="1" x14ac:dyDescent="0.25">
      <c r="A297" s="52">
        <f t="shared" si="44"/>
        <v>26</v>
      </c>
      <c r="B297" s="52" t="str">
        <f t="shared" si="43"/>
        <v/>
      </c>
      <c r="C297" s="58">
        <f t="shared" si="45"/>
        <v>3</v>
      </c>
      <c r="D297" s="58" t="str">
        <f t="shared" si="46"/>
        <v>D</v>
      </c>
      <c r="E297" s="58">
        <v>7</v>
      </c>
      <c r="F297" s="58">
        <v>13</v>
      </c>
      <c r="G297" s="58"/>
      <c r="H297" s="58">
        <v>10</v>
      </c>
      <c r="I297" s="58">
        <v>12</v>
      </c>
      <c r="J297" s="58"/>
      <c r="K297" s="61">
        <v>3</v>
      </c>
      <c r="L297" t="s">
        <v>154</v>
      </c>
    </row>
    <row r="298" spans="1:13" outlineLevel="1" x14ac:dyDescent="0.25">
      <c r="A298" s="52">
        <f t="shared" si="44"/>
        <v>26</v>
      </c>
      <c r="B298" s="52" t="str">
        <f t="shared" si="43"/>
        <v/>
      </c>
      <c r="C298" s="58">
        <f t="shared" si="45"/>
        <v>4</v>
      </c>
      <c r="D298" s="58" t="str">
        <f t="shared" si="46"/>
        <v>D</v>
      </c>
      <c r="E298" s="58">
        <v>5</v>
      </c>
      <c r="F298" s="58">
        <v>15</v>
      </c>
      <c r="G298" s="58"/>
      <c r="H298" s="58">
        <v>14</v>
      </c>
      <c r="I298" s="58">
        <v>24</v>
      </c>
      <c r="J298" s="58"/>
      <c r="K298" s="61">
        <v>4</v>
      </c>
      <c r="L298" t="s">
        <v>154</v>
      </c>
    </row>
    <row r="299" spans="1:13" outlineLevel="1" x14ac:dyDescent="0.25">
      <c r="A299" s="52">
        <f t="shared" si="44"/>
        <v>26</v>
      </c>
      <c r="B299" s="52" t="str">
        <f t="shared" si="43"/>
        <v/>
      </c>
      <c r="C299" s="58">
        <f t="shared" si="45"/>
        <v>5</v>
      </c>
      <c r="D299" s="58" t="str">
        <f t="shared" si="46"/>
        <v>D</v>
      </c>
      <c r="E299" s="58">
        <v>6</v>
      </c>
      <c r="F299" s="58">
        <v>21</v>
      </c>
      <c r="G299" s="58"/>
      <c r="H299" s="58">
        <v>4</v>
      </c>
      <c r="I299" s="58">
        <v>9</v>
      </c>
      <c r="J299" s="58"/>
      <c r="K299" s="61">
        <v>5</v>
      </c>
      <c r="L299" t="s">
        <v>154</v>
      </c>
    </row>
    <row r="300" spans="1:13" ht="15.75" outlineLevel="1" thickBot="1" x14ac:dyDescent="0.3">
      <c r="A300" s="52">
        <f t="shared" si="44"/>
        <v>26</v>
      </c>
      <c r="B300" s="52" t="str">
        <f t="shared" si="43"/>
        <v/>
      </c>
      <c r="C300" s="58">
        <f t="shared" si="45"/>
        <v>6</v>
      </c>
      <c r="D300" s="58" t="str">
        <f t="shared" si="46"/>
        <v>D</v>
      </c>
      <c r="E300" s="58">
        <v>18</v>
      </c>
      <c r="F300" s="58">
        <v>23</v>
      </c>
      <c r="G300" s="58">
        <v>25</v>
      </c>
      <c r="H300" s="58">
        <v>11</v>
      </c>
      <c r="I300" s="58">
        <v>19</v>
      </c>
      <c r="J300" s="58">
        <v>22</v>
      </c>
      <c r="K300" s="61">
        <v>6</v>
      </c>
      <c r="L300" t="s">
        <v>154</v>
      </c>
    </row>
    <row r="301" spans="1:13" ht="15.75" outlineLevel="1" thickTop="1" x14ac:dyDescent="0.25">
      <c r="A301" s="64">
        <v>27</v>
      </c>
      <c r="B301" s="64" t="str">
        <f t="shared" si="43"/>
        <v/>
      </c>
      <c r="C301" s="62">
        <f t="shared" si="45"/>
        <v>1</v>
      </c>
      <c r="D301" s="62" t="str">
        <f t="shared" si="46"/>
        <v>A</v>
      </c>
      <c r="E301" s="63">
        <v>13</v>
      </c>
      <c r="F301" s="63">
        <v>22</v>
      </c>
      <c r="G301" s="63"/>
      <c r="H301" s="63">
        <v>9</v>
      </c>
      <c r="I301" s="63">
        <v>27</v>
      </c>
      <c r="J301" s="63"/>
      <c r="K301" s="61">
        <v>1</v>
      </c>
      <c r="L301" t="s">
        <v>151</v>
      </c>
      <c r="M301" s="186" t="s">
        <v>281</v>
      </c>
    </row>
    <row r="302" spans="1:13" outlineLevel="1" x14ac:dyDescent="0.25">
      <c r="A302" s="64">
        <f t="shared" ref="A302:A324" si="47">A301</f>
        <v>27</v>
      </c>
      <c r="B302" s="64" t="str">
        <f t="shared" si="43"/>
        <v/>
      </c>
      <c r="C302" s="62">
        <f t="shared" si="45"/>
        <v>2</v>
      </c>
      <c r="D302" s="62" t="str">
        <f t="shared" si="46"/>
        <v>A</v>
      </c>
      <c r="E302" s="63">
        <v>18</v>
      </c>
      <c r="F302" s="63">
        <v>5</v>
      </c>
      <c r="G302" s="63"/>
      <c r="H302" s="63">
        <v>12</v>
      </c>
      <c r="I302" s="63">
        <v>11</v>
      </c>
      <c r="J302" s="63"/>
      <c r="K302" s="61">
        <v>2</v>
      </c>
      <c r="L302" t="s">
        <v>151</v>
      </c>
    </row>
    <row r="303" spans="1:13" outlineLevel="1" x14ac:dyDescent="0.25">
      <c r="A303" s="64">
        <f t="shared" si="47"/>
        <v>27</v>
      </c>
      <c r="B303" s="64" t="str">
        <f t="shared" si="43"/>
        <v/>
      </c>
      <c r="C303" s="62">
        <f t="shared" si="45"/>
        <v>3</v>
      </c>
      <c r="D303" s="62" t="str">
        <f t="shared" si="46"/>
        <v>A</v>
      </c>
      <c r="E303" s="63">
        <v>25</v>
      </c>
      <c r="F303" s="63">
        <v>23</v>
      </c>
      <c r="G303" s="63"/>
      <c r="H303" s="63">
        <v>20</v>
      </c>
      <c r="I303" s="63">
        <v>6</v>
      </c>
      <c r="J303" s="63"/>
      <c r="K303" s="61">
        <v>3</v>
      </c>
      <c r="L303" t="s">
        <v>151</v>
      </c>
    </row>
    <row r="304" spans="1:13" outlineLevel="1" x14ac:dyDescent="0.25">
      <c r="A304" s="64">
        <f t="shared" si="47"/>
        <v>27</v>
      </c>
      <c r="B304" s="64" t="str">
        <f t="shared" si="43"/>
        <v/>
      </c>
      <c r="C304" s="62">
        <f t="shared" si="45"/>
        <v>4</v>
      </c>
      <c r="D304" s="62" t="str">
        <f t="shared" si="46"/>
        <v>A</v>
      </c>
      <c r="E304" s="63">
        <v>8</v>
      </c>
      <c r="F304" s="63">
        <v>17</v>
      </c>
      <c r="G304" s="63"/>
      <c r="H304" s="63">
        <v>14</v>
      </c>
      <c r="I304" s="63">
        <v>3</v>
      </c>
      <c r="J304" s="63"/>
      <c r="K304" s="61">
        <v>4</v>
      </c>
      <c r="L304" t="s">
        <v>151</v>
      </c>
    </row>
    <row r="305" spans="1:30" outlineLevel="1" x14ac:dyDescent="0.25">
      <c r="A305" s="64">
        <f t="shared" si="47"/>
        <v>27</v>
      </c>
      <c r="B305" s="64" t="str">
        <f t="shared" si="43"/>
        <v/>
      </c>
      <c r="C305" s="62">
        <f t="shared" si="45"/>
        <v>5</v>
      </c>
      <c r="D305" s="62" t="str">
        <f t="shared" si="46"/>
        <v>A</v>
      </c>
      <c r="E305" s="63">
        <v>1</v>
      </c>
      <c r="F305" s="63">
        <v>16</v>
      </c>
      <c r="G305" s="63">
        <v>26</v>
      </c>
      <c r="H305" s="63">
        <v>7</v>
      </c>
      <c r="I305" s="63">
        <v>21</v>
      </c>
      <c r="J305" s="63"/>
      <c r="K305" s="61">
        <v>5</v>
      </c>
      <c r="L305" t="s">
        <v>151</v>
      </c>
    </row>
    <row r="306" spans="1:30" outlineLevel="1" x14ac:dyDescent="0.25">
      <c r="A306" s="64">
        <f t="shared" si="47"/>
        <v>27</v>
      </c>
      <c r="B306" s="64" t="str">
        <f t="shared" si="43"/>
        <v/>
      </c>
      <c r="C306" s="62">
        <f t="shared" si="45"/>
        <v>6</v>
      </c>
      <c r="D306" s="62" t="str">
        <f t="shared" si="46"/>
        <v>A</v>
      </c>
      <c r="E306" s="63">
        <v>4</v>
      </c>
      <c r="F306" s="63">
        <v>19</v>
      </c>
      <c r="G306" s="63">
        <v>2</v>
      </c>
      <c r="H306" s="63">
        <v>10</v>
      </c>
      <c r="I306" s="63">
        <v>15</v>
      </c>
      <c r="J306" s="63">
        <v>24</v>
      </c>
      <c r="K306" s="61">
        <v>6</v>
      </c>
      <c r="L306" t="s">
        <v>151</v>
      </c>
    </row>
    <row r="307" spans="1:30" outlineLevel="1" x14ac:dyDescent="0.25">
      <c r="A307" s="64">
        <f t="shared" si="47"/>
        <v>27</v>
      </c>
      <c r="B307" s="64" t="str">
        <f t="shared" si="43"/>
        <v/>
      </c>
      <c r="C307" s="62">
        <f t="shared" si="45"/>
        <v>1</v>
      </c>
      <c r="D307" s="62" t="str">
        <f t="shared" si="46"/>
        <v>B</v>
      </c>
      <c r="E307" s="63">
        <v>6</v>
      </c>
      <c r="F307" s="63">
        <v>21</v>
      </c>
      <c r="G307" s="63"/>
      <c r="H307" s="63">
        <v>16</v>
      </c>
      <c r="I307" s="63">
        <v>19</v>
      </c>
      <c r="J307" s="63"/>
      <c r="K307" s="61">
        <v>1</v>
      </c>
      <c r="L307" t="s">
        <v>152</v>
      </c>
    </row>
    <row r="308" spans="1:30" outlineLevel="1" x14ac:dyDescent="0.25">
      <c r="A308" s="64">
        <f t="shared" si="47"/>
        <v>27</v>
      </c>
      <c r="B308" s="64" t="str">
        <f t="shared" si="43"/>
        <v/>
      </c>
      <c r="C308" s="62">
        <f t="shared" si="45"/>
        <v>2</v>
      </c>
      <c r="D308" s="62" t="str">
        <f t="shared" si="46"/>
        <v>B</v>
      </c>
      <c r="E308" s="63">
        <v>4</v>
      </c>
      <c r="F308" s="63">
        <v>17</v>
      </c>
      <c r="G308" s="63"/>
      <c r="H308" s="63">
        <v>7</v>
      </c>
      <c r="I308" s="63">
        <v>18</v>
      </c>
      <c r="J308" s="63"/>
      <c r="K308" s="61">
        <v>2</v>
      </c>
      <c r="L308" t="s">
        <v>152</v>
      </c>
    </row>
    <row r="309" spans="1:30" outlineLevel="1" x14ac:dyDescent="0.25">
      <c r="A309" s="64">
        <f t="shared" si="47"/>
        <v>27</v>
      </c>
      <c r="B309" s="64" t="str">
        <f t="shared" si="43"/>
        <v/>
      </c>
      <c r="C309" s="62">
        <f t="shared" si="45"/>
        <v>3</v>
      </c>
      <c r="D309" s="62" t="str">
        <f t="shared" si="46"/>
        <v>B</v>
      </c>
      <c r="E309" s="63">
        <v>2</v>
      </c>
      <c r="F309" s="63">
        <v>20</v>
      </c>
      <c r="G309" s="63"/>
      <c r="H309" s="63">
        <v>8</v>
      </c>
      <c r="I309" s="63">
        <v>9</v>
      </c>
      <c r="J309" s="63"/>
      <c r="K309" s="61">
        <v>3</v>
      </c>
      <c r="L309" t="s">
        <v>152</v>
      </c>
    </row>
    <row r="310" spans="1:30" outlineLevel="1" x14ac:dyDescent="0.25">
      <c r="A310" s="64">
        <f t="shared" si="47"/>
        <v>27</v>
      </c>
      <c r="B310" s="64" t="str">
        <f t="shared" si="43"/>
        <v/>
      </c>
      <c r="C310" s="62">
        <f t="shared" si="45"/>
        <v>4</v>
      </c>
      <c r="D310" s="62" t="str">
        <f t="shared" si="46"/>
        <v>B</v>
      </c>
      <c r="E310" s="63">
        <v>5</v>
      </c>
      <c r="F310" s="63">
        <v>12</v>
      </c>
      <c r="G310" s="63">
        <v>1</v>
      </c>
      <c r="H310" s="63">
        <v>24</v>
      </c>
      <c r="I310" s="63">
        <v>14</v>
      </c>
      <c r="J310" s="63"/>
      <c r="K310" s="61">
        <v>4</v>
      </c>
      <c r="L310" t="s">
        <v>152</v>
      </c>
    </row>
    <row r="311" spans="1:30" outlineLevel="1" x14ac:dyDescent="0.25">
      <c r="A311" s="64">
        <f t="shared" si="47"/>
        <v>27</v>
      </c>
      <c r="B311" s="64" t="str">
        <f t="shared" si="43"/>
        <v/>
      </c>
      <c r="C311" s="62">
        <f t="shared" si="45"/>
        <v>5</v>
      </c>
      <c r="D311" s="62" t="str">
        <f t="shared" si="46"/>
        <v>B</v>
      </c>
      <c r="E311" s="63">
        <v>11</v>
      </c>
      <c r="F311" s="63">
        <v>13</v>
      </c>
      <c r="G311" s="63">
        <v>27</v>
      </c>
      <c r="H311" s="63">
        <v>15</v>
      </c>
      <c r="I311" s="63">
        <v>25</v>
      </c>
      <c r="J311" s="63"/>
      <c r="K311" s="61">
        <v>5</v>
      </c>
      <c r="L311" t="s">
        <v>152</v>
      </c>
    </row>
    <row r="312" spans="1:30" outlineLevel="1" x14ac:dyDescent="0.25">
      <c r="A312" s="64">
        <f t="shared" si="47"/>
        <v>27</v>
      </c>
      <c r="B312" s="64" t="str">
        <f t="shared" si="43"/>
        <v/>
      </c>
      <c r="C312" s="62">
        <f t="shared" si="45"/>
        <v>6</v>
      </c>
      <c r="D312" s="62" t="str">
        <f t="shared" si="46"/>
        <v>B</v>
      </c>
      <c r="E312" s="63">
        <v>23</v>
      </c>
      <c r="F312" s="63">
        <v>26</v>
      </c>
      <c r="G312" s="63"/>
      <c r="H312" s="63">
        <v>3</v>
      </c>
      <c r="I312" s="63">
        <v>10</v>
      </c>
      <c r="J312" s="63">
        <v>22</v>
      </c>
      <c r="K312" s="61">
        <v>6</v>
      </c>
      <c r="L312" t="s">
        <v>152</v>
      </c>
    </row>
    <row r="313" spans="1:30" outlineLevel="1" x14ac:dyDescent="0.25">
      <c r="A313" s="64">
        <f t="shared" si="47"/>
        <v>27</v>
      </c>
      <c r="B313" s="64" t="str">
        <f t="shared" si="43"/>
        <v/>
      </c>
      <c r="C313" s="62">
        <f t="shared" si="45"/>
        <v>1</v>
      </c>
      <c r="D313" s="62" t="str">
        <f t="shared" si="46"/>
        <v>C</v>
      </c>
      <c r="E313" s="63">
        <v>1</v>
      </c>
      <c r="F313" s="63">
        <v>7</v>
      </c>
      <c r="G313" s="63"/>
      <c r="H313" s="63">
        <v>22</v>
      </c>
      <c r="I313" s="63">
        <v>25</v>
      </c>
      <c r="J313" s="63"/>
      <c r="K313" s="61">
        <v>1</v>
      </c>
      <c r="L313" t="s">
        <v>153</v>
      </c>
    </row>
    <row r="314" spans="1:30" outlineLevel="1" x14ac:dyDescent="0.25">
      <c r="A314" s="64">
        <f t="shared" si="47"/>
        <v>27</v>
      </c>
      <c r="B314" s="64" t="str">
        <f t="shared" si="43"/>
        <v/>
      </c>
      <c r="C314" s="62">
        <f t="shared" si="45"/>
        <v>2</v>
      </c>
      <c r="D314" s="62" t="str">
        <f t="shared" si="46"/>
        <v>C</v>
      </c>
      <c r="E314" s="63">
        <v>4</v>
      </c>
      <c r="F314" s="63">
        <v>13</v>
      </c>
      <c r="G314" s="63"/>
      <c r="H314" s="63">
        <v>6</v>
      </c>
      <c r="I314" s="63">
        <v>26</v>
      </c>
      <c r="J314" s="63"/>
      <c r="K314" s="61">
        <v>2</v>
      </c>
      <c r="L314" t="s">
        <v>153</v>
      </c>
    </row>
    <row r="315" spans="1:30" outlineLevel="1" x14ac:dyDescent="0.25">
      <c r="A315" s="64">
        <f t="shared" si="47"/>
        <v>27</v>
      </c>
      <c r="B315" s="64" t="str">
        <f t="shared" si="43"/>
        <v/>
      </c>
      <c r="C315" s="62">
        <f t="shared" si="45"/>
        <v>3</v>
      </c>
      <c r="D315" s="62" t="str">
        <f t="shared" si="46"/>
        <v>C</v>
      </c>
      <c r="E315" s="63">
        <v>16</v>
      </c>
      <c r="F315" s="63">
        <v>24</v>
      </c>
      <c r="G315" s="63"/>
      <c r="H315" s="63">
        <v>11</v>
      </c>
      <c r="I315" s="63">
        <v>14</v>
      </c>
      <c r="J315" s="63"/>
      <c r="K315" s="61">
        <v>3</v>
      </c>
      <c r="L315" t="s">
        <v>153</v>
      </c>
    </row>
    <row r="316" spans="1:30" outlineLevel="1" x14ac:dyDescent="0.25">
      <c r="A316" s="64">
        <f t="shared" si="47"/>
        <v>27</v>
      </c>
      <c r="B316" s="64" t="str">
        <f t="shared" si="43"/>
        <v/>
      </c>
      <c r="C316" s="62">
        <f t="shared" si="45"/>
        <v>4</v>
      </c>
      <c r="D316" s="62" t="str">
        <f t="shared" si="46"/>
        <v>C</v>
      </c>
      <c r="E316" s="63">
        <v>12</v>
      </c>
      <c r="F316" s="63">
        <v>27</v>
      </c>
      <c r="G316" s="63"/>
      <c r="H316" s="63">
        <v>3</v>
      </c>
      <c r="I316" s="63">
        <v>19</v>
      </c>
      <c r="J316" s="63">
        <v>20</v>
      </c>
      <c r="K316" s="61">
        <v>4</v>
      </c>
      <c r="L316" t="s">
        <v>153</v>
      </c>
    </row>
    <row r="317" spans="1:30" outlineLevel="1" x14ac:dyDescent="0.25">
      <c r="A317" s="64">
        <f t="shared" si="47"/>
        <v>27</v>
      </c>
      <c r="B317" s="64" t="str">
        <f t="shared" si="43"/>
        <v/>
      </c>
      <c r="C317" s="62">
        <f t="shared" si="45"/>
        <v>5</v>
      </c>
      <c r="D317" s="62" t="str">
        <f t="shared" si="46"/>
        <v>C</v>
      </c>
      <c r="E317" s="63">
        <v>21</v>
      </c>
      <c r="F317" s="63">
        <v>17</v>
      </c>
      <c r="G317" s="63"/>
      <c r="H317" s="63">
        <v>2</v>
      </c>
      <c r="I317" s="63">
        <v>10</v>
      </c>
      <c r="J317" s="63"/>
      <c r="K317" s="61">
        <v>5</v>
      </c>
      <c r="L317" t="s">
        <v>153</v>
      </c>
    </row>
    <row r="318" spans="1:30" outlineLevel="1" x14ac:dyDescent="0.25">
      <c r="A318" s="64">
        <f t="shared" si="47"/>
        <v>27</v>
      </c>
      <c r="B318" s="64" t="str">
        <f t="shared" si="43"/>
        <v/>
      </c>
      <c r="C318" s="62">
        <f t="shared" si="45"/>
        <v>6</v>
      </c>
      <c r="D318" s="62" t="str">
        <f t="shared" si="46"/>
        <v>C</v>
      </c>
      <c r="E318" s="63">
        <v>5</v>
      </c>
      <c r="F318" s="63">
        <v>8</v>
      </c>
      <c r="G318" s="63">
        <v>15</v>
      </c>
      <c r="H318" s="63">
        <v>9</v>
      </c>
      <c r="I318" s="63">
        <v>18</v>
      </c>
      <c r="J318" s="63">
        <v>23</v>
      </c>
      <c r="K318" s="61">
        <v>6</v>
      </c>
      <c r="L318" t="s">
        <v>153</v>
      </c>
    </row>
    <row r="319" spans="1:30" outlineLevel="1" x14ac:dyDescent="0.25">
      <c r="A319" s="64">
        <f t="shared" si="47"/>
        <v>27</v>
      </c>
      <c r="B319" s="64" t="str">
        <f t="shared" si="43"/>
        <v/>
      </c>
      <c r="C319" s="62">
        <f t="shared" si="45"/>
        <v>1</v>
      </c>
      <c r="D319" s="62" t="str">
        <f t="shared" si="46"/>
        <v>D</v>
      </c>
      <c r="E319" s="62">
        <v>5</v>
      </c>
      <c r="F319" s="62">
        <v>20</v>
      </c>
      <c r="G319" s="63"/>
      <c r="H319" s="62">
        <v>6</v>
      </c>
      <c r="I319" s="62">
        <v>15</v>
      </c>
      <c r="J319" s="63"/>
      <c r="K319" s="61">
        <v>1</v>
      </c>
      <c r="L319" t="s">
        <v>154</v>
      </c>
    </row>
    <row r="320" spans="1:30" outlineLevel="1" x14ac:dyDescent="0.25">
      <c r="A320" s="64">
        <f t="shared" si="47"/>
        <v>27</v>
      </c>
      <c r="B320" s="64" t="str">
        <f t="shared" si="43"/>
        <v/>
      </c>
      <c r="C320" s="62">
        <f t="shared" si="45"/>
        <v>2</v>
      </c>
      <c r="D320" s="62" t="str">
        <f t="shared" si="46"/>
        <v>D</v>
      </c>
      <c r="E320" s="62">
        <v>4</v>
      </c>
      <c r="F320" s="62">
        <v>9</v>
      </c>
      <c r="G320" s="63">
        <v>21</v>
      </c>
      <c r="H320" s="62">
        <v>3</v>
      </c>
      <c r="I320" s="62">
        <v>11</v>
      </c>
      <c r="J320" s="63"/>
      <c r="K320" s="61">
        <v>2</v>
      </c>
      <c r="L320" t="s">
        <v>154</v>
      </c>
    </row>
    <row r="321" spans="1:13" outlineLevel="1" x14ac:dyDescent="0.25">
      <c r="A321" s="64">
        <f t="shared" si="47"/>
        <v>27</v>
      </c>
      <c r="B321" s="64" t="str">
        <f t="shared" si="43"/>
        <v/>
      </c>
      <c r="C321" s="62">
        <f t="shared" si="45"/>
        <v>3</v>
      </c>
      <c r="D321" s="62" t="str">
        <f t="shared" si="46"/>
        <v>D</v>
      </c>
      <c r="E321" s="62">
        <v>18</v>
      </c>
      <c r="F321" s="62">
        <v>26</v>
      </c>
      <c r="G321" s="63"/>
      <c r="H321" s="62">
        <v>14</v>
      </c>
      <c r="I321" s="62">
        <v>19</v>
      </c>
      <c r="J321" s="63"/>
      <c r="K321" s="61">
        <v>3</v>
      </c>
      <c r="L321" t="s">
        <v>154</v>
      </c>
    </row>
    <row r="322" spans="1:13" outlineLevel="1" x14ac:dyDescent="0.25">
      <c r="A322" s="64">
        <f t="shared" si="47"/>
        <v>27</v>
      </c>
      <c r="B322" s="64" t="str">
        <f t="shared" si="43"/>
        <v/>
      </c>
      <c r="C322" s="62">
        <f t="shared" si="45"/>
        <v>4</v>
      </c>
      <c r="D322" s="62" t="str">
        <f t="shared" si="46"/>
        <v>D</v>
      </c>
      <c r="E322" s="62">
        <v>12</v>
      </c>
      <c r="F322" s="62">
        <v>25</v>
      </c>
      <c r="G322" s="63">
        <v>24</v>
      </c>
      <c r="H322" s="62">
        <v>17</v>
      </c>
      <c r="I322" s="62">
        <v>22</v>
      </c>
      <c r="J322" s="63"/>
      <c r="K322" s="61">
        <v>4</v>
      </c>
      <c r="L322" t="s">
        <v>154</v>
      </c>
    </row>
    <row r="323" spans="1:13" outlineLevel="1" x14ac:dyDescent="0.25">
      <c r="A323" s="64">
        <f t="shared" si="47"/>
        <v>27</v>
      </c>
      <c r="B323" s="64" t="str">
        <f t="shared" si="43"/>
        <v/>
      </c>
      <c r="C323" s="62">
        <f t="shared" si="45"/>
        <v>5</v>
      </c>
      <c r="D323" s="62" t="str">
        <f t="shared" si="46"/>
        <v>D</v>
      </c>
      <c r="E323" s="62">
        <v>16</v>
      </c>
      <c r="F323" s="62">
        <v>23</v>
      </c>
      <c r="G323" s="62"/>
      <c r="H323" s="62">
        <v>13</v>
      </c>
      <c r="I323" s="62">
        <v>2</v>
      </c>
      <c r="J323" s="63"/>
      <c r="K323" s="61">
        <v>5</v>
      </c>
      <c r="L323" t="s">
        <v>154</v>
      </c>
    </row>
    <row r="324" spans="1:13" ht="15.75" outlineLevel="1" thickBot="1" x14ac:dyDescent="0.3">
      <c r="A324" s="64">
        <f t="shared" si="47"/>
        <v>27</v>
      </c>
      <c r="B324" s="64" t="str">
        <f t="shared" si="43"/>
        <v/>
      </c>
      <c r="C324" s="62">
        <f t="shared" si="45"/>
        <v>6</v>
      </c>
      <c r="D324" s="62" t="str">
        <f t="shared" si="46"/>
        <v>D</v>
      </c>
      <c r="E324" s="62">
        <v>7</v>
      </c>
      <c r="F324" s="62">
        <v>8</v>
      </c>
      <c r="G324" s="62">
        <v>10</v>
      </c>
      <c r="H324" s="62">
        <v>27</v>
      </c>
      <c r="I324" s="62">
        <v>1</v>
      </c>
      <c r="J324" s="62"/>
      <c r="K324" s="61">
        <v>6</v>
      </c>
      <c r="L324" t="s">
        <v>154</v>
      </c>
    </row>
    <row r="325" spans="1:13" ht="15.75" outlineLevel="1" thickTop="1" x14ac:dyDescent="0.25">
      <c r="A325" s="52">
        <v>28</v>
      </c>
      <c r="B325" s="52" t="str">
        <f t="shared" ref="B325:B388" si="48">IF(A325&lt;&gt;$B$3,"",$B$3&amp;"-"&amp;D325&amp;"-"&amp;C325)</f>
        <v/>
      </c>
      <c r="C325" s="58">
        <f t="shared" si="45"/>
        <v>1</v>
      </c>
      <c r="D325" s="58" t="str">
        <f t="shared" si="46"/>
        <v>A</v>
      </c>
      <c r="E325" s="59">
        <v>3</v>
      </c>
      <c r="F325" s="59">
        <v>14</v>
      </c>
      <c r="G325" s="59"/>
      <c r="H325" s="59">
        <v>8</v>
      </c>
      <c r="I325" s="59">
        <v>26</v>
      </c>
      <c r="J325" s="59"/>
      <c r="K325" s="61">
        <v>1</v>
      </c>
      <c r="L325" t="s">
        <v>151</v>
      </c>
      <c r="M325" s="186" t="s">
        <v>281</v>
      </c>
    </row>
    <row r="326" spans="1:13" outlineLevel="1" x14ac:dyDescent="0.25">
      <c r="A326" s="52">
        <f>A325</f>
        <v>28</v>
      </c>
      <c r="B326" s="52" t="str">
        <f t="shared" si="48"/>
        <v/>
      </c>
      <c r="C326" s="58">
        <f t="shared" si="45"/>
        <v>2</v>
      </c>
      <c r="D326" s="58" t="str">
        <f t="shared" si="46"/>
        <v>A</v>
      </c>
      <c r="E326" s="59">
        <v>13</v>
      </c>
      <c r="F326" s="59">
        <v>18</v>
      </c>
      <c r="G326" s="59"/>
      <c r="H326" s="59">
        <v>7</v>
      </c>
      <c r="I326" s="59">
        <v>28</v>
      </c>
      <c r="J326" s="59"/>
      <c r="K326" s="61">
        <v>2</v>
      </c>
      <c r="L326" t="s">
        <v>151</v>
      </c>
    </row>
    <row r="327" spans="1:13" outlineLevel="1" x14ac:dyDescent="0.25">
      <c r="A327" s="52">
        <f t="shared" ref="A327:A352" si="49">A326</f>
        <v>28</v>
      </c>
      <c r="B327" s="52" t="str">
        <f t="shared" si="48"/>
        <v/>
      </c>
      <c r="C327" s="58">
        <f t="shared" si="45"/>
        <v>3</v>
      </c>
      <c r="D327" s="58" t="str">
        <f t="shared" si="46"/>
        <v>A</v>
      </c>
      <c r="E327" s="59">
        <v>17</v>
      </c>
      <c r="F327" s="59">
        <v>20</v>
      </c>
      <c r="G327" s="59"/>
      <c r="H327" s="59">
        <v>16</v>
      </c>
      <c r="I327" s="59">
        <v>27</v>
      </c>
      <c r="J327" s="59"/>
      <c r="K327" s="61">
        <v>3</v>
      </c>
      <c r="L327" t="s">
        <v>151</v>
      </c>
    </row>
    <row r="328" spans="1:13" outlineLevel="1" x14ac:dyDescent="0.25">
      <c r="A328" s="52">
        <f t="shared" si="49"/>
        <v>28</v>
      </c>
      <c r="B328" s="52" t="str">
        <f t="shared" si="48"/>
        <v/>
      </c>
      <c r="C328" s="58">
        <f t="shared" si="45"/>
        <v>4</v>
      </c>
      <c r="D328" s="58" t="str">
        <f t="shared" si="46"/>
        <v>A</v>
      </c>
      <c r="E328" s="59">
        <v>12</v>
      </c>
      <c r="F328" s="59">
        <v>21</v>
      </c>
      <c r="G328" s="59"/>
      <c r="H328" s="59">
        <v>6</v>
      </c>
      <c r="I328" s="59">
        <v>22</v>
      </c>
      <c r="J328" s="59"/>
      <c r="K328" s="61">
        <v>4</v>
      </c>
      <c r="L328" t="s">
        <v>151</v>
      </c>
    </row>
    <row r="329" spans="1:13" outlineLevel="1" x14ac:dyDescent="0.25">
      <c r="A329" s="52">
        <f t="shared" si="49"/>
        <v>28</v>
      </c>
      <c r="B329" s="52" t="str">
        <f t="shared" si="48"/>
        <v/>
      </c>
      <c r="C329" s="58">
        <f t="shared" si="45"/>
        <v>5</v>
      </c>
      <c r="D329" s="58" t="str">
        <f t="shared" si="46"/>
        <v>A</v>
      </c>
      <c r="E329" s="59">
        <v>10</v>
      </c>
      <c r="F329" s="59">
        <v>15</v>
      </c>
      <c r="G329" s="59"/>
      <c r="H329" s="59">
        <v>24</v>
      </c>
      <c r="I329" s="59">
        <v>25</v>
      </c>
      <c r="J329" s="59"/>
      <c r="K329" s="61">
        <v>5</v>
      </c>
      <c r="L329" t="s">
        <v>151</v>
      </c>
    </row>
    <row r="330" spans="1:13" outlineLevel="1" x14ac:dyDescent="0.25">
      <c r="A330" s="52">
        <f t="shared" si="49"/>
        <v>28</v>
      </c>
      <c r="B330" s="52" t="str">
        <f t="shared" si="48"/>
        <v/>
      </c>
      <c r="C330" s="58">
        <f t="shared" si="45"/>
        <v>6</v>
      </c>
      <c r="D330" s="58" t="str">
        <f t="shared" si="46"/>
        <v>A</v>
      </c>
      <c r="E330" s="59">
        <v>2</v>
      </c>
      <c r="F330" s="59">
        <v>11</v>
      </c>
      <c r="G330" s="59"/>
      <c r="H330" s="59">
        <v>4</v>
      </c>
      <c r="I330" s="59">
        <v>23</v>
      </c>
      <c r="J330" s="59"/>
      <c r="K330" s="61">
        <v>6</v>
      </c>
      <c r="L330" t="s">
        <v>151</v>
      </c>
    </row>
    <row r="331" spans="1:13" outlineLevel="1" x14ac:dyDescent="0.25">
      <c r="A331" s="52">
        <f t="shared" si="49"/>
        <v>28</v>
      </c>
      <c r="B331" s="52" t="str">
        <f t="shared" si="48"/>
        <v/>
      </c>
      <c r="C331" s="58">
        <f t="shared" si="45"/>
        <v>7</v>
      </c>
      <c r="D331" s="58" t="str">
        <f t="shared" si="46"/>
        <v>A</v>
      </c>
      <c r="E331" s="59">
        <v>1</v>
      </c>
      <c r="F331" s="59">
        <v>19</v>
      </c>
      <c r="G331" s="59"/>
      <c r="H331" s="59">
        <v>5</v>
      </c>
      <c r="I331" s="59">
        <v>9</v>
      </c>
      <c r="J331" s="59"/>
      <c r="K331" s="61">
        <v>7</v>
      </c>
      <c r="L331" t="s">
        <v>151</v>
      </c>
    </row>
    <row r="332" spans="1:13" outlineLevel="1" x14ac:dyDescent="0.25">
      <c r="A332" s="52">
        <f t="shared" si="49"/>
        <v>28</v>
      </c>
      <c r="B332" s="52" t="str">
        <f t="shared" si="48"/>
        <v/>
      </c>
      <c r="C332" s="58">
        <f t="shared" si="45"/>
        <v>1</v>
      </c>
      <c r="D332" s="58" t="str">
        <f t="shared" si="46"/>
        <v>B</v>
      </c>
      <c r="E332" s="59">
        <v>9</v>
      </c>
      <c r="F332" s="59">
        <v>11</v>
      </c>
      <c r="G332" s="59"/>
      <c r="H332" s="59">
        <v>3</v>
      </c>
      <c r="I332" s="59">
        <v>22</v>
      </c>
      <c r="J332" s="59"/>
      <c r="K332" s="61">
        <v>1</v>
      </c>
      <c r="L332" t="s">
        <v>152</v>
      </c>
    </row>
    <row r="333" spans="1:13" outlineLevel="1" x14ac:dyDescent="0.25">
      <c r="A333" s="52">
        <f t="shared" si="49"/>
        <v>28</v>
      </c>
      <c r="B333" s="52" t="str">
        <f t="shared" si="48"/>
        <v/>
      </c>
      <c r="C333" s="58">
        <f t="shared" si="45"/>
        <v>2</v>
      </c>
      <c r="D333" s="58" t="str">
        <f t="shared" si="46"/>
        <v>B</v>
      </c>
      <c r="E333" s="59">
        <v>15</v>
      </c>
      <c r="F333" s="59">
        <v>23</v>
      </c>
      <c r="G333" s="59"/>
      <c r="H333" s="59">
        <v>6</v>
      </c>
      <c r="I333" s="59">
        <v>16</v>
      </c>
      <c r="J333" s="59"/>
      <c r="K333" s="61">
        <v>2</v>
      </c>
      <c r="L333" t="s">
        <v>152</v>
      </c>
    </row>
    <row r="334" spans="1:13" outlineLevel="1" x14ac:dyDescent="0.25">
      <c r="A334" s="52">
        <f t="shared" si="49"/>
        <v>28</v>
      </c>
      <c r="B334" s="52" t="str">
        <f t="shared" si="48"/>
        <v/>
      </c>
      <c r="C334" s="58">
        <f t="shared" si="45"/>
        <v>3</v>
      </c>
      <c r="D334" s="58" t="str">
        <f t="shared" si="46"/>
        <v>B</v>
      </c>
      <c r="E334" s="59">
        <v>20</v>
      </c>
      <c r="F334" s="59">
        <v>25</v>
      </c>
      <c r="G334" s="59"/>
      <c r="H334" s="59">
        <v>1</v>
      </c>
      <c r="I334" s="59">
        <v>12</v>
      </c>
      <c r="J334" s="59"/>
      <c r="K334" s="61">
        <v>3</v>
      </c>
      <c r="L334" t="s">
        <v>152</v>
      </c>
    </row>
    <row r="335" spans="1:13" outlineLevel="1" x14ac:dyDescent="0.25">
      <c r="A335" s="52">
        <f t="shared" si="49"/>
        <v>28</v>
      </c>
      <c r="B335" s="52" t="str">
        <f t="shared" si="48"/>
        <v/>
      </c>
      <c r="C335" s="58">
        <f t="shared" si="45"/>
        <v>4</v>
      </c>
      <c r="D335" s="58" t="str">
        <f t="shared" si="46"/>
        <v>B</v>
      </c>
      <c r="E335" s="59">
        <v>14</v>
      </c>
      <c r="F335" s="59">
        <v>19</v>
      </c>
      <c r="G335" s="59"/>
      <c r="H335" s="59">
        <v>18</v>
      </c>
      <c r="I335" s="59">
        <v>21</v>
      </c>
      <c r="J335" s="59"/>
      <c r="K335" s="61">
        <v>4</v>
      </c>
      <c r="L335" t="s">
        <v>152</v>
      </c>
    </row>
    <row r="336" spans="1:13" outlineLevel="1" x14ac:dyDescent="0.25">
      <c r="A336" s="52">
        <f t="shared" si="49"/>
        <v>28</v>
      </c>
      <c r="B336" s="52" t="str">
        <f t="shared" si="48"/>
        <v/>
      </c>
      <c r="C336" s="58">
        <f t="shared" si="45"/>
        <v>5</v>
      </c>
      <c r="D336" s="58" t="str">
        <f t="shared" si="46"/>
        <v>B</v>
      </c>
      <c r="E336" s="59">
        <v>26</v>
      </c>
      <c r="F336" s="59">
        <v>28</v>
      </c>
      <c r="G336" s="59"/>
      <c r="H336" s="59">
        <v>2</v>
      </c>
      <c r="I336" s="59">
        <v>5</v>
      </c>
      <c r="J336" s="59"/>
      <c r="K336" s="61">
        <v>5</v>
      </c>
      <c r="L336" t="s">
        <v>152</v>
      </c>
    </row>
    <row r="337" spans="1:12" outlineLevel="1" x14ac:dyDescent="0.25">
      <c r="A337" s="52">
        <f t="shared" si="49"/>
        <v>28</v>
      </c>
      <c r="B337" s="52" t="str">
        <f t="shared" si="48"/>
        <v/>
      </c>
      <c r="C337" s="58">
        <f t="shared" si="45"/>
        <v>6</v>
      </c>
      <c r="D337" s="58" t="str">
        <f t="shared" si="46"/>
        <v>B</v>
      </c>
      <c r="E337" s="59">
        <v>10</v>
      </c>
      <c r="F337" s="59">
        <v>13</v>
      </c>
      <c r="G337" s="59"/>
      <c r="H337" s="59">
        <v>8</v>
      </c>
      <c r="I337" s="59">
        <v>17</v>
      </c>
      <c r="J337" s="59"/>
      <c r="K337" s="61">
        <v>6</v>
      </c>
      <c r="L337" t="s">
        <v>152</v>
      </c>
    </row>
    <row r="338" spans="1:12" outlineLevel="1" x14ac:dyDescent="0.25">
      <c r="A338" s="52">
        <f t="shared" si="49"/>
        <v>28</v>
      </c>
      <c r="B338" s="52" t="str">
        <f t="shared" si="48"/>
        <v/>
      </c>
      <c r="C338" s="58">
        <f t="shared" si="45"/>
        <v>7</v>
      </c>
      <c r="D338" s="58" t="str">
        <f t="shared" si="46"/>
        <v>B</v>
      </c>
      <c r="E338" s="59">
        <v>24</v>
      </c>
      <c r="F338" s="59">
        <v>27</v>
      </c>
      <c r="G338" s="59"/>
      <c r="H338" s="59">
        <v>4</v>
      </c>
      <c r="I338" s="59">
        <v>7</v>
      </c>
      <c r="J338" s="59"/>
      <c r="K338" s="61">
        <v>7</v>
      </c>
      <c r="L338" t="s">
        <v>152</v>
      </c>
    </row>
    <row r="339" spans="1:12" outlineLevel="1" x14ac:dyDescent="0.25">
      <c r="A339" s="52">
        <f t="shared" si="49"/>
        <v>28</v>
      </c>
      <c r="B339" s="52" t="str">
        <f t="shared" si="48"/>
        <v/>
      </c>
      <c r="C339" s="58">
        <f t="shared" si="45"/>
        <v>1</v>
      </c>
      <c r="D339" s="58" t="str">
        <f t="shared" si="46"/>
        <v>C</v>
      </c>
      <c r="E339" s="59">
        <v>14</v>
      </c>
      <c r="F339" s="59">
        <v>25</v>
      </c>
      <c r="G339" s="59"/>
      <c r="H339" s="59">
        <v>6</v>
      </c>
      <c r="I339" s="59">
        <v>11</v>
      </c>
      <c r="J339" s="59"/>
      <c r="K339" s="61">
        <v>1</v>
      </c>
      <c r="L339" t="s">
        <v>153</v>
      </c>
    </row>
    <row r="340" spans="1:12" outlineLevel="1" x14ac:dyDescent="0.25">
      <c r="A340" s="52">
        <f t="shared" si="49"/>
        <v>28</v>
      </c>
      <c r="B340" s="52" t="str">
        <f t="shared" si="48"/>
        <v/>
      </c>
      <c r="C340" s="58">
        <f t="shared" si="45"/>
        <v>2</v>
      </c>
      <c r="D340" s="58" t="str">
        <f t="shared" si="46"/>
        <v>C</v>
      </c>
      <c r="E340" s="59">
        <v>20</v>
      </c>
      <c r="F340" s="59">
        <v>26</v>
      </c>
      <c r="G340" s="59"/>
      <c r="H340" s="59">
        <v>22</v>
      </c>
      <c r="I340" s="59">
        <v>23</v>
      </c>
      <c r="J340" s="59"/>
      <c r="K340" s="61">
        <v>2</v>
      </c>
      <c r="L340" t="s">
        <v>153</v>
      </c>
    </row>
    <row r="341" spans="1:12" outlineLevel="1" x14ac:dyDescent="0.25">
      <c r="A341" s="52">
        <f t="shared" si="49"/>
        <v>28</v>
      </c>
      <c r="B341" s="52" t="str">
        <f t="shared" si="48"/>
        <v/>
      </c>
      <c r="C341" s="58">
        <f t="shared" si="45"/>
        <v>3</v>
      </c>
      <c r="D341" s="58" t="str">
        <f t="shared" si="46"/>
        <v>C</v>
      </c>
      <c r="E341" s="59">
        <v>7</v>
      </c>
      <c r="F341" s="59">
        <v>10</v>
      </c>
      <c r="G341" s="59"/>
      <c r="H341" s="59">
        <v>2</v>
      </c>
      <c r="I341" s="59">
        <v>16</v>
      </c>
      <c r="J341" s="59"/>
      <c r="K341" s="61">
        <v>3</v>
      </c>
      <c r="L341" t="s">
        <v>153</v>
      </c>
    </row>
    <row r="342" spans="1:12" outlineLevel="1" x14ac:dyDescent="0.25">
      <c r="A342" s="52">
        <f t="shared" si="49"/>
        <v>28</v>
      </c>
      <c r="B342" s="52" t="str">
        <f t="shared" si="48"/>
        <v/>
      </c>
      <c r="C342" s="58">
        <f t="shared" si="45"/>
        <v>4</v>
      </c>
      <c r="D342" s="58" t="str">
        <f t="shared" si="46"/>
        <v>C</v>
      </c>
      <c r="E342" s="59">
        <v>17</v>
      </c>
      <c r="F342" s="59">
        <v>28</v>
      </c>
      <c r="G342" s="59"/>
      <c r="H342" s="59">
        <v>1</v>
      </c>
      <c r="I342" s="59">
        <v>3</v>
      </c>
      <c r="J342" s="59"/>
      <c r="K342" s="61">
        <v>4</v>
      </c>
      <c r="L342" t="s">
        <v>153</v>
      </c>
    </row>
    <row r="343" spans="1:12" outlineLevel="1" x14ac:dyDescent="0.25">
      <c r="A343" s="52">
        <f t="shared" si="49"/>
        <v>28</v>
      </c>
      <c r="B343" s="52" t="str">
        <f t="shared" si="48"/>
        <v/>
      </c>
      <c r="C343" s="58">
        <f t="shared" si="45"/>
        <v>5</v>
      </c>
      <c r="D343" s="58" t="str">
        <f t="shared" si="46"/>
        <v>C</v>
      </c>
      <c r="E343" s="59">
        <v>19</v>
      </c>
      <c r="F343" s="59">
        <v>27</v>
      </c>
      <c r="G343" s="59"/>
      <c r="H343" s="59">
        <v>13</v>
      </c>
      <c r="I343" s="59">
        <v>15</v>
      </c>
      <c r="J343" s="59"/>
      <c r="K343" s="61">
        <v>5</v>
      </c>
      <c r="L343" t="s">
        <v>153</v>
      </c>
    </row>
    <row r="344" spans="1:12" outlineLevel="1" x14ac:dyDescent="0.25">
      <c r="A344" s="52">
        <f t="shared" si="49"/>
        <v>28</v>
      </c>
      <c r="B344" s="52" t="str">
        <f t="shared" si="48"/>
        <v/>
      </c>
      <c r="C344" s="58">
        <f t="shared" si="45"/>
        <v>6</v>
      </c>
      <c r="D344" s="58" t="str">
        <f t="shared" si="46"/>
        <v>C</v>
      </c>
      <c r="E344" s="59">
        <v>4</v>
      </c>
      <c r="F344" s="59">
        <v>12</v>
      </c>
      <c r="G344" s="59"/>
      <c r="H344" s="59">
        <v>9</v>
      </c>
      <c r="I344" s="59">
        <v>18</v>
      </c>
      <c r="J344" s="59"/>
      <c r="K344" s="61">
        <v>6</v>
      </c>
      <c r="L344" t="s">
        <v>153</v>
      </c>
    </row>
    <row r="345" spans="1:12" outlineLevel="1" x14ac:dyDescent="0.25">
      <c r="A345" s="52">
        <f t="shared" si="49"/>
        <v>28</v>
      </c>
      <c r="B345" s="52" t="str">
        <f t="shared" si="48"/>
        <v/>
      </c>
      <c r="C345" s="58">
        <f t="shared" si="45"/>
        <v>7</v>
      </c>
      <c r="D345" s="58" t="str">
        <f t="shared" si="46"/>
        <v>C</v>
      </c>
      <c r="E345" s="59">
        <v>5</v>
      </c>
      <c r="F345" s="59">
        <v>24</v>
      </c>
      <c r="G345" s="59"/>
      <c r="H345" s="59">
        <v>8</v>
      </c>
      <c r="I345" s="59">
        <v>21</v>
      </c>
      <c r="J345" s="59"/>
      <c r="K345" s="61">
        <v>7</v>
      </c>
      <c r="L345" t="s">
        <v>153</v>
      </c>
    </row>
    <row r="346" spans="1:12" outlineLevel="1" x14ac:dyDescent="0.25">
      <c r="A346" s="52">
        <f t="shared" si="49"/>
        <v>28</v>
      </c>
      <c r="B346" s="52" t="str">
        <f t="shared" si="48"/>
        <v/>
      </c>
      <c r="C346" s="58">
        <f t="shared" si="45"/>
        <v>1</v>
      </c>
      <c r="D346" s="58" t="str">
        <f t="shared" si="46"/>
        <v>D</v>
      </c>
      <c r="E346" s="59">
        <v>11</v>
      </c>
      <c r="F346" s="59">
        <v>28</v>
      </c>
      <c r="G346" s="59"/>
      <c r="H346" s="59">
        <v>15</v>
      </c>
      <c r="I346" s="59">
        <v>20</v>
      </c>
      <c r="J346" s="59"/>
      <c r="K346" s="61">
        <v>1</v>
      </c>
      <c r="L346" t="s">
        <v>154</v>
      </c>
    </row>
    <row r="347" spans="1:12" outlineLevel="1" x14ac:dyDescent="0.25">
      <c r="A347" s="52">
        <f t="shared" si="49"/>
        <v>28</v>
      </c>
      <c r="B347" s="52" t="str">
        <f t="shared" si="48"/>
        <v/>
      </c>
      <c r="C347" s="58">
        <f t="shared" si="45"/>
        <v>2</v>
      </c>
      <c r="D347" s="58" t="str">
        <f t="shared" si="46"/>
        <v>D</v>
      </c>
      <c r="E347" s="59">
        <v>24</v>
      </c>
      <c r="F347" s="59">
        <v>26</v>
      </c>
      <c r="G347" s="59"/>
      <c r="H347" s="59">
        <v>12</v>
      </c>
      <c r="I347" s="59">
        <v>17</v>
      </c>
      <c r="J347" s="59"/>
      <c r="K347" s="61">
        <v>2</v>
      </c>
      <c r="L347" t="s">
        <v>154</v>
      </c>
    </row>
    <row r="348" spans="1:12" outlineLevel="1" x14ac:dyDescent="0.25">
      <c r="A348" s="52">
        <f t="shared" si="49"/>
        <v>28</v>
      </c>
      <c r="B348" s="52" t="str">
        <f t="shared" si="48"/>
        <v/>
      </c>
      <c r="C348" s="58">
        <f t="shared" si="45"/>
        <v>3</v>
      </c>
      <c r="D348" s="58" t="str">
        <f t="shared" si="46"/>
        <v>D</v>
      </c>
      <c r="E348" s="59">
        <v>7</v>
      </c>
      <c r="F348" s="59">
        <v>9</v>
      </c>
      <c r="G348" s="59"/>
      <c r="H348" s="59">
        <v>14</v>
      </c>
      <c r="I348" s="59">
        <v>23</v>
      </c>
      <c r="J348" s="59"/>
      <c r="K348" s="61">
        <v>3</v>
      </c>
      <c r="L348" t="s">
        <v>154</v>
      </c>
    </row>
    <row r="349" spans="1:12" outlineLevel="1" x14ac:dyDescent="0.25">
      <c r="A349" s="52">
        <f t="shared" si="49"/>
        <v>28</v>
      </c>
      <c r="B349" s="52" t="str">
        <f t="shared" si="48"/>
        <v/>
      </c>
      <c r="C349" s="58">
        <f t="shared" si="45"/>
        <v>4</v>
      </c>
      <c r="D349" s="58" t="str">
        <f t="shared" si="46"/>
        <v>D</v>
      </c>
      <c r="E349" s="59">
        <v>4</v>
      </c>
      <c r="F349" s="59">
        <v>6</v>
      </c>
      <c r="G349" s="59"/>
      <c r="H349" s="59">
        <v>3</v>
      </c>
      <c r="I349" s="59">
        <v>19</v>
      </c>
      <c r="J349" s="59"/>
      <c r="K349" s="61">
        <v>4</v>
      </c>
      <c r="L349" t="s">
        <v>154</v>
      </c>
    </row>
    <row r="350" spans="1:12" outlineLevel="1" x14ac:dyDescent="0.25">
      <c r="A350" s="52">
        <f t="shared" si="49"/>
        <v>28</v>
      </c>
      <c r="B350" s="52" t="str">
        <f t="shared" si="48"/>
        <v/>
      </c>
      <c r="C350" s="58">
        <f t="shared" si="45"/>
        <v>5</v>
      </c>
      <c r="D350" s="58" t="str">
        <f t="shared" si="46"/>
        <v>D</v>
      </c>
      <c r="E350" s="59">
        <v>2</v>
      </c>
      <c r="F350" s="59">
        <v>13</v>
      </c>
      <c r="G350" s="59"/>
      <c r="H350" s="59">
        <v>1</v>
      </c>
      <c r="I350" s="59">
        <v>21</v>
      </c>
      <c r="J350" s="59"/>
      <c r="K350" s="61">
        <v>5</v>
      </c>
      <c r="L350" t="s">
        <v>154</v>
      </c>
    </row>
    <row r="351" spans="1:12" outlineLevel="1" x14ac:dyDescent="0.25">
      <c r="A351" s="52">
        <f t="shared" si="49"/>
        <v>28</v>
      </c>
      <c r="B351" s="52" t="str">
        <f t="shared" si="48"/>
        <v/>
      </c>
      <c r="C351" s="58">
        <f t="shared" si="45"/>
        <v>6</v>
      </c>
      <c r="D351" s="58" t="str">
        <f t="shared" si="46"/>
        <v>D</v>
      </c>
      <c r="E351" s="59">
        <v>5</v>
      </c>
      <c r="F351" s="59">
        <v>10</v>
      </c>
      <c r="G351" s="59"/>
      <c r="H351" s="59">
        <v>18</v>
      </c>
      <c r="I351" s="59">
        <v>27</v>
      </c>
      <c r="J351" s="59"/>
      <c r="K351" s="61">
        <v>6</v>
      </c>
      <c r="L351" t="s">
        <v>154</v>
      </c>
    </row>
    <row r="352" spans="1:12" ht="15.75" outlineLevel="1" thickBot="1" x14ac:dyDescent="0.3">
      <c r="A352" s="52">
        <f t="shared" si="49"/>
        <v>28</v>
      </c>
      <c r="B352" s="52" t="str">
        <f t="shared" si="48"/>
        <v/>
      </c>
      <c r="C352" s="58">
        <f t="shared" si="45"/>
        <v>7</v>
      </c>
      <c r="D352" s="58" t="str">
        <f t="shared" si="46"/>
        <v>D</v>
      </c>
      <c r="E352" s="59">
        <v>22</v>
      </c>
      <c r="F352" s="59">
        <v>25</v>
      </c>
      <c r="G352" s="59"/>
      <c r="H352" s="59">
        <v>8</v>
      </c>
      <c r="I352" s="59">
        <v>16</v>
      </c>
      <c r="J352" s="59"/>
      <c r="K352" s="61">
        <v>7</v>
      </c>
      <c r="L352" t="s">
        <v>154</v>
      </c>
    </row>
    <row r="353" spans="1:13" ht="15.75" outlineLevel="1" thickTop="1" x14ac:dyDescent="0.25">
      <c r="A353" s="64">
        <v>29</v>
      </c>
      <c r="B353" s="64" t="str">
        <f t="shared" si="48"/>
        <v/>
      </c>
      <c r="C353" s="62">
        <f t="shared" si="45"/>
        <v>1</v>
      </c>
      <c r="D353" s="62" t="str">
        <f t="shared" si="46"/>
        <v>A</v>
      </c>
      <c r="E353" s="63">
        <v>13</v>
      </c>
      <c r="F353" s="63">
        <v>17</v>
      </c>
      <c r="G353" s="63"/>
      <c r="H353" s="63">
        <v>21</v>
      </c>
      <c r="I353" s="63">
        <v>28</v>
      </c>
      <c r="J353" s="63"/>
      <c r="K353" s="61">
        <v>1</v>
      </c>
      <c r="L353" t="s">
        <v>151</v>
      </c>
      <c r="M353" s="186" t="s">
        <v>281</v>
      </c>
    </row>
    <row r="354" spans="1:13" outlineLevel="1" x14ac:dyDescent="0.25">
      <c r="A354" s="64">
        <f>A353</f>
        <v>29</v>
      </c>
      <c r="B354" s="64" t="str">
        <f t="shared" si="48"/>
        <v/>
      </c>
      <c r="C354" s="62">
        <f t="shared" si="45"/>
        <v>2</v>
      </c>
      <c r="D354" s="62" t="str">
        <f t="shared" si="46"/>
        <v>A</v>
      </c>
      <c r="E354" s="63">
        <v>10</v>
      </c>
      <c r="F354" s="63">
        <v>22</v>
      </c>
      <c r="G354" s="63"/>
      <c r="H354" s="63">
        <v>8</v>
      </c>
      <c r="I354" s="63">
        <v>26</v>
      </c>
      <c r="J354" s="63"/>
      <c r="K354" s="61">
        <v>2</v>
      </c>
      <c r="L354" t="s">
        <v>151</v>
      </c>
    </row>
    <row r="355" spans="1:13" outlineLevel="1" x14ac:dyDescent="0.25">
      <c r="A355" s="64">
        <f>A354</f>
        <v>29</v>
      </c>
      <c r="B355" s="64" t="str">
        <f t="shared" si="48"/>
        <v/>
      </c>
      <c r="C355" s="62">
        <f t="shared" si="45"/>
        <v>3</v>
      </c>
      <c r="D355" s="62" t="str">
        <f t="shared" si="46"/>
        <v>A</v>
      </c>
      <c r="E355" s="63">
        <v>3</v>
      </c>
      <c r="F355" s="63">
        <v>19</v>
      </c>
      <c r="G355" s="63"/>
      <c r="H355" s="63">
        <v>6</v>
      </c>
      <c r="I355" s="63">
        <v>20</v>
      </c>
      <c r="J355" s="63"/>
      <c r="K355" s="61">
        <v>3</v>
      </c>
      <c r="L355" t="s">
        <v>151</v>
      </c>
    </row>
    <row r="356" spans="1:13" outlineLevel="1" x14ac:dyDescent="0.25">
      <c r="A356" s="64">
        <f t="shared" ref="A356:A380" si="50">A355</f>
        <v>29</v>
      </c>
      <c r="B356" s="64" t="str">
        <f t="shared" si="48"/>
        <v/>
      </c>
      <c r="C356" s="62">
        <f t="shared" si="45"/>
        <v>4</v>
      </c>
      <c r="D356" s="62" t="str">
        <f t="shared" si="46"/>
        <v>A</v>
      </c>
      <c r="E356" s="63">
        <v>23</v>
      </c>
      <c r="F356" s="63">
        <v>24</v>
      </c>
      <c r="G356" s="63"/>
      <c r="H356" s="63">
        <v>15</v>
      </c>
      <c r="I356" s="63">
        <v>29</v>
      </c>
      <c r="J356" s="63"/>
      <c r="K356" s="61">
        <v>4</v>
      </c>
      <c r="L356" t="s">
        <v>151</v>
      </c>
    </row>
    <row r="357" spans="1:13" outlineLevel="1" x14ac:dyDescent="0.25">
      <c r="A357" s="64">
        <f t="shared" si="50"/>
        <v>29</v>
      </c>
      <c r="B357" s="64" t="str">
        <f t="shared" si="48"/>
        <v/>
      </c>
      <c r="C357" s="62">
        <f t="shared" si="45"/>
        <v>5</v>
      </c>
      <c r="D357" s="62" t="str">
        <f t="shared" si="46"/>
        <v>A</v>
      </c>
      <c r="E357" s="63">
        <v>14</v>
      </c>
      <c r="F357" s="63">
        <v>9</v>
      </c>
      <c r="G357" s="63"/>
      <c r="H357" s="63">
        <v>1</v>
      </c>
      <c r="I357" s="63">
        <v>27</v>
      </c>
      <c r="J357" s="63"/>
      <c r="K357" s="61">
        <v>5</v>
      </c>
      <c r="L357" t="s">
        <v>151</v>
      </c>
    </row>
    <row r="358" spans="1:13" outlineLevel="1" x14ac:dyDescent="0.25">
      <c r="A358" s="64">
        <f t="shared" si="50"/>
        <v>29</v>
      </c>
      <c r="B358" s="64" t="str">
        <f t="shared" si="48"/>
        <v/>
      </c>
      <c r="C358" s="62">
        <f t="shared" ref="C358:C421" si="51">K358</f>
        <v>6</v>
      </c>
      <c r="D358" s="62" t="str">
        <f t="shared" ref="D358:D421" si="52">IF(C358="","",L358)</f>
        <v>A</v>
      </c>
      <c r="E358" s="63">
        <v>5</v>
      </c>
      <c r="F358" s="63">
        <v>12</v>
      </c>
      <c r="G358" s="63"/>
      <c r="H358" s="63">
        <v>16</v>
      </c>
      <c r="I358" s="63">
        <v>18</v>
      </c>
      <c r="J358" s="63"/>
      <c r="K358" s="61">
        <v>6</v>
      </c>
      <c r="L358" t="s">
        <v>151</v>
      </c>
    </row>
    <row r="359" spans="1:13" outlineLevel="1" x14ac:dyDescent="0.25">
      <c r="A359" s="64">
        <f t="shared" si="50"/>
        <v>29</v>
      </c>
      <c r="B359" s="64" t="str">
        <f t="shared" si="48"/>
        <v/>
      </c>
      <c r="C359" s="62">
        <f t="shared" si="51"/>
        <v>7</v>
      </c>
      <c r="D359" s="62" t="str">
        <f t="shared" si="52"/>
        <v>A</v>
      </c>
      <c r="E359" s="63">
        <v>2</v>
      </c>
      <c r="F359" s="63">
        <v>4</v>
      </c>
      <c r="G359" s="63">
        <v>7</v>
      </c>
      <c r="H359" s="63">
        <v>11</v>
      </c>
      <c r="I359" s="63">
        <v>25</v>
      </c>
      <c r="J359" s="63"/>
      <c r="K359" s="61">
        <v>7</v>
      </c>
      <c r="L359" t="s">
        <v>151</v>
      </c>
    </row>
    <row r="360" spans="1:13" outlineLevel="1" x14ac:dyDescent="0.25">
      <c r="A360" s="64">
        <f t="shared" si="50"/>
        <v>29</v>
      </c>
      <c r="B360" s="64" t="str">
        <f t="shared" si="48"/>
        <v/>
      </c>
      <c r="C360" s="62">
        <f t="shared" si="51"/>
        <v>1</v>
      </c>
      <c r="D360" s="62" t="str">
        <f t="shared" si="52"/>
        <v>B</v>
      </c>
      <c r="E360" s="63">
        <v>14</v>
      </c>
      <c r="F360" s="63">
        <v>15</v>
      </c>
      <c r="G360" s="62"/>
      <c r="H360" s="63">
        <v>6</v>
      </c>
      <c r="I360" s="63">
        <v>26</v>
      </c>
      <c r="J360" s="63"/>
      <c r="K360" s="61">
        <v>1</v>
      </c>
      <c r="L360" t="s">
        <v>152</v>
      </c>
    </row>
    <row r="361" spans="1:13" outlineLevel="1" x14ac:dyDescent="0.25">
      <c r="A361" s="64">
        <f t="shared" si="50"/>
        <v>29</v>
      </c>
      <c r="B361" s="64" t="str">
        <f t="shared" si="48"/>
        <v/>
      </c>
      <c r="C361" s="62">
        <f t="shared" si="51"/>
        <v>2</v>
      </c>
      <c r="D361" s="62" t="str">
        <f t="shared" si="52"/>
        <v>B</v>
      </c>
      <c r="E361" s="63">
        <v>9</v>
      </c>
      <c r="F361" s="63">
        <v>11</v>
      </c>
      <c r="G361" s="62"/>
      <c r="H361" s="63">
        <v>5</v>
      </c>
      <c r="I361" s="63">
        <v>22</v>
      </c>
      <c r="J361" s="63"/>
      <c r="K361" s="61">
        <v>2</v>
      </c>
      <c r="L361" t="s">
        <v>152</v>
      </c>
    </row>
    <row r="362" spans="1:13" outlineLevel="1" x14ac:dyDescent="0.25">
      <c r="A362" s="64">
        <f t="shared" si="50"/>
        <v>29</v>
      </c>
      <c r="B362" s="64" t="str">
        <f t="shared" si="48"/>
        <v/>
      </c>
      <c r="C362" s="62">
        <f t="shared" si="51"/>
        <v>3</v>
      </c>
      <c r="D362" s="62" t="str">
        <f t="shared" si="52"/>
        <v>B</v>
      </c>
      <c r="E362" s="63">
        <v>4</v>
      </c>
      <c r="F362" s="63">
        <v>13</v>
      </c>
      <c r="G362" s="62"/>
      <c r="H362" s="63">
        <v>8</v>
      </c>
      <c r="I362" s="63">
        <v>25</v>
      </c>
      <c r="J362" s="63"/>
      <c r="K362" s="61">
        <v>3</v>
      </c>
      <c r="L362" t="s">
        <v>152</v>
      </c>
    </row>
    <row r="363" spans="1:13" outlineLevel="1" x14ac:dyDescent="0.25">
      <c r="A363" s="64">
        <f t="shared" si="50"/>
        <v>29</v>
      </c>
      <c r="B363" s="64" t="str">
        <f t="shared" si="48"/>
        <v/>
      </c>
      <c r="C363" s="62">
        <f t="shared" si="51"/>
        <v>4</v>
      </c>
      <c r="D363" s="62" t="str">
        <f t="shared" si="52"/>
        <v>B</v>
      </c>
      <c r="E363" s="63">
        <v>10</v>
      </c>
      <c r="F363" s="63">
        <v>28</v>
      </c>
      <c r="G363" s="62"/>
      <c r="H363" s="63">
        <v>1</v>
      </c>
      <c r="I363" s="63">
        <v>2</v>
      </c>
      <c r="J363" s="63"/>
      <c r="K363" s="61">
        <v>4</v>
      </c>
      <c r="L363" t="s">
        <v>152</v>
      </c>
    </row>
    <row r="364" spans="1:13" outlineLevel="1" x14ac:dyDescent="0.25">
      <c r="A364" s="64">
        <f t="shared" si="50"/>
        <v>29</v>
      </c>
      <c r="B364" s="64" t="str">
        <f t="shared" si="48"/>
        <v/>
      </c>
      <c r="C364" s="62">
        <f t="shared" si="51"/>
        <v>5</v>
      </c>
      <c r="D364" s="62" t="str">
        <f t="shared" si="52"/>
        <v>B</v>
      </c>
      <c r="E364" s="63">
        <v>7</v>
      </c>
      <c r="F364" s="63">
        <v>23</v>
      </c>
      <c r="G364" s="62"/>
      <c r="H364" s="63">
        <v>18</v>
      </c>
      <c r="I364" s="63">
        <v>20</v>
      </c>
      <c r="J364" s="63"/>
      <c r="K364" s="61">
        <v>5</v>
      </c>
      <c r="L364" t="s">
        <v>152</v>
      </c>
    </row>
    <row r="365" spans="1:13" outlineLevel="1" x14ac:dyDescent="0.25">
      <c r="A365" s="64">
        <f t="shared" si="50"/>
        <v>29</v>
      </c>
      <c r="B365" s="64" t="str">
        <f t="shared" si="48"/>
        <v/>
      </c>
      <c r="C365" s="62">
        <f t="shared" si="51"/>
        <v>6</v>
      </c>
      <c r="D365" s="62" t="str">
        <f t="shared" si="52"/>
        <v>B</v>
      </c>
      <c r="E365" s="63">
        <v>19</v>
      </c>
      <c r="F365" s="63">
        <v>29</v>
      </c>
      <c r="G365" s="62"/>
      <c r="H365" s="63">
        <v>16</v>
      </c>
      <c r="I365" s="63">
        <v>17</v>
      </c>
      <c r="J365" s="63"/>
      <c r="K365" s="61">
        <v>6</v>
      </c>
      <c r="L365" t="s">
        <v>152</v>
      </c>
    </row>
    <row r="366" spans="1:13" outlineLevel="1" x14ac:dyDescent="0.25">
      <c r="A366" s="64">
        <f t="shared" si="50"/>
        <v>29</v>
      </c>
      <c r="B366" s="64" t="str">
        <f t="shared" si="48"/>
        <v/>
      </c>
      <c r="C366" s="62">
        <f t="shared" si="51"/>
        <v>7</v>
      </c>
      <c r="D366" s="62" t="str">
        <f t="shared" si="52"/>
        <v>B</v>
      </c>
      <c r="E366" s="63">
        <v>24</v>
      </c>
      <c r="F366" s="63">
        <v>27</v>
      </c>
      <c r="G366" s="63">
        <v>21</v>
      </c>
      <c r="H366" s="63">
        <v>3</v>
      </c>
      <c r="I366" s="63">
        <v>12</v>
      </c>
      <c r="J366" s="63"/>
      <c r="K366" s="61">
        <v>7</v>
      </c>
      <c r="L366" t="s">
        <v>152</v>
      </c>
    </row>
    <row r="367" spans="1:13" outlineLevel="1" x14ac:dyDescent="0.25">
      <c r="A367" s="64">
        <f t="shared" si="50"/>
        <v>29</v>
      </c>
      <c r="B367" s="64" t="str">
        <f t="shared" si="48"/>
        <v/>
      </c>
      <c r="C367" s="62">
        <f t="shared" si="51"/>
        <v>1</v>
      </c>
      <c r="D367" s="62" t="str">
        <f t="shared" si="52"/>
        <v>C</v>
      </c>
      <c r="E367" s="63">
        <v>5</v>
      </c>
      <c r="F367" s="63">
        <v>13</v>
      </c>
      <c r="G367" s="62"/>
      <c r="H367" s="63">
        <v>3</v>
      </c>
      <c r="I367" s="63">
        <v>10</v>
      </c>
      <c r="J367" s="63"/>
      <c r="K367" s="61">
        <v>1</v>
      </c>
      <c r="L367" t="s">
        <v>153</v>
      </c>
    </row>
    <row r="368" spans="1:13" outlineLevel="1" x14ac:dyDescent="0.25">
      <c r="A368" s="64">
        <f t="shared" si="50"/>
        <v>29</v>
      </c>
      <c r="B368" s="64" t="str">
        <f t="shared" si="48"/>
        <v/>
      </c>
      <c r="C368" s="62">
        <f t="shared" si="51"/>
        <v>2</v>
      </c>
      <c r="D368" s="62" t="str">
        <f t="shared" si="52"/>
        <v>C</v>
      </c>
      <c r="E368" s="63">
        <v>1</v>
      </c>
      <c r="F368" s="63">
        <v>20</v>
      </c>
      <c r="G368" s="62"/>
      <c r="H368" s="63">
        <v>11</v>
      </c>
      <c r="I368" s="63">
        <v>26</v>
      </c>
      <c r="J368" s="63"/>
      <c r="K368" s="61">
        <v>2</v>
      </c>
      <c r="L368" t="s">
        <v>153</v>
      </c>
    </row>
    <row r="369" spans="1:13" outlineLevel="1" x14ac:dyDescent="0.25">
      <c r="A369" s="64">
        <f t="shared" si="50"/>
        <v>29</v>
      </c>
      <c r="B369" s="64" t="str">
        <f t="shared" si="48"/>
        <v/>
      </c>
      <c r="C369" s="62">
        <f t="shared" si="51"/>
        <v>3</v>
      </c>
      <c r="D369" s="62" t="str">
        <f t="shared" si="52"/>
        <v>C</v>
      </c>
      <c r="E369" s="63">
        <v>4</v>
      </c>
      <c r="F369" s="63">
        <v>15</v>
      </c>
      <c r="G369" s="62"/>
      <c r="H369" s="63">
        <v>18</v>
      </c>
      <c r="I369" s="63">
        <v>27</v>
      </c>
      <c r="J369" s="63"/>
      <c r="K369" s="61">
        <v>3</v>
      </c>
      <c r="L369" t="s">
        <v>153</v>
      </c>
    </row>
    <row r="370" spans="1:13" outlineLevel="1" x14ac:dyDescent="0.25">
      <c r="A370" s="64">
        <f t="shared" si="50"/>
        <v>29</v>
      </c>
      <c r="B370" s="64" t="str">
        <f t="shared" si="48"/>
        <v/>
      </c>
      <c r="C370" s="62">
        <f t="shared" si="51"/>
        <v>4</v>
      </c>
      <c r="D370" s="62" t="str">
        <f t="shared" si="52"/>
        <v>C</v>
      </c>
      <c r="E370" s="63">
        <v>2</v>
      </c>
      <c r="F370" s="63">
        <v>23</v>
      </c>
      <c r="G370" s="62"/>
      <c r="H370" s="63">
        <v>17</v>
      </c>
      <c r="I370" s="63">
        <v>22</v>
      </c>
      <c r="J370" s="63"/>
      <c r="K370" s="61">
        <v>4</v>
      </c>
      <c r="L370" t="s">
        <v>153</v>
      </c>
    </row>
    <row r="371" spans="1:13" outlineLevel="1" x14ac:dyDescent="0.25">
      <c r="A371" s="64">
        <f t="shared" si="50"/>
        <v>29</v>
      </c>
      <c r="B371" s="64" t="str">
        <f t="shared" si="48"/>
        <v/>
      </c>
      <c r="C371" s="62">
        <f t="shared" si="51"/>
        <v>5</v>
      </c>
      <c r="D371" s="62" t="str">
        <f t="shared" si="52"/>
        <v>C</v>
      </c>
      <c r="E371" s="63">
        <v>9</v>
      </c>
      <c r="F371" s="63">
        <v>28</v>
      </c>
      <c r="G371" s="62"/>
      <c r="H371" s="63">
        <v>16</v>
      </c>
      <c r="I371" s="63">
        <v>24</v>
      </c>
      <c r="J371" s="63"/>
      <c r="K371" s="61">
        <v>5</v>
      </c>
      <c r="L371" t="s">
        <v>153</v>
      </c>
    </row>
    <row r="372" spans="1:13" outlineLevel="1" x14ac:dyDescent="0.25">
      <c r="A372" s="64">
        <f t="shared" si="50"/>
        <v>29</v>
      </c>
      <c r="B372" s="64" t="str">
        <f t="shared" si="48"/>
        <v/>
      </c>
      <c r="C372" s="62">
        <f t="shared" si="51"/>
        <v>6</v>
      </c>
      <c r="D372" s="62" t="str">
        <f t="shared" si="52"/>
        <v>C</v>
      </c>
      <c r="E372" s="63">
        <v>21</v>
      </c>
      <c r="F372" s="63">
        <v>29</v>
      </c>
      <c r="G372" s="62"/>
      <c r="H372" s="63">
        <v>6</v>
      </c>
      <c r="I372" s="63">
        <v>25</v>
      </c>
      <c r="J372" s="63"/>
      <c r="K372" s="61">
        <v>6</v>
      </c>
      <c r="L372" t="s">
        <v>153</v>
      </c>
    </row>
    <row r="373" spans="1:13" outlineLevel="1" x14ac:dyDescent="0.25">
      <c r="A373" s="64">
        <f t="shared" si="50"/>
        <v>29</v>
      </c>
      <c r="B373" s="64" t="str">
        <f t="shared" si="48"/>
        <v/>
      </c>
      <c r="C373" s="62">
        <f t="shared" si="51"/>
        <v>7</v>
      </c>
      <c r="D373" s="62" t="str">
        <f t="shared" si="52"/>
        <v>C</v>
      </c>
      <c r="E373" s="63">
        <v>12</v>
      </c>
      <c r="F373" s="63">
        <v>14</v>
      </c>
      <c r="G373" s="63">
        <v>19</v>
      </c>
      <c r="H373" s="63">
        <v>7</v>
      </c>
      <c r="I373" s="63">
        <v>8</v>
      </c>
      <c r="J373" s="63"/>
      <c r="K373" s="61">
        <v>7</v>
      </c>
      <c r="L373" t="s">
        <v>153</v>
      </c>
    </row>
    <row r="374" spans="1:13" outlineLevel="1" x14ac:dyDescent="0.25">
      <c r="A374" s="64">
        <f t="shared" si="50"/>
        <v>29</v>
      </c>
      <c r="B374" s="64" t="str">
        <f t="shared" si="48"/>
        <v/>
      </c>
      <c r="C374" s="62">
        <f t="shared" si="51"/>
        <v>1</v>
      </c>
      <c r="D374" s="62" t="str">
        <f t="shared" si="52"/>
        <v>D</v>
      </c>
      <c r="E374" s="62">
        <v>7</v>
      </c>
      <c r="F374" s="62">
        <v>16</v>
      </c>
      <c r="G374" s="62"/>
      <c r="H374" s="62">
        <v>10</v>
      </c>
      <c r="I374" s="62">
        <v>25</v>
      </c>
      <c r="J374" s="63"/>
      <c r="K374" s="61">
        <v>1</v>
      </c>
      <c r="L374" t="s">
        <v>154</v>
      </c>
    </row>
    <row r="375" spans="1:13" outlineLevel="1" x14ac:dyDescent="0.25">
      <c r="A375" s="64">
        <f t="shared" si="50"/>
        <v>29</v>
      </c>
      <c r="B375" s="64" t="str">
        <f t="shared" si="48"/>
        <v/>
      </c>
      <c r="C375" s="62">
        <f t="shared" si="51"/>
        <v>2</v>
      </c>
      <c r="D375" s="62" t="str">
        <f t="shared" si="52"/>
        <v>D</v>
      </c>
      <c r="E375" s="62">
        <v>6</v>
      </c>
      <c r="F375" s="62">
        <v>27</v>
      </c>
      <c r="G375" s="62"/>
      <c r="H375" s="62">
        <v>8</v>
      </c>
      <c r="I375" s="62">
        <v>9</v>
      </c>
      <c r="J375" s="63"/>
      <c r="K375" s="61">
        <v>2</v>
      </c>
      <c r="L375" t="s">
        <v>154</v>
      </c>
    </row>
    <row r="376" spans="1:13" outlineLevel="1" x14ac:dyDescent="0.25">
      <c r="A376" s="64">
        <f t="shared" si="50"/>
        <v>29</v>
      </c>
      <c r="B376" s="64" t="str">
        <f t="shared" si="48"/>
        <v/>
      </c>
      <c r="C376" s="62">
        <f t="shared" si="51"/>
        <v>3</v>
      </c>
      <c r="D376" s="62" t="str">
        <f t="shared" si="52"/>
        <v>D</v>
      </c>
      <c r="E376" s="62">
        <v>22</v>
      </c>
      <c r="F376" s="62">
        <v>24</v>
      </c>
      <c r="G376" s="62"/>
      <c r="H376" s="62">
        <v>13</v>
      </c>
      <c r="I376" s="62">
        <v>18</v>
      </c>
      <c r="J376" s="63"/>
      <c r="K376" s="61">
        <v>3</v>
      </c>
      <c r="L376" t="s">
        <v>154</v>
      </c>
    </row>
    <row r="377" spans="1:13" outlineLevel="1" x14ac:dyDescent="0.25">
      <c r="A377" s="64">
        <f t="shared" si="50"/>
        <v>29</v>
      </c>
      <c r="B377" s="64" t="str">
        <f t="shared" si="48"/>
        <v/>
      </c>
      <c r="C377" s="62">
        <f t="shared" si="51"/>
        <v>4</v>
      </c>
      <c r="D377" s="62" t="str">
        <f t="shared" si="52"/>
        <v>D</v>
      </c>
      <c r="E377" s="62">
        <v>5</v>
      </c>
      <c r="F377" s="62">
        <v>29</v>
      </c>
      <c r="G377" s="62"/>
      <c r="H377" s="62">
        <v>2</v>
      </c>
      <c r="I377" s="62">
        <v>26</v>
      </c>
      <c r="J377" s="63"/>
      <c r="K377" s="61">
        <v>4</v>
      </c>
      <c r="L377" t="s">
        <v>154</v>
      </c>
    </row>
    <row r="378" spans="1:13" outlineLevel="1" x14ac:dyDescent="0.25">
      <c r="A378" s="64">
        <f t="shared" si="50"/>
        <v>29</v>
      </c>
      <c r="B378" s="64" t="str">
        <f t="shared" si="48"/>
        <v/>
      </c>
      <c r="C378" s="62">
        <f t="shared" si="51"/>
        <v>5</v>
      </c>
      <c r="D378" s="62" t="str">
        <f t="shared" si="52"/>
        <v>D</v>
      </c>
      <c r="E378" s="62">
        <v>4</v>
      </c>
      <c r="F378" s="62">
        <v>17</v>
      </c>
      <c r="G378" s="62"/>
      <c r="H378" s="62">
        <v>1</v>
      </c>
      <c r="I378" s="62">
        <v>3</v>
      </c>
      <c r="J378" s="63"/>
      <c r="K378" s="61">
        <v>5</v>
      </c>
      <c r="L378" t="s">
        <v>154</v>
      </c>
    </row>
    <row r="379" spans="1:13" outlineLevel="1" x14ac:dyDescent="0.25">
      <c r="A379" s="64">
        <f t="shared" si="50"/>
        <v>29</v>
      </c>
      <c r="B379" s="64" t="str">
        <f t="shared" si="48"/>
        <v/>
      </c>
      <c r="C379" s="62">
        <f t="shared" si="51"/>
        <v>6</v>
      </c>
      <c r="D379" s="62" t="str">
        <f t="shared" si="52"/>
        <v>D</v>
      </c>
      <c r="E379" s="62">
        <v>12</v>
      </c>
      <c r="F379" s="62">
        <v>28</v>
      </c>
      <c r="G379" s="62"/>
      <c r="H379" s="62">
        <v>15</v>
      </c>
      <c r="I379" s="62">
        <v>20</v>
      </c>
      <c r="J379" s="63"/>
      <c r="K379" s="61">
        <v>6</v>
      </c>
      <c r="L379" t="s">
        <v>154</v>
      </c>
    </row>
    <row r="380" spans="1:13" ht="15.75" outlineLevel="1" thickBot="1" x14ac:dyDescent="0.3">
      <c r="A380" s="64">
        <f t="shared" si="50"/>
        <v>29</v>
      </c>
      <c r="B380" s="64" t="str">
        <f t="shared" si="48"/>
        <v/>
      </c>
      <c r="C380" s="62">
        <f t="shared" si="51"/>
        <v>7</v>
      </c>
      <c r="D380" s="62" t="str">
        <f t="shared" si="52"/>
        <v>D</v>
      </c>
      <c r="E380" s="62">
        <v>14</v>
      </c>
      <c r="F380" s="62">
        <v>19</v>
      </c>
      <c r="G380" s="62">
        <v>23</v>
      </c>
      <c r="H380" s="62">
        <v>11</v>
      </c>
      <c r="I380" s="62">
        <v>21</v>
      </c>
      <c r="J380" s="63"/>
      <c r="K380" s="61">
        <v>7</v>
      </c>
      <c r="L380" t="s">
        <v>154</v>
      </c>
    </row>
    <row r="381" spans="1:13" ht="15.75" outlineLevel="1" thickTop="1" x14ac:dyDescent="0.25">
      <c r="A381" s="52">
        <v>30</v>
      </c>
      <c r="B381" s="52" t="str">
        <f t="shared" si="48"/>
        <v/>
      </c>
      <c r="C381" s="58">
        <f t="shared" si="51"/>
        <v>1</v>
      </c>
      <c r="D381" s="58" t="str">
        <f t="shared" si="52"/>
        <v>A</v>
      </c>
      <c r="E381" s="59">
        <v>14</v>
      </c>
      <c r="F381" s="59">
        <v>24</v>
      </c>
      <c r="G381" s="59"/>
      <c r="H381" s="59">
        <v>5</v>
      </c>
      <c r="I381" s="59">
        <v>7</v>
      </c>
      <c r="J381" s="59"/>
      <c r="K381" s="61">
        <v>1</v>
      </c>
      <c r="L381" t="s">
        <v>151</v>
      </c>
      <c r="M381" s="186" t="s">
        <v>281</v>
      </c>
    </row>
    <row r="382" spans="1:13" outlineLevel="1" x14ac:dyDescent="0.25">
      <c r="A382" s="52">
        <f>A381</f>
        <v>30</v>
      </c>
      <c r="B382" s="52" t="str">
        <f t="shared" si="48"/>
        <v/>
      </c>
      <c r="C382" s="58">
        <f t="shared" si="51"/>
        <v>2</v>
      </c>
      <c r="D382" s="58" t="str">
        <f t="shared" si="52"/>
        <v>A</v>
      </c>
      <c r="E382" s="59">
        <v>10</v>
      </c>
      <c r="F382" s="59">
        <v>11</v>
      </c>
      <c r="G382" s="59"/>
      <c r="H382" s="59">
        <v>15</v>
      </c>
      <c r="I382" s="59">
        <v>20</v>
      </c>
      <c r="J382" s="59"/>
      <c r="K382" s="61">
        <v>2</v>
      </c>
      <c r="L382" t="s">
        <v>151</v>
      </c>
    </row>
    <row r="383" spans="1:13" outlineLevel="1" x14ac:dyDescent="0.25">
      <c r="A383" s="52">
        <f t="shared" ref="A383:A433" si="53">A382</f>
        <v>30</v>
      </c>
      <c r="B383" s="52" t="str">
        <f t="shared" si="48"/>
        <v/>
      </c>
      <c r="C383" s="58">
        <f t="shared" si="51"/>
        <v>3</v>
      </c>
      <c r="D383" s="58" t="str">
        <f t="shared" si="52"/>
        <v>A</v>
      </c>
      <c r="E383" s="59">
        <v>12</v>
      </c>
      <c r="F383" s="59">
        <v>18</v>
      </c>
      <c r="G383" s="59"/>
      <c r="H383" s="59">
        <v>3</v>
      </c>
      <c r="I383" s="59">
        <v>13</v>
      </c>
      <c r="J383" s="59"/>
      <c r="K383" s="61">
        <v>3</v>
      </c>
      <c r="L383" t="s">
        <v>151</v>
      </c>
    </row>
    <row r="384" spans="1:13" outlineLevel="1" x14ac:dyDescent="0.25">
      <c r="A384" s="52">
        <f t="shared" si="53"/>
        <v>30</v>
      </c>
      <c r="B384" s="52" t="str">
        <f t="shared" si="48"/>
        <v/>
      </c>
      <c r="C384" s="58">
        <f t="shared" si="51"/>
        <v>4</v>
      </c>
      <c r="D384" s="58" t="str">
        <f t="shared" si="52"/>
        <v>A</v>
      </c>
      <c r="E384" s="59">
        <v>2</v>
      </c>
      <c r="F384" s="59">
        <v>23</v>
      </c>
      <c r="G384" s="59"/>
      <c r="H384" s="59">
        <v>26</v>
      </c>
      <c r="I384" s="59">
        <v>27</v>
      </c>
      <c r="J384" s="59"/>
      <c r="K384" s="61">
        <v>4</v>
      </c>
      <c r="L384" t="s">
        <v>151</v>
      </c>
    </row>
    <row r="385" spans="1:12" outlineLevel="1" x14ac:dyDescent="0.25">
      <c r="A385" s="52">
        <f t="shared" si="53"/>
        <v>30</v>
      </c>
      <c r="B385" s="52" t="str">
        <f t="shared" si="48"/>
        <v/>
      </c>
      <c r="C385" s="58">
        <f t="shared" si="51"/>
        <v>5</v>
      </c>
      <c r="D385" s="58" t="str">
        <f t="shared" si="52"/>
        <v>A</v>
      </c>
      <c r="E385" s="59">
        <v>16</v>
      </c>
      <c r="F385" s="59">
        <v>19</v>
      </c>
      <c r="G385" s="59"/>
      <c r="H385" s="59">
        <v>17</v>
      </c>
      <c r="I385" s="59">
        <v>29</v>
      </c>
      <c r="J385" s="59"/>
      <c r="K385" s="61">
        <v>5</v>
      </c>
      <c r="L385" t="s">
        <v>151</v>
      </c>
    </row>
    <row r="386" spans="1:12" outlineLevel="1" x14ac:dyDescent="0.25">
      <c r="A386" s="52">
        <f t="shared" si="53"/>
        <v>30</v>
      </c>
      <c r="B386" s="52" t="str">
        <f t="shared" si="48"/>
        <v/>
      </c>
      <c r="C386" s="58">
        <f t="shared" si="51"/>
        <v>6</v>
      </c>
      <c r="D386" s="58" t="str">
        <f t="shared" si="52"/>
        <v>A</v>
      </c>
      <c r="E386" s="59">
        <v>1</v>
      </c>
      <c r="F386" s="59">
        <v>30</v>
      </c>
      <c r="G386" s="59"/>
      <c r="H386" s="59">
        <v>4</v>
      </c>
      <c r="I386" s="59">
        <v>6</v>
      </c>
      <c r="J386" s="59"/>
      <c r="K386" s="61">
        <v>6</v>
      </c>
      <c r="L386" t="s">
        <v>151</v>
      </c>
    </row>
    <row r="387" spans="1:12" outlineLevel="1" x14ac:dyDescent="0.25">
      <c r="A387" s="52">
        <f t="shared" si="53"/>
        <v>30</v>
      </c>
      <c r="B387" s="52" t="str">
        <f t="shared" si="48"/>
        <v/>
      </c>
      <c r="C387" s="58">
        <f t="shared" si="51"/>
        <v>7</v>
      </c>
      <c r="D387" s="58" t="str">
        <f t="shared" si="52"/>
        <v>A</v>
      </c>
      <c r="E387" s="59">
        <v>9</v>
      </c>
      <c r="F387" s="59">
        <v>22</v>
      </c>
      <c r="G387" s="59">
        <v>28</v>
      </c>
      <c r="H387" s="59">
        <v>8</v>
      </c>
      <c r="I387" s="59">
        <v>21</v>
      </c>
      <c r="J387" s="59">
        <v>25</v>
      </c>
      <c r="K387" s="61">
        <v>7</v>
      </c>
      <c r="L387" t="s">
        <v>151</v>
      </c>
    </row>
    <row r="388" spans="1:12" outlineLevel="1" x14ac:dyDescent="0.25">
      <c r="A388" s="52">
        <f t="shared" si="53"/>
        <v>30</v>
      </c>
      <c r="B388" s="52" t="str">
        <f t="shared" si="48"/>
        <v/>
      </c>
      <c r="C388" s="58">
        <f t="shared" si="51"/>
        <v>1</v>
      </c>
      <c r="D388" s="58" t="str">
        <f t="shared" si="52"/>
        <v>B</v>
      </c>
      <c r="E388" s="59">
        <v>14</v>
      </c>
      <c r="F388" s="59">
        <v>26</v>
      </c>
      <c r="G388" s="59"/>
      <c r="H388" s="59">
        <v>4</v>
      </c>
      <c r="I388" s="59">
        <v>22</v>
      </c>
      <c r="J388" s="59"/>
      <c r="K388" s="61">
        <v>1</v>
      </c>
      <c r="L388" t="s">
        <v>152</v>
      </c>
    </row>
    <row r="389" spans="1:12" outlineLevel="1" x14ac:dyDescent="0.25">
      <c r="A389" s="52">
        <f t="shared" si="53"/>
        <v>30</v>
      </c>
      <c r="B389" s="52" t="str">
        <f t="shared" ref="B389:B452" si="54">IF(A389&lt;&gt;$B$3,"",$B$3&amp;"-"&amp;D389&amp;"-"&amp;C389)</f>
        <v/>
      </c>
      <c r="C389" s="58">
        <f t="shared" si="51"/>
        <v>2</v>
      </c>
      <c r="D389" s="58" t="str">
        <f t="shared" si="52"/>
        <v>B</v>
      </c>
      <c r="E389" s="59">
        <v>16</v>
      </c>
      <c r="F389" s="59">
        <v>25</v>
      </c>
      <c r="G389" s="59"/>
      <c r="H389" s="59">
        <v>6</v>
      </c>
      <c r="I389" s="59">
        <v>27</v>
      </c>
      <c r="J389" s="59"/>
      <c r="K389" s="61">
        <v>2</v>
      </c>
      <c r="L389" t="s">
        <v>152</v>
      </c>
    </row>
    <row r="390" spans="1:12" outlineLevel="1" x14ac:dyDescent="0.25">
      <c r="A390" s="52">
        <f t="shared" si="53"/>
        <v>30</v>
      </c>
      <c r="B390" s="52" t="str">
        <f t="shared" si="54"/>
        <v/>
      </c>
      <c r="C390" s="58">
        <f t="shared" si="51"/>
        <v>3</v>
      </c>
      <c r="D390" s="58" t="str">
        <f t="shared" si="52"/>
        <v>B</v>
      </c>
      <c r="E390" s="59">
        <v>13</v>
      </c>
      <c r="F390" s="59">
        <v>19</v>
      </c>
      <c r="G390" s="59"/>
      <c r="H390" s="59">
        <v>20</v>
      </c>
      <c r="I390" s="59">
        <v>30</v>
      </c>
      <c r="J390" s="59"/>
      <c r="K390" s="61">
        <v>3</v>
      </c>
      <c r="L390" t="s">
        <v>152</v>
      </c>
    </row>
    <row r="391" spans="1:12" outlineLevel="1" x14ac:dyDescent="0.25">
      <c r="A391" s="52">
        <f t="shared" si="53"/>
        <v>30</v>
      </c>
      <c r="B391" s="52" t="str">
        <f t="shared" si="54"/>
        <v/>
      </c>
      <c r="C391" s="58">
        <f t="shared" si="51"/>
        <v>4</v>
      </c>
      <c r="D391" s="58" t="str">
        <f t="shared" si="52"/>
        <v>B</v>
      </c>
      <c r="E391" s="59">
        <v>2</v>
      </c>
      <c r="F391" s="59">
        <v>29</v>
      </c>
      <c r="G391" s="59"/>
      <c r="H391" s="59">
        <v>8</v>
      </c>
      <c r="I391" s="59">
        <v>12</v>
      </c>
      <c r="J391" s="59"/>
      <c r="K391" s="61">
        <v>4</v>
      </c>
      <c r="L391" t="s">
        <v>152</v>
      </c>
    </row>
    <row r="392" spans="1:12" outlineLevel="1" x14ac:dyDescent="0.25">
      <c r="A392" s="52">
        <f t="shared" si="53"/>
        <v>30</v>
      </c>
      <c r="B392" s="52" t="str">
        <f t="shared" si="54"/>
        <v/>
      </c>
      <c r="C392" s="58">
        <f t="shared" si="51"/>
        <v>5</v>
      </c>
      <c r="D392" s="58" t="str">
        <f t="shared" si="52"/>
        <v>B</v>
      </c>
      <c r="E392" s="59">
        <v>10</v>
      </c>
      <c r="F392" s="59">
        <v>18</v>
      </c>
      <c r="G392" s="59"/>
      <c r="H392" s="59">
        <v>9</v>
      </c>
      <c r="I392" s="59">
        <v>24</v>
      </c>
      <c r="J392" s="59"/>
      <c r="K392" s="61">
        <v>5</v>
      </c>
      <c r="L392" t="s">
        <v>152</v>
      </c>
    </row>
    <row r="393" spans="1:12" outlineLevel="1" x14ac:dyDescent="0.25">
      <c r="A393" s="52">
        <f t="shared" si="53"/>
        <v>30</v>
      </c>
      <c r="B393" s="52" t="str">
        <f t="shared" si="54"/>
        <v/>
      </c>
      <c r="C393" s="58">
        <f t="shared" si="51"/>
        <v>6</v>
      </c>
      <c r="D393" s="58" t="str">
        <f t="shared" si="52"/>
        <v>B</v>
      </c>
      <c r="E393" s="59">
        <v>7</v>
      </c>
      <c r="F393" s="59">
        <v>28</v>
      </c>
      <c r="G393" s="59"/>
      <c r="H393" s="59">
        <v>17</v>
      </c>
      <c r="I393" s="59">
        <v>21</v>
      </c>
      <c r="J393" s="59"/>
      <c r="K393" s="61">
        <v>6</v>
      </c>
      <c r="L393" t="s">
        <v>152</v>
      </c>
    </row>
    <row r="394" spans="1:12" outlineLevel="1" x14ac:dyDescent="0.25">
      <c r="A394" s="52">
        <f t="shared" si="53"/>
        <v>30</v>
      </c>
      <c r="B394" s="52" t="str">
        <f t="shared" si="54"/>
        <v/>
      </c>
      <c r="C394" s="58">
        <f t="shared" si="51"/>
        <v>7</v>
      </c>
      <c r="D394" s="58" t="str">
        <f t="shared" si="52"/>
        <v>B</v>
      </c>
      <c r="E394" s="59">
        <v>3</v>
      </c>
      <c r="F394" s="59">
        <v>11</v>
      </c>
      <c r="G394" s="59">
        <v>23</v>
      </c>
      <c r="H394" s="59">
        <v>1</v>
      </c>
      <c r="I394" s="59">
        <v>5</v>
      </c>
      <c r="J394" s="59">
        <v>15</v>
      </c>
      <c r="K394" s="61">
        <v>7</v>
      </c>
      <c r="L394" t="s">
        <v>152</v>
      </c>
    </row>
    <row r="395" spans="1:12" outlineLevel="1" x14ac:dyDescent="0.25">
      <c r="A395" s="52">
        <f t="shared" si="53"/>
        <v>30</v>
      </c>
      <c r="B395" s="52" t="str">
        <f t="shared" si="54"/>
        <v/>
      </c>
      <c r="C395" s="58">
        <f t="shared" si="51"/>
        <v>1</v>
      </c>
      <c r="D395" s="58" t="str">
        <f t="shared" si="52"/>
        <v>C</v>
      </c>
      <c r="E395" s="59">
        <v>7</v>
      </c>
      <c r="F395" s="59">
        <v>8</v>
      </c>
      <c r="G395" s="59"/>
      <c r="H395" s="59">
        <v>6</v>
      </c>
      <c r="I395" s="59">
        <v>11</v>
      </c>
      <c r="J395" s="59"/>
      <c r="K395" s="61">
        <v>1</v>
      </c>
      <c r="L395" t="s">
        <v>153</v>
      </c>
    </row>
    <row r="396" spans="1:12" outlineLevel="1" x14ac:dyDescent="0.25">
      <c r="A396" s="52">
        <f t="shared" si="53"/>
        <v>30</v>
      </c>
      <c r="B396" s="52" t="str">
        <f t="shared" si="54"/>
        <v/>
      </c>
      <c r="C396" s="58">
        <f t="shared" si="51"/>
        <v>2</v>
      </c>
      <c r="D396" s="58" t="str">
        <f t="shared" si="52"/>
        <v>C</v>
      </c>
      <c r="E396" s="59">
        <v>1</v>
      </c>
      <c r="F396" s="59">
        <v>10</v>
      </c>
      <c r="G396" s="59"/>
      <c r="H396" s="59">
        <v>2</v>
      </c>
      <c r="I396" s="59">
        <v>25</v>
      </c>
      <c r="J396" s="59"/>
      <c r="K396" s="61">
        <v>2</v>
      </c>
      <c r="L396" t="s">
        <v>153</v>
      </c>
    </row>
    <row r="397" spans="1:12" outlineLevel="1" x14ac:dyDescent="0.25">
      <c r="A397" s="52">
        <f t="shared" si="53"/>
        <v>30</v>
      </c>
      <c r="B397" s="52" t="str">
        <f t="shared" si="54"/>
        <v/>
      </c>
      <c r="C397" s="58">
        <f t="shared" si="51"/>
        <v>3</v>
      </c>
      <c r="D397" s="58" t="str">
        <f t="shared" si="52"/>
        <v>C</v>
      </c>
      <c r="E397" s="59">
        <v>20</v>
      </c>
      <c r="F397" s="59">
        <v>22</v>
      </c>
      <c r="G397" s="59"/>
      <c r="H397" s="59">
        <v>12</v>
      </c>
      <c r="I397" s="59">
        <v>27</v>
      </c>
      <c r="J397" s="59"/>
      <c r="K397" s="61">
        <v>3</v>
      </c>
      <c r="L397" t="s">
        <v>153</v>
      </c>
    </row>
    <row r="398" spans="1:12" outlineLevel="1" x14ac:dyDescent="0.25">
      <c r="A398" s="52">
        <f t="shared" si="53"/>
        <v>30</v>
      </c>
      <c r="B398" s="52" t="str">
        <f t="shared" si="54"/>
        <v/>
      </c>
      <c r="C398" s="58">
        <f t="shared" si="51"/>
        <v>4</v>
      </c>
      <c r="D398" s="58" t="str">
        <f t="shared" si="52"/>
        <v>C</v>
      </c>
      <c r="E398" s="59">
        <v>9</v>
      </c>
      <c r="F398" s="59">
        <v>29</v>
      </c>
      <c r="G398" s="59"/>
      <c r="H398" s="59">
        <v>23</v>
      </c>
      <c r="I398" s="59">
        <v>30</v>
      </c>
      <c r="J398" s="59"/>
      <c r="K398" s="61">
        <v>4</v>
      </c>
      <c r="L398" t="s">
        <v>153</v>
      </c>
    </row>
    <row r="399" spans="1:12" outlineLevel="1" x14ac:dyDescent="0.25">
      <c r="A399" s="52">
        <f t="shared" si="53"/>
        <v>30</v>
      </c>
      <c r="B399" s="52" t="str">
        <f t="shared" si="54"/>
        <v/>
      </c>
      <c r="C399" s="58">
        <f t="shared" si="51"/>
        <v>5</v>
      </c>
      <c r="D399" s="58" t="str">
        <f t="shared" si="52"/>
        <v>C</v>
      </c>
      <c r="E399" s="59">
        <v>13</v>
      </c>
      <c r="F399" s="59">
        <v>15</v>
      </c>
      <c r="G399" s="59"/>
      <c r="H399" s="59">
        <v>5</v>
      </c>
      <c r="I399" s="59">
        <v>28</v>
      </c>
      <c r="J399" s="59"/>
      <c r="K399" s="61">
        <v>5</v>
      </c>
      <c r="L399" t="s">
        <v>153</v>
      </c>
    </row>
    <row r="400" spans="1:12" outlineLevel="1" x14ac:dyDescent="0.25">
      <c r="A400" s="52">
        <f t="shared" si="53"/>
        <v>30</v>
      </c>
      <c r="B400" s="52" t="str">
        <f t="shared" si="54"/>
        <v/>
      </c>
      <c r="C400" s="58">
        <f t="shared" si="51"/>
        <v>6</v>
      </c>
      <c r="D400" s="58" t="str">
        <f t="shared" si="52"/>
        <v>C</v>
      </c>
      <c r="E400" s="59">
        <v>3</v>
      </c>
      <c r="F400" s="59">
        <v>17</v>
      </c>
      <c r="G400" s="59"/>
      <c r="H400" s="59">
        <v>21</v>
      </c>
      <c r="I400" s="59">
        <v>24</v>
      </c>
      <c r="J400" s="59"/>
      <c r="K400" s="61">
        <v>6</v>
      </c>
      <c r="L400" t="s">
        <v>153</v>
      </c>
    </row>
    <row r="401" spans="1:13" outlineLevel="1" x14ac:dyDescent="0.25">
      <c r="A401" s="52">
        <f t="shared" si="53"/>
        <v>30</v>
      </c>
      <c r="B401" s="52" t="str">
        <f t="shared" si="54"/>
        <v/>
      </c>
      <c r="C401" s="58">
        <f t="shared" si="51"/>
        <v>7</v>
      </c>
      <c r="D401" s="58" t="str">
        <f t="shared" si="52"/>
        <v>C</v>
      </c>
      <c r="E401" s="59">
        <v>4</v>
      </c>
      <c r="F401" s="59">
        <v>14</v>
      </c>
      <c r="G401" s="59">
        <v>16</v>
      </c>
      <c r="H401" s="59">
        <v>26</v>
      </c>
      <c r="I401" s="59">
        <v>18</v>
      </c>
      <c r="J401" s="59">
        <v>19</v>
      </c>
      <c r="K401" s="61">
        <v>7</v>
      </c>
      <c r="L401" t="s">
        <v>153</v>
      </c>
    </row>
    <row r="402" spans="1:13" outlineLevel="1" x14ac:dyDescent="0.25">
      <c r="A402" s="52">
        <f t="shared" si="53"/>
        <v>30</v>
      </c>
      <c r="B402" s="52" t="str">
        <f t="shared" si="54"/>
        <v/>
      </c>
      <c r="C402" s="58">
        <f t="shared" si="51"/>
        <v>1</v>
      </c>
      <c r="D402" s="58" t="str">
        <f t="shared" si="52"/>
        <v>D</v>
      </c>
      <c r="E402" s="58">
        <v>19</v>
      </c>
      <c r="F402" s="58">
        <v>23</v>
      </c>
      <c r="G402" s="58"/>
      <c r="H402" s="58">
        <v>8</v>
      </c>
      <c r="I402" s="58">
        <v>10</v>
      </c>
      <c r="J402" s="58"/>
      <c r="K402" s="61">
        <v>1</v>
      </c>
      <c r="L402" t="s">
        <v>154</v>
      </c>
    </row>
    <row r="403" spans="1:13" outlineLevel="1" x14ac:dyDescent="0.25">
      <c r="A403" s="52">
        <f t="shared" si="53"/>
        <v>30</v>
      </c>
      <c r="B403" s="52" t="str">
        <f t="shared" si="54"/>
        <v/>
      </c>
      <c r="C403" s="58">
        <f t="shared" si="51"/>
        <v>2</v>
      </c>
      <c r="D403" s="58" t="str">
        <f t="shared" si="52"/>
        <v>D</v>
      </c>
      <c r="E403" s="58">
        <v>4</v>
      </c>
      <c r="F403" s="58">
        <v>7</v>
      </c>
      <c r="G403" s="58"/>
      <c r="H403" s="58">
        <v>21</v>
      </c>
      <c r="I403" s="58">
        <v>27</v>
      </c>
      <c r="J403" s="58"/>
      <c r="K403" s="61">
        <v>2</v>
      </c>
      <c r="L403" t="s">
        <v>154</v>
      </c>
    </row>
    <row r="404" spans="1:13" outlineLevel="1" x14ac:dyDescent="0.25">
      <c r="A404" s="52">
        <f t="shared" si="53"/>
        <v>30</v>
      </c>
      <c r="B404" s="52" t="str">
        <f t="shared" si="54"/>
        <v/>
      </c>
      <c r="C404" s="58">
        <f t="shared" si="51"/>
        <v>3</v>
      </c>
      <c r="D404" s="58" t="str">
        <f t="shared" si="52"/>
        <v>D</v>
      </c>
      <c r="E404" s="58">
        <v>26</v>
      </c>
      <c r="F404" s="58">
        <v>30</v>
      </c>
      <c r="G404" s="58"/>
      <c r="H404" s="58">
        <v>6</v>
      </c>
      <c r="I404" s="58">
        <v>24</v>
      </c>
      <c r="J404" s="58"/>
      <c r="K404" s="61">
        <v>3</v>
      </c>
      <c r="L404" t="s">
        <v>154</v>
      </c>
    </row>
    <row r="405" spans="1:13" outlineLevel="1" x14ac:dyDescent="0.25">
      <c r="A405" s="52">
        <f t="shared" si="53"/>
        <v>30</v>
      </c>
      <c r="B405" s="52" t="str">
        <f t="shared" si="54"/>
        <v/>
      </c>
      <c r="C405" s="58">
        <f t="shared" si="51"/>
        <v>4</v>
      </c>
      <c r="D405" s="58" t="str">
        <f t="shared" si="52"/>
        <v>D</v>
      </c>
      <c r="E405" s="58">
        <v>5</v>
      </c>
      <c r="F405" s="58">
        <v>20</v>
      </c>
      <c r="G405" s="58"/>
      <c r="H405" s="58">
        <v>17</v>
      </c>
      <c r="I405" s="58">
        <v>25</v>
      </c>
      <c r="J405" s="58"/>
      <c r="K405" s="61">
        <v>4</v>
      </c>
      <c r="L405" t="s">
        <v>154</v>
      </c>
    </row>
    <row r="406" spans="1:13" outlineLevel="1" x14ac:dyDescent="0.25">
      <c r="A406" s="52">
        <f t="shared" si="53"/>
        <v>30</v>
      </c>
      <c r="B406" s="52" t="str">
        <f t="shared" si="54"/>
        <v/>
      </c>
      <c r="C406" s="58">
        <f t="shared" si="51"/>
        <v>5</v>
      </c>
      <c r="D406" s="58" t="str">
        <f t="shared" si="52"/>
        <v>D</v>
      </c>
      <c r="E406" s="58">
        <v>11</v>
      </c>
      <c r="F406" s="58">
        <v>22</v>
      </c>
      <c r="G406" s="58"/>
      <c r="H406" s="58">
        <v>18</v>
      </c>
      <c r="I406" s="58">
        <v>29</v>
      </c>
      <c r="J406" s="58"/>
      <c r="K406" s="61">
        <v>5</v>
      </c>
      <c r="L406" t="s">
        <v>154</v>
      </c>
    </row>
    <row r="407" spans="1:13" outlineLevel="1" x14ac:dyDescent="0.25">
      <c r="A407" s="52">
        <f t="shared" si="53"/>
        <v>30</v>
      </c>
      <c r="B407" s="52" t="str">
        <f t="shared" si="54"/>
        <v/>
      </c>
      <c r="C407" s="58">
        <f t="shared" si="51"/>
        <v>6</v>
      </c>
      <c r="D407" s="58" t="str">
        <f t="shared" si="52"/>
        <v>D</v>
      </c>
      <c r="E407" s="58">
        <v>1</v>
      </c>
      <c r="F407" s="58">
        <v>14</v>
      </c>
      <c r="G407" s="58"/>
      <c r="H407" s="58">
        <v>12</v>
      </c>
      <c r="I407" s="58">
        <v>28</v>
      </c>
      <c r="J407" s="58"/>
      <c r="K407" s="61">
        <v>6</v>
      </c>
      <c r="L407" t="s">
        <v>154</v>
      </c>
    </row>
    <row r="408" spans="1:13" ht="15.75" outlineLevel="1" thickBot="1" x14ac:dyDescent="0.3">
      <c r="A408" s="52">
        <f t="shared" si="53"/>
        <v>30</v>
      </c>
      <c r="B408" s="52" t="str">
        <f t="shared" si="54"/>
        <v/>
      </c>
      <c r="C408" s="58">
        <f t="shared" si="51"/>
        <v>7</v>
      </c>
      <c r="D408" s="58" t="str">
        <f t="shared" si="52"/>
        <v>D</v>
      </c>
      <c r="E408" s="58">
        <v>2</v>
      </c>
      <c r="F408" s="58">
        <v>3</v>
      </c>
      <c r="G408" s="58">
        <v>15</v>
      </c>
      <c r="H408" s="58">
        <v>9</v>
      </c>
      <c r="I408" s="58">
        <v>13</v>
      </c>
      <c r="J408" s="58">
        <v>16</v>
      </c>
      <c r="K408" s="61">
        <v>7</v>
      </c>
      <c r="L408" t="s">
        <v>154</v>
      </c>
    </row>
    <row r="409" spans="1:13" ht="15.75" outlineLevel="1" thickTop="1" x14ac:dyDescent="0.25">
      <c r="A409" s="64">
        <v>31</v>
      </c>
      <c r="B409" s="64" t="str">
        <f t="shared" si="54"/>
        <v/>
      </c>
      <c r="C409" s="62">
        <f t="shared" si="51"/>
        <v>1</v>
      </c>
      <c r="D409" s="62" t="str">
        <f t="shared" si="52"/>
        <v>A</v>
      </c>
      <c r="E409" s="63">
        <v>28</v>
      </c>
      <c r="F409" s="63">
        <v>19</v>
      </c>
      <c r="G409" s="62"/>
      <c r="H409" s="63">
        <v>25</v>
      </c>
      <c r="I409" s="63">
        <v>30</v>
      </c>
      <c r="J409" s="62"/>
      <c r="K409" s="61">
        <v>1</v>
      </c>
      <c r="L409" t="s">
        <v>151</v>
      </c>
      <c r="M409" s="186" t="s">
        <v>281</v>
      </c>
    </row>
    <row r="410" spans="1:13" outlineLevel="1" x14ac:dyDescent="0.25">
      <c r="A410" s="64">
        <f t="shared" si="53"/>
        <v>31</v>
      </c>
      <c r="B410" s="64" t="str">
        <f t="shared" si="54"/>
        <v/>
      </c>
      <c r="C410" s="62">
        <f t="shared" si="51"/>
        <v>2</v>
      </c>
      <c r="D410" s="62" t="str">
        <f t="shared" si="52"/>
        <v>A</v>
      </c>
      <c r="E410" s="63">
        <v>18</v>
      </c>
      <c r="F410" s="63">
        <v>31</v>
      </c>
      <c r="G410" s="62"/>
      <c r="H410" s="63">
        <v>5</v>
      </c>
      <c r="I410" s="63">
        <v>27</v>
      </c>
      <c r="J410" s="62"/>
      <c r="K410" s="61">
        <v>2</v>
      </c>
      <c r="L410" t="s">
        <v>151</v>
      </c>
    </row>
    <row r="411" spans="1:13" outlineLevel="1" x14ac:dyDescent="0.25">
      <c r="A411" s="64">
        <f t="shared" si="53"/>
        <v>31</v>
      </c>
      <c r="B411" s="64" t="str">
        <f t="shared" si="54"/>
        <v/>
      </c>
      <c r="C411" s="62">
        <f t="shared" si="51"/>
        <v>3</v>
      </c>
      <c r="D411" s="62" t="str">
        <f t="shared" si="52"/>
        <v>A</v>
      </c>
      <c r="E411" s="63">
        <v>9</v>
      </c>
      <c r="F411" s="63">
        <v>20</v>
      </c>
      <c r="G411" s="62"/>
      <c r="H411" s="63">
        <v>10</v>
      </c>
      <c r="I411" s="63">
        <v>15</v>
      </c>
      <c r="J411" s="62"/>
      <c r="K411" s="61">
        <v>3</v>
      </c>
      <c r="L411" t="s">
        <v>151</v>
      </c>
    </row>
    <row r="412" spans="1:13" outlineLevel="1" x14ac:dyDescent="0.25">
      <c r="A412" s="64">
        <f t="shared" si="53"/>
        <v>31</v>
      </c>
      <c r="B412" s="64" t="str">
        <f t="shared" si="54"/>
        <v/>
      </c>
      <c r="C412" s="62">
        <f t="shared" si="51"/>
        <v>4</v>
      </c>
      <c r="D412" s="62" t="str">
        <f t="shared" si="52"/>
        <v>A</v>
      </c>
      <c r="E412" s="63">
        <v>14</v>
      </c>
      <c r="F412" s="63">
        <v>17</v>
      </c>
      <c r="G412" s="62"/>
      <c r="H412" s="63">
        <v>2</v>
      </c>
      <c r="I412" s="63">
        <v>22</v>
      </c>
      <c r="J412" s="62"/>
      <c r="K412" s="61">
        <v>4</v>
      </c>
      <c r="L412" t="s">
        <v>151</v>
      </c>
    </row>
    <row r="413" spans="1:13" outlineLevel="1" x14ac:dyDescent="0.25">
      <c r="A413" s="64">
        <f t="shared" si="53"/>
        <v>31</v>
      </c>
      <c r="B413" s="64" t="str">
        <f t="shared" si="54"/>
        <v/>
      </c>
      <c r="C413" s="62">
        <f t="shared" si="51"/>
        <v>5</v>
      </c>
      <c r="D413" s="62" t="str">
        <f t="shared" si="52"/>
        <v>A</v>
      </c>
      <c r="E413" s="63">
        <v>1</v>
      </c>
      <c r="F413" s="63">
        <v>23</v>
      </c>
      <c r="G413" s="62"/>
      <c r="H413" s="63">
        <v>4</v>
      </c>
      <c r="I413" s="63">
        <v>26</v>
      </c>
      <c r="J413" s="62"/>
      <c r="K413" s="61">
        <v>5</v>
      </c>
      <c r="L413" t="s">
        <v>151</v>
      </c>
    </row>
    <row r="414" spans="1:13" outlineLevel="1" x14ac:dyDescent="0.25">
      <c r="A414" s="64">
        <f t="shared" si="53"/>
        <v>31</v>
      </c>
      <c r="B414" s="64" t="str">
        <f t="shared" si="54"/>
        <v/>
      </c>
      <c r="C414" s="62">
        <f t="shared" si="51"/>
        <v>6</v>
      </c>
      <c r="D414" s="62" t="str">
        <f t="shared" si="52"/>
        <v>A</v>
      </c>
      <c r="E414" s="63">
        <v>29</v>
      </c>
      <c r="F414" s="63">
        <v>24</v>
      </c>
      <c r="G414" s="63">
        <v>21</v>
      </c>
      <c r="H414" s="63">
        <v>6</v>
      </c>
      <c r="I414" s="63">
        <v>13</v>
      </c>
      <c r="J414" s="62"/>
      <c r="K414" s="61">
        <v>6</v>
      </c>
      <c r="L414" t="s">
        <v>151</v>
      </c>
    </row>
    <row r="415" spans="1:13" outlineLevel="1" x14ac:dyDescent="0.25">
      <c r="A415" s="64">
        <f t="shared" si="53"/>
        <v>31</v>
      </c>
      <c r="B415" s="64" t="str">
        <f t="shared" si="54"/>
        <v/>
      </c>
      <c r="C415" s="62">
        <f t="shared" si="51"/>
        <v>7</v>
      </c>
      <c r="D415" s="62" t="str">
        <f t="shared" si="52"/>
        <v>A</v>
      </c>
      <c r="E415" s="63">
        <v>7</v>
      </c>
      <c r="F415" s="63">
        <v>11</v>
      </c>
      <c r="G415" s="63">
        <v>12</v>
      </c>
      <c r="H415" s="63">
        <v>3</v>
      </c>
      <c r="I415" s="63">
        <v>8</v>
      </c>
      <c r="J415" s="63">
        <v>16</v>
      </c>
      <c r="K415" s="61">
        <v>7</v>
      </c>
      <c r="L415" t="s">
        <v>151</v>
      </c>
    </row>
    <row r="416" spans="1:13" outlineLevel="1" x14ac:dyDescent="0.25">
      <c r="A416" s="64">
        <f t="shared" si="53"/>
        <v>31</v>
      </c>
      <c r="B416" s="64" t="str">
        <f t="shared" si="54"/>
        <v/>
      </c>
      <c r="C416" s="62">
        <f t="shared" si="51"/>
        <v>1</v>
      </c>
      <c r="D416" s="62" t="str">
        <f t="shared" si="52"/>
        <v>B</v>
      </c>
      <c r="E416" s="63">
        <v>23</v>
      </c>
      <c r="F416" s="63">
        <v>27</v>
      </c>
      <c r="G416" s="62"/>
      <c r="H416" s="63">
        <v>11</v>
      </c>
      <c r="I416" s="63">
        <v>19</v>
      </c>
      <c r="J416" s="62"/>
      <c r="K416" s="61">
        <v>1</v>
      </c>
      <c r="L416" t="s">
        <v>152</v>
      </c>
    </row>
    <row r="417" spans="1:12" outlineLevel="1" x14ac:dyDescent="0.25">
      <c r="A417" s="64">
        <f t="shared" si="53"/>
        <v>31</v>
      </c>
      <c r="B417" s="64" t="str">
        <f t="shared" si="54"/>
        <v/>
      </c>
      <c r="C417" s="62">
        <f t="shared" si="51"/>
        <v>2</v>
      </c>
      <c r="D417" s="62" t="str">
        <f t="shared" si="52"/>
        <v>B</v>
      </c>
      <c r="E417" s="63">
        <v>8</v>
      </c>
      <c r="F417" s="63">
        <v>31</v>
      </c>
      <c r="G417" s="62"/>
      <c r="H417" s="63">
        <v>21</v>
      </c>
      <c r="I417" s="63">
        <v>22</v>
      </c>
      <c r="J417" s="62"/>
      <c r="K417" s="61">
        <v>2</v>
      </c>
      <c r="L417" t="s">
        <v>152</v>
      </c>
    </row>
    <row r="418" spans="1:12" outlineLevel="1" x14ac:dyDescent="0.25">
      <c r="A418" s="64">
        <f t="shared" si="53"/>
        <v>31</v>
      </c>
      <c r="B418" s="64" t="str">
        <f t="shared" si="54"/>
        <v/>
      </c>
      <c r="C418" s="62">
        <f t="shared" si="51"/>
        <v>3</v>
      </c>
      <c r="D418" s="62" t="str">
        <f t="shared" si="52"/>
        <v>B</v>
      </c>
      <c r="E418" s="63">
        <v>7</v>
      </c>
      <c r="F418" s="63">
        <v>17</v>
      </c>
      <c r="G418" s="62"/>
      <c r="H418" s="63">
        <v>10</v>
      </c>
      <c r="I418" s="63">
        <v>30</v>
      </c>
      <c r="J418" s="62"/>
      <c r="K418" s="61">
        <v>3</v>
      </c>
      <c r="L418" t="s">
        <v>152</v>
      </c>
    </row>
    <row r="419" spans="1:12" outlineLevel="1" x14ac:dyDescent="0.25">
      <c r="A419" s="64">
        <f t="shared" si="53"/>
        <v>31</v>
      </c>
      <c r="B419" s="64" t="str">
        <f t="shared" si="54"/>
        <v/>
      </c>
      <c r="C419" s="62">
        <f t="shared" si="51"/>
        <v>4</v>
      </c>
      <c r="D419" s="62" t="str">
        <f t="shared" si="52"/>
        <v>B</v>
      </c>
      <c r="E419" s="63">
        <v>3</v>
      </c>
      <c r="F419" s="63">
        <v>2</v>
      </c>
      <c r="G419" s="62"/>
      <c r="H419" s="63">
        <v>16</v>
      </c>
      <c r="I419" s="63">
        <v>24</v>
      </c>
      <c r="J419" s="62"/>
      <c r="K419" s="61">
        <v>4</v>
      </c>
      <c r="L419" t="s">
        <v>152</v>
      </c>
    </row>
    <row r="420" spans="1:12" outlineLevel="1" x14ac:dyDescent="0.25">
      <c r="A420" s="64">
        <f t="shared" si="53"/>
        <v>31</v>
      </c>
      <c r="B420" s="64" t="str">
        <f t="shared" si="54"/>
        <v/>
      </c>
      <c r="C420" s="62">
        <f t="shared" si="51"/>
        <v>5</v>
      </c>
      <c r="D420" s="62" t="str">
        <f t="shared" si="52"/>
        <v>B</v>
      </c>
      <c r="E420" s="63">
        <v>6</v>
      </c>
      <c r="F420" s="63">
        <v>12</v>
      </c>
      <c r="G420" s="62"/>
      <c r="H420" s="63">
        <v>20</v>
      </c>
      <c r="I420" s="63">
        <v>29</v>
      </c>
      <c r="J420" s="62"/>
      <c r="K420" s="61">
        <v>5</v>
      </c>
      <c r="L420" t="s">
        <v>152</v>
      </c>
    </row>
    <row r="421" spans="1:12" outlineLevel="1" x14ac:dyDescent="0.25">
      <c r="A421" s="64">
        <f t="shared" si="53"/>
        <v>31</v>
      </c>
      <c r="B421" s="64" t="str">
        <f t="shared" si="54"/>
        <v/>
      </c>
      <c r="C421" s="62">
        <f t="shared" si="51"/>
        <v>6</v>
      </c>
      <c r="D421" s="62" t="str">
        <f t="shared" si="52"/>
        <v>B</v>
      </c>
      <c r="E421" s="63">
        <v>1</v>
      </c>
      <c r="F421" s="63">
        <v>28</v>
      </c>
      <c r="G421" s="63">
        <v>14</v>
      </c>
      <c r="H421" s="63">
        <v>4</v>
      </c>
      <c r="I421" s="63">
        <v>9</v>
      </c>
      <c r="J421" s="62"/>
      <c r="K421" s="61">
        <v>6</v>
      </c>
      <c r="L421" t="s">
        <v>152</v>
      </c>
    </row>
    <row r="422" spans="1:12" outlineLevel="1" x14ac:dyDescent="0.25">
      <c r="A422" s="64">
        <f t="shared" si="53"/>
        <v>31</v>
      </c>
      <c r="B422" s="64" t="str">
        <f t="shared" si="54"/>
        <v/>
      </c>
      <c r="C422" s="62">
        <f t="shared" ref="C422:C485" si="55">K422</f>
        <v>7</v>
      </c>
      <c r="D422" s="62" t="str">
        <f t="shared" ref="D422:D485" si="56">IF(C422="","",L422)</f>
        <v>B</v>
      </c>
      <c r="E422" s="63">
        <v>15</v>
      </c>
      <c r="F422" s="63">
        <v>5</v>
      </c>
      <c r="G422" s="63">
        <v>18</v>
      </c>
      <c r="H422" s="63">
        <v>13</v>
      </c>
      <c r="I422" s="63">
        <v>25</v>
      </c>
      <c r="J422" s="63">
        <v>26</v>
      </c>
      <c r="K422" s="61">
        <v>7</v>
      </c>
      <c r="L422" t="s">
        <v>152</v>
      </c>
    </row>
    <row r="423" spans="1:12" outlineLevel="1" x14ac:dyDescent="0.25">
      <c r="A423" s="64">
        <f t="shared" si="53"/>
        <v>31</v>
      </c>
      <c r="B423" s="64" t="str">
        <f t="shared" si="54"/>
        <v/>
      </c>
      <c r="C423" s="62">
        <f t="shared" si="55"/>
        <v>1</v>
      </c>
      <c r="D423" s="62" t="str">
        <f t="shared" si="56"/>
        <v>C</v>
      </c>
      <c r="E423" s="63">
        <v>15</v>
      </c>
      <c r="F423" s="63">
        <v>28</v>
      </c>
      <c r="G423" s="62"/>
      <c r="H423" s="63">
        <v>8</v>
      </c>
      <c r="I423" s="63">
        <v>26</v>
      </c>
      <c r="J423" s="62"/>
      <c r="K423" s="61">
        <v>1</v>
      </c>
      <c r="L423" t="s">
        <v>153</v>
      </c>
    </row>
    <row r="424" spans="1:12" outlineLevel="1" x14ac:dyDescent="0.25">
      <c r="A424" s="64">
        <f t="shared" si="53"/>
        <v>31</v>
      </c>
      <c r="B424" s="64" t="str">
        <f t="shared" si="54"/>
        <v/>
      </c>
      <c r="C424" s="62">
        <f t="shared" si="55"/>
        <v>2</v>
      </c>
      <c r="D424" s="62" t="str">
        <f t="shared" si="56"/>
        <v>C</v>
      </c>
      <c r="E424" s="63">
        <v>9</v>
      </c>
      <c r="F424" s="63">
        <v>14</v>
      </c>
      <c r="G424" s="62"/>
      <c r="H424" s="63">
        <v>18</v>
      </c>
      <c r="I424" s="63">
        <v>29</v>
      </c>
      <c r="J424" s="62"/>
      <c r="K424" s="61">
        <v>2</v>
      </c>
      <c r="L424" t="s">
        <v>153</v>
      </c>
    </row>
    <row r="425" spans="1:12" outlineLevel="1" x14ac:dyDescent="0.25">
      <c r="A425" s="64">
        <f t="shared" si="53"/>
        <v>31</v>
      </c>
      <c r="B425" s="64" t="str">
        <f t="shared" si="54"/>
        <v/>
      </c>
      <c r="C425" s="62">
        <f t="shared" si="55"/>
        <v>3</v>
      </c>
      <c r="D425" s="62" t="str">
        <f t="shared" si="56"/>
        <v>C</v>
      </c>
      <c r="E425" s="63">
        <v>6</v>
      </c>
      <c r="F425" s="63">
        <v>24</v>
      </c>
      <c r="G425" s="62"/>
      <c r="H425" s="63">
        <v>3</v>
      </c>
      <c r="I425" s="63">
        <v>25</v>
      </c>
      <c r="J425" s="62"/>
      <c r="K425" s="61">
        <v>3</v>
      </c>
      <c r="L425" t="s">
        <v>153</v>
      </c>
    </row>
    <row r="426" spans="1:12" outlineLevel="1" x14ac:dyDescent="0.25">
      <c r="A426" s="64">
        <f t="shared" si="53"/>
        <v>31</v>
      </c>
      <c r="B426" s="64" t="str">
        <f t="shared" si="54"/>
        <v/>
      </c>
      <c r="C426" s="62">
        <f t="shared" si="55"/>
        <v>4</v>
      </c>
      <c r="D426" s="62" t="str">
        <f t="shared" si="56"/>
        <v>C</v>
      </c>
      <c r="E426" s="63">
        <v>1</v>
      </c>
      <c r="F426" s="63">
        <v>12</v>
      </c>
      <c r="G426" s="62"/>
      <c r="H426" s="63">
        <v>13</v>
      </c>
      <c r="I426" s="63">
        <v>31</v>
      </c>
      <c r="J426" s="62"/>
      <c r="K426" s="61">
        <v>4</v>
      </c>
      <c r="L426" t="s">
        <v>153</v>
      </c>
    </row>
    <row r="427" spans="1:12" outlineLevel="1" x14ac:dyDescent="0.25">
      <c r="A427" s="64">
        <f t="shared" si="53"/>
        <v>31</v>
      </c>
      <c r="B427" s="64" t="str">
        <f t="shared" si="54"/>
        <v/>
      </c>
      <c r="C427" s="62">
        <f t="shared" si="55"/>
        <v>5</v>
      </c>
      <c r="D427" s="62" t="str">
        <f t="shared" si="56"/>
        <v>C</v>
      </c>
      <c r="E427" s="63">
        <v>16</v>
      </c>
      <c r="F427" s="63">
        <v>21</v>
      </c>
      <c r="G427" s="62"/>
      <c r="H427" s="63">
        <v>2</v>
      </c>
      <c r="I427" s="63">
        <v>7</v>
      </c>
      <c r="J427" s="62"/>
      <c r="K427" s="61">
        <v>5</v>
      </c>
      <c r="L427" t="s">
        <v>153</v>
      </c>
    </row>
    <row r="428" spans="1:12" outlineLevel="1" x14ac:dyDescent="0.25">
      <c r="A428" s="64">
        <f t="shared" si="53"/>
        <v>31</v>
      </c>
      <c r="B428" s="64" t="str">
        <f t="shared" si="54"/>
        <v/>
      </c>
      <c r="C428" s="62">
        <f t="shared" si="55"/>
        <v>6</v>
      </c>
      <c r="D428" s="62" t="str">
        <f t="shared" si="56"/>
        <v>C</v>
      </c>
      <c r="E428" s="63">
        <v>19</v>
      </c>
      <c r="F428" s="63">
        <v>22</v>
      </c>
      <c r="G428" s="63">
        <v>4</v>
      </c>
      <c r="H428" s="63">
        <v>5</v>
      </c>
      <c r="I428" s="63">
        <v>11</v>
      </c>
      <c r="J428" s="62"/>
      <c r="K428" s="61">
        <v>6</v>
      </c>
      <c r="L428" t="s">
        <v>153</v>
      </c>
    </row>
    <row r="429" spans="1:12" outlineLevel="1" x14ac:dyDescent="0.25">
      <c r="A429" s="64">
        <f t="shared" si="53"/>
        <v>31</v>
      </c>
      <c r="B429" s="64" t="str">
        <f t="shared" si="54"/>
        <v/>
      </c>
      <c r="C429" s="62">
        <f t="shared" si="55"/>
        <v>7</v>
      </c>
      <c r="D429" s="62" t="str">
        <f t="shared" si="56"/>
        <v>C</v>
      </c>
      <c r="E429" s="63">
        <v>17</v>
      </c>
      <c r="F429" s="63">
        <v>20</v>
      </c>
      <c r="G429" s="63">
        <v>23</v>
      </c>
      <c r="H429" s="63">
        <v>10</v>
      </c>
      <c r="I429" s="63">
        <v>27</v>
      </c>
      <c r="J429" s="63">
        <v>30</v>
      </c>
      <c r="K429" s="61">
        <v>7</v>
      </c>
      <c r="L429" t="s">
        <v>153</v>
      </c>
    </row>
    <row r="430" spans="1:12" outlineLevel="1" x14ac:dyDescent="0.25">
      <c r="A430" s="64">
        <f t="shared" si="53"/>
        <v>31</v>
      </c>
      <c r="B430" s="64" t="str">
        <f t="shared" si="54"/>
        <v/>
      </c>
      <c r="C430" s="62">
        <f t="shared" si="55"/>
        <v>1</v>
      </c>
      <c r="D430" s="62" t="str">
        <f t="shared" si="56"/>
        <v>D</v>
      </c>
      <c r="E430" s="62">
        <v>11</v>
      </c>
      <c r="F430" s="62">
        <v>31</v>
      </c>
      <c r="G430" s="62"/>
      <c r="H430" s="62">
        <v>14</v>
      </c>
      <c r="I430" s="62">
        <v>28</v>
      </c>
      <c r="J430" s="62"/>
      <c r="K430" s="61">
        <v>1</v>
      </c>
      <c r="L430" t="s">
        <v>154</v>
      </c>
    </row>
    <row r="431" spans="1:12" outlineLevel="1" x14ac:dyDescent="0.25">
      <c r="A431" s="64">
        <f t="shared" si="53"/>
        <v>31</v>
      </c>
      <c r="B431" s="64" t="str">
        <f t="shared" si="54"/>
        <v/>
      </c>
      <c r="C431" s="62">
        <f t="shared" si="55"/>
        <v>2</v>
      </c>
      <c r="D431" s="62" t="str">
        <f t="shared" si="56"/>
        <v>D</v>
      </c>
      <c r="E431" s="62">
        <v>3</v>
      </c>
      <c r="F431" s="62">
        <v>13</v>
      </c>
      <c r="G431" s="62"/>
      <c r="H431" s="62">
        <v>2</v>
      </c>
      <c r="I431" s="62">
        <v>20</v>
      </c>
      <c r="J431" s="62"/>
      <c r="K431" s="61">
        <v>2</v>
      </c>
      <c r="L431" t="s">
        <v>154</v>
      </c>
    </row>
    <row r="432" spans="1:12" outlineLevel="1" x14ac:dyDescent="0.25">
      <c r="A432" s="64">
        <f t="shared" si="53"/>
        <v>31</v>
      </c>
      <c r="B432" s="64" t="str">
        <f t="shared" si="54"/>
        <v/>
      </c>
      <c r="C432" s="62">
        <f t="shared" si="55"/>
        <v>3</v>
      </c>
      <c r="D432" s="62" t="str">
        <f t="shared" si="56"/>
        <v>D</v>
      </c>
      <c r="E432" s="62">
        <v>5</v>
      </c>
      <c r="F432" s="62">
        <v>12</v>
      </c>
      <c r="G432" s="62"/>
      <c r="H432" s="62">
        <v>17</v>
      </c>
      <c r="I432" s="62">
        <v>25</v>
      </c>
      <c r="J432" s="62"/>
      <c r="K432" s="61">
        <v>3</v>
      </c>
      <c r="L432" t="s">
        <v>154</v>
      </c>
    </row>
    <row r="433" spans="1:13" outlineLevel="1" x14ac:dyDescent="0.25">
      <c r="A433" s="64">
        <f t="shared" si="53"/>
        <v>31</v>
      </c>
      <c r="B433" s="64" t="str">
        <f t="shared" si="54"/>
        <v/>
      </c>
      <c r="C433" s="62">
        <f t="shared" si="55"/>
        <v>4</v>
      </c>
      <c r="D433" s="62" t="str">
        <f t="shared" si="56"/>
        <v>D</v>
      </c>
      <c r="E433" s="62">
        <v>7</v>
      </c>
      <c r="F433" s="62">
        <v>26</v>
      </c>
      <c r="G433" s="62"/>
      <c r="H433" s="62">
        <v>19</v>
      </c>
      <c r="I433" s="62">
        <v>29</v>
      </c>
      <c r="J433" s="62"/>
      <c r="K433" s="61">
        <v>4</v>
      </c>
      <c r="L433" t="s">
        <v>154</v>
      </c>
    </row>
    <row r="434" spans="1:13" outlineLevel="1" x14ac:dyDescent="0.25">
      <c r="A434" s="64">
        <f t="shared" ref="A434:A459" si="57">A433</f>
        <v>31</v>
      </c>
      <c r="B434" s="64" t="str">
        <f t="shared" si="54"/>
        <v/>
      </c>
      <c r="C434" s="62">
        <f t="shared" si="55"/>
        <v>5</v>
      </c>
      <c r="D434" s="62" t="str">
        <f t="shared" si="56"/>
        <v>D</v>
      </c>
      <c r="E434" s="62">
        <v>6</v>
      </c>
      <c r="F434" s="62">
        <v>15</v>
      </c>
      <c r="G434" s="62"/>
      <c r="H434" s="62">
        <v>4</v>
      </c>
      <c r="I434" s="62">
        <v>22</v>
      </c>
      <c r="J434" s="62"/>
      <c r="K434" s="61">
        <v>5</v>
      </c>
      <c r="L434" t="s">
        <v>154</v>
      </c>
    </row>
    <row r="435" spans="1:13" outlineLevel="1" x14ac:dyDescent="0.25">
      <c r="A435" s="64">
        <f t="shared" si="57"/>
        <v>31</v>
      </c>
      <c r="B435" s="64" t="str">
        <f t="shared" si="54"/>
        <v/>
      </c>
      <c r="C435" s="62">
        <f t="shared" si="55"/>
        <v>6</v>
      </c>
      <c r="D435" s="62" t="str">
        <f t="shared" si="56"/>
        <v>D</v>
      </c>
      <c r="E435" s="62">
        <v>23</v>
      </c>
      <c r="F435" s="62">
        <v>24</v>
      </c>
      <c r="G435" s="62">
        <v>18</v>
      </c>
      <c r="H435" s="62">
        <v>8</v>
      </c>
      <c r="I435" s="62">
        <v>10</v>
      </c>
      <c r="J435" s="62"/>
      <c r="K435" s="61">
        <v>6</v>
      </c>
      <c r="L435" t="s">
        <v>154</v>
      </c>
    </row>
    <row r="436" spans="1:13" ht="15.75" outlineLevel="1" thickBot="1" x14ac:dyDescent="0.3">
      <c r="A436" s="64">
        <f t="shared" si="57"/>
        <v>31</v>
      </c>
      <c r="B436" s="64" t="str">
        <f t="shared" si="54"/>
        <v/>
      </c>
      <c r="C436" s="62">
        <f t="shared" si="55"/>
        <v>7</v>
      </c>
      <c r="D436" s="62" t="str">
        <f t="shared" si="56"/>
        <v>D</v>
      </c>
      <c r="E436" s="62">
        <v>9</v>
      </c>
      <c r="F436" s="62">
        <v>21</v>
      </c>
      <c r="G436" s="62">
        <v>27</v>
      </c>
      <c r="H436" s="62">
        <v>1</v>
      </c>
      <c r="I436" s="62">
        <v>16</v>
      </c>
      <c r="J436" s="62">
        <v>30</v>
      </c>
      <c r="K436" s="61">
        <v>7</v>
      </c>
      <c r="L436" t="s">
        <v>154</v>
      </c>
    </row>
    <row r="437" spans="1:13" ht="15.75" outlineLevel="1" thickTop="1" x14ac:dyDescent="0.25">
      <c r="A437" s="52">
        <v>32</v>
      </c>
      <c r="B437" s="52" t="str">
        <f t="shared" si="54"/>
        <v/>
      </c>
      <c r="C437" s="58">
        <f t="shared" si="55"/>
        <v>1</v>
      </c>
      <c r="D437" s="58" t="str">
        <f t="shared" si="56"/>
        <v>A</v>
      </c>
      <c r="E437" s="59">
        <v>8</v>
      </c>
      <c r="F437" s="59">
        <v>18</v>
      </c>
      <c r="G437" s="59"/>
      <c r="H437" s="59">
        <v>13</v>
      </c>
      <c r="I437" s="59">
        <v>16</v>
      </c>
      <c r="J437" s="59"/>
      <c r="K437" s="61">
        <v>1</v>
      </c>
      <c r="L437" t="s">
        <v>151</v>
      </c>
      <c r="M437" s="186" t="s">
        <v>281</v>
      </c>
    </row>
    <row r="438" spans="1:13" outlineLevel="1" x14ac:dyDescent="0.25">
      <c r="A438" s="52">
        <f t="shared" si="57"/>
        <v>32</v>
      </c>
      <c r="B438" s="52" t="str">
        <f t="shared" si="54"/>
        <v/>
      </c>
      <c r="C438" s="58">
        <f t="shared" si="55"/>
        <v>2</v>
      </c>
      <c r="D438" s="58" t="str">
        <f t="shared" si="56"/>
        <v>A</v>
      </c>
      <c r="E438" s="59">
        <v>29</v>
      </c>
      <c r="F438" s="59">
        <v>30</v>
      </c>
      <c r="G438" s="59"/>
      <c r="H438" s="59">
        <v>14</v>
      </c>
      <c r="I438" s="59">
        <v>31</v>
      </c>
      <c r="J438" s="59"/>
      <c r="K438" s="61">
        <v>2</v>
      </c>
      <c r="L438" t="s">
        <v>151</v>
      </c>
    </row>
    <row r="439" spans="1:13" outlineLevel="1" x14ac:dyDescent="0.25">
      <c r="A439" s="52">
        <f t="shared" si="57"/>
        <v>32</v>
      </c>
      <c r="B439" s="52" t="str">
        <f t="shared" si="54"/>
        <v/>
      </c>
      <c r="C439" s="58">
        <f t="shared" si="55"/>
        <v>3</v>
      </c>
      <c r="D439" s="58" t="str">
        <f t="shared" si="56"/>
        <v>A</v>
      </c>
      <c r="E439" s="59">
        <v>6</v>
      </c>
      <c r="F439" s="59">
        <v>12</v>
      </c>
      <c r="G439" s="59"/>
      <c r="H439" s="59">
        <v>2</v>
      </c>
      <c r="I439" s="59">
        <v>15</v>
      </c>
      <c r="J439" s="59"/>
      <c r="K439" s="61">
        <v>3</v>
      </c>
      <c r="L439" t="s">
        <v>151</v>
      </c>
    </row>
    <row r="440" spans="1:13" outlineLevel="1" x14ac:dyDescent="0.25">
      <c r="A440" s="52">
        <f t="shared" si="57"/>
        <v>32</v>
      </c>
      <c r="B440" s="52" t="str">
        <f t="shared" si="54"/>
        <v/>
      </c>
      <c r="C440" s="58">
        <f t="shared" si="55"/>
        <v>4</v>
      </c>
      <c r="D440" s="58" t="str">
        <f t="shared" si="56"/>
        <v>A</v>
      </c>
      <c r="E440" s="59">
        <v>9</v>
      </c>
      <c r="F440" s="59">
        <v>10</v>
      </c>
      <c r="G440" s="59"/>
      <c r="H440" s="59">
        <v>19</v>
      </c>
      <c r="I440" s="59">
        <v>20</v>
      </c>
      <c r="J440" s="59"/>
      <c r="K440" s="61">
        <v>4</v>
      </c>
      <c r="L440" t="s">
        <v>151</v>
      </c>
    </row>
    <row r="441" spans="1:13" outlineLevel="1" x14ac:dyDescent="0.25">
      <c r="A441" s="52">
        <f t="shared" si="57"/>
        <v>32</v>
      </c>
      <c r="B441" s="52" t="str">
        <f t="shared" si="54"/>
        <v/>
      </c>
      <c r="C441" s="58">
        <f t="shared" si="55"/>
        <v>5</v>
      </c>
      <c r="D441" s="58" t="str">
        <f t="shared" si="56"/>
        <v>A</v>
      </c>
      <c r="E441" s="59">
        <v>17</v>
      </c>
      <c r="F441" s="59">
        <v>25</v>
      </c>
      <c r="G441" s="59"/>
      <c r="H441" s="59">
        <v>1</v>
      </c>
      <c r="I441" s="59">
        <v>4</v>
      </c>
      <c r="J441" s="59"/>
      <c r="K441" s="61">
        <v>5</v>
      </c>
      <c r="L441" t="s">
        <v>151</v>
      </c>
    </row>
    <row r="442" spans="1:13" outlineLevel="1" x14ac:dyDescent="0.25">
      <c r="A442" s="52">
        <f t="shared" si="57"/>
        <v>32</v>
      </c>
      <c r="B442" s="52" t="str">
        <f t="shared" si="54"/>
        <v/>
      </c>
      <c r="C442" s="58">
        <f t="shared" si="55"/>
        <v>6</v>
      </c>
      <c r="D442" s="58" t="str">
        <f t="shared" si="56"/>
        <v>A</v>
      </c>
      <c r="E442" s="59">
        <v>3</v>
      </c>
      <c r="F442" s="59">
        <v>24</v>
      </c>
      <c r="G442" s="59"/>
      <c r="H442" s="59">
        <v>11</v>
      </c>
      <c r="I442" s="59">
        <v>21</v>
      </c>
      <c r="J442" s="59"/>
      <c r="K442" s="61">
        <v>6</v>
      </c>
      <c r="L442" t="s">
        <v>151</v>
      </c>
    </row>
    <row r="443" spans="1:13" outlineLevel="1" x14ac:dyDescent="0.25">
      <c r="A443" s="52">
        <f t="shared" si="57"/>
        <v>32</v>
      </c>
      <c r="B443" s="52" t="str">
        <f t="shared" si="54"/>
        <v/>
      </c>
      <c r="C443" s="58">
        <f t="shared" si="55"/>
        <v>7</v>
      </c>
      <c r="D443" s="58" t="str">
        <f t="shared" si="56"/>
        <v>A</v>
      </c>
      <c r="E443" s="59">
        <v>7</v>
      </c>
      <c r="F443" s="59">
        <v>32</v>
      </c>
      <c r="G443" s="59"/>
      <c r="H443" s="59">
        <v>22</v>
      </c>
      <c r="I443" s="59">
        <v>26</v>
      </c>
      <c r="J443" s="59"/>
      <c r="K443" s="61">
        <v>7</v>
      </c>
      <c r="L443" t="s">
        <v>151</v>
      </c>
    </row>
    <row r="444" spans="1:13" outlineLevel="1" x14ac:dyDescent="0.25">
      <c r="A444" s="52">
        <f t="shared" si="57"/>
        <v>32</v>
      </c>
      <c r="B444" s="52" t="str">
        <f t="shared" si="54"/>
        <v/>
      </c>
      <c r="C444" s="58">
        <f t="shared" si="55"/>
        <v>8</v>
      </c>
      <c r="D444" s="58" t="str">
        <f t="shared" si="56"/>
        <v>A</v>
      </c>
      <c r="E444" s="59">
        <v>27</v>
      </c>
      <c r="F444" s="59">
        <v>28</v>
      </c>
      <c r="G444" s="59"/>
      <c r="H444" s="59">
        <v>5</v>
      </c>
      <c r="I444" s="59">
        <v>23</v>
      </c>
      <c r="J444" s="59"/>
      <c r="K444" s="61">
        <v>8</v>
      </c>
      <c r="L444" t="s">
        <v>151</v>
      </c>
    </row>
    <row r="445" spans="1:13" outlineLevel="1" x14ac:dyDescent="0.25">
      <c r="A445" s="52">
        <f t="shared" si="57"/>
        <v>32</v>
      </c>
      <c r="B445" s="52" t="str">
        <f t="shared" si="54"/>
        <v/>
      </c>
      <c r="C445" s="58">
        <f t="shared" si="55"/>
        <v>1</v>
      </c>
      <c r="D445" s="58" t="str">
        <f t="shared" si="56"/>
        <v>B</v>
      </c>
      <c r="E445" s="59">
        <v>14</v>
      </c>
      <c r="F445" s="59">
        <v>20</v>
      </c>
      <c r="G445" s="59"/>
      <c r="H445" s="59">
        <v>17</v>
      </c>
      <c r="I445" s="59">
        <v>23</v>
      </c>
      <c r="J445" s="59"/>
      <c r="K445" s="61">
        <v>1</v>
      </c>
      <c r="L445" t="s">
        <v>152</v>
      </c>
    </row>
    <row r="446" spans="1:13" outlineLevel="1" x14ac:dyDescent="0.25">
      <c r="A446" s="52">
        <f t="shared" si="57"/>
        <v>32</v>
      </c>
      <c r="B446" s="52" t="str">
        <f t="shared" si="54"/>
        <v/>
      </c>
      <c r="C446" s="58">
        <f t="shared" si="55"/>
        <v>2</v>
      </c>
      <c r="D446" s="58" t="str">
        <f t="shared" si="56"/>
        <v>B</v>
      </c>
      <c r="E446" s="59">
        <v>11</v>
      </c>
      <c r="F446" s="59">
        <v>26</v>
      </c>
      <c r="G446" s="59"/>
      <c r="H446" s="59">
        <v>16</v>
      </c>
      <c r="I446" s="59">
        <v>30</v>
      </c>
      <c r="J446" s="59"/>
      <c r="K446" s="61">
        <v>2</v>
      </c>
      <c r="L446" t="s">
        <v>152</v>
      </c>
    </row>
    <row r="447" spans="1:13" outlineLevel="1" x14ac:dyDescent="0.25">
      <c r="A447" s="52">
        <f t="shared" si="57"/>
        <v>32</v>
      </c>
      <c r="B447" s="52" t="str">
        <f t="shared" si="54"/>
        <v/>
      </c>
      <c r="C447" s="58">
        <f t="shared" si="55"/>
        <v>3</v>
      </c>
      <c r="D447" s="58" t="str">
        <f t="shared" si="56"/>
        <v>B</v>
      </c>
      <c r="E447" s="59">
        <v>5</v>
      </c>
      <c r="F447" s="59">
        <v>9</v>
      </c>
      <c r="G447" s="59"/>
      <c r="H447" s="59">
        <v>3</v>
      </c>
      <c r="I447" s="59">
        <v>25</v>
      </c>
      <c r="J447" s="59"/>
      <c r="K447" s="61">
        <v>3</v>
      </c>
      <c r="L447" t="s">
        <v>152</v>
      </c>
    </row>
    <row r="448" spans="1:13" outlineLevel="1" x14ac:dyDescent="0.25">
      <c r="A448" s="52">
        <f t="shared" si="57"/>
        <v>32</v>
      </c>
      <c r="B448" s="52" t="str">
        <f t="shared" si="54"/>
        <v/>
      </c>
      <c r="C448" s="58">
        <f t="shared" si="55"/>
        <v>4</v>
      </c>
      <c r="D448" s="58" t="str">
        <f t="shared" si="56"/>
        <v>B</v>
      </c>
      <c r="E448" s="59">
        <v>12</v>
      </c>
      <c r="F448" s="59">
        <v>31</v>
      </c>
      <c r="G448" s="59"/>
      <c r="H448" s="59">
        <v>4</v>
      </c>
      <c r="I448" s="59">
        <v>18</v>
      </c>
      <c r="J448" s="59"/>
      <c r="K448" s="61">
        <v>4</v>
      </c>
      <c r="L448" t="s">
        <v>152</v>
      </c>
    </row>
    <row r="449" spans="1:12" outlineLevel="1" x14ac:dyDescent="0.25">
      <c r="A449" s="52">
        <f t="shared" si="57"/>
        <v>32</v>
      </c>
      <c r="B449" s="52" t="str">
        <f t="shared" si="54"/>
        <v/>
      </c>
      <c r="C449" s="58">
        <f t="shared" si="55"/>
        <v>5</v>
      </c>
      <c r="D449" s="58" t="str">
        <f t="shared" si="56"/>
        <v>B</v>
      </c>
      <c r="E449" s="59">
        <v>24</v>
      </c>
      <c r="F449" s="59">
        <v>28</v>
      </c>
      <c r="G449" s="59"/>
      <c r="H449" s="59">
        <v>6</v>
      </c>
      <c r="I449" s="59">
        <v>7</v>
      </c>
      <c r="J449" s="59"/>
      <c r="K449" s="61">
        <v>5</v>
      </c>
      <c r="L449" t="s">
        <v>152</v>
      </c>
    </row>
    <row r="450" spans="1:12" outlineLevel="1" x14ac:dyDescent="0.25">
      <c r="A450" s="52">
        <f t="shared" si="57"/>
        <v>32</v>
      </c>
      <c r="B450" s="52" t="str">
        <f t="shared" si="54"/>
        <v/>
      </c>
      <c r="C450" s="58">
        <f t="shared" si="55"/>
        <v>6</v>
      </c>
      <c r="D450" s="58" t="str">
        <f t="shared" si="56"/>
        <v>B</v>
      </c>
      <c r="E450" s="59">
        <v>19</v>
      </c>
      <c r="F450" s="59">
        <v>22</v>
      </c>
      <c r="G450" s="59"/>
      <c r="H450" s="59">
        <v>13</v>
      </c>
      <c r="I450" s="59">
        <v>15</v>
      </c>
      <c r="J450" s="59"/>
      <c r="K450" s="61">
        <v>6</v>
      </c>
      <c r="L450" t="s">
        <v>152</v>
      </c>
    </row>
    <row r="451" spans="1:12" outlineLevel="1" x14ac:dyDescent="0.25">
      <c r="A451" s="52">
        <f t="shared" si="57"/>
        <v>32</v>
      </c>
      <c r="B451" s="52" t="str">
        <f t="shared" si="54"/>
        <v/>
      </c>
      <c r="C451" s="58">
        <f t="shared" si="55"/>
        <v>7</v>
      </c>
      <c r="D451" s="58" t="str">
        <f t="shared" si="56"/>
        <v>B</v>
      </c>
      <c r="E451" s="59">
        <v>10</v>
      </c>
      <c r="F451" s="59">
        <v>29</v>
      </c>
      <c r="G451" s="59"/>
      <c r="H451" s="59">
        <v>8</v>
      </c>
      <c r="I451" s="59">
        <v>27</v>
      </c>
      <c r="J451" s="59"/>
      <c r="K451" s="61">
        <v>7</v>
      </c>
      <c r="L451" t="s">
        <v>152</v>
      </c>
    </row>
    <row r="452" spans="1:12" outlineLevel="1" x14ac:dyDescent="0.25">
      <c r="A452" s="52">
        <f t="shared" si="57"/>
        <v>32</v>
      </c>
      <c r="B452" s="52" t="str">
        <f t="shared" si="54"/>
        <v/>
      </c>
      <c r="C452" s="58">
        <f t="shared" si="55"/>
        <v>8</v>
      </c>
      <c r="D452" s="58" t="str">
        <f t="shared" si="56"/>
        <v>B</v>
      </c>
      <c r="E452" s="59">
        <v>1</v>
      </c>
      <c r="F452" s="59">
        <v>32</v>
      </c>
      <c r="G452" s="59"/>
      <c r="H452" s="59">
        <v>2</v>
      </c>
      <c r="I452" s="59">
        <v>21</v>
      </c>
      <c r="J452" s="59"/>
      <c r="K452" s="61">
        <v>8</v>
      </c>
      <c r="L452" t="s">
        <v>152</v>
      </c>
    </row>
    <row r="453" spans="1:12" outlineLevel="1" x14ac:dyDescent="0.25">
      <c r="A453" s="52">
        <f t="shared" si="57"/>
        <v>32</v>
      </c>
      <c r="B453" s="52" t="str">
        <f t="shared" ref="B453:B516" si="58">IF(A453&lt;&gt;$B$3,"",$B$3&amp;"-"&amp;D453&amp;"-"&amp;C453)</f>
        <v/>
      </c>
      <c r="C453" s="58">
        <f t="shared" si="55"/>
        <v>1</v>
      </c>
      <c r="D453" s="58" t="str">
        <f t="shared" si="56"/>
        <v>C</v>
      </c>
      <c r="E453" s="59">
        <v>12</v>
      </c>
      <c r="F453" s="59">
        <v>30</v>
      </c>
      <c r="G453" s="59"/>
      <c r="H453" s="59">
        <v>5</v>
      </c>
      <c r="I453" s="59">
        <v>24</v>
      </c>
      <c r="J453" s="59"/>
      <c r="K453" s="61">
        <v>1</v>
      </c>
      <c r="L453" t="s">
        <v>153</v>
      </c>
    </row>
    <row r="454" spans="1:12" outlineLevel="1" x14ac:dyDescent="0.25">
      <c r="A454" s="52">
        <f t="shared" si="57"/>
        <v>32</v>
      </c>
      <c r="B454" s="52" t="str">
        <f t="shared" si="58"/>
        <v/>
      </c>
      <c r="C454" s="58">
        <f t="shared" si="55"/>
        <v>2</v>
      </c>
      <c r="D454" s="58" t="str">
        <f t="shared" si="56"/>
        <v>C</v>
      </c>
      <c r="E454" s="59">
        <v>18</v>
      </c>
      <c r="F454" s="59">
        <v>22</v>
      </c>
      <c r="G454" s="59"/>
      <c r="H454" s="59">
        <v>2</v>
      </c>
      <c r="I454" s="59">
        <v>25</v>
      </c>
      <c r="J454" s="59"/>
      <c r="K454" s="61">
        <v>2</v>
      </c>
      <c r="L454" t="s">
        <v>153</v>
      </c>
    </row>
    <row r="455" spans="1:12" outlineLevel="1" x14ac:dyDescent="0.25">
      <c r="A455" s="52">
        <f t="shared" si="57"/>
        <v>32</v>
      </c>
      <c r="B455" s="52" t="str">
        <f t="shared" si="58"/>
        <v/>
      </c>
      <c r="C455" s="58">
        <f t="shared" si="55"/>
        <v>3</v>
      </c>
      <c r="D455" s="58" t="str">
        <f t="shared" si="56"/>
        <v>C</v>
      </c>
      <c r="E455" s="59">
        <v>1</v>
      </c>
      <c r="F455" s="59">
        <v>26</v>
      </c>
      <c r="G455" s="59"/>
      <c r="H455" s="59">
        <v>3</v>
      </c>
      <c r="I455" s="59">
        <v>10</v>
      </c>
      <c r="J455" s="59"/>
      <c r="K455" s="61">
        <v>3</v>
      </c>
      <c r="L455" t="s">
        <v>153</v>
      </c>
    </row>
    <row r="456" spans="1:12" outlineLevel="1" x14ac:dyDescent="0.25">
      <c r="A456" s="52">
        <f t="shared" si="57"/>
        <v>32</v>
      </c>
      <c r="B456" s="52" t="str">
        <f t="shared" si="58"/>
        <v/>
      </c>
      <c r="C456" s="58">
        <f t="shared" si="55"/>
        <v>4</v>
      </c>
      <c r="D456" s="58" t="str">
        <f t="shared" si="56"/>
        <v>C</v>
      </c>
      <c r="E456" s="59">
        <v>11</v>
      </c>
      <c r="F456" s="59">
        <v>23</v>
      </c>
      <c r="G456" s="59"/>
      <c r="H456" s="59">
        <v>13</v>
      </c>
      <c r="I456" s="59">
        <v>29</v>
      </c>
      <c r="J456" s="59"/>
      <c r="K456" s="61">
        <v>4</v>
      </c>
      <c r="L456" t="s">
        <v>153</v>
      </c>
    </row>
    <row r="457" spans="1:12" outlineLevel="1" x14ac:dyDescent="0.25">
      <c r="A457" s="52">
        <f t="shared" si="57"/>
        <v>32</v>
      </c>
      <c r="B457" s="52" t="str">
        <f t="shared" si="58"/>
        <v/>
      </c>
      <c r="C457" s="58">
        <f t="shared" si="55"/>
        <v>5</v>
      </c>
      <c r="D457" s="58" t="str">
        <f t="shared" si="56"/>
        <v>C</v>
      </c>
      <c r="E457" s="59">
        <v>21</v>
      </c>
      <c r="F457" s="59">
        <v>27</v>
      </c>
      <c r="G457" s="59"/>
      <c r="H457" s="59">
        <v>7</v>
      </c>
      <c r="I457" s="59">
        <v>17</v>
      </c>
      <c r="J457" s="59"/>
      <c r="K457" s="61">
        <v>5</v>
      </c>
      <c r="L457" t="s">
        <v>153</v>
      </c>
    </row>
    <row r="458" spans="1:12" outlineLevel="1" x14ac:dyDescent="0.25">
      <c r="A458" s="52">
        <f t="shared" si="57"/>
        <v>32</v>
      </c>
      <c r="B458" s="52" t="str">
        <f t="shared" si="58"/>
        <v/>
      </c>
      <c r="C458" s="58">
        <f t="shared" si="55"/>
        <v>6</v>
      </c>
      <c r="D458" s="58" t="str">
        <f t="shared" si="56"/>
        <v>C</v>
      </c>
      <c r="E458" s="59">
        <v>20</v>
      </c>
      <c r="F458" s="59">
        <v>31</v>
      </c>
      <c r="G458" s="59"/>
      <c r="H458" s="59">
        <v>28</v>
      </c>
      <c r="I458" s="59">
        <v>32</v>
      </c>
      <c r="J458" s="59"/>
      <c r="K458" s="61">
        <v>6</v>
      </c>
      <c r="L458" t="s">
        <v>153</v>
      </c>
    </row>
    <row r="459" spans="1:12" outlineLevel="1" x14ac:dyDescent="0.25">
      <c r="A459" s="52">
        <f t="shared" si="57"/>
        <v>32</v>
      </c>
      <c r="B459" s="52" t="str">
        <f t="shared" si="58"/>
        <v/>
      </c>
      <c r="C459" s="58">
        <f t="shared" si="55"/>
        <v>7</v>
      </c>
      <c r="D459" s="58" t="str">
        <f t="shared" si="56"/>
        <v>C</v>
      </c>
      <c r="E459" s="59">
        <v>8</v>
      </c>
      <c r="F459" s="59">
        <v>19</v>
      </c>
      <c r="G459" s="59"/>
      <c r="H459" s="59">
        <v>6</v>
      </c>
      <c r="I459" s="59">
        <v>14</v>
      </c>
      <c r="J459" s="59"/>
      <c r="K459" s="61">
        <v>7</v>
      </c>
      <c r="L459" t="s">
        <v>153</v>
      </c>
    </row>
    <row r="460" spans="1:12" outlineLevel="1" x14ac:dyDescent="0.25">
      <c r="A460" s="52">
        <f t="shared" ref="A460:A468" si="59">A459</f>
        <v>32</v>
      </c>
      <c r="B460" s="52" t="str">
        <f t="shared" si="58"/>
        <v/>
      </c>
      <c r="C460" s="58">
        <f t="shared" si="55"/>
        <v>8</v>
      </c>
      <c r="D460" s="58" t="str">
        <f t="shared" si="56"/>
        <v>C</v>
      </c>
      <c r="E460" s="59">
        <v>9</v>
      </c>
      <c r="F460" s="59">
        <v>15</v>
      </c>
      <c r="G460" s="59"/>
      <c r="H460" s="59">
        <v>4</v>
      </c>
      <c r="I460" s="59">
        <v>16</v>
      </c>
      <c r="J460" s="59"/>
      <c r="K460" s="61">
        <v>8</v>
      </c>
      <c r="L460" t="s">
        <v>153</v>
      </c>
    </row>
    <row r="461" spans="1:12" outlineLevel="1" x14ac:dyDescent="0.25">
      <c r="A461" s="52">
        <f t="shared" si="59"/>
        <v>32</v>
      </c>
      <c r="B461" s="52" t="str">
        <f t="shared" si="58"/>
        <v/>
      </c>
      <c r="C461" s="58">
        <f t="shared" si="55"/>
        <v>1</v>
      </c>
      <c r="D461" s="58" t="str">
        <f t="shared" si="56"/>
        <v>D</v>
      </c>
      <c r="E461" s="59">
        <v>2</v>
      </c>
      <c r="F461" s="59">
        <v>13</v>
      </c>
      <c r="G461" s="59"/>
      <c r="H461" s="59">
        <v>17</v>
      </c>
      <c r="I461" s="59">
        <v>28</v>
      </c>
      <c r="J461" s="59"/>
      <c r="K461" s="61">
        <v>1</v>
      </c>
      <c r="L461" t="s">
        <v>154</v>
      </c>
    </row>
    <row r="462" spans="1:12" outlineLevel="1" x14ac:dyDescent="0.25">
      <c r="A462" s="52">
        <f t="shared" si="59"/>
        <v>32</v>
      </c>
      <c r="B462" s="52" t="str">
        <f t="shared" si="58"/>
        <v/>
      </c>
      <c r="C462" s="58">
        <f t="shared" si="55"/>
        <v>2</v>
      </c>
      <c r="D462" s="58" t="str">
        <f t="shared" si="56"/>
        <v>D</v>
      </c>
      <c r="E462" s="59">
        <v>20</v>
      </c>
      <c r="F462" s="59">
        <v>24</v>
      </c>
      <c r="G462" s="59"/>
      <c r="H462" s="59">
        <v>4</v>
      </c>
      <c r="I462" s="59">
        <v>29</v>
      </c>
      <c r="J462" s="59"/>
      <c r="K462" s="61">
        <v>2</v>
      </c>
      <c r="L462" t="s">
        <v>154</v>
      </c>
    </row>
    <row r="463" spans="1:12" outlineLevel="1" x14ac:dyDescent="0.25">
      <c r="A463" s="52">
        <f t="shared" si="59"/>
        <v>32</v>
      </c>
      <c r="B463" s="52" t="str">
        <f t="shared" si="58"/>
        <v/>
      </c>
      <c r="C463" s="58">
        <f t="shared" si="55"/>
        <v>3</v>
      </c>
      <c r="D463" s="58" t="str">
        <f t="shared" si="56"/>
        <v>D</v>
      </c>
      <c r="E463" s="59">
        <v>5</v>
      </c>
      <c r="F463" s="59">
        <v>15</v>
      </c>
      <c r="G463" s="59"/>
      <c r="H463" s="59">
        <v>10</v>
      </c>
      <c r="I463" s="59">
        <v>21</v>
      </c>
      <c r="J463" s="59"/>
      <c r="K463" s="61">
        <v>3</v>
      </c>
      <c r="L463" t="s">
        <v>154</v>
      </c>
    </row>
    <row r="464" spans="1:12" outlineLevel="1" x14ac:dyDescent="0.25">
      <c r="A464" s="52">
        <f t="shared" si="59"/>
        <v>32</v>
      </c>
      <c r="B464" s="52" t="str">
        <f t="shared" si="58"/>
        <v/>
      </c>
      <c r="C464" s="58">
        <f t="shared" si="55"/>
        <v>4</v>
      </c>
      <c r="D464" s="58" t="str">
        <f t="shared" si="56"/>
        <v>D</v>
      </c>
      <c r="E464" s="59">
        <v>25</v>
      </c>
      <c r="F464" s="59">
        <v>26</v>
      </c>
      <c r="G464" s="59"/>
      <c r="H464" s="59">
        <v>8</v>
      </c>
      <c r="I464" s="59">
        <v>23</v>
      </c>
      <c r="J464" s="59"/>
      <c r="K464" s="61">
        <v>4</v>
      </c>
      <c r="L464" t="s">
        <v>154</v>
      </c>
    </row>
    <row r="465" spans="1:13" outlineLevel="1" x14ac:dyDescent="0.25">
      <c r="A465" s="52">
        <f t="shared" si="59"/>
        <v>32</v>
      </c>
      <c r="B465" s="52" t="str">
        <f t="shared" si="58"/>
        <v/>
      </c>
      <c r="C465" s="58">
        <f t="shared" si="55"/>
        <v>5</v>
      </c>
      <c r="D465" s="58" t="str">
        <f t="shared" si="56"/>
        <v>D</v>
      </c>
      <c r="E465" s="59">
        <v>6</v>
      </c>
      <c r="F465" s="59">
        <v>31</v>
      </c>
      <c r="G465" s="59"/>
      <c r="H465" s="59">
        <v>9</v>
      </c>
      <c r="I465" s="59">
        <v>11</v>
      </c>
      <c r="J465" s="59"/>
      <c r="K465" s="61">
        <v>5</v>
      </c>
      <c r="L465" t="s">
        <v>154</v>
      </c>
    </row>
    <row r="466" spans="1:13" outlineLevel="1" x14ac:dyDescent="0.25">
      <c r="A466" s="52">
        <f t="shared" si="59"/>
        <v>32</v>
      </c>
      <c r="B466" s="52" t="str">
        <f t="shared" si="58"/>
        <v/>
      </c>
      <c r="C466" s="58">
        <f t="shared" si="55"/>
        <v>6</v>
      </c>
      <c r="D466" s="58" t="str">
        <f t="shared" si="56"/>
        <v>D</v>
      </c>
      <c r="E466" s="59">
        <v>14</v>
      </c>
      <c r="F466" s="59">
        <v>22</v>
      </c>
      <c r="G466" s="59"/>
      <c r="H466" s="59">
        <v>1</v>
      </c>
      <c r="I466" s="59">
        <v>27</v>
      </c>
      <c r="J466" s="59"/>
      <c r="K466" s="61">
        <v>6</v>
      </c>
      <c r="L466" t="s">
        <v>154</v>
      </c>
    </row>
    <row r="467" spans="1:13" outlineLevel="1" x14ac:dyDescent="0.25">
      <c r="A467" s="52">
        <f t="shared" si="59"/>
        <v>32</v>
      </c>
      <c r="B467" s="52" t="str">
        <f t="shared" si="58"/>
        <v/>
      </c>
      <c r="C467" s="58">
        <f t="shared" si="55"/>
        <v>7</v>
      </c>
      <c r="D467" s="58" t="str">
        <f t="shared" si="56"/>
        <v>D</v>
      </c>
      <c r="E467" s="59">
        <v>12</v>
      </c>
      <c r="F467" s="59">
        <v>16</v>
      </c>
      <c r="G467" s="59"/>
      <c r="H467" s="59">
        <v>3</v>
      </c>
      <c r="I467" s="59">
        <v>7</v>
      </c>
      <c r="J467" s="59"/>
      <c r="K467" s="61">
        <v>7</v>
      </c>
      <c r="L467" t="s">
        <v>154</v>
      </c>
    </row>
    <row r="468" spans="1:13" ht="15.75" outlineLevel="1" thickBot="1" x14ac:dyDescent="0.3">
      <c r="A468" s="52">
        <f t="shared" si="59"/>
        <v>32</v>
      </c>
      <c r="B468" s="52" t="str">
        <f t="shared" si="58"/>
        <v/>
      </c>
      <c r="C468" s="58">
        <f t="shared" si="55"/>
        <v>8</v>
      </c>
      <c r="D468" s="58" t="str">
        <f t="shared" si="56"/>
        <v>D</v>
      </c>
      <c r="E468" s="59">
        <v>19</v>
      </c>
      <c r="F468" s="59">
        <v>32</v>
      </c>
      <c r="G468" s="59"/>
      <c r="H468" s="59">
        <v>18</v>
      </c>
      <c r="I468" s="59">
        <v>30</v>
      </c>
      <c r="J468" s="59"/>
      <c r="K468" s="61">
        <v>8</v>
      </c>
      <c r="L468" t="s">
        <v>154</v>
      </c>
    </row>
    <row r="469" spans="1:13" ht="15.75" outlineLevel="1" thickTop="1" x14ac:dyDescent="0.25">
      <c r="A469" s="64">
        <v>33</v>
      </c>
      <c r="B469" s="64" t="str">
        <f t="shared" si="58"/>
        <v/>
      </c>
      <c r="C469" s="62">
        <f t="shared" si="55"/>
        <v>1</v>
      </c>
      <c r="D469" s="62" t="str">
        <f t="shared" si="56"/>
        <v>A</v>
      </c>
      <c r="E469" s="63">
        <v>13</v>
      </c>
      <c r="F469" s="63">
        <v>28</v>
      </c>
      <c r="G469" s="62"/>
      <c r="H469" s="63">
        <v>8</v>
      </c>
      <c r="I469" s="63">
        <v>27</v>
      </c>
      <c r="J469" s="62"/>
      <c r="K469" s="61">
        <v>1</v>
      </c>
      <c r="L469" t="s">
        <v>151</v>
      </c>
      <c r="M469" s="186" t="s">
        <v>281</v>
      </c>
    </row>
    <row r="470" spans="1:13" outlineLevel="1" x14ac:dyDescent="0.25">
      <c r="A470" s="64">
        <f t="shared" ref="A470:A500" si="60">A469</f>
        <v>33</v>
      </c>
      <c r="B470" s="64" t="str">
        <f t="shared" si="58"/>
        <v/>
      </c>
      <c r="C470" s="62">
        <f t="shared" si="55"/>
        <v>2</v>
      </c>
      <c r="D470" s="62" t="str">
        <f t="shared" si="56"/>
        <v>A</v>
      </c>
      <c r="E470" s="63">
        <v>18</v>
      </c>
      <c r="F470" s="63">
        <v>31</v>
      </c>
      <c r="G470" s="62"/>
      <c r="H470" s="63">
        <v>17</v>
      </c>
      <c r="I470" s="63">
        <v>19</v>
      </c>
      <c r="J470" s="62"/>
      <c r="K470" s="61">
        <v>2</v>
      </c>
      <c r="L470" t="s">
        <v>151</v>
      </c>
    </row>
    <row r="471" spans="1:13" outlineLevel="1" x14ac:dyDescent="0.25">
      <c r="A471" s="64">
        <f t="shared" si="60"/>
        <v>33</v>
      </c>
      <c r="B471" s="64" t="str">
        <f t="shared" si="58"/>
        <v/>
      </c>
      <c r="C471" s="62">
        <f t="shared" si="55"/>
        <v>3</v>
      </c>
      <c r="D471" s="62" t="str">
        <f t="shared" si="56"/>
        <v>A</v>
      </c>
      <c r="E471" s="63">
        <v>16</v>
      </c>
      <c r="F471" s="63">
        <v>33</v>
      </c>
      <c r="G471" s="62"/>
      <c r="H471" s="63">
        <v>11</v>
      </c>
      <c r="I471" s="63">
        <v>15</v>
      </c>
      <c r="J471" s="62"/>
      <c r="K471" s="61">
        <v>3</v>
      </c>
      <c r="L471" t="s">
        <v>151</v>
      </c>
    </row>
    <row r="472" spans="1:13" outlineLevel="1" x14ac:dyDescent="0.25">
      <c r="A472" s="64">
        <f t="shared" si="60"/>
        <v>33</v>
      </c>
      <c r="B472" s="64" t="str">
        <f t="shared" si="58"/>
        <v/>
      </c>
      <c r="C472" s="62">
        <f t="shared" si="55"/>
        <v>4</v>
      </c>
      <c r="D472" s="62" t="str">
        <f t="shared" si="56"/>
        <v>A</v>
      </c>
      <c r="E472" s="63">
        <v>10</v>
      </c>
      <c r="F472" s="63">
        <v>14</v>
      </c>
      <c r="G472" s="62"/>
      <c r="H472" s="63">
        <v>6</v>
      </c>
      <c r="I472" s="63">
        <v>12</v>
      </c>
      <c r="J472" s="62"/>
      <c r="K472" s="61">
        <v>4</v>
      </c>
      <c r="L472" t="s">
        <v>151</v>
      </c>
    </row>
    <row r="473" spans="1:13" outlineLevel="1" x14ac:dyDescent="0.25">
      <c r="A473" s="64">
        <f t="shared" si="60"/>
        <v>33</v>
      </c>
      <c r="B473" s="64" t="str">
        <f t="shared" si="58"/>
        <v/>
      </c>
      <c r="C473" s="62">
        <f t="shared" si="55"/>
        <v>5</v>
      </c>
      <c r="D473" s="62" t="str">
        <f t="shared" si="56"/>
        <v>A</v>
      </c>
      <c r="E473" s="63">
        <v>7</v>
      </c>
      <c r="F473" s="63">
        <v>22</v>
      </c>
      <c r="G473" s="62"/>
      <c r="H473" s="63">
        <v>2</v>
      </c>
      <c r="I473" s="63">
        <v>9</v>
      </c>
      <c r="J473" s="62"/>
      <c r="K473" s="61">
        <v>5</v>
      </c>
      <c r="L473" t="s">
        <v>151</v>
      </c>
    </row>
    <row r="474" spans="1:13" outlineLevel="1" x14ac:dyDescent="0.25">
      <c r="A474" s="64">
        <f t="shared" si="60"/>
        <v>33</v>
      </c>
      <c r="B474" s="64" t="str">
        <f t="shared" si="58"/>
        <v/>
      </c>
      <c r="C474" s="62">
        <f t="shared" si="55"/>
        <v>6</v>
      </c>
      <c r="D474" s="62" t="str">
        <f t="shared" si="56"/>
        <v>A</v>
      </c>
      <c r="E474" s="63">
        <v>3</v>
      </c>
      <c r="F474" s="63">
        <v>21</v>
      </c>
      <c r="G474" s="63"/>
      <c r="H474" s="63">
        <v>20</v>
      </c>
      <c r="I474" s="63">
        <v>26</v>
      </c>
      <c r="J474" s="62"/>
      <c r="K474" s="61">
        <v>6</v>
      </c>
      <c r="L474" t="s">
        <v>151</v>
      </c>
    </row>
    <row r="475" spans="1:13" outlineLevel="1" x14ac:dyDescent="0.25">
      <c r="A475" s="64">
        <f t="shared" si="60"/>
        <v>33</v>
      </c>
      <c r="B475" s="64" t="str">
        <f t="shared" si="58"/>
        <v/>
      </c>
      <c r="C475" s="62">
        <f t="shared" si="55"/>
        <v>7</v>
      </c>
      <c r="D475" s="62" t="str">
        <f t="shared" si="56"/>
        <v>A</v>
      </c>
      <c r="E475" s="63">
        <v>1</v>
      </c>
      <c r="F475" s="63">
        <v>4</v>
      </c>
      <c r="G475" s="63"/>
      <c r="H475" s="63">
        <v>29</v>
      </c>
      <c r="I475" s="63">
        <v>30</v>
      </c>
      <c r="J475" s="62"/>
      <c r="K475" s="61">
        <v>7</v>
      </c>
      <c r="L475" t="s">
        <v>151</v>
      </c>
    </row>
    <row r="476" spans="1:13" outlineLevel="1" x14ac:dyDescent="0.25">
      <c r="A476" s="64">
        <f t="shared" si="60"/>
        <v>33</v>
      </c>
      <c r="B476" s="64" t="str">
        <f t="shared" si="58"/>
        <v/>
      </c>
      <c r="C476" s="62">
        <f t="shared" si="55"/>
        <v>8</v>
      </c>
      <c r="D476" s="62" t="str">
        <f t="shared" si="56"/>
        <v>A</v>
      </c>
      <c r="E476" s="63">
        <v>23</v>
      </c>
      <c r="F476" s="63">
        <v>32</v>
      </c>
      <c r="G476" s="63">
        <v>25</v>
      </c>
      <c r="H476" s="63">
        <v>5</v>
      </c>
      <c r="I476" s="63">
        <v>24</v>
      </c>
      <c r="J476" s="62"/>
      <c r="K476" s="61">
        <v>8</v>
      </c>
      <c r="L476" t="s">
        <v>151</v>
      </c>
    </row>
    <row r="477" spans="1:13" outlineLevel="1" x14ac:dyDescent="0.25">
      <c r="A477" s="64">
        <f t="shared" si="60"/>
        <v>33</v>
      </c>
      <c r="B477" s="64" t="str">
        <f t="shared" si="58"/>
        <v/>
      </c>
      <c r="C477" s="62">
        <f t="shared" si="55"/>
        <v>1</v>
      </c>
      <c r="D477" s="62" t="str">
        <f t="shared" si="56"/>
        <v>B</v>
      </c>
      <c r="E477" s="63">
        <v>21</v>
      </c>
      <c r="F477" s="63">
        <v>24</v>
      </c>
      <c r="G477" s="62"/>
      <c r="H477" s="63">
        <v>4</v>
      </c>
      <c r="I477" s="63">
        <v>18</v>
      </c>
      <c r="J477" s="62"/>
      <c r="K477" s="61">
        <v>1</v>
      </c>
      <c r="L477" t="s">
        <v>152</v>
      </c>
    </row>
    <row r="478" spans="1:13" outlineLevel="1" x14ac:dyDescent="0.25">
      <c r="A478" s="64">
        <f t="shared" si="60"/>
        <v>33</v>
      </c>
      <c r="B478" s="64" t="str">
        <f t="shared" si="58"/>
        <v/>
      </c>
      <c r="C478" s="62">
        <f t="shared" si="55"/>
        <v>2</v>
      </c>
      <c r="D478" s="62" t="str">
        <f t="shared" si="56"/>
        <v>B</v>
      </c>
      <c r="E478" s="63">
        <v>15</v>
      </c>
      <c r="F478" s="63">
        <v>22</v>
      </c>
      <c r="G478" s="62"/>
      <c r="H478" s="63">
        <v>13</v>
      </c>
      <c r="I478" s="63">
        <v>20</v>
      </c>
      <c r="J478" s="62"/>
      <c r="K478" s="61">
        <v>2</v>
      </c>
      <c r="L478" t="s">
        <v>152</v>
      </c>
    </row>
    <row r="479" spans="1:13" outlineLevel="1" x14ac:dyDescent="0.25">
      <c r="A479" s="64">
        <f t="shared" si="60"/>
        <v>33</v>
      </c>
      <c r="B479" s="64" t="str">
        <f t="shared" si="58"/>
        <v/>
      </c>
      <c r="C479" s="62">
        <f t="shared" si="55"/>
        <v>3</v>
      </c>
      <c r="D479" s="62" t="str">
        <f t="shared" si="56"/>
        <v>B</v>
      </c>
      <c r="E479" s="63">
        <v>2</v>
      </c>
      <c r="F479" s="63">
        <v>8</v>
      </c>
      <c r="G479" s="62"/>
      <c r="H479" s="63">
        <v>6</v>
      </c>
      <c r="I479" s="63">
        <v>31</v>
      </c>
      <c r="J479" s="62"/>
      <c r="K479" s="61">
        <v>3</v>
      </c>
      <c r="L479" t="s">
        <v>152</v>
      </c>
    </row>
    <row r="480" spans="1:13" outlineLevel="1" x14ac:dyDescent="0.25">
      <c r="A480" s="64">
        <f t="shared" si="60"/>
        <v>33</v>
      </c>
      <c r="B480" s="64" t="str">
        <f t="shared" si="58"/>
        <v/>
      </c>
      <c r="C480" s="62">
        <f t="shared" si="55"/>
        <v>4</v>
      </c>
      <c r="D480" s="62" t="str">
        <f t="shared" si="56"/>
        <v>B</v>
      </c>
      <c r="E480" s="63">
        <v>1</v>
      </c>
      <c r="F480" s="63">
        <v>10</v>
      </c>
      <c r="G480" s="62"/>
      <c r="H480" s="63">
        <v>7</v>
      </c>
      <c r="I480" s="63">
        <v>28</v>
      </c>
      <c r="J480" s="62"/>
      <c r="K480" s="61">
        <v>4</v>
      </c>
      <c r="L480" t="s">
        <v>152</v>
      </c>
    </row>
    <row r="481" spans="1:12" outlineLevel="1" x14ac:dyDescent="0.25">
      <c r="A481" s="64">
        <f t="shared" si="60"/>
        <v>33</v>
      </c>
      <c r="B481" s="64" t="str">
        <f t="shared" si="58"/>
        <v/>
      </c>
      <c r="C481" s="62">
        <f t="shared" si="55"/>
        <v>5</v>
      </c>
      <c r="D481" s="62" t="str">
        <f t="shared" si="56"/>
        <v>B</v>
      </c>
      <c r="E481" s="63">
        <v>32</v>
      </c>
      <c r="F481" s="63">
        <v>33</v>
      </c>
      <c r="G481" s="62"/>
      <c r="H481" s="63">
        <v>12</v>
      </c>
      <c r="I481" s="63">
        <v>19</v>
      </c>
      <c r="J481" s="62"/>
      <c r="K481" s="61">
        <v>5</v>
      </c>
      <c r="L481" t="s">
        <v>152</v>
      </c>
    </row>
    <row r="482" spans="1:12" outlineLevel="1" x14ac:dyDescent="0.25">
      <c r="A482" s="64">
        <f t="shared" si="60"/>
        <v>33</v>
      </c>
      <c r="B482" s="64" t="str">
        <f t="shared" si="58"/>
        <v/>
      </c>
      <c r="C482" s="62">
        <f t="shared" si="55"/>
        <v>6</v>
      </c>
      <c r="D482" s="62" t="str">
        <f t="shared" si="56"/>
        <v>B</v>
      </c>
      <c r="E482" s="63">
        <v>14</v>
      </c>
      <c r="F482" s="63">
        <v>29</v>
      </c>
      <c r="G482" s="63"/>
      <c r="H482" s="63">
        <v>3</v>
      </c>
      <c r="I482" s="63">
        <v>23</v>
      </c>
      <c r="J482" s="62"/>
      <c r="K482" s="61">
        <v>6</v>
      </c>
      <c r="L482" t="s">
        <v>152</v>
      </c>
    </row>
    <row r="483" spans="1:12" outlineLevel="1" x14ac:dyDescent="0.25">
      <c r="A483" s="64">
        <f t="shared" si="60"/>
        <v>33</v>
      </c>
      <c r="B483" s="64" t="str">
        <f t="shared" si="58"/>
        <v/>
      </c>
      <c r="C483" s="62">
        <f t="shared" si="55"/>
        <v>7</v>
      </c>
      <c r="D483" s="62" t="str">
        <f t="shared" si="56"/>
        <v>B</v>
      </c>
      <c r="E483" s="63">
        <v>16</v>
      </c>
      <c r="F483" s="63">
        <v>17</v>
      </c>
      <c r="G483" s="63"/>
      <c r="H483" s="63">
        <v>25</v>
      </c>
      <c r="I483" s="63">
        <v>30</v>
      </c>
      <c r="J483" s="62"/>
      <c r="K483" s="61">
        <v>7</v>
      </c>
      <c r="L483" t="s">
        <v>152</v>
      </c>
    </row>
    <row r="484" spans="1:12" outlineLevel="1" x14ac:dyDescent="0.25">
      <c r="A484" s="64">
        <f t="shared" si="60"/>
        <v>33</v>
      </c>
      <c r="B484" s="64" t="str">
        <f t="shared" si="58"/>
        <v/>
      </c>
      <c r="C484" s="62">
        <f t="shared" si="55"/>
        <v>8</v>
      </c>
      <c r="D484" s="62" t="str">
        <f t="shared" si="56"/>
        <v>B</v>
      </c>
      <c r="E484" s="63">
        <v>26</v>
      </c>
      <c r="F484" s="63">
        <v>27</v>
      </c>
      <c r="G484" s="63">
        <v>11</v>
      </c>
      <c r="H484" s="63">
        <v>5</v>
      </c>
      <c r="I484" s="63">
        <v>9</v>
      </c>
      <c r="J484" s="62"/>
      <c r="K484" s="61">
        <v>8</v>
      </c>
      <c r="L484" t="s">
        <v>152</v>
      </c>
    </row>
    <row r="485" spans="1:12" outlineLevel="1" x14ac:dyDescent="0.25">
      <c r="A485" s="64">
        <f t="shared" si="60"/>
        <v>33</v>
      </c>
      <c r="B485" s="64" t="str">
        <f t="shared" si="58"/>
        <v/>
      </c>
      <c r="C485" s="62">
        <f t="shared" si="55"/>
        <v>1</v>
      </c>
      <c r="D485" s="62" t="str">
        <f t="shared" si="56"/>
        <v>C</v>
      </c>
      <c r="E485" s="63">
        <v>7</v>
      </c>
      <c r="F485" s="63">
        <v>19</v>
      </c>
      <c r="G485" s="62"/>
      <c r="H485" s="63">
        <v>11</v>
      </c>
      <c r="I485" s="63">
        <v>25</v>
      </c>
      <c r="J485" s="62"/>
      <c r="K485" s="61">
        <v>1</v>
      </c>
      <c r="L485" t="s">
        <v>153</v>
      </c>
    </row>
    <row r="486" spans="1:12" outlineLevel="1" x14ac:dyDescent="0.25">
      <c r="A486" s="64">
        <f t="shared" si="60"/>
        <v>33</v>
      </c>
      <c r="B486" s="64" t="str">
        <f t="shared" si="58"/>
        <v/>
      </c>
      <c r="C486" s="62">
        <f t="shared" ref="C486:C549" si="61">K486</f>
        <v>2</v>
      </c>
      <c r="D486" s="62" t="str">
        <f t="shared" ref="D486:D549" si="62">IF(C486="","",L486)</f>
        <v>C</v>
      </c>
      <c r="E486" s="63">
        <v>8</v>
      </c>
      <c r="F486" s="63">
        <v>14</v>
      </c>
      <c r="G486" s="62"/>
      <c r="H486" s="63">
        <v>26</v>
      </c>
      <c r="I486" s="63">
        <v>24</v>
      </c>
      <c r="J486" s="62"/>
      <c r="K486" s="61">
        <v>2</v>
      </c>
      <c r="L486" t="s">
        <v>153</v>
      </c>
    </row>
    <row r="487" spans="1:12" outlineLevel="1" x14ac:dyDescent="0.25">
      <c r="A487" s="64">
        <f t="shared" si="60"/>
        <v>33</v>
      </c>
      <c r="B487" s="64" t="str">
        <f t="shared" si="58"/>
        <v/>
      </c>
      <c r="C487" s="62">
        <f t="shared" si="61"/>
        <v>3</v>
      </c>
      <c r="D487" s="62" t="str">
        <f t="shared" si="62"/>
        <v>C</v>
      </c>
      <c r="E487" s="63">
        <v>30</v>
      </c>
      <c r="F487" s="63">
        <v>33</v>
      </c>
      <c r="G487" s="62"/>
      <c r="H487" s="63">
        <v>3</v>
      </c>
      <c r="I487" s="63">
        <v>9</v>
      </c>
      <c r="J487" s="62"/>
      <c r="K487" s="61">
        <v>3</v>
      </c>
      <c r="L487" t="s">
        <v>153</v>
      </c>
    </row>
    <row r="488" spans="1:12" outlineLevel="1" x14ac:dyDescent="0.25">
      <c r="A488" s="64">
        <f t="shared" si="60"/>
        <v>33</v>
      </c>
      <c r="B488" s="64" t="str">
        <f t="shared" si="58"/>
        <v/>
      </c>
      <c r="C488" s="62">
        <f t="shared" si="61"/>
        <v>4</v>
      </c>
      <c r="D488" s="62" t="str">
        <f t="shared" si="62"/>
        <v>C</v>
      </c>
      <c r="E488" s="63">
        <v>22</v>
      </c>
      <c r="F488" s="63">
        <v>28</v>
      </c>
      <c r="G488" s="62"/>
      <c r="H488" s="63">
        <v>5</v>
      </c>
      <c r="I488" s="63">
        <v>29</v>
      </c>
      <c r="J488" s="62"/>
      <c r="K488" s="61">
        <v>4</v>
      </c>
      <c r="L488" t="s">
        <v>153</v>
      </c>
    </row>
    <row r="489" spans="1:12" outlineLevel="1" x14ac:dyDescent="0.25">
      <c r="A489" s="64">
        <f t="shared" si="60"/>
        <v>33</v>
      </c>
      <c r="B489" s="64" t="str">
        <f t="shared" si="58"/>
        <v/>
      </c>
      <c r="C489" s="62">
        <f t="shared" si="61"/>
        <v>5</v>
      </c>
      <c r="D489" s="62" t="str">
        <f t="shared" si="62"/>
        <v>C</v>
      </c>
      <c r="E489" s="63">
        <v>27</v>
      </c>
      <c r="F489" s="63">
        <v>32</v>
      </c>
      <c r="G489" s="62"/>
      <c r="H489" s="63">
        <v>6</v>
      </c>
      <c r="I489" s="63">
        <v>18</v>
      </c>
      <c r="J489" s="62"/>
      <c r="K489" s="61">
        <v>5</v>
      </c>
      <c r="L489" t="s">
        <v>153</v>
      </c>
    </row>
    <row r="490" spans="1:12" outlineLevel="1" x14ac:dyDescent="0.25">
      <c r="A490" s="64">
        <f t="shared" si="60"/>
        <v>33</v>
      </c>
      <c r="B490" s="64" t="str">
        <f t="shared" si="58"/>
        <v/>
      </c>
      <c r="C490" s="62">
        <f t="shared" si="61"/>
        <v>6</v>
      </c>
      <c r="D490" s="62" t="str">
        <f t="shared" si="62"/>
        <v>C</v>
      </c>
      <c r="E490" s="63">
        <v>15</v>
      </c>
      <c r="F490" s="63">
        <v>21</v>
      </c>
      <c r="G490" s="63"/>
      <c r="H490" s="63">
        <v>10</v>
      </c>
      <c r="I490" s="63">
        <v>31</v>
      </c>
      <c r="J490" s="62"/>
      <c r="K490" s="61">
        <v>6</v>
      </c>
      <c r="L490" t="s">
        <v>153</v>
      </c>
    </row>
    <row r="491" spans="1:12" outlineLevel="1" x14ac:dyDescent="0.25">
      <c r="A491" s="64">
        <f t="shared" si="60"/>
        <v>33</v>
      </c>
      <c r="B491" s="64" t="str">
        <f t="shared" si="58"/>
        <v/>
      </c>
      <c r="C491" s="62">
        <f t="shared" si="61"/>
        <v>7</v>
      </c>
      <c r="D491" s="62" t="str">
        <f t="shared" si="62"/>
        <v>C</v>
      </c>
      <c r="E491" s="63">
        <v>2</v>
      </c>
      <c r="F491" s="63">
        <v>23</v>
      </c>
      <c r="G491" s="63"/>
      <c r="H491" s="63">
        <v>1</v>
      </c>
      <c r="I491" s="63">
        <v>17</v>
      </c>
      <c r="J491" s="62"/>
      <c r="K491" s="61">
        <v>7</v>
      </c>
      <c r="L491" t="s">
        <v>153</v>
      </c>
    </row>
    <row r="492" spans="1:12" outlineLevel="1" x14ac:dyDescent="0.25">
      <c r="A492" s="64">
        <f t="shared" si="60"/>
        <v>33</v>
      </c>
      <c r="B492" s="64" t="str">
        <f t="shared" si="58"/>
        <v/>
      </c>
      <c r="C492" s="62">
        <f t="shared" si="61"/>
        <v>8</v>
      </c>
      <c r="D492" s="62" t="str">
        <f t="shared" si="62"/>
        <v>C</v>
      </c>
      <c r="E492" s="63">
        <v>13</v>
      </c>
      <c r="F492" s="63">
        <v>20</v>
      </c>
      <c r="G492" s="63">
        <v>16</v>
      </c>
      <c r="H492" s="63">
        <v>4</v>
      </c>
      <c r="I492" s="63">
        <v>12</v>
      </c>
      <c r="J492" s="62"/>
      <c r="K492" s="61">
        <v>8</v>
      </c>
      <c r="L492" t="s">
        <v>153</v>
      </c>
    </row>
    <row r="493" spans="1:12" outlineLevel="1" x14ac:dyDescent="0.25">
      <c r="A493" s="64">
        <f t="shared" si="60"/>
        <v>33</v>
      </c>
      <c r="B493" s="64" t="str">
        <f t="shared" si="58"/>
        <v/>
      </c>
      <c r="C493" s="62">
        <f t="shared" si="61"/>
        <v>1</v>
      </c>
      <c r="D493" s="62" t="str">
        <f t="shared" si="62"/>
        <v>D</v>
      </c>
      <c r="E493" s="62">
        <v>9</v>
      </c>
      <c r="F493" s="62">
        <v>13</v>
      </c>
      <c r="G493" s="62"/>
      <c r="H493" s="62">
        <v>16</v>
      </c>
      <c r="I493" s="62">
        <v>31</v>
      </c>
      <c r="J493" s="62"/>
      <c r="K493" s="61">
        <v>1</v>
      </c>
      <c r="L493" t="s">
        <v>154</v>
      </c>
    </row>
    <row r="494" spans="1:12" outlineLevel="1" x14ac:dyDescent="0.25">
      <c r="A494" s="64">
        <f t="shared" si="60"/>
        <v>33</v>
      </c>
      <c r="B494" s="64" t="str">
        <f t="shared" si="58"/>
        <v/>
      </c>
      <c r="C494" s="62">
        <f t="shared" si="61"/>
        <v>2</v>
      </c>
      <c r="D494" s="62" t="str">
        <f t="shared" si="62"/>
        <v>D</v>
      </c>
      <c r="E494" s="62">
        <v>5</v>
      </c>
      <c r="F494" s="62">
        <v>21</v>
      </c>
      <c r="G494" s="62"/>
      <c r="H494" s="62">
        <v>8</v>
      </c>
      <c r="I494" s="62">
        <v>33</v>
      </c>
      <c r="J494" s="62"/>
      <c r="K494" s="61">
        <v>2</v>
      </c>
      <c r="L494" t="s">
        <v>154</v>
      </c>
    </row>
    <row r="495" spans="1:12" outlineLevel="1" x14ac:dyDescent="0.25">
      <c r="A495" s="64">
        <f t="shared" si="60"/>
        <v>33</v>
      </c>
      <c r="B495" s="64" t="str">
        <f t="shared" si="58"/>
        <v/>
      </c>
      <c r="C495" s="62">
        <f t="shared" si="61"/>
        <v>3</v>
      </c>
      <c r="D495" s="62" t="str">
        <f t="shared" si="62"/>
        <v>D</v>
      </c>
      <c r="E495" s="62">
        <v>11</v>
      </c>
      <c r="F495" s="62">
        <v>17</v>
      </c>
      <c r="G495" s="62"/>
      <c r="H495" s="62">
        <v>3</v>
      </c>
      <c r="I495" s="62">
        <v>6</v>
      </c>
      <c r="J495" s="62"/>
      <c r="K495" s="61">
        <v>3</v>
      </c>
      <c r="L495" t="s">
        <v>154</v>
      </c>
    </row>
    <row r="496" spans="1:12" outlineLevel="1" x14ac:dyDescent="0.25">
      <c r="A496" s="64">
        <f t="shared" si="60"/>
        <v>33</v>
      </c>
      <c r="B496" s="64" t="str">
        <f t="shared" si="58"/>
        <v/>
      </c>
      <c r="C496" s="62">
        <f t="shared" si="61"/>
        <v>4</v>
      </c>
      <c r="D496" s="62" t="str">
        <f t="shared" si="62"/>
        <v>D</v>
      </c>
      <c r="E496" s="62">
        <v>1</v>
      </c>
      <c r="F496" s="62">
        <v>19</v>
      </c>
      <c r="G496" s="62"/>
      <c r="H496" s="62">
        <v>14</v>
      </c>
      <c r="I496" s="62">
        <v>27</v>
      </c>
      <c r="J496" s="62"/>
      <c r="K496" s="61">
        <v>4</v>
      </c>
      <c r="L496" t="s">
        <v>154</v>
      </c>
    </row>
    <row r="497" spans="1:13" outlineLevel="1" x14ac:dyDescent="0.25">
      <c r="A497" s="64">
        <f t="shared" si="60"/>
        <v>33</v>
      </c>
      <c r="B497" s="64" t="str">
        <f t="shared" si="58"/>
        <v/>
      </c>
      <c r="C497" s="62">
        <f t="shared" si="61"/>
        <v>5</v>
      </c>
      <c r="D497" s="62" t="str">
        <f t="shared" si="62"/>
        <v>D</v>
      </c>
      <c r="E497" s="62">
        <v>7</v>
      </c>
      <c r="F497" s="62">
        <v>23</v>
      </c>
      <c r="G497" s="62"/>
      <c r="H497" s="62">
        <v>20</v>
      </c>
      <c r="I497" s="62">
        <v>30</v>
      </c>
      <c r="J497" s="62"/>
      <c r="K497" s="61">
        <v>5</v>
      </c>
      <c r="L497" t="s">
        <v>154</v>
      </c>
    </row>
    <row r="498" spans="1:13" outlineLevel="1" x14ac:dyDescent="0.25">
      <c r="A498" s="64">
        <f t="shared" si="60"/>
        <v>33</v>
      </c>
      <c r="B498" s="64" t="str">
        <f t="shared" si="58"/>
        <v/>
      </c>
      <c r="C498" s="62">
        <f t="shared" si="61"/>
        <v>6</v>
      </c>
      <c r="D498" s="62" t="str">
        <f t="shared" si="62"/>
        <v>D</v>
      </c>
      <c r="E498" s="62">
        <v>22</v>
      </c>
      <c r="F498" s="62">
        <v>25</v>
      </c>
      <c r="G498" s="63"/>
      <c r="H498" s="62">
        <v>12</v>
      </c>
      <c r="I498" s="62">
        <v>18</v>
      </c>
      <c r="J498" s="62"/>
      <c r="K498" s="61">
        <v>6</v>
      </c>
      <c r="L498" t="s">
        <v>154</v>
      </c>
    </row>
    <row r="499" spans="1:13" outlineLevel="1" x14ac:dyDescent="0.25">
      <c r="A499" s="64">
        <f t="shared" si="60"/>
        <v>33</v>
      </c>
      <c r="B499" s="64" t="str">
        <f t="shared" si="58"/>
        <v/>
      </c>
      <c r="C499" s="62">
        <f t="shared" si="61"/>
        <v>7</v>
      </c>
      <c r="D499" s="62" t="str">
        <f t="shared" si="62"/>
        <v>D</v>
      </c>
      <c r="E499" s="62">
        <v>4</v>
      </c>
      <c r="F499" s="62">
        <v>32</v>
      </c>
      <c r="G499" s="63"/>
      <c r="H499" s="62">
        <v>15</v>
      </c>
      <c r="I499" s="62">
        <v>28</v>
      </c>
      <c r="J499" s="62"/>
      <c r="K499" s="61">
        <v>7</v>
      </c>
      <c r="L499" t="s">
        <v>154</v>
      </c>
    </row>
    <row r="500" spans="1:13" ht="15.75" outlineLevel="1" thickBot="1" x14ac:dyDescent="0.3">
      <c r="A500" s="64">
        <f t="shared" si="60"/>
        <v>33</v>
      </c>
      <c r="B500" s="64" t="str">
        <f t="shared" si="58"/>
        <v/>
      </c>
      <c r="C500" s="62">
        <f t="shared" si="61"/>
        <v>8</v>
      </c>
      <c r="D500" s="62" t="str">
        <f t="shared" si="62"/>
        <v>D</v>
      </c>
      <c r="E500" s="62">
        <v>2</v>
      </c>
      <c r="F500" s="62">
        <v>26</v>
      </c>
      <c r="G500" s="62">
        <v>29</v>
      </c>
      <c r="H500" s="62">
        <v>10</v>
      </c>
      <c r="I500" s="62">
        <v>24</v>
      </c>
      <c r="J500" s="62"/>
      <c r="K500" s="61">
        <v>8</v>
      </c>
      <c r="L500" t="s">
        <v>154</v>
      </c>
    </row>
    <row r="501" spans="1:13" ht="15.75" outlineLevel="1" thickTop="1" x14ac:dyDescent="0.25">
      <c r="A501" s="52">
        <v>34</v>
      </c>
      <c r="B501" s="52" t="str">
        <f t="shared" si="58"/>
        <v/>
      </c>
      <c r="C501" s="58">
        <f t="shared" si="61"/>
        <v>1</v>
      </c>
      <c r="D501" s="58" t="str">
        <f t="shared" si="62"/>
        <v>A</v>
      </c>
      <c r="E501" s="59">
        <v>25</v>
      </c>
      <c r="F501" s="59">
        <v>27</v>
      </c>
      <c r="G501" s="59"/>
      <c r="H501" s="59">
        <v>21</v>
      </c>
      <c r="I501" s="59">
        <v>31</v>
      </c>
      <c r="J501" s="59"/>
      <c r="K501" s="61">
        <v>1</v>
      </c>
      <c r="L501" t="s">
        <v>151</v>
      </c>
      <c r="M501" s="186" t="s">
        <v>281</v>
      </c>
    </row>
    <row r="502" spans="1:13" outlineLevel="1" x14ac:dyDescent="0.25">
      <c r="A502" s="52">
        <f t="shared" ref="A502:A532" si="63">A501</f>
        <v>34</v>
      </c>
      <c r="B502" s="52" t="str">
        <f t="shared" si="58"/>
        <v/>
      </c>
      <c r="C502" s="58">
        <f t="shared" si="61"/>
        <v>2</v>
      </c>
      <c r="D502" s="58" t="str">
        <f t="shared" si="62"/>
        <v>A</v>
      </c>
      <c r="E502" s="59">
        <v>18</v>
      </c>
      <c r="F502" s="59">
        <v>24</v>
      </c>
      <c r="G502" s="59"/>
      <c r="H502" s="59">
        <v>4</v>
      </c>
      <c r="I502" s="59">
        <v>6</v>
      </c>
      <c r="J502" s="59"/>
      <c r="K502" s="61">
        <v>2</v>
      </c>
      <c r="L502" t="s">
        <v>151</v>
      </c>
    </row>
    <row r="503" spans="1:13" outlineLevel="1" x14ac:dyDescent="0.25">
      <c r="A503" s="52">
        <f t="shared" si="63"/>
        <v>34</v>
      </c>
      <c r="B503" s="52" t="str">
        <f t="shared" si="58"/>
        <v/>
      </c>
      <c r="C503" s="58">
        <f t="shared" si="61"/>
        <v>3</v>
      </c>
      <c r="D503" s="58" t="str">
        <f t="shared" si="62"/>
        <v>A</v>
      </c>
      <c r="E503" s="59">
        <v>30</v>
      </c>
      <c r="F503" s="59">
        <v>34</v>
      </c>
      <c r="G503" s="59"/>
      <c r="H503" s="59">
        <v>10</v>
      </c>
      <c r="I503" s="59">
        <v>32</v>
      </c>
      <c r="J503" s="59"/>
      <c r="K503" s="61">
        <v>3</v>
      </c>
      <c r="L503" t="s">
        <v>151</v>
      </c>
    </row>
    <row r="504" spans="1:13" outlineLevel="1" x14ac:dyDescent="0.25">
      <c r="A504" s="52">
        <f t="shared" si="63"/>
        <v>34</v>
      </c>
      <c r="B504" s="52" t="str">
        <f t="shared" si="58"/>
        <v/>
      </c>
      <c r="C504" s="58">
        <f t="shared" si="61"/>
        <v>4</v>
      </c>
      <c r="D504" s="58" t="str">
        <f t="shared" si="62"/>
        <v>A</v>
      </c>
      <c r="E504" s="59">
        <v>3</v>
      </c>
      <c r="F504" s="59">
        <v>5</v>
      </c>
      <c r="G504" s="59"/>
      <c r="H504" s="59">
        <v>13</v>
      </c>
      <c r="I504" s="59">
        <v>14</v>
      </c>
      <c r="J504" s="59"/>
      <c r="K504" s="61">
        <v>4</v>
      </c>
      <c r="L504" t="s">
        <v>151</v>
      </c>
    </row>
    <row r="505" spans="1:13" outlineLevel="1" x14ac:dyDescent="0.25">
      <c r="A505" s="52">
        <f t="shared" si="63"/>
        <v>34</v>
      </c>
      <c r="B505" s="52" t="str">
        <f t="shared" si="58"/>
        <v/>
      </c>
      <c r="C505" s="58">
        <f t="shared" si="61"/>
        <v>5</v>
      </c>
      <c r="D505" s="58" t="str">
        <f t="shared" si="62"/>
        <v>A</v>
      </c>
      <c r="E505" s="59">
        <v>23</v>
      </c>
      <c r="F505" s="59">
        <v>29</v>
      </c>
      <c r="G505" s="59"/>
      <c r="H505" s="59">
        <v>2</v>
      </c>
      <c r="I505" s="59">
        <v>15</v>
      </c>
      <c r="J505" s="59"/>
      <c r="K505" s="61">
        <v>5</v>
      </c>
      <c r="L505" t="s">
        <v>151</v>
      </c>
    </row>
    <row r="506" spans="1:13" outlineLevel="1" x14ac:dyDescent="0.25">
      <c r="A506" s="52">
        <f t="shared" si="63"/>
        <v>34</v>
      </c>
      <c r="B506" s="52" t="str">
        <f t="shared" si="58"/>
        <v/>
      </c>
      <c r="C506" s="58">
        <f t="shared" si="61"/>
        <v>6</v>
      </c>
      <c r="D506" s="58" t="str">
        <f t="shared" si="62"/>
        <v>A</v>
      </c>
      <c r="E506" s="59">
        <v>26</v>
      </c>
      <c r="F506" s="59">
        <v>33</v>
      </c>
      <c r="G506" s="59"/>
      <c r="H506" s="59">
        <v>11</v>
      </c>
      <c r="I506" s="59">
        <v>17</v>
      </c>
      <c r="J506" s="59"/>
      <c r="K506" s="61">
        <v>6</v>
      </c>
      <c r="L506" t="s">
        <v>151</v>
      </c>
    </row>
    <row r="507" spans="1:13" outlineLevel="1" x14ac:dyDescent="0.25">
      <c r="A507" s="52">
        <f t="shared" si="63"/>
        <v>34</v>
      </c>
      <c r="B507" s="52" t="str">
        <f t="shared" si="58"/>
        <v/>
      </c>
      <c r="C507" s="58">
        <f t="shared" si="61"/>
        <v>7</v>
      </c>
      <c r="D507" s="58" t="str">
        <f t="shared" si="62"/>
        <v>A</v>
      </c>
      <c r="E507" s="59">
        <v>19</v>
      </c>
      <c r="F507" s="59">
        <v>16</v>
      </c>
      <c r="G507" s="59"/>
      <c r="H507" s="59">
        <v>9</v>
      </c>
      <c r="I507" s="59">
        <v>28</v>
      </c>
      <c r="J507" s="59"/>
      <c r="K507" s="61">
        <v>7</v>
      </c>
      <c r="L507" t="s">
        <v>151</v>
      </c>
    </row>
    <row r="508" spans="1:13" outlineLevel="1" x14ac:dyDescent="0.25">
      <c r="A508" s="52">
        <f t="shared" si="63"/>
        <v>34</v>
      </c>
      <c r="B508" s="52" t="str">
        <f t="shared" si="58"/>
        <v/>
      </c>
      <c r="C508" s="58">
        <f t="shared" si="61"/>
        <v>8</v>
      </c>
      <c r="D508" s="58" t="str">
        <f t="shared" si="62"/>
        <v>A</v>
      </c>
      <c r="E508" s="59">
        <v>1</v>
      </c>
      <c r="F508" s="59">
        <v>12</v>
      </c>
      <c r="G508" s="59">
        <v>22</v>
      </c>
      <c r="H508" s="59">
        <v>7</v>
      </c>
      <c r="I508" s="59">
        <v>8</v>
      </c>
      <c r="J508" s="59">
        <v>20</v>
      </c>
      <c r="K508" s="61">
        <v>8</v>
      </c>
      <c r="L508" t="s">
        <v>151</v>
      </c>
    </row>
    <row r="509" spans="1:13" outlineLevel="1" x14ac:dyDescent="0.25">
      <c r="A509" s="52">
        <f t="shared" si="63"/>
        <v>34</v>
      </c>
      <c r="B509" s="52" t="str">
        <f t="shared" si="58"/>
        <v/>
      </c>
      <c r="C509" s="58">
        <f t="shared" si="61"/>
        <v>1</v>
      </c>
      <c r="D509" s="58" t="str">
        <f t="shared" si="62"/>
        <v>B</v>
      </c>
      <c r="E509" s="59">
        <v>10</v>
      </c>
      <c r="F509" s="59">
        <v>29</v>
      </c>
      <c r="G509" s="59"/>
      <c r="H509" s="59">
        <v>5</v>
      </c>
      <c r="I509" s="59">
        <v>17</v>
      </c>
      <c r="J509" s="59"/>
      <c r="K509" s="61">
        <v>1</v>
      </c>
      <c r="L509" t="s">
        <v>152</v>
      </c>
    </row>
    <row r="510" spans="1:13" outlineLevel="1" x14ac:dyDescent="0.25">
      <c r="A510" s="52">
        <f t="shared" si="63"/>
        <v>34</v>
      </c>
      <c r="B510" s="52" t="str">
        <f t="shared" si="58"/>
        <v/>
      </c>
      <c r="C510" s="58">
        <f t="shared" si="61"/>
        <v>2</v>
      </c>
      <c r="D510" s="58" t="str">
        <f t="shared" si="62"/>
        <v>B</v>
      </c>
      <c r="E510" s="59">
        <v>4</v>
      </c>
      <c r="F510" s="59">
        <v>12</v>
      </c>
      <c r="G510" s="59"/>
      <c r="H510" s="59">
        <v>20</v>
      </c>
      <c r="I510" s="59">
        <v>34</v>
      </c>
      <c r="J510" s="59"/>
      <c r="K510" s="61">
        <v>2</v>
      </c>
      <c r="L510" t="s">
        <v>152</v>
      </c>
    </row>
    <row r="511" spans="1:13" outlineLevel="1" x14ac:dyDescent="0.25">
      <c r="A511" s="52">
        <f t="shared" si="63"/>
        <v>34</v>
      </c>
      <c r="B511" s="52" t="str">
        <f t="shared" si="58"/>
        <v/>
      </c>
      <c r="C511" s="58">
        <f t="shared" si="61"/>
        <v>3</v>
      </c>
      <c r="D511" s="58" t="str">
        <f t="shared" si="62"/>
        <v>B</v>
      </c>
      <c r="E511" s="59">
        <v>15</v>
      </c>
      <c r="F511" s="59">
        <v>33</v>
      </c>
      <c r="G511" s="59"/>
      <c r="H511" s="59">
        <v>3</v>
      </c>
      <c r="I511" s="59">
        <v>21</v>
      </c>
      <c r="J511" s="59"/>
      <c r="K511" s="61">
        <v>3</v>
      </c>
      <c r="L511" t="s">
        <v>152</v>
      </c>
    </row>
    <row r="512" spans="1:13" outlineLevel="1" x14ac:dyDescent="0.25">
      <c r="A512" s="52">
        <f t="shared" si="63"/>
        <v>34</v>
      </c>
      <c r="B512" s="52" t="str">
        <f t="shared" si="58"/>
        <v/>
      </c>
      <c r="C512" s="58">
        <f t="shared" si="61"/>
        <v>4</v>
      </c>
      <c r="D512" s="58" t="str">
        <f t="shared" si="62"/>
        <v>B</v>
      </c>
      <c r="E512" s="59">
        <v>6</v>
      </c>
      <c r="F512" s="59">
        <v>22</v>
      </c>
      <c r="G512" s="59"/>
      <c r="H512" s="59">
        <v>27</v>
      </c>
      <c r="I512" s="59">
        <v>28</v>
      </c>
      <c r="J512" s="59"/>
      <c r="K512" s="61">
        <v>4</v>
      </c>
      <c r="L512" t="s">
        <v>152</v>
      </c>
    </row>
    <row r="513" spans="1:12" outlineLevel="1" x14ac:dyDescent="0.25">
      <c r="A513" s="52">
        <f t="shared" si="63"/>
        <v>34</v>
      </c>
      <c r="B513" s="52" t="str">
        <f t="shared" si="58"/>
        <v/>
      </c>
      <c r="C513" s="58">
        <f t="shared" si="61"/>
        <v>5</v>
      </c>
      <c r="D513" s="58" t="str">
        <f t="shared" si="62"/>
        <v>B</v>
      </c>
      <c r="E513" s="59">
        <v>26</v>
      </c>
      <c r="F513" s="59">
        <v>30</v>
      </c>
      <c r="G513" s="59"/>
      <c r="H513" s="59">
        <v>1</v>
      </c>
      <c r="I513" s="59">
        <v>2</v>
      </c>
      <c r="J513" s="59"/>
      <c r="K513" s="61">
        <v>5</v>
      </c>
      <c r="L513" t="s">
        <v>152</v>
      </c>
    </row>
    <row r="514" spans="1:12" outlineLevel="1" x14ac:dyDescent="0.25">
      <c r="A514" s="52">
        <f t="shared" si="63"/>
        <v>34</v>
      </c>
      <c r="B514" s="52" t="str">
        <f t="shared" si="58"/>
        <v/>
      </c>
      <c r="C514" s="58">
        <f t="shared" si="61"/>
        <v>6</v>
      </c>
      <c r="D514" s="58" t="str">
        <f t="shared" si="62"/>
        <v>B</v>
      </c>
      <c r="E514" s="59">
        <v>13</v>
      </c>
      <c r="F514" s="59">
        <v>25</v>
      </c>
      <c r="G514" s="59"/>
      <c r="H514" s="59">
        <v>7</v>
      </c>
      <c r="I514" s="59">
        <v>19</v>
      </c>
      <c r="J514" s="59"/>
      <c r="K514" s="61">
        <v>6</v>
      </c>
      <c r="L514" t="s">
        <v>152</v>
      </c>
    </row>
    <row r="515" spans="1:12" outlineLevel="1" x14ac:dyDescent="0.25">
      <c r="A515" s="52">
        <f t="shared" si="63"/>
        <v>34</v>
      </c>
      <c r="B515" s="52" t="str">
        <f t="shared" si="58"/>
        <v/>
      </c>
      <c r="C515" s="58">
        <f t="shared" si="61"/>
        <v>7</v>
      </c>
      <c r="D515" s="58" t="str">
        <f t="shared" si="62"/>
        <v>B</v>
      </c>
      <c r="E515" s="59">
        <v>8</v>
      </c>
      <c r="F515" s="59">
        <v>11</v>
      </c>
      <c r="G515" s="59"/>
      <c r="H515" s="59">
        <v>24</v>
      </c>
      <c r="I515" s="59">
        <v>31</v>
      </c>
      <c r="J515" s="59"/>
      <c r="K515" s="61">
        <v>7</v>
      </c>
      <c r="L515" t="s">
        <v>152</v>
      </c>
    </row>
    <row r="516" spans="1:12" outlineLevel="1" x14ac:dyDescent="0.25">
      <c r="A516" s="52">
        <f t="shared" si="63"/>
        <v>34</v>
      </c>
      <c r="B516" s="52" t="str">
        <f t="shared" si="58"/>
        <v/>
      </c>
      <c r="C516" s="58">
        <f t="shared" si="61"/>
        <v>8</v>
      </c>
      <c r="D516" s="58" t="str">
        <f t="shared" si="62"/>
        <v>B</v>
      </c>
      <c r="E516" s="59">
        <v>9</v>
      </c>
      <c r="F516" s="59">
        <v>16</v>
      </c>
      <c r="G516" s="59">
        <v>32</v>
      </c>
      <c r="H516" s="59">
        <v>14</v>
      </c>
      <c r="I516" s="59">
        <v>18</v>
      </c>
      <c r="J516" s="59">
        <v>23</v>
      </c>
      <c r="K516" s="61">
        <v>8</v>
      </c>
      <c r="L516" t="s">
        <v>152</v>
      </c>
    </row>
    <row r="517" spans="1:12" outlineLevel="1" x14ac:dyDescent="0.25">
      <c r="A517" s="52">
        <f t="shared" si="63"/>
        <v>34</v>
      </c>
      <c r="B517" s="52" t="str">
        <f t="shared" ref="B517:B580" si="64">IF(A517&lt;&gt;$B$3,"",$B$3&amp;"-"&amp;D517&amp;"-"&amp;C517)</f>
        <v/>
      </c>
      <c r="C517" s="58">
        <f t="shared" si="61"/>
        <v>1</v>
      </c>
      <c r="D517" s="58" t="str">
        <f t="shared" si="62"/>
        <v>C</v>
      </c>
      <c r="E517" s="59">
        <v>6</v>
      </c>
      <c r="F517" s="59">
        <v>33</v>
      </c>
      <c r="G517" s="59"/>
      <c r="H517" s="59">
        <v>5</v>
      </c>
      <c r="I517" s="59">
        <v>7</v>
      </c>
      <c r="J517" s="59"/>
      <c r="K517" s="61">
        <v>1</v>
      </c>
      <c r="L517" t="s">
        <v>153</v>
      </c>
    </row>
    <row r="518" spans="1:12" outlineLevel="1" x14ac:dyDescent="0.25">
      <c r="A518" s="52">
        <f t="shared" si="63"/>
        <v>34</v>
      </c>
      <c r="B518" s="52" t="str">
        <f t="shared" si="64"/>
        <v/>
      </c>
      <c r="C518" s="58">
        <f t="shared" si="61"/>
        <v>2</v>
      </c>
      <c r="D518" s="58" t="str">
        <f t="shared" si="62"/>
        <v>C</v>
      </c>
      <c r="E518" s="59">
        <v>16</v>
      </c>
      <c r="F518" s="59">
        <v>24</v>
      </c>
      <c r="G518" s="59"/>
      <c r="H518" s="59">
        <v>27</v>
      </c>
      <c r="I518" s="59">
        <v>29</v>
      </c>
      <c r="J518" s="59"/>
      <c r="K518" s="61">
        <v>2</v>
      </c>
      <c r="L518" t="s">
        <v>153</v>
      </c>
    </row>
    <row r="519" spans="1:12" outlineLevel="1" x14ac:dyDescent="0.25">
      <c r="A519" s="52">
        <f t="shared" si="63"/>
        <v>34</v>
      </c>
      <c r="B519" s="52" t="str">
        <f t="shared" si="64"/>
        <v/>
      </c>
      <c r="C519" s="58">
        <f t="shared" si="61"/>
        <v>3</v>
      </c>
      <c r="D519" s="58" t="str">
        <f t="shared" si="62"/>
        <v>C</v>
      </c>
      <c r="E519" s="59">
        <v>26</v>
      </c>
      <c r="F519" s="59">
        <v>32</v>
      </c>
      <c r="G519" s="59"/>
      <c r="H519" s="59">
        <v>20</v>
      </c>
      <c r="I519" s="59">
        <v>21</v>
      </c>
      <c r="J519" s="59"/>
      <c r="K519" s="61">
        <v>3</v>
      </c>
      <c r="L519" t="s">
        <v>153</v>
      </c>
    </row>
    <row r="520" spans="1:12" outlineLevel="1" x14ac:dyDescent="0.25">
      <c r="A520" s="52">
        <f t="shared" si="63"/>
        <v>34</v>
      </c>
      <c r="B520" s="52" t="str">
        <f t="shared" si="64"/>
        <v/>
      </c>
      <c r="C520" s="58">
        <f t="shared" si="61"/>
        <v>4</v>
      </c>
      <c r="D520" s="58" t="str">
        <f t="shared" si="62"/>
        <v>C</v>
      </c>
      <c r="E520" s="59">
        <v>23</v>
      </c>
      <c r="F520" s="59">
        <v>18</v>
      </c>
      <c r="G520" s="59"/>
      <c r="H520" s="59">
        <v>22</v>
      </c>
      <c r="I520" s="59">
        <v>34</v>
      </c>
      <c r="J520" s="59"/>
      <c r="K520" s="61">
        <v>4</v>
      </c>
      <c r="L520" t="s">
        <v>153</v>
      </c>
    </row>
    <row r="521" spans="1:12" outlineLevel="1" x14ac:dyDescent="0.25">
      <c r="A521" s="52">
        <f t="shared" si="63"/>
        <v>34</v>
      </c>
      <c r="B521" s="52" t="str">
        <f t="shared" si="64"/>
        <v/>
      </c>
      <c r="C521" s="58">
        <f t="shared" si="61"/>
        <v>5</v>
      </c>
      <c r="D521" s="58" t="str">
        <f t="shared" si="62"/>
        <v>C</v>
      </c>
      <c r="E521" s="59">
        <v>9</v>
      </c>
      <c r="F521" s="59">
        <v>11</v>
      </c>
      <c r="G521" s="59"/>
      <c r="H521" s="59">
        <v>12</v>
      </c>
      <c r="I521" s="59">
        <v>25</v>
      </c>
      <c r="J521" s="59"/>
      <c r="K521" s="61">
        <v>5</v>
      </c>
      <c r="L521" t="s">
        <v>153</v>
      </c>
    </row>
    <row r="522" spans="1:12" outlineLevel="1" x14ac:dyDescent="0.25">
      <c r="A522" s="52">
        <f t="shared" si="63"/>
        <v>34</v>
      </c>
      <c r="B522" s="52" t="str">
        <f t="shared" si="64"/>
        <v/>
      </c>
      <c r="C522" s="58">
        <f t="shared" si="61"/>
        <v>6</v>
      </c>
      <c r="D522" s="58" t="str">
        <f t="shared" si="62"/>
        <v>C</v>
      </c>
      <c r="E522" s="59">
        <v>1</v>
      </c>
      <c r="F522" s="59">
        <v>19</v>
      </c>
      <c r="G522" s="59"/>
      <c r="H522" s="59">
        <v>4</v>
      </c>
      <c r="I522" s="59">
        <v>17</v>
      </c>
      <c r="J522" s="59"/>
      <c r="K522" s="61">
        <v>6</v>
      </c>
      <c r="L522" t="s">
        <v>153</v>
      </c>
    </row>
    <row r="523" spans="1:12" outlineLevel="1" x14ac:dyDescent="0.25">
      <c r="A523" s="52">
        <f t="shared" si="63"/>
        <v>34</v>
      </c>
      <c r="B523" s="52" t="str">
        <f t="shared" si="64"/>
        <v/>
      </c>
      <c r="C523" s="58">
        <f t="shared" si="61"/>
        <v>7</v>
      </c>
      <c r="D523" s="58" t="str">
        <f t="shared" si="62"/>
        <v>C</v>
      </c>
      <c r="E523" s="59">
        <v>14</v>
      </c>
      <c r="F523" s="59">
        <v>15</v>
      </c>
      <c r="G523" s="59"/>
      <c r="H523" s="59">
        <v>8</v>
      </c>
      <c r="I523" s="59">
        <v>30</v>
      </c>
      <c r="J523" s="59"/>
      <c r="K523" s="61">
        <v>7</v>
      </c>
      <c r="L523" t="s">
        <v>153</v>
      </c>
    </row>
    <row r="524" spans="1:12" outlineLevel="1" x14ac:dyDescent="0.25">
      <c r="A524" s="52">
        <f t="shared" si="63"/>
        <v>34</v>
      </c>
      <c r="B524" s="52" t="str">
        <f t="shared" si="64"/>
        <v/>
      </c>
      <c r="C524" s="58">
        <f t="shared" si="61"/>
        <v>8</v>
      </c>
      <c r="D524" s="58" t="str">
        <f t="shared" si="62"/>
        <v>C</v>
      </c>
      <c r="E524" s="59">
        <v>2</v>
      </c>
      <c r="F524" s="59">
        <v>13</v>
      </c>
      <c r="G524" s="59">
        <v>3</v>
      </c>
      <c r="H524" s="59">
        <v>10</v>
      </c>
      <c r="I524" s="59">
        <v>28</v>
      </c>
      <c r="J524" s="59">
        <v>31</v>
      </c>
      <c r="K524" s="61">
        <v>8</v>
      </c>
      <c r="L524" t="s">
        <v>153</v>
      </c>
    </row>
    <row r="525" spans="1:12" outlineLevel="1" x14ac:dyDescent="0.25">
      <c r="A525" s="52">
        <f t="shared" si="63"/>
        <v>34</v>
      </c>
      <c r="B525" s="52" t="str">
        <f t="shared" si="64"/>
        <v/>
      </c>
      <c r="C525" s="58">
        <f t="shared" si="61"/>
        <v>1</v>
      </c>
      <c r="D525" s="58" t="str">
        <f t="shared" si="62"/>
        <v>D</v>
      </c>
      <c r="E525" s="58">
        <v>2</v>
      </c>
      <c r="F525" s="58">
        <v>4</v>
      </c>
      <c r="G525" s="58"/>
      <c r="H525" s="58">
        <v>13</v>
      </c>
      <c r="I525" s="58">
        <v>22</v>
      </c>
      <c r="J525" s="58"/>
      <c r="K525" s="61">
        <v>1</v>
      </c>
      <c r="L525" t="s">
        <v>154</v>
      </c>
    </row>
    <row r="526" spans="1:12" outlineLevel="1" x14ac:dyDescent="0.25">
      <c r="A526" s="52">
        <f t="shared" si="63"/>
        <v>34</v>
      </c>
      <c r="B526" s="52" t="str">
        <f t="shared" si="64"/>
        <v/>
      </c>
      <c r="C526" s="58">
        <f t="shared" si="61"/>
        <v>2</v>
      </c>
      <c r="D526" s="58" t="str">
        <f t="shared" si="62"/>
        <v>D</v>
      </c>
      <c r="E526" s="58">
        <v>17</v>
      </c>
      <c r="F526" s="58">
        <v>24</v>
      </c>
      <c r="G526" s="58"/>
      <c r="H526" s="58">
        <v>14</v>
      </c>
      <c r="I526" s="58">
        <v>21</v>
      </c>
      <c r="J526" s="58"/>
      <c r="K526" s="61">
        <v>2</v>
      </c>
      <c r="L526" t="s">
        <v>154</v>
      </c>
    </row>
    <row r="527" spans="1:12" outlineLevel="1" x14ac:dyDescent="0.25">
      <c r="A527" s="52">
        <f t="shared" si="63"/>
        <v>34</v>
      </c>
      <c r="B527" s="52" t="str">
        <f t="shared" si="64"/>
        <v/>
      </c>
      <c r="C527" s="58">
        <f t="shared" si="61"/>
        <v>3</v>
      </c>
      <c r="D527" s="58" t="str">
        <f t="shared" si="62"/>
        <v>D</v>
      </c>
      <c r="E527" s="58">
        <v>3</v>
      </c>
      <c r="F527" s="58">
        <v>9</v>
      </c>
      <c r="G527" s="58"/>
      <c r="H527" s="58">
        <v>12</v>
      </c>
      <c r="I527" s="58">
        <v>27</v>
      </c>
      <c r="J527" s="58"/>
      <c r="K527" s="61">
        <v>3</v>
      </c>
      <c r="L527" t="s">
        <v>154</v>
      </c>
    </row>
    <row r="528" spans="1:12" outlineLevel="1" x14ac:dyDescent="0.25">
      <c r="A528" s="52">
        <f t="shared" si="63"/>
        <v>34</v>
      </c>
      <c r="B528" s="52" t="str">
        <f t="shared" si="64"/>
        <v/>
      </c>
      <c r="C528" s="58">
        <f t="shared" si="61"/>
        <v>4</v>
      </c>
      <c r="D528" s="58" t="str">
        <f t="shared" si="62"/>
        <v>D</v>
      </c>
      <c r="E528" s="58">
        <v>23</v>
      </c>
      <c r="F528" s="58">
        <v>25</v>
      </c>
      <c r="G528" s="58"/>
      <c r="H528" s="58">
        <v>30</v>
      </c>
      <c r="I528" s="58">
        <v>33</v>
      </c>
      <c r="J528" s="58"/>
      <c r="K528" s="61">
        <v>4</v>
      </c>
      <c r="L528" t="s">
        <v>154</v>
      </c>
    </row>
    <row r="529" spans="1:13" outlineLevel="1" x14ac:dyDescent="0.25">
      <c r="A529" s="52">
        <f t="shared" si="63"/>
        <v>34</v>
      </c>
      <c r="B529" s="52" t="str">
        <f t="shared" si="64"/>
        <v/>
      </c>
      <c r="C529" s="58">
        <f t="shared" si="61"/>
        <v>5</v>
      </c>
      <c r="D529" s="58" t="str">
        <f t="shared" si="62"/>
        <v>D</v>
      </c>
      <c r="E529" s="58">
        <v>10</v>
      </c>
      <c r="F529" s="58">
        <v>18</v>
      </c>
      <c r="G529" s="58"/>
      <c r="H529" s="58">
        <v>1</v>
      </c>
      <c r="I529" s="58">
        <v>20</v>
      </c>
      <c r="J529" s="58"/>
      <c r="K529" s="61">
        <v>5</v>
      </c>
      <c r="L529" t="s">
        <v>154</v>
      </c>
    </row>
    <row r="530" spans="1:13" outlineLevel="1" x14ac:dyDescent="0.25">
      <c r="A530" s="52">
        <f t="shared" si="63"/>
        <v>34</v>
      </c>
      <c r="B530" s="52" t="str">
        <f t="shared" si="64"/>
        <v/>
      </c>
      <c r="C530" s="58">
        <f t="shared" si="61"/>
        <v>6</v>
      </c>
      <c r="D530" s="58" t="str">
        <f t="shared" si="62"/>
        <v>D</v>
      </c>
      <c r="E530" s="58">
        <v>6</v>
      </c>
      <c r="F530" s="58">
        <v>8</v>
      </c>
      <c r="G530" s="58"/>
      <c r="H530" s="58">
        <v>19</v>
      </c>
      <c r="I530" s="58">
        <v>29</v>
      </c>
      <c r="J530" s="58"/>
      <c r="K530" s="61">
        <v>6</v>
      </c>
      <c r="L530" t="s">
        <v>154</v>
      </c>
    </row>
    <row r="531" spans="1:13" outlineLevel="1" x14ac:dyDescent="0.25">
      <c r="A531" s="52">
        <f t="shared" si="63"/>
        <v>34</v>
      </c>
      <c r="B531" s="52" t="str">
        <f t="shared" si="64"/>
        <v/>
      </c>
      <c r="C531" s="58">
        <f t="shared" si="61"/>
        <v>7</v>
      </c>
      <c r="D531" s="58" t="str">
        <f t="shared" si="62"/>
        <v>D</v>
      </c>
      <c r="E531" s="58">
        <v>7</v>
      </c>
      <c r="F531" s="58">
        <v>32</v>
      </c>
      <c r="G531" s="58"/>
      <c r="H531" s="58">
        <v>11</v>
      </c>
      <c r="I531" s="58">
        <v>28</v>
      </c>
      <c r="J531" s="58"/>
      <c r="K531" s="61">
        <v>7</v>
      </c>
      <c r="L531" t="s">
        <v>154</v>
      </c>
    </row>
    <row r="532" spans="1:13" ht="15.75" outlineLevel="1" thickBot="1" x14ac:dyDescent="0.3">
      <c r="A532" s="52">
        <f t="shared" si="63"/>
        <v>34</v>
      </c>
      <c r="B532" s="52" t="str">
        <f t="shared" si="64"/>
        <v/>
      </c>
      <c r="C532" s="58">
        <f t="shared" si="61"/>
        <v>8</v>
      </c>
      <c r="D532" s="58" t="str">
        <f t="shared" si="62"/>
        <v>D</v>
      </c>
      <c r="E532" s="58">
        <v>5</v>
      </c>
      <c r="F532" s="58">
        <v>26</v>
      </c>
      <c r="G532" s="58">
        <v>31</v>
      </c>
      <c r="H532" s="58">
        <v>15</v>
      </c>
      <c r="I532" s="58">
        <v>16</v>
      </c>
      <c r="J532" s="58">
        <v>34</v>
      </c>
      <c r="K532" s="61">
        <v>8</v>
      </c>
      <c r="L532" t="s">
        <v>154</v>
      </c>
    </row>
    <row r="533" spans="1:13" ht="15.75" outlineLevel="1" thickTop="1" x14ac:dyDescent="0.25">
      <c r="A533" s="64">
        <v>35</v>
      </c>
      <c r="B533" s="64" t="str">
        <f t="shared" si="64"/>
        <v/>
      </c>
      <c r="C533" s="62">
        <f t="shared" si="61"/>
        <v>1</v>
      </c>
      <c r="D533" s="62" t="str">
        <f t="shared" si="62"/>
        <v>A</v>
      </c>
      <c r="E533" s="63">
        <v>10</v>
      </c>
      <c r="F533" s="63">
        <v>24</v>
      </c>
      <c r="G533" s="63"/>
      <c r="H533" s="63">
        <v>3</v>
      </c>
      <c r="I533" s="63">
        <v>17</v>
      </c>
      <c r="J533" s="63"/>
      <c r="K533" s="61">
        <v>1</v>
      </c>
      <c r="L533" t="s">
        <v>151</v>
      </c>
      <c r="M533" s="186" t="s">
        <v>281</v>
      </c>
    </row>
    <row r="534" spans="1:13" outlineLevel="1" x14ac:dyDescent="0.25">
      <c r="A534" s="64">
        <f>A533</f>
        <v>35</v>
      </c>
      <c r="B534" s="64" t="str">
        <f t="shared" si="64"/>
        <v/>
      </c>
      <c r="C534" s="62">
        <f t="shared" si="61"/>
        <v>2</v>
      </c>
      <c r="D534" s="62" t="str">
        <f t="shared" si="62"/>
        <v>A</v>
      </c>
      <c r="E534" s="63">
        <v>12</v>
      </c>
      <c r="F534" s="63">
        <v>22</v>
      </c>
      <c r="G534" s="63"/>
      <c r="H534" s="63">
        <v>9</v>
      </c>
      <c r="I534" s="63">
        <v>14</v>
      </c>
      <c r="J534" s="63"/>
      <c r="K534" s="61">
        <v>2</v>
      </c>
      <c r="L534" t="s">
        <v>151</v>
      </c>
    </row>
    <row r="535" spans="1:13" outlineLevel="1" x14ac:dyDescent="0.25">
      <c r="A535" s="64">
        <f>A534</f>
        <v>35</v>
      </c>
      <c r="B535" s="64" t="str">
        <f t="shared" si="64"/>
        <v/>
      </c>
      <c r="C535" s="62">
        <f t="shared" si="61"/>
        <v>3</v>
      </c>
      <c r="D535" s="62" t="str">
        <f t="shared" si="62"/>
        <v>A</v>
      </c>
      <c r="E535" s="63">
        <v>11</v>
      </c>
      <c r="F535" s="63">
        <v>16</v>
      </c>
      <c r="G535" s="63"/>
      <c r="H535" s="63">
        <v>21</v>
      </c>
      <c r="I535" s="63">
        <v>28</v>
      </c>
      <c r="J535" s="63"/>
      <c r="K535" s="61">
        <v>3</v>
      </c>
      <c r="L535" t="s">
        <v>151</v>
      </c>
    </row>
    <row r="536" spans="1:13" outlineLevel="1" x14ac:dyDescent="0.25">
      <c r="A536" s="64">
        <f>A535</f>
        <v>35</v>
      </c>
      <c r="B536" s="64" t="str">
        <f t="shared" si="64"/>
        <v/>
      </c>
      <c r="C536" s="62">
        <f t="shared" si="61"/>
        <v>4</v>
      </c>
      <c r="D536" s="62" t="str">
        <f t="shared" si="62"/>
        <v>A</v>
      </c>
      <c r="E536" s="63">
        <v>30</v>
      </c>
      <c r="F536" s="63">
        <v>31</v>
      </c>
      <c r="G536" s="63"/>
      <c r="H536" s="63">
        <v>7</v>
      </c>
      <c r="I536" s="63">
        <v>27</v>
      </c>
      <c r="J536" s="63"/>
      <c r="K536" s="61">
        <v>4</v>
      </c>
      <c r="L536" t="s">
        <v>151</v>
      </c>
    </row>
    <row r="537" spans="1:13" outlineLevel="1" x14ac:dyDescent="0.25">
      <c r="A537" s="64">
        <f>A536</f>
        <v>35</v>
      </c>
      <c r="B537" s="64" t="str">
        <f t="shared" si="64"/>
        <v/>
      </c>
      <c r="C537" s="62">
        <f t="shared" si="61"/>
        <v>5</v>
      </c>
      <c r="D537" s="62" t="str">
        <f t="shared" si="62"/>
        <v>A</v>
      </c>
      <c r="E537" s="63">
        <v>2</v>
      </c>
      <c r="F537" s="63">
        <v>20</v>
      </c>
      <c r="G537" s="63"/>
      <c r="H537" s="63">
        <v>5</v>
      </c>
      <c r="I537" s="63">
        <v>23</v>
      </c>
      <c r="J537" s="63"/>
      <c r="K537" s="61">
        <v>5</v>
      </c>
      <c r="L537" t="s">
        <v>151</v>
      </c>
    </row>
    <row r="538" spans="1:13" outlineLevel="1" x14ac:dyDescent="0.25">
      <c r="A538" s="64">
        <f t="shared" ref="A538:A564" si="65">A537</f>
        <v>35</v>
      </c>
      <c r="B538" s="64" t="str">
        <f t="shared" si="64"/>
        <v/>
      </c>
      <c r="C538" s="62">
        <f t="shared" si="61"/>
        <v>6</v>
      </c>
      <c r="D538" s="62" t="str">
        <f t="shared" si="62"/>
        <v>A</v>
      </c>
      <c r="E538" s="63">
        <v>19</v>
      </c>
      <c r="F538" s="63">
        <v>25</v>
      </c>
      <c r="G538" s="63"/>
      <c r="H538" s="63">
        <v>29</v>
      </c>
      <c r="I538" s="63">
        <v>35</v>
      </c>
      <c r="J538" s="63"/>
      <c r="K538" s="61">
        <v>6</v>
      </c>
      <c r="L538" t="s">
        <v>151</v>
      </c>
    </row>
    <row r="539" spans="1:13" outlineLevel="1" x14ac:dyDescent="0.25">
      <c r="A539" s="64">
        <f t="shared" si="65"/>
        <v>35</v>
      </c>
      <c r="B539" s="64" t="str">
        <f t="shared" si="64"/>
        <v/>
      </c>
      <c r="C539" s="62">
        <f t="shared" si="61"/>
        <v>7</v>
      </c>
      <c r="D539" s="62" t="str">
        <f t="shared" si="62"/>
        <v>A</v>
      </c>
      <c r="E539" s="63">
        <v>15</v>
      </c>
      <c r="F539" s="63">
        <v>32</v>
      </c>
      <c r="G539" s="63">
        <v>26</v>
      </c>
      <c r="H539" s="63">
        <v>6</v>
      </c>
      <c r="I539" s="63">
        <v>8</v>
      </c>
      <c r="J539" s="63"/>
      <c r="K539" s="61">
        <v>7</v>
      </c>
      <c r="L539" t="s">
        <v>151</v>
      </c>
    </row>
    <row r="540" spans="1:13" outlineLevel="1" x14ac:dyDescent="0.25">
      <c r="A540" s="64">
        <f t="shared" si="65"/>
        <v>35</v>
      </c>
      <c r="B540" s="64" t="str">
        <f t="shared" si="64"/>
        <v/>
      </c>
      <c r="C540" s="62">
        <f t="shared" si="61"/>
        <v>8</v>
      </c>
      <c r="D540" s="62" t="str">
        <f t="shared" si="62"/>
        <v>A</v>
      </c>
      <c r="E540" s="63">
        <v>13</v>
      </c>
      <c r="F540" s="63">
        <v>18</v>
      </c>
      <c r="G540" s="63">
        <v>33</v>
      </c>
      <c r="H540" s="63">
        <v>4</v>
      </c>
      <c r="I540" s="63">
        <v>1</v>
      </c>
      <c r="J540" s="63">
        <v>34</v>
      </c>
      <c r="K540" s="61">
        <v>8</v>
      </c>
      <c r="L540" t="s">
        <v>151</v>
      </c>
    </row>
    <row r="541" spans="1:13" outlineLevel="1" x14ac:dyDescent="0.25">
      <c r="A541" s="64">
        <f t="shared" si="65"/>
        <v>35</v>
      </c>
      <c r="B541" s="64" t="str">
        <f t="shared" si="64"/>
        <v/>
      </c>
      <c r="C541" s="62">
        <f t="shared" si="61"/>
        <v>1</v>
      </c>
      <c r="D541" s="62" t="str">
        <f t="shared" si="62"/>
        <v>B</v>
      </c>
      <c r="E541" s="63">
        <v>18</v>
      </c>
      <c r="F541" s="63">
        <v>28</v>
      </c>
      <c r="G541" s="63"/>
      <c r="H541" s="63">
        <v>1</v>
      </c>
      <c r="I541" s="63">
        <v>5</v>
      </c>
      <c r="J541" s="63"/>
      <c r="K541" s="61">
        <v>1</v>
      </c>
      <c r="L541" t="s">
        <v>152</v>
      </c>
    </row>
    <row r="542" spans="1:13" outlineLevel="1" x14ac:dyDescent="0.25">
      <c r="A542" s="64">
        <f t="shared" si="65"/>
        <v>35</v>
      </c>
      <c r="B542" s="64" t="str">
        <f t="shared" si="64"/>
        <v/>
      </c>
      <c r="C542" s="62">
        <f t="shared" si="61"/>
        <v>2</v>
      </c>
      <c r="D542" s="62" t="str">
        <f t="shared" si="62"/>
        <v>B</v>
      </c>
      <c r="E542" s="63">
        <v>21</v>
      </c>
      <c r="F542" s="63">
        <v>31</v>
      </c>
      <c r="G542" s="63"/>
      <c r="H542" s="63">
        <v>32</v>
      </c>
      <c r="I542" s="63">
        <v>22</v>
      </c>
      <c r="J542" s="63"/>
      <c r="K542" s="61">
        <v>2</v>
      </c>
      <c r="L542" t="s">
        <v>152</v>
      </c>
    </row>
    <row r="543" spans="1:13" outlineLevel="1" x14ac:dyDescent="0.25">
      <c r="A543" s="64">
        <f t="shared" si="65"/>
        <v>35</v>
      </c>
      <c r="B543" s="64" t="str">
        <f t="shared" si="64"/>
        <v/>
      </c>
      <c r="C543" s="62">
        <f t="shared" si="61"/>
        <v>3</v>
      </c>
      <c r="D543" s="62" t="str">
        <f t="shared" si="62"/>
        <v>B</v>
      </c>
      <c r="E543" s="63">
        <v>7</v>
      </c>
      <c r="F543" s="63">
        <v>34</v>
      </c>
      <c r="G543" s="63"/>
      <c r="H543" s="63">
        <v>6</v>
      </c>
      <c r="I543" s="63">
        <v>26</v>
      </c>
      <c r="J543" s="63"/>
      <c r="K543" s="61">
        <v>3</v>
      </c>
      <c r="L543" t="s">
        <v>152</v>
      </c>
    </row>
    <row r="544" spans="1:13" outlineLevel="1" x14ac:dyDescent="0.25">
      <c r="A544" s="64">
        <f t="shared" si="65"/>
        <v>35</v>
      </c>
      <c r="B544" s="64" t="str">
        <f t="shared" si="64"/>
        <v/>
      </c>
      <c r="C544" s="62">
        <f t="shared" si="61"/>
        <v>4</v>
      </c>
      <c r="D544" s="62" t="str">
        <f t="shared" si="62"/>
        <v>B</v>
      </c>
      <c r="E544" s="63">
        <v>23</v>
      </c>
      <c r="F544" s="63">
        <v>27</v>
      </c>
      <c r="G544" s="63"/>
      <c r="H544" s="63">
        <v>4</v>
      </c>
      <c r="I544" s="63">
        <v>12</v>
      </c>
      <c r="J544" s="63"/>
      <c r="K544" s="61">
        <v>4</v>
      </c>
      <c r="L544" t="s">
        <v>152</v>
      </c>
    </row>
    <row r="545" spans="1:12" outlineLevel="1" x14ac:dyDescent="0.25">
      <c r="A545" s="64">
        <f t="shared" si="65"/>
        <v>35</v>
      </c>
      <c r="B545" s="64" t="str">
        <f t="shared" si="64"/>
        <v/>
      </c>
      <c r="C545" s="62">
        <f t="shared" si="61"/>
        <v>5</v>
      </c>
      <c r="D545" s="62" t="str">
        <f t="shared" si="62"/>
        <v>B</v>
      </c>
      <c r="E545" s="63">
        <v>10</v>
      </c>
      <c r="F545" s="63">
        <v>33</v>
      </c>
      <c r="G545" s="63"/>
      <c r="H545" s="63">
        <v>11</v>
      </c>
      <c r="I545" s="63">
        <v>35</v>
      </c>
      <c r="J545" s="63"/>
      <c r="K545" s="61">
        <v>5</v>
      </c>
      <c r="L545" t="s">
        <v>152</v>
      </c>
    </row>
    <row r="546" spans="1:12" outlineLevel="1" x14ac:dyDescent="0.25">
      <c r="A546" s="64">
        <f t="shared" si="65"/>
        <v>35</v>
      </c>
      <c r="B546" s="64" t="str">
        <f t="shared" si="64"/>
        <v/>
      </c>
      <c r="C546" s="62">
        <f t="shared" si="61"/>
        <v>6</v>
      </c>
      <c r="D546" s="62" t="str">
        <f t="shared" si="62"/>
        <v>B</v>
      </c>
      <c r="E546" s="63">
        <v>3</v>
      </c>
      <c r="F546" s="63">
        <v>15</v>
      </c>
      <c r="G546" s="63"/>
      <c r="H546" s="63">
        <v>13</v>
      </c>
      <c r="I546" s="63">
        <v>19</v>
      </c>
      <c r="J546" s="63"/>
      <c r="K546" s="61">
        <v>6</v>
      </c>
      <c r="L546" t="s">
        <v>152</v>
      </c>
    </row>
    <row r="547" spans="1:12" outlineLevel="1" x14ac:dyDescent="0.25">
      <c r="A547" s="64">
        <f t="shared" si="65"/>
        <v>35</v>
      </c>
      <c r="B547" s="64" t="str">
        <f t="shared" si="64"/>
        <v/>
      </c>
      <c r="C547" s="62">
        <f t="shared" si="61"/>
        <v>7</v>
      </c>
      <c r="D547" s="62" t="str">
        <f t="shared" si="62"/>
        <v>B</v>
      </c>
      <c r="E547" s="63">
        <v>8</v>
      </c>
      <c r="F547" s="63">
        <v>25</v>
      </c>
      <c r="G547" s="63">
        <v>29</v>
      </c>
      <c r="H547" s="63">
        <v>16</v>
      </c>
      <c r="I547" s="63">
        <v>20</v>
      </c>
      <c r="J547" s="63"/>
      <c r="K547" s="61">
        <v>7</v>
      </c>
      <c r="L547" t="s">
        <v>152</v>
      </c>
    </row>
    <row r="548" spans="1:12" outlineLevel="1" x14ac:dyDescent="0.25">
      <c r="A548" s="64">
        <f t="shared" si="65"/>
        <v>35</v>
      </c>
      <c r="B548" s="64" t="str">
        <f t="shared" si="64"/>
        <v/>
      </c>
      <c r="C548" s="62">
        <f t="shared" si="61"/>
        <v>8</v>
      </c>
      <c r="D548" s="62" t="str">
        <f t="shared" si="62"/>
        <v>B</v>
      </c>
      <c r="E548" s="63">
        <v>9</v>
      </c>
      <c r="F548" s="63">
        <v>30</v>
      </c>
      <c r="G548" s="63">
        <v>2</v>
      </c>
      <c r="H548" s="63">
        <v>14</v>
      </c>
      <c r="I548" s="63">
        <v>17</v>
      </c>
      <c r="J548" s="63">
        <v>24</v>
      </c>
      <c r="K548" s="61">
        <v>8</v>
      </c>
      <c r="L548" t="s">
        <v>152</v>
      </c>
    </row>
    <row r="549" spans="1:12" outlineLevel="1" x14ac:dyDescent="0.25">
      <c r="A549" s="64">
        <f t="shared" si="65"/>
        <v>35</v>
      </c>
      <c r="B549" s="64" t="str">
        <f t="shared" si="64"/>
        <v/>
      </c>
      <c r="C549" s="62">
        <f t="shared" si="61"/>
        <v>1</v>
      </c>
      <c r="D549" s="62" t="str">
        <f t="shared" si="62"/>
        <v>C</v>
      </c>
      <c r="E549" s="63">
        <v>29</v>
      </c>
      <c r="F549" s="63">
        <v>32</v>
      </c>
      <c r="G549" s="63"/>
      <c r="H549" s="63">
        <v>2</v>
      </c>
      <c r="I549" s="63">
        <v>4</v>
      </c>
      <c r="J549" s="63"/>
      <c r="K549" s="61">
        <v>1</v>
      </c>
      <c r="L549" t="s">
        <v>153</v>
      </c>
    </row>
    <row r="550" spans="1:12" outlineLevel="1" x14ac:dyDescent="0.25">
      <c r="A550" s="64">
        <f t="shared" si="65"/>
        <v>35</v>
      </c>
      <c r="B550" s="64" t="str">
        <f t="shared" si="64"/>
        <v/>
      </c>
      <c r="C550" s="62">
        <f t="shared" ref="C550:C613" si="66">K550</f>
        <v>2</v>
      </c>
      <c r="D550" s="62" t="str">
        <f t="shared" ref="D550:D613" si="67">IF(C550="","",L550)</f>
        <v>C</v>
      </c>
      <c r="E550" s="63">
        <v>23</v>
      </c>
      <c r="F550" s="63">
        <v>25</v>
      </c>
      <c r="G550" s="63"/>
      <c r="H550" s="63">
        <v>9</v>
      </c>
      <c r="I550" s="63">
        <v>11</v>
      </c>
      <c r="J550" s="63"/>
      <c r="K550" s="61">
        <v>2</v>
      </c>
      <c r="L550" t="s">
        <v>153</v>
      </c>
    </row>
    <row r="551" spans="1:12" outlineLevel="1" x14ac:dyDescent="0.25">
      <c r="A551" s="64">
        <f t="shared" si="65"/>
        <v>35</v>
      </c>
      <c r="B551" s="64" t="str">
        <f t="shared" si="64"/>
        <v/>
      </c>
      <c r="C551" s="62">
        <f t="shared" si="66"/>
        <v>3</v>
      </c>
      <c r="D551" s="62" t="str">
        <f t="shared" si="67"/>
        <v>C</v>
      </c>
      <c r="E551" s="63">
        <v>1</v>
      </c>
      <c r="F551" s="63">
        <v>14</v>
      </c>
      <c r="G551" s="63"/>
      <c r="H551" s="63">
        <v>15</v>
      </c>
      <c r="I551" s="63">
        <v>22</v>
      </c>
      <c r="J551" s="63"/>
      <c r="K551" s="61">
        <v>3</v>
      </c>
      <c r="L551" t="s">
        <v>153</v>
      </c>
    </row>
    <row r="552" spans="1:12" outlineLevel="1" x14ac:dyDescent="0.25">
      <c r="A552" s="64">
        <f t="shared" si="65"/>
        <v>35</v>
      </c>
      <c r="B552" s="64" t="str">
        <f t="shared" si="64"/>
        <v/>
      </c>
      <c r="C552" s="62">
        <f t="shared" si="66"/>
        <v>4</v>
      </c>
      <c r="D552" s="62" t="str">
        <f t="shared" si="67"/>
        <v>C</v>
      </c>
      <c r="E552" s="63">
        <v>19</v>
      </c>
      <c r="F552" s="63">
        <v>24</v>
      </c>
      <c r="G552" s="63"/>
      <c r="H552" s="63">
        <v>7</v>
      </c>
      <c r="I552" s="63">
        <v>33</v>
      </c>
      <c r="J552" s="63"/>
      <c r="K552" s="61">
        <v>4</v>
      </c>
      <c r="L552" t="s">
        <v>153</v>
      </c>
    </row>
    <row r="553" spans="1:12" outlineLevel="1" x14ac:dyDescent="0.25">
      <c r="A553" s="64">
        <f t="shared" si="65"/>
        <v>35</v>
      </c>
      <c r="B553" s="64" t="str">
        <f t="shared" si="64"/>
        <v/>
      </c>
      <c r="C553" s="62">
        <f t="shared" si="66"/>
        <v>5</v>
      </c>
      <c r="D553" s="62" t="str">
        <f t="shared" si="67"/>
        <v>C</v>
      </c>
      <c r="E553" s="63">
        <v>13</v>
      </c>
      <c r="F553" s="63">
        <v>21</v>
      </c>
      <c r="G553" s="63"/>
      <c r="H553" s="63">
        <v>26</v>
      </c>
      <c r="I553" s="63">
        <v>30</v>
      </c>
      <c r="J553" s="63"/>
      <c r="K553" s="61">
        <v>5</v>
      </c>
      <c r="L553" t="s">
        <v>153</v>
      </c>
    </row>
    <row r="554" spans="1:12" outlineLevel="1" x14ac:dyDescent="0.25">
      <c r="A554" s="64">
        <f t="shared" si="65"/>
        <v>35</v>
      </c>
      <c r="B554" s="64" t="str">
        <f t="shared" si="64"/>
        <v/>
      </c>
      <c r="C554" s="62">
        <f t="shared" si="66"/>
        <v>6</v>
      </c>
      <c r="D554" s="62" t="str">
        <f t="shared" si="67"/>
        <v>C</v>
      </c>
      <c r="E554" s="63">
        <v>8</v>
      </c>
      <c r="F554" s="63">
        <v>17</v>
      </c>
      <c r="G554" s="63"/>
      <c r="H554" s="63">
        <v>18</v>
      </c>
      <c r="I554" s="63">
        <v>34</v>
      </c>
      <c r="J554" s="63"/>
      <c r="K554" s="61">
        <v>6</v>
      </c>
      <c r="L554" t="s">
        <v>153</v>
      </c>
    </row>
    <row r="555" spans="1:12" outlineLevel="1" x14ac:dyDescent="0.25">
      <c r="A555" s="64">
        <f t="shared" si="65"/>
        <v>35</v>
      </c>
      <c r="B555" s="64" t="str">
        <f t="shared" si="64"/>
        <v/>
      </c>
      <c r="C555" s="62">
        <f t="shared" si="66"/>
        <v>7</v>
      </c>
      <c r="D555" s="62" t="str">
        <f t="shared" si="67"/>
        <v>C</v>
      </c>
      <c r="E555" s="63">
        <v>31</v>
      </c>
      <c r="F555" s="63">
        <v>35</v>
      </c>
      <c r="G555" s="63">
        <v>12</v>
      </c>
      <c r="H555" s="63">
        <v>3</v>
      </c>
      <c r="I555" s="63">
        <v>5</v>
      </c>
      <c r="J555" s="63"/>
      <c r="K555" s="61">
        <v>7</v>
      </c>
      <c r="L555" t="s">
        <v>153</v>
      </c>
    </row>
    <row r="556" spans="1:12" outlineLevel="1" x14ac:dyDescent="0.25">
      <c r="A556" s="64">
        <f t="shared" si="65"/>
        <v>35</v>
      </c>
      <c r="B556" s="64" t="str">
        <f t="shared" si="64"/>
        <v/>
      </c>
      <c r="C556" s="62">
        <f t="shared" si="66"/>
        <v>8</v>
      </c>
      <c r="D556" s="62" t="str">
        <f t="shared" si="67"/>
        <v>C</v>
      </c>
      <c r="E556" s="63">
        <v>6</v>
      </c>
      <c r="F556" s="63">
        <v>10</v>
      </c>
      <c r="G556" s="63">
        <v>16</v>
      </c>
      <c r="H556" s="63">
        <v>20</v>
      </c>
      <c r="I556" s="63">
        <v>27</v>
      </c>
      <c r="J556" s="63">
        <v>28</v>
      </c>
      <c r="K556" s="61">
        <v>8</v>
      </c>
      <c r="L556" t="s">
        <v>153</v>
      </c>
    </row>
    <row r="557" spans="1:12" outlineLevel="1" x14ac:dyDescent="0.25">
      <c r="A557" s="64">
        <f t="shared" si="65"/>
        <v>35</v>
      </c>
      <c r="B557" s="64" t="str">
        <f t="shared" si="64"/>
        <v/>
      </c>
      <c r="C557" s="62">
        <f t="shared" si="66"/>
        <v>1</v>
      </c>
      <c r="D557" s="62" t="str">
        <f t="shared" si="67"/>
        <v>D</v>
      </c>
      <c r="E557" s="62">
        <v>2</v>
      </c>
      <c r="F557" s="62">
        <v>34</v>
      </c>
      <c r="G557" s="63"/>
      <c r="H557" s="62">
        <v>11</v>
      </c>
      <c r="I557" s="62">
        <v>27</v>
      </c>
      <c r="J557" s="63"/>
      <c r="K557" s="61">
        <v>1</v>
      </c>
      <c r="L557" t="s">
        <v>154</v>
      </c>
    </row>
    <row r="558" spans="1:12" outlineLevel="1" x14ac:dyDescent="0.25">
      <c r="A558" s="64">
        <f t="shared" si="65"/>
        <v>35</v>
      </c>
      <c r="B558" s="64" t="str">
        <f t="shared" si="64"/>
        <v/>
      </c>
      <c r="C558" s="62">
        <f t="shared" si="66"/>
        <v>2</v>
      </c>
      <c r="D558" s="62" t="str">
        <f t="shared" si="67"/>
        <v>D</v>
      </c>
      <c r="E558" s="62">
        <v>7</v>
      </c>
      <c r="F558" s="62">
        <v>8</v>
      </c>
      <c r="G558" s="63"/>
      <c r="H558" s="62">
        <v>5</v>
      </c>
      <c r="I558" s="62">
        <v>22</v>
      </c>
      <c r="J558" s="63"/>
      <c r="K558" s="61">
        <v>2</v>
      </c>
      <c r="L558" t="s">
        <v>154</v>
      </c>
    </row>
    <row r="559" spans="1:12" outlineLevel="1" x14ac:dyDescent="0.25">
      <c r="A559" s="64">
        <f t="shared" si="65"/>
        <v>35</v>
      </c>
      <c r="B559" s="64" t="str">
        <f t="shared" si="64"/>
        <v/>
      </c>
      <c r="C559" s="62">
        <f t="shared" si="66"/>
        <v>3</v>
      </c>
      <c r="D559" s="62" t="str">
        <f t="shared" si="67"/>
        <v>D</v>
      </c>
      <c r="E559" s="62">
        <v>14</v>
      </c>
      <c r="F559" s="62">
        <v>26</v>
      </c>
      <c r="G559" s="63"/>
      <c r="H559" s="62">
        <v>19</v>
      </c>
      <c r="I559" s="62">
        <v>31</v>
      </c>
      <c r="J559" s="63"/>
      <c r="K559" s="61">
        <v>3</v>
      </c>
      <c r="L559" t="s">
        <v>154</v>
      </c>
    </row>
    <row r="560" spans="1:12" outlineLevel="1" x14ac:dyDescent="0.25">
      <c r="A560" s="64">
        <f t="shared" si="65"/>
        <v>35</v>
      </c>
      <c r="B560" s="64" t="str">
        <f t="shared" si="64"/>
        <v/>
      </c>
      <c r="C560" s="62">
        <f t="shared" si="66"/>
        <v>4</v>
      </c>
      <c r="D560" s="62" t="str">
        <f t="shared" si="67"/>
        <v>D</v>
      </c>
      <c r="E560" s="62">
        <v>13</v>
      </c>
      <c r="F560" s="62">
        <v>17</v>
      </c>
      <c r="G560" s="63"/>
      <c r="H560" s="62">
        <v>6</v>
      </c>
      <c r="I560" s="62">
        <v>35</v>
      </c>
      <c r="J560" s="63"/>
      <c r="K560" s="61">
        <v>4</v>
      </c>
      <c r="L560" t="s">
        <v>154</v>
      </c>
    </row>
    <row r="561" spans="1:13" outlineLevel="1" x14ac:dyDescent="0.25">
      <c r="A561" s="64">
        <f t="shared" si="65"/>
        <v>35</v>
      </c>
      <c r="B561" s="64" t="str">
        <f t="shared" si="64"/>
        <v/>
      </c>
      <c r="C561" s="62">
        <f t="shared" si="66"/>
        <v>5</v>
      </c>
      <c r="D561" s="62" t="str">
        <f t="shared" si="67"/>
        <v>D</v>
      </c>
      <c r="E561" s="62">
        <v>9</v>
      </c>
      <c r="F561" s="62">
        <v>20</v>
      </c>
      <c r="G561" s="63"/>
      <c r="H561" s="62">
        <v>1</v>
      </c>
      <c r="I561" s="62">
        <v>33</v>
      </c>
      <c r="J561" s="63"/>
      <c r="K561" s="61">
        <v>5</v>
      </c>
      <c r="L561" t="s">
        <v>154</v>
      </c>
    </row>
    <row r="562" spans="1:13" outlineLevel="1" x14ac:dyDescent="0.25">
      <c r="A562" s="64">
        <f t="shared" si="65"/>
        <v>35</v>
      </c>
      <c r="B562" s="64" t="str">
        <f t="shared" si="64"/>
        <v/>
      </c>
      <c r="C562" s="62">
        <f t="shared" si="66"/>
        <v>6</v>
      </c>
      <c r="D562" s="62" t="str">
        <f t="shared" si="67"/>
        <v>D</v>
      </c>
      <c r="E562" s="62">
        <v>3</v>
      </c>
      <c r="F562" s="62">
        <v>28</v>
      </c>
      <c r="G562" s="63"/>
      <c r="H562" s="62">
        <v>4</v>
      </c>
      <c r="I562" s="62">
        <v>25</v>
      </c>
      <c r="J562" s="63"/>
      <c r="K562" s="61">
        <v>6</v>
      </c>
      <c r="L562" t="s">
        <v>154</v>
      </c>
    </row>
    <row r="563" spans="1:13" outlineLevel="1" x14ac:dyDescent="0.25">
      <c r="A563" s="64">
        <f t="shared" si="65"/>
        <v>35</v>
      </c>
      <c r="B563" s="64" t="str">
        <f t="shared" si="64"/>
        <v/>
      </c>
      <c r="C563" s="62">
        <f t="shared" si="66"/>
        <v>7</v>
      </c>
      <c r="D563" s="62" t="str">
        <f t="shared" si="67"/>
        <v>D</v>
      </c>
      <c r="E563" s="62">
        <v>10</v>
      </c>
      <c r="F563" s="62">
        <v>32</v>
      </c>
      <c r="G563" s="62">
        <v>21</v>
      </c>
      <c r="H563" s="62">
        <v>12</v>
      </c>
      <c r="I563" s="62">
        <v>18</v>
      </c>
      <c r="J563" s="63"/>
      <c r="K563" s="61">
        <v>7</v>
      </c>
      <c r="L563" t="s">
        <v>154</v>
      </c>
    </row>
    <row r="564" spans="1:13" ht="15.75" outlineLevel="1" thickBot="1" x14ac:dyDescent="0.3">
      <c r="A564" s="64">
        <f t="shared" si="65"/>
        <v>35</v>
      </c>
      <c r="B564" s="64" t="str">
        <f t="shared" si="64"/>
        <v/>
      </c>
      <c r="C564" s="62">
        <f t="shared" si="66"/>
        <v>8</v>
      </c>
      <c r="D564" s="62" t="str">
        <f t="shared" si="67"/>
        <v>D</v>
      </c>
      <c r="E564" s="62">
        <v>16</v>
      </c>
      <c r="F564" s="62">
        <v>24</v>
      </c>
      <c r="G564" s="62">
        <v>30</v>
      </c>
      <c r="H564" s="62">
        <v>15</v>
      </c>
      <c r="I564" s="62">
        <v>23</v>
      </c>
      <c r="J564" s="62">
        <v>29</v>
      </c>
      <c r="K564" s="61">
        <v>8</v>
      </c>
      <c r="L564" t="s">
        <v>154</v>
      </c>
    </row>
    <row r="565" spans="1:13" ht="15.75" outlineLevel="1" thickTop="1" x14ac:dyDescent="0.25">
      <c r="A565" s="52">
        <v>36</v>
      </c>
      <c r="B565" s="52" t="str">
        <f t="shared" si="64"/>
        <v/>
      </c>
      <c r="C565" s="58">
        <f t="shared" si="66"/>
        <v>1</v>
      </c>
      <c r="D565" s="58" t="str">
        <f t="shared" si="67"/>
        <v>A</v>
      </c>
      <c r="E565" s="59">
        <v>31</v>
      </c>
      <c r="F565" s="59">
        <v>36</v>
      </c>
      <c r="G565" s="59"/>
      <c r="H565" s="59">
        <v>8</v>
      </c>
      <c r="I565" s="59">
        <v>18</v>
      </c>
      <c r="J565" s="59"/>
      <c r="K565" s="61">
        <v>1</v>
      </c>
      <c r="L565" t="s">
        <v>151</v>
      </c>
      <c r="M565" s="186" t="s">
        <v>281</v>
      </c>
    </row>
    <row r="566" spans="1:13" outlineLevel="1" x14ac:dyDescent="0.25">
      <c r="A566" s="52">
        <f t="shared" ref="A566:A600" si="68">A565</f>
        <v>36</v>
      </c>
      <c r="B566" s="52" t="str">
        <f t="shared" si="64"/>
        <v/>
      </c>
      <c r="C566" s="58">
        <f t="shared" si="66"/>
        <v>2</v>
      </c>
      <c r="D566" s="58" t="str">
        <f t="shared" si="67"/>
        <v>A</v>
      </c>
      <c r="E566" s="59">
        <v>21</v>
      </c>
      <c r="F566" s="59">
        <v>26</v>
      </c>
      <c r="G566" s="59"/>
      <c r="H566" s="59">
        <v>4</v>
      </c>
      <c r="I566" s="59">
        <v>32</v>
      </c>
      <c r="J566" s="59"/>
      <c r="K566" s="61">
        <v>2</v>
      </c>
      <c r="L566" t="s">
        <v>151</v>
      </c>
    </row>
    <row r="567" spans="1:13" outlineLevel="1" x14ac:dyDescent="0.25">
      <c r="A567" s="52">
        <f t="shared" si="68"/>
        <v>36</v>
      </c>
      <c r="B567" s="52" t="str">
        <f t="shared" si="64"/>
        <v/>
      </c>
      <c r="C567" s="58">
        <f t="shared" si="66"/>
        <v>3</v>
      </c>
      <c r="D567" s="58" t="str">
        <f t="shared" si="67"/>
        <v>A</v>
      </c>
      <c r="E567" s="59">
        <v>25</v>
      </c>
      <c r="F567" s="59">
        <v>29</v>
      </c>
      <c r="G567" s="59"/>
      <c r="H567" s="59">
        <v>13</v>
      </c>
      <c r="I567" s="59">
        <v>28</v>
      </c>
      <c r="J567" s="59"/>
      <c r="K567" s="61">
        <v>3</v>
      </c>
      <c r="L567" t="s">
        <v>151</v>
      </c>
    </row>
    <row r="568" spans="1:13" outlineLevel="1" x14ac:dyDescent="0.25">
      <c r="A568" s="52">
        <f t="shared" si="68"/>
        <v>36</v>
      </c>
      <c r="B568" s="52" t="str">
        <f t="shared" si="64"/>
        <v/>
      </c>
      <c r="C568" s="58">
        <f t="shared" si="66"/>
        <v>4</v>
      </c>
      <c r="D568" s="58" t="str">
        <f t="shared" si="67"/>
        <v>A</v>
      </c>
      <c r="E568" s="59">
        <v>3</v>
      </c>
      <c r="F568" s="59">
        <v>24</v>
      </c>
      <c r="G568" s="59"/>
      <c r="H568" s="59">
        <v>5</v>
      </c>
      <c r="I568" s="59">
        <v>15</v>
      </c>
      <c r="J568" s="59"/>
      <c r="K568" s="61">
        <v>4</v>
      </c>
      <c r="L568" t="s">
        <v>151</v>
      </c>
    </row>
    <row r="569" spans="1:13" outlineLevel="1" x14ac:dyDescent="0.25">
      <c r="A569" s="52">
        <f t="shared" si="68"/>
        <v>36</v>
      </c>
      <c r="B569" s="52" t="str">
        <f t="shared" si="64"/>
        <v/>
      </c>
      <c r="C569" s="58">
        <f t="shared" si="66"/>
        <v>5</v>
      </c>
      <c r="D569" s="58" t="str">
        <f t="shared" si="67"/>
        <v>A</v>
      </c>
      <c r="E569" s="59">
        <v>9</v>
      </c>
      <c r="F569" s="59">
        <v>16</v>
      </c>
      <c r="G569" s="59"/>
      <c r="H569" s="59">
        <v>1</v>
      </c>
      <c r="I569" s="59">
        <v>34</v>
      </c>
      <c r="J569" s="59"/>
      <c r="K569" s="61">
        <v>5</v>
      </c>
      <c r="L569" t="s">
        <v>151</v>
      </c>
    </row>
    <row r="570" spans="1:13" outlineLevel="1" x14ac:dyDescent="0.25">
      <c r="A570" s="52">
        <f t="shared" si="68"/>
        <v>36</v>
      </c>
      <c r="B570" s="52" t="str">
        <f t="shared" si="64"/>
        <v/>
      </c>
      <c r="C570" s="58">
        <f t="shared" si="66"/>
        <v>6</v>
      </c>
      <c r="D570" s="58" t="str">
        <f t="shared" si="67"/>
        <v>A</v>
      </c>
      <c r="E570" s="59">
        <v>22</v>
      </c>
      <c r="F570" s="59">
        <v>35</v>
      </c>
      <c r="G570" s="59"/>
      <c r="H570" s="59">
        <v>10</v>
      </c>
      <c r="I570" s="59">
        <v>11</v>
      </c>
      <c r="J570" s="59"/>
      <c r="K570" s="61">
        <v>6</v>
      </c>
      <c r="L570" t="s">
        <v>151</v>
      </c>
    </row>
    <row r="571" spans="1:13" outlineLevel="1" x14ac:dyDescent="0.25">
      <c r="A571" s="52">
        <f t="shared" si="68"/>
        <v>36</v>
      </c>
      <c r="B571" s="52" t="str">
        <f t="shared" si="64"/>
        <v/>
      </c>
      <c r="C571" s="58">
        <f t="shared" si="66"/>
        <v>7</v>
      </c>
      <c r="D571" s="58" t="str">
        <f t="shared" si="67"/>
        <v>A</v>
      </c>
      <c r="E571" s="59">
        <v>17</v>
      </c>
      <c r="F571" s="59">
        <v>19</v>
      </c>
      <c r="G571" s="59"/>
      <c r="H571" s="59">
        <v>27</v>
      </c>
      <c r="I571" s="59">
        <v>33</v>
      </c>
      <c r="J571" s="59"/>
      <c r="K571" s="61">
        <v>7</v>
      </c>
      <c r="L571" t="s">
        <v>151</v>
      </c>
    </row>
    <row r="572" spans="1:13" outlineLevel="1" x14ac:dyDescent="0.25">
      <c r="A572" s="52">
        <f t="shared" si="68"/>
        <v>36</v>
      </c>
      <c r="B572" s="52" t="str">
        <f t="shared" si="64"/>
        <v/>
      </c>
      <c r="C572" s="58">
        <f t="shared" si="66"/>
        <v>8</v>
      </c>
      <c r="D572" s="58" t="str">
        <f t="shared" si="67"/>
        <v>A</v>
      </c>
      <c r="E572" s="59">
        <v>20</v>
      </c>
      <c r="F572" s="59">
        <v>23</v>
      </c>
      <c r="G572" s="59"/>
      <c r="H572" s="59">
        <v>7</v>
      </c>
      <c r="I572" s="59">
        <v>14</v>
      </c>
      <c r="J572" s="59"/>
      <c r="K572" s="61">
        <v>8</v>
      </c>
      <c r="L572" t="s">
        <v>151</v>
      </c>
    </row>
    <row r="573" spans="1:13" outlineLevel="1" x14ac:dyDescent="0.25">
      <c r="A573" s="52">
        <f t="shared" si="68"/>
        <v>36</v>
      </c>
      <c r="B573" s="52" t="str">
        <f t="shared" si="64"/>
        <v/>
      </c>
      <c r="C573" s="58">
        <f t="shared" si="66"/>
        <v>9</v>
      </c>
      <c r="D573" s="58" t="str">
        <f t="shared" si="67"/>
        <v>A</v>
      </c>
      <c r="E573" s="59">
        <v>12</v>
      </c>
      <c r="F573" s="59">
        <v>30</v>
      </c>
      <c r="G573" s="59"/>
      <c r="H573" s="59">
        <v>2</v>
      </c>
      <c r="I573" s="59">
        <v>6</v>
      </c>
      <c r="J573" s="59"/>
      <c r="K573" s="61">
        <v>9</v>
      </c>
      <c r="L573" t="s">
        <v>151</v>
      </c>
    </row>
    <row r="574" spans="1:13" outlineLevel="1" x14ac:dyDescent="0.25">
      <c r="A574" s="52">
        <f t="shared" si="68"/>
        <v>36</v>
      </c>
      <c r="B574" s="52" t="str">
        <f t="shared" si="64"/>
        <v/>
      </c>
      <c r="C574" s="58">
        <f t="shared" si="66"/>
        <v>1</v>
      </c>
      <c r="D574" s="58" t="str">
        <f t="shared" si="67"/>
        <v>B</v>
      </c>
      <c r="E574" s="59">
        <v>29</v>
      </c>
      <c r="F574" s="59">
        <v>35</v>
      </c>
      <c r="G574" s="59"/>
      <c r="H574" s="59">
        <v>4</v>
      </c>
      <c r="I574" s="59">
        <v>6</v>
      </c>
      <c r="J574" s="59"/>
      <c r="K574" s="61">
        <v>1</v>
      </c>
      <c r="L574" t="s">
        <v>152</v>
      </c>
    </row>
    <row r="575" spans="1:13" outlineLevel="1" x14ac:dyDescent="0.25">
      <c r="A575" s="52">
        <f t="shared" si="68"/>
        <v>36</v>
      </c>
      <c r="B575" s="52" t="str">
        <f t="shared" si="64"/>
        <v/>
      </c>
      <c r="C575" s="58">
        <f t="shared" si="66"/>
        <v>2</v>
      </c>
      <c r="D575" s="58" t="str">
        <f t="shared" si="67"/>
        <v>B</v>
      </c>
      <c r="E575" s="59">
        <v>5</v>
      </c>
      <c r="F575" s="59">
        <v>18</v>
      </c>
      <c r="G575" s="59"/>
      <c r="H575" s="59">
        <v>16</v>
      </c>
      <c r="I575" s="59">
        <v>20</v>
      </c>
      <c r="J575" s="59"/>
      <c r="K575" s="61">
        <v>2</v>
      </c>
      <c r="L575" t="s">
        <v>152</v>
      </c>
    </row>
    <row r="576" spans="1:13" outlineLevel="1" x14ac:dyDescent="0.25">
      <c r="A576" s="52">
        <f t="shared" si="68"/>
        <v>36</v>
      </c>
      <c r="B576" s="52" t="str">
        <f t="shared" si="64"/>
        <v/>
      </c>
      <c r="C576" s="58">
        <f t="shared" si="66"/>
        <v>3</v>
      </c>
      <c r="D576" s="58" t="str">
        <f t="shared" si="67"/>
        <v>B</v>
      </c>
      <c r="E576" s="59">
        <v>1</v>
      </c>
      <c r="F576" s="59">
        <v>23</v>
      </c>
      <c r="G576" s="59"/>
      <c r="H576" s="59">
        <v>21</v>
      </c>
      <c r="I576" s="59">
        <v>36</v>
      </c>
      <c r="J576" s="59"/>
      <c r="K576" s="61">
        <v>3</v>
      </c>
      <c r="L576" t="s">
        <v>152</v>
      </c>
    </row>
    <row r="577" spans="1:12" outlineLevel="1" x14ac:dyDescent="0.25">
      <c r="A577" s="52">
        <f t="shared" si="68"/>
        <v>36</v>
      </c>
      <c r="B577" s="52" t="str">
        <f t="shared" si="64"/>
        <v/>
      </c>
      <c r="C577" s="58">
        <f t="shared" si="66"/>
        <v>4</v>
      </c>
      <c r="D577" s="58" t="str">
        <f t="shared" si="67"/>
        <v>B</v>
      </c>
      <c r="E577" s="59">
        <v>9</v>
      </c>
      <c r="F577" s="59">
        <v>27</v>
      </c>
      <c r="G577" s="59"/>
      <c r="H577" s="59">
        <v>12</v>
      </c>
      <c r="I577" s="59">
        <v>32</v>
      </c>
      <c r="J577" s="59"/>
      <c r="K577" s="61">
        <v>4</v>
      </c>
      <c r="L577" t="s">
        <v>152</v>
      </c>
    </row>
    <row r="578" spans="1:12" outlineLevel="1" x14ac:dyDescent="0.25">
      <c r="A578" s="52">
        <f t="shared" si="68"/>
        <v>36</v>
      </c>
      <c r="B578" s="52" t="str">
        <f t="shared" si="64"/>
        <v/>
      </c>
      <c r="C578" s="58">
        <f t="shared" si="66"/>
        <v>5</v>
      </c>
      <c r="D578" s="58" t="str">
        <f t="shared" si="67"/>
        <v>B</v>
      </c>
      <c r="E578" s="59">
        <v>30</v>
      </c>
      <c r="F578" s="59">
        <v>33</v>
      </c>
      <c r="G578" s="59"/>
      <c r="H578" s="59">
        <v>7</v>
      </c>
      <c r="I578" s="59">
        <v>13</v>
      </c>
      <c r="J578" s="59"/>
      <c r="K578" s="61">
        <v>5</v>
      </c>
      <c r="L578" t="s">
        <v>152</v>
      </c>
    </row>
    <row r="579" spans="1:12" outlineLevel="1" x14ac:dyDescent="0.25">
      <c r="A579" s="52">
        <f t="shared" si="68"/>
        <v>36</v>
      </c>
      <c r="B579" s="52" t="str">
        <f t="shared" si="64"/>
        <v/>
      </c>
      <c r="C579" s="58">
        <f t="shared" si="66"/>
        <v>6</v>
      </c>
      <c r="D579" s="58" t="str">
        <f t="shared" si="67"/>
        <v>B</v>
      </c>
      <c r="E579" s="59">
        <v>11</v>
      </c>
      <c r="F579" s="59">
        <v>19</v>
      </c>
      <c r="G579" s="59"/>
      <c r="H579" s="59">
        <v>14</v>
      </c>
      <c r="I579" s="59">
        <v>28</v>
      </c>
      <c r="J579" s="59"/>
      <c r="K579" s="61">
        <v>6</v>
      </c>
      <c r="L579" t="s">
        <v>152</v>
      </c>
    </row>
    <row r="580" spans="1:12" outlineLevel="1" x14ac:dyDescent="0.25">
      <c r="A580" s="52">
        <f t="shared" si="68"/>
        <v>36</v>
      </c>
      <c r="B580" s="52" t="str">
        <f t="shared" si="64"/>
        <v/>
      </c>
      <c r="C580" s="58">
        <f t="shared" si="66"/>
        <v>7</v>
      </c>
      <c r="D580" s="58" t="str">
        <f t="shared" si="67"/>
        <v>B</v>
      </c>
      <c r="E580" s="59">
        <v>31</v>
      </c>
      <c r="F580" s="59">
        <v>34</v>
      </c>
      <c r="G580" s="59"/>
      <c r="H580" s="59">
        <v>25</v>
      </c>
      <c r="I580" s="59">
        <v>26</v>
      </c>
      <c r="J580" s="59"/>
      <c r="K580" s="61">
        <v>7</v>
      </c>
      <c r="L580" t="s">
        <v>152</v>
      </c>
    </row>
    <row r="581" spans="1:12" outlineLevel="1" x14ac:dyDescent="0.25">
      <c r="A581" s="52">
        <f t="shared" si="68"/>
        <v>36</v>
      </c>
      <c r="B581" s="52" t="str">
        <f t="shared" ref="B581:B644" si="69">IF(A581&lt;&gt;$B$3,"",$B$3&amp;"-"&amp;D581&amp;"-"&amp;C581)</f>
        <v/>
      </c>
      <c r="C581" s="58">
        <f t="shared" si="66"/>
        <v>8</v>
      </c>
      <c r="D581" s="58" t="str">
        <f t="shared" si="67"/>
        <v>B</v>
      </c>
      <c r="E581" s="59">
        <v>8</v>
      </c>
      <c r="F581" s="59">
        <v>10</v>
      </c>
      <c r="G581" s="59"/>
      <c r="H581" s="59">
        <v>2</v>
      </c>
      <c r="I581" s="59">
        <v>24</v>
      </c>
      <c r="J581" s="59"/>
      <c r="K581" s="61">
        <v>8</v>
      </c>
      <c r="L581" t="s">
        <v>152</v>
      </c>
    </row>
    <row r="582" spans="1:12" outlineLevel="1" x14ac:dyDescent="0.25">
      <c r="A582" s="52">
        <f t="shared" si="68"/>
        <v>36</v>
      </c>
      <c r="B582" s="52" t="str">
        <f t="shared" si="69"/>
        <v/>
      </c>
      <c r="C582" s="58">
        <f t="shared" si="66"/>
        <v>9</v>
      </c>
      <c r="D582" s="58" t="str">
        <f t="shared" si="67"/>
        <v>B</v>
      </c>
      <c r="E582" s="59">
        <v>3</v>
      </c>
      <c r="F582" s="59">
        <v>17</v>
      </c>
      <c r="G582" s="59"/>
      <c r="H582" s="59">
        <v>15</v>
      </c>
      <c r="I582" s="59">
        <v>22</v>
      </c>
      <c r="J582" s="59"/>
      <c r="K582" s="61">
        <v>9</v>
      </c>
      <c r="L582" t="s">
        <v>152</v>
      </c>
    </row>
    <row r="583" spans="1:12" outlineLevel="1" x14ac:dyDescent="0.25">
      <c r="A583" s="52">
        <f t="shared" si="68"/>
        <v>36</v>
      </c>
      <c r="B583" s="52" t="str">
        <f t="shared" si="69"/>
        <v/>
      </c>
      <c r="C583" s="58">
        <f t="shared" si="66"/>
        <v>1</v>
      </c>
      <c r="D583" s="58" t="str">
        <f t="shared" si="67"/>
        <v>C</v>
      </c>
      <c r="E583" s="59">
        <v>23</v>
      </c>
      <c r="F583" s="59">
        <v>27</v>
      </c>
      <c r="G583" s="59"/>
      <c r="H583" s="59">
        <v>25</v>
      </c>
      <c r="I583" s="59">
        <v>28</v>
      </c>
      <c r="J583" s="59"/>
      <c r="K583" s="61">
        <v>1</v>
      </c>
      <c r="L583" t="s">
        <v>153</v>
      </c>
    </row>
    <row r="584" spans="1:12" outlineLevel="1" x14ac:dyDescent="0.25">
      <c r="A584" s="52">
        <f t="shared" si="68"/>
        <v>36</v>
      </c>
      <c r="B584" s="52" t="str">
        <f t="shared" si="69"/>
        <v/>
      </c>
      <c r="C584" s="58">
        <f t="shared" si="66"/>
        <v>2</v>
      </c>
      <c r="D584" s="58" t="str">
        <f t="shared" si="67"/>
        <v>C</v>
      </c>
      <c r="E584" s="59">
        <v>1</v>
      </c>
      <c r="F584" s="59">
        <v>18</v>
      </c>
      <c r="G584" s="59"/>
      <c r="H584" s="59">
        <v>6</v>
      </c>
      <c r="I584" s="59">
        <v>24</v>
      </c>
      <c r="J584" s="59"/>
      <c r="K584" s="61">
        <v>2</v>
      </c>
      <c r="L584" t="s">
        <v>153</v>
      </c>
    </row>
    <row r="585" spans="1:12" outlineLevel="1" x14ac:dyDescent="0.25">
      <c r="A585" s="52">
        <f t="shared" si="68"/>
        <v>36</v>
      </c>
      <c r="B585" s="52" t="str">
        <f t="shared" si="69"/>
        <v/>
      </c>
      <c r="C585" s="58">
        <f t="shared" si="66"/>
        <v>3</v>
      </c>
      <c r="D585" s="58" t="str">
        <f t="shared" si="67"/>
        <v>C</v>
      </c>
      <c r="E585" s="59">
        <v>32</v>
      </c>
      <c r="F585" s="59">
        <v>36</v>
      </c>
      <c r="G585" s="59"/>
      <c r="H585" s="59">
        <v>3</v>
      </c>
      <c r="I585" s="59">
        <v>34</v>
      </c>
      <c r="J585" s="59"/>
      <c r="K585" s="61">
        <v>3</v>
      </c>
      <c r="L585" t="s">
        <v>153</v>
      </c>
    </row>
    <row r="586" spans="1:12" outlineLevel="1" x14ac:dyDescent="0.25">
      <c r="A586" s="52">
        <f t="shared" si="68"/>
        <v>36</v>
      </c>
      <c r="B586" s="52" t="str">
        <f t="shared" si="69"/>
        <v/>
      </c>
      <c r="C586" s="58">
        <f t="shared" si="66"/>
        <v>4</v>
      </c>
      <c r="D586" s="58" t="str">
        <f t="shared" si="67"/>
        <v>C</v>
      </c>
      <c r="E586" s="59">
        <v>10</v>
      </c>
      <c r="F586" s="59">
        <v>12</v>
      </c>
      <c r="G586" s="59"/>
      <c r="H586" s="59">
        <v>26</v>
      </c>
      <c r="I586" s="59">
        <v>33</v>
      </c>
      <c r="J586" s="59"/>
      <c r="K586" s="61">
        <v>4</v>
      </c>
      <c r="L586" t="s">
        <v>153</v>
      </c>
    </row>
    <row r="587" spans="1:12" outlineLevel="1" x14ac:dyDescent="0.25">
      <c r="A587" s="52">
        <f t="shared" si="68"/>
        <v>36</v>
      </c>
      <c r="B587" s="52" t="str">
        <f t="shared" si="69"/>
        <v/>
      </c>
      <c r="C587" s="58">
        <f t="shared" si="66"/>
        <v>5</v>
      </c>
      <c r="D587" s="58" t="str">
        <f t="shared" si="67"/>
        <v>C</v>
      </c>
      <c r="E587" s="59">
        <v>2</v>
      </c>
      <c r="F587" s="59">
        <v>31</v>
      </c>
      <c r="G587" s="59"/>
      <c r="H587" s="59">
        <v>14</v>
      </c>
      <c r="I587" s="59">
        <v>21</v>
      </c>
      <c r="J587" s="59"/>
      <c r="K587" s="61">
        <v>5</v>
      </c>
      <c r="L587" t="s">
        <v>153</v>
      </c>
    </row>
    <row r="588" spans="1:12" outlineLevel="1" x14ac:dyDescent="0.25">
      <c r="A588" s="52">
        <f t="shared" si="68"/>
        <v>36</v>
      </c>
      <c r="B588" s="52" t="str">
        <f t="shared" si="69"/>
        <v/>
      </c>
      <c r="C588" s="58">
        <f t="shared" si="66"/>
        <v>6</v>
      </c>
      <c r="D588" s="58" t="str">
        <f t="shared" si="67"/>
        <v>C</v>
      </c>
      <c r="E588" s="59">
        <v>4</v>
      </c>
      <c r="F588" s="59">
        <v>13</v>
      </c>
      <c r="G588" s="59"/>
      <c r="H588" s="59">
        <v>8</v>
      </c>
      <c r="I588" s="59">
        <v>20</v>
      </c>
      <c r="J588" s="59"/>
      <c r="K588" s="61">
        <v>6</v>
      </c>
      <c r="L588" t="s">
        <v>153</v>
      </c>
    </row>
    <row r="589" spans="1:12" outlineLevel="1" x14ac:dyDescent="0.25">
      <c r="A589" s="52">
        <f t="shared" si="68"/>
        <v>36</v>
      </c>
      <c r="B589" s="52" t="str">
        <f t="shared" si="69"/>
        <v/>
      </c>
      <c r="C589" s="58">
        <f t="shared" si="66"/>
        <v>7</v>
      </c>
      <c r="D589" s="58" t="str">
        <f t="shared" si="67"/>
        <v>C</v>
      </c>
      <c r="E589" s="59">
        <v>22</v>
      </c>
      <c r="F589" s="59">
        <v>29</v>
      </c>
      <c r="G589" s="59"/>
      <c r="H589" s="59">
        <v>9</v>
      </c>
      <c r="I589" s="59">
        <v>19</v>
      </c>
      <c r="J589" s="59"/>
      <c r="K589" s="61">
        <v>7</v>
      </c>
      <c r="L589" t="s">
        <v>153</v>
      </c>
    </row>
    <row r="590" spans="1:12" outlineLevel="1" x14ac:dyDescent="0.25">
      <c r="A590" s="52">
        <f t="shared" si="68"/>
        <v>36</v>
      </c>
      <c r="B590" s="52" t="str">
        <f t="shared" si="69"/>
        <v/>
      </c>
      <c r="C590" s="58">
        <f t="shared" si="66"/>
        <v>8</v>
      </c>
      <c r="D590" s="58" t="str">
        <f t="shared" si="67"/>
        <v>C</v>
      </c>
      <c r="E590" s="59">
        <v>16</v>
      </c>
      <c r="F590" s="59">
        <v>17</v>
      </c>
      <c r="G590" s="59"/>
      <c r="H590" s="59">
        <v>7</v>
      </c>
      <c r="I590" s="59">
        <v>35</v>
      </c>
      <c r="J590" s="59"/>
      <c r="K590" s="61">
        <v>8</v>
      </c>
      <c r="L590" t="s">
        <v>153</v>
      </c>
    </row>
    <row r="591" spans="1:12" outlineLevel="1" x14ac:dyDescent="0.25">
      <c r="A591" s="52">
        <f t="shared" si="68"/>
        <v>36</v>
      </c>
      <c r="B591" s="52" t="str">
        <f t="shared" si="69"/>
        <v/>
      </c>
      <c r="C591" s="58">
        <f t="shared" si="66"/>
        <v>9</v>
      </c>
      <c r="D591" s="58" t="str">
        <f t="shared" si="67"/>
        <v>C</v>
      </c>
      <c r="E591" s="59">
        <v>15</v>
      </c>
      <c r="F591" s="59">
        <v>30</v>
      </c>
      <c r="G591" s="59"/>
      <c r="H591" s="59">
        <v>5</v>
      </c>
      <c r="I591" s="59">
        <v>11</v>
      </c>
      <c r="J591" s="59"/>
      <c r="K591" s="61">
        <v>9</v>
      </c>
      <c r="L591" t="s">
        <v>153</v>
      </c>
    </row>
    <row r="592" spans="1:12" outlineLevel="1" x14ac:dyDescent="0.25">
      <c r="A592" s="52">
        <f t="shared" si="68"/>
        <v>36</v>
      </c>
      <c r="B592" s="52" t="str">
        <f t="shared" si="69"/>
        <v/>
      </c>
      <c r="C592" s="58">
        <f t="shared" si="66"/>
        <v>1</v>
      </c>
      <c r="D592" s="58" t="str">
        <f t="shared" si="67"/>
        <v>D</v>
      </c>
      <c r="E592" s="59">
        <v>15</v>
      </c>
      <c r="F592" s="59">
        <v>16</v>
      </c>
      <c r="G592" s="59"/>
      <c r="H592" s="59">
        <v>23</v>
      </c>
      <c r="I592" s="59">
        <v>33</v>
      </c>
      <c r="J592" s="59"/>
      <c r="K592" s="61">
        <v>1</v>
      </c>
      <c r="L592" t="s">
        <v>154</v>
      </c>
    </row>
    <row r="593" spans="1:13" outlineLevel="1" x14ac:dyDescent="0.25">
      <c r="A593" s="52">
        <f t="shared" si="68"/>
        <v>36</v>
      </c>
      <c r="B593" s="52" t="str">
        <f t="shared" si="69"/>
        <v/>
      </c>
      <c r="C593" s="58">
        <f t="shared" si="66"/>
        <v>2</v>
      </c>
      <c r="D593" s="58" t="str">
        <f t="shared" si="67"/>
        <v>D</v>
      </c>
      <c r="E593" s="59">
        <v>2</v>
      </c>
      <c r="F593" s="59">
        <v>7</v>
      </c>
      <c r="G593" s="59"/>
      <c r="H593" s="59">
        <v>4</v>
      </c>
      <c r="I593" s="59">
        <v>9</v>
      </c>
      <c r="J593" s="59"/>
      <c r="K593" s="61">
        <v>2</v>
      </c>
      <c r="L593" t="s">
        <v>154</v>
      </c>
    </row>
    <row r="594" spans="1:13" outlineLevel="1" x14ac:dyDescent="0.25">
      <c r="A594" s="52">
        <f t="shared" si="68"/>
        <v>36</v>
      </c>
      <c r="B594" s="52" t="str">
        <f t="shared" si="69"/>
        <v/>
      </c>
      <c r="C594" s="58">
        <f t="shared" si="66"/>
        <v>3</v>
      </c>
      <c r="D594" s="58" t="str">
        <f t="shared" si="67"/>
        <v>D</v>
      </c>
      <c r="E594" s="59">
        <v>29</v>
      </c>
      <c r="F594" s="59">
        <v>31</v>
      </c>
      <c r="G594" s="59"/>
      <c r="H594" s="59">
        <v>12</v>
      </c>
      <c r="I594" s="59">
        <v>17</v>
      </c>
      <c r="J594" s="59"/>
      <c r="K594" s="61">
        <v>3</v>
      </c>
      <c r="L594" t="s">
        <v>154</v>
      </c>
    </row>
    <row r="595" spans="1:13" outlineLevel="1" x14ac:dyDescent="0.25">
      <c r="A595" s="52">
        <f t="shared" si="68"/>
        <v>36</v>
      </c>
      <c r="B595" s="52" t="str">
        <f t="shared" si="69"/>
        <v/>
      </c>
      <c r="C595" s="58">
        <f t="shared" si="66"/>
        <v>4</v>
      </c>
      <c r="D595" s="58" t="str">
        <f t="shared" si="67"/>
        <v>D</v>
      </c>
      <c r="E595" s="59">
        <v>3</v>
      </c>
      <c r="F595" s="59">
        <v>10</v>
      </c>
      <c r="G595" s="59"/>
      <c r="H595" s="59">
        <v>18</v>
      </c>
      <c r="I595" s="59">
        <v>27</v>
      </c>
      <c r="J595" s="59"/>
      <c r="K595" s="61">
        <v>4</v>
      </c>
      <c r="L595" t="s">
        <v>154</v>
      </c>
    </row>
    <row r="596" spans="1:13" outlineLevel="1" x14ac:dyDescent="0.25">
      <c r="A596" s="52">
        <f t="shared" si="68"/>
        <v>36</v>
      </c>
      <c r="B596" s="52" t="str">
        <f t="shared" si="69"/>
        <v/>
      </c>
      <c r="C596" s="58">
        <f t="shared" si="66"/>
        <v>5</v>
      </c>
      <c r="D596" s="58" t="str">
        <f t="shared" si="67"/>
        <v>D</v>
      </c>
      <c r="E596" s="59">
        <v>22</v>
      </c>
      <c r="F596" s="59">
        <v>26</v>
      </c>
      <c r="G596" s="59"/>
      <c r="H596" s="59">
        <v>1</v>
      </c>
      <c r="I596" s="59">
        <v>8</v>
      </c>
      <c r="J596" s="59"/>
      <c r="K596" s="61">
        <v>5</v>
      </c>
      <c r="L596" t="s">
        <v>154</v>
      </c>
    </row>
    <row r="597" spans="1:13" outlineLevel="1" x14ac:dyDescent="0.25">
      <c r="A597" s="52">
        <f t="shared" si="68"/>
        <v>36</v>
      </c>
      <c r="B597" s="52" t="str">
        <f t="shared" si="69"/>
        <v/>
      </c>
      <c r="C597" s="58">
        <f t="shared" si="66"/>
        <v>6</v>
      </c>
      <c r="D597" s="58" t="str">
        <f t="shared" si="67"/>
        <v>D</v>
      </c>
      <c r="E597" s="59">
        <v>13</v>
      </c>
      <c r="F597" s="59">
        <v>14</v>
      </c>
      <c r="G597" s="59"/>
      <c r="H597" s="59">
        <v>5</v>
      </c>
      <c r="I597" s="59">
        <v>32</v>
      </c>
      <c r="J597" s="59"/>
      <c r="K597" s="61">
        <v>6</v>
      </c>
      <c r="L597" t="s">
        <v>154</v>
      </c>
    </row>
    <row r="598" spans="1:13" outlineLevel="1" x14ac:dyDescent="0.25">
      <c r="A598" s="52">
        <f t="shared" si="68"/>
        <v>36</v>
      </c>
      <c r="B598" s="52" t="str">
        <f t="shared" si="69"/>
        <v/>
      </c>
      <c r="C598" s="58">
        <f t="shared" si="66"/>
        <v>7</v>
      </c>
      <c r="D598" s="58" t="str">
        <f t="shared" si="67"/>
        <v>D</v>
      </c>
      <c r="E598" s="59">
        <v>6</v>
      </c>
      <c r="F598" s="59">
        <v>25</v>
      </c>
      <c r="G598" s="59"/>
      <c r="H598" s="59">
        <v>11</v>
      </c>
      <c r="I598" s="59">
        <v>36</v>
      </c>
      <c r="J598" s="59"/>
      <c r="K598" s="61">
        <v>7</v>
      </c>
      <c r="L598" t="s">
        <v>154</v>
      </c>
    </row>
    <row r="599" spans="1:13" outlineLevel="1" x14ac:dyDescent="0.25">
      <c r="A599" s="52">
        <f t="shared" si="68"/>
        <v>36</v>
      </c>
      <c r="B599" s="52" t="str">
        <f t="shared" si="69"/>
        <v/>
      </c>
      <c r="C599" s="58">
        <f t="shared" si="66"/>
        <v>8</v>
      </c>
      <c r="D599" s="58" t="str">
        <f t="shared" si="67"/>
        <v>D</v>
      </c>
      <c r="E599" s="59">
        <v>19</v>
      </c>
      <c r="F599" s="59">
        <v>20</v>
      </c>
      <c r="G599" s="59"/>
      <c r="H599" s="59">
        <v>30</v>
      </c>
      <c r="I599" s="59">
        <v>35</v>
      </c>
      <c r="J599" s="59"/>
      <c r="K599" s="61">
        <v>8</v>
      </c>
      <c r="L599" t="s">
        <v>154</v>
      </c>
    </row>
    <row r="600" spans="1:13" ht="15.75" outlineLevel="1" thickBot="1" x14ac:dyDescent="0.3">
      <c r="A600" s="52">
        <f t="shared" si="68"/>
        <v>36</v>
      </c>
      <c r="B600" s="52" t="str">
        <f t="shared" si="69"/>
        <v/>
      </c>
      <c r="C600" s="58">
        <f t="shared" si="66"/>
        <v>9</v>
      </c>
      <c r="D600" s="58" t="str">
        <f t="shared" si="67"/>
        <v>D</v>
      </c>
      <c r="E600" s="59">
        <v>24</v>
      </c>
      <c r="F600" s="59">
        <v>28</v>
      </c>
      <c r="G600" s="59"/>
      <c r="H600" s="59">
        <v>21</v>
      </c>
      <c r="I600" s="59">
        <v>34</v>
      </c>
      <c r="J600" s="59"/>
      <c r="K600" s="61">
        <v>9</v>
      </c>
      <c r="L600" t="s">
        <v>154</v>
      </c>
    </row>
    <row r="601" spans="1:13" ht="15.75" outlineLevel="1" thickTop="1" x14ac:dyDescent="0.25">
      <c r="A601" s="64">
        <v>37</v>
      </c>
      <c r="B601" s="64" t="str">
        <f t="shared" si="69"/>
        <v/>
      </c>
      <c r="C601" s="62">
        <f t="shared" si="66"/>
        <v>1</v>
      </c>
      <c r="D601" s="62" t="str">
        <f t="shared" si="67"/>
        <v>A</v>
      </c>
      <c r="E601" s="63">
        <v>9</v>
      </c>
      <c r="F601" s="63">
        <v>35</v>
      </c>
      <c r="G601" s="63">
        <v>37</v>
      </c>
      <c r="H601" s="63">
        <v>32</v>
      </c>
      <c r="I601" s="63">
        <v>34</v>
      </c>
      <c r="J601" s="63"/>
      <c r="K601" s="61">
        <v>1</v>
      </c>
      <c r="L601" t="s">
        <v>151</v>
      </c>
      <c r="M601" s="186" t="s">
        <v>281</v>
      </c>
    </row>
    <row r="602" spans="1:13" outlineLevel="1" x14ac:dyDescent="0.25">
      <c r="A602" s="64">
        <f>A601</f>
        <v>37</v>
      </c>
      <c r="B602" s="64" t="str">
        <f t="shared" si="69"/>
        <v/>
      </c>
      <c r="C602" s="62">
        <f t="shared" si="66"/>
        <v>2</v>
      </c>
      <c r="D602" s="62" t="str">
        <f t="shared" si="67"/>
        <v>A</v>
      </c>
      <c r="E602" s="63">
        <v>14</v>
      </c>
      <c r="F602" s="63">
        <v>17</v>
      </c>
      <c r="G602" s="62"/>
      <c r="H602" s="63">
        <v>8</v>
      </c>
      <c r="I602" s="63">
        <v>16</v>
      </c>
      <c r="J602" s="63"/>
      <c r="K602" s="61">
        <v>2</v>
      </c>
      <c r="L602" t="s">
        <v>151</v>
      </c>
    </row>
    <row r="603" spans="1:13" outlineLevel="1" x14ac:dyDescent="0.25">
      <c r="A603" s="64">
        <f>A602</f>
        <v>37</v>
      </c>
      <c r="B603" s="64" t="str">
        <f t="shared" si="69"/>
        <v/>
      </c>
      <c r="C603" s="62">
        <f t="shared" si="66"/>
        <v>3</v>
      </c>
      <c r="D603" s="62" t="str">
        <f t="shared" si="67"/>
        <v>A</v>
      </c>
      <c r="E603" s="63">
        <v>5</v>
      </c>
      <c r="F603" s="63">
        <v>18</v>
      </c>
      <c r="G603" s="62"/>
      <c r="H603" s="63">
        <v>19</v>
      </c>
      <c r="I603" s="63">
        <v>20</v>
      </c>
      <c r="J603" s="63"/>
      <c r="K603" s="61">
        <v>3</v>
      </c>
      <c r="L603" t="s">
        <v>151</v>
      </c>
    </row>
    <row r="604" spans="1:13" outlineLevel="1" x14ac:dyDescent="0.25">
      <c r="A604" s="64">
        <f>A603</f>
        <v>37</v>
      </c>
      <c r="B604" s="64" t="str">
        <f t="shared" si="69"/>
        <v/>
      </c>
      <c r="C604" s="62">
        <f t="shared" si="66"/>
        <v>4</v>
      </c>
      <c r="D604" s="62" t="str">
        <f t="shared" si="67"/>
        <v>A</v>
      </c>
      <c r="E604" s="63">
        <v>11</v>
      </c>
      <c r="F604" s="63">
        <v>29</v>
      </c>
      <c r="G604" s="62"/>
      <c r="H604" s="63">
        <v>15</v>
      </c>
      <c r="I604" s="63">
        <v>36</v>
      </c>
      <c r="J604" s="63"/>
      <c r="K604" s="61">
        <v>4</v>
      </c>
      <c r="L604" t="s">
        <v>151</v>
      </c>
    </row>
    <row r="605" spans="1:13" outlineLevel="1" x14ac:dyDescent="0.25">
      <c r="A605" s="64">
        <f t="shared" ref="A605:A611" si="70">A604</f>
        <v>37</v>
      </c>
      <c r="B605" s="64" t="str">
        <f t="shared" si="69"/>
        <v/>
      </c>
      <c r="C605" s="62">
        <f t="shared" si="66"/>
        <v>5</v>
      </c>
      <c r="D605" s="62" t="str">
        <f t="shared" si="67"/>
        <v>A</v>
      </c>
      <c r="E605" s="63">
        <v>2</v>
      </c>
      <c r="F605" s="63">
        <v>13</v>
      </c>
      <c r="G605" s="62"/>
      <c r="H605" s="63">
        <v>22</v>
      </c>
      <c r="I605" s="63">
        <v>26</v>
      </c>
      <c r="J605" s="63"/>
      <c r="K605" s="61">
        <v>5</v>
      </c>
      <c r="L605" t="s">
        <v>151</v>
      </c>
    </row>
    <row r="606" spans="1:13" outlineLevel="1" x14ac:dyDescent="0.25">
      <c r="A606" s="64">
        <f t="shared" si="70"/>
        <v>37</v>
      </c>
      <c r="B606" s="64" t="str">
        <f t="shared" si="69"/>
        <v/>
      </c>
      <c r="C606" s="62">
        <f t="shared" si="66"/>
        <v>6</v>
      </c>
      <c r="D606" s="62" t="str">
        <f t="shared" si="67"/>
        <v>A</v>
      </c>
      <c r="E606" s="63">
        <v>23</v>
      </c>
      <c r="F606" s="63">
        <v>31</v>
      </c>
      <c r="G606" s="62"/>
      <c r="H606" s="63">
        <v>4</v>
      </c>
      <c r="I606" s="63">
        <v>27</v>
      </c>
      <c r="J606" s="63"/>
      <c r="K606" s="61">
        <v>6</v>
      </c>
      <c r="L606" t="s">
        <v>151</v>
      </c>
    </row>
    <row r="607" spans="1:13" outlineLevel="1" x14ac:dyDescent="0.25">
      <c r="A607" s="64">
        <f t="shared" si="70"/>
        <v>37</v>
      </c>
      <c r="B607" s="64" t="str">
        <f t="shared" si="69"/>
        <v/>
      </c>
      <c r="C607" s="62">
        <f t="shared" si="66"/>
        <v>7</v>
      </c>
      <c r="D607" s="62" t="str">
        <f t="shared" si="67"/>
        <v>A</v>
      </c>
      <c r="E607" s="63">
        <v>24</v>
      </c>
      <c r="F607" s="63">
        <v>28</v>
      </c>
      <c r="G607" s="62"/>
      <c r="H607" s="63">
        <v>6</v>
      </c>
      <c r="I607" s="63">
        <v>30</v>
      </c>
      <c r="J607" s="63"/>
      <c r="K607" s="61">
        <v>7</v>
      </c>
      <c r="L607" t="s">
        <v>151</v>
      </c>
    </row>
    <row r="608" spans="1:13" outlineLevel="1" x14ac:dyDescent="0.25">
      <c r="A608" s="64">
        <f t="shared" si="70"/>
        <v>37</v>
      </c>
      <c r="B608" s="64" t="str">
        <f t="shared" si="69"/>
        <v/>
      </c>
      <c r="C608" s="62">
        <f t="shared" si="66"/>
        <v>8</v>
      </c>
      <c r="D608" s="62" t="str">
        <f t="shared" si="67"/>
        <v>A</v>
      </c>
      <c r="E608" s="63">
        <v>21</v>
      </c>
      <c r="F608" s="63">
        <v>33</v>
      </c>
      <c r="G608" s="62"/>
      <c r="H608" s="63">
        <v>3</v>
      </c>
      <c r="I608" s="63">
        <v>7</v>
      </c>
      <c r="J608" s="63"/>
      <c r="K608" s="61">
        <v>8</v>
      </c>
      <c r="L608" t="s">
        <v>151</v>
      </c>
    </row>
    <row r="609" spans="1:12" outlineLevel="1" x14ac:dyDescent="0.25">
      <c r="A609" s="64">
        <f t="shared" si="70"/>
        <v>37</v>
      </c>
      <c r="B609" s="64" t="str">
        <f t="shared" si="69"/>
        <v/>
      </c>
      <c r="C609" s="62">
        <f t="shared" si="66"/>
        <v>9</v>
      </c>
      <c r="D609" s="62" t="str">
        <f t="shared" si="67"/>
        <v>A</v>
      </c>
      <c r="E609" s="63">
        <v>1</v>
      </c>
      <c r="F609" s="63">
        <v>10</v>
      </c>
      <c r="G609" s="62"/>
      <c r="H609" s="63">
        <v>12</v>
      </c>
      <c r="I609" s="63">
        <v>25</v>
      </c>
      <c r="J609" s="63"/>
      <c r="K609" s="61">
        <v>9</v>
      </c>
      <c r="L609" t="s">
        <v>151</v>
      </c>
    </row>
    <row r="610" spans="1:12" outlineLevel="1" x14ac:dyDescent="0.25">
      <c r="A610" s="64">
        <f t="shared" si="70"/>
        <v>37</v>
      </c>
      <c r="B610" s="64" t="str">
        <f t="shared" si="69"/>
        <v/>
      </c>
      <c r="C610" s="62">
        <f t="shared" si="66"/>
        <v>1</v>
      </c>
      <c r="D610" s="62" t="str">
        <f t="shared" si="67"/>
        <v>B</v>
      </c>
      <c r="E610" s="63">
        <v>7</v>
      </c>
      <c r="F610" s="63">
        <v>17</v>
      </c>
      <c r="G610" s="63">
        <v>34</v>
      </c>
      <c r="H610" s="63">
        <v>23</v>
      </c>
      <c r="I610" s="63">
        <v>28</v>
      </c>
      <c r="J610" s="63"/>
      <c r="K610" s="61">
        <v>1</v>
      </c>
      <c r="L610" t="s">
        <v>152</v>
      </c>
    </row>
    <row r="611" spans="1:12" outlineLevel="1" x14ac:dyDescent="0.25">
      <c r="A611" s="64">
        <f t="shared" si="70"/>
        <v>37</v>
      </c>
      <c r="B611" s="64" t="str">
        <f t="shared" si="69"/>
        <v/>
      </c>
      <c r="C611" s="62">
        <f t="shared" si="66"/>
        <v>2</v>
      </c>
      <c r="D611" s="62" t="str">
        <f t="shared" si="67"/>
        <v>B</v>
      </c>
      <c r="E611" s="63">
        <v>24</v>
      </c>
      <c r="F611" s="63">
        <v>29</v>
      </c>
      <c r="G611" s="62"/>
      <c r="H611" s="63">
        <v>12</v>
      </c>
      <c r="I611" s="63">
        <v>13</v>
      </c>
      <c r="J611" s="63"/>
      <c r="K611" s="61">
        <v>2</v>
      </c>
      <c r="L611" t="s">
        <v>152</v>
      </c>
    </row>
    <row r="612" spans="1:12" outlineLevel="1" x14ac:dyDescent="0.25">
      <c r="A612" s="64">
        <f t="shared" ref="A612:A636" si="71">A611</f>
        <v>37</v>
      </c>
      <c r="B612" s="64" t="str">
        <f t="shared" si="69"/>
        <v/>
      </c>
      <c r="C612" s="62">
        <f t="shared" si="66"/>
        <v>3</v>
      </c>
      <c r="D612" s="62" t="str">
        <f t="shared" si="67"/>
        <v>B</v>
      </c>
      <c r="E612" s="63">
        <v>1</v>
      </c>
      <c r="F612" s="63">
        <v>36</v>
      </c>
      <c r="G612" s="62"/>
      <c r="H612" s="63">
        <v>4</v>
      </c>
      <c r="I612" s="63">
        <v>33</v>
      </c>
      <c r="J612" s="63"/>
      <c r="K612" s="61">
        <v>3</v>
      </c>
      <c r="L612" t="s">
        <v>152</v>
      </c>
    </row>
    <row r="613" spans="1:12" outlineLevel="1" x14ac:dyDescent="0.25">
      <c r="A613" s="64">
        <f t="shared" si="71"/>
        <v>37</v>
      </c>
      <c r="B613" s="64" t="str">
        <f t="shared" si="69"/>
        <v/>
      </c>
      <c r="C613" s="62">
        <f t="shared" si="66"/>
        <v>4</v>
      </c>
      <c r="D613" s="62" t="str">
        <f t="shared" si="67"/>
        <v>B</v>
      </c>
      <c r="E613" s="63">
        <v>16</v>
      </c>
      <c r="F613" s="63">
        <v>35</v>
      </c>
      <c r="G613" s="62"/>
      <c r="H613" s="63">
        <v>15</v>
      </c>
      <c r="I613" s="63">
        <v>21</v>
      </c>
      <c r="J613" s="63"/>
      <c r="K613" s="61">
        <v>4</v>
      </c>
      <c r="L613" t="s">
        <v>152</v>
      </c>
    </row>
    <row r="614" spans="1:12" outlineLevel="1" x14ac:dyDescent="0.25">
      <c r="A614" s="64">
        <f t="shared" si="71"/>
        <v>37</v>
      </c>
      <c r="B614" s="64" t="str">
        <f t="shared" si="69"/>
        <v/>
      </c>
      <c r="C614" s="62">
        <f t="shared" ref="C614:C677" si="72">K614</f>
        <v>5</v>
      </c>
      <c r="D614" s="62" t="str">
        <f t="shared" ref="D614:D677" si="73">IF(C614="","",L614)</f>
        <v>B</v>
      </c>
      <c r="E614" s="63">
        <v>18</v>
      </c>
      <c r="F614" s="63">
        <v>26</v>
      </c>
      <c r="G614" s="62"/>
      <c r="H614" s="63">
        <v>3</v>
      </c>
      <c r="I614" s="63">
        <v>27</v>
      </c>
      <c r="J614" s="63"/>
      <c r="K614" s="61">
        <v>5</v>
      </c>
      <c r="L614" t="s">
        <v>152</v>
      </c>
    </row>
    <row r="615" spans="1:12" outlineLevel="1" x14ac:dyDescent="0.25">
      <c r="A615" s="64">
        <f t="shared" si="71"/>
        <v>37</v>
      </c>
      <c r="B615" s="64" t="str">
        <f t="shared" si="69"/>
        <v/>
      </c>
      <c r="C615" s="62">
        <f t="shared" si="72"/>
        <v>6</v>
      </c>
      <c r="D615" s="62" t="str">
        <f t="shared" si="73"/>
        <v>B</v>
      </c>
      <c r="E615" s="63">
        <v>8</v>
      </c>
      <c r="F615" s="63">
        <v>30</v>
      </c>
      <c r="G615" s="62"/>
      <c r="H615" s="63">
        <v>22</v>
      </c>
      <c r="I615" s="63">
        <v>37</v>
      </c>
      <c r="J615" s="63"/>
      <c r="K615" s="61">
        <v>6</v>
      </c>
      <c r="L615" t="s">
        <v>152</v>
      </c>
    </row>
    <row r="616" spans="1:12" outlineLevel="1" x14ac:dyDescent="0.25">
      <c r="A616" s="64">
        <f t="shared" si="71"/>
        <v>37</v>
      </c>
      <c r="B616" s="64" t="str">
        <f t="shared" si="69"/>
        <v/>
      </c>
      <c r="C616" s="62">
        <f t="shared" si="72"/>
        <v>7</v>
      </c>
      <c r="D616" s="62" t="str">
        <f t="shared" si="73"/>
        <v>B</v>
      </c>
      <c r="E616" s="63">
        <v>10</v>
      </c>
      <c r="F616" s="63">
        <v>14</v>
      </c>
      <c r="G616" s="62"/>
      <c r="H616" s="63">
        <v>6</v>
      </c>
      <c r="I616" s="63">
        <v>20</v>
      </c>
      <c r="J616" s="63"/>
      <c r="K616" s="61">
        <v>7</v>
      </c>
      <c r="L616" t="s">
        <v>152</v>
      </c>
    </row>
    <row r="617" spans="1:12" outlineLevel="1" x14ac:dyDescent="0.25">
      <c r="A617" s="64">
        <f t="shared" si="71"/>
        <v>37</v>
      </c>
      <c r="B617" s="64" t="str">
        <f t="shared" si="69"/>
        <v/>
      </c>
      <c r="C617" s="62">
        <f t="shared" si="72"/>
        <v>8</v>
      </c>
      <c r="D617" s="62" t="str">
        <f t="shared" si="73"/>
        <v>B</v>
      </c>
      <c r="E617" s="63">
        <v>9</v>
      </c>
      <c r="F617" s="63">
        <v>19</v>
      </c>
      <c r="G617" s="62"/>
      <c r="H617" s="63">
        <v>2</v>
      </c>
      <c r="I617" s="63">
        <v>31</v>
      </c>
      <c r="J617" s="63"/>
      <c r="K617" s="61">
        <v>8</v>
      </c>
      <c r="L617" t="s">
        <v>152</v>
      </c>
    </row>
    <row r="618" spans="1:12" outlineLevel="1" x14ac:dyDescent="0.25">
      <c r="A618" s="64">
        <f t="shared" si="71"/>
        <v>37</v>
      </c>
      <c r="B618" s="64" t="str">
        <f t="shared" si="69"/>
        <v/>
      </c>
      <c r="C618" s="62">
        <f t="shared" si="72"/>
        <v>9</v>
      </c>
      <c r="D618" s="62" t="str">
        <f t="shared" si="73"/>
        <v>B</v>
      </c>
      <c r="E618" s="63">
        <v>5</v>
      </c>
      <c r="F618" s="63">
        <v>11</v>
      </c>
      <c r="G618" s="62"/>
      <c r="H618" s="63">
        <v>25</v>
      </c>
      <c r="I618" s="63">
        <v>32</v>
      </c>
      <c r="J618" s="63"/>
      <c r="K618" s="61">
        <v>9</v>
      </c>
      <c r="L618" t="s">
        <v>152</v>
      </c>
    </row>
    <row r="619" spans="1:12" outlineLevel="1" x14ac:dyDescent="0.25">
      <c r="A619" s="64">
        <f t="shared" si="71"/>
        <v>37</v>
      </c>
      <c r="B619" s="64" t="str">
        <f t="shared" si="69"/>
        <v/>
      </c>
      <c r="C619" s="62">
        <f t="shared" si="72"/>
        <v>1</v>
      </c>
      <c r="D619" s="62" t="str">
        <f t="shared" si="73"/>
        <v>C</v>
      </c>
      <c r="E619" s="63">
        <v>15</v>
      </c>
      <c r="F619" s="63">
        <v>25</v>
      </c>
      <c r="G619" s="63">
        <v>27</v>
      </c>
      <c r="H619" s="63">
        <v>10</v>
      </c>
      <c r="I619" s="63">
        <v>30</v>
      </c>
      <c r="J619" s="63"/>
      <c r="K619" s="61">
        <v>1</v>
      </c>
      <c r="L619" t="s">
        <v>153</v>
      </c>
    </row>
    <row r="620" spans="1:12" outlineLevel="1" x14ac:dyDescent="0.25">
      <c r="A620" s="64">
        <f t="shared" si="71"/>
        <v>37</v>
      </c>
      <c r="B620" s="64" t="str">
        <f t="shared" si="69"/>
        <v/>
      </c>
      <c r="C620" s="62">
        <f t="shared" si="72"/>
        <v>2</v>
      </c>
      <c r="D620" s="62" t="str">
        <f t="shared" si="73"/>
        <v>C</v>
      </c>
      <c r="E620" s="63">
        <v>28</v>
      </c>
      <c r="F620" s="63">
        <v>29</v>
      </c>
      <c r="G620" s="62"/>
      <c r="H620" s="63">
        <v>3</v>
      </c>
      <c r="I620" s="63">
        <v>37</v>
      </c>
      <c r="J620" s="63"/>
      <c r="K620" s="61">
        <v>2</v>
      </c>
      <c r="L620" t="s">
        <v>153</v>
      </c>
    </row>
    <row r="621" spans="1:12" outlineLevel="1" x14ac:dyDescent="0.25">
      <c r="A621" s="64">
        <f t="shared" si="71"/>
        <v>37</v>
      </c>
      <c r="B621" s="64" t="str">
        <f t="shared" si="69"/>
        <v/>
      </c>
      <c r="C621" s="62">
        <f t="shared" si="72"/>
        <v>3</v>
      </c>
      <c r="D621" s="62" t="str">
        <f t="shared" si="73"/>
        <v>C</v>
      </c>
      <c r="E621" s="63">
        <v>6</v>
      </c>
      <c r="F621" s="63">
        <v>33</v>
      </c>
      <c r="G621" s="62"/>
      <c r="H621" s="63">
        <v>13</v>
      </c>
      <c r="I621" s="63">
        <v>19</v>
      </c>
      <c r="J621" s="63"/>
      <c r="K621" s="61">
        <v>3</v>
      </c>
      <c r="L621" t="s">
        <v>153</v>
      </c>
    </row>
    <row r="622" spans="1:12" outlineLevel="1" x14ac:dyDescent="0.25">
      <c r="A622" s="64">
        <f t="shared" si="71"/>
        <v>37</v>
      </c>
      <c r="B622" s="64" t="str">
        <f t="shared" si="69"/>
        <v/>
      </c>
      <c r="C622" s="62">
        <f t="shared" si="72"/>
        <v>4</v>
      </c>
      <c r="D622" s="62" t="str">
        <f t="shared" si="73"/>
        <v>C</v>
      </c>
      <c r="E622" s="63">
        <v>8</v>
      </c>
      <c r="F622" s="63">
        <v>34</v>
      </c>
      <c r="G622" s="62"/>
      <c r="H622" s="63">
        <v>11</v>
      </c>
      <c r="I622" s="63">
        <v>24</v>
      </c>
      <c r="J622" s="63"/>
      <c r="K622" s="61">
        <v>4</v>
      </c>
      <c r="L622" t="s">
        <v>153</v>
      </c>
    </row>
    <row r="623" spans="1:12" outlineLevel="1" x14ac:dyDescent="0.25">
      <c r="A623" s="64">
        <f t="shared" si="71"/>
        <v>37</v>
      </c>
      <c r="B623" s="64" t="str">
        <f t="shared" si="69"/>
        <v/>
      </c>
      <c r="C623" s="62">
        <f t="shared" si="72"/>
        <v>5</v>
      </c>
      <c r="D623" s="62" t="str">
        <f t="shared" si="73"/>
        <v>C</v>
      </c>
      <c r="E623" s="63">
        <v>2</v>
      </c>
      <c r="F623" s="63">
        <v>21</v>
      </c>
      <c r="G623" s="62"/>
      <c r="H623" s="63">
        <v>17</v>
      </c>
      <c r="I623" s="63">
        <v>36</v>
      </c>
      <c r="J623" s="63"/>
      <c r="K623" s="61">
        <v>5</v>
      </c>
      <c r="L623" t="s">
        <v>153</v>
      </c>
    </row>
    <row r="624" spans="1:12" outlineLevel="1" x14ac:dyDescent="0.25">
      <c r="A624" s="64">
        <f t="shared" si="71"/>
        <v>37</v>
      </c>
      <c r="B624" s="64" t="str">
        <f t="shared" si="69"/>
        <v/>
      </c>
      <c r="C624" s="62">
        <f t="shared" si="72"/>
        <v>6</v>
      </c>
      <c r="D624" s="62" t="str">
        <f t="shared" si="73"/>
        <v>C</v>
      </c>
      <c r="E624" s="63">
        <v>7</v>
      </c>
      <c r="F624" s="63">
        <v>35</v>
      </c>
      <c r="G624" s="62"/>
      <c r="H624" s="63">
        <v>26</v>
      </c>
      <c r="I624" s="63">
        <v>31</v>
      </c>
      <c r="J624" s="63"/>
      <c r="K624" s="61">
        <v>6</v>
      </c>
      <c r="L624" t="s">
        <v>153</v>
      </c>
    </row>
    <row r="625" spans="1:13" outlineLevel="1" x14ac:dyDescent="0.25">
      <c r="A625" s="64">
        <f t="shared" si="71"/>
        <v>37</v>
      </c>
      <c r="B625" s="64" t="str">
        <f t="shared" si="69"/>
        <v/>
      </c>
      <c r="C625" s="62">
        <f t="shared" si="72"/>
        <v>7</v>
      </c>
      <c r="D625" s="62" t="str">
        <f t="shared" si="73"/>
        <v>C</v>
      </c>
      <c r="E625" s="63">
        <v>20</v>
      </c>
      <c r="F625" s="63">
        <v>22</v>
      </c>
      <c r="G625" s="62"/>
      <c r="H625" s="63">
        <v>16</v>
      </c>
      <c r="I625" s="63">
        <v>32</v>
      </c>
      <c r="J625" s="63"/>
      <c r="K625" s="61">
        <v>7</v>
      </c>
      <c r="L625" t="s">
        <v>153</v>
      </c>
    </row>
    <row r="626" spans="1:13" outlineLevel="1" x14ac:dyDescent="0.25">
      <c r="A626" s="64">
        <f t="shared" si="71"/>
        <v>37</v>
      </c>
      <c r="B626" s="64" t="str">
        <f t="shared" si="69"/>
        <v/>
      </c>
      <c r="C626" s="62">
        <f t="shared" si="72"/>
        <v>8</v>
      </c>
      <c r="D626" s="62" t="str">
        <f t="shared" si="73"/>
        <v>C</v>
      </c>
      <c r="E626" s="63">
        <v>5</v>
      </c>
      <c r="F626" s="63">
        <v>9</v>
      </c>
      <c r="G626" s="62"/>
      <c r="H626" s="63">
        <v>4</v>
      </c>
      <c r="I626" s="63">
        <v>12</v>
      </c>
      <c r="J626" s="63"/>
      <c r="K626" s="61">
        <v>8</v>
      </c>
      <c r="L626" t="s">
        <v>153</v>
      </c>
    </row>
    <row r="627" spans="1:13" outlineLevel="1" x14ac:dyDescent="0.25">
      <c r="A627" s="64">
        <f t="shared" si="71"/>
        <v>37</v>
      </c>
      <c r="B627" s="64" t="str">
        <f t="shared" si="69"/>
        <v/>
      </c>
      <c r="C627" s="62">
        <f t="shared" si="72"/>
        <v>9</v>
      </c>
      <c r="D627" s="62" t="str">
        <f t="shared" si="73"/>
        <v>C</v>
      </c>
      <c r="E627" s="63">
        <v>1</v>
      </c>
      <c r="F627" s="63">
        <v>14</v>
      </c>
      <c r="G627" s="62"/>
      <c r="H627" s="63">
        <v>18</v>
      </c>
      <c r="I627" s="63">
        <v>23</v>
      </c>
      <c r="J627" s="63"/>
      <c r="K627" s="61">
        <v>9</v>
      </c>
      <c r="L627" t="s">
        <v>153</v>
      </c>
    </row>
    <row r="628" spans="1:13" outlineLevel="1" x14ac:dyDescent="0.25">
      <c r="A628" s="64">
        <f t="shared" si="71"/>
        <v>37</v>
      </c>
      <c r="B628" s="64" t="str">
        <f t="shared" si="69"/>
        <v/>
      </c>
      <c r="C628" s="62">
        <f t="shared" si="72"/>
        <v>1</v>
      </c>
      <c r="D628" s="62" t="str">
        <f t="shared" si="73"/>
        <v>D</v>
      </c>
      <c r="E628" s="62">
        <v>17</v>
      </c>
      <c r="F628" s="62">
        <v>18</v>
      </c>
      <c r="G628" s="62">
        <v>33</v>
      </c>
      <c r="H628" s="62">
        <v>9</v>
      </c>
      <c r="I628" s="62">
        <v>11</v>
      </c>
      <c r="J628" s="63"/>
      <c r="K628" s="61">
        <v>1</v>
      </c>
      <c r="L628" t="s">
        <v>154</v>
      </c>
    </row>
    <row r="629" spans="1:13" outlineLevel="1" x14ac:dyDescent="0.25">
      <c r="A629" s="64">
        <f t="shared" si="71"/>
        <v>37</v>
      </c>
      <c r="B629" s="64" t="str">
        <f t="shared" si="69"/>
        <v/>
      </c>
      <c r="C629" s="62">
        <f t="shared" si="72"/>
        <v>2</v>
      </c>
      <c r="D629" s="62" t="str">
        <f t="shared" si="73"/>
        <v>D</v>
      </c>
      <c r="E629" s="62">
        <v>21</v>
      </c>
      <c r="F629" s="62">
        <v>24</v>
      </c>
      <c r="G629" s="62"/>
      <c r="H629" s="62">
        <v>19</v>
      </c>
      <c r="I629" s="62">
        <v>28</v>
      </c>
      <c r="J629" s="63"/>
      <c r="K629" s="61">
        <v>2</v>
      </c>
      <c r="L629" t="s">
        <v>154</v>
      </c>
    </row>
    <row r="630" spans="1:13" outlineLevel="1" x14ac:dyDescent="0.25">
      <c r="A630" s="64">
        <f t="shared" si="71"/>
        <v>37</v>
      </c>
      <c r="B630" s="64" t="str">
        <f t="shared" si="69"/>
        <v/>
      </c>
      <c r="C630" s="62">
        <f t="shared" si="72"/>
        <v>3</v>
      </c>
      <c r="D630" s="62" t="str">
        <f t="shared" si="73"/>
        <v>D</v>
      </c>
      <c r="E630" s="62">
        <v>16</v>
      </c>
      <c r="F630" s="62">
        <v>25</v>
      </c>
      <c r="G630" s="62"/>
      <c r="H630" s="62">
        <v>7</v>
      </c>
      <c r="I630" s="62">
        <v>13</v>
      </c>
      <c r="J630" s="63"/>
      <c r="K630" s="61">
        <v>3</v>
      </c>
      <c r="L630" t="s">
        <v>154</v>
      </c>
    </row>
    <row r="631" spans="1:13" outlineLevel="1" x14ac:dyDescent="0.25">
      <c r="A631" s="64">
        <f t="shared" si="71"/>
        <v>37</v>
      </c>
      <c r="B631" s="64" t="str">
        <f t="shared" si="69"/>
        <v/>
      </c>
      <c r="C631" s="62">
        <f t="shared" si="72"/>
        <v>4</v>
      </c>
      <c r="D631" s="62" t="str">
        <f t="shared" si="73"/>
        <v>D</v>
      </c>
      <c r="E631" s="62">
        <v>3</v>
      </c>
      <c r="F631" s="62">
        <v>10</v>
      </c>
      <c r="G631" s="62"/>
      <c r="H631" s="62">
        <v>23</v>
      </c>
      <c r="I631" s="62">
        <v>32</v>
      </c>
      <c r="J631" s="63"/>
      <c r="K631" s="61">
        <v>4</v>
      </c>
      <c r="L631" t="s">
        <v>154</v>
      </c>
    </row>
    <row r="632" spans="1:13" outlineLevel="1" x14ac:dyDescent="0.25">
      <c r="A632" s="64">
        <f t="shared" si="71"/>
        <v>37</v>
      </c>
      <c r="B632" s="64" t="str">
        <f t="shared" si="69"/>
        <v/>
      </c>
      <c r="C632" s="62">
        <f t="shared" si="72"/>
        <v>5</v>
      </c>
      <c r="D632" s="62" t="str">
        <f t="shared" si="73"/>
        <v>D</v>
      </c>
      <c r="E632" s="62">
        <v>8</v>
      </c>
      <c r="F632" s="62">
        <v>15</v>
      </c>
      <c r="G632" s="62"/>
      <c r="H632" s="62">
        <v>2</v>
      </c>
      <c r="I632" s="62">
        <v>4</v>
      </c>
      <c r="J632" s="63"/>
      <c r="K632" s="61">
        <v>5</v>
      </c>
      <c r="L632" t="s">
        <v>154</v>
      </c>
    </row>
    <row r="633" spans="1:13" outlineLevel="1" x14ac:dyDescent="0.25">
      <c r="A633" s="64">
        <f t="shared" si="71"/>
        <v>37</v>
      </c>
      <c r="B633" s="64" t="str">
        <f t="shared" si="69"/>
        <v/>
      </c>
      <c r="C633" s="62">
        <f t="shared" si="72"/>
        <v>6</v>
      </c>
      <c r="D633" s="62" t="str">
        <f t="shared" si="73"/>
        <v>D</v>
      </c>
      <c r="E633" s="62">
        <v>6</v>
      </c>
      <c r="F633" s="62">
        <v>31</v>
      </c>
      <c r="G633" s="62"/>
      <c r="H633" s="62">
        <v>22</v>
      </c>
      <c r="I633" s="62">
        <v>34</v>
      </c>
      <c r="J633" s="63"/>
      <c r="K633" s="61">
        <v>6</v>
      </c>
      <c r="L633" t="s">
        <v>154</v>
      </c>
    </row>
    <row r="634" spans="1:13" outlineLevel="1" x14ac:dyDescent="0.25">
      <c r="A634" s="64">
        <f t="shared" si="71"/>
        <v>37</v>
      </c>
      <c r="B634" s="64" t="str">
        <f t="shared" si="69"/>
        <v/>
      </c>
      <c r="C634" s="62">
        <f t="shared" si="72"/>
        <v>7</v>
      </c>
      <c r="D634" s="62" t="str">
        <f t="shared" si="73"/>
        <v>D</v>
      </c>
      <c r="E634" s="62">
        <v>14</v>
      </c>
      <c r="F634" s="62">
        <v>36</v>
      </c>
      <c r="G634" s="62"/>
      <c r="H634" s="62">
        <v>5</v>
      </c>
      <c r="I634" s="62">
        <v>37</v>
      </c>
      <c r="J634" s="63"/>
      <c r="K634" s="61">
        <v>7</v>
      </c>
      <c r="L634" t="s">
        <v>154</v>
      </c>
    </row>
    <row r="635" spans="1:13" outlineLevel="1" x14ac:dyDescent="0.25">
      <c r="A635" s="64">
        <f t="shared" si="71"/>
        <v>37</v>
      </c>
      <c r="B635" s="64" t="str">
        <f t="shared" si="69"/>
        <v/>
      </c>
      <c r="C635" s="62">
        <f t="shared" si="72"/>
        <v>8</v>
      </c>
      <c r="D635" s="62" t="str">
        <f t="shared" si="73"/>
        <v>D</v>
      </c>
      <c r="E635" s="62">
        <v>12</v>
      </c>
      <c r="F635" s="62">
        <v>29</v>
      </c>
      <c r="G635" s="62"/>
      <c r="H635" s="62">
        <v>30</v>
      </c>
      <c r="I635" s="62">
        <v>35</v>
      </c>
      <c r="J635" s="63"/>
      <c r="K635" s="61">
        <v>8</v>
      </c>
      <c r="L635" t="s">
        <v>154</v>
      </c>
    </row>
    <row r="636" spans="1:13" ht="15.75" outlineLevel="1" thickBot="1" x14ac:dyDescent="0.3">
      <c r="A636" s="64">
        <f t="shared" si="71"/>
        <v>37</v>
      </c>
      <c r="B636" s="64" t="str">
        <f t="shared" si="69"/>
        <v/>
      </c>
      <c r="C636" s="62">
        <f t="shared" si="72"/>
        <v>9</v>
      </c>
      <c r="D636" s="62" t="str">
        <f t="shared" si="73"/>
        <v>D</v>
      </c>
      <c r="E636" s="62">
        <v>1</v>
      </c>
      <c r="F636" s="62">
        <v>20</v>
      </c>
      <c r="G636" s="62"/>
      <c r="H636" s="62">
        <v>26</v>
      </c>
      <c r="I636" s="62">
        <v>27</v>
      </c>
      <c r="J636" s="63"/>
      <c r="K636" s="61">
        <v>9</v>
      </c>
      <c r="L636" t="s">
        <v>154</v>
      </c>
    </row>
    <row r="637" spans="1:13" ht="15.75" outlineLevel="1" thickTop="1" x14ac:dyDescent="0.25">
      <c r="A637" s="52">
        <v>38</v>
      </c>
      <c r="B637" s="52" t="str">
        <f t="shared" si="69"/>
        <v/>
      </c>
      <c r="C637" s="58">
        <f t="shared" si="72"/>
        <v>1</v>
      </c>
      <c r="D637" s="58" t="str">
        <f t="shared" si="73"/>
        <v>A</v>
      </c>
      <c r="E637" s="59">
        <v>4</v>
      </c>
      <c r="F637" s="59">
        <v>6</v>
      </c>
      <c r="G637" s="59">
        <v>28</v>
      </c>
      <c r="H637" s="59">
        <v>16</v>
      </c>
      <c r="I637" s="59">
        <v>17</v>
      </c>
      <c r="J637" s="59">
        <v>22</v>
      </c>
      <c r="K637" s="61">
        <v>1</v>
      </c>
      <c r="L637" t="s">
        <v>151</v>
      </c>
      <c r="M637" s="186" t="s">
        <v>281</v>
      </c>
    </row>
    <row r="638" spans="1:13" outlineLevel="1" x14ac:dyDescent="0.25">
      <c r="A638" s="52">
        <f t="shared" ref="A638:A672" si="74">A637</f>
        <v>38</v>
      </c>
      <c r="B638" s="52" t="str">
        <f t="shared" si="69"/>
        <v/>
      </c>
      <c r="C638" s="58">
        <f t="shared" si="72"/>
        <v>2</v>
      </c>
      <c r="D638" s="58" t="str">
        <f t="shared" si="73"/>
        <v>A</v>
      </c>
      <c r="E638" s="59">
        <v>5</v>
      </c>
      <c r="F638" s="59">
        <v>37</v>
      </c>
      <c r="G638" s="59"/>
      <c r="H638" s="59">
        <v>15</v>
      </c>
      <c r="I638" s="59">
        <v>36</v>
      </c>
      <c r="J638" s="59"/>
      <c r="K638" s="61">
        <v>2</v>
      </c>
      <c r="L638" t="s">
        <v>151</v>
      </c>
    </row>
    <row r="639" spans="1:13" outlineLevel="1" x14ac:dyDescent="0.25">
      <c r="A639" s="52">
        <f t="shared" si="74"/>
        <v>38</v>
      </c>
      <c r="B639" s="52" t="str">
        <f t="shared" si="69"/>
        <v/>
      </c>
      <c r="C639" s="58">
        <f t="shared" si="72"/>
        <v>3</v>
      </c>
      <c r="D639" s="58" t="str">
        <f t="shared" si="73"/>
        <v>A</v>
      </c>
      <c r="E639" s="59">
        <v>1</v>
      </c>
      <c r="F639" s="59">
        <v>11</v>
      </c>
      <c r="G639" s="59"/>
      <c r="H639" s="59">
        <v>24</v>
      </c>
      <c r="I639" s="59">
        <v>27</v>
      </c>
      <c r="J639" s="59"/>
      <c r="K639" s="61">
        <v>3</v>
      </c>
      <c r="L639" t="s">
        <v>151</v>
      </c>
    </row>
    <row r="640" spans="1:13" outlineLevel="1" x14ac:dyDescent="0.25">
      <c r="A640" s="52">
        <f t="shared" si="74"/>
        <v>38</v>
      </c>
      <c r="B640" s="52" t="str">
        <f t="shared" si="69"/>
        <v/>
      </c>
      <c r="C640" s="58">
        <f t="shared" si="72"/>
        <v>4</v>
      </c>
      <c r="D640" s="58" t="str">
        <f t="shared" si="73"/>
        <v>A</v>
      </c>
      <c r="E640" s="59">
        <v>25</v>
      </c>
      <c r="F640" s="59">
        <v>33</v>
      </c>
      <c r="G640" s="59"/>
      <c r="H640" s="59">
        <v>35</v>
      </c>
      <c r="I640" s="59">
        <v>38</v>
      </c>
      <c r="J640" s="59"/>
      <c r="K640" s="61">
        <v>4</v>
      </c>
      <c r="L640" t="s">
        <v>151</v>
      </c>
    </row>
    <row r="641" spans="1:12" outlineLevel="1" x14ac:dyDescent="0.25">
      <c r="A641" s="52">
        <f t="shared" si="74"/>
        <v>38</v>
      </c>
      <c r="B641" s="52" t="str">
        <f t="shared" si="69"/>
        <v/>
      </c>
      <c r="C641" s="58">
        <f t="shared" si="72"/>
        <v>5</v>
      </c>
      <c r="D641" s="58" t="str">
        <f t="shared" si="73"/>
        <v>A</v>
      </c>
      <c r="E641" s="59">
        <v>12</v>
      </c>
      <c r="F641" s="59">
        <v>31</v>
      </c>
      <c r="G641" s="59"/>
      <c r="H641" s="59">
        <v>2</v>
      </c>
      <c r="I641" s="59">
        <v>13</v>
      </c>
      <c r="J641" s="59"/>
      <c r="K641" s="61">
        <v>5</v>
      </c>
      <c r="L641" t="s">
        <v>151</v>
      </c>
    </row>
    <row r="642" spans="1:12" outlineLevel="1" x14ac:dyDescent="0.25">
      <c r="A642" s="52">
        <f t="shared" si="74"/>
        <v>38</v>
      </c>
      <c r="B642" s="52" t="str">
        <f t="shared" si="69"/>
        <v/>
      </c>
      <c r="C642" s="58">
        <f t="shared" si="72"/>
        <v>6</v>
      </c>
      <c r="D642" s="58" t="str">
        <f t="shared" si="73"/>
        <v>A</v>
      </c>
      <c r="E642" s="59">
        <v>3</v>
      </c>
      <c r="F642" s="59">
        <v>29</v>
      </c>
      <c r="G642" s="59"/>
      <c r="H642" s="59">
        <v>8</v>
      </c>
      <c r="I642" s="59">
        <v>21</v>
      </c>
      <c r="J642" s="59"/>
      <c r="K642" s="61">
        <v>6</v>
      </c>
      <c r="L642" t="s">
        <v>151</v>
      </c>
    </row>
    <row r="643" spans="1:12" outlineLevel="1" x14ac:dyDescent="0.25">
      <c r="A643" s="52">
        <f t="shared" si="74"/>
        <v>38</v>
      </c>
      <c r="B643" s="52" t="str">
        <f t="shared" si="69"/>
        <v/>
      </c>
      <c r="C643" s="58">
        <f t="shared" si="72"/>
        <v>7</v>
      </c>
      <c r="D643" s="58" t="str">
        <f t="shared" si="73"/>
        <v>A</v>
      </c>
      <c r="E643" s="59">
        <v>23</v>
      </c>
      <c r="F643" s="59">
        <v>34</v>
      </c>
      <c r="G643" s="59"/>
      <c r="H643" s="59">
        <v>14</v>
      </c>
      <c r="I643" s="59">
        <v>26</v>
      </c>
      <c r="J643" s="59"/>
      <c r="K643" s="61">
        <v>7</v>
      </c>
      <c r="L643" t="s">
        <v>151</v>
      </c>
    </row>
    <row r="644" spans="1:12" outlineLevel="1" x14ac:dyDescent="0.25">
      <c r="A644" s="52">
        <f t="shared" si="74"/>
        <v>38</v>
      </c>
      <c r="B644" s="52" t="str">
        <f t="shared" si="69"/>
        <v/>
      </c>
      <c r="C644" s="58">
        <f t="shared" si="72"/>
        <v>8</v>
      </c>
      <c r="D644" s="58" t="str">
        <f t="shared" si="73"/>
        <v>A</v>
      </c>
      <c r="E644" s="59">
        <v>18</v>
      </c>
      <c r="F644" s="59">
        <v>19</v>
      </c>
      <c r="G644" s="59"/>
      <c r="H644" s="59">
        <v>7</v>
      </c>
      <c r="I644" s="59">
        <v>32</v>
      </c>
      <c r="J644" s="59"/>
      <c r="K644" s="61">
        <v>8</v>
      </c>
      <c r="L644" t="s">
        <v>151</v>
      </c>
    </row>
    <row r="645" spans="1:12" outlineLevel="1" x14ac:dyDescent="0.25">
      <c r="A645" s="52">
        <f t="shared" si="74"/>
        <v>38</v>
      </c>
      <c r="B645" s="52" t="str">
        <f t="shared" ref="B645:B708" si="75">IF(A645&lt;&gt;$B$3,"",$B$3&amp;"-"&amp;D645&amp;"-"&amp;C645)</f>
        <v/>
      </c>
      <c r="C645" s="58">
        <f t="shared" si="72"/>
        <v>9</v>
      </c>
      <c r="D645" s="58" t="str">
        <f t="shared" si="73"/>
        <v>A</v>
      </c>
      <c r="E645" s="59">
        <v>9</v>
      </c>
      <c r="F645" s="59">
        <v>20</v>
      </c>
      <c r="G645" s="59"/>
      <c r="H645" s="59">
        <v>10</v>
      </c>
      <c r="I645" s="59">
        <v>30</v>
      </c>
      <c r="J645" s="59"/>
      <c r="K645" s="61">
        <v>9</v>
      </c>
      <c r="L645" t="s">
        <v>151</v>
      </c>
    </row>
    <row r="646" spans="1:12" outlineLevel="1" x14ac:dyDescent="0.25">
      <c r="A646" s="52">
        <f t="shared" si="74"/>
        <v>38</v>
      </c>
      <c r="B646" s="52" t="str">
        <f t="shared" si="75"/>
        <v/>
      </c>
      <c r="C646" s="58">
        <f t="shared" si="72"/>
        <v>1</v>
      </c>
      <c r="D646" s="58" t="str">
        <f t="shared" si="73"/>
        <v>B</v>
      </c>
      <c r="E646" s="59">
        <v>8</v>
      </c>
      <c r="F646" s="59">
        <v>11</v>
      </c>
      <c r="G646" s="59">
        <v>33</v>
      </c>
      <c r="H646" s="59">
        <v>13</v>
      </c>
      <c r="I646" s="59">
        <v>23</v>
      </c>
      <c r="J646" s="59">
        <v>32</v>
      </c>
      <c r="K646" s="61">
        <v>1</v>
      </c>
      <c r="L646" t="s">
        <v>152</v>
      </c>
    </row>
    <row r="647" spans="1:12" outlineLevel="1" x14ac:dyDescent="0.25">
      <c r="A647" s="52">
        <f t="shared" si="74"/>
        <v>38</v>
      </c>
      <c r="B647" s="52" t="str">
        <f t="shared" si="75"/>
        <v/>
      </c>
      <c r="C647" s="58">
        <f t="shared" si="72"/>
        <v>2</v>
      </c>
      <c r="D647" s="58" t="str">
        <f t="shared" si="73"/>
        <v>B</v>
      </c>
      <c r="E647" s="59">
        <v>3</v>
      </c>
      <c r="F647" s="59">
        <v>18</v>
      </c>
      <c r="G647" s="59"/>
      <c r="H647" s="59">
        <v>9</v>
      </c>
      <c r="I647" s="59">
        <v>36</v>
      </c>
      <c r="J647" s="59"/>
      <c r="K647" s="61">
        <v>2</v>
      </c>
      <c r="L647" t="s">
        <v>152</v>
      </c>
    </row>
    <row r="648" spans="1:12" outlineLevel="1" x14ac:dyDescent="0.25">
      <c r="A648" s="52">
        <f t="shared" si="74"/>
        <v>38</v>
      </c>
      <c r="B648" s="52" t="str">
        <f t="shared" si="75"/>
        <v/>
      </c>
      <c r="C648" s="58">
        <f t="shared" si="72"/>
        <v>3</v>
      </c>
      <c r="D648" s="58" t="str">
        <f t="shared" si="73"/>
        <v>B</v>
      </c>
      <c r="E648" s="59">
        <v>10</v>
      </c>
      <c r="F648" s="59">
        <v>16</v>
      </c>
      <c r="G648" s="59"/>
      <c r="H648" s="59">
        <v>12</v>
      </c>
      <c r="I648" s="59">
        <v>21</v>
      </c>
      <c r="J648" s="59"/>
      <c r="K648" s="61">
        <v>3</v>
      </c>
      <c r="L648" t="s">
        <v>152</v>
      </c>
    </row>
    <row r="649" spans="1:12" outlineLevel="1" x14ac:dyDescent="0.25">
      <c r="A649" s="52">
        <f t="shared" si="74"/>
        <v>38</v>
      </c>
      <c r="B649" s="52" t="str">
        <f t="shared" si="75"/>
        <v/>
      </c>
      <c r="C649" s="58">
        <f t="shared" si="72"/>
        <v>4</v>
      </c>
      <c r="D649" s="58" t="str">
        <f t="shared" si="73"/>
        <v>B</v>
      </c>
      <c r="E649" s="59">
        <v>6</v>
      </c>
      <c r="F649" s="59">
        <v>35</v>
      </c>
      <c r="G649" s="59"/>
      <c r="H649" s="59">
        <v>5</v>
      </c>
      <c r="I649" s="59">
        <v>27</v>
      </c>
      <c r="J649" s="59"/>
      <c r="K649" s="61">
        <v>4</v>
      </c>
      <c r="L649" t="s">
        <v>152</v>
      </c>
    </row>
    <row r="650" spans="1:12" outlineLevel="1" x14ac:dyDescent="0.25">
      <c r="A650" s="52">
        <f t="shared" si="74"/>
        <v>38</v>
      </c>
      <c r="B650" s="52" t="str">
        <f t="shared" si="75"/>
        <v/>
      </c>
      <c r="C650" s="58">
        <f t="shared" si="72"/>
        <v>5</v>
      </c>
      <c r="D650" s="58" t="str">
        <f t="shared" si="73"/>
        <v>B</v>
      </c>
      <c r="E650" s="59">
        <v>4</v>
      </c>
      <c r="F650" s="59">
        <v>38</v>
      </c>
      <c r="G650" s="59"/>
      <c r="H650" s="59">
        <v>19</v>
      </c>
      <c r="I650" s="59">
        <v>24</v>
      </c>
      <c r="J650" s="59"/>
      <c r="K650" s="61">
        <v>5</v>
      </c>
      <c r="L650" t="s">
        <v>152</v>
      </c>
    </row>
    <row r="651" spans="1:12" outlineLevel="1" x14ac:dyDescent="0.25">
      <c r="A651" s="52">
        <f t="shared" si="74"/>
        <v>38</v>
      </c>
      <c r="B651" s="52" t="str">
        <f t="shared" si="75"/>
        <v/>
      </c>
      <c r="C651" s="58">
        <f t="shared" si="72"/>
        <v>6</v>
      </c>
      <c r="D651" s="58" t="str">
        <f t="shared" si="73"/>
        <v>B</v>
      </c>
      <c r="E651" s="59">
        <v>15</v>
      </c>
      <c r="F651" s="59">
        <v>28</v>
      </c>
      <c r="G651" s="59"/>
      <c r="H651" s="59">
        <v>2</v>
      </c>
      <c r="I651" s="59">
        <v>26</v>
      </c>
      <c r="J651" s="59"/>
      <c r="K651" s="61">
        <v>6</v>
      </c>
      <c r="L651" t="s">
        <v>152</v>
      </c>
    </row>
    <row r="652" spans="1:12" outlineLevel="1" x14ac:dyDescent="0.25">
      <c r="A652" s="52">
        <f t="shared" si="74"/>
        <v>38</v>
      </c>
      <c r="B652" s="52" t="str">
        <f t="shared" si="75"/>
        <v/>
      </c>
      <c r="C652" s="58">
        <f t="shared" si="72"/>
        <v>7</v>
      </c>
      <c r="D652" s="58" t="str">
        <f t="shared" si="73"/>
        <v>B</v>
      </c>
      <c r="E652" s="59">
        <v>7</v>
      </c>
      <c r="F652" s="59">
        <v>31</v>
      </c>
      <c r="G652" s="59"/>
      <c r="H652" s="59">
        <v>34</v>
      </c>
      <c r="I652" s="59">
        <v>25</v>
      </c>
      <c r="J652" s="59"/>
      <c r="K652" s="61">
        <v>7</v>
      </c>
      <c r="L652" t="s">
        <v>152</v>
      </c>
    </row>
    <row r="653" spans="1:12" outlineLevel="1" x14ac:dyDescent="0.25">
      <c r="A653" s="52">
        <f t="shared" si="74"/>
        <v>38</v>
      </c>
      <c r="B653" s="52" t="str">
        <f t="shared" si="75"/>
        <v/>
      </c>
      <c r="C653" s="58">
        <f t="shared" si="72"/>
        <v>8</v>
      </c>
      <c r="D653" s="58" t="str">
        <f t="shared" si="73"/>
        <v>B</v>
      </c>
      <c r="E653" s="59">
        <v>20</v>
      </c>
      <c r="F653" s="59">
        <v>37</v>
      </c>
      <c r="G653" s="59"/>
      <c r="H653" s="59">
        <v>22</v>
      </c>
      <c r="I653" s="59">
        <v>29</v>
      </c>
      <c r="J653" s="59"/>
      <c r="K653" s="61">
        <v>8</v>
      </c>
      <c r="L653" t="s">
        <v>152</v>
      </c>
    </row>
    <row r="654" spans="1:12" outlineLevel="1" x14ac:dyDescent="0.25">
      <c r="A654" s="52">
        <f t="shared" si="74"/>
        <v>38</v>
      </c>
      <c r="B654" s="52" t="str">
        <f t="shared" si="75"/>
        <v/>
      </c>
      <c r="C654" s="58">
        <f t="shared" si="72"/>
        <v>9</v>
      </c>
      <c r="D654" s="58" t="str">
        <f t="shared" si="73"/>
        <v>B</v>
      </c>
      <c r="E654" s="59">
        <v>1</v>
      </c>
      <c r="F654" s="59">
        <v>14</v>
      </c>
      <c r="G654" s="59"/>
      <c r="H654" s="59">
        <v>17</v>
      </c>
      <c r="I654" s="59">
        <v>30</v>
      </c>
      <c r="J654" s="59"/>
      <c r="K654" s="61">
        <v>9</v>
      </c>
      <c r="L654" t="s">
        <v>152</v>
      </c>
    </row>
    <row r="655" spans="1:12" outlineLevel="1" x14ac:dyDescent="0.25">
      <c r="A655" s="52">
        <f t="shared" si="74"/>
        <v>38</v>
      </c>
      <c r="B655" s="52" t="str">
        <f t="shared" si="75"/>
        <v/>
      </c>
      <c r="C655" s="58">
        <f t="shared" si="72"/>
        <v>1</v>
      </c>
      <c r="D655" s="58" t="str">
        <f t="shared" si="73"/>
        <v>C</v>
      </c>
      <c r="E655" s="59">
        <v>1</v>
      </c>
      <c r="F655" s="59">
        <v>27</v>
      </c>
      <c r="G655" s="59">
        <v>19</v>
      </c>
      <c r="H655" s="59">
        <v>3</v>
      </c>
      <c r="I655" s="59">
        <v>15</v>
      </c>
      <c r="J655" s="59">
        <v>38</v>
      </c>
      <c r="K655" s="61">
        <v>1</v>
      </c>
      <c r="L655" t="s">
        <v>153</v>
      </c>
    </row>
    <row r="656" spans="1:12" outlineLevel="1" x14ac:dyDescent="0.25">
      <c r="A656" s="52">
        <f t="shared" si="74"/>
        <v>38</v>
      </c>
      <c r="B656" s="52" t="str">
        <f t="shared" si="75"/>
        <v/>
      </c>
      <c r="C656" s="58">
        <f t="shared" si="72"/>
        <v>2</v>
      </c>
      <c r="D656" s="58" t="str">
        <f t="shared" si="73"/>
        <v>C</v>
      </c>
      <c r="E656" s="59">
        <v>12</v>
      </c>
      <c r="F656" s="59">
        <v>20</v>
      </c>
      <c r="G656" s="59"/>
      <c r="H656" s="59">
        <v>17</v>
      </c>
      <c r="I656" s="59">
        <v>23</v>
      </c>
      <c r="J656" s="59"/>
      <c r="K656" s="61">
        <v>2</v>
      </c>
      <c r="L656" t="s">
        <v>153</v>
      </c>
    </row>
    <row r="657" spans="1:12" outlineLevel="1" x14ac:dyDescent="0.25">
      <c r="A657" s="52">
        <f t="shared" si="74"/>
        <v>38</v>
      </c>
      <c r="B657" s="52" t="str">
        <f t="shared" si="75"/>
        <v/>
      </c>
      <c r="C657" s="58">
        <f t="shared" si="72"/>
        <v>3</v>
      </c>
      <c r="D657" s="58" t="str">
        <f t="shared" si="73"/>
        <v>C</v>
      </c>
      <c r="E657" s="59">
        <v>30</v>
      </c>
      <c r="F657" s="59">
        <v>35</v>
      </c>
      <c r="G657" s="59"/>
      <c r="H657" s="59">
        <v>31</v>
      </c>
      <c r="I657" s="59">
        <v>36</v>
      </c>
      <c r="J657" s="59"/>
      <c r="K657" s="61">
        <v>3</v>
      </c>
      <c r="L657" t="s">
        <v>153</v>
      </c>
    </row>
    <row r="658" spans="1:12" outlineLevel="1" x14ac:dyDescent="0.25">
      <c r="A658" s="52">
        <f t="shared" si="74"/>
        <v>38</v>
      </c>
      <c r="B658" s="52" t="str">
        <f t="shared" si="75"/>
        <v/>
      </c>
      <c r="C658" s="58">
        <f t="shared" si="72"/>
        <v>4</v>
      </c>
      <c r="D658" s="58" t="str">
        <f t="shared" si="73"/>
        <v>C</v>
      </c>
      <c r="E658" s="59">
        <v>6</v>
      </c>
      <c r="F658" s="59">
        <v>32</v>
      </c>
      <c r="G658" s="59"/>
      <c r="H658" s="59">
        <v>7</v>
      </c>
      <c r="I658" s="59">
        <v>26</v>
      </c>
      <c r="J658" s="59"/>
      <c r="K658" s="61">
        <v>4</v>
      </c>
      <c r="L658" t="s">
        <v>153</v>
      </c>
    </row>
    <row r="659" spans="1:12" outlineLevel="1" x14ac:dyDescent="0.25">
      <c r="A659" s="52">
        <f t="shared" si="74"/>
        <v>38</v>
      </c>
      <c r="B659" s="52" t="str">
        <f t="shared" si="75"/>
        <v/>
      </c>
      <c r="C659" s="58">
        <f t="shared" si="72"/>
        <v>5</v>
      </c>
      <c r="D659" s="58" t="str">
        <f t="shared" si="73"/>
        <v>C</v>
      </c>
      <c r="E659" s="59">
        <v>8</v>
      </c>
      <c r="F659" s="59">
        <v>33</v>
      </c>
      <c r="G659" s="59"/>
      <c r="H659" s="59">
        <v>10</v>
      </c>
      <c r="I659" s="59">
        <v>34</v>
      </c>
      <c r="J659" s="59"/>
      <c r="K659" s="61">
        <v>5</v>
      </c>
      <c r="L659" t="s">
        <v>153</v>
      </c>
    </row>
    <row r="660" spans="1:12" outlineLevel="1" x14ac:dyDescent="0.25">
      <c r="A660" s="52">
        <f t="shared" si="74"/>
        <v>38</v>
      </c>
      <c r="B660" s="52" t="str">
        <f t="shared" si="75"/>
        <v/>
      </c>
      <c r="C660" s="58">
        <f t="shared" si="72"/>
        <v>6</v>
      </c>
      <c r="D660" s="58" t="str">
        <f t="shared" si="73"/>
        <v>C</v>
      </c>
      <c r="E660" s="59">
        <v>2</v>
      </c>
      <c r="F660" s="59">
        <v>22</v>
      </c>
      <c r="G660" s="59"/>
      <c r="H660" s="59">
        <v>5</v>
      </c>
      <c r="I660" s="59">
        <v>14</v>
      </c>
      <c r="J660" s="59"/>
      <c r="K660" s="61">
        <v>6</v>
      </c>
      <c r="L660" t="s">
        <v>153</v>
      </c>
    </row>
    <row r="661" spans="1:12" outlineLevel="1" x14ac:dyDescent="0.25">
      <c r="A661" s="52">
        <f t="shared" si="74"/>
        <v>38</v>
      </c>
      <c r="B661" s="52" t="str">
        <f t="shared" si="75"/>
        <v/>
      </c>
      <c r="C661" s="58">
        <f t="shared" si="72"/>
        <v>7</v>
      </c>
      <c r="D661" s="58" t="str">
        <f t="shared" si="73"/>
        <v>C</v>
      </c>
      <c r="E661" s="59">
        <v>4</v>
      </c>
      <c r="F661" s="59">
        <v>11</v>
      </c>
      <c r="G661" s="59"/>
      <c r="H661" s="59">
        <v>9</v>
      </c>
      <c r="I661" s="59">
        <v>25</v>
      </c>
      <c r="J661" s="59"/>
      <c r="K661" s="61">
        <v>7</v>
      </c>
      <c r="L661" t="s">
        <v>153</v>
      </c>
    </row>
    <row r="662" spans="1:12" outlineLevel="1" x14ac:dyDescent="0.25">
      <c r="A662" s="52">
        <f t="shared" si="74"/>
        <v>38</v>
      </c>
      <c r="B662" s="52" t="str">
        <f t="shared" si="75"/>
        <v/>
      </c>
      <c r="C662" s="58">
        <f t="shared" si="72"/>
        <v>8</v>
      </c>
      <c r="D662" s="58" t="str">
        <f t="shared" si="73"/>
        <v>C</v>
      </c>
      <c r="E662" s="59">
        <v>24</v>
      </c>
      <c r="F662" s="59">
        <v>29</v>
      </c>
      <c r="G662" s="59"/>
      <c r="H662" s="59">
        <v>13</v>
      </c>
      <c r="I662" s="59">
        <v>16</v>
      </c>
      <c r="J662" s="59"/>
      <c r="K662" s="61">
        <v>8</v>
      </c>
      <c r="L662" t="s">
        <v>153</v>
      </c>
    </row>
    <row r="663" spans="1:12" outlineLevel="1" x14ac:dyDescent="0.25">
      <c r="A663" s="52">
        <f t="shared" si="74"/>
        <v>38</v>
      </c>
      <c r="B663" s="52" t="str">
        <f t="shared" si="75"/>
        <v/>
      </c>
      <c r="C663" s="58">
        <f t="shared" si="72"/>
        <v>9</v>
      </c>
      <c r="D663" s="58" t="str">
        <f t="shared" si="73"/>
        <v>C</v>
      </c>
      <c r="E663" s="59">
        <v>18</v>
      </c>
      <c r="F663" s="59">
        <v>37</v>
      </c>
      <c r="G663" s="59"/>
      <c r="H663" s="59">
        <v>21</v>
      </c>
      <c r="I663" s="59">
        <v>28</v>
      </c>
      <c r="J663" s="59"/>
      <c r="K663" s="61">
        <v>9</v>
      </c>
      <c r="L663" t="s">
        <v>153</v>
      </c>
    </row>
    <row r="664" spans="1:12" outlineLevel="1" x14ac:dyDescent="0.25">
      <c r="A664" s="52">
        <f t="shared" si="74"/>
        <v>38</v>
      </c>
      <c r="B664" s="52" t="str">
        <f t="shared" si="75"/>
        <v/>
      </c>
      <c r="C664" s="58">
        <f t="shared" si="72"/>
        <v>1</v>
      </c>
      <c r="D664" s="58" t="str">
        <f t="shared" si="73"/>
        <v>D</v>
      </c>
      <c r="E664" s="58">
        <v>3</v>
      </c>
      <c r="F664" s="58">
        <v>25</v>
      </c>
      <c r="G664" s="58">
        <v>26</v>
      </c>
      <c r="H664" s="58">
        <v>13</v>
      </c>
      <c r="I664" s="58">
        <v>19</v>
      </c>
      <c r="J664" s="58">
        <v>22</v>
      </c>
      <c r="K664" s="61">
        <v>1</v>
      </c>
      <c r="L664" t="s">
        <v>154</v>
      </c>
    </row>
    <row r="665" spans="1:12" outlineLevel="1" x14ac:dyDescent="0.25">
      <c r="A665" s="52">
        <f t="shared" si="74"/>
        <v>38</v>
      </c>
      <c r="B665" s="52" t="str">
        <f t="shared" si="75"/>
        <v/>
      </c>
      <c r="C665" s="58">
        <f t="shared" si="72"/>
        <v>2</v>
      </c>
      <c r="D665" s="58" t="str">
        <f t="shared" si="73"/>
        <v>D</v>
      </c>
      <c r="E665" s="58">
        <v>7</v>
      </c>
      <c r="F665" s="58">
        <v>16</v>
      </c>
      <c r="G665" s="58"/>
      <c r="H665" s="58">
        <v>9</v>
      </c>
      <c r="I665" s="58">
        <v>37</v>
      </c>
      <c r="J665" s="58"/>
      <c r="K665" s="61">
        <v>2</v>
      </c>
      <c r="L665" t="s">
        <v>154</v>
      </c>
    </row>
    <row r="666" spans="1:12" outlineLevel="1" x14ac:dyDescent="0.25">
      <c r="A666" s="52">
        <f t="shared" si="74"/>
        <v>38</v>
      </c>
      <c r="B666" s="52" t="str">
        <f t="shared" si="75"/>
        <v/>
      </c>
      <c r="C666" s="58">
        <f t="shared" si="72"/>
        <v>3</v>
      </c>
      <c r="D666" s="58" t="str">
        <f t="shared" si="73"/>
        <v>D</v>
      </c>
      <c r="E666" s="58">
        <v>6</v>
      </c>
      <c r="F666" s="58">
        <v>10</v>
      </c>
      <c r="G666" s="58"/>
      <c r="H666" s="58">
        <v>23</v>
      </c>
      <c r="I666" s="58">
        <v>31</v>
      </c>
      <c r="J666" s="58"/>
      <c r="K666" s="61">
        <v>3</v>
      </c>
      <c r="L666" t="s">
        <v>154</v>
      </c>
    </row>
    <row r="667" spans="1:12" outlineLevel="1" x14ac:dyDescent="0.25">
      <c r="A667" s="52">
        <f t="shared" si="74"/>
        <v>38</v>
      </c>
      <c r="B667" s="52" t="str">
        <f t="shared" si="75"/>
        <v/>
      </c>
      <c r="C667" s="58">
        <f t="shared" si="72"/>
        <v>4</v>
      </c>
      <c r="D667" s="58" t="str">
        <f t="shared" si="73"/>
        <v>D</v>
      </c>
      <c r="E667" s="58">
        <v>27</v>
      </c>
      <c r="F667" s="58">
        <v>28</v>
      </c>
      <c r="G667" s="58"/>
      <c r="H667" s="58">
        <v>29</v>
      </c>
      <c r="I667" s="58">
        <v>30</v>
      </c>
      <c r="J667" s="58"/>
      <c r="K667" s="61">
        <v>4</v>
      </c>
      <c r="L667" t="s">
        <v>154</v>
      </c>
    </row>
    <row r="668" spans="1:12" outlineLevel="1" x14ac:dyDescent="0.25">
      <c r="A668" s="52">
        <f t="shared" si="74"/>
        <v>38</v>
      </c>
      <c r="B668" s="52" t="str">
        <f t="shared" si="75"/>
        <v/>
      </c>
      <c r="C668" s="58">
        <f t="shared" si="72"/>
        <v>5</v>
      </c>
      <c r="D668" s="58" t="str">
        <f t="shared" si="73"/>
        <v>D</v>
      </c>
      <c r="E668" s="58">
        <v>2</v>
      </c>
      <c r="F668" s="58">
        <v>8</v>
      </c>
      <c r="G668" s="58"/>
      <c r="H668" s="58">
        <v>18</v>
      </c>
      <c r="I668" s="58">
        <v>38</v>
      </c>
      <c r="J668" s="58"/>
      <c r="K668" s="61">
        <v>5</v>
      </c>
      <c r="L668" t="s">
        <v>154</v>
      </c>
    </row>
    <row r="669" spans="1:12" outlineLevel="1" x14ac:dyDescent="0.25">
      <c r="A669" s="52">
        <f t="shared" si="74"/>
        <v>38</v>
      </c>
      <c r="B669" s="52" t="str">
        <f t="shared" si="75"/>
        <v/>
      </c>
      <c r="C669" s="58">
        <f t="shared" si="72"/>
        <v>6</v>
      </c>
      <c r="D669" s="58" t="str">
        <f t="shared" si="73"/>
        <v>D</v>
      </c>
      <c r="E669" s="58">
        <v>14</v>
      </c>
      <c r="F669" s="58">
        <v>35</v>
      </c>
      <c r="G669" s="58"/>
      <c r="H669" s="58">
        <v>4</v>
      </c>
      <c r="I669" s="58">
        <v>21</v>
      </c>
      <c r="J669" s="58"/>
      <c r="K669" s="61">
        <v>6</v>
      </c>
      <c r="L669" t="s">
        <v>154</v>
      </c>
    </row>
    <row r="670" spans="1:12" outlineLevel="1" x14ac:dyDescent="0.25">
      <c r="A670" s="52">
        <f t="shared" si="74"/>
        <v>38</v>
      </c>
      <c r="B670" s="52" t="str">
        <f t="shared" si="75"/>
        <v/>
      </c>
      <c r="C670" s="58">
        <f t="shared" si="72"/>
        <v>7</v>
      </c>
      <c r="D670" s="58" t="str">
        <f t="shared" si="73"/>
        <v>D</v>
      </c>
      <c r="E670" s="58">
        <v>15</v>
      </c>
      <c r="F670" s="58">
        <v>17</v>
      </c>
      <c r="G670" s="58"/>
      <c r="H670" s="58">
        <v>24</v>
      </c>
      <c r="I670" s="58">
        <v>32</v>
      </c>
      <c r="J670" s="58"/>
      <c r="K670" s="61">
        <v>7</v>
      </c>
      <c r="L670" t="s">
        <v>154</v>
      </c>
    </row>
    <row r="671" spans="1:12" outlineLevel="1" x14ac:dyDescent="0.25">
      <c r="A671" s="52">
        <f t="shared" si="74"/>
        <v>38</v>
      </c>
      <c r="B671" s="52" t="str">
        <f t="shared" si="75"/>
        <v/>
      </c>
      <c r="C671" s="58">
        <f t="shared" si="72"/>
        <v>8</v>
      </c>
      <c r="D671" s="58" t="str">
        <f t="shared" si="73"/>
        <v>D</v>
      </c>
      <c r="E671" s="58">
        <v>11</v>
      </c>
      <c r="F671" s="58">
        <v>34</v>
      </c>
      <c r="G671" s="58"/>
      <c r="H671" s="58">
        <v>5</v>
      </c>
      <c r="I671" s="58">
        <v>20</v>
      </c>
      <c r="J671" s="58"/>
      <c r="K671" s="61">
        <v>8</v>
      </c>
      <c r="L671" t="s">
        <v>154</v>
      </c>
    </row>
    <row r="672" spans="1:12" ht="15.75" outlineLevel="1" thickBot="1" x14ac:dyDescent="0.3">
      <c r="A672" s="52">
        <f t="shared" si="74"/>
        <v>38</v>
      </c>
      <c r="B672" s="52" t="str">
        <f t="shared" si="75"/>
        <v/>
      </c>
      <c r="C672" s="58">
        <f t="shared" si="72"/>
        <v>9</v>
      </c>
      <c r="D672" s="58" t="str">
        <f t="shared" si="73"/>
        <v>D</v>
      </c>
      <c r="E672" s="58">
        <v>1</v>
      </c>
      <c r="F672" s="58">
        <v>12</v>
      </c>
      <c r="G672" s="58"/>
      <c r="H672" s="58">
        <v>33</v>
      </c>
      <c r="I672" s="58">
        <v>36</v>
      </c>
      <c r="J672" s="58"/>
      <c r="K672" s="61">
        <v>9</v>
      </c>
      <c r="L672" t="s">
        <v>154</v>
      </c>
    </row>
    <row r="673" spans="1:13" ht="15.75" outlineLevel="1" thickTop="1" x14ac:dyDescent="0.25">
      <c r="A673" s="64">
        <v>39</v>
      </c>
      <c r="B673" s="64" t="str">
        <f t="shared" si="75"/>
        <v/>
      </c>
      <c r="C673" s="62">
        <f t="shared" si="72"/>
        <v>1</v>
      </c>
      <c r="D673" s="62" t="str">
        <f t="shared" si="73"/>
        <v>A</v>
      </c>
      <c r="E673" s="63">
        <v>2</v>
      </c>
      <c r="F673" s="63">
        <v>9</v>
      </c>
      <c r="G673" s="63">
        <v>20</v>
      </c>
      <c r="H673" s="63">
        <v>19</v>
      </c>
      <c r="I673" s="63">
        <v>27</v>
      </c>
      <c r="J673" s="63">
        <v>32</v>
      </c>
      <c r="K673" s="61">
        <v>1</v>
      </c>
      <c r="L673" t="s">
        <v>151</v>
      </c>
      <c r="M673" s="186" t="s">
        <v>281</v>
      </c>
    </row>
    <row r="674" spans="1:13" outlineLevel="1" x14ac:dyDescent="0.25">
      <c r="A674" s="64">
        <f t="shared" ref="A674:A708" si="76">A673</f>
        <v>39</v>
      </c>
      <c r="B674" s="64" t="str">
        <f t="shared" si="75"/>
        <v/>
      </c>
      <c r="C674" s="62">
        <f t="shared" si="72"/>
        <v>2</v>
      </c>
      <c r="D674" s="62" t="str">
        <f t="shared" si="73"/>
        <v>A</v>
      </c>
      <c r="E674" s="63">
        <v>5</v>
      </c>
      <c r="F674" s="63">
        <v>17</v>
      </c>
      <c r="G674" s="63">
        <v>39</v>
      </c>
      <c r="H674" s="63">
        <v>7</v>
      </c>
      <c r="I674" s="63">
        <v>28</v>
      </c>
      <c r="J674" s="63"/>
      <c r="K674" s="61">
        <v>2</v>
      </c>
      <c r="L674" t="s">
        <v>151</v>
      </c>
    </row>
    <row r="675" spans="1:13" outlineLevel="1" x14ac:dyDescent="0.25">
      <c r="A675" s="64">
        <f t="shared" si="76"/>
        <v>39</v>
      </c>
      <c r="B675" s="64" t="str">
        <f t="shared" si="75"/>
        <v/>
      </c>
      <c r="C675" s="62">
        <f t="shared" si="72"/>
        <v>3</v>
      </c>
      <c r="D675" s="62" t="str">
        <f t="shared" si="73"/>
        <v>A</v>
      </c>
      <c r="E675" s="63">
        <v>4</v>
      </c>
      <c r="F675" s="63">
        <v>10</v>
      </c>
      <c r="G675" s="63"/>
      <c r="H675" s="63">
        <v>8</v>
      </c>
      <c r="I675" s="63">
        <v>29</v>
      </c>
      <c r="J675" s="63"/>
      <c r="K675" s="61">
        <v>3</v>
      </c>
      <c r="L675" t="s">
        <v>151</v>
      </c>
    </row>
    <row r="676" spans="1:13" outlineLevel="1" x14ac:dyDescent="0.25">
      <c r="A676" s="64">
        <f t="shared" si="76"/>
        <v>39</v>
      </c>
      <c r="B676" s="64" t="str">
        <f t="shared" si="75"/>
        <v/>
      </c>
      <c r="C676" s="62">
        <f t="shared" si="72"/>
        <v>4</v>
      </c>
      <c r="D676" s="62" t="str">
        <f t="shared" si="73"/>
        <v>A</v>
      </c>
      <c r="E676" s="63">
        <v>25</v>
      </c>
      <c r="F676" s="63">
        <v>33</v>
      </c>
      <c r="G676" s="63"/>
      <c r="H676" s="63">
        <v>21</v>
      </c>
      <c r="I676" s="63">
        <v>35</v>
      </c>
      <c r="J676" s="63"/>
      <c r="K676" s="61">
        <v>4</v>
      </c>
      <c r="L676" t="s">
        <v>151</v>
      </c>
    </row>
    <row r="677" spans="1:13" outlineLevel="1" x14ac:dyDescent="0.25">
      <c r="A677" s="64">
        <f t="shared" si="76"/>
        <v>39</v>
      </c>
      <c r="B677" s="64" t="str">
        <f t="shared" si="75"/>
        <v/>
      </c>
      <c r="C677" s="62">
        <f t="shared" si="72"/>
        <v>5</v>
      </c>
      <c r="D677" s="62" t="str">
        <f t="shared" si="73"/>
        <v>A</v>
      </c>
      <c r="E677" s="63">
        <v>34</v>
      </c>
      <c r="F677" s="63">
        <v>36</v>
      </c>
      <c r="G677" s="63"/>
      <c r="H677" s="63">
        <v>18</v>
      </c>
      <c r="I677" s="63">
        <v>30</v>
      </c>
      <c r="J677" s="63"/>
      <c r="K677" s="61">
        <v>5</v>
      </c>
      <c r="L677" t="s">
        <v>151</v>
      </c>
    </row>
    <row r="678" spans="1:13" outlineLevel="1" x14ac:dyDescent="0.25">
      <c r="A678" s="64">
        <f t="shared" si="76"/>
        <v>39</v>
      </c>
      <c r="B678" s="64" t="str">
        <f t="shared" si="75"/>
        <v/>
      </c>
      <c r="C678" s="62">
        <f t="shared" ref="C678:C741" si="77">K678</f>
        <v>6</v>
      </c>
      <c r="D678" s="62" t="str">
        <f t="shared" ref="D678:D741" si="78">IF(C678="","",L678)</f>
        <v>A</v>
      </c>
      <c r="E678" s="63">
        <v>13</v>
      </c>
      <c r="F678" s="63">
        <v>22</v>
      </c>
      <c r="G678" s="63"/>
      <c r="H678" s="63">
        <v>1</v>
      </c>
      <c r="I678" s="63">
        <v>16</v>
      </c>
      <c r="J678" s="63"/>
      <c r="K678" s="61">
        <v>6</v>
      </c>
      <c r="L678" t="s">
        <v>151</v>
      </c>
    </row>
    <row r="679" spans="1:13" outlineLevel="1" x14ac:dyDescent="0.25">
      <c r="A679" s="64">
        <f t="shared" si="76"/>
        <v>39</v>
      </c>
      <c r="B679" s="64" t="str">
        <f t="shared" si="75"/>
        <v/>
      </c>
      <c r="C679" s="62">
        <f t="shared" si="77"/>
        <v>7</v>
      </c>
      <c r="D679" s="62" t="str">
        <f t="shared" si="78"/>
        <v>A</v>
      </c>
      <c r="E679" s="63">
        <v>3</v>
      </c>
      <c r="F679" s="63">
        <v>23</v>
      </c>
      <c r="G679" s="63"/>
      <c r="H679" s="63">
        <v>15</v>
      </c>
      <c r="I679" s="63">
        <v>37</v>
      </c>
      <c r="J679" s="63"/>
      <c r="K679" s="61">
        <v>7</v>
      </c>
      <c r="L679" t="s">
        <v>151</v>
      </c>
    </row>
    <row r="680" spans="1:13" outlineLevel="1" x14ac:dyDescent="0.25">
      <c r="A680" s="64">
        <f t="shared" si="76"/>
        <v>39</v>
      </c>
      <c r="B680" s="64" t="str">
        <f t="shared" si="75"/>
        <v/>
      </c>
      <c r="C680" s="62">
        <f t="shared" si="77"/>
        <v>8</v>
      </c>
      <c r="D680" s="62" t="str">
        <f t="shared" si="78"/>
        <v>A</v>
      </c>
      <c r="E680" s="63">
        <v>11</v>
      </c>
      <c r="F680" s="63">
        <v>31</v>
      </c>
      <c r="G680" s="63"/>
      <c r="H680" s="63">
        <v>6</v>
      </c>
      <c r="I680" s="63">
        <v>12</v>
      </c>
      <c r="J680" s="63"/>
      <c r="K680" s="61">
        <v>8</v>
      </c>
      <c r="L680" t="s">
        <v>151</v>
      </c>
    </row>
    <row r="681" spans="1:13" outlineLevel="1" x14ac:dyDescent="0.25">
      <c r="A681" s="64">
        <f t="shared" si="76"/>
        <v>39</v>
      </c>
      <c r="B681" s="64" t="str">
        <f t="shared" si="75"/>
        <v/>
      </c>
      <c r="C681" s="62">
        <f t="shared" si="77"/>
        <v>9</v>
      </c>
      <c r="D681" s="62" t="str">
        <f t="shared" si="78"/>
        <v>A</v>
      </c>
      <c r="E681" s="63">
        <v>26</v>
      </c>
      <c r="F681" s="63">
        <v>38</v>
      </c>
      <c r="G681" s="63"/>
      <c r="H681" s="63">
        <v>14</v>
      </c>
      <c r="I681" s="63">
        <v>24</v>
      </c>
      <c r="J681" s="63"/>
      <c r="K681" s="61">
        <v>9</v>
      </c>
      <c r="L681" t="s">
        <v>151</v>
      </c>
    </row>
    <row r="682" spans="1:13" outlineLevel="1" x14ac:dyDescent="0.25">
      <c r="A682" s="64">
        <f t="shared" si="76"/>
        <v>39</v>
      </c>
      <c r="B682" s="64" t="str">
        <f t="shared" si="75"/>
        <v/>
      </c>
      <c r="C682" s="62">
        <f t="shared" si="77"/>
        <v>1</v>
      </c>
      <c r="D682" s="62" t="str">
        <f t="shared" si="78"/>
        <v>B</v>
      </c>
      <c r="E682" s="63">
        <v>10</v>
      </c>
      <c r="F682" s="63">
        <v>21</v>
      </c>
      <c r="G682" s="63">
        <v>38</v>
      </c>
      <c r="H682" s="63">
        <v>1</v>
      </c>
      <c r="I682" s="63">
        <v>4</v>
      </c>
      <c r="J682" s="63">
        <v>23</v>
      </c>
      <c r="K682" s="61">
        <v>1</v>
      </c>
      <c r="L682" t="s">
        <v>152</v>
      </c>
    </row>
    <row r="683" spans="1:13" outlineLevel="1" x14ac:dyDescent="0.25">
      <c r="A683" s="64">
        <f t="shared" si="76"/>
        <v>39</v>
      </c>
      <c r="B683" s="64" t="str">
        <f t="shared" si="75"/>
        <v/>
      </c>
      <c r="C683" s="62">
        <f t="shared" si="77"/>
        <v>2</v>
      </c>
      <c r="D683" s="62" t="str">
        <f t="shared" si="78"/>
        <v>B</v>
      </c>
      <c r="E683" s="63">
        <v>33</v>
      </c>
      <c r="F683" s="63">
        <v>37</v>
      </c>
      <c r="G683" s="63">
        <v>14</v>
      </c>
      <c r="H683" s="63">
        <v>9</v>
      </c>
      <c r="I683" s="63">
        <v>25</v>
      </c>
      <c r="J683" s="63"/>
      <c r="K683" s="61">
        <v>2</v>
      </c>
      <c r="L683" t="s">
        <v>152</v>
      </c>
    </row>
    <row r="684" spans="1:13" outlineLevel="1" x14ac:dyDescent="0.25">
      <c r="A684" s="64">
        <f t="shared" si="76"/>
        <v>39</v>
      </c>
      <c r="B684" s="64" t="str">
        <f t="shared" si="75"/>
        <v/>
      </c>
      <c r="C684" s="62">
        <f t="shared" si="77"/>
        <v>3</v>
      </c>
      <c r="D684" s="62" t="str">
        <f t="shared" si="78"/>
        <v>B</v>
      </c>
      <c r="E684" s="63">
        <v>3</v>
      </c>
      <c r="F684" s="63">
        <v>7</v>
      </c>
      <c r="G684" s="63"/>
      <c r="H684" s="63">
        <v>2</v>
      </c>
      <c r="I684" s="63">
        <v>11</v>
      </c>
      <c r="J684" s="63"/>
      <c r="K684" s="61">
        <v>3</v>
      </c>
      <c r="L684" t="s">
        <v>152</v>
      </c>
    </row>
    <row r="685" spans="1:13" outlineLevel="1" x14ac:dyDescent="0.25">
      <c r="A685" s="64">
        <f t="shared" si="76"/>
        <v>39</v>
      </c>
      <c r="B685" s="64" t="str">
        <f t="shared" si="75"/>
        <v/>
      </c>
      <c r="C685" s="62">
        <f t="shared" si="77"/>
        <v>4</v>
      </c>
      <c r="D685" s="62" t="str">
        <f t="shared" si="78"/>
        <v>B</v>
      </c>
      <c r="E685" s="63">
        <v>19</v>
      </c>
      <c r="F685" s="63">
        <v>30</v>
      </c>
      <c r="G685" s="63"/>
      <c r="H685" s="63">
        <v>24</v>
      </c>
      <c r="I685" s="63">
        <v>39</v>
      </c>
      <c r="J685" s="63"/>
      <c r="K685" s="61">
        <v>4</v>
      </c>
      <c r="L685" t="s">
        <v>152</v>
      </c>
    </row>
    <row r="686" spans="1:13" outlineLevel="1" x14ac:dyDescent="0.25">
      <c r="A686" s="64">
        <f t="shared" si="76"/>
        <v>39</v>
      </c>
      <c r="B686" s="64" t="str">
        <f t="shared" si="75"/>
        <v/>
      </c>
      <c r="C686" s="62">
        <f t="shared" si="77"/>
        <v>5</v>
      </c>
      <c r="D686" s="62" t="str">
        <f t="shared" si="78"/>
        <v>B</v>
      </c>
      <c r="E686" s="63">
        <v>16</v>
      </c>
      <c r="F686" s="63">
        <v>26</v>
      </c>
      <c r="G686" s="63"/>
      <c r="H686" s="63">
        <v>5</v>
      </c>
      <c r="I686" s="63">
        <v>20</v>
      </c>
      <c r="J686" s="63"/>
      <c r="K686" s="61">
        <v>5</v>
      </c>
      <c r="L686" t="s">
        <v>152</v>
      </c>
    </row>
    <row r="687" spans="1:13" outlineLevel="1" x14ac:dyDescent="0.25">
      <c r="A687" s="64">
        <f t="shared" si="76"/>
        <v>39</v>
      </c>
      <c r="B687" s="64" t="str">
        <f t="shared" si="75"/>
        <v/>
      </c>
      <c r="C687" s="62">
        <f t="shared" si="77"/>
        <v>6</v>
      </c>
      <c r="D687" s="62" t="str">
        <f t="shared" si="78"/>
        <v>B</v>
      </c>
      <c r="E687" s="63">
        <v>15</v>
      </c>
      <c r="F687" s="63">
        <v>22</v>
      </c>
      <c r="G687" s="63"/>
      <c r="H687" s="63">
        <v>17</v>
      </c>
      <c r="I687" s="63">
        <v>32</v>
      </c>
      <c r="J687" s="63"/>
      <c r="K687" s="61">
        <v>6</v>
      </c>
      <c r="L687" t="s">
        <v>152</v>
      </c>
    </row>
    <row r="688" spans="1:13" outlineLevel="1" x14ac:dyDescent="0.25">
      <c r="A688" s="64">
        <f t="shared" si="76"/>
        <v>39</v>
      </c>
      <c r="B688" s="64" t="str">
        <f t="shared" si="75"/>
        <v/>
      </c>
      <c r="C688" s="62">
        <f t="shared" si="77"/>
        <v>7</v>
      </c>
      <c r="D688" s="62" t="str">
        <f t="shared" si="78"/>
        <v>B</v>
      </c>
      <c r="E688" s="63">
        <v>27</v>
      </c>
      <c r="F688" s="63">
        <v>31</v>
      </c>
      <c r="G688" s="63"/>
      <c r="H688" s="63">
        <v>28</v>
      </c>
      <c r="I688" s="63">
        <v>36</v>
      </c>
      <c r="J688" s="63"/>
      <c r="K688" s="61">
        <v>7</v>
      </c>
      <c r="L688" t="s">
        <v>152</v>
      </c>
    </row>
    <row r="689" spans="1:12" outlineLevel="1" x14ac:dyDescent="0.25">
      <c r="A689" s="64">
        <f t="shared" si="76"/>
        <v>39</v>
      </c>
      <c r="B689" s="64" t="str">
        <f t="shared" si="75"/>
        <v/>
      </c>
      <c r="C689" s="62">
        <f t="shared" si="77"/>
        <v>8</v>
      </c>
      <c r="D689" s="62" t="str">
        <f t="shared" si="78"/>
        <v>B</v>
      </c>
      <c r="E689" s="63">
        <v>18</v>
      </c>
      <c r="F689" s="63">
        <v>35</v>
      </c>
      <c r="G689" s="63"/>
      <c r="H689" s="63">
        <v>8</v>
      </c>
      <c r="I689" s="63">
        <v>12</v>
      </c>
      <c r="J689" s="63"/>
      <c r="K689" s="61">
        <v>8</v>
      </c>
      <c r="L689" t="s">
        <v>152</v>
      </c>
    </row>
    <row r="690" spans="1:12" outlineLevel="1" x14ac:dyDescent="0.25">
      <c r="A690" s="64">
        <f t="shared" si="76"/>
        <v>39</v>
      </c>
      <c r="B690" s="64" t="str">
        <f t="shared" si="75"/>
        <v/>
      </c>
      <c r="C690" s="62">
        <f t="shared" si="77"/>
        <v>9</v>
      </c>
      <c r="D690" s="62" t="str">
        <f t="shared" si="78"/>
        <v>B</v>
      </c>
      <c r="E690" s="63">
        <v>6</v>
      </c>
      <c r="F690" s="63">
        <v>13</v>
      </c>
      <c r="G690" s="63"/>
      <c r="H690" s="63">
        <v>29</v>
      </c>
      <c r="I690" s="63">
        <v>34</v>
      </c>
      <c r="J690" s="63"/>
      <c r="K690" s="61">
        <v>9</v>
      </c>
      <c r="L690" t="s">
        <v>152</v>
      </c>
    </row>
    <row r="691" spans="1:12" outlineLevel="1" x14ac:dyDescent="0.25">
      <c r="A691" s="64">
        <f t="shared" si="76"/>
        <v>39</v>
      </c>
      <c r="B691" s="64" t="str">
        <f t="shared" si="75"/>
        <v/>
      </c>
      <c r="C691" s="62">
        <f t="shared" si="77"/>
        <v>1</v>
      </c>
      <c r="D691" s="62" t="str">
        <f t="shared" si="78"/>
        <v>C</v>
      </c>
      <c r="E691" s="63">
        <v>15</v>
      </c>
      <c r="F691" s="63">
        <v>28</v>
      </c>
      <c r="G691" s="63">
        <v>36</v>
      </c>
      <c r="H691" s="63">
        <v>7</v>
      </c>
      <c r="I691" s="63">
        <v>8</v>
      </c>
      <c r="J691" s="63">
        <v>16</v>
      </c>
      <c r="K691" s="61">
        <v>1</v>
      </c>
      <c r="L691" t="s">
        <v>153</v>
      </c>
    </row>
    <row r="692" spans="1:12" outlineLevel="1" x14ac:dyDescent="0.25">
      <c r="A692" s="64">
        <f t="shared" si="76"/>
        <v>39</v>
      </c>
      <c r="B692" s="64" t="str">
        <f t="shared" si="75"/>
        <v/>
      </c>
      <c r="C692" s="62">
        <f t="shared" si="77"/>
        <v>2</v>
      </c>
      <c r="D692" s="62" t="str">
        <f t="shared" si="78"/>
        <v>C</v>
      </c>
      <c r="E692" s="63">
        <v>18</v>
      </c>
      <c r="F692" s="63">
        <v>25</v>
      </c>
      <c r="G692" s="63">
        <v>29</v>
      </c>
      <c r="H692" s="63">
        <v>6</v>
      </c>
      <c r="I692" s="63">
        <v>32</v>
      </c>
      <c r="J692" s="63"/>
      <c r="K692" s="61">
        <v>2</v>
      </c>
      <c r="L692" t="s">
        <v>153</v>
      </c>
    </row>
    <row r="693" spans="1:12" outlineLevel="1" x14ac:dyDescent="0.25">
      <c r="A693" s="64">
        <f t="shared" si="76"/>
        <v>39</v>
      </c>
      <c r="B693" s="64" t="str">
        <f t="shared" si="75"/>
        <v/>
      </c>
      <c r="C693" s="62">
        <f t="shared" si="77"/>
        <v>3</v>
      </c>
      <c r="D693" s="62" t="str">
        <f t="shared" si="78"/>
        <v>C</v>
      </c>
      <c r="E693" s="63">
        <v>12</v>
      </c>
      <c r="F693" s="63">
        <v>14</v>
      </c>
      <c r="G693" s="63"/>
      <c r="H693" s="63">
        <v>27</v>
      </c>
      <c r="I693" s="63">
        <v>30</v>
      </c>
      <c r="J693" s="63"/>
      <c r="K693" s="61">
        <v>3</v>
      </c>
      <c r="L693" t="s">
        <v>153</v>
      </c>
    </row>
    <row r="694" spans="1:12" outlineLevel="1" x14ac:dyDescent="0.25">
      <c r="A694" s="64">
        <f t="shared" si="76"/>
        <v>39</v>
      </c>
      <c r="B694" s="64" t="str">
        <f t="shared" si="75"/>
        <v/>
      </c>
      <c r="C694" s="62">
        <f t="shared" si="77"/>
        <v>4</v>
      </c>
      <c r="D694" s="62" t="str">
        <f t="shared" si="78"/>
        <v>C</v>
      </c>
      <c r="E694" s="63">
        <v>3</v>
      </c>
      <c r="F694" s="63">
        <v>33</v>
      </c>
      <c r="G694" s="63"/>
      <c r="H694" s="63">
        <v>24</v>
      </c>
      <c r="I694" s="63">
        <v>39</v>
      </c>
      <c r="J694" s="63"/>
      <c r="K694" s="61">
        <v>4</v>
      </c>
      <c r="L694" t="s">
        <v>153</v>
      </c>
    </row>
    <row r="695" spans="1:12" outlineLevel="1" x14ac:dyDescent="0.25">
      <c r="A695" s="64">
        <f t="shared" si="76"/>
        <v>39</v>
      </c>
      <c r="B695" s="64" t="str">
        <f t="shared" si="75"/>
        <v/>
      </c>
      <c r="C695" s="62">
        <f t="shared" si="77"/>
        <v>5</v>
      </c>
      <c r="D695" s="62" t="str">
        <f t="shared" si="78"/>
        <v>C</v>
      </c>
      <c r="E695" s="63">
        <v>23</v>
      </c>
      <c r="F695" s="63">
        <v>34</v>
      </c>
      <c r="G695" s="63"/>
      <c r="H695" s="63">
        <v>4</v>
      </c>
      <c r="I695" s="63">
        <v>26</v>
      </c>
      <c r="J695" s="63"/>
      <c r="K695" s="61">
        <v>5</v>
      </c>
      <c r="L695" t="s">
        <v>153</v>
      </c>
    </row>
    <row r="696" spans="1:12" outlineLevel="1" x14ac:dyDescent="0.25">
      <c r="A696" s="64">
        <f t="shared" si="76"/>
        <v>39</v>
      </c>
      <c r="B696" s="64" t="str">
        <f t="shared" si="75"/>
        <v/>
      </c>
      <c r="C696" s="62">
        <f t="shared" si="77"/>
        <v>6</v>
      </c>
      <c r="D696" s="62" t="str">
        <f t="shared" si="78"/>
        <v>C</v>
      </c>
      <c r="E696" s="63">
        <v>20</v>
      </c>
      <c r="F696" s="63">
        <v>38</v>
      </c>
      <c r="G696" s="63"/>
      <c r="H696" s="63">
        <v>9</v>
      </c>
      <c r="I696" s="63">
        <v>11</v>
      </c>
      <c r="J696" s="63"/>
      <c r="K696" s="61">
        <v>6</v>
      </c>
      <c r="L696" t="s">
        <v>153</v>
      </c>
    </row>
    <row r="697" spans="1:12" outlineLevel="1" x14ac:dyDescent="0.25">
      <c r="A697" s="64">
        <f t="shared" si="76"/>
        <v>39</v>
      </c>
      <c r="B697" s="64" t="str">
        <f t="shared" si="75"/>
        <v/>
      </c>
      <c r="C697" s="62">
        <f t="shared" si="77"/>
        <v>7</v>
      </c>
      <c r="D697" s="62" t="str">
        <f t="shared" si="78"/>
        <v>C</v>
      </c>
      <c r="E697" s="63">
        <v>17</v>
      </c>
      <c r="F697" s="63">
        <v>35</v>
      </c>
      <c r="G697" s="63"/>
      <c r="H697" s="63">
        <v>1</v>
      </c>
      <c r="I697" s="63">
        <v>19</v>
      </c>
      <c r="J697" s="63"/>
      <c r="K697" s="61">
        <v>7</v>
      </c>
      <c r="L697" t="s">
        <v>153</v>
      </c>
    </row>
    <row r="698" spans="1:12" outlineLevel="1" x14ac:dyDescent="0.25">
      <c r="A698" s="64">
        <f t="shared" si="76"/>
        <v>39</v>
      </c>
      <c r="B698" s="64" t="str">
        <f t="shared" si="75"/>
        <v/>
      </c>
      <c r="C698" s="62">
        <f t="shared" si="77"/>
        <v>8</v>
      </c>
      <c r="D698" s="62" t="str">
        <f t="shared" si="78"/>
        <v>C</v>
      </c>
      <c r="E698" s="63">
        <v>22</v>
      </c>
      <c r="F698" s="63">
        <v>31</v>
      </c>
      <c r="G698" s="63"/>
      <c r="H698" s="63">
        <v>2</v>
      </c>
      <c r="I698" s="63">
        <v>5</v>
      </c>
      <c r="J698" s="63"/>
      <c r="K698" s="61">
        <v>8</v>
      </c>
      <c r="L698" t="s">
        <v>153</v>
      </c>
    </row>
    <row r="699" spans="1:12" outlineLevel="1" x14ac:dyDescent="0.25">
      <c r="A699" s="64">
        <f t="shared" si="76"/>
        <v>39</v>
      </c>
      <c r="B699" s="64" t="str">
        <f t="shared" si="75"/>
        <v/>
      </c>
      <c r="C699" s="62">
        <f t="shared" si="77"/>
        <v>9</v>
      </c>
      <c r="D699" s="62" t="str">
        <f t="shared" si="78"/>
        <v>C</v>
      </c>
      <c r="E699" s="63">
        <v>13</v>
      </c>
      <c r="F699" s="63">
        <v>21</v>
      </c>
      <c r="G699" s="63"/>
      <c r="H699" s="63">
        <v>10</v>
      </c>
      <c r="I699" s="63">
        <v>37</v>
      </c>
      <c r="J699" s="63"/>
      <c r="K699" s="61">
        <v>9</v>
      </c>
      <c r="L699" t="s">
        <v>153</v>
      </c>
    </row>
    <row r="700" spans="1:12" outlineLevel="1" x14ac:dyDescent="0.25">
      <c r="A700" s="64">
        <f t="shared" si="76"/>
        <v>39</v>
      </c>
      <c r="B700" s="64" t="str">
        <f t="shared" si="75"/>
        <v/>
      </c>
      <c r="C700" s="62">
        <f t="shared" si="77"/>
        <v>1</v>
      </c>
      <c r="D700" s="62" t="str">
        <f t="shared" si="78"/>
        <v>D</v>
      </c>
      <c r="E700" s="62">
        <v>24</v>
      </c>
      <c r="F700" s="62">
        <v>35</v>
      </c>
      <c r="G700" s="62">
        <v>36</v>
      </c>
      <c r="H700" s="62">
        <v>11</v>
      </c>
      <c r="I700" s="62">
        <v>22</v>
      </c>
      <c r="J700" s="62">
        <v>38</v>
      </c>
      <c r="K700" s="61">
        <v>1</v>
      </c>
      <c r="L700" t="s">
        <v>154</v>
      </c>
    </row>
    <row r="701" spans="1:12" outlineLevel="1" x14ac:dyDescent="0.25">
      <c r="A701" s="64">
        <f t="shared" si="76"/>
        <v>39</v>
      </c>
      <c r="B701" s="64" t="str">
        <f t="shared" si="75"/>
        <v/>
      </c>
      <c r="C701" s="62">
        <f t="shared" si="77"/>
        <v>2</v>
      </c>
      <c r="D701" s="62" t="str">
        <f t="shared" si="78"/>
        <v>D</v>
      </c>
      <c r="E701" s="62">
        <v>19</v>
      </c>
      <c r="F701" s="62">
        <v>20</v>
      </c>
      <c r="G701" s="62">
        <v>30</v>
      </c>
      <c r="H701" s="62">
        <v>6</v>
      </c>
      <c r="I701" s="62">
        <v>37</v>
      </c>
      <c r="J701" s="62"/>
      <c r="K701" s="61">
        <v>2</v>
      </c>
      <c r="L701" t="s">
        <v>154</v>
      </c>
    </row>
    <row r="702" spans="1:12" outlineLevel="1" x14ac:dyDescent="0.25">
      <c r="A702" s="64">
        <f t="shared" si="76"/>
        <v>39</v>
      </c>
      <c r="B702" s="64" t="str">
        <f t="shared" si="75"/>
        <v/>
      </c>
      <c r="C702" s="62">
        <f t="shared" si="77"/>
        <v>3</v>
      </c>
      <c r="D702" s="62" t="str">
        <f t="shared" si="78"/>
        <v>D</v>
      </c>
      <c r="E702" s="62">
        <v>21</v>
      </c>
      <c r="F702" s="62">
        <v>31</v>
      </c>
      <c r="G702" s="62"/>
      <c r="H702" s="62">
        <v>33</v>
      </c>
      <c r="I702" s="62">
        <v>29</v>
      </c>
      <c r="J702" s="62"/>
      <c r="K702" s="61">
        <v>3</v>
      </c>
      <c r="L702" t="s">
        <v>154</v>
      </c>
    </row>
    <row r="703" spans="1:12" outlineLevel="1" x14ac:dyDescent="0.25">
      <c r="A703" s="64">
        <f t="shared" si="76"/>
        <v>39</v>
      </c>
      <c r="B703" s="64" t="str">
        <f t="shared" si="75"/>
        <v/>
      </c>
      <c r="C703" s="62">
        <f t="shared" si="77"/>
        <v>4</v>
      </c>
      <c r="D703" s="62" t="str">
        <f t="shared" si="78"/>
        <v>D</v>
      </c>
      <c r="E703" s="62">
        <v>7</v>
      </c>
      <c r="F703" s="62">
        <v>9</v>
      </c>
      <c r="G703" s="62"/>
      <c r="H703" s="62">
        <v>1</v>
      </c>
      <c r="I703" s="62">
        <v>34</v>
      </c>
      <c r="J703" s="62"/>
      <c r="K703" s="61">
        <v>4</v>
      </c>
      <c r="L703" t="s">
        <v>154</v>
      </c>
    </row>
    <row r="704" spans="1:12" outlineLevel="1" x14ac:dyDescent="0.25">
      <c r="A704" s="64">
        <f t="shared" si="76"/>
        <v>39</v>
      </c>
      <c r="B704" s="64" t="str">
        <f t="shared" si="75"/>
        <v/>
      </c>
      <c r="C704" s="62">
        <f t="shared" si="77"/>
        <v>5</v>
      </c>
      <c r="D704" s="62" t="str">
        <f t="shared" si="78"/>
        <v>D</v>
      </c>
      <c r="E704" s="62">
        <v>12</v>
      </c>
      <c r="F704" s="62">
        <v>17</v>
      </c>
      <c r="G704" s="62"/>
      <c r="H704" s="62">
        <v>10</v>
      </c>
      <c r="I704" s="62">
        <v>26</v>
      </c>
      <c r="J704" s="62"/>
      <c r="K704" s="61">
        <v>5</v>
      </c>
      <c r="L704" t="s">
        <v>154</v>
      </c>
    </row>
    <row r="705" spans="1:13" outlineLevel="1" x14ac:dyDescent="0.25">
      <c r="A705" s="64">
        <f t="shared" si="76"/>
        <v>39</v>
      </c>
      <c r="B705" s="64" t="str">
        <f t="shared" si="75"/>
        <v/>
      </c>
      <c r="C705" s="62">
        <f t="shared" si="77"/>
        <v>6</v>
      </c>
      <c r="D705" s="62" t="str">
        <f t="shared" si="78"/>
        <v>D</v>
      </c>
      <c r="E705" s="62">
        <v>8</v>
      </c>
      <c r="F705" s="62">
        <v>25</v>
      </c>
      <c r="G705" s="62"/>
      <c r="H705" s="62">
        <v>13</v>
      </c>
      <c r="I705" s="62">
        <v>23</v>
      </c>
      <c r="J705" s="62"/>
      <c r="K705" s="61">
        <v>6</v>
      </c>
      <c r="L705" t="s">
        <v>154</v>
      </c>
    </row>
    <row r="706" spans="1:13" outlineLevel="1" x14ac:dyDescent="0.25">
      <c r="A706" s="64">
        <f t="shared" si="76"/>
        <v>39</v>
      </c>
      <c r="B706" s="64" t="str">
        <f t="shared" si="75"/>
        <v/>
      </c>
      <c r="C706" s="62">
        <f t="shared" si="77"/>
        <v>7</v>
      </c>
      <c r="D706" s="62" t="str">
        <f t="shared" si="78"/>
        <v>D</v>
      </c>
      <c r="E706" s="62">
        <v>14</v>
      </c>
      <c r="F706" s="62">
        <v>16</v>
      </c>
      <c r="G706" s="62"/>
      <c r="H706" s="62">
        <v>32</v>
      </c>
      <c r="I706" s="62">
        <v>39</v>
      </c>
      <c r="J706" s="62"/>
      <c r="K706" s="61">
        <v>7</v>
      </c>
      <c r="L706" t="s">
        <v>154</v>
      </c>
    </row>
    <row r="707" spans="1:13" outlineLevel="1" x14ac:dyDescent="0.25">
      <c r="A707" s="64">
        <f t="shared" si="76"/>
        <v>39</v>
      </c>
      <c r="B707" s="64" t="str">
        <f t="shared" si="75"/>
        <v/>
      </c>
      <c r="C707" s="62">
        <f t="shared" si="77"/>
        <v>8</v>
      </c>
      <c r="D707" s="62" t="str">
        <f t="shared" si="78"/>
        <v>D</v>
      </c>
      <c r="E707" s="62">
        <v>2</v>
      </c>
      <c r="F707" s="62">
        <v>18</v>
      </c>
      <c r="G707" s="62"/>
      <c r="H707" s="62">
        <v>15</v>
      </c>
      <c r="I707" s="62">
        <v>28</v>
      </c>
      <c r="J707" s="62"/>
      <c r="K707" s="61">
        <v>8</v>
      </c>
      <c r="L707" t="s">
        <v>154</v>
      </c>
    </row>
    <row r="708" spans="1:13" ht="15.75" outlineLevel="1" thickBot="1" x14ac:dyDescent="0.3">
      <c r="A708" s="64">
        <f t="shared" si="76"/>
        <v>39</v>
      </c>
      <c r="B708" s="64" t="str">
        <f t="shared" si="75"/>
        <v/>
      </c>
      <c r="C708" s="62">
        <f t="shared" si="77"/>
        <v>9</v>
      </c>
      <c r="D708" s="62" t="str">
        <f t="shared" si="78"/>
        <v>D</v>
      </c>
      <c r="E708" s="62">
        <v>3</v>
      </c>
      <c r="F708" s="62">
        <v>5</v>
      </c>
      <c r="G708" s="62"/>
      <c r="H708" s="62">
        <v>4</v>
      </c>
      <c r="I708" s="62">
        <v>27</v>
      </c>
      <c r="J708" s="62"/>
      <c r="K708" s="61">
        <v>9</v>
      </c>
      <c r="L708" t="s">
        <v>154</v>
      </c>
    </row>
    <row r="709" spans="1:13" ht="15.75" outlineLevel="1" thickTop="1" x14ac:dyDescent="0.25">
      <c r="A709" s="52">
        <v>40</v>
      </c>
      <c r="B709" s="52" t="str">
        <f t="shared" ref="B709:B772" si="79">IF(A709&lt;&gt;$B$3,"",$B$3&amp;"-"&amp;D709&amp;"-"&amp;C709)</f>
        <v/>
      </c>
      <c r="C709" s="58">
        <f t="shared" si="77"/>
        <v>1</v>
      </c>
      <c r="D709" s="58" t="str">
        <f t="shared" si="78"/>
        <v>A</v>
      </c>
      <c r="E709" s="59">
        <v>1</v>
      </c>
      <c r="F709" s="59">
        <v>2</v>
      </c>
      <c r="G709" s="59"/>
      <c r="H709" s="59">
        <v>3</v>
      </c>
      <c r="I709" s="59">
        <v>4</v>
      </c>
      <c r="J709" s="59"/>
      <c r="K709" s="61">
        <v>1</v>
      </c>
      <c r="L709" t="s">
        <v>151</v>
      </c>
      <c r="M709" s="186" t="s">
        <v>281</v>
      </c>
    </row>
    <row r="710" spans="1:13" outlineLevel="1" x14ac:dyDescent="0.25">
      <c r="A710" s="52">
        <f t="shared" ref="A710:A772" si="80">A709</f>
        <v>40</v>
      </c>
      <c r="B710" s="52" t="str">
        <f t="shared" si="79"/>
        <v/>
      </c>
      <c r="C710" s="58">
        <f t="shared" si="77"/>
        <v>2</v>
      </c>
      <c r="D710" s="58" t="str">
        <f t="shared" si="78"/>
        <v>A</v>
      </c>
      <c r="E710" s="59">
        <v>5</v>
      </c>
      <c r="F710" s="59">
        <v>6</v>
      </c>
      <c r="G710" s="59"/>
      <c r="H710" s="59">
        <v>7</v>
      </c>
      <c r="I710" s="59">
        <v>8</v>
      </c>
      <c r="J710" s="59"/>
      <c r="K710" s="61">
        <v>2</v>
      </c>
      <c r="L710" t="s">
        <v>151</v>
      </c>
    </row>
    <row r="711" spans="1:13" outlineLevel="1" x14ac:dyDescent="0.25">
      <c r="A711" s="52">
        <f t="shared" si="80"/>
        <v>40</v>
      </c>
      <c r="B711" s="52" t="str">
        <f t="shared" si="79"/>
        <v/>
      </c>
      <c r="C711" s="58">
        <f t="shared" si="77"/>
        <v>3</v>
      </c>
      <c r="D711" s="58" t="str">
        <f t="shared" si="78"/>
        <v>A</v>
      </c>
      <c r="E711" s="59">
        <v>9</v>
      </c>
      <c r="F711" s="59">
        <v>10</v>
      </c>
      <c r="G711" s="59"/>
      <c r="H711" s="59">
        <v>11</v>
      </c>
      <c r="I711" s="59">
        <v>12</v>
      </c>
      <c r="J711" s="59"/>
      <c r="K711" s="61">
        <v>3</v>
      </c>
      <c r="L711" t="s">
        <v>151</v>
      </c>
    </row>
    <row r="712" spans="1:13" outlineLevel="1" x14ac:dyDescent="0.25">
      <c r="A712" s="52">
        <f t="shared" si="80"/>
        <v>40</v>
      </c>
      <c r="B712" s="52" t="str">
        <f t="shared" si="79"/>
        <v/>
      </c>
      <c r="C712" s="58">
        <f t="shared" si="77"/>
        <v>4</v>
      </c>
      <c r="D712" s="58" t="str">
        <f t="shared" si="78"/>
        <v>A</v>
      </c>
      <c r="E712" s="59">
        <v>13</v>
      </c>
      <c r="F712" s="59">
        <v>14</v>
      </c>
      <c r="G712" s="59"/>
      <c r="H712" s="59">
        <v>15</v>
      </c>
      <c r="I712" s="59">
        <v>16</v>
      </c>
      <c r="J712" s="59"/>
      <c r="K712" s="61">
        <v>4</v>
      </c>
      <c r="L712" t="s">
        <v>151</v>
      </c>
    </row>
    <row r="713" spans="1:13" outlineLevel="1" x14ac:dyDescent="0.25">
      <c r="A713" s="52">
        <f t="shared" si="80"/>
        <v>40</v>
      </c>
      <c r="B713" s="52" t="str">
        <f t="shared" si="79"/>
        <v/>
      </c>
      <c r="C713" s="58">
        <f t="shared" si="77"/>
        <v>5</v>
      </c>
      <c r="D713" s="58" t="str">
        <f t="shared" si="78"/>
        <v>A</v>
      </c>
      <c r="E713" s="59">
        <v>17</v>
      </c>
      <c r="F713" s="59">
        <v>18</v>
      </c>
      <c r="G713" s="59"/>
      <c r="H713" s="59">
        <v>19</v>
      </c>
      <c r="I713" s="59">
        <v>20</v>
      </c>
      <c r="J713" s="59"/>
      <c r="K713" s="61">
        <v>5</v>
      </c>
      <c r="L713" t="s">
        <v>151</v>
      </c>
    </row>
    <row r="714" spans="1:13" outlineLevel="1" x14ac:dyDescent="0.25">
      <c r="A714" s="52">
        <f t="shared" si="80"/>
        <v>40</v>
      </c>
      <c r="B714" s="52" t="str">
        <f t="shared" si="79"/>
        <v/>
      </c>
      <c r="C714" s="58">
        <f t="shared" si="77"/>
        <v>6</v>
      </c>
      <c r="D714" s="58" t="str">
        <f t="shared" si="78"/>
        <v>A</v>
      </c>
      <c r="E714" s="59">
        <v>21</v>
      </c>
      <c r="F714" s="59">
        <v>22</v>
      </c>
      <c r="G714" s="59"/>
      <c r="H714" s="59">
        <v>23</v>
      </c>
      <c r="I714" s="59">
        <v>24</v>
      </c>
      <c r="J714" s="59"/>
      <c r="K714" s="61">
        <v>6</v>
      </c>
      <c r="L714" t="s">
        <v>151</v>
      </c>
    </row>
    <row r="715" spans="1:13" outlineLevel="1" x14ac:dyDescent="0.25">
      <c r="A715" s="52">
        <f t="shared" si="80"/>
        <v>40</v>
      </c>
      <c r="B715" s="52" t="str">
        <f t="shared" si="79"/>
        <v/>
      </c>
      <c r="C715" s="58">
        <f t="shared" si="77"/>
        <v>7</v>
      </c>
      <c r="D715" s="58" t="str">
        <f t="shared" si="78"/>
        <v>A</v>
      </c>
      <c r="E715" s="59">
        <v>25</v>
      </c>
      <c r="F715" s="59">
        <v>26</v>
      </c>
      <c r="G715" s="59"/>
      <c r="H715" s="59">
        <v>27</v>
      </c>
      <c r="I715" s="59">
        <v>28</v>
      </c>
      <c r="J715" s="59"/>
      <c r="K715" s="61">
        <v>7</v>
      </c>
      <c r="L715" t="s">
        <v>151</v>
      </c>
    </row>
    <row r="716" spans="1:13" outlineLevel="1" x14ac:dyDescent="0.25">
      <c r="A716" s="52">
        <f t="shared" si="80"/>
        <v>40</v>
      </c>
      <c r="B716" s="52" t="str">
        <f t="shared" si="79"/>
        <v/>
      </c>
      <c r="C716" s="58">
        <f t="shared" si="77"/>
        <v>8</v>
      </c>
      <c r="D716" s="58" t="str">
        <f t="shared" si="78"/>
        <v>A</v>
      </c>
      <c r="E716" s="59">
        <v>29</v>
      </c>
      <c r="F716" s="59">
        <v>30</v>
      </c>
      <c r="G716" s="59"/>
      <c r="H716" s="59">
        <v>31</v>
      </c>
      <c r="I716" s="59">
        <v>32</v>
      </c>
      <c r="J716" s="59"/>
      <c r="K716" s="61">
        <v>8</v>
      </c>
      <c r="L716" t="s">
        <v>151</v>
      </c>
    </row>
    <row r="717" spans="1:13" outlineLevel="1" x14ac:dyDescent="0.25">
      <c r="A717" s="52">
        <f t="shared" si="80"/>
        <v>40</v>
      </c>
      <c r="B717" s="52" t="str">
        <f t="shared" si="79"/>
        <v/>
      </c>
      <c r="C717" s="58">
        <f t="shared" si="77"/>
        <v>9</v>
      </c>
      <c r="D717" s="58" t="str">
        <f t="shared" si="78"/>
        <v>A</v>
      </c>
      <c r="E717" s="59">
        <v>33</v>
      </c>
      <c r="F717" s="59">
        <v>34</v>
      </c>
      <c r="G717" s="59"/>
      <c r="H717" s="59">
        <v>35</v>
      </c>
      <c r="I717" s="59">
        <v>36</v>
      </c>
      <c r="J717" s="59"/>
      <c r="K717" s="61">
        <v>9</v>
      </c>
      <c r="L717" t="s">
        <v>151</v>
      </c>
    </row>
    <row r="718" spans="1:13" outlineLevel="1" x14ac:dyDescent="0.25">
      <c r="A718" s="52">
        <f t="shared" si="80"/>
        <v>40</v>
      </c>
      <c r="B718" s="52" t="str">
        <f t="shared" si="79"/>
        <v/>
      </c>
      <c r="C718" s="58">
        <f t="shared" si="77"/>
        <v>10</v>
      </c>
      <c r="D718" s="58" t="str">
        <f t="shared" si="78"/>
        <v>A</v>
      </c>
      <c r="E718" s="59">
        <v>37</v>
      </c>
      <c r="F718" s="59">
        <v>38</v>
      </c>
      <c r="G718" s="59"/>
      <c r="H718" s="59">
        <v>39</v>
      </c>
      <c r="I718" s="59">
        <v>40</v>
      </c>
      <c r="J718" s="59"/>
      <c r="K718" s="61">
        <v>10</v>
      </c>
      <c r="L718" t="s">
        <v>151</v>
      </c>
    </row>
    <row r="719" spans="1:13" outlineLevel="1" x14ac:dyDescent="0.25">
      <c r="A719" s="52">
        <f t="shared" si="80"/>
        <v>40</v>
      </c>
      <c r="B719" s="52" t="str">
        <f t="shared" si="79"/>
        <v/>
      </c>
      <c r="C719" s="58">
        <f t="shared" si="77"/>
        <v>1</v>
      </c>
      <c r="D719" s="58" t="str">
        <f t="shared" si="78"/>
        <v>B</v>
      </c>
      <c r="E719" s="59">
        <v>9</v>
      </c>
      <c r="F719" s="59">
        <v>24</v>
      </c>
      <c r="G719" s="59"/>
      <c r="H719" s="59">
        <v>13</v>
      </c>
      <c r="I719" s="59">
        <v>36</v>
      </c>
      <c r="J719" s="59"/>
      <c r="K719" s="61">
        <v>1</v>
      </c>
      <c r="L719" t="s">
        <v>152</v>
      </c>
    </row>
    <row r="720" spans="1:13" outlineLevel="1" x14ac:dyDescent="0.25">
      <c r="A720" s="52">
        <f t="shared" si="80"/>
        <v>40</v>
      </c>
      <c r="B720" s="52" t="str">
        <f t="shared" si="79"/>
        <v/>
      </c>
      <c r="C720" s="58">
        <f t="shared" si="77"/>
        <v>2</v>
      </c>
      <c r="D720" s="58" t="str">
        <f t="shared" si="78"/>
        <v>B</v>
      </c>
      <c r="E720" s="59">
        <v>29</v>
      </c>
      <c r="F720" s="59">
        <v>38</v>
      </c>
      <c r="G720" s="59"/>
      <c r="H720" s="59">
        <v>10</v>
      </c>
      <c r="I720" s="59">
        <v>27</v>
      </c>
      <c r="J720" s="59"/>
      <c r="K720" s="61">
        <v>2</v>
      </c>
      <c r="L720" t="s">
        <v>152</v>
      </c>
    </row>
    <row r="721" spans="1:12" outlineLevel="1" x14ac:dyDescent="0.25">
      <c r="A721" s="52">
        <f t="shared" si="80"/>
        <v>40</v>
      </c>
      <c r="B721" s="52" t="str">
        <f t="shared" si="79"/>
        <v/>
      </c>
      <c r="C721" s="58">
        <f t="shared" si="77"/>
        <v>3</v>
      </c>
      <c r="D721" s="58" t="str">
        <f t="shared" si="78"/>
        <v>B</v>
      </c>
      <c r="E721" s="59">
        <v>7</v>
      </c>
      <c r="F721" s="59">
        <v>20</v>
      </c>
      <c r="G721" s="59"/>
      <c r="H721" s="59">
        <v>15</v>
      </c>
      <c r="I721" s="59">
        <v>40</v>
      </c>
      <c r="J721" s="59"/>
      <c r="K721" s="61">
        <v>3</v>
      </c>
      <c r="L721" t="s">
        <v>152</v>
      </c>
    </row>
    <row r="722" spans="1:12" outlineLevel="1" x14ac:dyDescent="0.25">
      <c r="A722" s="52">
        <f t="shared" si="80"/>
        <v>40</v>
      </c>
      <c r="B722" s="52" t="str">
        <f t="shared" si="79"/>
        <v/>
      </c>
      <c r="C722" s="58">
        <f t="shared" si="77"/>
        <v>4</v>
      </c>
      <c r="D722" s="58" t="str">
        <f t="shared" si="78"/>
        <v>B</v>
      </c>
      <c r="E722" s="59">
        <v>1</v>
      </c>
      <c r="F722" s="59">
        <v>18</v>
      </c>
      <c r="G722" s="59"/>
      <c r="H722" s="59">
        <v>30</v>
      </c>
      <c r="I722" s="59">
        <v>39</v>
      </c>
      <c r="J722" s="59"/>
      <c r="K722" s="61">
        <v>4</v>
      </c>
      <c r="L722" t="s">
        <v>152</v>
      </c>
    </row>
    <row r="723" spans="1:12" outlineLevel="1" x14ac:dyDescent="0.25">
      <c r="A723" s="52">
        <f t="shared" si="80"/>
        <v>40</v>
      </c>
      <c r="B723" s="52" t="str">
        <f t="shared" si="79"/>
        <v/>
      </c>
      <c r="C723" s="58">
        <f t="shared" si="77"/>
        <v>5</v>
      </c>
      <c r="D723" s="58" t="str">
        <f t="shared" si="78"/>
        <v>B</v>
      </c>
      <c r="E723" s="127">
        <v>3</v>
      </c>
      <c r="F723" s="127">
        <v>28</v>
      </c>
      <c r="G723" s="59"/>
      <c r="H723" s="127">
        <v>23</v>
      </c>
      <c r="I723" s="59">
        <v>34</v>
      </c>
      <c r="J723" s="59"/>
      <c r="K723" s="61">
        <v>5</v>
      </c>
      <c r="L723" t="s">
        <v>152</v>
      </c>
    </row>
    <row r="724" spans="1:12" outlineLevel="1" x14ac:dyDescent="0.25">
      <c r="A724" s="52">
        <f t="shared" si="80"/>
        <v>40</v>
      </c>
      <c r="B724" s="52" t="str">
        <f t="shared" si="79"/>
        <v/>
      </c>
      <c r="C724" s="58">
        <f t="shared" si="77"/>
        <v>6</v>
      </c>
      <c r="D724" s="58" t="str">
        <f t="shared" si="78"/>
        <v>B</v>
      </c>
      <c r="E724" s="59">
        <v>17</v>
      </c>
      <c r="F724" s="59">
        <v>26</v>
      </c>
      <c r="G724" s="59"/>
      <c r="H724" s="59">
        <v>6</v>
      </c>
      <c r="I724" s="59">
        <v>33</v>
      </c>
      <c r="J724" s="59"/>
      <c r="K724" s="61">
        <v>6</v>
      </c>
      <c r="L724" t="s">
        <v>152</v>
      </c>
    </row>
    <row r="725" spans="1:12" outlineLevel="1" x14ac:dyDescent="0.25">
      <c r="A725" s="52">
        <f t="shared" si="80"/>
        <v>40</v>
      </c>
      <c r="B725" s="52" t="str">
        <f t="shared" si="79"/>
        <v/>
      </c>
      <c r="C725" s="58">
        <f t="shared" si="77"/>
        <v>7</v>
      </c>
      <c r="D725" s="58" t="str">
        <f t="shared" si="78"/>
        <v>B</v>
      </c>
      <c r="E725" s="59">
        <v>2</v>
      </c>
      <c r="F725" s="59">
        <v>21</v>
      </c>
      <c r="G725" s="59"/>
      <c r="H725" s="59">
        <v>11</v>
      </c>
      <c r="I725" s="59">
        <v>32</v>
      </c>
      <c r="J725" s="59"/>
      <c r="K725" s="61">
        <v>7</v>
      </c>
      <c r="L725" t="s">
        <v>152</v>
      </c>
    </row>
    <row r="726" spans="1:12" outlineLevel="1" x14ac:dyDescent="0.25">
      <c r="A726" s="52">
        <f t="shared" si="80"/>
        <v>40</v>
      </c>
      <c r="B726" s="52" t="str">
        <f t="shared" si="79"/>
        <v/>
      </c>
      <c r="C726" s="58">
        <f t="shared" si="77"/>
        <v>8</v>
      </c>
      <c r="D726" s="58" t="str">
        <f t="shared" si="78"/>
        <v>B</v>
      </c>
      <c r="E726" s="59">
        <v>16</v>
      </c>
      <c r="F726" s="59">
        <v>19</v>
      </c>
      <c r="G726" s="59"/>
      <c r="H726" s="59">
        <v>12</v>
      </c>
      <c r="I726" s="59">
        <v>37</v>
      </c>
      <c r="J726" s="59"/>
      <c r="K726" s="61">
        <v>8</v>
      </c>
      <c r="L726" t="s">
        <v>152</v>
      </c>
    </row>
    <row r="727" spans="1:12" outlineLevel="1" x14ac:dyDescent="0.25">
      <c r="A727" s="52">
        <f t="shared" si="80"/>
        <v>40</v>
      </c>
      <c r="B727" s="52" t="str">
        <f t="shared" si="79"/>
        <v/>
      </c>
      <c r="C727" s="58">
        <f t="shared" si="77"/>
        <v>9</v>
      </c>
      <c r="D727" s="58" t="str">
        <f t="shared" si="78"/>
        <v>B</v>
      </c>
      <c r="E727" s="59">
        <v>22</v>
      </c>
      <c r="F727" s="59">
        <v>25</v>
      </c>
      <c r="G727" s="59"/>
      <c r="H727" s="59">
        <v>5</v>
      </c>
      <c r="I727" s="59">
        <v>14</v>
      </c>
      <c r="J727" s="59"/>
      <c r="K727" s="61">
        <v>9</v>
      </c>
      <c r="L727" t="s">
        <v>152</v>
      </c>
    </row>
    <row r="728" spans="1:12" outlineLevel="1" x14ac:dyDescent="0.25">
      <c r="A728" s="52">
        <f t="shared" si="80"/>
        <v>40</v>
      </c>
      <c r="B728" s="52" t="str">
        <f t="shared" si="79"/>
        <v/>
      </c>
      <c r="C728" s="58">
        <f t="shared" si="77"/>
        <v>10</v>
      </c>
      <c r="D728" s="58" t="str">
        <f t="shared" si="78"/>
        <v>B</v>
      </c>
      <c r="E728" s="59">
        <v>4</v>
      </c>
      <c r="F728" s="59">
        <v>31</v>
      </c>
      <c r="G728" s="59"/>
      <c r="H728" s="59">
        <v>8</v>
      </c>
      <c r="I728" s="59">
        <v>35</v>
      </c>
      <c r="J728" s="59"/>
      <c r="K728" s="61">
        <v>10</v>
      </c>
      <c r="L728" t="s">
        <v>152</v>
      </c>
    </row>
    <row r="729" spans="1:12" outlineLevel="1" x14ac:dyDescent="0.25">
      <c r="A729" s="52">
        <f t="shared" si="80"/>
        <v>40</v>
      </c>
      <c r="B729" s="52" t="str">
        <f t="shared" si="79"/>
        <v/>
      </c>
      <c r="C729" s="58">
        <f t="shared" si="77"/>
        <v>1</v>
      </c>
      <c r="D729" s="58" t="str">
        <f t="shared" si="78"/>
        <v>C</v>
      </c>
      <c r="E729" s="59">
        <v>12</v>
      </c>
      <c r="F729" s="59">
        <v>17</v>
      </c>
      <c r="G729" s="59"/>
      <c r="H729" s="59">
        <v>21</v>
      </c>
      <c r="I729" s="59">
        <v>30</v>
      </c>
      <c r="J729" s="59"/>
      <c r="K729" s="61">
        <v>1</v>
      </c>
      <c r="L729" t="s">
        <v>153</v>
      </c>
    </row>
    <row r="730" spans="1:12" outlineLevel="1" x14ac:dyDescent="0.25">
      <c r="A730" s="52">
        <f t="shared" si="80"/>
        <v>40</v>
      </c>
      <c r="B730" s="52" t="str">
        <f t="shared" si="79"/>
        <v/>
      </c>
      <c r="C730" s="58">
        <f t="shared" si="77"/>
        <v>2</v>
      </c>
      <c r="D730" s="58" t="str">
        <f t="shared" si="78"/>
        <v>C</v>
      </c>
      <c r="E730" s="59">
        <v>11</v>
      </c>
      <c r="F730" s="59">
        <v>24</v>
      </c>
      <c r="G730" s="59"/>
      <c r="H730" s="59">
        <v>15</v>
      </c>
      <c r="I730" s="59">
        <v>26</v>
      </c>
      <c r="J730" s="59"/>
      <c r="K730" s="61">
        <v>2</v>
      </c>
      <c r="L730" t="s">
        <v>153</v>
      </c>
    </row>
    <row r="731" spans="1:12" outlineLevel="1" x14ac:dyDescent="0.25">
      <c r="A731" s="52">
        <f t="shared" si="80"/>
        <v>40</v>
      </c>
      <c r="B731" s="52" t="str">
        <f t="shared" si="79"/>
        <v/>
      </c>
      <c r="C731" s="58">
        <f t="shared" si="77"/>
        <v>3</v>
      </c>
      <c r="D731" s="58" t="str">
        <f t="shared" si="78"/>
        <v>C</v>
      </c>
      <c r="E731" s="59">
        <v>1</v>
      </c>
      <c r="F731" s="59">
        <v>6</v>
      </c>
      <c r="G731" s="59"/>
      <c r="H731" s="59">
        <v>10</v>
      </c>
      <c r="I731" s="59">
        <v>37</v>
      </c>
      <c r="J731" s="59"/>
      <c r="K731" s="61">
        <v>3</v>
      </c>
      <c r="L731" t="s">
        <v>153</v>
      </c>
    </row>
    <row r="732" spans="1:12" outlineLevel="1" x14ac:dyDescent="0.25">
      <c r="A732" s="52">
        <f t="shared" si="80"/>
        <v>40</v>
      </c>
      <c r="B732" s="52" t="str">
        <f t="shared" si="79"/>
        <v/>
      </c>
      <c r="C732" s="58">
        <f t="shared" si="77"/>
        <v>4</v>
      </c>
      <c r="D732" s="58" t="str">
        <f t="shared" si="78"/>
        <v>C</v>
      </c>
      <c r="E732" s="59">
        <v>3</v>
      </c>
      <c r="F732" s="59">
        <v>32</v>
      </c>
      <c r="G732" s="59"/>
      <c r="H732" s="59">
        <v>8</v>
      </c>
      <c r="I732" s="59">
        <v>39</v>
      </c>
      <c r="J732" s="59"/>
      <c r="K732" s="61">
        <v>4</v>
      </c>
      <c r="L732" t="s">
        <v>153</v>
      </c>
    </row>
    <row r="733" spans="1:12" outlineLevel="1" x14ac:dyDescent="0.25">
      <c r="A733" s="52">
        <f t="shared" si="80"/>
        <v>40</v>
      </c>
      <c r="B733" s="52" t="str">
        <f t="shared" si="79"/>
        <v/>
      </c>
      <c r="C733" s="58">
        <f t="shared" si="77"/>
        <v>5</v>
      </c>
      <c r="D733" s="58" t="str">
        <f t="shared" si="78"/>
        <v>C</v>
      </c>
      <c r="E733" s="59">
        <v>9</v>
      </c>
      <c r="F733" s="59">
        <v>14</v>
      </c>
      <c r="G733" s="59"/>
      <c r="H733" s="59">
        <v>7</v>
      </c>
      <c r="I733" s="59">
        <v>28</v>
      </c>
      <c r="J733" s="59"/>
      <c r="K733" s="61">
        <v>5</v>
      </c>
      <c r="L733" t="s">
        <v>153</v>
      </c>
    </row>
    <row r="734" spans="1:12" outlineLevel="1" x14ac:dyDescent="0.25">
      <c r="A734" s="52">
        <f t="shared" si="80"/>
        <v>40</v>
      </c>
      <c r="B734" s="52" t="str">
        <f t="shared" si="79"/>
        <v/>
      </c>
      <c r="C734" s="58">
        <f t="shared" si="77"/>
        <v>6</v>
      </c>
      <c r="D734" s="58" t="str">
        <f t="shared" si="78"/>
        <v>C</v>
      </c>
      <c r="E734" s="59">
        <v>4</v>
      </c>
      <c r="F734" s="59">
        <v>13</v>
      </c>
      <c r="G734" s="59"/>
      <c r="H734" s="59">
        <v>22</v>
      </c>
      <c r="I734" s="59">
        <v>40</v>
      </c>
      <c r="J734" s="59"/>
      <c r="K734" s="61">
        <v>6</v>
      </c>
      <c r="L734" t="s">
        <v>153</v>
      </c>
    </row>
    <row r="735" spans="1:12" outlineLevel="1" x14ac:dyDescent="0.25">
      <c r="A735" s="52">
        <f t="shared" si="80"/>
        <v>40</v>
      </c>
      <c r="B735" s="52" t="str">
        <f t="shared" si="79"/>
        <v/>
      </c>
      <c r="C735" s="58">
        <f t="shared" si="77"/>
        <v>7</v>
      </c>
      <c r="D735" s="58" t="str">
        <f t="shared" si="78"/>
        <v>C</v>
      </c>
      <c r="E735" s="59">
        <v>19</v>
      </c>
      <c r="F735" s="59">
        <v>38</v>
      </c>
      <c r="G735" s="59"/>
      <c r="H735" s="59">
        <v>23</v>
      </c>
      <c r="I735" s="59">
        <v>35</v>
      </c>
      <c r="J735" s="59"/>
      <c r="K735" s="61">
        <v>7</v>
      </c>
      <c r="L735" t="s">
        <v>153</v>
      </c>
    </row>
    <row r="736" spans="1:12" outlineLevel="1" x14ac:dyDescent="0.25">
      <c r="A736" s="52">
        <f t="shared" si="80"/>
        <v>40</v>
      </c>
      <c r="B736" s="52" t="str">
        <f t="shared" si="79"/>
        <v/>
      </c>
      <c r="C736" s="58">
        <f t="shared" si="77"/>
        <v>8</v>
      </c>
      <c r="D736" s="58" t="str">
        <f t="shared" si="78"/>
        <v>C</v>
      </c>
      <c r="E736" s="59">
        <v>25</v>
      </c>
      <c r="F736" s="59">
        <v>34</v>
      </c>
      <c r="G736" s="59"/>
      <c r="H736" s="59">
        <v>16</v>
      </c>
      <c r="I736" s="59">
        <v>29</v>
      </c>
      <c r="J736" s="59"/>
      <c r="K736" s="61">
        <v>8</v>
      </c>
      <c r="L736" t="s">
        <v>153</v>
      </c>
    </row>
    <row r="737" spans="1:13" outlineLevel="1" x14ac:dyDescent="0.25">
      <c r="A737" s="52">
        <f t="shared" si="80"/>
        <v>40</v>
      </c>
      <c r="B737" s="52" t="str">
        <f t="shared" si="79"/>
        <v/>
      </c>
      <c r="C737" s="58">
        <f t="shared" si="77"/>
        <v>9</v>
      </c>
      <c r="D737" s="58" t="str">
        <f t="shared" si="78"/>
        <v>C</v>
      </c>
      <c r="E737" s="59">
        <v>5</v>
      </c>
      <c r="F737" s="59">
        <v>20</v>
      </c>
      <c r="G737" s="59"/>
      <c r="H737" s="59">
        <v>2</v>
      </c>
      <c r="I737" s="59">
        <v>33</v>
      </c>
      <c r="J737" s="59"/>
      <c r="K737" s="61">
        <v>9</v>
      </c>
      <c r="L737" t="s">
        <v>153</v>
      </c>
    </row>
    <row r="738" spans="1:13" outlineLevel="1" x14ac:dyDescent="0.25">
      <c r="A738" s="52">
        <f t="shared" si="80"/>
        <v>40</v>
      </c>
      <c r="B738" s="52" t="str">
        <f t="shared" si="79"/>
        <v/>
      </c>
      <c r="C738" s="58">
        <f t="shared" si="77"/>
        <v>10</v>
      </c>
      <c r="D738" s="58" t="str">
        <f t="shared" si="78"/>
        <v>C</v>
      </c>
      <c r="E738" s="59">
        <v>18</v>
      </c>
      <c r="F738" s="59">
        <v>27</v>
      </c>
      <c r="G738" s="59"/>
      <c r="H738" s="59">
        <v>31</v>
      </c>
      <c r="I738" s="59">
        <v>36</v>
      </c>
      <c r="J738" s="59"/>
      <c r="K738" s="61">
        <v>10</v>
      </c>
      <c r="L738" t="s">
        <v>153</v>
      </c>
    </row>
    <row r="739" spans="1:13" outlineLevel="1" x14ac:dyDescent="0.25">
      <c r="A739" s="52">
        <f t="shared" si="80"/>
        <v>40</v>
      </c>
      <c r="B739" s="52" t="str">
        <f t="shared" si="79"/>
        <v/>
      </c>
      <c r="C739" s="58">
        <f t="shared" si="77"/>
        <v>1</v>
      </c>
      <c r="D739" s="58" t="str">
        <f t="shared" si="78"/>
        <v>D</v>
      </c>
      <c r="E739" s="59">
        <v>19</v>
      </c>
      <c r="F739" s="59">
        <v>36</v>
      </c>
      <c r="G739" s="59"/>
      <c r="H739" s="59">
        <v>6</v>
      </c>
      <c r="I739" s="59">
        <v>25</v>
      </c>
      <c r="J739" s="59"/>
      <c r="K739" s="61">
        <v>1</v>
      </c>
      <c r="L739" t="s">
        <v>154</v>
      </c>
    </row>
    <row r="740" spans="1:13" outlineLevel="1" x14ac:dyDescent="0.25">
      <c r="A740" s="52">
        <f t="shared" si="80"/>
        <v>40</v>
      </c>
      <c r="B740" s="52" t="str">
        <f t="shared" si="79"/>
        <v/>
      </c>
      <c r="C740" s="58">
        <f t="shared" si="77"/>
        <v>2</v>
      </c>
      <c r="D740" s="58" t="str">
        <f t="shared" si="78"/>
        <v>D</v>
      </c>
      <c r="E740" s="59">
        <v>8</v>
      </c>
      <c r="F740" s="59">
        <v>33</v>
      </c>
      <c r="G740" s="59"/>
      <c r="H740" s="59">
        <v>16</v>
      </c>
      <c r="I740" s="59">
        <v>22</v>
      </c>
      <c r="J740" s="59"/>
      <c r="K740" s="61">
        <v>2</v>
      </c>
      <c r="L740" t="s">
        <v>154</v>
      </c>
    </row>
    <row r="741" spans="1:13" outlineLevel="1" x14ac:dyDescent="0.25">
      <c r="A741" s="52">
        <f t="shared" si="80"/>
        <v>40</v>
      </c>
      <c r="B741" s="52" t="str">
        <f t="shared" si="79"/>
        <v/>
      </c>
      <c r="C741" s="58">
        <f t="shared" si="77"/>
        <v>3</v>
      </c>
      <c r="D741" s="58" t="str">
        <f t="shared" si="78"/>
        <v>D</v>
      </c>
      <c r="E741" s="59">
        <v>1</v>
      </c>
      <c r="F741" s="59">
        <v>40</v>
      </c>
      <c r="G741" s="59"/>
      <c r="H741" s="59">
        <v>9</v>
      </c>
      <c r="I741" s="59">
        <v>32</v>
      </c>
      <c r="J741" s="59"/>
      <c r="K741" s="61">
        <v>3</v>
      </c>
      <c r="L741" t="s">
        <v>154</v>
      </c>
    </row>
    <row r="742" spans="1:13" outlineLevel="1" x14ac:dyDescent="0.25">
      <c r="A742" s="52">
        <f t="shared" si="80"/>
        <v>40</v>
      </c>
      <c r="B742" s="52" t="str">
        <f t="shared" si="79"/>
        <v/>
      </c>
      <c r="C742" s="58">
        <f t="shared" ref="C742:C805" si="81">K742</f>
        <v>4</v>
      </c>
      <c r="D742" s="58" t="str">
        <f t="shared" ref="D742:D805" si="82">IF(C742="","",L742)</f>
        <v>D</v>
      </c>
      <c r="E742" s="127">
        <v>3</v>
      </c>
      <c r="F742" s="127">
        <v>10</v>
      </c>
      <c r="G742" s="59"/>
      <c r="H742" s="127">
        <v>17</v>
      </c>
      <c r="I742" s="127">
        <v>38</v>
      </c>
      <c r="J742" s="59"/>
      <c r="K742" s="61">
        <v>4</v>
      </c>
      <c r="L742" t="s">
        <v>154</v>
      </c>
    </row>
    <row r="743" spans="1:13" outlineLevel="1" x14ac:dyDescent="0.25">
      <c r="A743" s="52">
        <f t="shared" si="80"/>
        <v>40</v>
      </c>
      <c r="B743" s="52" t="str">
        <f t="shared" si="79"/>
        <v/>
      </c>
      <c r="C743" s="58">
        <f t="shared" si="81"/>
        <v>5</v>
      </c>
      <c r="D743" s="58" t="str">
        <f t="shared" si="82"/>
        <v>D</v>
      </c>
      <c r="E743" s="59">
        <v>13</v>
      </c>
      <c r="F743" s="59">
        <v>18</v>
      </c>
      <c r="G743" s="59"/>
      <c r="H743" s="59">
        <v>21</v>
      </c>
      <c r="I743" s="59">
        <v>23</v>
      </c>
      <c r="J743" s="59"/>
      <c r="K743" s="61">
        <v>5</v>
      </c>
      <c r="L743" t="s">
        <v>154</v>
      </c>
    </row>
    <row r="744" spans="1:13" outlineLevel="1" x14ac:dyDescent="0.25">
      <c r="A744" s="52">
        <f t="shared" si="80"/>
        <v>40</v>
      </c>
      <c r="B744" s="52" t="str">
        <f t="shared" si="79"/>
        <v/>
      </c>
      <c r="C744" s="58">
        <f t="shared" si="81"/>
        <v>6</v>
      </c>
      <c r="D744" s="58" t="str">
        <f t="shared" si="82"/>
        <v>D</v>
      </c>
      <c r="E744" s="59">
        <v>5</v>
      </c>
      <c r="F744" s="59">
        <v>12</v>
      </c>
      <c r="G744" s="59"/>
      <c r="H744" s="59">
        <v>27</v>
      </c>
      <c r="I744" s="59">
        <v>34</v>
      </c>
      <c r="J744" s="59"/>
      <c r="K744" s="61">
        <v>6</v>
      </c>
      <c r="L744" t="s">
        <v>154</v>
      </c>
    </row>
    <row r="745" spans="1:13" outlineLevel="1" x14ac:dyDescent="0.25">
      <c r="A745" s="52">
        <f t="shared" si="80"/>
        <v>40</v>
      </c>
      <c r="B745" s="52" t="str">
        <f t="shared" si="79"/>
        <v/>
      </c>
      <c r="C745" s="58">
        <f t="shared" si="81"/>
        <v>7</v>
      </c>
      <c r="D745" s="58" t="str">
        <f t="shared" si="82"/>
        <v>D</v>
      </c>
      <c r="E745" s="59">
        <v>4</v>
      </c>
      <c r="F745" s="59">
        <v>29</v>
      </c>
      <c r="G745" s="59"/>
      <c r="H745" s="59">
        <v>11</v>
      </c>
      <c r="I745" s="59">
        <v>20</v>
      </c>
      <c r="J745" s="59"/>
      <c r="K745" s="61">
        <v>7</v>
      </c>
      <c r="L745" t="s">
        <v>154</v>
      </c>
    </row>
    <row r="746" spans="1:13" outlineLevel="1" x14ac:dyDescent="0.25">
      <c r="A746" s="52">
        <f t="shared" si="80"/>
        <v>40</v>
      </c>
      <c r="B746" s="52" t="str">
        <f t="shared" si="79"/>
        <v/>
      </c>
      <c r="C746" s="58">
        <f t="shared" si="81"/>
        <v>8</v>
      </c>
      <c r="D746" s="58" t="str">
        <f t="shared" si="82"/>
        <v>D</v>
      </c>
      <c r="E746" s="59">
        <v>7</v>
      </c>
      <c r="F746" s="59">
        <v>30</v>
      </c>
      <c r="G746" s="59"/>
      <c r="H746" s="59">
        <v>26</v>
      </c>
      <c r="I746" s="59">
        <v>35</v>
      </c>
      <c r="J746" s="59"/>
      <c r="K746" s="61">
        <v>8</v>
      </c>
      <c r="L746" t="s">
        <v>154</v>
      </c>
    </row>
    <row r="747" spans="1:13" outlineLevel="1" x14ac:dyDescent="0.25">
      <c r="A747" s="52">
        <f t="shared" si="80"/>
        <v>40</v>
      </c>
      <c r="B747" s="52" t="str">
        <f t="shared" si="79"/>
        <v/>
      </c>
      <c r="C747" s="58">
        <f t="shared" si="81"/>
        <v>9</v>
      </c>
      <c r="D747" s="58" t="str">
        <f t="shared" si="82"/>
        <v>D</v>
      </c>
      <c r="E747" s="59">
        <v>2</v>
      </c>
      <c r="F747" s="59">
        <v>15</v>
      </c>
      <c r="G747" s="59"/>
      <c r="H747" s="59">
        <v>28</v>
      </c>
      <c r="I747" s="59">
        <v>39</v>
      </c>
      <c r="J747" s="59"/>
      <c r="K747" s="61">
        <v>9</v>
      </c>
      <c r="L747" t="s">
        <v>154</v>
      </c>
    </row>
    <row r="748" spans="1:13" ht="15.75" outlineLevel="1" thickBot="1" x14ac:dyDescent="0.3">
      <c r="A748" s="52">
        <f t="shared" si="80"/>
        <v>40</v>
      </c>
      <c r="B748" s="52" t="str">
        <f t="shared" si="79"/>
        <v/>
      </c>
      <c r="C748" s="58">
        <f t="shared" si="81"/>
        <v>10</v>
      </c>
      <c r="D748" s="58" t="str">
        <f t="shared" si="82"/>
        <v>D</v>
      </c>
      <c r="E748" s="59">
        <v>14</v>
      </c>
      <c r="F748" s="59">
        <v>37</v>
      </c>
      <c r="G748" s="59"/>
      <c r="H748" s="59">
        <v>24</v>
      </c>
      <c r="I748" s="59">
        <v>31</v>
      </c>
      <c r="J748" s="59"/>
      <c r="K748" s="61">
        <v>10</v>
      </c>
      <c r="L748" t="s">
        <v>154</v>
      </c>
    </row>
    <row r="749" spans="1:13" ht="15.75" outlineLevel="1" thickTop="1" x14ac:dyDescent="0.25">
      <c r="A749" s="64">
        <v>41</v>
      </c>
      <c r="B749" s="64" t="str">
        <f t="shared" si="79"/>
        <v/>
      </c>
      <c r="C749" s="62">
        <f t="shared" si="81"/>
        <v>1</v>
      </c>
      <c r="D749" s="62" t="str">
        <f t="shared" si="82"/>
        <v>A</v>
      </c>
      <c r="E749" s="63">
        <v>1</v>
      </c>
      <c r="F749" s="63">
        <v>2</v>
      </c>
      <c r="G749" s="63">
        <v>41</v>
      </c>
      <c r="H749" s="63">
        <v>3</v>
      </c>
      <c r="I749" s="63">
        <v>4</v>
      </c>
      <c r="J749" s="62"/>
      <c r="K749" s="61">
        <v>1</v>
      </c>
      <c r="L749" t="s">
        <v>151</v>
      </c>
      <c r="M749" s="186" t="s">
        <v>281</v>
      </c>
    </row>
    <row r="750" spans="1:13" outlineLevel="1" x14ac:dyDescent="0.25">
      <c r="A750" s="64">
        <f t="shared" si="80"/>
        <v>41</v>
      </c>
      <c r="B750" s="64" t="str">
        <f t="shared" si="79"/>
        <v/>
      </c>
      <c r="C750" s="62">
        <f t="shared" si="81"/>
        <v>2</v>
      </c>
      <c r="D750" s="62" t="str">
        <f t="shared" si="82"/>
        <v>A</v>
      </c>
      <c r="E750" s="63">
        <v>5</v>
      </c>
      <c r="F750" s="63">
        <v>6</v>
      </c>
      <c r="G750" s="63"/>
      <c r="H750" s="63">
        <v>7</v>
      </c>
      <c r="I750" s="63">
        <v>8</v>
      </c>
      <c r="J750" s="62"/>
      <c r="K750" s="61">
        <v>2</v>
      </c>
      <c r="L750" t="s">
        <v>151</v>
      </c>
    </row>
    <row r="751" spans="1:13" outlineLevel="1" x14ac:dyDescent="0.25">
      <c r="A751" s="64">
        <f t="shared" si="80"/>
        <v>41</v>
      </c>
      <c r="B751" s="64" t="str">
        <f t="shared" si="79"/>
        <v/>
      </c>
      <c r="C751" s="62">
        <f t="shared" si="81"/>
        <v>3</v>
      </c>
      <c r="D751" s="62" t="str">
        <f t="shared" si="82"/>
        <v>A</v>
      </c>
      <c r="E751" s="63">
        <v>9</v>
      </c>
      <c r="F751" s="63">
        <v>10</v>
      </c>
      <c r="G751" s="63"/>
      <c r="H751" s="63">
        <v>11</v>
      </c>
      <c r="I751" s="63">
        <v>12</v>
      </c>
      <c r="J751" s="62"/>
      <c r="K751" s="61">
        <v>3</v>
      </c>
      <c r="L751" t="s">
        <v>151</v>
      </c>
    </row>
    <row r="752" spans="1:13" outlineLevel="1" x14ac:dyDescent="0.25">
      <c r="A752" s="64">
        <f t="shared" si="80"/>
        <v>41</v>
      </c>
      <c r="B752" s="64" t="str">
        <f t="shared" si="79"/>
        <v/>
      </c>
      <c r="C752" s="62">
        <f t="shared" si="81"/>
        <v>4</v>
      </c>
      <c r="D752" s="62" t="str">
        <f t="shared" si="82"/>
        <v>A</v>
      </c>
      <c r="E752" s="63">
        <v>13</v>
      </c>
      <c r="F752" s="63">
        <v>14</v>
      </c>
      <c r="G752" s="63"/>
      <c r="H752" s="63">
        <v>15</v>
      </c>
      <c r="I752" s="63">
        <v>16</v>
      </c>
      <c r="J752" s="62"/>
      <c r="K752" s="61">
        <v>4</v>
      </c>
      <c r="L752" t="s">
        <v>151</v>
      </c>
    </row>
    <row r="753" spans="1:12" outlineLevel="1" x14ac:dyDescent="0.25">
      <c r="A753" s="64">
        <f t="shared" si="80"/>
        <v>41</v>
      </c>
      <c r="B753" s="64" t="str">
        <f t="shared" si="79"/>
        <v/>
      </c>
      <c r="C753" s="62">
        <f t="shared" si="81"/>
        <v>5</v>
      </c>
      <c r="D753" s="62" t="str">
        <f t="shared" si="82"/>
        <v>A</v>
      </c>
      <c r="E753" s="63">
        <v>17</v>
      </c>
      <c r="F753" s="63">
        <v>18</v>
      </c>
      <c r="G753" s="63"/>
      <c r="H753" s="63">
        <v>19</v>
      </c>
      <c r="I753" s="63">
        <v>20</v>
      </c>
      <c r="J753" s="62"/>
      <c r="K753" s="61">
        <v>5</v>
      </c>
      <c r="L753" t="s">
        <v>151</v>
      </c>
    </row>
    <row r="754" spans="1:12" outlineLevel="1" x14ac:dyDescent="0.25">
      <c r="A754" s="64">
        <f t="shared" si="80"/>
        <v>41</v>
      </c>
      <c r="B754" s="64" t="str">
        <f t="shared" si="79"/>
        <v/>
      </c>
      <c r="C754" s="62">
        <f t="shared" si="81"/>
        <v>6</v>
      </c>
      <c r="D754" s="62" t="str">
        <f t="shared" si="82"/>
        <v>A</v>
      </c>
      <c r="E754" s="63">
        <v>21</v>
      </c>
      <c r="F754" s="63">
        <v>22</v>
      </c>
      <c r="G754" s="63"/>
      <c r="H754" s="63">
        <v>23</v>
      </c>
      <c r="I754" s="63">
        <v>24</v>
      </c>
      <c r="J754" s="62"/>
      <c r="K754" s="61">
        <v>6</v>
      </c>
      <c r="L754" t="s">
        <v>151</v>
      </c>
    </row>
    <row r="755" spans="1:12" outlineLevel="1" x14ac:dyDescent="0.25">
      <c r="A755" s="64">
        <f t="shared" si="80"/>
        <v>41</v>
      </c>
      <c r="B755" s="64" t="str">
        <f t="shared" si="79"/>
        <v/>
      </c>
      <c r="C755" s="62">
        <f t="shared" si="81"/>
        <v>7</v>
      </c>
      <c r="D755" s="62" t="str">
        <f t="shared" si="82"/>
        <v>A</v>
      </c>
      <c r="E755" s="63">
        <v>25</v>
      </c>
      <c r="F755" s="63">
        <v>26</v>
      </c>
      <c r="G755" s="63"/>
      <c r="H755" s="63">
        <v>27</v>
      </c>
      <c r="I755" s="63">
        <v>28</v>
      </c>
      <c r="J755" s="62"/>
      <c r="K755" s="61">
        <v>7</v>
      </c>
      <c r="L755" t="s">
        <v>151</v>
      </c>
    </row>
    <row r="756" spans="1:12" outlineLevel="1" x14ac:dyDescent="0.25">
      <c r="A756" s="64">
        <f t="shared" si="80"/>
        <v>41</v>
      </c>
      <c r="B756" s="64" t="str">
        <f t="shared" si="79"/>
        <v/>
      </c>
      <c r="C756" s="62">
        <f t="shared" si="81"/>
        <v>8</v>
      </c>
      <c r="D756" s="62" t="str">
        <f t="shared" si="82"/>
        <v>A</v>
      </c>
      <c r="E756" s="63">
        <v>29</v>
      </c>
      <c r="F756" s="63">
        <v>30</v>
      </c>
      <c r="G756" s="63"/>
      <c r="H756" s="63">
        <v>31</v>
      </c>
      <c r="I756" s="63">
        <v>32</v>
      </c>
      <c r="J756" s="62"/>
      <c r="K756" s="61">
        <v>8</v>
      </c>
      <c r="L756" t="s">
        <v>151</v>
      </c>
    </row>
    <row r="757" spans="1:12" outlineLevel="1" x14ac:dyDescent="0.25">
      <c r="A757" s="64">
        <f t="shared" si="80"/>
        <v>41</v>
      </c>
      <c r="B757" s="64" t="str">
        <f t="shared" si="79"/>
        <v/>
      </c>
      <c r="C757" s="62">
        <f t="shared" si="81"/>
        <v>9</v>
      </c>
      <c r="D757" s="62" t="str">
        <f t="shared" si="82"/>
        <v>A</v>
      </c>
      <c r="E757" s="63">
        <v>33</v>
      </c>
      <c r="F757" s="63">
        <v>34</v>
      </c>
      <c r="G757" s="63"/>
      <c r="H757" s="63">
        <v>35</v>
      </c>
      <c r="I757" s="63">
        <v>36</v>
      </c>
      <c r="J757" s="62"/>
      <c r="K757" s="61">
        <v>9</v>
      </c>
      <c r="L757" t="s">
        <v>151</v>
      </c>
    </row>
    <row r="758" spans="1:12" outlineLevel="1" x14ac:dyDescent="0.25">
      <c r="A758" s="64">
        <f t="shared" si="80"/>
        <v>41</v>
      </c>
      <c r="B758" s="64" t="str">
        <f t="shared" si="79"/>
        <v/>
      </c>
      <c r="C758" s="62">
        <f t="shared" si="81"/>
        <v>10</v>
      </c>
      <c r="D758" s="62" t="str">
        <f t="shared" si="82"/>
        <v>A</v>
      </c>
      <c r="E758" s="63">
        <v>37</v>
      </c>
      <c r="F758" s="63">
        <v>38</v>
      </c>
      <c r="G758" s="63"/>
      <c r="H758" s="63">
        <v>39</v>
      </c>
      <c r="I758" s="63">
        <v>40</v>
      </c>
      <c r="J758" s="62"/>
      <c r="K758" s="61">
        <v>10</v>
      </c>
      <c r="L758" t="s">
        <v>151</v>
      </c>
    </row>
    <row r="759" spans="1:12" outlineLevel="1" x14ac:dyDescent="0.25">
      <c r="A759" s="64">
        <f t="shared" si="80"/>
        <v>41</v>
      </c>
      <c r="B759" s="64" t="str">
        <f t="shared" si="79"/>
        <v/>
      </c>
      <c r="C759" s="62">
        <f t="shared" si="81"/>
        <v>1</v>
      </c>
      <c r="D759" s="62" t="str">
        <f t="shared" si="82"/>
        <v>B</v>
      </c>
      <c r="E759" s="63">
        <v>24</v>
      </c>
      <c r="F759" s="63">
        <v>27</v>
      </c>
      <c r="G759" s="63">
        <v>29</v>
      </c>
      <c r="H759" s="63">
        <v>2</v>
      </c>
      <c r="I759" s="63">
        <v>38</v>
      </c>
      <c r="J759" s="62"/>
      <c r="K759" s="61">
        <v>1</v>
      </c>
      <c r="L759" t="s">
        <v>152</v>
      </c>
    </row>
    <row r="760" spans="1:12" outlineLevel="1" x14ac:dyDescent="0.25">
      <c r="A760" s="64">
        <f t="shared" si="80"/>
        <v>41</v>
      </c>
      <c r="B760" s="64" t="str">
        <f t="shared" si="79"/>
        <v/>
      </c>
      <c r="C760" s="62">
        <f t="shared" si="81"/>
        <v>2</v>
      </c>
      <c r="D760" s="62" t="str">
        <f t="shared" si="82"/>
        <v>B</v>
      </c>
      <c r="E760" s="63">
        <v>9</v>
      </c>
      <c r="F760" s="63">
        <v>40</v>
      </c>
      <c r="G760" s="63"/>
      <c r="H760" s="63">
        <v>13</v>
      </c>
      <c r="I760" s="63">
        <v>22</v>
      </c>
      <c r="J760" s="62"/>
      <c r="K760" s="61">
        <v>2</v>
      </c>
      <c r="L760" t="s">
        <v>152</v>
      </c>
    </row>
    <row r="761" spans="1:12" outlineLevel="1" x14ac:dyDescent="0.25">
      <c r="A761" s="64">
        <f t="shared" si="80"/>
        <v>41</v>
      </c>
      <c r="B761" s="64" t="str">
        <f t="shared" si="79"/>
        <v/>
      </c>
      <c r="C761" s="62">
        <f t="shared" si="81"/>
        <v>3</v>
      </c>
      <c r="D761" s="62" t="str">
        <f t="shared" si="82"/>
        <v>B</v>
      </c>
      <c r="E761" s="63">
        <v>1</v>
      </c>
      <c r="F761" s="63">
        <v>36</v>
      </c>
      <c r="G761" s="63"/>
      <c r="H761" s="63">
        <v>12</v>
      </c>
      <c r="I761" s="63">
        <v>39</v>
      </c>
      <c r="J761" s="62"/>
      <c r="K761" s="61">
        <v>3</v>
      </c>
      <c r="L761" t="s">
        <v>152</v>
      </c>
    </row>
    <row r="762" spans="1:12" outlineLevel="1" x14ac:dyDescent="0.25">
      <c r="A762" s="64">
        <f t="shared" si="80"/>
        <v>41</v>
      </c>
      <c r="B762" s="64" t="str">
        <f t="shared" si="79"/>
        <v/>
      </c>
      <c r="C762" s="62">
        <f t="shared" si="81"/>
        <v>4</v>
      </c>
      <c r="D762" s="62" t="str">
        <f t="shared" si="82"/>
        <v>B</v>
      </c>
      <c r="E762" s="63">
        <v>3</v>
      </c>
      <c r="F762" s="63">
        <v>30</v>
      </c>
      <c r="G762" s="63"/>
      <c r="H762" s="63">
        <v>10</v>
      </c>
      <c r="I762" s="63">
        <v>23</v>
      </c>
      <c r="J762" s="62"/>
      <c r="K762" s="61">
        <v>4</v>
      </c>
      <c r="L762" t="s">
        <v>152</v>
      </c>
    </row>
    <row r="763" spans="1:12" outlineLevel="1" x14ac:dyDescent="0.25">
      <c r="A763" s="64">
        <f t="shared" si="80"/>
        <v>41</v>
      </c>
      <c r="B763" s="64" t="str">
        <f t="shared" si="79"/>
        <v/>
      </c>
      <c r="C763" s="62">
        <f t="shared" si="81"/>
        <v>5</v>
      </c>
      <c r="D763" s="62" t="str">
        <f t="shared" si="82"/>
        <v>B</v>
      </c>
      <c r="E763" s="63">
        <v>16</v>
      </c>
      <c r="F763" s="63">
        <v>17</v>
      </c>
      <c r="G763" s="63"/>
      <c r="H763" s="63">
        <v>6</v>
      </c>
      <c r="I763" s="63">
        <v>33</v>
      </c>
      <c r="J763" s="62"/>
      <c r="K763" s="61">
        <v>5</v>
      </c>
      <c r="L763" t="s">
        <v>152</v>
      </c>
    </row>
    <row r="764" spans="1:12" outlineLevel="1" x14ac:dyDescent="0.25">
      <c r="A764" s="64">
        <f t="shared" si="80"/>
        <v>41</v>
      </c>
      <c r="B764" s="64" t="str">
        <f t="shared" si="79"/>
        <v/>
      </c>
      <c r="C764" s="62">
        <f t="shared" si="81"/>
        <v>6</v>
      </c>
      <c r="D764" s="62" t="str">
        <f t="shared" si="82"/>
        <v>B</v>
      </c>
      <c r="E764" s="63">
        <v>21</v>
      </c>
      <c r="F764" s="63">
        <v>26</v>
      </c>
      <c r="G764" s="63"/>
      <c r="H764" s="63">
        <v>11</v>
      </c>
      <c r="I764" s="63">
        <v>14</v>
      </c>
      <c r="J764" s="62"/>
      <c r="K764" s="61">
        <v>6</v>
      </c>
      <c r="L764" t="s">
        <v>152</v>
      </c>
    </row>
    <row r="765" spans="1:12" outlineLevel="1" x14ac:dyDescent="0.25">
      <c r="A765" s="64">
        <f t="shared" si="80"/>
        <v>41</v>
      </c>
      <c r="B765" s="64" t="str">
        <f t="shared" si="79"/>
        <v/>
      </c>
      <c r="C765" s="62">
        <f t="shared" si="81"/>
        <v>7</v>
      </c>
      <c r="D765" s="62" t="str">
        <f t="shared" si="82"/>
        <v>B</v>
      </c>
      <c r="E765" s="63">
        <v>19</v>
      </c>
      <c r="F765" s="63">
        <v>34</v>
      </c>
      <c r="G765" s="63"/>
      <c r="H765" s="63">
        <v>8</v>
      </c>
      <c r="I765" s="63">
        <v>37</v>
      </c>
      <c r="J765" s="62"/>
      <c r="K765" s="61">
        <v>7</v>
      </c>
      <c r="L765" t="s">
        <v>152</v>
      </c>
    </row>
    <row r="766" spans="1:12" outlineLevel="1" x14ac:dyDescent="0.25">
      <c r="A766" s="64">
        <f t="shared" si="80"/>
        <v>41</v>
      </c>
      <c r="B766" s="64" t="str">
        <f t="shared" si="79"/>
        <v/>
      </c>
      <c r="C766" s="62">
        <f t="shared" si="81"/>
        <v>8</v>
      </c>
      <c r="D766" s="62" t="str">
        <f t="shared" si="82"/>
        <v>B</v>
      </c>
      <c r="E766" s="63">
        <v>4</v>
      </c>
      <c r="F766" s="63">
        <v>25</v>
      </c>
      <c r="G766" s="63"/>
      <c r="H766" s="63">
        <v>5</v>
      </c>
      <c r="I766" s="63">
        <v>32</v>
      </c>
      <c r="J766" s="62"/>
      <c r="K766" s="61">
        <v>8</v>
      </c>
      <c r="L766" t="s">
        <v>152</v>
      </c>
    </row>
    <row r="767" spans="1:12" outlineLevel="1" x14ac:dyDescent="0.25">
      <c r="A767" s="64">
        <f t="shared" si="80"/>
        <v>41</v>
      </c>
      <c r="B767" s="64" t="str">
        <f t="shared" si="79"/>
        <v/>
      </c>
      <c r="C767" s="62">
        <f t="shared" si="81"/>
        <v>9</v>
      </c>
      <c r="D767" s="62" t="str">
        <f t="shared" si="82"/>
        <v>B</v>
      </c>
      <c r="E767" s="63">
        <v>7</v>
      </c>
      <c r="F767" s="63">
        <v>20</v>
      </c>
      <c r="G767" s="63"/>
      <c r="H767" s="63">
        <v>15</v>
      </c>
      <c r="I767" s="63">
        <v>41</v>
      </c>
      <c r="J767" s="62"/>
      <c r="K767" s="61">
        <v>9</v>
      </c>
      <c r="L767" t="s">
        <v>152</v>
      </c>
    </row>
    <row r="768" spans="1:12" outlineLevel="1" x14ac:dyDescent="0.25">
      <c r="A768" s="64">
        <f t="shared" si="80"/>
        <v>41</v>
      </c>
      <c r="B768" s="64" t="str">
        <f t="shared" si="79"/>
        <v/>
      </c>
      <c r="C768" s="62">
        <f t="shared" si="81"/>
        <v>10</v>
      </c>
      <c r="D768" s="62" t="str">
        <f t="shared" si="82"/>
        <v>B</v>
      </c>
      <c r="E768" s="63">
        <v>18</v>
      </c>
      <c r="F768" s="63">
        <v>31</v>
      </c>
      <c r="G768" s="63"/>
      <c r="H768" s="63">
        <v>28</v>
      </c>
      <c r="I768" s="63">
        <v>35</v>
      </c>
      <c r="J768" s="62"/>
      <c r="K768" s="61">
        <v>10</v>
      </c>
      <c r="L768" t="s">
        <v>152</v>
      </c>
    </row>
    <row r="769" spans="1:12" outlineLevel="1" x14ac:dyDescent="0.25">
      <c r="A769" s="64">
        <f t="shared" si="80"/>
        <v>41</v>
      </c>
      <c r="B769" s="64" t="str">
        <f t="shared" si="79"/>
        <v/>
      </c>
      <c r="C769" s="62">
        <f t="shared" si="81"/>
        <v>1</v>
      </c>
      <c r="D769" s="62" t="str">
        <f t="shared" si="82"/>
        <v>C</v>
      </c>
      <c r="E769" s="63">
        <v>8</v>
      </c>
      <c r="F769" s="63">
        <v>11</v>
      </c>
      <c r="G769" s="63">
        <v>26</v>
      </c>
      <c r="H769" s="63">
        <v>15</v>
      </c>
      <c r="I769" s="63">
        <v>18</v>
      </c>
      <c r="J769" s="62"/>
      <c r="K769" s="61">
        <v>1</v>
      </c>
      <c r="L769" t="s">
        <v>153</v>
      </c>
    </row>
    <row r="770" spans="1:12" outlineLevel="1" x14ac:dyDescent="0.25">
      <c r="A770" s="64">
        <f t="shared" si="80"/>
        <v>41</v>
      </c>
      <c r="B770" s="64" t="str">
        <f t="shared" si="79"/>
        <v/>
      </c>
      <c r="C770" s="62">
        <f t="shared" si="81"/>
        <v>2</v>
      </c>
      <c r="D770" s="62" t="str">
        <f t="shared" si="82"/>
        <v>C</v>
      </c>
      <c r="E770" s="63">
        <v>12</v>
      </c>
      <c r="F770" s="63">
        <v>17</v>
      </c>
      <c r="G770" s="63"/>
      <c r="H770" s="63">
        <v>21</v>
      </c>
      <c r="I770" s="63">
        <v>34</v>
      </c>
      <c r="J770" s="62"/>
      <c r="K770" s="61">
        <v>2</v>
      </c>
      <c r="L770" t="s">
        <v>153</v>
      </c>
    </row>
    <row r="771" spans="1:12" outlineLevel="1" x14ac:dyDescent="0.25">
      <c r="A771" s="64">
        <f t="shared" si="80"/>
        <v>41</v>
      </c>
      <c r="B771" s="64" t="str">
        <f t="shared" si="79"/>
        <v/>
      </c>
      <c r="C771" s="62">
        <f t="shared" si="81"/>
        <v>3</v>
      </c>
      <c r="D771" s="62" t="str">
        <f t="shared" si="82"/>
        <v>C</v>
      </c>
      <c r="E771" s="63">
        <v>1</v>
      </c>
      <c r="F771" s="63">
        <v>30</v>
      </c>
      <c r="G771" s="63"/>
      <c r="H771" s="63">
        <v>20</v>
      </c>
      <c r="I771" s="63">
        <v>37</v>
      </c>
      <c r="J771" s="62"/>
      <c r="K771" s="61">
        <v>3</v>
      </c>
      <c r="L771" t="s">
        <v>153</v>
      </c>
    </row>
    <row r="772" spans="1:12" outlineLevel="1" x14ac:dyDescent="0.25">
      <c r="A772" s="64">
        <f t="shared" si="80"/>
        <v>41</v>
      </c>
      <c r="B772" s="64" t="str">
        <f t="shared" si="79"/>
        <v/>
      </c>
      <c r="C772" s="62">
        <f t="shared" si="81"/>
        <v>4</v>
      </c>
      <c r="D772" s="62" t="str">
        <f t="shared" si="82"/>
        <v>C</v>
      </c>
      <c r="E772" s="63">
        <v>3</v>
      </c>
      <c r="F772" s="63">
        <v>16</v>
      </c>
      <c r="G772" s="63"/>
      <c r="H772" s="63">
        <v>24</v>
      </c>
      <c r="I772" s="63">
        <v>39</v>
      </c>
      <c r="J772" s="62"/>
      <c r="K772" s="61">
        <v>4</v>
      </c>
      <c r="L772" t="s">
        <v>153</v>
      </c>
    </row>
    <row r="773" spans="1:12" outlineLevel="1" x14ac:dyDescent="0.25">
      <c r="A773" s="64">
        <f t="shared" ref="A773:A836" si="83">A772</f>
        <v>41</v>
      </c>
      <c r="B773" s="64" t="str">
        <f t="shared" ref="B773:B836" si="84">IF(A773&lt;&gt;$B$3,"",$B$3&amp;"-"&amp;D773&amp;"-"&amp;C773)</f>
        <v/>
      </c>
      <c r="C773" s="62">
        <f t="shared" si="81"/>
        <v>5</v>
      </c>
      <c r="D773" s="62" t="str">
        <f t="shared" si="82"/>
        <v>C</v>
      </c>
      <c r="E773" s="63">
        <v>9</v>
      </c>
      <c r="F773" s="63">
        <v>14</v>
      </c>
      <c r="G773" s="63"/>
      <c r="H773" s="63">
        <v>7</v>
      </c>
      <c r="I773" s="63">
        <v>28</v>
      </c>
      <c r="J773" s="62"/>
      <c r="K773" s="61">
        <v>5</v>
      </c>
      <c r="L773" t="s">
        <v>153</v>
      </c>
    </row>
    <row r="774" spans="1:12" outlineLevel="1" x14ac:dyDescent="0.25">
      <c r="A774" s="64">
        <f t="shared" si="83"/>
        <v>41</v>
      </c>
      <c r="B774" s="64" t="str">
        <f t="shared" si="84"/>
        <v/>
      </c>
      <c r="C774" s="62">
        <f t="shared" si="81"/>
        <v>6</v>
      </c>
      <c r="D774" s="62" t="str">
        <f t="shared" si="82"/>
        <v>C</v>
      </c>
      <c r="E774" s="63">
        <v>13</v>
      </c>
      <c r="F774" s="63">
        <v>36</v>
      </c>
      <c r="G774" s="63"/>
      <c r="H774" s="63">
        <v>23</v>
      </c>
      <c r="I774" s="63">
        <v>38</v>
      </c>
      <c r="J774" s="62"/>
      <c r="K774" s="61">
        <v>6</v>
      </c>
      <c r="L774" t="s">
        <v>153</v>
      </c>
    </row>
    <row r="775" spans="1:12" outlineLevel="1" x14ac:dyDescent="0.25">
      <c r="A775" s="64">
        <f t="shared" si="83"/>
        <v>41</v>
      </c>
      <c r="B775" s="64" t="str">
        <f t="shared" si="84"/>
        <v/>
      </c>
      <c r="C775" s="62">
        <f t="shared" si="81"/>
        <v>7</v>
      </c>
      <c r="D775" s="62" t="str">
        <f t="shared" si="82"/>
        <v>C</v>
      </c>
      <c r="E775" s="63">
        <v>19</v>
      </c>
      <c r="F775" s="63">
        <v>41</v>
      </c>
      <c r="G775" s="63"/>
      <c r="H775" s="63">
        <v>32</v>
      </c>
      <c r="I775" s="63">
        <v>35</v>
      </c>
      <c r="J775" s="62"/>
      <c r="K775" s="61">
        <v>7</v>
      </c>
      <c r="L775" t="s">
        <v>153</v>
      </c>
    </row>
    <row r="776" spans="1:12" outlineLevel="1" x14ac:dyDescent="0.25">
      <c r="A776" s="64">
        <f t="shared" si="83"/>
        <v>41</v>
      </c>
      <c r="B776" s="64" t="str">
        <f t="shared" si="84"/>
        <v/>
      </c>
      <c r="C776" s="62">
        <f t="shared" si="81"/>
        <v>8</v>
      </c>
      <c r="D776" s="62" t="str">
        <f t="shared" si="82"/>
        <v>C</v>
      </c>
      <c r="E776" s="63">
        <v>10</v>
      </c>
      <c r="F776" s="63">
        <v>25</v>
      </c>
      <c r="G776" s="63"/>
      <c r="H776" s="63">
        <v>6</v>
      </c>
      <c r="I776" s="63">
        <v>29</v>
      </c>
      <c r="J776" s="62"/>
      <c r="K776" s="61">
        <v>8</v>
      </c>
      <c r="L776" t="s">
        <v>153</v>
      </c>
    </row>
    <row r="777" spans="1:12" outlineLevel="1" x14ac:dyDescent="0.25">
      <c r="A777" s="64">
        <f t="shared" si="83"/>
        <v>41</v>
      </c>
      <c r="B777" s="64" t="str">
        <f t="shared" si="84"/>
        <v/>
      </c>
      <c r="C777" s="62">
        <f t="shared" si="81"/>
        <v>9</v>
      </c>
      <c r="D777" s="62" t="str">
        <f t="shared" si="82"/>
        <v>C</v>
      </c>
      <c r="E777" s="63">
        <v>2</v>
      </c>
      <c r="F777" s="63">
        <v>5</v>
      </c>
      <c r="G777" s="63"/>
      <c r="H777" s="63">
        <v>22</v>
      </c>
      <c r="I777" s="63">
        <v>33</v>
      </c>
      <c r="J777" s="62"/>
      <c r="K777" s="61">
        <v>9</v>
      </c>
      <c r="L777" t="s">
        <v>153</v>
      </c>
    </row>
    <row r="778" spans="1:12" outlineLevel="1" x14ac:dyDescent="0.25">
      <c r="A778" s="64">
        <f t="shared" si="83"/>
        <v>41</v>
      </c>
      <c r="B778" s="64" t="str">
        <f t="shared" si="84"/>
        <v/>
      </c>
      <c r="C778" s="62">
        <f t="shared" si="81"/>
        <v>10</v>
      </c>
      <c r="D778" s="62" t="str">
        <f t="shared" si="82"/>
        <v>C</v>
      </c>
      <c r="E778" s="63">
        <v>4</v>
      </c>
      <c r="F778" s="63">
        <v>27</v>
      </c>
      <c r="G778" s="63"/>
      <c r="H778" s="63">
        <v>31</v>
      </c>
      <c r="I778" s="63">
        <v>40</v>
      </c>
      <c r="J778" s="62"/>
      <c r="K778" s="61">
        <v>10</v>
      </c>
      <c r="L778" t="s">
        <v>153</v>
      </c>
    </row>
    <row r="779" spans="1:12" outlineLevel="1" x14ac:dyDescent="0.25">
      <c r="A779" s="64">
        <f t="shared" si="83"/>
        <v>41</v>
      </c>
      <c r="B779" s="64" t="str">
        <f t="shared" si="84"/>
        <v/>
      </c>
      <c r="C779" s="62">
        <f t="shared" si="81"/>
        <v>1</v>
      </c>
      <c r="D779" s="62" t="str">
        <f t="shared" si="82"/>
        <v>D</v>
      </c>
      <c r="E779" s="62">
        <v>19</v>
      </c>
      <c r="F779" s="62">
        <v>33</v>
      </c>
      <c r="G779" s="62">
        <v>36</v>
      </c>
      <c r="H779" s="62">
        <v>24</v>
      </c>
      <c r="I779" s="62">
        <v>25</v>
      </c>
      <c r="J779" s="62"/>
      <c r="K779" s="61">
        <v>1</v>
      </c>
      <c r="L779" t="s">
        <v>154</v>
      </c>
    </row>
    <row r="780" spans="1:12" outlineLevel="1" x14ac:dyDescent="0.25">
      <c r="A780" s="64">
        <f t="shared" si="83"/>
        <v>41</v>
      </c>
      <c r="B780" s="64" t="str">
        <f t="shared" si="84"/>
        <v/>
      </c>
      <c r="C780" s="62">
        <f t="shared" si="81"/>
        <v>2</v>
      </c>
      <c r="D780" s="62" t="str">
        <f t="shared" si="82"/>
        <v>D</v>
      </c>
      <c r="E780" s="62">
        <v>38</v>
      </c>
      <c r="F780" s="62">
        <v>41</v>
      </c>
      <c r="G780" s="62"/>
      <c r="H780" s="62">
        <v>23</v>
      </c>
      <c r="I780" s="62">
        <v>28</v>
      </c>
      <c r="J780" s="62"/>
      <c r="K780" s="61">
        <v>2</v>
      </c>
      <c r="L780" t="s">
        <v>154</v>
      </c>
    </row>
    <row r="781" spans="1:12" outlineLevel="1" x14ac:dyDescent="0.25">
      <c r="A781" s="64">
        <f t="shared" si="83"/>
        <v>41</v>
      </c>
      <c r="B781" s="64" t="str">
        <f t="shared" si="84"/>
        <v/>
      </c>
      <c r="C781" s="62">
        <f t="shared" si="81"/>
        <v>3</v>
      </c>
      <c r="D781" s="62" t="str">
        <f t="shared" si="82"/>
        <v>D</v>
      </c>
      <c r="E781" s="62">
        <v>1</v>
      </c>
      <c r="F781" s="62">
        <v>18</v>
      </c>
      <c r="G781" s="62"/>
      <c r="H781" s="62">
        <v>9</v>
      </c>
      <c r="I781" s="62">
        <v>16</v>
      </c>
      <c r="J781" s="62"/>
      <c r="K781" s="61">
        <v>3</v>
      </c>
      <c r="L781" t="s">
        <v>154</v>
      </c>
    </row>
    <row r="782" spans="1:12" outlineLevel="1" x14ac:dyDescent="0.25">
      <c r="A782" s="64">
        <f t="shared" si="83"/>
        <v>41</v>
      </c>
      <c r="B782" s="64" t="str">
        <f t="shared" si="84"/>
        <v/>
      </c>
      <c r="C782" s="62">
        <f t="shared" si="81"/>
        <v>4</v>
      </c>
      <c r="D782" s="62" t="str">
        <f t="shared" si="82"/>
        <v>D</v>
      </c>
      <c r="E782" s="62">
        <v>3</v>
      </c>
      <c r="F782" s="62">
        <v>32</v>
      </c>
      <c r="G782" s="62"/>
      <c r="H782" s="62">
        <v>17</v>
      </c>
      <c r="I782" s="62">
        <v>40</v>
      </c>
      <c r="J782" s="62"/>
      <c r="K782" s="61">
        <v>4</v>
      </c>
      <c r="L782" t="s">
        <v>154</v>
      </c>
    </row>
    <row r="783" spans="1:12" outlineLevel="1" x14ac:dyDescent="0.25">
      <c r="A783" s="64">
        <f t="shared" si="83"/>
        <v>41</v>
      </c>
      <c r="B783" s="64" t="str">
        <f t="shared" si="84"/>
        <v/>
      </c>
      <c r="C783" s="62">
        <f t="shared" si="81"/>
        <v>5</v>
      </c>
      <c r="D783" s="62" t="str">
        <f t="shared" si="82"/>
        <v>D</v>
      </c>
      <c r="E783" s="62">
        <v>4</v>
      </c>
      <c r="F783" s="62">
        <v>13</v>
      </c>
      <c r="G783" s="62"/>
      <c r="H783" s="62">
        <v>6</v>
      </c>
      <c r="I783" s="62">
        <v>21</v>
      </c>
      <c r="J783" s="62"/>
      <c r="K783" s="61">
        <v>5</v>
      </c>
      <c r="L783" t="s">
        <v>154</v>
      </c>
    </row>
    <row r="784" spans="1:12" outlineLevel="1" x14ac:dyDescent="0.25">
      <c r="A784" s="64">
        <f t="shared" si="83"/>
        <v>41</v>
      </c>
      <c r="B784" s="64" t="str">
        <f t="shared" si="84"/>
        <v/>
      </c>
      <c r="C784" s="62">
        <f t="shared" si="81"/>
        <v>6</v>
      </c>
      <c r="D784" s="62" t="str">
        <f t="shared" si="82"/>
        <v>D</v>
      </c>
      <c r="E784" s="62">
        <v>5</v>
      </c>
      <c r="F784" s="62">
        <v>14</v>
      </c>
      <c r="G784" s="62"/>
      <c r="H784" s="62">
        <v>27</v>
      </c>
      <c r="I784" s="62">
        <v>34</v>
      </c>
      <c r="J784" s="62"/>
      <c r="K784" s="61">
        <v>6</v>
      </c>
      <c r="L784" t="s">
        <v>154</v>
      </c>
    </row>
    <row r="785" spans="1:13" outlineLevel="1" x14ac:dyDescent="0.25">
      <c r="A785" s="64">
        <f t="shared" si="83"/>
        <v>41</v>
      </c>
      <c r="B785" s="64" t="str">
        <f t="shared" si="84"/>
        <v/>
      </c>
      <c r="C785" s="62">
        <f t="shared" si="81"/>
        <v>7</v>
      </c>
      <c r="D785" s="62" t="str">
        <f t="shared" si="82"/>
        <v>D</v>
      </c>
      <c r="E785" s="62">
        <v>8</v>
      </c>
      <c r="F785" s="62">
        <v>29</v>
      </c>
      <c r="G785" s="62"/>
      <c r="H785" s="62">
        <v>11</v>
      </c>
      <c r="I785" s="62">
        <v>20</v>
      </c>
      <c r="J785" s="62"/>
      <c r="K785" s="61">
        <v>7</v>
      </c>
      <c r="L785" t="s">
        <v>154</v>
      </c>
    </row>
    <row r="786" spans="1:13" outlineLevel="1" x14ac:dyDescent="0.25">
      <c r="A786" s="64">
        <f t="shared" si="83"/>
        <v>41</v>
      </c>
      <c r="B786" s="64" t="str">
        <f t="shared" si="84"/>
        <v/>
      </c>
      <c r="C786" s="62">
        <f t="shared" si="81"/>
        <v>8</v>
      </c>
      <c r="D786" s="62" t="str">
        <f t="shared" si="82"/>
        <v>D</v>
      </c>
      <c r="E786" s="62">
        <v>7</v>
      </c>
      <c r="F786" s="62">
        <v>22</v>
      </c>
      <c r="G786" s="62"/>
      <c r="H786" s="62">
        <v>12</v>
      </c>
      <c r="I786" s="62">
        <v>35</v>
      </c>
      <c r="J786" s="62"/>
      <c r="K786" s="61">
        <v>8</v>
      </c>
      <c r="L786" t="s">
        <v>154</v>
      </c>
    </row>
    <row r="787" spans="1:13" outlineLevel="1" x14ac:dyDescent="0.25">
      <c r="A787" s="64">
        <f t="shared" si="83"/>
        <v>41</v>
      </c>
      <c r="B787" s="64" t="str">
        <f t="shared" si="84"/>
        <v/>
      </c>
      <c r="C787" s="62">
        <f t="shared" si="81"/>
        <v>9</v>
      </c>
      <c r="D787" s="62" t="str">
        <f t="shared" si="82"/>
        <v>D</v>
      </c>
      <c r="E787" s="62">
        <v>15</v>
      </c>
      <c r="F787" s="62">
        <v>30</v>
      </c>
      <c r="G787" s="62"/>
      <c r="H787" s="62">
        <v>2</v>
      </c>
      <c r="I787" s="62">
        <v>39</v>
      </c>
      <c r="J787" s="62"/>
      <c r="K787" s="61">
        <v>9</v>
      </c>
      <c r="L787" t="s">
        <v>154</v>
      </c>
    </row>
    <row r="788" spans="1:13" ht="15.75" outlineLevel="1" thickBot="1" x14ac:dyDescent="0.3">
      <c r="A788" s="64">
        <f t="shared" si="83"/>
        <v>41</v>
      </c>
      <c r="B788" s="64" t="str">
        <f t="shared" si="84"/>
        <v/>
      </c>
      <c r="C788" s="62">
        <f t="shared" si="81"/>
        <v>10</v>
      </c>
      <c r="D788" s="62" t="str">
        <f t="shared" si="82"/>
        <v>D</v>
      </c>
      <c r="E788" s="62">
        <v>10</v>
      </c>
      <c r="F788" s="62">
        <v>37</v>
      </c>
      <c r="G788" s="62"/>
      <c r="H788" s="62">
        <v>26</v>
      </c>
      <c r="I788" s="62">
        <v>31</v>
      </c>
      <c r="J788" s="62"/>
      <c r="K788" s="61">
        <v>10</v>
      </c>
      <c r="L788" t="s">
        <v>154</v>
      </c>
    </row>
    <row r="789" spans="1:13" ht="15.75" outlineLevel="1" thickTop="1" x14ac:dyDescent="0.25">
      <c r="A789" s="52">
        <v>42</v>
      </c>
      <c r="B789" s="52" t="str">
        <f t="shared" si="84"/>
        <v/>
      </c>
      <c r="C789" s="58">
        <f t="shared" si="81"/>
        <v>1</v>
      </c>
      <c r="D789" s="58" t="str">
        <f t="shared" si="82"/>
        <v>A</v>
      </c>
      <c r="E789" s="59">
        <v>1</v>
      </c>
      <c r="F789" s="59">
        <v>21</v>
      </c>
      <c r="G789" s="59">
        <v>41</v>
      </c>
      <c r="H789" s="59">
        <v>3</v>
      </c>
      <c r="I789" s="59">
        <v>4</v>
      </c>
      <c r="J789" s="59">
        <v>42</v>
      </c>
      <c r="K789" s="61">
        <v>1</v>
      </c>
      <c r="L789" t="s">
        <v>151</v>
      </c>
      <c r="M789" s="186" t="s">
        <v>281</v>
      </c>
    </row>
    <row r="790" spans="1:13" outlineLevel="1" x14ac:dyDescent="0.25">
      <c r="A790" s="52">
        <f t="shared" si="83"/>
        <v>42</v>
      </c>
      <c r="B790" s="52" t="str">
        <f t="shared" si="84"/>
        <v/>
      </c>
      <c r="C790" s="58">
        <f t="shared" si="81"/>
        <v>2</v>
      </c>
      <c r="D790" s="58" t="str">
        <f t="shared" si="82"/>
        <v>A</v>
      </c>
      <c r="E790" s="59">
        <v>5</v>
      </c>
      <c r="F790" s="59">
        <v>6</v>
      </c>
      <c r="G790" s="59"/>
      <c r="H790" s="59">
        <v>7</v>
      </c>
      <c r="I790" s="59">
        <v>8</v>
      </c>
      <c r="J790" s="59"/>
      <c r="K790" s="61">
        <v>2</v>
      </c>
      <c r="L790" t="s">
        <v>151</v>
      </c>
    </row>
    <row r="791" spans="1:13" outlineLevel="1" x14ac:dyDescent="0.25">
      <c r="A791" s="52">
        <f t="shared" si="83"/>
        <v>42</v>
      </c>
      <c r="B791" s="52" t="str">
        <f t="shared" si="84"/>
        <v/>
      </c>
      <c r="C791" s="58">
        <f t="shared" si="81"/>
        <v>3</v>
      </c>
      <c r="D791" s="58" t="str">
        <f t="shared" si="82"/>
        <v>A</v>
      </c>
      <c r="E791" s="59">
        <v>9</v>
      </c>
      <c r="F791" s="59">
        <v>10</v>
      </c>
      <c r="G791" s="59"/>
      <c r="H791" s="59">
        <v>11</v>
      </c>
      <c r="I791" s="59">
        <v>12</v>
      </c>
      <c r="J791" s="59"/>
      <c r="K791" s="61">
        <v>3</v>
      </c>
      <c r="L791" t="s">
        <v>151</v>
      </c>
    </row>
    <row r="792" spans="1:13" outlineLevel="1" x14ac:dyDescent="0.25">
      <c r="A792" s="52">
        <f t="shared" si="83"/>
        <v>42</v>
      </c>
      <c r="B792" s="52" t="str">
        <f t="shared" si="84"/>
        <v/>
      </c>
      <c r="C792" s="58">
        <f t="shared" si="81"/>
        <v>4</v>
      </c>
      <c r="D792" s="58" t="str">
        <f t="shared" si="82"/>
        <v>A</v>
      </c>
      <c r="E792" s="59">
        <v>13</v>
      </c>
      <c r="F792" s="59">
        <v>14</v>
      </c>
      <c r="G792" s="59"/>
      <c r="H792" s="59">
        <v>15</v>
      </c>
      <c r="I792" s="59">
        <v>16</v>
      </c>
      <c r="J792" s="59"/>
      <c r="K792" s="61">
        <v>4</v>
      </c>
      <c r="L792" t="s">
        <v>151</v>
      </c>
    </row>
    <row r="793" spans="1:13" outlineLevel="1" x14ac:dyDescent="0.25">
      <c r="A793" s="52">
        <f t="shared" si="83"/>
        <v>42</v>
      </c>
      <c r="B793" s="52" t="str">
        <f t="shared" si="84"/>
        <v/>
      </c>
      <c r="C793" s="58">
        <f t="shared" si="81"/>
        <v>5</v>
      </c>
      <c r="D793" s="58" t="str">
        <f t="shared" si="82"/>
        <v>A</v>
      </c>
      <c r="E793" s="59">
        <v>17</v>
      </c>
      <c r="F793" s="59">
        <v>18</v>
      </c>
      <c r="G793" s="59"/>
      <c r="H793" s="59">
        <v>19</v>
      </c>
      <c r="I793" s="59">
        <v>20</v>
      </c>
      <c r="J793" s="59"/>
      <c r="K793" s="61">
        <v>5</v>
      </c>
      <c r="L793" t="s">
        <v>151</v>
      </c>
    </row>
    <row r="794" spans="1:13" outlineLevel="1" x14ac:dyDescent="0.25">
      <c r="A794" s="52">
        <f t="shared" si="83"/>
        <v>42</v>
      </c>
      <c r="B794" s="52" t="str">
        <f t="shared" si="84"/>
        <v/>
      </c>
      <c r="C794" s="58">
        <f t="shared" si="81"/>
        <v>6</v>
      </c>
      <c r="D794" s="58" t="str">
        <f t="shared" si="82"/>
        <v>A</v>
      </c>
      <c r="E794" s="59">
        <v>2</v>
      </c>
      <c r="F794" s="59">
        <v>22</v>
      </c>
      <c r="G794" s="59"/>
      <c r="H794" s="59">
        <v>23</v>
      </c>
      <c r="I794" s="59">
        <v>24</v>
      </c>
      <c r="J794" s="59"/>
      <c r="K794" s="61">
        <v>6</v>
      </c>
      <c r="L794" t="s">
        <v>151</v>
      </c>
    </row>
    <row r="795" spans="1:13" outlineLevel="1" x14ac:dyDescent="0.25">
      <c r="A795" s="52">
        <f t="shared" si="83"/>
        <v>42</v>
      </c>
      <c r="B795" s="52" t="str">
        <f t="shared" si="84"/>
        <v/>
      </c>
      <c r="C795" s="58">
        <f t="shared" si="81"/>
        <v>7</v>
      </c>
      <c r="D795" s="58" t="str">
        <f t="shared" si="82"/>
        <v>A</v>
      </c>
      <c r="E795" s="59">
        <v>25</v>
      </c>
      <c r="F795" s="59">
        <v>26</v>
      </c>
      <c r="G795" s="59"/>
      <c r="H795" s="59">
        <v>27</v>
      </c>
      <c r="I795" s="59">
        <v>28</v>
      </c>
      <c r="J795" s="59"/>
      <c r="K795" s="61">
        <v>7</v>
      </c>
      <c r="L795" t="s">
        <v>151</v>
      </c>
    </row>
    <row r="796" spans="1:13" outlineLevel="1" x14ac:dyDescent="0.25">
      <c r="A796" s="52">
        <f t="shared" si="83"/>
        <v>42</v>
      </c>
      <c r="B796" s="52" t="str">
        <f t="shared" si="84"/>
        <v/>
      </c>
      <c r="C796" s="58">
        <f t="shared" si="81"/>
        <v>8</v>
      </c>
      <c r="D796" s="58" t="str">
        <f t="shared" si="82"/>
        <v>A</v>
      </c>
      <c r="E796" s="59">
        <v>29</v>
      </c>
      <c r="F796" s="59">
        <v>30</v>
      </c>
      <c r="G796" s="59"/>
      <c r="H796" s="59">
        <v>31</v>
      </c>
      <c r="I796" s="59">
        <v>32</v>
      </c>
      <c r="J796" s="59"/>
      <c r="K796" s="61">
        <v>8</v>
      </c>
      <c r="L796" t="s">
        <v>151</v>
      </c>
    </row>
    <row r="797" spans="1:13" outlineLevel="1" x14ac:dyDescent="0.25">
      <c r="A797" s="52">
        <f t="shared" si="83"/>
        <v>42</v>
      </c>
      <c r="B797" s="52" t="str">
        <f t="shared" si="84"/>
        <v/>
      </c>
      <c r="C797" s="58">
        <f t="shared" si="81"/>
        <v>9</v>
      </c>
      <c r="D797" s="58" t="str">
        <f t="shared" si="82"/>
        <v>A</v>
      </c>
      <c r="E797" s="59">
        <v>33</v>
      </c>
      <c r="F797" s="59">
        <v>34</v>
      </c>
      <c r="G797" s="59"/>
      <c r="H797" s="59">
        <v>35</v>
      </c>
      <c r="I797" s="59">
        <v>36</v>
      </c>
      <c r="J797" s="59"/>
      <c r="K797" s="61">
        <v>9</v>
      </c>
      <c r="L797" t="s">
        <v>151</v>
      </c>
    </row>
    <row r="798" spans="1:13" outlineLevel="1" x14ac:dyDescent="0.25">
      <c r="A798" s="52">
        <f t="shared" si="83"/>
        <v>42</v>
      </c>
      <c r="B798" s="52" t="str">
        <f t="shared" si="84"/>
        <v/>
      </c>
      <c r="C798" s="58">
        <f t="shared" si="81"/>
        <v>10</v>
      </c>
      <c r="D798" s="58" t="str">
        <f t="shared" si="82"/>
        <v>A</v>
      </c>
      <c r="E798" s="59">
        <v>37</v>
      </c>
      <c r="F798" s="59">
        <v>38</v>
      </c>
      <c r="G798" s="59"/>
      <c r="H798" s="59">
        <v>39</v>
      </c>
      <c r="I798" s="59">
        <v>40</v>
      </c>
      <c r="J798" s="59"/>
      <c r="K798" s="61">
        <v>10</v>
      </c>
      <c r="L798" t="s">
        <v>151</v>
      </c>
    </row>
    <row r="799" spans="1:13" outlineLevel="1" x14ac:dyDescent="0.25">
      <c r="A799" s="52">
        <f t="shared" si="83"/>
        <v>42</v>
      </c>
      <c r="B799" s="52" t="str">
        <f t="shared" si="84"/>
        <v/>
      </c>
      <c r="C799" s="58">
        <f t="shared" si="81"/>
        <v>1</v>
      </c>
      <c r="D799" s="58" t="str">
        <f t="shared" si="82"/>
        <v>B</v>
      </c>
      <c r="E799" s="59">
        <v>24</v>
      </c>
      <c r="F799" s="59">
        <v>27</v>
      </c>
      <c r="G799" s="59">
        <v>29</v>
      </c>
      <c r="H799" s="59">
        <v>2</v>
      </c>
      <c r="I799" s="59">
        <v>35</v>
      </c>
      <c r="J799" s="59">
        <v>38</v>
      </c>
      <c r="K799" s="61">
        <v>1</v>
      </c>
      <c r="L799" t="s">
        <v>152</v>
      </c>
    </row>
    <row r="800" spans="1:13" outlineLevel="1" x14ac:dyDescent="0.25">
      <c r="A800" s="52">
        <f t="shared" si="83"/>
        <v>42</v>
      </c>
      <c r="B800" s="52" t="str">
        <f t="shared" si="84"/>
        <v/>
      </c>
      <c r="C800" s="58">
        <f t="shared" si="81"/>
        <v>2</v>
      </c>
      <c r="D800" s="58" t="str">
        <f t="shared" si="82"/>
        <v>B</v>
      </c>
      <c r="E800" s="59">
        <v>9</v>
      </c>
      <c r="F800" s="59">
        <v>40</v>
      </c>
      <c r="G800" s="59"/>
      <c r="H800" s="59">
        <v>13</v>
      </c>
      <c r="I800" s="59">
        <v>22</v>
      </c>
      <c r="J800" s="59"/>
      <c r="K800" s="61">
        <v>2</v>
      </c>
      <c r="L800" t="s">
        <v>152</v>
      </c>
    </row>
    <row r="801" spans="1:12" outlineLevel="1" x14ac:dyDescent="0.25">
      <c r="A801" s="52">
        <f t="shared" si="83"/>
        <v>42</v>
      </c>
      <c r="B801" s="52" t="str">
        <f t="shared" si="84"/>
        <v/>
      </c>
      <c r="C801" s="58">
        <f t="shared" si="81"/>
        <v>3</v>
      </c>
      <c r="D801" s="58" t="str">
        <f t="shared" si="82"/>
        <v>B</v>
      </c>
      <c r="E801" s="59">
        <v>1</v>
      </c>
      <c r="F801" s="59">
        <v>36</v>
      </c>
      <c r="G801" s="59"/>
      <c r="H801" s="59">
        <v>12</v>
      </c>
      <c r="I801" s="59">
        <v>39</v>
      </c>
      <c r="J801" s="59"/>
      <c r="K801" s="61">
        <v>3</v>
      </c>
      <c r="L801" t="s">
        <v>152</v>
      </c>
    </row>
    <row r="802" spans="1:12" outlineLevel="1" x14ac:dyDescent="0.25">
      <c r="A802" s="52">
        <f t="shared" si="83"/>
        <v>42</v>
      </c>
      <c r="B802" s="52" t="str">
        <f t="shared" si="84"/>
        <v/>
      </c>
      <c r="C802" s="58">
        <f t="shared" si="81"/>
        <v>4</v>
      </c>
      <c r="D802" s="58" t="str">
        <f t="shared" si="82"/>
        <v>B</v>
      </c>
      <c r="E802" s="59">
        <v>3</v>
      </c>
      <c r="F802" s="59">
        <v>30</v>
      </c>
      <c r="G802" s="59"/>
      <c r="H802" s="59">
        <v>10</v>
      </c>
      <c r="I802" s="59">
        <v>23</v>
      </c>
      <c r="J802" s="59"/>
      <c r="K802" s="61">
        <v>4</v>
      </c>
      <c r="L802" t="s">
        <v>152</v>
      </c>
    </row>
    <row r="803" spans="1:12" outlineLevel="1" x14ac:dyDescent="0.25">
      <c r="A803" s="52">
        <f t="shared" si="83"/>
        <v>42</v>
      </c>
      <c r="B803" s="52" t="str">
        <f t="shared" si="84"/>
        <v/>
      </c>
      <c r="C803" s="58">
        <f t="shared" si="81"/>
        <v>5</v>
      </c>
      <c r="D803" s="58" t="str">
        <f t="shared" si="82"/>
        <v>B</v>
      </c>
      <c r="E803" s="59">
        <v>16</v>
      </c>
      <c r="F803" s="59">
        <v>17</v>
      </c>
      <c r="G803" s="59"/>
      <c r="H803" s="59">
        <v>6</v>
      </c>
      <c r="I803" s="59">
        <v>33</v>
      </c>
      <c r="J803" s="59"/>
      <c r="K803" s="61">
        <v>5</v>
      </c>
      <c r="L803" t="s">
        <v>152</v>
      </c>
    </row>
    <row r="804" spans="1:12" outlineLevel="1" x14ac:dyDescent="0.25">
      <c r="A804" s="52">
        <f t="shared" si="83"/>
        <v>42</v>
      </c>
      <c r="B804" s="52" t="str">
        <f t="shared" si="84"/>
        <v/>
      </c>
      <c r="C804" s="58">
        <f t="shared" si="81"/>
        <v>6</v>
      </c>
      <c r="D804" s="58" t="str">
        <f t="shared" si="82"/>
        <v>B</v>
      </c>
      <c r="E804" s="59">
        <v>21</v>
      </c>
      <c r="F804" s="59">
        <v>26</v>
      </c>
      <c r="G804" s="59"/>
      <c r="H804" s="59">
        <v>11</v>
      </c>
      <c r="I804" s="59">
        <v>14</v>
      </c>
      <c r="J804" s="59"/>
      <c r="K804" s="61">
        <v>6</v>
      </c>
      <c r="L804" t="s">
        <v>152</v>
      </c>
    </row>
    <row r="805" spans="1:12" outlineLevel="1" x14ac:dyDescent="0.25">
      <c r="A805" s="52">
        <f t="shared" si="83"/>
        <v>42</v>
      </c>
      <c r="B805" s="52" t="str">
        <f t="shared" si="84"/>
        <v/>
      </c>
      <c r="C805" s="58">
        <f t="shared" si="81"/>
        <v>7</v>
      </c>
      <c r="D805" s="58" t="str">
        <f t="shared" si="82"/>
        <v>B</v>
      </c>
      <c r="E805" s="59">
        <v>19</v>
      </c>
      <c r="F805" s="59">
        <v>34</v>
      </c>
      <c r="G805" s="59"/>
      <c r="H805" s="59">
        <v>8</v>
      </c>
      <c r="I805" s="59">
        <v>37</v>
      </c>
      <c r="J805" s="59"/>
      <c r="K805" s="61">
        <v>7</v>
      </c>
      <c r="L805" t="s">
        <v>152</v>
      </c>
    </row>
    <row r="806" spans="1:12" outlineLevel="1" x14ac:dyDescent="0.25">
      <c r="A806" s="52">
        <f t="shared" si="83"/>
        <v>42</v>
      </c>
      <c r="B806" s="52" t="str">
        <f t="shared" si="84"/>
        <v/>
      </c>
      <c r="C806" s="58">
        <f t="shared" ref="C806:C869" si="85">K806</f>
        <v>8</v>
      </c>
      <c r="D806" s="58" t="str">
        <f t="shared" ref="D806:D869" si="86">IF(C806="","",L806)</f>
        <v>B</v>
      </c>
      <c r="E806" s="59">
        <v>4</v>
      </c>
      <c r="F806" s="59">
        <v>25</v>
      </c>
      <c r="G806" s="59"/>
      <c r="H806" s="59">
        <v>5</v>
      </c>
      <c r="I806" s="59">
        <v>32</v>
      </c>
      <c r="J806" s="59"/>
      <c r="K806" s="61">
        <v>8</v>
      </c>
      <c r="L806" t="s">
        <v>152</v>
      </c>
    </row>
    <row r="807" spans="1:12" outlineLevel="1" x14ac:dyDescent="0.25">
      <c r="A807" s="52">
        <f t="shared" si="83"/>
        <v>42</v>
      </c>
      <c r="B807" s="52" t="str">
        <f t="shared" si="84"/>
        <v/>
      </c>
      <c r="C807" s="58">
        <f t="shared" si="85"/>
        <v>9</v>
      </c>
      <c r="D807" s="58" t="str">
        <f t="shared" si="86"/>
        <v>B</v>
      </c>
      <c r="E807" s="59">
        <v>7</v>
      </c>
      <c r="F807" s="59">
        <v>20</v>
      </c>
      <c r="G807" s="59"/>
      <c r="H807" s="59">
        <v>15</v>
      </c>
      <c r="I807" s="59">
        <v>41</v>
      </c>
      <c r="J807" s="59"/>
      <c r="K807" s="61">
        <v>9</v>
      </c>
      <c r="L807" t="s">
        <v>152</v>
      </c>
    </row>
    <row r="808" spans="1:12" outlineLevel="1" x14ac:dyDescent="0.25">
      <c r="A808" s="52">
        <f t="shared" si="83"/>
        <v>42</v>
      </c>
      <c r="B808" s="52" t="str">
        <f t="shared" si="84"/>
        <v/>
      </c>
      <c r="C808" s="58">
        <f t="shared" si="85"/>
        <v>10</v>
      </c>
      <c r="D808" s="58" t="str">
        <f t="shared" si="86"/>
        <v>B</v>
      </c>
      <c r="E808" s="59">
        <v>18</v>
      </c>
      <c r="F808" s="59">
        <v>31</v>
      </c>
      <c r="G808" s="59"/>
      <c r="H808" s="59">
        <v>28</v>
      </c>
      <c r="I808" s="59">
        <v>42</v>
      </c>
      <c r="J808" s="59"/>
      <c r="K808" s="61">
        <v>10</v>
      </c>
      <c r="L808" t="s">
        <v>152</v>
      </c>
    </row>
    <row r="809" spans="1:12" outlineLevel="1" x14ac:dyDescent="0.25">
      <c r="A809" s="52">
        <f t="shared" si="83"/>
        <v>42</v>
      </c>
      <c r="B809" s="52" t="str">
        <f t="shared" si="84"/>
        <v/>
      </c>
      <c r="C809" s="58">
        <f t="shared" si="85"/>
        <v>1</v>
      </c>
      <c r="D809" s="58" t="str">
        <f t="shared" si="86"/>
        <v>C</v>
      </c>
      <c r="E809" s="59">
        <v>8</v>
      </c>
      <c r="F809" s="59">
        <v>11</v>
      </c>
      <c r="G809" s="59">
        <v>26</v>
      </c>
      <c r="H809" s="59">
        <v>15</v>
      </c>
      <c r="I809" s="59">
        <v>18</v>
      </c>
      <c r="J809" s="59">
        <v>31</v>
      </c>
      <c r="K809" s="61">
        <v>1</v>
      </c>
      <c r="L809" t="s">
        <v>153</v>
      </c>
    </row>
    <row r="810" spans="1:12" outlineLevel="1" x14ac:dyDescent="0.25">
      <c r="A810" s="52">
        <f t="shared" si="83"/>
        <v>42</v>
      </c>
      <c r="B810" s="52" t="str">
        <f t="shared" si="84"/>
        <v/>
      </c>
      <c r="C810" s="58">
        <f t="shared" si="85"/>
        <v>2</v>
      </c>
      <c r="D810" s="58" t="str">
        <f t="shared" si="86"/>
        <v>C</v>
      </c>
      <c r="E810" s="59">
        <v>12</v>
      </c>
      <c r="F810" s="59">
        <v>17</v>
      </c>
      <c r="G810" s="59"/>
      <c r="H810" s="59">
        <v>21</v>
      </c>
      <c r="I810" s="59">
        <v>34</v>
      </c>
      <c r="J810" s="59"/>
      <c r="K810" s="61">
        <v>2</v>
      </c>
      <c r="L810" t="s">
        <v>153</v>
      </c>
    </row>
    <row r="811" spans="1:12" outlineLevel="1" x14ac:dyDescent="0.25">
      <c r="A811" s="52">
        <f t="shared" si="83"/>
        <v>42</v>
      </c>
      <c r="B811" s="52" t="str">
        <f t="shared" si="84"/>
        <v/>
      </c>
      <c r="C811" s="58">
        <f t="shared" si="85"/>
        <v>3</v>
      </c>
      <c r="D811" s="58" t="str">
        <f t="shared" si="86"/>
        <v>C</v>
      </c>
      <c r="E811" s="59">
        <v>1</v>
      </c>
      <c r="F811" s="59">
        <v>30</v>
      </c>
      <c r="G811" s="59"/>
      <c r="H811" s="59">
        <v>20</v>
      </c>
      <c r="I811" s="59">
        <v>37</v>
      </c>
      <c r="J811" s="59"/>
      <c r="K811" s="61">
        <v>3</v>
      </c>
      <c r="L811" t="s">
        <v>153</v>
      </c>
    </row>
    <row r="812" spans="1:12" outlineLevel="1" x14ac:dyDescent="0.25">
      <c r="A812" s="52">
        <f t="shared" si="83"/>
        <v>42</v>
      </c>
      <c r="B812" s="52" t="str">
        <f t="shared" si="84"/>
        <v/>
      </c>
      <c r="C812" s="58">
        <f t="shared" si="85"/>
        <v>4</v>
      </c>
      <c r="D812" s="58" t="str">
        <f t="shared" si="86"/>
        <v>C</v>
      </c>
      <c r="E812" s="59">
        <v>3</v>
      </c>
      <c r="F812" s="59">
        <v>16</v>
      </c>
      <c r="G812" s="59"/>
      <c r="H812" s="59">
        <v>24</v>
      </c>
      <c r="I812" s="59">
        <v>39</v>
      </c>
      <c r="J812" s="59"/>
      <c r="K812" s="61">
        <v>4</v>
      </c>
      <c r="L812" t="s">
        <v>153</v>
      </c>
    </row>
    <row r="813" spans="1:12" outlineLevel="1" x14ac:dyDescent="0.25">
      <c r="A813" s="52">
        <f t="shared" si="83"/>
        <v>42</v>
      </c>
      <c r="B813" s="52" t="str">
        <f t="shared" si="84"/>
        <v/>
      </c>
      <c r="C813" s="58">
        <f t="shared" si="85"/>
        <v>5</v>
      </c>
      <c r="D813" s="58" t="str">
        <f t="shared" si="86"/>
        <v>C</v>
      </c>
      <c r="E813" s="59">
        <v>9</v>
      </c>
      <c r="F813" s="59">
        <v>14</v>
      </c>
      <c r="G813" s="59"/>
      <c r="H813" s="59">
        <v>7</v>
      </c>
      <c r="I813" s="59">
        <v>28</v>
      </c>
      <c r="J813" s="59"/>
      <c r="K813" s="61">
        <v>5</v>
      </c>
      <c r="L813" t="s">
        <v>153</v>
      </c>
    </row>
    <row r="814" spans="1:12" outlineLevel="1" x14ac:dyDescent="0.25">
      <c r="A814" s="52">
        <f t="shared" si="83"/>
        <v>42</v>
      </c>
      <c r="B814" s="52" t="str">
        <f t="shared" si="84"/>
        <v/>
      </c>
      <c r="C814" s="58">
        <f t="shared" si="85"/>
        <v>6</v>
      </c>
      <c r="D814" s="58" t="str">
        <f t="shared" si="86"/>
        <v>C</v>
      </c>
      <c r="E814" s="59">
        <v>13</v>
      </c>
      <c r="F814" s="59">
        <v>36</v>
      </c>
      <c r="G814" s="59"/>
      <c r="H814" s="59">
        <v>23</v>
      </c>
      <c r="I814" s="59">
        <v>38</v>
      </c>
      <c r="J814" s="59"/>
      <c r="K814" s="61">
        <v>6</v>
      </c>
      <c r="L814" t="s">
        <v>153</v>
      </c>
    </row>
    <row r="815" spans="1:12" outlineLevel="1" x14ac:dyDescent="0.25">
      <c r="A815" s="52">
        <f t="shared" si="83"/>
        <v>42</v>
      </c>
      <c r="B815" s="52" t="str">
        <f t="shared" si="84"/>
        <v/>
      </c>
      <c r="C815" s="58">
        <f t="shared" si="85"/>
        <v>7</v>
      </c>
      <c r="D815" s="58" t="str">
        <f t="shared" si="86"/>
        <v>C</v>
      </c>
      <c r="E815" s="59">
        <v>19</v>
      </c>
      <c r="F815" s="59">
        <v>41</v>
      </c>
      <c r="G815" s="59"/>
      <c r="H815" s="59">
        <v>32</v>
      </c>
      <c r="I815" s="59">
        <v>35</v>
      </c>
      <c r="J815" s="59"/>
      <c r="K815" s="61">
        <v>7</v>
      </c>
      <c r="L815" t="s">
        <v>153</v>
      </c>
    </row>
    <row r="816" spans="1:12" outlineLevel="1" x14ac:dyDescent="0.25">
      <c r="A816" s="52">
        <f t="shared" si="83"/>
        <v>42</v>
      </c>
      <c r="B816" s="52" t="str">
        <f t="shared" si="84"/>
        <v/>
      </c>
      <c r="C816" s="58">
        <f t="shared" si="85"/>
        <v>8</v>
      </c>
      <c r="D816" s="58" t="str">
        <f t="shared" si="86"/>
        <v>C</v>
      </c>
      <c r="E816" s="59">
        <v>10</v>
      </c>
      <c r="F816" s="59">
        <v>25</v>
      </c>
      <c r="G816" s="59"/>
      <c r="H816" s="59">
        <v>6</v>
      </c>
      <c r="I816" s="59">
        <v>29</v>
      </c>
      <c r="J816" s="59"/>
      <c r="K816" s="61">
        <v>8</v>
      </c>
      <c r="L816" t="s">
        <v>153</v>
      </c>
    </row>
    <row r="817" spans="1:13" outlineLevel="1" x14ac:dyDescent="0.25">
      <c r="A817" s="52">
        <f t="shared" si="83"/>
        <v>42</v>
      </c>
      <c r="B817" s="52" t="str">
        <f t="shared" si="84"/>
        <v/>
      </c>
      <c r="C817" s="58">
        <f t="shared" si="85"/>
        <v>9</v>
      </c>
      <c r="D817" s="58" t="str">
        <f t="shared" si="86"/>
        <v>C</v>
      </c>
      <c r="E817" s="59">
        <v>2</v>
      </c>
      <c r="F817" s="59">
        <v>5</v>
      </c>
      <c r="G817" s="59"/>
      <c r="H817" s="59">
        <v>22</v>
      </c>
      <c r="I817" s="59">
        <v>33</v>
      </c>
      <c r="J817" s="59"/>
      <c r="K817" s="61">
        <v>9</v>
      </c>
      <c r="L817" t="s">
        <v>153</v>
      </c>
    </row>
    <row r="818" spans="1:13" outlineLevel="1" x14ac:dyDescent="0.25">
      <c r="A818" s="52">
        <f t="shared" si="83"/>
        <v>42</v>
      </c>
      <c r="B818" s="52" t="str">
        <f t="shared" si="84"/>
        <v/>
      </c>
      <c r="C818" s="58">
        <f t="shared" si="85"/>
        <v>10</v>
      </c>
      <c r="D818" s="58" t="str">
        <f t="shared" si="86"/>
        <v>C</v>
      </c>
      <c r="E818" s="59">
        <v>4</v>
      </c>
      <c r="F818" s="59">
        <v>27</v>
      </c>
      <c r="G818" s="59"/>
      <c r="H818" s="59">
        <v>40</v>
      </c>
      <c r="I818" s="59">
        <v>42</v>
      </c>
      <c r="J818" s="59"/>
      <c r="K818" s="61">
        <v>10</v>
      </c>
      <c r="L818" t="s">
        <v>153</v>
      </c>
    </row>
    <row r="819" spans="1:13" outlineLevel="1" x14ac:dyDescent="0.25">
      <c r="A819" s="52">
        <f t="shared" si="83"/>
        <v>42</v>
      </c>
      <c r="B819" s="52" t="str">
        <f t="shared" si="84"/>
        <v/>
      </c>
      <c r="C819" s="58">
        <f t="shared" si="85"/>
        <v>1</v>
      </c>
      <c r="D819" s="58" t="str">
        <f t="shared" si="86"/>
        <v>D</v>
      </c>
      <c r="E819" s="58">
        <v>19</v>
      </c>
      <c r="F819" s="58">
        <v>33</v>
      </c>
      <c r="G819" s="58">
        <v>36</v>
      </c>
      <c r="H819" s="58">
        <v>23</v>
      </c>
      <c r="I819" s="58">
        <v>25</v>
      </c>
      <c r="J819" s="58">
        <v>39</v>
      </c>
      <c r="K819" s="61">
        <v>1</v>
      </c>
      <c r="L819" t="s">
        <v>154</v>
      </c>
    </row>
    <row r="820" spans="1:13" outlineLevel="1" x14ac:dyDescent="0.25">
      <c r="A820" s="52">
        <f t="shared" si="83"/>
        <v>42</v>
      </c>
      <c r="B820" s="52" t="str">
        <f t="shared" si="84"/>
        <v/>
      </c>
      <c r="C820" s="58">
        <f t="shared" si="85"/>
        <v>2</v>
      </c>
      <c r="D820" s="58" t="str">
        <f t="shared" si="86"/>
        <v>D</v>
      </c>
      <c r="E820" s="58">
        <v>38</v>
      </c>
      <c r="F820" s="58">
        <v>41</v>
      </c>
      <c r="G820" s="58"/>
      <c r="H820" s="58">
        <v>24</v>
      </c>
      <c r="I820" s="58">
        <v>28</v>
      </c>
      <c r="J820" s="58"/>
      <c r="K820" s="61">
        <v>2</v>
      </c>
      <c r="L820" t="s">
        <v>154</v>
      </c>
    </row>
    <row r="821" spans="1:13" outlineLevel="1" x14ac:dyDescent="0.25">
      <c r="A821" s="52">
        <f t="shared" si="83"/>
        <v>42</v>
      </c>
      <c r="B821" s="52" t="str">
        <f t="shared" si="84"/>
        <v/>
      </c>
      <c r="C821" s="58">
        <f t="shared" si="85"/>
        <v>3</v>
      </c>
      <c r="D821" s="58" t="str">
        <f t="shared" si="86"/>
        <v>D</v>
      </c>
      <c r="E821" s="58">
        <v>1</v>
      </c>
      <c r="F821" s="58">
        <v>18</v>
      </c>
      <c r="G821" s="58"/>
      <c r="H821" s="58">
        <v>9</v>
      </c>
      <c r="I821" s="58">
        <v>16</v>
      </c>
      <c r="J821" s="58"/>
      <c r="K821" s="61">
        <v>3</v>
      </c>
      <c r="L821" t="s">
        <v>154</v>
      </c>
    </row>
    <row r="822" spans="1:13" outlineLevel="1" x14ac:dyDescent="0.25">
      <c r="A822" s="52">
        <f t="shared" si="83"/>
        <v>42</v>
      </c>
      <c r="B822" s="52" t="str">
        <f t="shared" si="84"/>
        <v/>
      </c>
      <c r="C822" s="58">
        <f t="shared" si="85"/>
        <v>4</v>
      </c>
      <c r="D822" s="58" t="str">
        <f t="shared" si="86"/>
        <v>D</v>
      </c>
      <c r="E822" s="58">
        <v>3</v>
      </c>
      <c r="F822" s="58">
        <v>32</v>
      </c>
      <c r="G822" s="58"/>
      <c r="H822" s="58">
        <v>17</v>
      </c>
      <c r="I822" s="58">
        <v>40</v>
      </c>
      <c r="J822" s="58"/>
      <c r="K822" s="61">
        <v>4</v>
      </c>
      <c r="L822" t="s">
        <v>154</v>
      </c>
    </row>
    <row r="823" spans="1:13" outlineLevel="1" x14ac:dyDescent="0.25">
      <c r="A823" s="52">
        <f t="shared" si="83"/>
        <v>42</v>
      </c>
      <c r="B823" s="52" t="str">
        <f t="shared" si="84"/>
        <v/>
      </c>
      <c r="C823" s="58">
        <f t="shared" si="85"/>
        <v>5</v>
      </c>
      <c r="D823" s="58" t="str">
        <f t="shared" si="86"/>
        <v>D</v>
      </c>
      <c r="E823" s="58">
        <v>4</v>
      </c>
      <c r="F823" s="58">
        <v>13</v>
      </c>
      <c r="G823" s="58"/>
      <c r="H823" s="58">
        <v>6</v>
      </c>
      <c r="I823" s="58">
        <v>21</v>
      </c>
      <c r="J823" s="58"/>
      <c r="K823" s="61">
        <v>5</v>
      </c>
      <c r="L823" t="s">
        <v>154</v>
      </c>
    </row>
    <row r="824" spans="1:13" outlineLevel="1" x14ac:dyDescent="0.25">
      <c r="A824" s="52">
        <f t="shared" si="83"/>
        <v>42</v>
      </c>
      <c r="B824" s="52" t="str">
        <f t="shared" si="84"/>
        <v/>
      </c>
      <c r="C824" s="58">
        <f t="shared" si="85"/>
        <v>6</v>
      </c>
      <c r="D824" s="58" t="str">
        <f t="shared" si="86"/>
        <v>D</v>
      </c>
      <c r="E824" s="58">
        <v>5</v>
      </c>
      <c r="F824" s="58">
        <v>14</v>
      </c>
      <c r="G824" s="58"/>
      <c r="H824" s="58">
        <v>27</v>
      </c>
      <c r="I824" s="58">
        <v>34</v>
      </c>
      <c r="J824" s="58"/>
      <c r="K824" s="61">
        <v>6</v>
      </c>
      <c r="L824" t="s">
        <v>154</v>
      </c>
    </row>
    <row r="825" spans="1:13" outlineLevel="1" x14ac:dyDescent="0.25">
      <c r="A825" s="52">
        <f t="shared" si="83"/>
        <v>42</v>
      </c>
      <c r="B825" s="52" t="str">
        <f t="shared" si="84"/>
        <v/>
      </c>
      <c r="C825" s="58">
        <f t="shared" si="85"/>
        <v>7</v>
      </c>
      <c r="D825" s="58" t="str">
        <f t="shared" si="86"/>
        <v>D</v>
      </c>
      <c r="E825" s="58">
        <v>8</v>
      </c>
      <c r="F825" s="58">
        <v>29</v>
      </c>
      <c r="G825" s="58"/>
      <c r="H825" s="58">
        <v>11</v>
      </c>
      <c r="I825" s="58">
        <v>20</v>
      </c>
      <c r="J825" s="58"/>
      <c r="K825" s="61">
        <v>7</v>
      </c>
      <c r="L825" t="s">
        <v>154</v>
      </c>
    </row>
    <row r="826" spans="1:13" outlineLevel="1" x14ac:dyDescent="0.25">
      <c r="A826" s="52">
        <f t="shared" si="83"/>
        <v>42</v>
      </c>
      <c r="B826" s="52" t="str">
        <f t="shared" si="84"/>
        <v/>
      </c>
      <c r="C826" s="58">
        <f t="shared" si="85"/>
        <v>8</v>
      </c>
      <c r="D826" s="58" t="str">
        <f t="shared" si="86"/>
        <v>D</v>
      </c>
      <c r="E826" s="58">
        <v>7</v>
      </c>
      <c r="F826" s="58">
        <v>22</v>
      </c>
      <c r="G826" s="58"/>
      <c r="H826" s="58">
        <v>12</v>
      </c>
      <c r="I826" s="58">
        <v>35</v>
      </c>
      <c r="J826" s="58"/>
      <c r="K826" s="61">
        <v>8</v>
      </c>
      <c r="L826" t="s">
        <v>154</v>
      </c>
    </row>
    <row r="827" spans="1:13" outlineLevel="1" x14ac:dyDescent="0.25">
      <c r="A827" s="52">
        <f t="shared" si="83"/>
        <v>42</v>
      </c>
      <c r="B827" s="52" t="str">
        <f t="shared" si="84"/>
        <v/>
      </c>
      <c r="C827" s="58">
        <f t="shared" si="85"/>
        <v>9</v>
      </c>
      <c r="D827" s="58" t="str">
        <f t="shared" si="86"/>
        <v>D</v>
      </c>
      <c r="E827" s="58">
        <v>15</v>
      </c>
      <c r="F827" s="58">
        <v>30</v>
      </c>
      <c r="G827" s="58"/>
      <c r="H827" s="58">
        <v>2</v>
      </c>
      <c r="I827" s="58">
        <v>42</v>
      </c>
      <c r="J827" s="58"/>
      <c r="K827" s="61">
        <v>9</v>
      </c>
      <c r="L827" t="s">
        <v>154</v>
      </c>
    </row>
    <row r="828" spans="1:13" ht="15.75" outlineLevel="1" thickBot="1" x14ac:dyDescent="0.3">
      <c r="A828" s="52">
        <f t="shared" si="83"/>
        <v>42</v>
      </c>
      <c r="B828" s="52" t="str">
        <f t="shared" si="84"/>
        <v/>
      </c>
      <c r="C828" s="58">
        <f t="shared" si="85"/>
        <v>10</v>
      </c>
      <c r="D828" s="58" t="str">
        <f t="shared" si="86"/>
        <v>D</v>
      </c>
      <c r="E828" s="58">
        <v>10</v>
      </c>
      <c r="F828" s="58">
        <v>37</v>
      </c>
      <c r="G828" s="58"/>
      <c r="H828" s="58">
        <v>26</v>
      </c>
      <c r="I828" s="58">
        <v>31</v>
      </c>
      <c r="J828" s="58"/>
      <c r="K828" s="61">
        <v>10</v>
      </c>
      <c r="L828" t="s">
        <v>154</v>
      </c>
    </row>
    <row r="829" spans="1:13" ht="15.75" outlineLevel="1" thickTop="1" x14ac:dyDescent="0.25">
      <c r="A829" s="64">
        <v>43</v>
      </c>
      <c r="B829" s="64" t="str">
        <f t="shared" si="84"/>
        <v/>
      </c>
      <c r="C829" s="62">
        <f t="shared" si="85"/>
        <v>1</v>
      </c>
      <c r="D829" s="62" t="str">
        <f t="shared" si="86"/>
        <v>A</v>
      </c>
      <c r="E829" s="63">
        <v>1</v>
      </c>
      <c r="F829" s="63">
        <v>2</v>
      </c>
      <c r="G829" s="63">
        <v>41</v>
      </c>
      <c r="H829" s="63">
        <v>3</v>
      </c>
      <c r="I829" s="63">
        <v>4</v>
      </c>
      <c r="J829" s="63">
        <v>42</v>
      </c>
      <c r="K829" s="61">
        <v>1</v>
      </c>
      <c r="L829" t="s">
        <v>151</v>
      </c>
      <c r="M829" s="186" t="s">
        <v>281</v>
      </c>
    </row>
    <row r="830" spans="1:13" outlineLevel="1" x14ac:dyDescent="0.25">
      <c r="A830" s="64">
        <f t="shared" si="83"/>
        <v>43</v>
      </c>
      <c r="B830" s="64" t="str">
        <f t="shared" si="84"/>
        <v/>
      </c>
      <c r="C830" s="62">
        <f t="shared" si="85"/>
        <v>2</v>
      </c>
      <c r="D830" s="62" t="str">
        <f t="shared" si="86"/>
        <v>A</v>
      </c>
      <c r="E830" s="63">
        <v>5</v>
      </c>
      <c r="F830" s="63">
        <v>6</v>
      </c>
      <c r="G830" s="63">
        <v>43</v>
      </c>
      <c r="H830" s="63">
        <v>7</v>
      </c>
      <c r="I830" s="63">
        <v>8</v>
      </c>
      <c r="J830" s="63"/>
      <c r="K830" s="61">
        <v>2</v>
      </c>
      <c r="L830" t="s">
        <v>151</v>
      </c>
    </row>
    <row r="831" spans="1:13" outlineLevel="1" x14ac:dyDescent="0.25">
      <c r="A831" s="64">
        <f t="shared" si="83"/>
        <v>43</v>
      </c>
      <c r="B831" s="64" t="str">
        <f t="shared" si="84"/>
        <v/>
      </c>
      <c r="C831" s="62">
        <f t="shared" si="85"/>
        <v>3</v>
      </c>
      <c r="D831" s="62" t="str">
        <f t="shared" si="86"/>
        <v>A</v>
      </c>
      <c r="E831" s="63">
        <v>9</v>
      </c>
      <c r="F831" s="63">
        <v>10</v>
      </c>
      <c r="G831" s="63"/>
      <c r="H831" s="63">
        <v>11</v>
      </c>
      <c r="I831" s="63">
        <v>12</v>
      </c>
      <c r="J831" s="63"/>
      <c r="K831" s="61">
        <v>3</v>
      </c>
      <c r="L831" t="s">
        <v>151</v>
      </c>
    </row>
    <row r="832" spans="1:13" outlineLevel="1" x14ac:dyDescent="0.25">
      <c r="A832" s="64">
        <f t="shared" si="83"/>
        <v>43</v>
      </c>
      <c r="B832" s="64" t="str">
        <f t="shared" si="84"/>
        <v/>
      </c>
      <c r="C832" s="62">
        <f t="shared" si="85"/>
        <v>4</v>
      </c>
      <c r="D832" s="62" t="str">
        <f t="shared" si="86"/>
        <v>A</v>
      </c>
      <c r="E832" s="63">
        <v>13</v>
      </c>
      <c r="F832" s="63">
        <v>14</v>
      </c>
      <c r="G832" s="63"/>
      <c r="H832" s="63">
        <v>15</v>
      </c>
      <c r="I832" s="63">
        <v>16</v>
      </c>
      <c r="J832" s="63"/>
      <c r="K832" s="61">
        <v>4</v>
      </c>
      <c r="L832" t="s">
        <v>151</v>
      </c>
    </row>
    <row r="833" spans="1:12" outlineLevel="1" x14ac:dyDescent="0.25">
      <c r="A833" s="64">
        <f t="shared" si="83"/>
        <v>43</v>
      </c>
      <c r="B833" s="64" t="str">
        <f t="shared" si="84"/>
        <v/>
      </c>
      <c r="C833" s="62">
        <f t="shared" si="85"/>
        <v>5</v>
      </c>
      <c r="D833" s="62" t="str">
        <f t="shared" si="86"/>
        <v>A</v>
      </c>
      <c r="E833" s="63">
        <v>17</v>
      </c>
      <c r="F833" s="63">
        <v>18</v>
      </c>
      <c r="G833" s="63"/>
      <c r="H833" s="63">
        <v>19</v>
      </c>
      <c r="I833" s="63">
        <v>20</v>
      </c>
      <c r="J833" s="63"/>
      <c r="K833" s="61">
        <v>5</v>
      </c>
      <c r="L833" t="s">
        <v>151</v>
      </c>
    </row>
    <row r="834" spans="1:12" outlineLevel="1" x14ac:dyDescent="0.25">
      <c r="A834" s="64">
        <f t="shared" si="83"/>
        <v>43</v>
      </c>
      <c r="B834" s="64" t="str">
        <f t="shared" si="84"/>
        <v/>
      </c>
      <c r="C834" s="62">
        <f t="shared" si="85"/>
        <v>6</v>
      </c>
      <c r="D834" s="62" t="str">
        <f t="shared" si="86"/>
        <v>A</v>
      </c>
      <c r="E834" s="63">
        <v>21</v>
      </c>
      <c r="F834" s="63">
        <v>22</v>
      </c>
      <c r="G834" s="63"/>
      <c r="H834" s="63">
        <v>23</v>
      </c>
      <c r="I834" s="63">
        <v>24</v>
      </c>
      <c r="J834" s="63"/>
      <c r="K834" s="61">
        <v>6</v>
      </c>
      <c r="L834" t="s">
        <v>151</v>
      </c>
    </row>
    <row r="835" spans="1:12" outlineLevel="1" x14ac:dyDescent="0.25">
      <c r="A835" s="64">
        <f t="shared" si="83"/>
        <v>43</v>
      </c>
      <c r="B835" s="64" t="str">
        <f t="shared" si="84"/>
        <v/>
      </c>
      <c r="C835" s="62">
        <f t="shared" si="85"/>
        <v>7</v>
      </c>
      <c r="D835" s="62" t="str">
        <f t="shared" si="86"/>
        <v>A</v>
      </c>
      <c r="E835" s="63">
        <v>25</v>
      </c>
      <c r="F835" s="63">
        <v>26</v>
      </c>
      <c r="G835" s="63"/>
      <c r="H835" s="63">
        <v>27</v>
      </c>
      <c r="I835" s="63">
        <v>28</v>
      </c>
      <c r="J835" s="63"/>
      <c r="K835" s="61">
        <v>7</v>
      </c>
      <c r="L835" t="s">
        <v>151</v>
      </c>
    </row>
    <row r="836" spans="1:12" outlineLevel="1" x14ac:dyDescent="0.25">
      <c r="A836" s="64">
        <f t="shared" si="83"/>
        <v>43</v>
      </c>
      <c r="B836" s="64" t="str">
        <f t="shared" si="84"/>
        <v/>
      </c>
      <c r="C836" s="62">
        <f t="shared" si="85"/>
        <v>8</v>
      </c>
      <c r="D836" s="62" t="str">
        <f t="shared" si="86"/>
        <v>A</v>
      </c>
      <c r="E836" s="63">
        <v>29</v>
      </c>
      <c r="F836" s="63">
        <v>30</v>
      </c>
      <c r="G836" s="63"/>
      <c r="H836" s="63">
        <v>31</v>
      </c>
      <c r="I836" s="63">
        <v>32</v>
      </c>
      <c r="J836" s="63"/>
      <c r="K836" s="61">
        <v>8</v>
      </c>
      <c r="L836" t="s">
        <v>151</v>
      </c>
    </row>
    <row r="837" spans="1:12" outlineLevel="1" x14ac:dyDescent="0.25">
      <c r="A837" s="64">
        <f t="shared" ref="A837:A900" si="87">A836</f>
        <v>43</v>
      </c>
      <c r="B837" s="64" t="str">
        <f t="shared" ref="B837:B898" si="88">IF(A837&lt;&gt;$B$3,"",$B$3&amp;"-"&amp;D837&amp;"-"&amp;C837)</f>
        <v/>
      </c>
      <c r="C837" s="62">
        <f t="shared" si="85"/>
        <v>9</v>
      </c>
      <c r="D837" s="62" t="str">
        <f t="shared" si="86"/>
        <v>A</v>
      </c>
      <c r="E837" s="63">
        <v>33</v>
      </c>
      <c r="F837" s="63">
        <v>34</v>
      </c>
      <c r="G837" s="63"/>
      <c r="H837" s="63">
        <v>35</v>
      </c>
      <c r="I837" s="63">
        <v>36</v>
      </c>
      <c r="J837" s="63"/>
      <c r="K837" s="61">
        <v>9</v>
      </c>
      <c r="L837" t="s">
        <v>151</v>
      </c>
    </row>
    <row r="838" spans="1:12" outlineLevel="1" x14ac:dyDescent="0.25">
      <c r="A838" s="64">
        <f t="shared" si="87"/>
        <v>43</v>
      </c>
      <c r="B838" s="64" t="str">
        <f t="shared" si="88"/>
        <v/>
      </c>
      <c r="C838" s="62">
        <f t="shared" si="85"/>
        <v>10</v>
      </c>
      <c r="D838" s="62" t="str">
        <f t="shared" si="86"/>
        <v>A</v>
      </c>
      <c r="E838" s="63">
        <v>37</v>
      </c>
      <c r="F838" s="63">
        <v>38</v>
      </c>
      <c r="G838" s="63"/>
      <c r="H838" s="63">
        <v>39</v>
      </c>
      <c r="I838" s="63">
        <v>40</v>
      </c>
      <c r="J838" s="63"/>
      <c r="K838" s="61">
        <v>10</v>
      </c>
      <c r="L838" t="s">
        <v>151</v>
      </c>
    </row>
    <row r="839" spans="1:12" outlineLevel="1" x14ac:dyDescent="0.25">
      <c r="A839" s="64">
        <f t="shared" si="87"/>
        <v>43</v>
      </c>
      <c r="B839" s="64" t="str">
        <f t="shared" si="88"/>
        <v/>
      </c>
      <c r="C839" s="62">
        <f t="shared" si="85"/>
        <v>1</v>
      </c>
      <c r="D839" s="62" t="str">
        <f t="shared" si="86"/>
        <v>B</v>
      </c>
      <c r="E839" s="63">
        <v>24</v>
      </c>
      <c r="F839" s="63">
        <v>27</v>
      </c>
      <c r="G839" s="63">
        <v>29</v>
      </c>
      <c r="H839" s="63">
        <v>20</v>
      </c>
      <c r="I839" s="63">
        <v>35</v>
      </c>
      <c r="J839" s="63">
        <v>38</v>
      </c>
      <c r="K839" s="61">
        <v>1</v>
      </c>
      <c r="L839" t="s">
        <v>152</v>
      </c>
    </row>
    <row r="840" spans="1:12" outlineLevel="1" x14ac:dyDescent="0.25">
      <c r="A840" s="64">
        <f t="shared" si="87"/>
        <v>43</v>
      </c>
      <c r="B840" s="64" t="str">
        <f t="shared" si="88"/>
        <v/>
      </c>
      <c r="C840" s="62">
        <f t="shared" si="85"/>
        <v>2</v>
      </c>
      <c r="D840" s="62" t="str">
        <f t="shared" si="86"/>
        <v>B</v>
      </c>
      <c r="E840" s="63">
        <v>9</v>
      </c>
      <c r="F840" s="63">
        <v>40</v>
      </c>
      <c r="G840" s="63">
        <v>22</v>
      </c>
      <c r="H840" s="63">
        <v>13</v>
      </c>
      <c r="I840" s="63">
        <v>43</v>
      </c>
      <c r="J840" s="63"/>
      <c r="K840" s="61">
        <v>2</v>
      </c>
      <c r="L840" t="s">
        <v>152</v>
      </c>
    </row>
    <row r="841" spans="1:12" outlineLevel="1" x14ac:dyDescent="0.25">
      <c r="A841" s="64">
        <f t="shared" si="87"/>
        <v>43</v>
      </c>
      <c r="B841" s="64" t="str">
        <f t="shared" si="88"/>
        <v/>
      </c>
      <c r="C841" s="62">
        <f t="shared" si="85"/>
        <v>3</v>
      </c>
      <c r="D841" s="62" t="str">
        <f t="shared" si="86"/>
        <v>B</v>
      </c>
      <c r="E841" s="63">
        <v>1</v>
      </c>
      <c r="F841" s="63">
        <v>36</v>
      </c>
      <c r="G841" s="63"/>
      <c r="H841" s="63">
        <v>12</v>
      </c>
      <c r="I841" s="63">
        <v>39</v>
      </c>
      <c r="J841" s="63"/>
      <c r="K841" s="61">
        <v>3</v>
      </c>
      <c r="L841" t="s">
        <v>152</v>
      </c>
    </row>
    <row r="842" spans="1:12" outlineLevel="1" x14ac:dyDescent="0.25">
      <c r="A842" s="64">
        <f t="shared" si="87"/>
        <v>43</v>
      </c>
      <c r="B842" s="64" t="str">
        <f t="shared" si="88"/>
        <v/>
      </c>
      <c r="C842" s="62">
        <f t="shared" si="85"/>
        <v>4</v>
      </c>
      <c r="D842" s="62" t="str">
        <f t="shared" si="86"/>
        <v>B</v>
      </c>
      <c r="E842" s="63">
        <v>3</v>
      </c>
      <c r="F842" s="63">
        <v>30</v>
      </c>
      <c r="G842" s="63"/>
      <c r="H842" s="63">
        <v>10</v>
      </c>
      <c r="I842" s="63">
        <v>23</v>
      </c>
      <c r="J842" s="63"/>
      <c r="K842" s="61">
        <v>4</v>
      </c>
      <c r="L842" t="s">
        <v>152</v>
      </c>
    </row>
    <row r="843" spans="1:12" outlineLevel="1" x14ac:dyDescent="0.25">
      <c r="A843" s="64">
        <f t="shared" si="87"/>
        <v>43</v>
      </c>
      <c r="B843" s="64" t="str">
        <f t="shared" si="88"/>
        <v/>
      </c>
      <c r="C843" s="62">
        <f t="shared" si="85"/>
        <v>5</v>
      </c>
      <c r="D843" s="62" t="str">
        <f t="shared" si="86"/>
        <v>B</v>
      </c>
      <c r="E843" s="63">
        <v>16</v>
      </c>
      <c r="F843" s="63">
        <v>17</v>
      </c>
      <c r="G843" s="63"/>
      <c r="H843" s="63">
        <v>6</v>
      </c>
      <c r="I843" s="63">
        <v>33</v>
      </c>
      <c r="J843" s="63"/>
      <c r="K843" s="61">
        <v>5</v>
      </c>
      <c r="L843" t="s">
        <v>152</v>
      </c>
    </row>
    <row r="844" spans="1:12" outlineLevel="1" x14ac:dyDescent="0.25">
      <c r="A844" s="64">
        <f t="shared" si="87"/>
        <v>43</v>
      </c>
      <c r="B844" s="64" t="str">
        <f t="shared" si="88"/>
        <v/>
      </c>
      <c r="C844" s="62">
        <f t="shared" si="85"/>
        <v>6</v>
      </c>
      <c r="D844" s="62" t="str">
        <f t="shared" si="86"/>
        <v>B</v>
      </c>
      <c r="E844" s="63">
        <v>21</v>
      </c>
      <c r="F844" s="63">
        <v>26</v>
      </c>
      <c r="G844" s="63"/>
      <c r="H844" s="63">
        <v>11</v>
      </c>
      <c r="I844" s="63">
        <v>14</v>
      </c>
      <c r="J844" s="63"/>
      <c r="K844" s="61">
        <v>6</v>
      </c>
      <c r="L844" t="s">
        <v>152</v>
      </c>
    </row>
    <row r="845" spans="1:12" outlineLevel="1" x14ac:dyDescent="0.25">
      <c r="A845" s="64">
        <f t="shared" si="87"/>
        <v>43</v>
      </c>
      <c r="B845" s="64" t="str">
        <f t="shared" si="88"/>
        <v/>
      </c>
      <c r="C845" s="62">
        <f t="shared" si="85"/>
        <v>7</v>
      </c>
      <c r="D845" s="62" t="str">
        <f t="shared" si="86"/>
        <v>B</v>
      </c>
      <c r="E845" s="63">
        <v>19</v>
      </c>
      <c r="F845" s="63">
        <v>34</v>
      </c>
      <c r="G845" s="63"/>
      <c r="H845" s="63">
        <v>8</v>
      </c>
      <c r="I845" s="63">
        <v>37</v>
      </c>
      <c r="J845" s="63"/>
      <c r="K845" s="61">
        <v>7</v>
      </c>
      <c r="L845" t="s">
        <v>152</v>
      </c>
    </row>
    <row r="846" spans="1:12" outlineLevel="1" x14ac:dyDescent="0.25">
      <c r="A846" s="64">
        <f t="shared" si="87"/>
        <v>43</v>
      </c>
      <c r="B846" s="64" t="str">
        <f t="shared" si="88"/>
        <v/>
      </c>
      <c r="C846" s="62">
        <f t="shared" si="85"/>
        <v>8</v>
      </c>
      <c r="D846" s="62" t="str">
        <f t="shared" si="86"/>
        <v>B</v>
      </c>
      <c r="E846" s="63">
        <v>4</v>
      </c>
      <c r="F846" s="63">
        <v>25</v>
      </c>
      <c r="G846" s="63"/>
      <c r="H846" s="63">
        <v>5</v>
      </c>
      <c r="I846" s="63">
        <v>32</v>
      </c>
      <c r="J846" s="63"/>
      <c r="K846" s="61">
        <v>8</v>
      </c>
      <c r="L846" t="s">
        <v>152</v>
      </c>
    </row>
    <row r="847" spans="1:12" outlineLevel="1" x14ac:dyDescent="0.25">
      <c r="A847" s="64">
        <f t="shared" si="87"/>
        <v>43</v>
      </c>
      <c r="B847" s="64" t="str">
        <f t="shared" si="88"/>
        <v/>
      </c>
      <c r="C847" s="62">
        <f t="shared" si="85"/>
        <v>9</v>
      </c>
      <c r="D847" s="62" t="str">
        <f t="shared" si="86"/>
        <v>B</v>
      </c>
      <c r="E847" s="63">
        <v>7</v>
      </c>
      <c r="F847" s="63">
        <v>2</v>
      </c>
      <c r="G847" s="63"/>
      <c r="H847" s="63">
        <v>15</v>
      </c>
      <c r="I847" s="63">
        <v>41</v>
      </c>
      <c r="J847" s="63"/>
      <c r="K847" s="61">
        <v>9</v>
      </c>
      <c r="L847" t="s">
        <v>152</v>
      </c>
    </row>
    <row r="848" spans="1:12" outlineLevel="1" x14ac:dyDescent="0.25">
      <c r="A848" s="64">
        <f t="shared" si="87"/>
        <v>43</v>
      </c>
      <c r="B848" s="64" t="str">
        <f t="shared" si="88"/>
        <v/>
      </c>
      <c r="C848" s="62">
        <f t="shared" si="85"/>
        <v>10</v>
      </c>
      <c r="D848" s="62" t="str">
        <f t="shared" si="86"/>
        <v>B</v>
      </c>
      <c r="E848" s="63">
        <v>18</v>
      </c>
      <c r="F848" s="63">
        <v>31</v>
      </c>
      <c r="G848" s="63"/>
      <c r="H848" s="63">
        <v>28</v>
      </c>
      <c r="I848" s="63">
        <v>42</v>
      </c>
      <c r="J848" s="63"/>
      <c r="K848" s="61">
        <v>10</v>
      </c>
      <c r="L848" t="s">
        <v>152</v>
      </c>
    </row>
    <row r="849" spans="1:12" outlineLevel="1" x14ac:dyDescent="0.25">
      <c r="A849" s="64">
        <f t="shared" si="87"/>
        <v>43</v>
      </c>
      <c r="B849" s="64" t="str">
        <f t="shared" si="88"/>
        <v/>
      </c>
      <c r="C849" s="62">
        <f t="shared" si="85"/>
        <v>1</v>
      </c>
      <c r="D849" s="62" t="str">
        <f t="shared" si="86"/>
        <v>C</v>
      </c>
      <c r="E849" s="63">
        <v>8</v>
      </c>
      <c r="F849" s="63">
        <v>11</v>
      </c>
      <c r="G849" s="63">
        <v>26</v>
      </c>
      <c r="H849" s="63">
        <v>15</v>
      </c>
      <c r="I849" s="63">
        <v>18</v>
      </c>
      <c r="J849" s="63">
        <v>31</v>
      </c>
      <c r="K849" s="61">
        <v>1</v>
      </c>
      <c r="L849" t="s">
        <v>153</v>
      </c>
    </row>
    <row r="850" spans="1:12" outlineLevel="1" x14ac:dyDescent="0.25">
      <c r="A850" s="64">
        <f t="shared" si="87"/>
        <v>43</v>
      </c>
      <c r="B850" s="64" t="str">
        <f t="shared" si="88"/>
        <v/>
      </c>
      <c r="C850" s="62">
        <f t="shared" si="85"/>
        <v>2</v>
      </c>
      <c r="D850" s="62" t="str">
        <f t="shared" si="86"/>
        <v>C</v>
      </c>
      <c r="E850" s="63">
        <v>12</v>
      </c>
      <c r="F850" s="63">
        <v>17</v>
      </c>
      <c r="G850" s="63">
        <v>21</v>
      </c>
      <c r="H850" s="63">
        <v>34</v>
      </c>
      <c r="I850" s="63">
        <v>43</v>
      </c>
      <c r="J850" s="63"/>
      <c r="K850" s="61">
        <v>2</v>
      </c>
      <c r="L850" t="s">
        <v>153</v>
      </c>
    </row>
    <row r="851" spans="1:12" outlineLevel="1" x14ac:dyDescent="0.25">
      <c r="A851" s="64">
        <f t="shared" si="87"/>
        <v>43</v>
      </c>
      <c r="B851" s="64" t="str">
        <f t="shared" si="88"/>
        <v/>
      </c>
      <c r="C851" s="62">
        <f t="shared" si="85"/>
        <v>3</v>
      </c>
      <c r="D851" s="62" t="str">
        <f t="shared" si="86"/>
        <v>C</v>
      </c>
      <c r="E851" s="63">
        <v>1</v>
      </c>
      <c r="F851" s="63">
        <v>30</v>
      </c>
      <c r="G851" s="63"/>
      <c r="H851" s="63">
        <v>20</v>
      </c>
      <c r="I851" s="63">
        <v>37</v>
      </c>
      <c r="J851" s="63"/>
      <c r="K851" s="61">
        <v>3</v>
      </c>
      <c r="L851" t="s">
        <v>153</v>
      </c>
    </row>
    <row r="852" spans="1:12" outlineLevel="1" x14ac:dyDescent="0.25">
      <c r="A852" s="64">
        <f t="shared" si="87"/>
        <v>43</v>
      </c>
      <c r="B852" s="64" t="str">
        <f t="shared" si="88"/>
        <v/>
      </c>
      <c r="C852" s="62">
        <f t="shared" si="85"/>
        <v>4</v>
      </c>
      <c r="D852" s="62" t="str">
        <f t="shared" si="86"/>
        <v>C</v>
      </c>
      <c r="E852" s="63">
        <v>3</v>
      </c>
      <c r="F852" s="63">
        <v>16</v>
      </c>
      <c r="G852" s="63"/>
      <c r="H852" s="63">
        <v>24</v>
      </c>
      <c r="I852" s="63">
        <v>39</v>
      </c>
      <c r="J852" s="63"/>
      <c r="K852" s="61">
        <v>4</v>
      </c>
      <c r="L852" t="s">
        <v>153</v>
      </c>
    </row>
    <row r="853" spans="1:12" outlineLevel="1" x14ac:dyDescent="0.25">
      <c r="A853" s="64">
        <f t="shared" si="87"/>
        <v>43</v>
      </c>
      <c r="B853" s="64" t="str">
        <f t="shared" si="88"/>
        <v/>
      </c>
      <c r="C853" s="62">
        <f t="shared" si="85"/>
        <v>5</v>
      </c>
      <c r="D853" s="62" t="str">
        <f t="shared" si="86"/>
        <v>C</v>
      </c>
      <c r="E853" s="63">
        <v>9</v>
      </c>
      <c r="F853" s="63">
        <v>14</v>
      </c>
      <c r="G853" s="63"/>
      <c r="H853" s="63">
        <v>7</v>
      </c>
      <c r="I853" s="63">
        <v>28</v>
      </c>
      <c r="J853" s="63"/>
      <c r="K853" s="61">
        <v>5</v>
      </c>
      <c r="L853" t="s">
        <v>153</v>
      </c>
    </row>
    <row r="854" spans="1:12" outlineLevel="1" x14ac:dyDescent="0.25">
      <c r="A854" s="64">
        <f t="shared" si="87"/>
        <v>43</v>
      </c>
      <c r="B854" s="64" t="str">
        <f t="shared" si="88"/>
        <v/>
      </c>
      <c r="C854" s="62">
        <f t="shared" si="85"/>
        <v>6</v>
      </c>
      <c r="D854" s="62" t="str">
        <f t="shared" si="86"/>
        <v>C</v>
      </c>
      <c r="E854" s="63">
        <v>13</v>
      </c>
      <c r="F854" s="63">
        <v>36</v>
      </c>
      <c r="G854" s="63"/>
      <c r="H854" s="63">
        <v>23</v>
      </c>
      <c r="I854" s="63">
        <v>38</v>
      </c>
      <c r="J854" s="63"/>
      <c r="K854" s="61">
        <v>6</v>
      </c>
      <c r="L854" t="s">
        <v>153</v>
      </c>
    </row>
    <row r="855" spans="1:12" outlineLevel="1" x14ac:dyDescent="0.25">
      <c r="A855" s="64">
        <f t="shared" si="87"/>
        <v>43</v>
      </c>
      <c r="B855" s="64" t="str">
        <f t="shared" si="88"/>
        <v/>
      </c>
      <c r="C855" s="62">
        <f t="shared" si="85"/>
        <v>7</v>
      </c>
      <c r="D855" s="62" t="str">
        <f t="shared" si="86"/>
        <v>C</v>
      </c>
      <c r="E855" s="63">
        <v>19</v>
      </c>
      <c r="F855" s="63">
        <v>41</v>
      </c>
      <c r="G855" s="63"/>
      <c r="H855" s="63">
        <v>32</v>
      </c>
      <c r="I855" s="63">
        <v>35</v>
      </c>
      <c r="J855" s="63"/>
      <c r="K855" s="61">
        <v>7</v>
      </c>
      <c r="L855" t="s">
        <v>153</v>
      </c>
    </row>
    <row r="856" spans="1:12" outlineLevel="1" x14ac:dyDescent="0.25">
      <c r="A856" s="64">
        <f t="shared" si="87"/>
        <v>43</v>
      </c>
      <c r="B856" s="64" t="str">
        <f t="shared" si="88"/>
        <v/>
      </c>
      <c r="C856" s="62">
        <f t="shared" si="85"/>
        <v>8</v>
      </c>
      <c r="D856" s="62" t="str">
        <f t="shared" si="86"/>
        <v>C</v>
      </c>
      <c r="E856" s="63">
        <v>10</v>
      </c>
      <c r="F856" s="63">
        <v>25</v>
      </c>
      <c r="G856" s="63"/>
      <c r="H856" s="63">
        <v>6</v>
      </c>
      <c r="I856" s="63">
        <v>29</v>
      </c>
      <c r="J856" s="63"/>
      <c r="K856" s="61">
        <v>8</v>
      </c>
      <c r="L856" t="s">
        <v>153</v>
      </c>
    </row>
    <row r="857" spans="1:12" outlineLevel="1" x14ac:dyDescent="0.25">
      <c r="A857" s="64">
        <f t="shared" si="87"/>
        <v>43</v>
      </c>
      <c r="B857" s="64" t="str">
        <f t="shared" si="88"/>
        <v/>
      </c>
      <c r="C857" s="62">
        <f t="shared" si="85"/>
        <v>9</v>
      </c>
      <c r="D857" s="62" t="str">
        <f t="shared" si="86"/>
        <v>C</v>
      </c>
      <c r="E857" s="63">
        <v>2</v>
      </c>
      <c r="F857" s="63">
        <v>5</v>
      </c>
      <c r="G857" s="63"/>
      <c r="H857" s="63">
        <v>22</v>
      </c>
      <c r="I857" s="63">
        <v>33</v>
      </c>
      <c r="J857" s="63"/>
      <c r="K857" s="61">
        <v>9</v>
      </c>
      <c r="L857" t="s">
        <v>153</v>
      </c>
    </row>
    <row r="858" spans="1:12" outlineLevel="1" x14ac:dyDescent="0.25">
      <c r="A858" s="64">
        <f t="shared" si="87"/>
        <v>43</v>
      </c>
      <c r="B858" s="64" t="str">
        <f t="shared" si="88"/>
        <v/>
      </c>
      <c r="C858" s="62">
        <f t="shared" si="85"/>
        <v>10</v>
      </c>
      <c r="D858" s="62" t="str">
        <f t="shared" si="86"/>
        <v>C</v>
      </c>
      <c r="E858" s="63">
        <v>4</v>
      </c>
      <c r="F858" s="63">
        <v>27</v>
      </c>
      <c r="G858" s="63"/>
      <c r="H858" s="63">
        <v>40</v>
      </c>
      <c r="I858" s="63">
        <v>42</v>
      </c>
      <c r="J858" s="63"/>
      <c r="K858" s="61">
        <v>10</v>
      </c>
      <c r="L858" t="s">
        <v>153</v>
      </c>
    </row>
    <row r="859" spans="1:12" outlineLevel="1" x14ac:dyDescent="0.25">
      <c r="A859" s="64">
        <f t="shared" si="87"/>
        <v>43</v>
      </c>
      <c r="B859" s="64" t="str">
        <f t="shared" si="88"/>
        <v/>
      </c>
      <c r="C859" s="62">
        <f t="shared" si="85"/>
        <v>1</v>
      </c>
      <c r="D859" s="62" t="str">
        <f t="shared" si="86"/>
        <v>D</v>
      </c>
      <c r="E859" s="62">
        <v>19</v>
      </c>
      <c r="F859" s="62">
        <v>33</v>
      </c>
      <c r="G859" s="62">
        <v>36</v>
      </c>
      <c r="H859" s="62">
        <v>23</v>
      </c>
      <c r="I859" s="62">
        <v>25</v>
      </c>
      <c r="J859" s="62">
        <v>39</v>
      </c>
      <c r="K859" s="61">
        <v>1</v>
      </c>
      <c r="L859" t="s">
        <v>154</v>
      </c>
    </row>
    <row r="860" spans="1:12" outlineLevel="1" x14ac:dyDescent="0.25">
      <c r="A860" s="64">
        <f t="shared" si="87"/>
        <v>43</v>
      </c>
      <c r="B860" s="64" t="str">
        <f t="shared" si="88"/>
        <v/>
      </c>
      <c r="C860" s="62">
        <f t="shared" si="85"/>
        <v>2</v>
      </c>
      <c r="D860" s="62" t="str">
        <f t="shared" si="86"/>
        <v>D</v>
      </c>
      <c r="E860" s="62">
        <v>28</v>
      </c>
      <c r="F860" s="62">
        <v>38</v>
      </c>
      <c r="G860" s="62">
        <v>41</v>
      </c>
      <c r="H860" s="62">
        <v>24</v>
      </c>
      <c r="I860" s="62">
        <v>43</v>
      </c>
      <c r="J860" s="62"/>
      <c r="K860" s="61">
        <v>2</v>
      </c>
      <c r="L860" t="s">
        <v>154</v>
      </c>
    </row>
    <row r="861" spans="1:12" outlineLevel="1" x14ac:dyDescent="0.25">
      <c r="A861" s="64">
        <f t="shared" si="87"/>
        <v>43</v>
      </c>
      <c r="B861" s="64" t="str">
        <f t="shared" si="88"/>
        <v/>
      </c>
      <c r="C861" s="62">
        <f t="shared" si="85"/>
        <v>3</v>
      </c>
      <c r="D861" s="62" t="str">
        <f t="shared" si="86"/>
        <v>D</v>
      </c>
      <c r="E861" s="62">
        <v>1</v>
      </c>
      <c r="F861" s="62">
        <v>18</v>
      </c>
      <c r="G861" s="62"/>
      <c r="H861" s="62">
        <v>9</v>
      </c>
      <c r="I861" s="62">
        <v>16</v>
      </c>
      <c r="J861" s="62"/>
      <c r="K861" s="61">
        <v>3</v>
      </c>
      <c r="L861" t="s">
        <v>154</v>
      </c>
    </row>
    <row r="862" spans="1:12" outlineLevel="1" x14ac:dyDescent="0.25">
      <c r="A862" s="64">
        <f t="shared" si="87"/>
        <v>43</v>
      </c>
      <c r="B862" s="64" t="str">
        <f t="shared" si="88"/>
        <v/>
      </c>
      <c r="C862" s="62">
        <f t="shared" si="85"/>
        <v>4</v>
      </c>
      <c r="D862" s="62" t="str">
        <f t="shared" si="86"/>
        <v>D</v>
      </c>
      <c r="E862" s="62">
        <v>3</v>
      </c>
      <c r="F862" s="62">
        <v>32</v>
      </c>
      <c r="G862" s="62"/>
      <c r="H862" s="62">
        <v>17</v>
      </c>
      <c r="I862" s="62">
        <v>40</v>
      </c>
      <c r="J862" s="62"/>
      <c r="K862" s="61">
        <v>4</v>
      </c>
      <c r="L862" t="s">
        <v>154</v>
      </c>
    </row>
    <row r="863" spans="1:12" outlineLevel="1" x14ac:dyDescent="0.25">
      <c r="A863" s="64">
        <f t="shared" si="87"/>
        <v>43</v>
      </c>
      <c r="B863" s="64" t="str">
        <f t="shared" si="88"/>
        <v/>
      </c>
      <c r="C863" s="62">
        <f t="shared" si="85"/>
        <v>5</v>
      </c>
      <c r="D863" s="62" t="str">
        <f t="shared" si="86"/>
        <v>D</v>
      </c>
      <c r="E863" s="62">
        <v>4</v>
      </c>
      <c r="F863" s="62">
        <v>13</v>
      </c>
      <c r="G863" s="62"/>
      <c r="H863" s="62">
        <v>6</v>
      </c>
      <c r="I863" s="62">
        <v>21</v>
      </c>
      <c r="J863" s="62"/>
      <c r="K863" s="61">
        <v>5</v>
      </c>
      <c r="L863" t="s">
        <v>154</v>
      </c>
    </row>
    <row r="864" spans="1:12" outlineLevel="1" x14ac:dyDescent="0.25">
      <c r="A864" s="64">
        <f t="shared" si="87"/>
        <v>43</v>
      </c>
      <c r="B864" s="64" t="str">
        <f t="shared" si="88"/>
        <v/>
      </c>
      <c r="C864" s="62">
        <f t="shared" si="85"/>
        <v>6</v>
      </c>
      <c r="D864" s="62" t="str">
        <f t="shared" si="86"/>
        <v>D</v>
      </c>
      <c r="E864" s="62">
        <v>5</v>
      </c>
      <c r="F864" s="62">
        <v>14</v>
      </c>
      <c r="G864" s="62"/>
      <c r="H864" s="62">
        <v>27</v>
      </c>
      <c r="I864" s="62">
        <v>34</v>
      </c>
      <c r="J864" s="62"/>
      <c r="K864" s="61">
        <v>6</v>
      </c>
      <c r="L864" t="s">
        <v>154</v>
      </c>
    </row>
    <row r="865" spans="1:13" outlineLevel="1" x14ac:dyDescent="0.25">
      <c r="A865" s="64">
        <f t="shared" si="87"/>
        <v>43</v>
      </c>
      <c r="B865" s="64" t="str">
        <f t="shared" si="88"/>
        <v/>
      </c>
      <c r="C865" s="62">
        <f t="shared" si="85"/>
        <v>7</v>
      </c>
      <c r="D865" s="62" t="str">
        <f t="shared" si="86"/>
        <v>D</v>
      </c>
      <c r="E865" s="62">
        <v>8</v>
      </c>
      <c r="F865" s="62">
        <v>29</v>
      </c>
      <c r="G865" s="62"/>
      <c r="H865" s="62">
        <v>11</v>
      </c>
      <c r="I865" s="62">
        <v>20</v>
      </c>
      <c r="J865" s="62"/>
      <c r="K865" s="61">
        <v>7</v>
      </c>
      <c r="L865" t="s">
        <v>154</v>
      </c>
    </row>
    <row r="866" spans="1:13" outlineLevel="1" x14ac:dyDescent="0.25">
      <c r="A866" s="64">
        <f t="shared" si="87"/>
        <v>43</v>
      </c>
      <c r="B866" s="64" t="str">
        <f t="shared" si="88"/>
        <v/>
      </c>
      <c r="C866" s="62">
        <f t="shared" si="85"/>
        <v>8</v>
      </c>
      <c r="D866" s="62" t="str">
        <f t="shared" si="86"/>
        <v>D</v>
      </c>
      <c r="E866" s="62">
        <v>7</v>
      </c>
      <c r="F866" s="62">
        <v>22</v>
      </c>
      <c r="G866" s="62"/>
      <c r="H866" s="62">
        <v>12</v>
      </c>
      <c r="I866" s="62">
        <v>35</v>
      </c>
      <c r="J866" s="62"/>
      <c r="K866" s="61">
        <v>8</v>
      </c>
      <c r="L866" t="s">
        <v>154</v>
      </c>
    </row>
    <row r="867" spans="1:13" outlineLevel="1" x14ac:dyDescent="0.25">
      <c r="A867" s="64">
        <f t="shared" si="87"/>
        <v>43</v>
      </c>
      <c r="B867" s="64" t="str">
        <f t="shared" si="88"/>
        <v/>
      </c>
      <c r="C867" s="62">
        <f t="shared" si="85"/>
        <v>9</v>
      </c>
      <c r="D867" s="62" t="str">
        <f t="shared" si="86"/>
        <v>D</v>
      </c>
      <c r="E867" s="62">
        <v>15</v>
      </c>
      <c r="F867" s="62">
        <v>30</v>
      </c>
      <c r="G867" s="62"/>
      <c r="H867" s="62">
        <v>2</v>
      </c>
      <c r="I867" s="62">
        <v>42</v>
      </c>
      <c r="J867" s="62"/>
      <c r="K867" s="61">
        <v>9</v>
      </c>
      <c r="L867" t="s">
        <v>154</v>
      </c>
    </row>
    <row r="868" spans="1:13" ht="15.75" outlineLevel="1" thickBot="1" x14ac:dyDescent="0.3">
      <c r="A868" s="64">
        <f t="shared" si="87"/>
        <v>43</v>
      </c>
      <c r="B868" s="64" t="str">
        <f t="shared" si="88"/>
        <v/>
      </c>
      <c r="C868" s="62">
        <f t="shared" si="85"/>
        <v>10</v>
      </c>
      <c r="D868" s="62" t="str">
        <f t="shared" si="86"/>
        <v>D</v>
      </c>
      <c r="E868" s="62">
        <v>10</v>
      </c>
      <c r="F868" s="62">
        <v>37</v>
      </c>
      <c r="G868" s="62"/>
      <c r="H868" s="62">
        <v>26</v>
      </c>
      <c r="I868" s="62">
        <v>31</v>
      </c>
      <c r="J868" s="62"/>
      <c r="K868" s="61">
        <v>10</v>
      </c>
      <c r="L868" t="s">
        <v>154</v>
      </c>
    </row>
    <row r="869" spans="1:13" ht="15.75" outlineLevel="1" thickTop="1" x14ac:dyDescent="0.25">
      <c r="A869" s="52">
        <v>44</v>
      </c>
      <c r="B869" s="52" t="str">
        <f t="shared" si="88"/>
        <v/>
      </c>
      <c r="C869" s="58">
        <f t="shared" si="85"/>
        <v>1</v>
      </c>
      <c r="D869" s="58" t="str">
        <f t="shared" si="86"/>
        <v>A</v>
      </c>
      <c r="E869" s="59">
        <v>1</v>
      </c>
      <c r="F869" s="59">
        <v>2</v>
      </c>
      <c r="G869" s="59">
        <v>41</v>
      </c>
      <c r="H869" s="59">
        <v>3</v>
      </c>
      <c r="I869" s="59">
        <v>4</v>
      </c>
      <c r="J869" s="59">
        <v>42</v>
      </c>
      <c r="K869" s="61">
        <v>1</v>
      </c>
      <c r="L869" t="s">
        <v>151</v>
      </c>
      <c r="M869" s="186" t="s">
        <v>281</v>
      </c>
    </row>
    <row r="870" spans="1:13" outlineLevel="1" x14ac:dyDescent="0.25">
      <c r="A870" s="52">
        <f t="shared" si="87"/>
        <v>44</v>
      </c>
      <c r="B870" s="52" t="str">
        <f t="shared" si="88"/>
        <v/>
      </c>
      <c r="C870" s="58">
        <f t="shared" ref="C870:C928" si="89">K870</f>
        <v>2</v>
      </c>
      <c r="D870" s="58" t="str">
        <f t="shared" ref="D870:D928" si="90">IF(C870="","",L870)</f>
        <v>A</v>
      </c>
      <c r="E870" s="59">
        <v>5</v>
      </c>
      <c r="F870" s="59">
        <v>6</v>
      </c>
      <c r="G870" s="59"/>
      <c r="H870" s="59">
        <v>7</v>
      </c>
      <c r="I870" s="59">
        <v>8</v>
      </c>
      <c r="J870" s="59"/>
      <c r="K870" s="61">
        <v>2</v>
      </c>
      <c r="L870" t="s">
        <v>151</v>
      </c>
    </row>
    <row r="871" spans="1:13" outlineLevel="1" x14ac:dyDescent="0.25">
      <c r="A871" s="52">
        <f t="shared" si="87"/>
        <v>44</v>
      </c>
      <c r="B871" s="52" t="str">
        <f t="shared" si="88"/>
        <v/>
      </c>
      <c r="C871" s="58">
        <f t="shared" si="89"/>
        <v>3</v>
      </c>
      <c r="D871" s="58" t="str">
        <f t="shared" si="90"/>
        <v>A</v>
      </c>
      <c r="E871" s="59">
        <v>9</v>
      </c>
      <c r="F871" s="59">
        <v>10</v>
      </c>
      <c r="G871" s="59"/>
      <c r="H871" s="59">
        <v>11</v>
      </c>
      <c r="I871" s="59">
        <v>12</v>
      </c>
      <c r="J871" s="59"/>
      <c r="K871" s="61">
        <v>3</v>
      </c>
      <c r="L871" t="s">
        <v>151</v>
      </c>
    </row>
    <row r="872" spans="1:13" outlineLevel="1" x14ac:dyDescent="0.25">
      <c r="A872" s="52">
        <f t="shared" si="87"/>
        <v>44</v>
      </c>
      <c r="B872" s="52" t="str">
        <f t="shared" si="88"/>
        <v/>
      </c>
      <c r="C872" s="58">
        <f t="shared" si="89"/>
        <v>4</v>
      </c>
      <c r="D872" s="58" t="str">
        <f t="shared" si="90"/>
        <v>A</v>
      </c>
      <c r="E872" s="59">
        <v>13</v>
      </c>
      <c r="F872" s="59">
        <v>14</v>
      </c>
      <c r="G872" s="59"/>
      <c r="H872" s="59">
        <v>15</v>
      </c>
      <c r="I872" s="59">
        <v>16</v>
      </c>
      <c r="J872" s="59"/>
      <c r="K872" s="61">
        <v>4</v>
      </c>
      <c r="L872" t="s">
        <v>151</v>
      </c>
    </row>
    <row r="873" spans="1:13" outlineLevel="1" x14ac:dyDescent="0.25">
      <c r="A873" s="52">
        <f t="shared" si="87"/>
        <v>44</v>
      </c>
      <c r="B873" s="52" t="str">
        <f t="shared" si="88"/>
        <v/>
      </c>
      <c r="C873" s="58">
        <f t="shared" si="89"/>
        <v>5</v>
      </c>
      <c r="D873" s="58" t="str">
        <f t="shared" si="90"/>
        <v>A</v>
      </c>
      <c r="E873" s="59">
        <v>17</v>
      </c>
      <c r="F873" s="59">
        <v>18</v>
      </c>
      <c r="G873" s="59"/>
      <c r="H873" s="59">
        <v>19</v>
      </c>
      <c r="I873" s="59">
        <v>20</v>
      </c>
      <c r="J873" s="59"/>
      <c r="K873" s="61">
        <v>5</v>
      </c>
      <c r="L873" t="s">
        <v>151</v>
      </c>
    </row>
    <row r="874" spans="1:13" outlineLevel="1" x14ac:dyDescent="0.25">
      <c r="A874" s="52">
        <f t="shared" si="87"/>
        <v>44</v>
      </c>
      <c r="B874" s="52" t="str">
        <f t="shared" si="88"/>
        <v/>
      </c>
      <c r="C874" s="58">
        <f t="shared" si="89"/>
        <v>6</v>
      </c>
      <c r="D874" s="58" t="str">
        <f t="shared" si="90"/>
        <v>A</v>
      </c>
      <c r="E874" s="59">
        <v>21</v>
      </c>
      <c r="F874" s="59">
        <v>22</v>
      </c>
      <c r="G874" s="59"/>
      <c r="H874" s="59">
        <v>23</v>
      </c>
      <c r="I874" s="59">
        <v>24</v>
      </c>
      <c r="J874" s="59"/>
      <c r="K874" s="61">
        <v>6</v>
      </c>
      <c r="L874" t="s">
        <v>151</v>
      </c>
    </row>
    <row r="875" spans="1:13" outlineLevel="1" x14ac:dyDescent="0.25">
      <c r="A875" s="52">
        <f t="shared" si="87"/>
        <v>44</v>
      </c>
      <c r="B875" s="52" t="str">
        <f t="shared" si="88"/>
        <v/>
      </c>
      <c r="C875" s="58">
        <f t="shared" si="89"/>
        <v>7</v>
      </c>
      <c r="D875" s="58" t="str">
        <f t="shared" si="90"/>
        <v>A</v>
      </c>
      <c r="E875" s="59">
        <v>25</v>
      </c>
      <c r="F875" s="59">
        <v>26</v>
      </c>
      <c r="G875" s="59">
        <v>43</v>
      </c>
      <c r="H875" s="59">
        <v>27</v>
      </c>
      <c r="I875" s="59">
        <v>28</v>
      </c>
      <c r="J875" s="59">
        <v>44</v>
      </c>
      <c r="K875" s="61">
        <v>7</v>
      </c>
      <c r="L875" t="s">
        <v>151</v>
      </c>
    </row>
    <row r="876" spans="1:13" outlineLevel="1" x14ac:dyDescent="0.25">
      <c r="A876" s="52">
        <f t="shared" si="87"/>
        <v>44</v>
      </c>
      <c r="B876" s="52" t="str">
        <f t="shared" si="88"/>
        <v/>
      </c>
      <c r="C876" s="58">
        <f t="shared" si="89"/>
        <v>8</v>
      </c>
      <c r="D876" s="58" t="str">
        <f t="shared" si="90"/>
        <v>A</v>
      </c>
      <c r="E876" s="59">
        <v>29</v>
      </c>
      <c r="F876" s="59">
        <v>30</v>
      </c>
      <c r="G876" s="59"/>
      <c r="H876" s="59">
        <v>31</v>
      </c>
      <c r="I876" s="59">
        <v>32</v>
      </c>
      <c r="J876" s="59"/>
      <c r="K876" s="61">
        <v>8</v>
      </c>
      <c r="L876" t="s">
        <v>151</v>
      </c>
    </row>
    <row r="877" spans="1:13" outlineLevel="1" x14ac:dyDescent="0.25">
      <c r="A877" s="52">
        <f t="shared" si="87"/>
        <v>44</v>
      </c>
      <c r="B877" s="52" t="str">
        <f t="shared" si="88"/>
        <v/>
      </c>
      <c r="C877" s="58">
        <f t="shared" si="89"/>
        <v>9</v>
      </c>
      <c r="D877" s="58" t="str">
        <f t="shared" si="90"/>
        <v>A</v>
      </c>
      <c r="E877" s="59">
        <v>33</v>
      </c>
      <c r="F877" s="59">
        <v>34</v>
      </c>
      <c r="G877" s="59"/>
      <c r="H877" s="59">
        <v>35</v>
      </c>
      <c r="I877" s="59">
        <v>36</v>
      </c>
      <c r="J877" s="59"/>
      <c r="K877" s="61">
        <v>9</v>
      </c>
      <c r="L877" t="s">
        <v>151</v>
      </c>
    </row>
    <row r="878" spans="1:13" outlineLevel="1" x14ac:dyDescent="0.25">
      <c r="A878" s="52">
        <f t="shared" si="87"/>
        <v>44</v>
      </c>
      <c r="B878" s="52" t="str">
        <f t="shared" si="88"/>
        <v/>
      </c>
      <c r="C878" s="58">
        <f t="shared" si="89"/>
        <v>10</v>
      </c>
      <c r="D878" s="58" t="str">
        <f t="shared" si="90"/>
        <v>A</v>
      </c>
      <c r="E878" s="59">
        <v>37</v>
      </c>
      <c r="F878" s="59">
        <v>38</v>
      </c>
      <c r="G878" s="59"/>
      <c r="H878" s="59">
        <v>39</v>
      </c>
      <c r="I878" s="59">
        <v>40</v>
      </c>
      <c r="J878" s="59"/>
      <c r="K878" s="61">
        <v>10</v>
      </c>
      <c r="L878" t="s">
        <v>151</v>
      </c>
    </row>
    <row r="879" spans="1:13" outlineLevel="1" x14ac:dyDescent="0.25">
      <c r="A879" s="52">
        <f t="shared" si="87"/>
        <v>44</v>
      </c>
      <c r="B879" s="52" t="str">
        <f t="shared" si="88"/>
        <v/>
      </c>
      <c r="C879" s="58">
        <f t="shared" si="89"/>
        <v>1</v>
      </c>
      <c r="D879" s="58" t="str">
        <f t="shared" si="90"/>
        <v>B</v>
      </c>
      <c r="E879" s="59">
        <v>24</v>
      </c>
      <c r="F879" s="59">
        <v>6</v>
      </c>
      <c r="G879" s="59">
        <v>22</v>
      </c>
      <c r="H879" s="59">
        <v>13</v>
      </c>
      <c r="I879" s="59">
        <v>35</v>
      </c>
      <c r="J879" s="59">
        <v>29</v>
      </c>
      <c r="K879" s="61">
        <v>1</v>
      </c>
      <c r="L879" t="s">
        <v>152</v>
      </c>
    </row>
    <row r="880" spans="1:13" outlineLevel="1" x14ac:dyDescent="0.25">
      <c r="A880" s="52">
        <f t="shared" si="87"/>
        <v>44</v>
      </c>
      <c r="B880" s="52" t="str">
        <f t="shared" si="88"/>
        <v/>
      </c>
      <c r="C880" s="58">
        <f t="shared" si="89"/>
        <v>2</v>
      </c>
      <c r="D880" s="58" t="str">
        <f t="shared" si="90"/>
        <v>B</v>
      </c>
      <c r="E880" s="59">
        <v>9</v>
      </c>
      <c r="F880" s="59">
        <v>40</v>
      </c>
      <c r="G880" s="59"/>
      <c r="H880" s="59">
        <v>2</v>
      </c>
      <c r="I880" s="59">
        <v>43</v>
      </c>
      <c r="J880" s="59"/>
      <c r="K880" s="61">
        <v>2</v>
      </c>
      <c r="L880" t="s">
        <v>152</v>
      </c>
    </row>
    <row r="881" spans="1:12" outlineLevel="1" x14ac:dyDescent="0.25">
      <c r="A881" s="52">
        <f t="shared" si="87"/>
        <v>44</v>
      </c>
      <c r="B881" s="52" t="str">
        <f t="shared" si="88"/>
        <v/>
      </c>
      <c r="C881" s="58">
        <f t="shared" si="89"/>
        <v>3</v>
      </c>
      <c r="D881" s="58" t="str">
        <f t="shared" si="90"/>
        <v>B</v>
      </c>
      <c r="E881" s="59">
        <v>1</v>
      </c>
      <c r="F881" s="59">
        <v>36</v>
      </c>
      <c r="G881" s="59"/>
      <c r="H881" s="59">
        <v>12</v>
      </c>
      <c r="I881" s="59">
        <v>39</v>
      </c>
      <c r="J881" s="59"/>
      <c r="K881" s="61">
        <v>3</v>
      </c>
      <c r="L881" t="s">
        <v>152</v>
      </c>
    </row>
    <row r="882" spans="1:12" outlineLevel="1" x14ac:dyDescent="0.25">
      <c r="A882" s="52">
        <f t="shared" si="87"/>
        <v>44</v>
      </c>
      <c r="B882" s="52" t="str">
        <f t="shared" si="88"/>
        <v/>
      </c>
      <c r="C882" s="58">
        <f t="shared" si="89"/>
        <v>4</v>
      </c>
      <c r="D882" s="58" t="str">
        <f t="shared" si="90"/>
        <v>B</v>
      </c>
      <c r="E882" s="59">
        <v>3</v>
      </c>
      <c r="F882" s="59">
        <v>30</v>
      </c>
      <c r="G882" s="59"/>
      <c r="H882" s="59">
        <v>10</v>
      </c>
      <c r="I882" s="59">
        <v>23</v>
      </c>
      <c r="J882" s="59"/>
      <c r="K882" s="61">
        <v>4</v>
      </c>
      <c r="L882" t="s">
        <v>152</v>
      </c>
    </row>
    <row r="883" spans="1:12" outlineLevel="1" x14ac:dyDescent="0.25">
      <c r="A883" s="52">
        <f t="shared" si="87"/>
        <v>44</v>
      </c>
      <c r="B883" s="52" t="str">
        <f t="shared" si="88"/>
        <v/>
      </c>
      <c r="C883" s="58">
        <f t="shared" si="89"/>
        <v>5</v>
      </c>
      <c r="D883" s="58" t="str">
        <f t="shared" si="90"/>
        <v>B</v>
      </c>
      <c r="E883" s="59">
        <v>16</v>
      </c>
      <c r="F883" s="59">
        <v>26</v>
      </c>
      <c r="G883" s="59"/>
      <c r="H883" s="59">
        <v>27</v>
      </c>
      <c r="I883" s="59">
        <v>33</v>
      </c>
      <c r="J883" s="59"/>
      <c r="K883" s="61">
        <v>5</v>
      </c>
      <c r="L883" t="s">
        <v>152</v>
      </c>
    </row>
    <row r="884" spans="1:12" outlineLevel="1" x14ac:dyDescent="0.25">
      <c r="A884" s="52">
        <f t="shared" si="87"/>
        <v>44</v>
      </c>
      <c r="B884" s="52" t="str">
        <f t="shared" si="88"/>
        <v/>
      </c>
      <c r="C884" s="58">
        <f t="shared" si="89"/>
        <v>6</v>
      </c>
      <c r="D884" s="58" t="str">
        <f t="shared" si="90"/>
        <v>B</v>
      </c>
      <c r="E884" s="59">
        <v>21</v>
      </c>
      <c r="F884" s="59">
        <v>17</v>
      </c>
      <c r="G884" s="59">
        <v>18</v>
      </c>
      <c r="H884" s="59">
        <v>11</v>
      </c>
      <c r="I884" s="59">
        <v>14</v>
      </c>
      <c r="J884" s="59">
        <v>31</v>
      </c>
      <c r="K884" s="61">
        <v>6</v>
      </c>
      <c r="L884" t="s">
        <v>152</v>
      </c>
    </row>
    <row r="885" spans="1:12" outlineLevel="1" x14ac:dyDescent="0.25">
      <c r="A885" s="52">
        <f t="shared" si="87"/>
        <v>44</v>
      </c>
      <c r="B885" s="52" t="str">
        <f t="shared" si="88"/>
        <v/>
      </c>
      <c r="C885" s="58">
        <f t="shared" si="89"/>
        <v>7</v>
      </c>
      <c r="D885" s="58" t="str">
        <f t="shared" si="90"/>
        <v>B</v>
      </c>
      <c r="E885" s="59">
        <v>19</v>
      </c>
      <c r="F885" s="59">
        <v>34</v>
      </c>
      <c r="G885" s="59"/>
      <c r="H885" s="59">
        <v>8</v>
      </c>
      <c r="I885" s="59">
        <v>37</v>
      </c>
      <c r="J885" s="59"/>
      <c r="K885" s="61">
        <v>7</v>
      </c>
      <c r="L885" t="s">
        <v>152</v>
      </c>
    </row>
    <row r="886" spans="1:12" outlineLevel="1" x14ac:dyDescent="0.25">
      <c r="A886" s="52">
        <f t="shared" si="87"/>
        <v>44</v>
      </c>
      <c r="B886" s="52" t="str">
        <f t="shared" si="88"/>
        <v/>
      </c>
      <c r="C886" s="58">
        <f t="shared" si="89"/>
        <v>8</v>
      </c>
      <c r="D886" s="58" t="str">
        <f t="shared" si="90"/>
        <v>B</v>
      </c>
      <c r="E886" s="59">
        <v>4</v>
      </c>
      <c r="F886" s="59">
        <v>25</v>
      </c>
      <c r="G886" s="59"/>
      <c r="H886" s="59">
        <v>5</v>
      </c>
      <c r="I886" s="59">
        <v>32</v>
      </c>
      <c r="J886" s="59"/>
      <c r="K886" s="61">
        <v>8</v>
      </c>
      <c r="L886" t="s">
        <v>152</v>
      </c>
    </row>
    <row r="887" spans="1:12" outlineLevel="1" x14ac:dyDescent="0.25">
      <c r="A887" s="52">
        <f t="shared" si="87"/>
        <v>44</v>
      </c>
      <c r="B887" s="52" t="str">
        <f t="shared" si="88"/>
        <v/>
      </c>
      <c r="C887" s="58">
        <f t="shared" si="89"/>
        <v>9</v>
      </c>
      <c r="D887" s="58" t="str">
        <f t="shared" si="90"/>
        <v>B</v>
      </c>
      <c r="E887" s="59">
        <v>7</v>
      </c>
      <c r="F887" s="59">
        <v>20</v>
      </c>
      <c r="G887" s="59"/>
      <c r="H887" s="59">
        <v>15</v>
      </c>
      <c r="I887" s="59">
        <v>41</v>
      </c>
      <c r="J887" s="59"/>
      <c r="K887" s="61">
        <v>9</v>
      </c>
      <c r="L887" t="s">
        <v>152</v>
      </c>
    </row>
    <row r="888" spans="1:12" outlineLevel="1" x14ac:dyDescent="0.25">
      <c r="A888" s="52">
        <f t="shared" si="87"/>
        <v>44</v>
      </c>
      <c r="B888" s="52" t="str">
        <f t="shared" si="88"/>
        <v/>
      </c>
      <c r="C888" s="58">
        <f t="shared" si="89"/>
        <v>10</v>
      </c>
      <c r="D888" s="58" t="str">
        <f t="shared" si="90"/>
        <v>B</v>
      </c>
      <c r="E888" s="59">
        <v>38</v>
      </c>
      <c r="F888" s="59">
        <v>44</v>
      </c>
      <c r="G888" s="59"/>
      <c r="H888" s="59">
        <v>28</v>
      </c>
      <c r="I888" s="59">
        <v>42</v>
      </c>
      <c r="J888" s="59"/>
      <c r="K888" s="61">
        <v>10</v>
      </c>
      <c r="L888" t="s">
        <v>152</v>
      </c>
    </row>
    <row r="889" spans="1:12" outlineLevel="1" x14ac:dyDescent="0.25">
      <c r="A889" s="52">
        <f t="shared" si="87"/>
        <v>44</v>
      </c>
      <c r="B889" s="52" t="str">
        <f t="shared" si="88"/>
        <v/>
      </c>
      <c r="C889" s="58">
        <f t="shared" si="89"/>
        <v>1</v>
      </c>
      <c r="D889" s="58" t="str">
        <f t="shared" si="90"/>
        <v>C</v>
      </c>
      <c r="E889" s="59">
        <v>8</v>
      </c>
      <c r="F889" s="59">
        <v>30</v>
      </c>
      <c r="G889" s="59">
        <v>16</v>
      </c>
      <c r="H889" s="59">
        <v>15</v>
      </c>
      <c r="I889" s="59">
        <v>34</v>
      </c>
      <c r="J889" s="59">
        <v>39</v>
      </c>
      <c r="K889" s="61">
        <v>1</v>
      </c>
      <c r="L889" t="s">
        <v>153</v>
      </c>
    </row>
    <row r="890" spans="1:12" outlineLevel="1" x14ac:dyDescent="0.25">
      <c r="A890" s="52">
        <f t="shared" si="87"/>
        <v>44</v>
      </c>
      <c r="B890" s="52" t="str">
        <f t="shared" si="88"/>
        <v/>
      </c>
      <c r="C890" s="58">
        <f t="shared" si="89"/>
        <v>2</v>
      </c>
      <c r="D890" s="58" t="str">
        <f t="shared" si="90"/>
        <v>C</v>
      </c>
      <c r="E890" s="59">
        <v>12</v>
      </c>
      <c r="F890" s="59">
        <v>17</v>
      </c>
      <c r="G890" s="59"/>
      <c r="H890" s="59">
        <v>21</v>
      </c>
      <c r="I890" s="59">
        <v>22</v>
      </c>
      <c r="J890" s="59"/>
      <c r="K890" s="61">
        <v>2</v>
      </c>
      <c r="L890" t="s">
        <v>153</v>
      </c>
    </row>
    <row r="891" spans="1:12" outlineLevel="1" x14ac:dyDescent="0.25">
      <c r="A891" s="52">
        <f t="shared" si="87"/>
        <v>44</v>
      </c>
      <c r="B891" s="52" t="str">
        <f t="shared" si="88"/>
        <v/>
      </c>
      <c r="C891" s="58">
        <f t="shared" si="89"/>
        <v>3</v>
      </c>
      <c r="D891" s="58" t="str">
        <f t="shared" si="90"/>
        <v>C</v>
      </c>
      <c r="E891" s="59">
        <v>1</v>
      </c>
      <c r="F891" s="59">
        <v>11</v>
      </c>
      <c r="G891" s="59"/>
      <c r="H891" s="59">
        <v>20</v>
      </c>
      <c r="I891" s="59">
        <v>37</v>
      </c>
      <c r="J891" s="59"/>
      <c r="K891" s="61">
        <v>3</v>
      </c>
      <c r="L891" t="s">
        <v>153</v>
      </c>
    </row>
    <row r="892" spans="1:12" outlineLevel="1" x14ac:dyDescent="0.25">
      <c r="A892" s="52">
        <f t="shared" si="87"/>
        <v>44</v>
      </c>
      <c r="B892" s="52" t="str">
        <f t="shared" si="88"/>
        <v/>
      </c>
      <c r="C892" s="58">
        <f t="shared" si="89"/>
        <v>4</v>
      </c>
      <c r="D892" s="58" t="str">
        <f t="shared" si="90"/>
        <v>C</v>
      </c>
      <c r="E892" s="59">
        <v>3</v>
      </c>
      <c r="F892" s="59">
        <v>44</v>
      </c>
      <c r="G892" s="59"/>
      <c r="H892" s="59">
        <v>24</v>
      </c>
      <c r="I892" s="59">
        <v>31</v>
      </c>
      <c r="J892" s="59"/>
      <c r="K892" s="61">
        <v>4</v>
      </c>
      <c r="L892" t="s">
        <v>153</v>
      </c>
    </row>
    <row r="893" spans="1:12" outlineLevel="1" x14ac:dyDescent="0.25">
      <c r="A893" s="52">
        <f t="shared" si="87"/>
        <v>44</v>
      </c>
      <c r="B893" s="52" t="str">
        <f t="shared" si="88"/>
        <v/>
      </c>
      <c r="C893" s="58">
        <f t="shared" si="89"/>
        <v>5</v>
      </c>
      <c r="D893" s="58" t="str">
        <f t="shared" si="90"/>
        <v>C</v>
      </c>
      <c r="E893" s="59">
        <v>9</v>
      </c>
      <c r="F893" s="59">
        <v>14</v>
      </c>
      <c r="G893" s="59"/>
      <c r="H893" s="59">
        <v>7</v>
      </c>
      <c r="I893" s="59">
        <v>28</v>
      </c>
      <c r="J893" s="59"/>
      <c r="K893" s="61">
        <v>5</v>
      </c>
      <c r="L893" t="s">
        <v>153</v>
      </c>
    </row>
    <row r="894" spans="1:12" outlineLevel="1" x14ac:dyDescent="0.25">
      <c r="A894" s="52">
        <f t="shared" si="87"/>
        <v>44</v>
      </c>
      <c r="B894" s="52" t="str">
        <f t="shared" si="88"/>
        <v/>
      </c>
      <c r="C894" s="58">
        <f t="shared" si="89"/>
        <v>6</v>
      </c>
      <c r="D894" s="58" t="str">
        <f t="shared" si="90"/>
        <v>C</v>
      </c>
      <c r="E894" s="59">
        <v>5</v>
      </c>
      <c r="F894" s="59">
        <v>36</v>
      </c>
      <c r="G894" s="59">
        <v>10</v>
      </c>
      <c r="H894" s="59">
        <v>23</v>
      </c>
      <c r="I894" s="59">
        <v>38</v>
      </c>
      <c r="J894" s="59">
        <v>19</v>
      </c>
      <c r="K894" s="61">
        <v>6</v>
      </c>
      <c r="L894" t="s">
        <v>153</v>
      </c>
    </row>
    <row r="895" spans="1:12" outlineLevel="1" x14ac:dyDescent="0.25">
      <c r="A895" s="52">
        <f t="shared" si="87"/>
        <v>44</v>
      </c>
      <c r="B895" s="52" t="str">
        <f t="shared" si="88"/>
        <v/>
      </c>
      <c r="C895" s="58">
        <f t="shared" si="89"/>
        <v>7</v>
      </c>
      <c r="D895" s="58" t="str">
        <f t="shared" si="90"/>
        <v>C</v>
      </c>
      <c r="E895" s="59">
        <v>25</v>
      </c>
      <c r="F895" s="59">
        <v>41</v>
      </c>
      <c r="G895" s="59"/>
      <c r="H895" s="59">
        <v>32</v>
      </c>
      <c r="I895" s="59">
        <v>35</v>
      </c>
      <c r="J895" s="59"/>
      <c r="K895" s="61">
        <v>7</v>
      </c>
      <c r="L895" t="s">
        <v>153</v>
      </c>
    </row>
    <row r="896" spans="1:12" outlineLevel="1" x14ac:dyDescent="0.25">
      <c r="A896" s="52">
        <f t="shared" si="87"/>
        <v>44</v>
      </c>
      <c r="B896" s="52" t="str">
        <f t="shared" si="88"/>
        <v/>
      </c>
      <c r="C896" s="58">
        <f t="shared" si="89"/>
        <v>8</v>
      </c>
      <c r="D896" s="58" t="str">
        <f t="shared" si="90"/>
        <v>C</v>
      </c>
      <c r="E896" s="222">
        <v>26</v>
      </c>
      <c r="F896" s="222">
        <v>43</v>
      </c>
      <c r="G896" s="59"/>
      <c r="H896" s="59">
        <v>6</v>
      </c>
      <c r="I896" s="59">
        <v>29</v>
      </c>
      <c r="J896" s="59"/>
      <c r="K896" s="61">
        <v>8</v>
      </c>
      <c r="L896" t="s">
        <v>153</v>
      </c>
    </row>
    <row r="897" spans="1:13" outlineLevel="1" x14ac:dyDescent="0.25">
      <c r="A897" s="52">
        <f t="shared" si="87"/>
        <v>44</v>
      </c>
      <c r="B897" s="52" t="str">
        <f t="shared" si="88"/>
        <v/>
      </c>
      <c r="C897" s="58">
        <f t="shared" si="89"/>
        <v>9</v>
      </c>
      <c r="D897" s="58" t="str">
        <f t="shared" si="90"/>
        <v>C</v>
      </c>
      <c r="E897" s="59">
        <v>2</v>
      </c>
      <c r="F897" s="59">
        <v>13</v>
      </c>
      <c r="G897" s="59"/>
      <c r="H897" s="59">
        <v>18</v>
      </c>
      <c r="I897" s="59">
        <v>33</v>
      </c>
      <c r="J897" s="59"/>
      <c r="K897" s="61">
        <v>9</v>
      </c>
      <c r="L897" t="s">
        <v>153</v>
      </c>
    </row>
    <row r="898" spans="1:13" outlineLevel="1" x14ac:dyDescent="0.25">
      <c r="A898" s="52">
        <f t="shared" si="87"/>
        <v>44</v>
      </c>
      <c r="B898" s="52" t="str">
        <f t="shared" si="88"/>
        <v/>
      </c>
      <c r="C898" s="58">
        <f t="shared" si="89"/>
        <v>10</v>
      </c>
      <c r="D898" s="58" t="str">
        <f t="shared" si="90"/>
        <v>C</v>
      </c>
      <c r="E898" s="59">
        <v>4</v>
      </c>
      <c r="F898" s="59">
        <v>27</v>
      </c>
      <c r="G898" s="59"/>
      <c r="H898" s="59">
        <v>40</v>
      </c>
      <c r="I898" s="59">
        <v>42</v>
      </c>
      <c r="J898" s="59"/>
      <c r="K898" s="61">
        <v>10</v>
      </c>
      <c r="L898" t="s">
        <v>153</v>
      </c>
    </row>
    <row r="899" spans="1:13" outlineLevel="1" x14ac:dyDescent="0.25">
      <c r="A899" s="52">
        <f t="shared" si="87"/>
        <v>44</v>
      </c>
      <c r="B899" s="52" t="str">
        <f t="shared" ref="B899:B956" si="91">IF(A899&lt;&gt;$B$3,"",$B$3&amp;"-"&amp;D899&amp;"-"&amp;C899)</f>
        <v/>
      </c>
      <c r="C899" s="58">
        <f t="shared" si="89"/>
        <v>1</v>
      </c>
      <c r="D899" s="58" t="str">
        <f t="shared" si="90"/>
        <v>D</v>
      </c>
      <c r="E899" s="59">
        <v>9</v>
      </c>
      <c r="F899" s="59">
        <v>33</v>
      </c>
      <c r="G899" s="59">
        <v>36</v>
      </c>
      <c r="H899" s="59">
        <v>40</v>
      </c>
      <c r="I899" s="59">
        <v>20</v>
      </c>
      <c r="J899" s="59">
        <v>41</v>
      </c>
      <c r="K899" s="61">
        <v>1</v>
      </c>
      <c r="L899" t="s">
        <v>154</v>
      </c>
    </row>
    <row r="900" spans="1:13" outlineLevel="1" x14ac:dyDescent="0.25">
      <c r="A900" s="52">
        <f t="shared" si="87"/>
        <v>44</v>
      </c>
      <c r="B900" s="52" t="str">
        <f t="shared" si="91"/>
        <v/>
      </c>
      <c r="C900" s="58">
        <f t="shared" si="89"/>
        <v>2</v>
      </c>
      <c r="D900" s="58" t="str">
        <f t="shared" si="90"/>
        <v>D</v>
      </c>
      <c r="E900" s="59">
        <v>18</v>
      </c>
      <c r="F900" s="59">
        <v>38</v>
      </c>
      <c r="G900" s="59"/>
      <c r="H900" s="59">
        <v>24</v>
      </c>
      <c r="I900" s="59">
        <v>43</v>
      </c>
      <c r="J900" s="59"/>
      <c r="K900" s="61">
        <v>2</v>
      </c>
      <c r="L900" t="s">
        <v>154</v>
      </c>
    </row>
    <row r="901" spans="1:13" outlineLevel="1" x14ac:dyDescent="0.25">
      <c r="A901" s="52">
        <f t="shared" ref="A901:A908" si="92">A900</f>
        <v>44</v>
      </c>
      <c r="B901" s="52" t="str">
        <f t="shared" si="91"/>
        <v/>
      </c>
      <c r="C901" s="58">
        <f t="shared" si="89"/>
        <v>3</v>
      </c>
      <c r="D901" s="58" t="str">
        <f t="shared" si="90"/>
        <v>D</v>
      </c>
      <c r="E901" s="59">
        <v>1</v>
      </c>
      <c r="F901" s="59">
        <v>19</v>
      </c>
      <c r="G901" s="59"/>
      <c r="H901" s="59">
        <v>28</v>
      </c>
      <c r="I901" s="59">
        <v>16</v>
      </c>
      <c r="J901" s="59"/>
      <c r="K901" s="61">
        <v>3</v>
      </c>
      <c r="L901" t="s">
        <v>154</v>
      </c>
    </row>
    <row r="902" spans="1:13" outlineLevel="1" x14ac:dyDescent="0.25">
      <c r="A902" s="52">
        <f t="shared" si="92"/>
        <v>44</v>
      </c>
      <c r="B902" s="52" t="str">
        <f t="shared" si="91"/>
        <v/>
      </c>
      <c r="C902" s="58">
        <f t="shared" si="89"/>
        <v>4</v>
      </c>
      <c r="D902" s="58" t="str">
        <f t="shared" si="90"/>
        <v>D</v>
      </c>
      <c r="E902" s="59">
        <v>3</v>
      </c>
      <c r="F902" s="59">
        <v>34</v>
      </c>
      <c r="G902" s="59"/>
      <c r="H902" s="59">
        <v>17</v>
      </c>
      <c r="I902" s="59">
        <v>42</v>
      </c>
      <c r="J902" s="59"/>
      <c r="K902" s="61">
        <v>4</v>
      </c>
      <c r="L902" t="s">
        <v>154</v>
      </c>
    </row>
    <row r="903" spans="1:13" outlineLevel="1" x14ac:dyDescent="0.25">
      <c r="A903" s="52">
        <f t="shared" si="92"/>
        <v>44</v>
      </c>
      <c r="B903" s="52" t="str">
        <f t="shared" si="91"/>
        <v/>
      </c>
      <c r="C903" s="58">
        <f t="shared" si="89"/>
        <v>5</v>
      </c>
      <c r="D903" s="58" t="str">
        <f t="shared" si="90"/>
        <v>D</v>
      </c>
      <c r="E903" s="59">
        <v>4</v>
      </c>
      <c r="F903" s="59">
        <v>13</v>
      </c>
      <c r="G903" s="59"/>
      <c r="H903" s="59">
        <v>6</v>
      </c>
      <c r="I903" s="59">
        <v>21</v>
      </c>
      <c r="J903" s="59"/>
      <c r="K903" s="61">
        <v>5</v>
      </c>
      <c r="L903" t="s">
        <v>154</v>
      </c>
    </row>
    <row r="904" spans="1:13" outlineLevel="1" x14ac:dyDescent="0.25">
      <c r="A904" s="52">
        <f t="shared" si="92"/>
        <v>44</v>
      </c>
      <c r="B904" s="52" t="str">
        <f t="shared" si="91"/>
        <v/>
      </c>
      <c r="C904" s="58">
        <f t="shared" si="89"/>
        <v>6</v>
      </c>
      <c r="D904" s="58" t="str">
        <f t="shared" si="90"/>
        <v>D</v>
      </c>
      <c r="E904" s="59">
        <v>7</v>
      </c>
      <c r="F904" s="59">
        <v>37</v>
      </c>
      <c r="G904" s="59">
        <v>39</v>
      </c>
      <c r="H904" s="59">
        <v>12</v>
      </c>
      <c r="I904" s="59">
        <v>32</v>
      </c>
      <c r="J904" s="59">
        <v>44</v>
      </c>
      <c r="K904" s="61">
        <v>6</v>
      </c>
      <c r="L904" t="s">
        <v>154</v>
      </c>
    </row>
    <row r="905" spans="1:13" outlineLevel="1" x14ac:dyDescent="0.25">
      <c r="A905" s="52">
        <f t="shared" si="92"/>
        <v>44</v>
      </c>
      <c r="B905" s="52" t="str">
        <f t="shared" si="91"/>
        <v/>
      </c>
      <c r="C905" s="58">
        <f t="shared" si="89"/>
        <v>7</v>
      </c>
      <c r="D905" s="58" t="str">
        <f t="shared" si="90"/>
        <v>D</v>
      </c>
      <c r="E905" s="59">
        <v>5</v>
      </c>
      <c r="F905" s="59">
        <v>14</v>
      </c>
      <c r="G905" s="59"/>
      <c r="H905" s="59">
        <v>11</v>
      </c>
      <c r="I905" s="59">
        <v>25</v>
      </c>
      <c r="J905" s="59"/>
      <c r="K905" s="61">
        <v>7</v>
      </c>
      <c r="L905" t="s">
        <v>154</v>
      </c>
    </row>
    <row r="906" spans="1:13" outlineLevel="1" x14ac:dyDescent="0.25">
      <c r="A906" s="52">
        <f t="shared" si="92"/>
        <v>44</v>
      </c>
      <c r="B906" s="52" t="str">
        <f t="shared" si="91"/>
        <v/>
      </c>
      <c r="C906" s="58">
        <f t="shared" si="89"/>
        <v>8</v>
      </c>
      <c r="D906" s="58" t="str">
        <f t="shared" si="90"/>
        <v>D</v>
      </c>
      <c r="E906" s="59">
        <v>8</v>
      </c>
      <c r="F906" s="59">
        <v>22</v>
      </c>
      <c r="G906" s="59"/>
      <c r="H906" s="59">
        <v>27</v>
      </c>
      <c r="I906" s="59">
        <v>35</v>
      </c>
      <c r="J906" s="59"/>
      <c r="K906" s="61">
        <v>8</v>
      </c>
      <c r="L906" t="s">
        <v>154</v>
      </c>
    </row>
    <row r="907" spans="1:13" outlineLevel="1" x14ac:dyDescent="0.25">
      <c r="A907" s="52">
        <f t="shared" si="92"/>
        <v>44</v>
      </c>
      <c r="B907" s="52" t="str">
        <f t="shared" si="91"/>
        <v/>
      </c>
      <c r="C907" s="58">
        <f t="shared" si="89"/>
        <v>9</v>
      </c>
      <c r="D907" s="58" t="str">
        <f t="shared" si="90"/>
        <v>D</v>
      </c>
      <c r="E907" s="59">
        <v>15</v>
      </c>
      <c r="F907" s="59">
        <v>30</v>
      </c>
      <c r="G907" s="59"/>
      <c r="H907" s="59">
        <v>2</v>
      </c>
      <c r="I907" s="59">
        <v>23</v>
      </c>
      <c r="J907" s="59"/>
      <c r="K907" s="61">
        <v>9</v>
      </c>
      <c r="L907" t="s">
        <v>154</v>
      </c>
    </row>
    <row r="908" spans="1:13" ht="15.75" outlineLevel="1" thickBot="1" x14ac:dyDescent="0.3">
      <c r="A908" s="52">
        <f t="shared" si="92"/>
        <v>44</v>
      </c>
      <c r="B908" s="52" t="str">
        <f t="shared" si="91"/>
        <v/>
      </c>
      <c r="C908" s="58">
        <f t="shared" si="89"/>
        <v>10</v>
      </c>
      <c r="D908" s="58" t="str">
        <f t="shared" si="90"/>
        <v>D</v>
      </c>
      <c r="E908" s="59">
        <v>10</v>
      </c>
      <c r="F908" s="59">
        <v>29</v>
      </c>
      <c r="G908" s="59"/>
      <c r="H908" s="59">
        <v>26</v>
      </c>
      <c r="I908" s="59">
        <v>31</v>
      </c>
      <c r="J908" s="59"/>
      <c r="K908" s="61">
        <v>10</v>
      </c>
      <c r="L908" t="s">
        <v>154</v>
      </c>
    </row>
    <row r="909" spans="1:13" ht="15.75" outlineLevel="1" thickTop="1" x14ac:dyDescent="0.25">
      <c r="A909" s="64">
        <v>45</v>
      </c>
      <c r="B909" s="64" t="str">
        <f t="shared" si="91"/>
        <v/>
      </c>
      <c r="C909" s="62">
        <f t="shared" si="89"/>
        <v>1</v>
      </c>
      <c r="D909" s="62" t="str">
        <f t="shared" si="90"/>
        <v>A</v>
      </c>
      <c r="E909" s="63">
        <v>1</v>
      </c>
      <c r="F909" s="63">
        <v>2</v>
      </c>
      <c r="G909" s="63">
        <v>45</v>
      </c>
      <c r="H909" s="63">
        <v>3</v>
      </c>
      <c r="I909" s="63">
        <v>4</v>
      </c>
      <c r="J909" s="63">
        <v>41</v>
      </c>
      <c r="K909" s="61">
        <v>1</v>
      </c>
      <c r="L909" t="s">
        <v>151</v>
      </c>
      <c r="M909" s="186" t="s">
        <v>281</v>
      </c>
    </row>
    <row r="910" spans="1:13" outlineLevel="1" x14ac:dyDescent="0.25">
      <c r="A910" s="64">
        <f t="shared" ref="A910:A956" si="93">A909</f>
        <v>45</v>
      </c>
      <c r="B910" s="64" t="str">
        <f t="shared" si="91"/>
        <v/>
      </c>
      <c r="C910" s="62">
        <f t="shared" si="89"/>
        <v>2</v>
      </c>
      <c r="D910" s="62" t="str">
        <f t="shared" si="90"/>
        <v>A</v>
      </c>
      <c r="E910" s="63">
        <v>5</v>
      </c>
      <c r="F910" s="63">
        <v>6</v>
      </c>
      <c r="G910" s="63"/>
      <c r="H910" s="63">
        <v>7</v>
      </c>
      <c r="I910" s="63">
        <v>8</v>
      </c>
      <c r="J910" s="63"/>
      <c r="K910" s="61">
        <v>2</v>
      </c>
      <c r="L910" t="s">
        <v>151</v>
      </c>
    </row>
    <row r="911" spans="1:13" outlineLevel="1" x14ac:dyDescent="0.25">
      <c r="A911" s="64">
        <f t="shared" si="93"/>
        <v>45</v>
      </c>
      <c r="B911" s="64" t="str">
        <f t="shared" si="91"/>
        <v/>
      </c>
      <c r="C911" s="62">
        <f t="shared" si="89"/>
        <v>3</v>
      </c>
      <c r="D911" s="62" t="str">
        <f t="shared" si="90"/>
        <v>A</v>
      </c>
      <c r="E911" s="63">
        <v>9</v>
      </c>
      <c r="F911" s="63">
        <v>10</v>
      </c>
      <c r="G911" s="63"/>
      <c r="H911" s="63">
        <v>11</v>
      </c>
      <c r="I911" s="63">
        <v>12</v>
      </c>
      <c r="J911" s="63"/>
      <c r="K911" s="61">
        <v>3</v>
      </c>
      <c r="L911" t="s">
        <v>151</v>
      </c>
    </row>
    <row r="912" spans="1:13" outlineLevel="1" x14ac:dyDescent="0.25">
      <c r="A912" s="64">
        <f t="shared" si="93"/>
        <v>45</v>
      </c>
      <c r="B912" s="64" t="str">
        <f t="shared" si="91"/>
        <v/>
      </c>
      <c r="C912" s="62">
        <f t="shared" si="89"/>
        <v>4</v>
      </c>
      <c r="D912" s="62" t="str">
        <f t="shared" si="90"/>
        <v>A</v>
      </c>
      <c r="E912" s="63">
        <v>13</v>
      </c>
      <c r="F912" s="63">
        <v>14</v>
      </c>
      <c r="G912" s="63"/>
      <c r="H912" s="63">
        <v>15</v>
      </c>
      <c r="I912" s="63">
        <v>16</v>
      </c>
      <c r="J912" s="63"/>
      <c r="K912" s="61">
        <v>4</v>
      </c>
      <c r="L912" t="s">
        <v>151</v>
      </c>
    </row>
    <row r="913" spans="1:12" outlineLevel="1" x14ac:dyDescent="0.25">
      <c r="A913" s="64">
        <f t="shared" si="93"/>
        <v>45</v>
      </c>
      <c r="B913" s="64" t="str">
        <f t="shared" si="91"/>
        <v/>
      </c>
      <c r="C913" s="62">
        <f t="shared" si="89"/>
        <v>5</v>
      </c>
      <c r="D913" s="62" t="str">
        <f t="shared" si="90"/>
        <v>A</v>
      </c>
      <c r="E913" s="63">
        <v>17</v>
      </c>
      <c r="F913" s="63">
        <v>18</v>
      </c>
      <c r="G913" s="63"/>
      <c r="H913" s="63">
        <v>19</v>
      </c>
      <c r="I913" s="63">
        <v>20</v>
      </c>
      <c r="J913" s="63"/>
      <c r="K913" s="61">
        <v>5</v>
      </c>
      <c r="L913" t="s">
        <v>151</v>
      </c>
    </row>
    <row r="914" spans="1:12" outlineLevel="1" x14ac:dyDescent="0.25">
      <c r="A914" s="64">
        <f t="shared" si="93"/>
        <v>45</v>
      </c>
      <c r="B914" s="64" t="str">
        <f t="shared" si="91"/>
        <v/>
      </c>
      <c r="C914" s="62">
        <f t="shared" si="89"/>
        <v>6</v>
      </c>
      <c r="D914" s="62" t="str">
        <f t="shared" si="90"/>
        <v>A</v>
      </c>
      <c r="E914" s="63">
        <v>21</v>
      </c>
      <c r="F914" s="63">
        <v>22</v>
      </c>
      <c r="G914" s="63"/>
      <c r="H914" s="63">
        <v>23</v>
      </c>
      <c r="I914" s="63">
        <v>24</v>
      </c>
      <c r="J914" s="63"/>
      <c r="K914" s="61">
        <v>6</v>
      </c>
      <c r="L914" t="s">
        <v>151</v>
      </c>
    </row>
    <row r="915" spans="1:12" outlineLevel="1" x14ac:dyDescent="0.25">
      <c r="A915" s="64">
        <f t="shared" si="93"/>
        <v>45</v>
      </c>
      <c r="B915" s="64" t="str">
        <f t="shared" si="91"/>
        <v/>
      </c>
      <c r="C915" s="62">
        <f t="shared" si="89"/>
        <v>7</v>
      </c>
      <c r="D915" s="62" t="str">
        <f t="shared" si="90"/>
        <v>A</v>
      </c>
      <c r="E915" s="63">
        <v>25</v>
      </c>
      <c r="F915" s="63">
        <v>26</v>
      </c>
      <c r="G915" s="63">
        <v>43</v>
      </c>
      <c r="H915" s="63">
        <v>27</v>
      </c>
      <c r="I915" s="63">
        <v>28</v>
      </c>
      <c r="J915" s="63">
        <v>42</v>
      </c>
      <c r="K915" s="61">
        <v>7</v>
      </c>
      <c r="L915" t="s">
        <v>151</v>
      </c>
    </row>
    <row r="916" spans="1:12" outlineLevel="1" x14ac:dyDescent="0.25">
      <c r="A916" s="64">
        <f t="shared" si="93"/>
        <v>45</v>
      </c>
      <c r="B916" s="64" t="str">
        <f t="shared" si="91"/>
        <v/>
      </c>
      <c r="C916" s="62">
        <f t="shared" si="89"/>
        <v>8</v>
      </c>
      <c r="D916" s="62" t="str">
        <f t="shared" si="90"/>
        <v>A</v>
      </c>
      <c r="E916" s="63">
        <v>29</v>
      </c>
      <c r="F916" s="63">
        <v>30</v>
      </c>
      <c r="G916" s="63">
        <v>44</v>
      </c>
      <c r="H916" s="63">
        <v>31</v>
      </c>
      <c r="I916" s="63">
        <v>32</v>
      </c>
      <c r="J916" s="63"/>
      <c r="K916" s="61">
        <v>8</v>
      </c>
      <c r="L916" t="s">
        <v>151</v>
      </c>
    </row>
    <row r="917" spans="1:12" outlineLevel="1" x14ac:dyDescent="0.25">
      <c r="A917" s="64">
        <f t="shared" si="93"/>
        <v>45</v>
      </c>
      <c r="B917" s="64" t="str">
        <f t="shared" si="91"/>
        <v/>
      </c>
      <c r="C917" s="62">
        <f t="shared" si="89"/>
        <v>9</v>
      </c>
      <c r="D917" s="62" t="str">
        <f t="shared" si="90"/>
        <v>A</v>
      </c>
      <c r="E917" s="63">
        <v>33</v>
      </c>
      <c r="F917" s="63">
        <v>34</v>
      </c>
      <c r="G917" s="63"/>
      <c r="H917" s="63">
        <v>35</v>
      </c>
      <c r="I917" s="63">
        <v>36</v>
      </c>
      <c r="J917" s="63"/>
      <c r="K917" s="61">
        <v>9</v>
      </c>
      <c r="L917" t="s">
        <v>151</v>
      </c>
    </row>
    <row r="918" spans="1:12" outlineLevel="1" x14ac:dyDescent="0.25">
      <c r="A918" s="64">
        <f t="shared" si="93"/>
        <v>45</v>
      </c>
      <c r="B918" s="64" t="str">
        <f t="shared" si="91"/>
        <v/>
      </c>
      <c r="C918" s="62">
        <f t="shared" si="89"/>
        <v>10</v>
      </c>
      <c r="D918" s="62" t="str">
        <f t="shared" si="90"/>
        <v>A</v>
      </c>
      <c r="E918" s="63">
        <v>37</v>
      </c>
      <c r="F918" s="63">
        <v>38</v>
      </c>
      <c r="G918" s="63"/>
      <c r="H918" s="63">
        <v>39</v>
      </c>
      <c r="I918" s="63">
        <v>40</v>
      </c>
      <c r="J918" s="63"/>
      <c r="K918" s="61">
        <v>10</v>
      </c>
      <c r="L918" t="s">
        <v>151</v>
      </c>
    </row>
    <row r="919" spans="1:12" outlineLevel="1" x14ac:dyDescent="0.25">
      <c r="A919" s="64">
        <f t="shared" si="93"/>
        <v>45</v>
      </c>
      <c r="B919" s="64" t="str">
        <f t="shared" si="91"/>
        <v/>
      </c>
      <c r="C919" s="62">
        <f t="shared" si="89"/>
        <v>1</v>
      </c>
      <c r="D919" s="62" t="str">
        <f t="shared" si="90"/>
        <v>B</v>
      </c>
      <c r="E919" s="63">
        <v>24</v>
      </c>
      <c r="F919" s="63">
        <v>22</v>
      </c>
      <c r="G919" s="63">
        <v>37</v>
      </c>
      <c r="H919" s="63">
        <v>20</v>
      </c>
      <c r="I919" s="63">
        <v>35</v>
      </c>
      <c r="J919" s="63">
        <v>31</v>
      </c>
      <c r="K919" s="61">
        <v>1</v>
      </c>
      <c r="L919" t="s">
        <v>152</v>
      </c>
    </row>
    <row r="920" spans="1:12" outlineLevel="1" x14ac:dyDescent="0.25">
      <c r="A920" s="64">
        <f t="shared" si="93"/>
        <v>45</v>
      </c>
      <c r="B920" s="64" t="str">
        <f t="shared" si="91"/>
        <v/>
      </c>
      <c r="C920" s="62">
        <f t="shared" si="89"/>
        <v>2</v>
      </c>
      <c r="D920" s="62" t="str">
        <f t="shared" si="90"/>
        <v>B</v>
      </c>
      <c r="E920" s="63">
        <v>9</v>
      </c>
      <c r="F920" s="63">
        <v>40</v>
      </c>
      <c r="G920" s="63">
        <v>38</v>
      </c>
      <c r="H920" s="63">
        <v>13</v>
      </c>
      <c r="I920" s="63">
        <v>7</v>
      </c>
      <c r="J920" s="63">
        <v>6</v>
      </c>
      <c r="K920" s="61">
        <v>2</v>
      </c>
      <c r="L920" t="s">
        <v>152</v>
      </c>
    </row>
    <row r="921" spans="1:12" outlineLevel="1" x14ac:dyDescent="0.25">
      <c r="A921" s="64">
        <f t="shared" si="93"/>
        <v>45</v>
      </c>
      <c r="B921" s="64" t="str">
        <f t="shared" si="91"/>
        <v/>
      </c>
      <c r="C921" s="62">
        <f t="shared" si="89"/>
        <v>3</v>
      </c>
      <c r="D921" s="62" t="str">
        <f t="shared" si="90"/>
        <v>B</v>
      </c>
      <c r="E921" s="63">
        <v>1</v>
      </c>
      <c r="F921" s="63">
        <v>36</v>
      </c>
      <c r="G921" s="63"/>
      <c r="H921" s="63">
        <v>42</v>
      </c>
      <c r="I921" s="63">
        <v>39</v>
      </c>
      <c r="J921" s="63"/>
      <c r="K921" s="61">
        <v>3</v>
      </c>
      <c r="L921" t="s">
        <v>152</v>
      </c>
    </row>
    <row r="922" spans="1:12" outlineLevel="1" x14ac:dyDescent="0.25">
      <c r="A922" s="64">
        <f t="shared" si="93"/>
        <v>45</v>
      </c>
      <c r="B922" s="64" t="str">
        <f t="shared" si="91"/>
        <v/>
      </c>
      <c r="C922" s="62">
        <f t="shared" si="89"/>
        <v>4</v>
      </c>
      <c r="D922" s="62" t="str">
        <f t="shared" si="90"/>
        <v>B</v>
      </c>
      <c r="E922" s="63">
        <v>3</v>
      </c>
      <c r="F922" s="63">
        <v>44</v>
      </c>
      <c r="G922" s="63"/>
      <c r="H922" s="63">
        <v>10</v>
      </c>
      <c r="I922" s="63">
        <v>23</v>
      </c>
      <c r="J922" s="63"/>
      <c r="K922" s="61">
        <v>4</v>
      </c>
      <c r="L922" t="s">
        <v>152</v>
      </c>
    </row>
    <row r="923" spans="1:12" outlineLevel="1" x14ac:dyDescent="0.25">
      <c r="A923" s="64">
        <f t="shared" si="93"/>
        <v>45</v>
      </c>
      <c r="B923" s="64" t="str">
        <f t="shared" si="91"/>
        <v/>
      </c>
      <c r="C923" s="62">
        <f t="shared" si="89"/>
        <v>5</v>
      </c>
      <c r="D923" s="62" t="str">
        <f t="shared" si="90"/>
        <v>B</v>
      </c>
      <c r="E923" s="63">
        <v>16</v>
      </c>
      <c r="F923" s="63">
        <v>17</v>
      </c>
      <c r="G923" s="63"/>
      <c r="H923" s="63">
        <v>45</v>
      </c>
      <c r="I923" s="63">
        <v>33</v>
      </c>
      <c r="J923" s="63"/>
      <c r="K923" s="61">
        <v>5</v>
      </c>
      <c r="L923" t="s">
        <v>152</v>
      </c>
    </row>
    <row r="924" spans="1:12" outlineLevel="1" x14ac:dyDescent="0.25">
      <c r="A924" s="64">
        <f t="shared" si="93"/>
        <v>45</v>
      </c>
      <c r="B924" s="64" t="str">
        <f t="shared" si="91"/>
        <v/>
      </c>
      <c r="C924" s="62">
        <f t="shared" si="89"/>
        <v>6</v>
      </c>
      <c r="D924" s="62" t="str">
        <f t="shared" si="90"/>
        <v>B</v>
      </c>
      <c r="E924" s="63">
        <v>21</v>
      </c>
      <c r="F924" s="63">
        <v>34</v>
      </c>
      <c r="G924" s="63">
        <v>5</v>
      </c>
      <c r="H924" s="63">
        <v>11</v>
      </c>
      <c r="I924" s="63">
        <v>14</v>
      </c>
      <c r="J924" s="63"/>
      <c r="K924" s="61">
        <v>6</v>
      </c>
      <c r="L924" t="s">
        <v>152</v>
      </c>
    </row>
    <row r="925" spans="1:12" outlineLevel="1" x14ac:dyDescent="0.25">
      <c r="A925" s="64">
        <f t="shared" si="93"/>
        <v>45</v>
      </c>
      <c r="B925" s="64" t="str">
        <f t="shared" si="91"/>
        <v/>
      </c>
      <c r="C925" s="62">
        <f t="shared" si="89"/>
        <v>7</v>
      </c>
      <c r="D925" s="62" t="str">
        <f t="shared" si="90"/>
        <v>B</v>
      </c>
      <c r="E925" s="63">
        <v>19</v>
      </c>
      <c r="F925" s="63">
        <v>12</v>
      </c>
      <c r="G925" s="63"/>
      <c r="H925" s="63">
        <v>8</v>
      </c>
      <c r="I925" s="63">
        <v>30</v>
      </c>
      <c r="J925" s="63"/>
      <c r="K925" s="61">
        <v>7</v>
      </c>
      <c r="L925" t="s">
        <v>152</v>
      </c>
    </row>
    <row r="926" spans="1:12" outlineLevel="1" x14ac:dyDescent="0.25">
      <c r="A926" s="64">
        <f t="shared" si="93"/>
        <v>45</v>
      </c>
      <c r="B926" s="64" t="str">
        <f t="shared" si="91"/>
        <v/>
      </c>
      <c r="C926" s="62">
        <f t="shared" si="89"/>
        <v>8</v>
      </c>
      <c r="D926" s="62" t="str">
        <f t="shared" si="90"/>
        <v>B</v>
      </c>
      <c r="E926" s="63">
        <v>4</v>
      </c>
      <c r="F926" s="63">
        <v>26</v>
      </c>
      <c r="G926" s="63"/>
      <c r="H926" s="63">
        <v>29</v>
      </c>
      <c r="I926" s="63">
        <v>32</v>
      </c>
      <c r="J926" s="63"/>
      <c r="K926" s="61">
        <v>8</v>
      </c>
      <c r="L926" t="s">
        <v>152</v>
      </c>
    </row>
    <row r="927" spans="1:12" outlineLevel="1" x14ac:dyDescent="0.25">
      <c r="A927" s="64">
        <f t="shared" si="93"/>
        <v>45</v>
      </c>
      <c r="B927" s="64" t="str">
        <f t="shared" si="91"/>
        <v/>
      </c>
      <c r="C927" s="62">
        <f t="shared" si="89"/>
        <v>9</v>
      </c>
      <c r="D927" s="62" t="str">
        <f t="shared" si="90"/>
        <v>B</v>
      </c>
      <c r="E927" s="63">
        <v>25</v>
      </c>
      <c r="F927" s="63">
        <v>2</v>
      </c>
      <c r="G927" s="63"/>
      <c r="H927" s="63">
        <v>15</v>
      </c>
      <c r="I927" s="63">
        <v>41</v>
      </c>
      <c r="J927" s="63"/>
      <c r="K927" s="61">
        <v>9</v>
      </c>
      <c r="L927" t="s">
        <v>152</v>
      </c>
    </row>
    <row r="928" spans="1:12" outlineLevel="1" x14ac:dyDescent="0.25">
      <c r="A928" s="64">
        <f t="shared" si="93"/>
        <v>45</v>
      </c>
      <c r="B928" s="64" t="str">
        <f t="shared" si="91"/>
        <v/>
      </c>
      <c r="C928" s="62">
        <f t="shared" si="89"/>
        <v>10</v>
      </c>
      <c r="D928" s="62" t="str">
        <f t="shared" si="90"/>
        <v>B</v>
      </c>
      <c r="E928" s="63">
        <v>18</v>
      </c>
      <c r="F928" s="63">
        <v>27</v>
      </c>
      <c r="G928" s="63"/>
      <c r="H928" s="63">
        <v>28</v>
      </c>
      <c r="I928" s="63">
        <v>43</v>
      </c>
      <c r="J928" s="63"/>
      <c r="K928" s="61">
        <v>10</v>
      </c>
      <c r="L928" t="s">
        <v>152</v>
      </c>
    </row>
    <row r="929" spans="1:12" outlineLevel="1" x14ac:dyDescent="0.25">
      <c r="A929" s="64">
        <f t="shared" si="93"/>
        <v>45</v>
      </c>
      <c r="B929" s="64" t="str">
        <f t="shared" si="91"/>
        <v/>
      </c>
      <c r="C929" s="62">
        <f t="shared" ref="C929:C986" si="94">K929</f>
        <v>1</v>
      </c>
      <c r="D929" s="62" t="str">
        <f t="shared" ref="D929:D986" si="95">IF(C929="","",L929)</f>
        <v>C</v>
      </c>
      <c r="E929" s="63">
        <v>8</v>
      </c>
      <c r="F929" s="63">
        <v>11</v>
      </c>
      <c r="G929" s="63">
        <v>33</v>
      </c>
      <c r="H929" s="63">
        <v>15</v>
      </c>
      <c r="I929" s="63">
        <v>18</v>
      </c>
      <c r="J929" s="63">
        <v>26</v>
      </c>
      <c r="K929" s="61">
        <v>1</v>
      </c>
      <c r="L929" t="s">
        <v>153</v>
      </c>
    </row>
    <row r="930" spans="1:12" outlineLevel="1" x14ac:dyDescent="0.25">
      <c r="A930" s="64">
        <f t="shared" si="93"/>
        <v>45</v>
      </c>
      <c r="B930" s="64" t="str">
        <f t="shared" si="91"/>
        <v/>
      </c>
      <c r="C930" s="62">
        <f t="shared" si="94"/>
        <v>2</v>
      </c>
      <c r="D930" s="62" t="str">
        <f t="shared" si="95"/>
        <v>C</v>
      </c>
      <c r="E930" s="63">
        <v>32</v>
      </c>
      <c r="F930" s="63">
        <v>17</v>
      </c>
      <c r="G930" s="63">
        <v>39</v>
      </c>
      <c r="H930" s="63">
        <v>34</v>
      </c>
      <c r="I930" s="63">
        <v>43</v>
      </c>
      <c r="J930" s="63"/>
      <c r="K930" s="61">
        <v>2</v>
      </c>
      <c r="L930" t="s">
        <v>153</v>
      </c>
    </row>
    <row r="931" spans="1:12" outlineLevel="1" x14ac:dyDescent="0.25">
      <c r="A931" s="64">
        <f t="shared" si="93"/>
        <v>45</v>
      </c>
      <c r="B931" s="64" t="str">
        <f t="shared" si="91"/>
        <v/>
      </c>
      <c r="C931" s="62">
        <f t="shared" si="94"/>
        <v>3</v>
      </c>
      <c r="D931" s="62" t="str">
        <f t="shared" si="95"/>
        <v>C</v>
      </c>
      <c r="E931" s="63">
        <v>1</v>
      </c>
      <c r="F931" s="63">
        <v>30</v>
      </c>
      <c r="G931" s="63"/>
      <c r="H931" s="63">
        <v>20</v>
      </c>
      <c r="I931" s="63">
        <v>37</v>
      </c>
      <c r="J931" s="63"/>
      <c r="K931" s="61">
        <v>3</v>
      </c>
      <c r="L931" t="s">
        <v>153</v>
      </c>
    </row>
    <row r="932" spans="1:12" outlineLevel="1" x14ac:dyDescent="0.25">
      <c r="A932" s="64">
        <f t="shared" si="93"/>
        <v>45</v>
      </c>
      <c r="B932" s="64" t="str">
        <f t="shared" si="91"/>
        <v/>
      </c>
      <c r="C932" s="62">
        <f t="shared" si="94"/>
        <v>4</v>
      </c>
      <c r="D932" s="62" t="str">
        <f t="shared" si="95"/>
        <v>C</v>
      </c>
      <c r="E932" s="63">
        <v>3</v>
      </c>
      <c r="F932" s="63">
        <v>13</v>
      </c>
      <c r="G932" s="63"/>
      <c r="H932" s="63">
        <v>24</v>
      </c>
      <c r="I932" s="63">
        <v>45</v>
      </c>
      <c r="J932" s="63"/>
      <c r="K932" s="61">
        <v>4</v>
      </c>
      <c r="L932" t="s">
        <v>153</v>
      </c>
    </row>
    <row r="933" spans="1:12" outlineLevel="1" x14ac:dyDescent="0.25">
      <c r="A933" s="64">
        <f t="shared" si="93"/>
        <v>45</v>
      </c>
      <c r="B933" s="64" t="str">
        <f t="shared" si="91"/>
        <v/>
      </c>
      <c r="C933" s="62">
        <f t="shared" si="94"/>
        <v>5</v>
      </c>
      <c r="D933" s="62" t="str">
        <f t="shared" si="95"/>
        <v>C</v>
      </c>
      <c r="E933" s="63">
        <v>9</v>
      </c>
      <c r="F933" s="63">
        <v>31</v>
      </c>
      <c r="G933" s="63"/>
      <c r="H933" s="63">
        <v>7</v>
      </c>
      <c r="I933" s="63">
        <v>28</v>
      </c>
      <c r="J933" s="63"/>
      <c r="K933" s="61">
        <v>5</v>
      </c>
      <c r="L933" t="s">
        <v>153</v>
      </c>
    </row>
    <row r="934" spans="1:12" outlineLevel="1" x14ac:dyDescent="0.25">
      <c r="A934" s="64">
        <f t="shared" si="93"/>
        <v>45</v>
      </c>
      <c r="B934" s="64" t="str">
        <f t="shared" si="91"/>
        <v/>
      </c>
      <c r="C934" s="62">
        <f t="shared" si="94"/>
        <v>6</v>
      </c>
      <c r="D934" s="62" t="str">
        <f t="shared" si="95"/>
        <v>C</v>
      </c>
      <c r="E934" s="63">
        <v>16</v>
      </c>
      <c r="F934" s="63">
        <v>36</v>
      </c>
      <c r="G934" s="63">
        <v>10</v>
      </c>
      <c r="H934" s="63">
        <v>23</v>
      </c>
      <c r="I934" s="63">
        <v>14</v>
      </c>
      <c r="J934" s="63">
        <v>44</v>
      </c>
      <c r="K934" s="61">
        <v>6</v>
      </c>
      <c r="L934" t="s">
        <v>153</v>
      </c>
    </row>
    <row r="935" spans="1:12" outlineLevel="1" x14ac:dyDescent="0.25">
      <c r="A935" s="64">
        <f t="shared" si="93"/>
        <v>45</v>
      </c>
      <c r="B935" s="64" t="str">
        <f t="shared" si="91"/>
        <v/>
      </c>
      <c r="C935" s="62">
        <f t="shared" si="94"/>
        <v>7</v>
      </c>
      <c r="D935" s="62" t="str">
        <f t="shared" si="95"/>
        <v>C</v>
      </c>
      <c r="E935" s="63">
        <v>19</v>
      </c>
      <c r="F935" s="63">
        <v>41</v>
      </c>
      <c r="G935" s="63"/>
      <c r="H935" s="63">
        <v>12</v>
      </c>
      <c r="I935" s="63">
        <v>35</v>
      </c>
      <c r="J935" s="63"/>
      <c r="K935" s="61">
        <v>7</v>
      </c>
      <c r="L935" t="s">
        <v>153</v>
      </c>
    </row>
    <row r="936" spans="1:12" outlineLevel="1" x14ac:dyDescent="0.25">
      <c r="A936" s="64">
        <f t="shared" si="93"/>
        <v>45</v>
      </c>
      <c r="B936" s="64" t="str">
        <f t="shared" si="91"/>
        <v/>
      </c>
      <c r="C936" s="62">
        <f t="shared" si="94"/>
        <v>8</v>
      </c>
      <c r="D936" s="62" t="str">
        <f t="shared" si="95"/>
        <v>C</v>
      </c>
      <c r="E936" s="63">
        <v>38</v>
      </c>
      <c r="F936" s="63">
        <v>25</v>
      </c>
      <c r="G936" s="63"/>
      <c r="H936" s="63">
        <v>6</v>
      </c>
      <c r="I936" s="63">
        <v>29</v>
      </c>
      <c r="J936" s="63"/>
      <c r="K936" s="61">
        <v>8</v>
      </c>
      <c r="L936" t="s">
        <v>153</v>
      </c>
    </row>
    <row r="937" spans="1:12" outlineLevel="1" x14ac:dyDescent="0.25">
      <c r="A937" s="64">
        <f t="shared" si="93"/>
        <v>45</v>
      </c>
      <c r="B937" s="64" t="str">
        <f t="shared" si="91"/>
        <v/>
      </c>
      <c r="C937" s="62">
        <f t="shared" si="94"/>
        <v>9</v>
      </c>
      <c r="D937" s="62" t="str">
        <f t="shared" si="95"/>
        <v>C</v>
      </c>
      <c r="E937" s="63">
        <v>2</v>
      </c>
      <c r="F937" s="63">
        <v>5</v>
      </c>
      <c r="G937" s="63"/>
      <c r="H937" s="63">
        <v>22</v>
      </c>
      <c r="I937" s="63">
        <v>42</v>
      </c>
      <c r="J937" s="63"/>
      <c r="K937" s="61">
        <v>9</v>
      </c>
      <c r="L937" t="s">
        <v>153</v>
      </c>
    </row>
    <row r="938" spans="1:12" outlineLevel="1" x14ac:dyDescent="0.25">
      <c r="A938" s="64">
        <f t="shared" si="93"/>
        <v>45</v>
      </c>
      <c r="B938" s="64" t="str">
        <f t="shared" si="91"/>
        <v/>
      </c>
      <c r="C938" s="62">
        <f t="shared" si="94"/>
        <v>10</v>
      </c>
      <c r="D938" s="62" t="str">
        <f t="shared" si="95"/>
        <v>C</v>
      </c>
      <c r="E938" s="63">
        <v>4</v>
      </c>
      <c r="F938" s="63">
        <v>27</v>
      </c>
      <c r="G938" s="63"/>
      <c r="H938" s="63">
        <v>40</v>
      </c>
      <c r="I938" s="63">
        <v>21</v>
      </c>
      <c r="J938" s="63"/>
      <c r="K938" s="61">
        <v>10</v>
      </c>
      <c r="L938" t="s">
        <v>153</v>
      </c>
    </row>
    <row r="939" spans="1:12" outlineLevel="1" x14ac:dyDescent="0.25">
      <c r="A939" s="64">
        <f t="shared" si="93"/>
        <v>45</v>
      </c>
      <c r="B939" s="64" t="str">
        <f t="shared" si="91"/>
        <v/>
      </c>
      <c r="C939" s="62">
        <f t="shared" si="94"/>
        <v>1</v>
      </c>
      <c r="D939" s="62" t="str">
        <f t="shared" si="95"/>
        <v>D</v>
      </c>
      <c r="E939" s="215">
        <v>19</v>
      </c>
      <c r="F939" s="215">
        <v>33</v>
      </c>
      <c r="G939" s="215">
        <v>38</v>
      </c>
      <c r="H939" s="215">
        <v>23</v>
      </c>
      <c r="I939" s="215">
        <v>25</v>
      </c>
      <c r="J939" s="215">
        <v>36</v>
      </c>
      <c r="K939" s="61">
        <v>1</v>
      </c>
      <c r="L939" t="s">
        <v>154</v>
      </c>
    </row>
    <row r="940" spans="1:12" outlineLevel="1" x14ac:dyDescent="0.25">
      <c r="A940" s="64">
        <f t="shared" si="93"/>
        <v>45</v>
      </c>
      <c r="B940" s="64" t="str">
        <f t="shared" si="91"/>
        <v/>
      </c>
      <c r="C940" s="62">
        <f t="shared" si="94"/>
        <v>2</v>
      </c>
      <c r="D940" s="62" t="str">
        <f t="shared" si="95"/>
        <v>D</v>
      </c>
      <c r="E940" s="215">
        <v>28</v>
      </c>
      <c r="F940" s="215">
        <v>45</v>
      </c>
      <c r="G940" s="215"/>
      <c r="H940" s="215">
        <v>24</v>
      </c>
      <c r="I940" s="215">
        <v>43</v>
      </c>
      <c r="J940" s="215"/>
      <c r="K940" s="61">
        <v>2</v>
      </c>
      <c r="L940" t="s">
        <v>154</v>
      </c>
    </row>
    <row r="941" spans="1:12" outlineLevel="1" x14ac:dyDescent="0.25">
      <c r="A941" s="64">
        <f t="shared" si="93"/>
        <v>45</v>
      </c>
      <c r="B941" s="64" t="str">
        <f t="shared" si="91"/>
        <v/>
      </c>
      <c r="C941" s="62">
        <f t="shared" si="94"/>
        <v>3</v>
      </c>
      <c r="D941" s="62" t="str">
        <f t="shared" si="95"/>
        <v>D</v>
      </c>
      <c r="E941" s="215">
        <v>1</v>
      </c>
      <c r="F941" s="215">
        <v>18</v>
      </c>
      <c r="G941" s="215">
        <v>41</v>
      </c>
      <c r="H941" s="215">
        <v>9</v>
      </c>
      <c r="I941" s="215">
        <v>16</v>
      </c>
      <c r="J941" s="215"/>
      <c r="K941" s="61">
        <v>3</v>
      </c>
      <c r="L941" t="s">
        <v>154</v>
      </c>
    </row>
    <row r="942" spans="1:12" outlineLevel="1" x14ac:dyDescent="0.25">
      <c r="A942" s="64">
        <f t="shared" si="93"/>
        <v>45</v>
      </c>
      <c r="B942" s="64" t="str">
        <f t="shared" si="91"/>
        <v/>
      </c>
      <c r="C942" s="62">
        <f t="shared" si="94"/>
        <v>4</v>
      </c>
      <c r="D942" s="62" t="str">
        <f t="shared" si="95"/>
        <v>D</v>
      </c>
      <c r="E942" s="215">
        <v>3</v>
      </c>
      <c r="F942" s="215">
        <v>32</v>
      </c>
      <c r="G942" s="215"/>
      <c r="H942" s="215">
        <v>17</v>
      </c>
      <c r="I942" s="215">
        <v>40</v>
      </c>
      <c r="J942" s="215"/>
      <c r="K942" s="61">
        <v>4</v>
      </c>
      <c r="L942" t="s">
        <v>154</v>
      </c>
    </row>
    <row r="943" spans="1:12" outlineLevel="1" x14ac:dyDescent="0.25">
      <c r="A943" s="64">
        <f t="shared" si="93"/>
        <v>45</v>
      </c>
      <c r="B943" s="64" t="str">
        <f t="shared" si="91"/>
        <v/>
      </c>
      <c r="C943" s="62">
        <f t="shared" si="94"/>
        <v>5</v>
      </c>
      <c r="D943" s="62" t="str">
        <f t="shared" si="95"/>
        <v>D</v>
      </c>
      <c r="E943" s="215">
        <v>4</v>
      </c>
      <c r="F943" s="215">
        <v>13</v>
      </c>
      <c r="G943" s="215"/>
      <c r="H943" s="215">
        <v>6</v>
      </c>
      <c r="I943" s="215">
        <v>21</v>
      </c>
      <c r="J943" s="215"/>
      <c r="K943" s="61">
        <v>5</v>
      </c>
      <c r="L943" t="s">
        <v>154</v>
      </c>
    </row>
    <row r="944" spans="1:12" outlineLevel="1" x14ac:dyDescent="0.25">
      <c r="A944" s="64">
        <f t="shared" si="93"/>
        <v>45</v>
      </c>
      <c r="B944" s="64" t="str">
        <f t="shared" si="91"/>
        <v/>
      </c>
      <c r="C944" s="62">
        <f t="shared" si="94"/>
        <v>6</v>
      </c>
      <c r="D944" s="62" t="str">
        <f t="shared" si="95"/>
        <v>D</v>
      </c>
      <c r="E944" s="215">
        <v>5</v>
      </c>
      <c r="F944" s="215">
        <v>14</v>
      </c>
      <c r="G944" s="215"/>
      <c r="H944" s="215">
        <v>27</v>
      </c>
      <c r="I944" s="215">
        <v>34</v>
      </c>
      <c r="J944" s="215"/>
      <c r="K944" s="61">
        <v>6</v>
      </c>
      <c r="L944" t="s">
        <v>154</v>
      </c>
    </row>
    <row r="945" spans="1:13" outlineLevel="1" x14ac:dyDescent="0.25">
      <c r="A945" s="64">
        <f t="shared" si="93"/>
        <v>45</v>
      </c>
      <c r="B945" s="64" t="str">
        <f t="shared" si="91"/>
        <v/>
      </c>
      <c r="C945" s="62">
        <f t="shared" si="94"/>
        <v>7</v>
      </c>
      <c r="D945" s="62" t="str">
        <f t="shared" si="95"/>
        <v>D</v>
      </c>
      <c r="E945" s="215">
        <v>8</v>
      </c>
      <c r="F945" s="215">
        <v>29</v>
      </c>
      <c r="G945" s="215"/>
      <c r="H945" s="215">
        <v>11</v>
      </c>
      <c r="I945" s="215">
        <v>20</v>
      </c>
      <c r="J945" s="215"/>
      <c r="K945" s="61">
        <v>7</v>
      </c>
      <c r="L945" t="s">
        <v>154</v>
      </c>
    </row>
    <row r="946" spans="1:13" outlineLevel="1" x14ac:dyDescent="0.25">
      <c r="A946" s="64">
        <f t="shared" si="93"/>
        <v>45</v>
      </c>
      <c r="B946" s="64" t="str">
        <f t="shared" si="91"/>
        <v/>
      </c>
      <c r="C946" s="62">
        <f t="shared" si="94"/>
        <v>8</v>
      </c>
      <c r="D946" s="62" t="str">
        <f t="shared" si="95"/>
        <v>D</v>
      </c>
      <c r="E946" s="215">
        <v>7</v>
      </c>
      <c r="F946" s="215">
        <v>22</v>
      </c>
      <c r="G946" s="215">
        <v>39</v>
      </c>
      <c r="H946" s="215">
        <v>12</v>
      </c>
      <c r="I946" s="215">
        <v>35</v>
      </c>
      <c r="J946" s="215">
        <v>42</v>
      </c>
      <c r="K946" s="61">
        <v>8</v>
      </c>
      <c r="L946" t="s">
        <v>154</v>
      </c>
    </row>
    <row r="947" spans="1:13" outlineLevel="1" x14ac:dyDescent="0.25">
      <c r="A947" s="64">
        <f t="shared" si="93"/>
        <v>45</v>
      </c>
      <c r="B947" s="64" t="str">
        <f t="shared" si="91"/>
        <v/>
      </c>
      <c r="C947" s="62">
        <f t="shared" si="94"/>
        <v>9</v>
      </c>
      <c r="D947" s="62" t="str">
        <f t="shared" si="95"/>
        <v>D</v>
      </c>
      <c r="E947" s="215">
        <v>15</v>
      </c>
      <c r="F947" s="215">
        <v>30</v>
      </c>
      <c r="G947" s="215"/>
      <c r="H947" s="215">
        <v>2</v>
      </c>
      <c r="I947" s="215">
        <v>44</v>
      </c>
      <c r="J947" s="215"/>
      <c r="K947" s="61">
        <v>9</v>
      </c>
      <c r="L947" t="s">
        <v>154</v>
      </c>
    </row>
    <row r="948" spans="1:13" ht="15.75" outlineLevel="1" thickBot="1" x14ac:dyDescent="0.3">
      <c r="A948" s="64">
        <f t="shared" si="93"/>
        <v>45</v>
      </c>
      <c r="B948" s="64" t="str">
        <f t="shared" si="91"/>
        <v/>
      </c>
      <c r="C948" s="62">
        <f t="shared" si="94"/>
        <v>10</v>
      </c>
      <c r="D948" s="62" t="str">
        <f t="shared" si="95"/>
        <v>D</v>
      </c>
      <c r="E948" s="215">
        <v>10</v>
      </c>
      <c r="F948" s="215">
        <v>37</v>
      </c>
      <c r="G948" s="215"/>
      <c r="H948" s="215">
        <v>26</v>
      </c>
      <c r="I948" s="215">
        <v>31</v>
      </c>
      <c r="J948" s="215"/>
      <c r="K948" s="61">
        <v>10</v>
      </c>
      <c r="L948" t="s">
        <v>154</v>
      </c>
    </row>
    <row r="949" spans="1:13" ht="15.75" outlineLevel="1" thickTop="1" x14ac:dyDescent="0.25">
      <c r="A949" s="52">
        <v>46</v>
      </c>
      <c r="B949" s="52" t="str">
        <f t="shared" si="91"/>
        <v/>
      </c>
      <c r="C949" s="58">
        <f t="shared" si="94"/>
        <v>1</v>
      </c>
      <c r="D949" s="58" t="str">
        <f t="shared" si="95"/>
        <v>A</v>
      </c>
      <c r="E949" s="59">
        <v>1</v>
      </c>
      <c r="F949" s="59">
        <v>2</v>
      </c>
      <c r="G949" s="59">
        <v>45</v>
      </c>
      <c r="H949" s="59">
        <v>3</v>
      </c>
      <c r="I949" s="59">
        <v>4</v>
      </c>
      <c r="J949" s="59">
        <v>46</v>
      </c>
      <c r="K949" s="61">
        <v>1</v>
      </c>
      <c r="L949" t="s">
        <v>151</v>
      </c>
      <c r="M949" s="186" t="s">
        <v>281</v>
      </c>
    </row>
    <row r="950" spans="1:13" outlineLevel="1" x14ac:dyDescent="0.25">
      <c r="A950" s="52">
        <f t="shared" si="93"/>
        <v>46</v>
      </c>
      <c r="B950" s="52" t="str">
        <f t="shared" si="91"/>
        <v/>
      </c>
      <c r="C950" s="58">
        <f t="shared" si="94"/>
        <v>2</v>
      </c>
      <c r="D950" s="58" t="str">
        <f t="shared" si="95"/>
        <v>A</v>
      </c>
      <c r="E950" s="59">
        <v>5</v>
      </c>
      <c r="F950" s="59">
        <v>6</v>
      </c>
      <c r="G950" s="59"/>
      <c r="H950" s="59">
        <v>7</v>
      </c>
      <c r="I950" s="59">
        <v>8</v>
      </c>
      <c r="J950" s="59"/>
      <c r="K950" s="61">
        <v>2</v>
      </c>
      <c r="L950" t="s">
        <v>151</v>
      </c>
    </row>
    <row r="951" spans="1:13" outlineLevel="1" x14ac:dyDescent="0.25">
      <c r="A951" s="52">
        <f t="shared" si="93"/>
        <v>46</v>
      </c>
      <c r="B951" s="52" t="str">
        <f t="shared" si="91"/>
        <v/>
      </c>
      <c r="C951" s="58">
        <f t="shared" si="94"/>
        <v>3</v>
      </c>
      <c r="D951" s="58" t="str">
        <f t="shared" si="95"/>
        <v>A</v>
      </c>
      <c r="E951" s="59">
        <v>9</v>
      </c>
      <c r="F951" s="59">
        <v>10</v>
      </c>
      <c r="G951" s="59"/>
      <c r="H951" s="59">
        <v>11</v>
      </c>
      <c r="I951" s="59">
        <v>12</v>
      </c>
      <c r="J951" s="59"/>
      <c r="K951" s="61">
        <v>3</v>
      </c>
      <c r="L951" t="s">
        <v>151</v>
      </c>
    </row>
    <row r="952" spans="1:13" outlineLevel="1" x14ac:dyDescent="0.25">
      <c r="A952" s="52">
        <f t="shared" si="93"/>
        <v>46</v>
      </c>
      <c r="B952" s="52" t="str">
        <f t="shared" si="91"/>
        <v/>
      </c>
      <c r="C952" s="58">
        <f t="shared" si="94"/>
        <v>4</v>
      </c>
      <c r="D952" s="58" t="str">
        <f t="shared" si="95"/>
        <v>A</v>
      </c>
      <c r="E952" s="59">
        <v>13</v>
      </c>
      <c r="F952" s="59">
        <v>14</v>
      </c>
      <c r="G952" s="59"/>
      <c r="H952" s="59">
        <v>15</v>
      </c>
      <c r="I952" s="59">
        <v>16</v>
      </c>
      <c r="J952" s="59"/>
      <c r="K952" s="61">
        <v>4</v>
      </c>
      <c r="L952" t="s">
        <v>151</v>
      </c>
    </row>
    <row r="953" spans="1:13" outlineLevel="1" x14ac:dyDescent="0.25">
      <c r="A953" s="52">
        <f t="shared" si="93"/>
        <v>46</v>
      </c>
      <c r="B953" s="52" t="str">
        <f t="shared" si="91"/>
        <v/>
      </c>
      <c r="C953" s="58">
        <f t="shared" si="94"/>
        <v>5</v>
      </c>
      <c r="D953" s="58" t="str">
        <f t="shared" si="95"/>
        <v>A</v>
      </c>
      <c r="E953" s="59">
        <v>17</v>
      </c>
      <c r="F953" s="59">
        <v>18</v>
      </c>
      <c r="G953" s="59"/>
      <c r="H953" s="59">
        <v>19</v>
      </c>
      <c r="I953" s="59">
        <v>20</v>
      </c>
      <c r="J953" s="59"/>
      <c r="K953" s="61">
        <v>5</v>
      </c>
      <c r="L953" t="s">
        <v>151</v>
      </c>
    </row>
    <row r="954" spans="1:13" outlineLevel="1" x14ac:dyDescent="0.25">
      <c r="A954" s="52">
        <f t="shared" si="93"/>
        <v>46</v>
      </c>
      <c r="B954" s="52" t="str">
        <f t="shared" si="91"/>
        <v/>
      </c>
      <c r="C954" s="58">
        <f t="shared" si="94"/>
        <v>6</v>
      </c>
      <c r="D954" s="58" t="str">
        <f t="shared" si="95"/>
        <v>A</v>
      </c>
      <c r="E954" s="59">
        <v>21</v>
      </c>
      <c r="F954" s="59">
        <v>22</v>
      </c>
      <c r="G954" s="59"/>
      <c r="H954" s="59">
        <v>23</v>
      </c>
      <c r="I954" s="59">
        <v>24</v>
      </c>
      <c r="J954" s="59"/>
      <c r="K954" s="61">
        <v>6</v>
      </c>
      <c r="L954" t="s">
        <v>151</v>
      </c>
    </row>
    <row r="955" spans="1:13" outlineLevel="1" x14ac:dyDescent="0.25">
      <c r="A955" s="52">
        <f t="shared" si="93"/>
        <v>46</v>
      </c>
      <c r="B955" s="52" t="str">
        <f t="shared" si="91"/>
        <v/>
      </c>
      <c r="C955" s="58">
        <f t="shared" si="94"/>
        <v>7</v>
      </c>
      <c r="D955" s="58" t="str">
        <f t="shared" si="95"/>
        <v>A</v>
      </c>
      <c r="E955" s="59">
        <v>25</v>
      </c>
      <c r="F955" s="59">
        <v>26</v>
      </c>
      <c r="G955" s="59">
        <v>41</v>
      </c>
      <c r="H955" s="59">
        <v>27</v>
      </c>
      <c r="I955" s="59">
        <v>28</v>
      </c>
      <c r="J955" s="59">
        <v>42</v>
      </c>
      <c r="K955" s="61">
        <v>7</v>
      </c>
      <c r="L955" t="s">
        <v>151</v>
      </c>
    </row>
    <row r="956" spans="1:13" outlineLevel="1" x14ac:dyDescent="0.25">
      <c r="A956" s="52">
        <f t="shared" si="93"/>
        <v>46</v>
      </c>
      <c r="B956" s="52" t="str">
        <f t="shared" si="91"/>
        <v/>
      </c>
      <c r="C956" s="58">
        <f t="shared" si="94"/>
        <v>8</v>
      </c>
      <c r="D956" s="58" t="str">
        <f t="shared" si="95"/>
        <v>A</v>
      </c>
      <c r="E956" s="59">
        <v>29</v>
      </c>
      <c r="F956" s="59">
        <v>30</v>
      </c>
      <c r="G956" s="59">
        <v>43</v>
      </c>
      <c r="H956" s="59">
        <v>31</v>
      </c>
      <c r="I956" s="59">
        <v>32</v>
      </c>
      <c r="J956" s="59">
        <v>44</v>
      </c>
      <c r="K956" s="61">
        <v>8</v>
      </c>
      <c r="L956" t="s">
        <v>151</v>
      </c>
    </row>
    <row r="957" spans="1:13" outlineLevel="1" x14ac:dyDescent="0.25">
      <c r="A957" s="52">
        <f t="shared" ref="A957:A988" si="96">A956</f>
        <v>46</v>
      </c>
      <c r="B957" s="52" t="str">
        <f t="shared" ref="B957:B1014" si="97">IF(A957&lt;&gt;$B$3,"",$B$3&amp;"-"&amp;D957&amp;"-"&amp;C957)</f>
        <v/>
      </c>
      <c r="C957" s="58">
        <f t="shared" si="94"/>
        <v>9</v>
      </c>
      <c r="D957" s="58" t="str">
        <f t="shared" si="95"/>
        <v>A</v>
      </c>
      <c r="E957" s="59">
        <v>33</v>
      </c>
      <c r="F957" s="59">
        <v>34</v>
      </c>
      <c r="G957" s="59"/>
      <c r="H957" s="59">
        <v>35</v>
      </c>
      <c r="I957" s="59">
        <v>36</v>
      </c>
      <c r="J957" s="59"/>
      <c r="K957" s="61">
        <v>9</v>
      </c>
      <c r="L957" t="s">
        <v>151</v>
      </c>
    </row>
    <row r="958" spans="1:13" outlineLevel="1" x14ac:dyDescent="0.25">
      <c r="A958" s="52">
        <f t="shared" si="96"/>
        <v>46</v>
      </c>
      <c r="B958" s="52" t="str">
        <f t="shared" si="97"/>
        <v/>
      </c>
      <c r="C958" s="58">
        <f t="shared" si="94"/>
        <v>10</v>
      </c>
      <c r="D958" s="58" t="str">
        <f t="shared" si="95"/>
        <v>A</v>
      </c>
      <c r="E958" s="59">
        <v>37</v>
      </c>
      <c r="F958" s="59">
        <v>38</v>
      </c>
      <c r="G958" s="59"/>
      <c r="H958" s="59">
        <v>39</v>
      </c>
      <c r="I958" s="59">
        <v>40</v>
      </c>
      <c r="J958" s="59"/>
      <c r="K958" s="61">
        <v>10</v>
      </c>
      <c r="L958" t="s">
        <v>151</v>
      </c>
    </row>
    <row r="959" spans="1:13" outlineLevel="1" x14ac:dyDescent="0.25">
      <c r="A959" s="52">
        <f t="shared" si="96"/>
        <v>46</v>
      </c>
      <c r="B959" s="52" t="str">
        <f t="shared" si="97"/>
        <v/>
      </c>
      <c r="C959" s="58">
        <f t="shared" si="94"/>
        <v>1</v>
      </c>
      <c r="D959" s="58" t="str">
        <f t="shared" si="95"/>
        <v>B</v>
      </c>
      <c r="E959" s="59">
        <v>24</v>
      </c>
      <c r="F959" s="59">
        <v>37</v>
      </c>
      <c r="G959" s="59">
        <v>17</v>
      </c>
      <c r="H959" s="59">
        <v>20</v>
      </c>
      <c r="I959" s="59">
        <v>35</v>
      </c>
      <c r="J959" s="59">
        <v>38</v>
      </c>
      <c r="K959" s="61">
        <v>1</v>
      </c>
      <c r="L959" t="s">
        <v>152</v>
      </c>
    </row>
    <row r="960" spans="1:13" outlineLevel="1" x14ac:dyDescent="0.25">
      <c r="A960" s="52">
        <f t="shared" si="96"/>
        <v>46</v>
      </c>
      <c r="B960" s="52" t="str">
        <f t="shared" si="97"/>
        <v/>
      </c>
      <c r="C960" s="58">
        <f t="shared" si="94"/>
        <v>2</v>
      </c>
      <c r="D960" s="58" t="str">
        <f t="shared" si="95"/>
        <v>B</v>
      </c>
      <c r="E960" s="59">
        <v>9</v>
      </c>
      <c r="F960" s="59">
        <v>40</v>
      </c>
      <c r="G960" s="59">
        <v>18</v>
      </c>
      <c r="H960" s="59">
        <v>13</v>
      </c>
      <c r="I960" s="59">
        <v>7</v>
      </c>
      <c r="J960" s="59">
        <v>22</v>
      </c>
      <c r="K960" s="61">
        <v>2</v>
      </c>
      <c r="L960" t="s">
        <v>152</v>
      </c>
    </row>
    <row r="961" spans="1:12" outlineLevel="1" x14ac:dyDescent="0.25">
      <c r="A961" s="52">
        <f t="shared" si="96"/>
        <v>46</v>
      </c>
      <c r="B961" s="52" t="str">
        <f t="shared" si="97"/>
        <v/>
      </c>
      <c r="C961" s="58">
        <f t="shared" si="94"/>
        <v>3</v>
      </c>
      <c r="D961" s="58" t="str">
        <f t="shared" si="95"/>
        <v>B</v>
      </c>
      <c r="E961" s="59">
        <v>1</v>
      </c>
      <c r="F961" s="59">
        <v>36</v>
      </c>
      <c r="G961" s="59"/>
      <c r="H961" s="59">
        <v>12</v>
      </c>
      <c r="I961" s="59">
        <v>39</v>
      </c>
      <c r="J961" s="59"/>
      <c r="K961" s="61">
        <v>3</v>
      </c>
      <c r="L961" t="s">
        <v>152</v>
      </c>
    </row>
    <row r="962" spans="1:12" outlineLevel="1" x14ac:dyDescent="0.25">
      <c r="A962" s="52">
        <f t="shared" si="96"/>
        <v>46</v>
      </c>
      <c r="B962" s="52" t="str">
        <f t="shared" si="97"/>
        <v/>
      </c>
      <c r="C962" s="58">
        <f t="shared" si="94"/>
        <v>4</v>
      </c>
      <c r="D962" s="58" t="str">
        <f t="shared" si="95"/>
        <v>B</v>
      </c>
      <c r="E962" s="59">
        <v>3</v>
      </c>
      <c r="F962" s="59">
        <v>30</v>
      </c>
      <c r="G962" s="59"/>
      <c r="H962" s="59">
        <v>29</v>
      </c>
      <c r="I962" s="59">
        <v>23</v>
      </c>
      <c r="J962" s="59"/>
      <c r="K962" s="61">
        <v>4</v>
      </c>
      <c r="L962" t="s">
        <v>152</v>
      </c>
    </row>
    <row r="963" spans="1:12" outlineLevel="1" x14ac:dyDescent="0.25">
      <c r="A963" s="52">
        <f t="shared" si="96"/>
        <v>46</v>
      </c>
      <c r="B963" s="52" t="str">
        <f t="shared" si="97"/>
        <v/>
      </c>
      <c r="C963" s="58">
        <f t="shared" si="94"/>
        <v>5</v>
      </c>
      <c r="D963" s="58" t="str">
        <f t="shared" si="95"/>
        <v>B</v>
      </c>
      <c r="E963" s="59">
        <v>46</v>
      </c>
      <c r="F963" s="59">
        <v>41</v>
      </c>
      <c r="G963" s="59"/>
      <c r="H963" s="59">
        <v>6</v>
      </c>
      <c r="I963" s="59">
        <v>33</v>
      </c>
      <c r="J963" s="59"/>
      <c r="K963" s="61">
        <v>5</v>
      </c>
      <c r="L963" t="s">
        <v>152</v>
      </c>
    </row>
    <row r="964" spans="1:12" outlineLevel="1" x14ac:dyDescent="0.25">
      <c r="A964" s="52">
        <f t="shared" si="96"/>
        <v>46</v>
      </c>
      <c r="B964" s="52" t="str">
        <f t="shared" si="97"/>
        <v/>
      </c>
      <c r="C964" s="58">
        <f t="shared" si="94"/>
        <v>6</v>
      </c>
      <c r="D964" s="58" t="str">
        <f t="shared" si="95"/>
        <v>B</v>
      </c>
      <c r="E964" s="59">
        <v>21</v>
      </c>
      <c r="F964" s="59">
        <v>5</v>
      </c>
      <c r="G964" s="59">
        <v>10</v>
      </c>
      <c r="H964" s="59">
        <v>11</v>
      </c>
      <c r="I964" s="59">
        <v>14</v>
      </c>
      <c r="J964" s="59">
        <v>16</v>
      </c>
      <c r="K964" s="61">
        <v>6</v>
      </c>
      <c r="L964" t="s">
        <v>152</v>
      </c>
    </row>
    <row r="965" spans="1:12" outlineLevel="1" x14ac:dyDescent="0.25">
      <c r="A965" s="52">
        <f t="shared" si="96"/>
        <v>46</v>
      </c>
      <c r="B965" s="52" t="str">
        <f t="shared" si="97"/>
        <v/>
      </c>
      <c r="C965" s="58">
        <f t="shared" si="94"/>
        <v>7</v>
      </c>
      <c r="D965" s="58" t="str">
        <f t="shared" si="95"/>
        <v>B</v>
      </c>
      <c r="E965" s="59">
        <v>19</v>
      </c>
      <c r="F965" s="59">
        <v>34</v>
      </c>
      <c r="G965" s="59"/>
      <c r="H965" s="59">
        <v>8</v>
      </c>
      <c r="I965" s="59">
        <v>27</v>
      </c>
      <c r="J965" s="59"/>
      <c r="K965" s="61">
        <v>7</v>
      </c>
      <c r="L965" t="s">
        <v>152</v>
      </c>
    </row>
    <row r="966" spans="1:12" outlineLevel="1" x14ac:dyDescent="0.25">
      <c r="A966" s="52">
        <f t="shared" si="96"/>
        <v>46</v>
      </c>
      <c r="B966" s="52" t="str">
        <f t="shared" si="97"/>
        <v/>
      </c>
      <c r="C966" s="58">
        <f t="shared" si="94"/>
        <v>8</v>
      </c>
      <c r="D966" s="58" t="str">
        <f t="shared" si="95"/>
        <v>B</v>
      </c>
      <c r="E966" s="59">
        <v>4</v>
      </c>
      <c r="F966" s="59">
        <v>26</v>
      </c>
      <c r="G966" s="59"/>
      <c r="H966" s="59">
        <v>2</v>
      </c>
      <c r="I966" s="59">
        <v>32</v>
      </c>
      <c r="J966" s="59"/>
      <c r="K966" s="61">
        <v>8</v>
      </c>
      <c r="L966" t="s">
        <v>152</v>
      </c>
    </row>
    <row r="967" spans="1:12" outlineLevel="1" x14ac:dyDescent="0.25">
      <c r="A967" s="52">
        <f t="shared" si="96"/>
        <v>46</v>
      </c>
      <c r="B967" s="52" t="str">
        <f t="shared" si="97"/>
        <v/>
      </c>
      <c r="C967" s="58">
        <f t="shared" si="94"/>
        <v>9</v>
      </c>
      <c r="D967" s="58" t="str">
        <f t="shared" si="95"/>
        <v>B</v>
      </c>
      <c r="E967" s="59">
        <v>43</v>
      </c>
      <c r="F967" s="59">
        <v>25</v>
      </c>
      <c r="G967" s="59"/>
      <c r="H967" s="59">
        <v>15</v>
      </c>
      <c r="I967" s="59">
        <v>44</v>
      </c>
      <c r="J967" s="59"/>
      <c r="K967" s="61">
        <v>9</v>
      </c>
      <c r="L967" t="s">
        <v>152</v>
      </c>
    </row>
    <row r="968" spans="1:12" outlineLevel="1" x14ac:dyDescent="0.25">
      <c r="A968" s="52">
        <f t="shared" si="96"/>
        <v>46</v>
      </c>
      <c r="B968" s="52" t="str">
        <f t="shared" si="97"/>
        <v/>
      </c>
      <c r="C968" s="58">
        <f t="shared" si="94"/>
        <v>10</v>
      </c>
      <c r="D968" s="58" t="str">
        <f t="shared" si="95"/>
        <v>B</v>
      </c>
      <c r="E968" s="59">
        <v>45</v>
      </c>
      <c r="F968" s="59">
        <v>31</v>
      </c>
      <c r="G968" s="59"/>
      <c r="H968" s="59">
        <v>28</v>
      </c>
      <c r="I968" s="59">
        <v>42</v>
      </c>
      <c r="J968" s="59"/>
      <c r="K968" s="61">
        <v>10</v>
      </c>
      <c r="L968" t="s">
        <v>152</v>
      </c>
    </row>
    <row r="969" spans="1:12" outlineLevel="1" x14ac:dyDescent="0.25">
      <c r="A969" s="52">
        <f t="shared" si="96"/>
        <v>46</v>
      </c>
      <c r="B969" s="52" t="str">
        <f t="shared" si="97"/>
        <v/>
      </c>
      <c r="C969" s="58">
        <f t="shared" si="94"/>
        <v>1</v>
      </c>
      <c r="D969" s="58" t="str">
        <f t="shared" si="95"/>
        <v>C</v>
      </c>
      <c r="E969" s="59">
        <v>8</v>
      </c>
      <c r="F969" s="59">
        <v>19</v>
      </c>
      <c r="G969" s="59">
        <v>6</v>
      </c>
      <c r="H969" s="59">
        <v>15</v>
      </c>
      <c r="I969" s="59">
        <v>18</v>
      </c>
      <c r="J969" s="59">
        <v>43</v>
      </c>
      <c r="K969" s="61">
        <v>1</v>
      </c>
      <c r="L969" t="s">
        <v>153</v>
      </c>
    </row>
    <row r="970" spans="1:12" outlineLevel="1" x14ac:dyDescent="0.25">
      <c r="A970" s="52">
        <f t="shared" si="96"/>
        <v>46</v>
      </c>
      <c r="B970" s="52" t="str">
        <f t="shared" si="97"/>
        <v/>
      </c>
      <c r="C970" s="58">
        <f t="shared" si="94"/>
        <v>2</v>
      </c>
      <c r="D970" s="58" t="str">
        <f t="shared" si="95"/>
        <v>C</v>
      </c>
      <c r="E970" s="59">
        <v>12</v>
      </c>
      <c r="F970" s="59">
        <v>39</v>
      </c>
      <c r="G970" s="59">
        <v>26</v>
      </c>
      <c r="H970" s="59">
        <v>34</v>
      </c>
      <c r="I970" s="59">
        <v>46</v>
      </c>
      <c r="J970" s="59">
        <v>45</v>
      </c>
      <c r="K970" s="61">
        <v>2</v>
      </c>
      <c r="L970" t="s">
        <v>153</v>
      </c>
    </row>
    <row r="971" spans="1:12" outlineLevel="1" x14ac:dyDescent="0.25">
      <c r="A971" s="52">
        <f t="shared" si="96"/>
        <v>46</v>
      </c>
      <c r="B971" s="52" t="str">
        <f t="shared" si="97"/>
        <v/>
      </c>
      <c r="C971" s="58">
        <f t="shared" si="94"/>
        <v>3</v>
      </c>
      <c r="D971" s="58" t="str">
        <f t="shared" si="95"/>
        <v>C</v>
      </c>
      <c r="E971" s="59">
        <v>1</v>
      </c>
      <c r="F971" s="59">
        <v>30</v>
      </c>
      <c r="G971" s="59"/>
      <c r="H971" s="59">
        <v>20</v>
      </c>
      <c r="I971" s="59">
        <v>37</v>
      </c>
      <c r="J971" s="59"/>
      <c r="K971" s="61">
        <v>3</v>
      </c>
      <c r="L971" t="s">
        <v>153</v>
      </c>
    </row>
    <row r="972" spans="1:12" outlineLevel="1" x14ac:dyDescent="0.25">
      <c r="A972" s="52">
        <f t="shared" si="96"/>
        <v>46</v>
      </c>
      <c r="B972" s="52" t="str">
        <f t="shared" si="97"/>
        <v/>
      </c>
      <c r="C972" s="58">
        <f t="shared" si="94"/>
        <v>4</v>
      </c>
      <c r="D972" s="58" t="str">
        <f t="shared" si="95"/>
        <v>C</v>
      </c>
      <c r="E972" s="59">
        <v>3</v>
      </c>
      <c r="F972" s="59">
        <v>16</v>
      </c>
      <c r="G972" s="59"/>
      <c r="H972" s="59">
        <v>24</v>
      </c>
      <c r="I972" s="59">
        <v>28</v>
      </c>
      <c r="J972" s="59"/>
      <c r="K972" s="61">
        <v>4</v>
      </c>
      <c r="L972" t="s">
        <v>153</v>
      </c>
    </row>
    <row r="973" spans="1:12" outlineLevel="1" x14ac:dyDescent="0.25">
      <c r="A973" s="52">
        <f t="shared" si="96"/>
        <v>46</v>
      </c>
      <c r="B973" s="52" t="str">
        <f t="shared" si="97"/>
        <v/>
      </c>
      <c r="C973" s="58">
        <f t="shared" si="94"/>
        <v>5</v>
      </c>
      <c r="D973" s="58" t="str">
        <f t="shared" si="95"/>
        <v>C</v>
      </c>
      <c r="E973" s="59">
        <v>9</v>
      </c>
      <c r="F973" s="59">
        <v>14</v>
      </c>
      <c r="G973" s="59"/>
      <c r="H973" s="59">
        <v>7</v>
      </c>
      <c r="I973" s="59">
        <v>17</v>
      </c>
      <c r="J973" s="59"/>
      <c r="K973" s="61">
        <v>5</v>
      </c>
      <c r="L973" t="s">
        <v>153</v>
      </c>
    </row>
    <row r="974" spans="1:12" outlineLevel="1" x14ac:dyDescent="0.25">
      <c r="A974" s="52">
        <f t="shared" si="96"/>
        <v>46</v>
      </c>
      <c r="B974" s="52" t="str">
        <f t="shared" si="97"/>
        <v/>
      </c>
      <c r="C974" s="58">
        <f t="shared" si="94"/>
        <v>6</v>
      </c>
      <c r="D974" s="58" t="str">
        <f t="shared" si="95"/>
        <v>C</v>
      </c>
      <c r="E974" s="59">
        <v>33</v>
      </c>
      <c r="F974" s="59">
        <v>36</v>
      </c>
      <c r="G974" s="59">
        <v>21</v>
      </c>
      <c r="H974" s="59">
        <v>23</v>
      </c>
      <c r="I974" s="59">
        <v>38</v>
      </c>
      <c r="J974" s="59">
        <v>44</v>
      </c>
      <c r="K974" s="61">
        <v>6</v>
      </c>
      <c r="L974" t="s">
        <v>153</v>
      </c>
    </row>
    <row r="975" spans="1:12" outlineLevel="1" x14ac:dyDescent="0.25">
      <c r="A975" s="52">
        <f t="shared" si="96"/>
        <v>46</v>
      </c>
      <c r="B975" s="52" t="str">
        <f t="shared" si="97"/>
        <v/>
      </c>
      <c r="C975" s="58">
        <f t="shared" si="94"/>
        <v>7</v>
      </c>
      <c r="D975" s="58" t="str">
        <f t="shared" si="95"/>
        <v>C</v>
      </c>
      <c r="E975" s="59">
        <v>11</v>
      </c>
      <c r="F975" s="59">
        <v>41</v>
      </c>
      <c r="G975" s="59"/>
      <c r="H975" s="59">
        <v>32</v>
      </c>
      <c r="I975" s="59">
        <v>35</v>
      </c>
      <c r="J975" s="59"/>
      <c r="K975" s="61">
        <v>7</v>
      </c>
      <c r="L975" t="s">
        <v>153</v>
      </c>
    </row>
    <row r="976" spans="1:12" outlineLevel="1" x14ac:dyDescent="0.25">
      <c r="A976" s="52">
        <f t="shared" si="96"/>
        <v>46</v>
      </c>
      <c r="B976" s="52" t="str">
        <f t="shared" si="97"/>
        <v/>
      </c>
      <c r="C976" s="58">
        <f t="shared" si="94"/>
        <v>8</v>
      </c>
      <c r="D976" s="58" t="str">
        <f t="shared" si="95"/>
        <v>C</v>
      </c>
      <c r="E976" s="59">
        <v>10</v>
      </c>
      <c r="F976" s="59">
        <v>25</v>
      </c>
      <c r="G976" s="59"/>
      <c r="H976" s="59">
        <v>22</v>
      </c>
      <c r="I976" s="59">
        <v>29</v>
      </c>
      <c r="J976" s="59"/>
      <c r="K976" s="61">
        <v>8</v>
      </c>
      <c r="L976" t="s">
        <v>153</v>
      </c>
    </row>
    <row r="977" spans="1:13" outlineLevel="1" x14ac:dyDescent="0.25">
      <c r="A977" s="52">
        <f t="shared" si="96"/>
        <v>46</v>
      </c>
      <c r="B977" s="52" t="str">
        <f t="shared" si="97"/>
        <v/>
      </c>
      <c r="C977" s="58">
        <f t="shared" si="94"/>
        <v>9</v>
      </c>
      <c r="D977" s="58" t="str">
        <f t="shared" si="95"/>
        <v>C</v>
      </c>
      <c r="E977" s="59">
        <v>2</v>
      </c>
      <c r="F977" s="59">
        <v>5</v>
      </c>
      <c r="G977" s="59"/>
      <c r="H977" s="59">
        <v>31</v>
      </c>
      <c r="I977" s="59">
        <v>40</v>
      </c>
      <c r="J977" s="59"/>
      <c r="K977" s="61">
        <v>9</v>
      </c>
      <c r="L977" t="s">
        <v>153</v>
      </c>
    </row>
    <row r="978" spans="1:13" outlineLevel="1" x14ac:dyDescent="0.25">
      <c r="A978" s="52">
        <f t="shared" si="96"/>
        <v>46</v>
      </c>
      <c r="B978" s="52" t="str">
        <f t="shared" si="97"/>
        <v/>
      </c>
      <c r="C978" s="58">
        <f t="shared" si="94"/>
        <v>10</v>
      </c>
      <c r="D978" s="58" t="str">
        <f t="shared" si="95"/>
        <v>C</v>
      </c>
      <c r="E978" s="59">
        <v>4</v>
      </c>
      <c r="F978" s="59">
        <v>27</v>
      </c>
      <c r="G978" s="59"/>
      <c r="H978" s="59">
        <v>13</v>
      </c>
      <c r="I978" s="59">
        <v>42</v>
      </c>
      <c r="J978" s="59"/>
      <c r="K978" s="61">
        <v>10</v>
      </c>
      <c r="L978" t="s">
        <v>153</v>
      </c>
    </row>
    <row r="979" spans="1:13" outlineLevel="1" x14ac:dyDescent="0.25">
      <c r="A979" s="52">
        <f t="shared" si="96"/>
        <v>46</v>
      </c>
      <c r="B979" s="52" t="str">
        <f t="shared" si="97"/>
        <v/>
      </c>
      <c r="C979" s="58">
        <f t="shared" si="94"/>
        <v>1</v>
      </c>
      <c r="D979" s="58" t="str">
        <f t="shared" si="95"/>
        <v>D</v>
      </c>
      <c r="E979" s="127">
        <v>19</v>
      </c>
      <c r="F979" s="127">
        <v>33</v>
      </c>
      <c r="G979" s="127">
        <v>42</v>
      </c>
      <c r="H979" s="127">
        <v>2</v>
      </c>
      <c r="I979" s="127">
        <v>23</v>
      </c>
      <c r="J979" s="127">
        <v>25</v>
      </c>
      <c r="K979" s="61">
        <v>1</v>
      </c>
      <c r="L979" t="s">
        <v>154</v>
      </c>
    </row>
    <row r="980" spans="1:13" outlineLevel="1" x14ac:dyDescent="0.25">
      <c r="A980" s="52">
        <f t="shared" si="96"/>
        <v>46</v>
      </c>
      <c r="B980" s="52" t="str">
        <f t="shared" si="97"/>
        <v/>
      </c>
      <c r="C980" s="58">
        <f t="shared" si="94"/>
        <v>2</v>
      </c>
      <c r="D980" s="58" t="str">
        <f t="shared" si="95"/>
        <v>D</v>
      </c>
      <c r="E980" s="127">
        <v>28</v>
      </c>
      <c r="F980" s="127">
        <v>45</v>
      </c>
      <c r="G980" s="127"/>
      <c r="H980" s="127">
        <v>24</v>
      </c>
      <c r="I980" s="127">
        <v>43</v>
      </c>
      <c r="J980" s="127"/>
      <c r="K980" s="61">
        <v>2</v>
      </c>
      <c r="L980" t="s">
        <v>154</v>
      </c>
    </row>
    <row r="981" spans="1:13" outlineLevel="1" x14ac:dyDescent="0.25">
      <c r="A981" s="52">
        <f t="shared" si="96"/>
        <v>46</v>
      </c>
      <c r="B981" s="52" t="str">
        <f t="shared" si="97"/>
        <v/>
      </c>
      <c r="C981" s="58">
        <f t="shared" si="94"/>
        <v>3</v>
      </c>
      <c r="D981" s="58" t="str">
        <f t="shared" si="95"/>
        <v>D</v>
      </c>
      <c r="E981" s="127">
        <v>1</v>
      </c>
      <c r="F981" s="127">
        <v>20</v>
      </c>
      <c r="G981" s="127">
        <v>36</v>
      </c>
      <c r="H981" s="127">
        <v>9</v>
      </c>
      <c r="I981" s="127">
        <v>16</v>
      </c>
      <c r="J981" s="127">
        <v>41</v>
      </c>
      <c r="K981" s="61">
        <v>3</v>
      </c>
      <c r="L981" t="s">
        <v>154</v>
      </c>
    </row>
    <row r="982" spans="1:13" outlineLevel="1" x14ac:dyDescent="0.25">
      <c r="A982" s="52">
        <f t="shared" si="96"/>
        <v>46</v>
      </c>
      <c r="B982" s="52" t="str">
        <f t="shared" si="97"/>
        <v/>
      </c>
      <c r="C982" s="58">
        <f t="shared" si="94"/>
        <v>4</v>
      </c>
      <c r="D982" s="58" t="str">
        <f t="shared" si="95"/>
        <v>D</v>
      </c>
      <c r="E982" s="127">
        <v>3</v>
      </c>
      <c r="F982" s="127">
        <v>32</v>
      </c>
      <c r="G982" s="127"/>
      <c r="H982" s="127">
        <v>17</v>
      </c>
      <c r="I982" s="127">
        <v>40</v>
      </c>
      <c r="J982" s="127"/>
      <c r="K982" s="61">
        <v>4</v>
      </c>
      <c r="L982" t="s">
        <v>154</v>
      </c>
    </row>
    <row r="983" spans="1:13" outlineLevel="1" x14ac:dyDescent="0.25">
      <c r="A983" s="52">
        <f t="shared" si="96"/>
        <v>46</v>
      </c>
      <c r="B983" s="52" t="str">
        <f t="shared" si="97"/>
        <v/>
      </c>
      <c r="C983" s="58">
        <f t="shared" si="94"/>
        <v>5</v>
      </c>
      <c r="D983" s="58" t="str">
        <f t="shared" si="95"/>
        <v>D</v>
      </c>
      <c r="E983" s="127">
        <v>4</v>
      </c>
      <c r="F983" s="127">
        <v>13</v>
      </c>
      <c r="G983" s="127"/>
      <c r="H983" s="127">
        <v>6</v>
      </c>
      <c r="I983" s="127">
        <v>21</v>
      </c>
      <c r="J983" s="127"/>
      <c r="K983" s="61">
        <v>5</v>
      </c>
      <c r="L983" t="s">
        <v>154</v>
      </c>
    </row>
    <row r="984" spans="1:13" outlineLevel="1" x14ac:dyDescent="0.25">
      <c r="A984" s="52">
        <f t="shared" si="96"/>
        <v>46</v>
      </c>
      <c r="B984" s="52" t="str">
        <f t="shared" si="97"/>
        <v/>
      </c>
      <c r="C984" s="58">
        <f t="shared" si="94"/>
        <v>6</v>
      </c>
      <c r="D984" s="58" t="str">
        <f t="shared" si="95"/>
        <v>D</v>
      </c>
      <c r="E984" s="127">
        <v>5</v>
      </c>
      <c r="F984" s="127">
        <v>14</v>
      </c>
      <c r="G984" s="127"/>
      <c r="H984" s="127">
        <v>27</v>
      </c>
      <c r="I984" s="127">
        <v>34</v>
      </c>
      <c r="J984" s="127"/>
      <c r="K984" s="61">
        <v>6</v>
      </c>
      <c r="L984" t="s">
        <v>154</v>
      </c>
    </row>
    <row r="985" spans="1:13" outlineLevel="1" x14ac:dyDescent="0.25">
      <c r="A985" s="52">
        <f t="shared" si="96"/>
        <v>46</v>
      </c>
      <c r="B985" s="52" t="str">
        <f t="shared" si="97"/>
        <v/>
      </c>
      <c r="C985" s="58">
        <f t="shared" si="94"/>
        <v>7</v>
      </c>
      <c r="D985" s="58" t="str">
        <f t="shared" si="95"/>
        <v>D</v>
      </c>
      <c r="E985" s="127">
        <v>8</v>
      </c>
      <c r="F985" s="127">
        <v>29</v>
      </c>
      <c r="G985" s="127"/>
      <c r="H985" s="127">
        <v>11</v>
      </c>
      <c r="I985" s="127">
        <v>18</v>
      </c>
      <c r="J985" s="127"/>
      <c r="K985" s="61">
        <v>7</v>
      </c>
      <c r="L985" t="s">
        <v>154</v>
      </c>
    </row>
    <row r="986" spans="1:13" outlineLevel="1" x14ac:dyDescent="0.25">
      <c r="A986" s="52">
        <f t="shared" si="96"/>
        <v>46</v>
      </c>
      <c r="B986" s="52" t="str">
        <f t="shared" si="97"/>
        <v/>
      </c>
      <c r="C986" s="58">
        <f t="shared" si="94"/>
        <v>8</v>
      </c>
      <c r="D986" s="58" t="str">
        <f t="shared" si="95"/>
        <v>D</v>
      </c>
      <c r="E986" s="127">
        <v>7</v>
      </c>
      <c r="F986" s="127">
        <v>22</v>
      </c>
      <c r="G986" s="127">
        <v>39</v>
      </c>
      <c r="H986" s="127">
        <v>12</v>
      </c>
      <c r="I986" s="127">
        <v>35</v>
      </c>
      <c r="J986" s="127">
        <v>30</v>
      </c>
      <c r="K986" s="61">
        <v>8</v>
      </c>
      <c r="L986" t="s">
        <v>154</v>
      </c>
    </row>
    <row r="987" spans="1:13" outlineLevel="1" x14ac:dyDescent="0.25">
      <c r="A987" s="52">
        <f t="shared" si="96"/>
        <v>46</v>
      </c>
      <c r="B987" s="52" t="str">
        <f t="shared" si="97"/>
        <v/>
      </c>
      <c r="C987" s="58">
        <f t="shared" ref="C987:C1043" si="98">K987</f>
        <v>9</v>
      </c>
      <c r="D987" s="58" t="str">
        <f t="shared" ref="D987:D1043" si="99">IF(C987="","",L987)</f>
        <v>D</v>
      </c>
      <c r="E987" s="127">
        <v>15</v>
      </c>
      <c r="F987" s="127">
        <v>44</v>
      </c>
      <c r="G987" s="127"/>
      <c r="H987" s="127">
        <v>38</v>
      </c>
      <c r="I987" s="127">
        <v>46</v>
      </c>
      <c r="J987" s="127"/>
      <c r="K987" s="61">
        <v>9</v>
      </c>
      <c r="L987" t="s">
        <v>154</v>
      </c>
    </row>
    <row r="988" spans="1:13" ht="15.75" outlineLevel="1" thickBot="1" x14ac:dyDescent="0.3">
      <c r="A988" s="52">
        <f t="shared" si="96"/>
        <v>46</v>
      </c>
      <c r="B988" s="52" t="str">
        <f t="shared" si="97"/>
        <v/>
      </c>
      <c r="C988" s="58">
        <f t="shared" si="98"/>
        <v>10</v>
      </c>
      <c r="D988" s="58" t="str">
        <f t="shared" si="99"/>
        <v>D</v>
      </c>
      <c r="E988" s="127">
        <v>10</v>
      </c>
      <c r="F988" s="127">
        <v>37</v>
      </c>
      <c r="G988" s="127"/>
      <c r="H988" s="127">
        <v>26</v>
      </c>
      <c r="I988" s="127">
        <v>31</v>
      </c>
      <c r="J988" s="127"/>
      <c r="K988" s="61">
        <v>10</v>
      </c>
      <c r="L988" t="s">
        <v>154</v>
      </c>
    </row>
    <row r="989" spans="1:13" ht="15.75" outlineLevel="1" thickTop="1" x14ac:dyDescent="0.25">
      <c r="A989" s="64">
        <v>47</v>
      </c>
      <c r="B989" s="64" t="str">
        <f t="shared" si="97"/>
        <v/>
      </c>
      <c r="C989" s="62">
        <f t="shared" si="98"/>
        <v>1</v>
      </c>
      <c r="D989" s="62" t="str">
        <f t="shared" si="99"/>
        <v>A</v>
      </c>
      <c r="E989" s="63">
        <v>1</v>
      </c>
      <c r="F989" s="63">
        <v>2</v>
      </c>
      <c r="G989" s="63">
        <v>45</v>
      </c>
      <c r="H989" s="63">
        <v>3</v>
      </c>
      <c r="I989" s="63">
        <v>4</v>
      </c>
      <c r="J989" s="63">
        <v>46</v>
      </c>
      <c r="K989" s="61">
        <v>1</v>
      </c>
      <c r="L989" t="s">
        <v>151</v>
      </c>
      <c r="M989" s="186" t="s">
        <v>281</v>
      </c>
    </row>
    <row r="990" spans="1:13" outlineLevel="1" x14ac:dyDescent="0.25">
      <c r="A990" s="64">
        <f t="shared" ref="A990:A1028" si="100">A989</f>
        <v>47</v>
      </c>
      <c r="B990" s="64" t="str">
        <f t="shared" si="97"/>
        <v/>
      </c>
      <c r="C990" s="62">
        <f t="shared" si="98"/>
        <v>2</v>
      </c>
      <c r="D990" s="62" t="str">
        <f t="shared" si="99"/>
        <v>A</v>
      </c>
      <c r="E990" s="63">
        <v>5</v>
      </c>
      <c r="F990" s="63">
        <v>6</v>
      </c>
      <c r="G990" s="63">
        <v>47</v>
      </c>
      <c r="H990" s="63">
        <v>7</v>
      </c>
      <c r="I990" s="63">
        <v>8</v>
      </c>
      <c r="J990" s="63">
        <v>41</v>
      </c>
      <c r="K990" s="61">
        <v>2</v>
      </c>
      <c r="L990" t="s">
        <v>151</v>
      </c>
    </row>
    <row r="991" spans="1:13" outlineLevel="1" x14ac:dyDescent="0.25">
      <c r="A991" s="64">
        <f t="shared" si="100"/>
        <v>47</v>
      </c>
      <c r="B991" s="64" t="str">
        <f t="shared" si="97"/>
        <v/>
      </c>
      <c r="C991" s="62">
        <f t="shared" si="98"/>
        <v>3</v>
      </c>
      <c r="D991" s="62" t="str">
        <f t="shared" si="99"/>
        <v>A</v>
      </c>
      <c r="E991" s="63">
        <v>9</v>
      </c>
      <c r="F991" s="63">
        <v>10</v>
      </c>
      <c r="G991" s="63"/>
      <c r="H991" s="63">
        <v>11</v>
      </c>
      <c r="I991" s="63">
        <v>12</v>
      </c>
      <c r="J991" s="63"/>
      <c r="K991" s="61">
        <v>3</v>
      </c>
      <c r="L991" t="s">
        <v>151</v>
      </c>
    </row>
    <row r="992" spans="1:13" outlineLevel="1" x14ac:dyDescent="0.25">
      <c r="A992" s="64">
        <f t="shared" si="100"/>
        <v>47</v>
      </c>
      <c r="B992" s="64" t="str">
        <f t="shared" si="97"/>
        <v/>
      </c>
      <c r="C992" s="62">
        <f t="shared" si="98"/>
        <v>4</v>
      </c>
      <c r="D992" s="62" t="str">
        <f t="shared" si="99"/>
        <v>A</v>
      </c>
      <c r="E992" s="63">
        <v>13</v>
      </c>
      <c r="F992" s="63">
        <v>14</v>
      </c>
      <c r="G992" s="63"/>
      <c r="H992" s="63">
        <v>15</v>
      </c>
      <c r="I992" s="63">
        <v>16</v>
      </c>
      <c r="J992" s="63"/>
      <c r="K992" s="61">
        <v>4</v>
      </c>
      <c r="L992" t="s">
        <v>151</v>
      </c>
    </row>
    <row r="993" spans="1:12" outlineLevel="1" x14ac:dyDescent="0.25">
      <c r="A993" s="64">
        <f t="shared" si="100"/>
        <v>47</v>
      </c>
      <c r="B993" s="64" t="str">
        <f t="shared" si="97"/>
        <v/>
      </c>
      <c r="C993" s="62">
        <f t="shared" si="98"/>
        <v>5</v>
      </c>
      <c r="D993" s="62" t="str">
        <f t="shared" si="99"/>
        <v>A</v>
      </c>
      <c r="E993" s="63">
        <v>17</v>
      </c>
      <c r="F993" s="63">
        <v>18</v>
      </c>
      <c r="G993" s="63"/>
      <c r="H993" s="63">
        <v>19</v>
      </c>
      <c r="I993" s="63">
        <v>20</v>
      </c>
      <c r="J993" s="63"/>
      <c r="K993" s="61">
        <v>5</v>
      </c>
      <c r="L993" t="s">
        <v>151</v>
      </c>
    </row>
    <row r="994" spans="1:12" outlineLevel="1" x14ac:dyDescent="0.25">
      <c r="A994" s="64">
        <f t="shared" si="100"/>
        <v>47</v>
      </c>
      <c r="B994" s="64" t="str">
        <f t="shared" si="97"/>
        <v/>
      </c>
      <c r="C994" s="62">
        <f t="shared" si="98"/>
        <v>6</v>
      </c>
      <c r="D994" s="62" t="str">
        <f t="shared" si="99"/>
        <v>A</v>
      </c>
      <c r="E994" s="63">
        <v>21</v>
      </c>
      <c r="F994" s="63">
        <v>22</v>
      </c>
      <c r="G994" s="63"/>
      <c r="H994" s="63">
        <v>23</v>
      </c>
      <c r="I994" s="63">
        <v>24</v>
      </c>
      <c r="J994" s="63"/>
      <c r="K994" s="61">
        <v>6</v>
      </c>
      <c r="L994" t="s">
        <v>151</v>
      </c>
    </row>
    <row r="995" spans="1:12" outlineLevel="1" x14ac:dyDescent="0.25">
      <c r="A995" s="64">
        <f t="shared" si="100"/>
        <v>47</v>
      </c>
      <c r="B995" s="64" t="str">
        <f t="shared" si="97"/>
        <v/>
      </c>
      <c r="C995" s="62">
        <f t="shared" si="98"/>
        <v>7</v>
      </c>
      <c r="D995" s="62" t="str">
        <f t="shared" si="99"/>
        <v>A</v>
      </c>
      <c r="E995" s="63">
        <v>25</v>
      </c>
      <c r="F995" s="63">
        <v>26</v>
      </c>
      <c r="G995" s="63">
        <v>42</v>
      </c>
      <c r="H995" s="63">
        <v>27</v>
      </c>
      <c r="I995" s="63">
        <v>28</v>
      </c>
      <c r="J995" s="63">
        <v>43</v>
      </c>
      <c r="K995" s="61">
        <v>7</v>
      </c>
      <c r="L995" t="s">
        <v>151</v>
      </c>
    </row>
    <row r="996" spans="1:12" outlineLevel="1" x14ac:dyDescent="0.25">
      <c r="A996" s="64">
        <f t="shared" si="100"/>
        <v>47</v>
      </c>
      <c r="B996" s="64" t="str">
        <f t="shared" si="97"/>
        <v/>
      </c>
      <c r="C996" s="62">
        <f t="shared" si="98"/>
        <v>8</v>
      </c>
      <c r="D996" s="62" t="str">
        <f t="shared" si="99"/>
        <v>A</v>
      </c>
      <c r="E996" s="63">
        <v>29</v>
      </c>
      <c r="F996" s="63">
        <v>30</v>
      </c>
      <c r="G996" s="63">
        <v>44</v>
      </c>
      <c r="H996" s="63">
        <v>31</v>
      </c>
      <c r="I996" s="63">
        <v>32</v>
      </c>
      <c r="J996" s="63"/>
      <c r="K996" s="61">
        <v>8</v>
      </c>
      <c r="L996" t="s">
        <v>151</v>
      </c>
    </row>
    <row r="997" spans="1:12" outlineLevel="1" x14ac:dyDescent="0.25">
      <c r="A997" s="64">
        <f t="shared" si="100"/>
        <v>47</v>
      </c>
      <c r="B997" s="64" t="str">
        <f t="shared" si="97"/>
        <v/>
      </c>
      <c r="C997" s="62">
        <f t="shared" si="98"/>
        <v>9</v>
      </c>
      <c r="D997" s="62" t="str">
        <f t="shared" si="99"/>
        <v>A</v>
      </c>
      <c r="E997" s="63">
        <v>33</v>
      </c>
      <c r="F997" s="63">
        <v>34</v>
      </c>
      <c r="G997" s="63"/>
      <c r="H997" s="63">
        <v>35</v>
      </c>
      <c r="I997" s="63">
        <v>36</v>
      </c>
      <c r="J997" s="63"/>
      <c r="K997" s="61">
        <v>9</v>
      </c>
      <c r="L997" t="s">
        <v>151</v>
      </c>
    </row>
    <row r="998" spans="1:12" outlineLevel="1" x14ac:dyDescent="0.25">
      <c r="A998" s="64">
        <f t="shared" si="100"/>
        <v>47</v>
      </c>
      <c r="B998" s="64" t="str">
        <f t="shared" si="97"/>
        <v/>
      </c>
      <c r="C998" s="62">
        <f t="shared" si="98"/>
        <v>10</v>
      </c>
      <c r="D998" s="62" t="str">
        <f t="shared" si="99"/>
        <v>A</v>
      </c>
      <c r="E998" s="63">
        <v>37</v>
      </c>
      <c r="F998" s="63">
        <v>38</v>
      </c>
      <c r="G998" s="63"/>
      <c r="H998" s="63">
        <v>39</v>
      </c>
      <c r="I998" s="63">
        <v>40</v>
      </c>
      <c r="J998" s="63"/>
      <c r="K998" s="61">
        <v>10</v>
      </c>
      <c r="L998" t="s">
        <v>151</v>
      </c>
    </row>
    <row r="999" spans="1:12" outlineLevel="1" x14ac:dyDescent="0.25">
      <c r="A999" s="64">
        <f t="shared" si="100"/>
        <v>47</v>
      </c>
      <c r="B999" s="64" t="str">
        <f t="shared" si="97"/>
        <v/>
      </c>
      <c r="C999" s="62">
        <f t="shared" si="98"/>
        <v>1</v>
      </c>
      <c r="D999" s="62" t="str">
        <f t="shared" si="99"/>
        <v>B</v>
      </c>
      <c r="E999" s="63">
        <v>14</v>
      </c>
      <c r="F999" s="63">
        <v>32</v>
      </c>
      <c r="G999" s="63">
        <v>22</v>
      </c>
      <c r="H999" s="63">
        <v>31</v>
      </c>
      <c r="I999" s="63">
        <v>36</v>
      </c>
      <c r="J999" s="63">
        <v>40</v>
      </c>
      <c r="K999" s="61">
        <v>1</v>
      </c>
      <c r="L999" t="s">
        <v>152</v>
      </c>
    </row>
    <row r="1000" spans="1:12" outlineLevel="1" x14ac:dyDescent="0.25">
      <c r="A1000" s="64">
        <f t="shared" si="100"/>
        <v>47</v>
      </c>
      <c r="B1000" s="64" t="str">
        <f t="shared" si="97"/>
        <v/>
      </c>
      <c r="C1000" s="62">
        <f t="shared" si="98"/>
        <v>2</v>
      </c>
      <c r="D1000" s="62" t="str">
        <f t="shared" si="99"/>
        <v>B</v>
      </c>
      <c r="E1000" s="63">
        <v>21</v>
      </c>
      <c r="F1000" s="63">
        <v>10</v>
      </c>
      <c r="G1000" s="63">
        <v>23</v>
      </c>
      <c r="H1000" s="63">
        <v>15</v>
      </c>
      <c r="I1000" s="63">
        <v>20</v>
      </c>
      <c r="J1000" s="63">
        <v>13</v>
      </c>
      <c r="K1000" s="61">
        <v>2</v>
      </c>
      <c r="L1000" t="s">
        <v>152</v>
      </c>
    </row>
    <row r="1001" spans="1:12" outlineLevel="1" x14ac:dyDescent="0.25">
      <c r="A1001" s="64">
        <f t="shared" si="100"/>
        <v>47</v>
      </c>
      <c r="B1001" s="64" t="str">
        <f t="shared" si="97"/>
        <v/>
      </c>
      <c r="C1001" s="62">
        <f t="shared" si="98"/>
        <v>3</v>
      </c>
      <c r="D1001" s="62" t="str">
        <f t="shared" si="99"/>
        <v>B</v>
      </c>
      <c r="E1001" s="63">
        <v>5</v>
      </c>
      <c r="F1001" s="63">
        <v>30</v>
      </c>
      <c r="G1001" s="63"/>
      <c r="H1001" s="63">
        <v>43</v>
      </c>
      <c r="I1001" s="63">
        <v>26</v>
      </c>
      <c r="J1001" s="63"/>
      <c r="K1001" s="61">
        <v>3</v>
      </c>
      <c r="L1001" t="s">
        <v>152</v>
      </c>
    </row>
    <row r="1002" spans="1:12" outlineLevel="1" x14ac:dyDescent="0.25">
      <c r="A1002" s="64">
        <f t="shared" si="100"/>
        <v>47</v>
      </c>
      <c r="B1002" s="64" t="str">
        <f t="shared" si="97"/>
        <v/>
      </c>
      <c r="C1002" s="62">
        <f t="shared" si="98"/>
        <v>4</v>
      </c>
      <c r="D1002" s="62" t="str">
        <f t="shared" si="99"/>
        <v>B</v>
      </c>
      <c r="E1002" s="63">
        <v>2</v>
      </c>
      <c r="F1002" s="63">
        <v>25</v>
      </c>
      <c r="G1002" s="63"/>
      <c r="H1002" s="63">
        <v>4</v>
      </c>
      <c r="I1002" s="63">
        <v>28</v>
      </c>
      <c r="J1002" s="63"/>
      <c r="K1002" s="61">
        <v>4</v>
      </c>
      <c r="L1002" t="s">
        <v>152</v>
      </c>
    </row>
    <row r="1003" spans="1:12" outlineLevel="1" x14ac:dyDescent="0.25">
      <c r="A1003" s="64">
        <f t="shared" si="100"/>
        <v>47</v>
      </c>
      <c r="B1003" s="64" t="str">
        <f t="shared" si="97"/>
        <v/>
      </c>
      <c r="C1003" s="62">
        <f t="shared" si="98"/>
        <v>5</v>
      </c>
      <c r="D1003" s="62" t="str">
        <f t="shared" si="99"/>
        <v>B</v>
      </c>
      <c r="E1003" s="63">
        <v>6</v>
      </c>
      <c r="F1003" s="63">
        <v>41</v>
      </c>
      <c r="G1003" s="63"/>
      <c r="H1003" s="63">
        <v>27</v>
      </c>
      <c r="I1003" s="63">
        <v>24</v>
      </c>
      <c r="J1003" s="63"/>
      <c r="K1003" s="61">
        <v>5</v>
      </c>
      <c r="L1003" t="s">
        <v>152</v>
      </c>
    </row>
    <row r="1004" spans="1:12" outlineLevel="1" x14ac:dyDescent="0.25">
      <c r="A1004" s="64">
        <f t="shared" si="100"/>
        <v>47</v>
      </c>
      <c r="B1004" s="64" t="str">
        <f t="shared" si="97"/>
        <v/>
      </c>
      <c r="C1004" s="62">
        <f t="shared" si="98"/>
        <v>6</v>
      </c>
      <c r="D1004" s="62" t="str">
        <f t="shared" si="99"/>
        <v>B</v>
      </c>
      <c r="E1004" s="63">
        <v>37</v>
      </c>
      <c r="F1004" s="63">
        <v>17</v>
      </c>
      <c r="G1004" s="63">
        <v>19</v>
      </c>
      <c r="H1004" s="63">
        <v>11</v>
      </c>
      <c r="I1004" s="63">
        <v>9</v>
      </c>
      <c r="J1004" s="63">
        <v>39</v>
      </c>
      <c r="K1004" s="61">
        <v>6</v>
      </c>
      <c r="L1004" t="s">
        <v>152</v>
      </c>
    </row>
    <row r="1005" spans="1:12" outlineLevel="1" x14ac:dyDescent="0.25">
      <c r="A1005" s="64">
        <f t="shared" si="100"/>
        <v>47</v>
      </c>
      <c r="B1005" s="64" t="str">
        <f t="shared" si="97"/>
        <v/>
      </c>
      <c r="C1005" s="62">
        <f t="shared" si="98"/>
        <v>7</v>
      </c>
      <c r="D1005" s="62" t="str">
        <f t="shared" si="99"/>
        <v>B</v>
      </c>
      <c r="E1005" s="63">
        <v>18</v>
      </c>
      <c r="F1005" s="63">
        <v>16</v>
      </c>
      <c r="G1005" s="63">
        <v>12</v>
      </c>
      <c r="H1005" s="63">
        <v>35</v>
      </c>
      <c r="I1005" s="63">
        <v>42</v>
      </c>
      <c r="J1005" s="63"/>
      <c r="K1005" s="61">
        <v>7</v>
      </c>
      <c r="L1005" t="s">
        <v>152</v>
      </c>
    </row>
    <row r="1006" spans="1:12" outlineLevel="1" x14ac:dyDescent="0.25">
      <c r="A1006" s="64">
        <f t="shared" si="100"/>
        <v>47</v>
      </c>
      <c r="B1006" s="64" t="str">
        <f t="shared" si="97"/>
        <v/>
      </c>
      <c r="C1006" s="62">
        <f t="shared" si="98"/>
        <v>8</v>
      </c>
      <c r="D1006" s="62" t="str">
        <f t="shared" si="99"/>
        <v>B</v>
      </c>
      <c r="E1006" s="63">
        <v>1</v>
      </c>
      <c r="F1006" s="63">
        <v>45</v>
      </c>
      <c r="G1006" s="63"/>
      <c r="H1006" s="63">
        <v>33</v>
      </c>
      <c r="I1006" s="63">
        <v>38</v>
      </c>
      <c r="J1006" s="63"/>
      <c r="K1006" s="61">
        <v>8</v>
      </c>
      <c r="L1006" t="s">
        <v>152</v>
      </c>
    </row>
    <row r="1007" spans="1:12" outlineLevel="1" x14ac:dyDescent="0.25">
      <c r="A1007" s="64">
        <f t="shared" si="100"/>
        <v>47</v>
      </c>
      <c r="B1007" s="64" t="str">
        <f t="shared" si="97"/>
        <v/>
      </c>
      <c r="C1007" s="62">
        <f t="shared" si="98"/>
        <v>9</v>
      </c>
      <c r="D1007" s="62" t="str">
        <f t="shared" si="99"/>
        <v>B</v>
      </c>
      <c r="E1007" s="63">
        <v>46</v>
      </c>
      <c r="F1007" s="63">
        <v>47</v>
      </c>
      <c r="G1007" s="63"/>
      <c r="H1007" s="63">
        <v>3</v>
      </c>
      <c r="I1007" s="63">
        <v>8</v>
      </c>
      <c r="J1007" s="63"/>
      <c r="K1007" s="61">
        <v>9</v>
      </c>
      <c r="L1007" t="s">
        <v>152</v>
      </c>
    </row>
    <row r="1008" spans="1:12" outlineLevel="1" x14ac:dyDescent="0.25">
      <c r="A1008" s="64">
        <f t="shared" si="100"/>
        <v>47</v>
      </c>
      <c r="B1008" s="64" t="str">
        <f t="shared" si="97"/>
        <v/>
      </c>
      <c r="C1008" s="62">
        <f t="shared" si="98"/>
        <v>10</v>
      </c>
      <c r="D1008" s="62" t="str">
        <f t="shared" si="99"/>
        <v>B</v>
      </c>
      <c r="E1008" s="63">
        <v>29</v>
      </c>
      <c r="F1008" s="63">
        <v>34</v>
      </c>
      <c r="G1008" s="63"/>
      <c r="H1008" s="63">
        <v>7</v>
      </c>
      <c r="I1008" s="63">
        <v>44</v>
      </c>
      <c r="J1008" s="63"/>
      <c r="K1008" s="61">
        <v>10</v>
      </c>
      <c r="L1008" t="s">
        <v>152</v>
      </c>
    </row>
    <row r="1009" spans="1:12" outlineLevel="1" x14ac:dyDescent="0.25">
      <c r="A1009" s="64">
        <f t="shared" si="100"/>
        <v>47</v>
      </c>
      <c r="B1009" s="64" t="str">
        <f t="shared" si="97"/>
        <v/>
      </c>
      <c r="C1009" s="62">
        <f t="shared" si="98"/>
        <v>1</v>
      </c>
      <c r="D1009" s="62" t="str">
        <f t="shared" si="99"/>
        <v>C</v>
      </c>
      <c r="E1009" s="63">
        <v>35</v>
      </c>
      <c r="F1009" s="63">
        <v>11</v>
      </c>
      <c r="G1009" s="63">
        <v>37</v>
      </c>
      <c r="H1009" s="63">
        <v>15</v>
      </c>
      <c r="I1009" s="63">
        <v>14</v>
      </c>
      <c r="J1009" s="63">
        <v>23</v>
      </c>
      <c r="K1009" s="61">
        <v>1</v>
      </c>
      <c r="L1009" t="s">
        <v>153</v>
      </c>
    </row>
    <row r="1010" spans="1:12" outlineLevel="1" x14ac:dyDescent="0.25">
      <c r="A1010" s="64">
        <f t="shared" si="100"/>
        <v>47</v>
      </c>
      <c r="B1010" s="64" t="str">
        <f t="shared" si="97"/>
        <v/>
      </c>
      <c r="C1010" s="62">
        <f t="shared" si="98"/>
        <v>2</v>
      </c>
      <c r="D1010" s="62" t="str">
        <f t="shared" si="99"/>
        <v>C</v>
      </c>
      <c r="E1010" s="63">
        <v>24</v>
      </c>
      <c r="F1010" s="63">
        <v>17</v>
      </c>
      <c r="G1010" s="63">
        <v>44</v>
      </c>
      <c r="H1010" s="63">
        <v>26</v>
      </c>
      <c r="I1010" s="63">
        <v>34</v>
      </c>
      <c r="J1010" s="63">
        <v>45</v>
      </c>
      <c r="K1010" s="61">
        <v>2</v>
      </c>
      <c r="L1010" t="s">
        <v>153</v>
      </c>
    </row>
    <row r="1011" spans="1:12" outlineLevel="1" x14ac:dyDescent="0.25">
      <c r="A1011" s="64">
        <f t="shared" si="100"/>
        <v>47</v>
      </c>
      <c r="B1011" s="64" t="str">
        <f t="shared" si="97"/>
        <v/>
      </c>
      <c r="C1011" s="62">
        <f t="shared" si="98"/>
        <v>3</v>
      </c>
      <c r="D1011" s="62" t="str">
        <f t="shared" si="99"/>
        <v>C</v>
      </c>
      <c r="E1011" s="63">
        <v>1</v>
      </c>
      <c r="F1011" s="63">
        <v>30</v>
      </c>
      <c r="G1011" s="63"/>
      <c r="H1011" s="63">
        <v>20</v>
      </c>
      <c r="I1011" s="63">
        <v>31</v>
      </c>
      <c r="J1011" s="63"/>
      <c r="K1011" s="61">
        <v>3</v>
      </c>
      <c r="L1011" t="s">
        <v>153</v>
      </c>
    </row>
    <row r="1012" spans="1:12" outlineLevel="1" x14ac:dyDescent="0.25">
      <c r="A1012" s="64">
        <f t="shared" si="100"/>
        <v>47</v>
      </c>
      <c r="B1012" s="64" t="str">
        <f t="shared" si="97"/>
        <v/>
      </c>
      <c r="C1012" s="62">
        <f t="shared" si="98"/>
        <v>4</v>
      </c>
      <c r="D1012" s="62" t="str">
        <f t="shared" si="99"/>
        <v>C</v>
      </c>
      <c r="E1012" s="63">
        <v>3</v>
      </c>
      <c r="F1012" s="63">
        <v>16</v>
      </c>
      <c r="G1012" s="63"/>
      <c r="H1012" s="63">
        <v>12</v>
      </c>
      <c r="I1012" s="63">
        <v>39</v>
      </c>
      <c r="J1012" s="63"/>
      <c r="K1012" s="61">
        <v>4</v>
      </c>
      <c r="L1012" t="s">
        <v>153</v>
      </c>
    </row>
    <row r="1013" spans="1:12" outlineLevel="1" x14ac:dyDescent="0.25">
      <c r="A1013" s="64">
        <f t="shared" si="100"/>
        <v>47</v>
      </c>
      <c r="B1013" s="64" t="str">
        <f t="shared" si="97"/>
        <v/>
      </c>
      <c r="C1013" s="62">
        <f t="shared" si="98"/>
        <v>5</v>
      </c>
      <c r="D1013" s="62" t="str">
        <f t="shared" si="99"/>
        <v>C</v>
      </c>
      <c r="E1013" s="63">
        <v>9</v>
      </c>
      <c r="F1013" s="63">
        <v>18</v>
      </c>
      <c r="G1013" s="63"/>
      <c r="H1013" s="63">
        <v>7</v>
      </c>
      <c r="I1013" s="63">
        <v>28</v>
      </c>
      <c r="J1013" s="63"/>
      <c r="K1013" s="61">
        <v>5</v>
      </c>
      <c r="L1013" t="s">
        <v>153</v>
      </c>
    </row>
    <row r="1014" spans="1:12" outlineLevel="1" x14ac:dyDescent="0.25">
      <c r="A1014" s="64">
        <f t="shared" si="100"/>
        <v>47</v>
      </c>
      <c r="B1014" s="64" t="str">
        <f t="shared" si="97"/>
        <v/>
      </c>
      <c r="C1014" s="62">
        <f t="shared" si="98"/>
        <v>6</v>
      </c>
      <c r="D1014" s="62" t="str">
        <f t="shared" si="99"/>
        <v>C</v>
      </c>
      <c r="E1014" s="63">
        <v>13</v>
      </c>
      <c r="F1014" s="63">
        <v>36</v>
      </c>
      <c r="G1014" s="63">
        <v>47</v>
      </c>
      <c r="H1014" s="63">
        <v>43</v>
      </c>
      <c r="I1014" s="63">
        <v>38</v>
      </c>
      <c r="J1014" s="63">
        <v>21</v>
      </c>
      <c r="K1014" s="61">
        <v>6</v>
      </c>
      <c r="L1014" t="s">
        <v>153</v>
      </c>
    </row>
    <row r="1015" spans="1:12" outlineLevel="1" x14ac:dyDescent="0.25">
      <c r="A1015" s="64">
        <f t="shared" si="100"/>
        <v>47</v>
      </c>
      <c r="B1015" s="64" t="str">
        <f t="shared" ref="B1015:B1068" si="101">IF(A1015&lt;&gt;$B$3,"",$B$3&amp;"-"&amp;D1015&amp;"-"&amp;C1015)</f>
        <v/>
      </c>
      <c r="C1015" s="62">
        <f t="shared" si="98"/>
        <v>7</v>
      </c>
      <c r="D1015" s="62" t="str">
        <f t="shared" si="99"/>
        <v>C</v>
      </c>
      <c r="E1015" s="63">
        <v>33</v>
      </c>
      <c r="F1015" s="63">
        <v>41</v>
      </c>
      <c r="G1015" s="63">
        <v>46</v>
      </c>
      <c r="H1015" s="63">
        <v>32</v>
      </c>
      <c r="I1015" s="63">
        <v>8</v>
      </c>
      <c r="J1015" s="63"/>
      <c r="K1015" s="61">
        <v>7</v>
      </c>
      <c r="L1015" t="s">
        <v>153</v>
      </c>
    </row>
    <row r="1016" spans="1:12" outlineLevel="1" x14ac:dyDescent="0.25">
      <c r="A1016" s="64">
        <f t="shared" si="100"/>
        <v>47</v>
      </c>
      <c r="B1016" s="64" t="str">
        <f t="shared" si="101"/>
        <v/>
      </c>
      <c r="C1016" s="62">
        <f t="shared" si="98"/>
        <v>8</v>
      </c>
      <c r="D1016" s="62" t="str">
        <f t="shared" si="99"/>
        <v>C</v>
      </c>
      <c r="E1016" s="63">
        <v>10</v>
      </c>
      <c r="F1016" s="63">
        <v>25</v>
      </c>
      <c r="G1016" s="63"/>
      <c r="H1016" s="63">
        <v>6</v>
      </c>
      <c r="I1016" s="63">
        <v>29</v>
      </c>
      <c r="J1016" s="63"/>
      <c r="K1016" s="61">
        <v>8</v>
      </c>
      <c r="L1016" t="s">
        <v>153</v>
      </c>
    </row>
    <row r="1017" spans="1:12" outlineLevel="1" x14ac:dyDescent="0.25">
      <c r="A1017" s="64">
        <f t="shared" si="100"/>
        <v>47</v>
      </c>
      <c r="B1017" s="64" t="str">
        <f t="shared" si="101"/>
        <v/>
      </c>
      <c r="C1017" s="62">
        <f t="shared" si="98"/>
        <v>9</v>
      </c>
      <c r="D1017" s="62" t="str">
        <f t="shared" si="99"/>
        <v>C</v>
      </c>
      <c r="E1017" s="63">
        <v>2</v>
      </c>
      <c r="F1017" s="63">
        <v>5</v>
      </c>
      <c r="G1017" s="63"/>
      <c r="H1017" s="63">
        <v>22</v>
      </c>
      <c r="I1017" s="63">
        <v>19</v>
      </c>
      <c r="J1017" s="63"/>
      <c r="K1017" s="61">
        <v>9</v>
      </c>
      <c r="L1017" t="s">
        <v>153</v>
      </c>
    </row>
    <row r="1018" spans="1:12" outlineLevel="1" x14ac:dyDescent="0.25">
      <c r="A1018" s="64">
        <f t="shared" si="100"/>
        <v>47</v>
      </c>
      <c r="B1018" s="64" t="str">
        <f t="shared" si="101"/>
        <v/>
      </c>
      <c r="C1018" s="62">
        <f t="shared" si="98"/>
        <v>10</v>
      </c>
      <c r="D1018" s="62" t="str">
        <f t="shared" si="99"/>
        <v>C</v>
      </c>
      <c r="E1018" s="63">
        <v>4</v>
      </c>
      <c r="F1018" s="63">
        <v>27</v>
      </c>
      <c r="G1018" s="63"/>
      <c r="H1018" s="63">
        <v>40</v>
      </c>
      <c r="I1018" s="63">
        <v>42</v>
      </c>
      <c r="J1018" s="63"/>
      <c r="K1018" s="61">
        <v>10</v>
      </c>
      <c r="L1018" t="s">
        <v>153</v>
      </c>
    </row>
    <row r="1019" spans="1:12" outlineLevel="1" x14ac:dyDescent="0.25">
      <c r="A1019" s="64">
        <f t="shared" si="100"/>
        <v>47</v>
      </c>
      <c r="B1019" s="64" t="str">
        <f t="shared" si="101"/>
        <v/>
      </c>
      <c r="C1019" s="62">
        <f t="shared" si="98"/>
        <v>1</v>
      </c>
      <c r="D1019" s="62" t="str">
        <f t="shared" si="99"/>
        <v>D</v>
      </c>
      <c r="E1019" s="215">
        <v>19</v>
      </c>
      <c r="F1019" s="215">
        <v>5</v>
      </c>
      <c r="G1019" s="215">
        <v>33</v>
      </c>
      <c r="H1019" s="215">
        <v>20</v>
      </c>
      <c r="I1019" s="215">
        <v>25</v>
      </c>
      <c r="J1019" s="215">
        <v>39</v>
      </c>
      <c r="K1019" s="61">
        <v>1</v>
      </c>
      <c r="L1019" t="s">
        <v>154</v>
      </c>
    </row>
    <row r="1020" spans="1:12" outlineLevel="1" x14ac:dyDescent="0.25">
      <c r="A1020" s="64">
        <f t="shared" si="100"/>
        <v>47</v>
      </c>
      <c r="B1020" s="64" t="str">
        <f t="shared" si="101"/>
        <v/>
      </c>
      <c r="C1020" s="62">
        <f t="shared" si="98"/>
        <v>2</v>
      </c>
      <c r="D1020" s="62" t="str">
        <f t="shared" si="99"/>
        <v>D</v>
      </c>
      <c r="E1020" s="215">
        <v>7</v>
      </c>
      <c r="F1020" s="215">
        <v>10</v>
      </c>
      <c r="G1020" s="215">
        <v>42</v>
      </c>
      <c r="H1020" s="215">
        <v>24</v>
      </c>
      <c r="I1020" s="215">
        <v>43</v>
      </c>
      <c r="J1020" s="215"/>
      <c r="K1020" s="61">
        <v>2</v>
      </c>
      <c r="L1020" t="s">
        <v>154</v>
      </c>
    </row>
    <row r="1021" spans="1:12" outlineLevel="1" x14ac:dyDescent="0.25">
      <c r="A1021" s="64">
        <f t="shared" si="100"/>
        <v>47</v>
      </c>
      <c r="B1021" s="64" t="str">
        <f t="shared" si="101"/>
        <v/>
      </c>
      <c r="C1021" s="62">
        <f t="shared" si="98"/>
        <v>3</v>
      </c>
      <c r="D1021" s="62" t="str">
        <f t="shared" si="99"/>
        <v>D</v>
      </c>
      <c r="E1021" s="215">
        <v>1</v>
      </c>
      <c r="F1021" s="215">
        <v>18</v>
      </c>
      <c r="G1021" s="215">
        <v>28</v>
      </c>
      <c r="H1021" s="215">
        <v>9</v>
      </c>
      <c r="I1021" s="215">
        <v>16</v>
      </c>
      <c r="J1021" s="215">
        <v>34</v>
      </c>
      <c r="K1021" s="61">
        <v>3</v>
      </c>
      <c r="L1021" t="s">
        <v>154</v>
      </c>
    </row>
    <row r="1022" spans="1:12" outlineLevel="1" x14ac:dyDescent="0.25">
      <c r="A1022" s="64">
        <f t="shared" si="100"/>
        <v>47</v>
      </c>
      <c r="B1022" s="64" t="str">
        <f t="shared" si="101"/>
        <v/>
      </c>
      <c r="C1022" s="62">
        <f t="shared" si="98"/>
        <v>4</v>
      </c>
      <c r="D1022" s="62" t="str">
        <f t="shared" si="99"/>
        <v>D</v>
      </c>
      <c r="E1022" s="215">
        <v>3</v>
      </c>
      <c r="F1022" s="215">
        <v>32</v>
      </c>
      <c r="G1022" s="215"/>
      <c r="H1022" s="215">
        <v>17</v>
      </c>
      <c r="I1022" s="215">
        <v>47</v>
      </c>
      <c r="J1022" s="215"/>
      <c r="K1022" s="61">
        <v>4</v>
      </c>
      <c r="L1022" t="s">
        <v>154</v>
      </c>
    </row>
    <row r="1023" spans="1:12" outlineLevel="1" x14ac:dyDescent="0.25">
      <c r="A1023" s="64">
        <f t="shared" si="100"/>
        <v>47</v>
      </c>
      <c r="B1023" s="64" t="str">
        <f t="shared" si="101"/>
        <v/>
      </c>
      <c r="C1023" s="62">
        <f t="shared" si="98"/>
        <v>5</v>
      </c>
      <c r="D1023" s="62" t="str">
        <f t="shared" si="99"/>
        <v>D</v>
      </c>
      <c r="E1023" s="215">
        <v>4</v>
      </c>
      <c r="F1023" s="215">
        <v>13</v>
      </c>
      <c r="G1023" s="215"/>
      <c r="H1023" s="215">
        <v>6</v>
      </c>
      <c r="I1023" s="215">
        <v>21</v>
      </c>
      <c r="J1023" s="215"/>
      <c r="K1023" s="61">
        <v>5</v>
      </c>
      <c r="L1023" t="s">
        <v>154</v>
      </c>
    </row>
    <row r="1024" spans="1:12" outlineLevel="1" x14ac:dyDescent="0.25">
      <c r="A1024" s="64">
        <f t="shared" si="100"/>
        <v>47</v>
      </c>
      <c r="B1024" s="64" t="str">
        <f t="shared" si="101"/>
        <v/>
      </c>
      <c r="C1024" s="62">
        <f t="shared" si="98"/>
        <v>6</v>
      </c>
      <c r="D1024" s="62" t="str">
        <f t="shared" si="99"/>
        <v>D</v>
      </c>
      <c r="E1024" s="215">
        <v>46</v>
      </c>
      <c r="F1024" s="215">
        <v>14</v>
      </c>
      <c r="G1024" s="215"/>
      <c r="H1024" s="215">
        <v>27</v>
      </c>
      <c r="I1024" s="215">
        <v>37</v>
      </c>
      <c r="J1024" s="215"/>
      <c r="K1024" s="61">
        <v>6</v>
      </c>
      <c r="L1024" t="s">
        <v>154</v>
      </c>
    </row>
    <row r="1025" spans="1:13" outlineLevel="1" x14ac:dyDescent="0.25">
      <c r="A1025" s="64">
        <f t="shared" si="100"/>
        <v>47</v>
      </c>
      <c r="B1025" s="64" t="str">
        <f t="shared" si="101"/>
        <v/>
      </c>
      <c r="C1025" s="62">
        <f t="shared" si="98"/>
        <v>7</v>
      </c>
      <c r="D1025" s="62" t="str">
        <f t="shared" si="99"/>
        <v>D</v>
      </c>
      <c r="E1025" s="215">
        <v>8</v>
      </c>
      <c r="F1025" s="215">
        <v>44</v>
      </c>
      <c r="G1025" s="215"/>
      <c r="H1025" s="215">
        <v>11</v>
      </c>
      <c r="I1025" s="215">
        <v>23</v>
      </c>
      <c r="J1025" s="215"/>
      <c r="K1025" s="61">
        <v>7</v>
      </c>
      <c r="L1025" t="s">
        <v>154</v>
      </c>
    </row>
    <row r="1026" spans="1:13" outlineLevel="1" x14ac:dyDescent="0.25">
      <c r="A1026" s="64">
        <f t="shared" si="100"/>
        <v>47</v>
      </c>
      <c r="B1026" s="64" t="str">
        <f t="shared" si="101"/>
        <v/>
      </c>
      <c r="C1026" s="62">
        <f t="shared" si="98"/>
        <v>8</v>
      </c>
      <c r="D1026" s="62" t="str">
        <f t="shared" si="99"/>
        <v>D</v>
      </c>
      <c r="E1026" s="215">
        <v>22</v>
      </c>
      <c r="F1026" s="215">
        <v>40</v>
      </c>
      <c r="G1026" s="215">
        <v>2</v>
      </c>
      <c r="H1026" s="215">
        <v>12</v>
      </c>
      <c r="I1026" s="215">
        <v>35</v>
      </c>
      <c r="J1026" s="215">
        <v>29</v>
      </c>
      <c r="K1026" s="61">
        <v>8</v>
      </c>
      <c r="L1026" t="s">
        <v>154</v>
      </c>
    </row>
    <row r="1027" spans="1:13" outlineLevel="1" x14ac:dyDescent="0.25">
      <c r="A1027" s="64">
        <f t="shared" si="100"/>
        <v>47</v>
      </c>
      <c r="B1027" s="64" t="str">
        <f t="shared" si="101"/>
        <v/>
      </c>
      <c r="C1027" s="62">
        <f t="shared" si="98"/>
        <v>9</v>
      </c>
      <c r="D1027" s="62" t="str">
        <f t="shared" si="99"/>
        <v>D</v>
      </c>
      <c r="E1027" s="215">
        <v>15</v>
      </c>
      <c r="F1027" s="215">
        <v>30</v>
      </c>
      <c r="G1027" s="215"/>
      <c r="H1027" s="215">
        <v>38</v>
      </c>
      <c r="I1027" s="215">
        <v>45</v>
      </c>
      <c r="J1027" s="215"/>
      <c r="K1027" s="61">
        <v>9</v>
      </c>
      <c r="L1027" t="s">
        <v>154</v>
      </c>
    </row>
    <row r="1028" spans="1:13" ht="15.75" outlineLevel="1" thickBot="1" x14ac:dyDescent="0.3">
      <c r="A1028" s="64">
        <f t="shared" si="100"/>
        <v>47</v>
      </c>
      <c r="B1028" s="64" t="str">
        <f t="shared" si="101"/>
        <v/>
      </c>
      <c r="C1028" s="62">
        <f t="shared" si="98"/>
        <v>10</v>
      </c>
      <c r="D1028" s="62" t="str">
        <f t="shared" si="99"/>
        <v>D</v>
      </c>
      <c r="E1028" s="215">
        <v>36</v>
      </c>
      <c r="F1028" s="215">
        <v>41</v>
      </c>
      <c r="G1028" s="215"/>
      <c r="H1028" s="215">
        <v>26</v>
      </c>
      <c r="I1028" s="215">
        <v>31</v>
      </c>
      <c r="J1028" s="215"/>
      <c r="K1028" s="61">
        <v>10</v>
      </c>
      <c r="L1028" t="s">
        <v>154</v>
      </c>
    </row>
    <row r="1029" spans="1:13" ht="15.75" outlineLevel="1" thickTop="1" x14ac:dyDescent="0.25">
      <c r="A1029" s="52">
        <v>48</v>
      </c>
      <c r="B1029" s="52" t="str">
        <f t="shared" si="101"/>
        <v/>
      </c>
      <c r="C1029" s="58" t="str">
        <f t="shared" si="98"/>
        <v>T</v>
      </c>
      <c r="D1029" s="58" t="str">
        <f t="shared" si="99"/>
        <v>T</v>
      </c>
      <c r="E1029" s="59">
        <v>1</v>
      </c>
      <c r="F1029" s="59">
        <v>2</v>
      </c>
      <c r="G1029" s="59">
        <v>41</v>
      </c>
      <c r="H1029" s="59">
        <v>3</v>
      </c>
      <c r="I1029" s="59">
        <v>4</v>
      </c>
      <c r="J1029" s="59">
        <v>43</v>
      </c>
      <c r="K1029" s="61" t="s">
        <v>295</v>
      </c>
      <c r="L1029" t="s">
        <v>295</v>
      </c>
      <c r="M1029" s="186" t="s">
        <v>281</v>
      </c>
    </row>
    <row r="1030" spans="1:13" outlineLevel="1" x14ac:dyDescent="0.25">
      <c r="A1030" s="52">
        <f>A1029</f>
        <v>48</v>
      </c>
      <c r="B1030" s="52" t="str">
        <f t="shared" si="101"/>
        <v/>
      </c>
      <c r="C1030" s="58" t="str">
        <f t="shared" si="98"/>
        <v>T</v>
      </c>
      <c r="D1030" s="58" t="str">
        <f t="shared" si="99"/>
        <v>T</v>
      </c>
      <c r="E1030" s="59">
        <v>5</v>
      </c>
      <c r="F1030" s="59">
        <v>6</v>
      </c>
      <c r="G1030" s="59">
        <v>42</v>
      </c>
      <c r="H1030" s="59">
        <v>7</v>
      </c>
      <c r="I1030" s="59">
        <v>8</v>
      </c>
      <c r="J1030" s="59">
        <v>44</v>
      </c>
      <c r="K1030" s="61" t="s">
        <v>295</v>
      </c>
      <c r="L1030" t="s">
        <v>295</v>
      </c>
    </row>
    <row r="1031" spans="1:13" outlineLevel="1" x14ac:dyDescent="0.25">
      <c r="A1031" s="52">
        <f t="shared" ref="A1031:A1068" si="102">A1030</f>
        <v>48</v>
      </c>
      <c r="B1031" s="52" t="str">
        <f t="shared" si="101"/>
        <v/>
      </c>
      <c r="C1031" s="58" t="str">
        <f t="shared" si="98"/>
        <v>D</v>
      </c>
      <c r="D1031" s="58" t="str">
        <f t="shared" si="99"/>
        <v>D</v>
      </c>
      <c r="E1031" s="59">
        <v>9</v>
      </c>
      <c r="F1031" s="59">
        <v>10</v>
      </c>
      <c r="G1031" s="59"/>
      <c r="H1031" s="59">
        <v>11</v>
      </c>
      <c r="I1031" s="59">
        <v>12</v>
      </c>
      <c r="J1031" s="59"/>
      <c r="K1031" s="61" t="s">
        <v>154</v>
      </c>
      <c r="L1031" t="s">
        <v>154</v>
      </c>
    </row>
    <row r="1032" spans="1:13" outlineLevel="1" x14ac:dyDescent="0.25">
      <c r="A1032" s="52">
        <f t="shared" si="102"/>
        <v>48</v>
      </c>
      <c r="B1032" s="52" t="str">
        <f t="shared" si="101"/>
        <v/>
      </c>
      <c r="C1032" s="58" t="str">
        <f t="shared" si="98"/>
        <v>D</v>
      </c>
      <c r="D1032" s="58" t="str">
        <f t="shared" si="99"/>
        <v>D</v>
      </c>
      <c r="E1032" s="59">
        <v>13</v>
      </c>
      <c r="F1032" s="59">
        <v>14</v>
      </c>
      <c r="G1032" s="59"/>
      <c r="H1032" s="59">
        <v>15</v>
      </c>
      <c r="I1032" s="59">
        <v>16</v>
      </c>
      <c r="J1032" s="59"/>
      <c r="K1032" s="61" t="s">
        <v>154</v>
      </c>
      <c r="L1032" t="s">
        <v>154</v>
      </c>
    </row>
    <row r="1033" spans="1:13" outlineLevel="1" x14ac:dyDescent="0.25">
      <c r="A1033" s="52">
        <f t="shared" si="102"/>
        <v>48</v>
      </c>
      <c r="B1033" s="52" t="str">
        <f t="shared" si="101"/>
        <v/>
      </c>
      <c r="C1033" s="58" t="str">
        <f t="shared" si="98"/>
        <v>D</v>
      </c>
      <c r="D1033" s="58" t="str">
        <f t="shared" si="99"/>
        <v>D</v>
      </c>
      <c r="E1033" s="59">
        <v>17</v>
      </c>
      <c r="F1033" s="59">
        <v>18</v>
      </c>
      <c r="G1033" s="59"/>
      <c r="H1033" s="59">
        <v>19</v>
      </c>
      <c r="I1033" s="59">
        <v>20</v>
      </c>
      <c r="J1033" s="59"/>
      <c r="K1033" s="61" t="s">
        <v>154</v>
      </c>
      <c r="L1033" t="s">
        <v>154</v>
      </c>
    </row>
    <row r="1034" spans="1:13" outlineLevel="1" x14ac:dyDescent="0.25">
      <c r="A1034" s="52">
        <f t="shared" si="102"/>
        <v>48</v>
      </c>
      <c r="B1034" s="52" t="str">
        <f t="shared" si="101"/>
        <v/>
      </c>
      <c r="C1034" s="58" t="str">
        <f t="shared" si="98"/>
        <v>D</v>
      </c>
      <c r="D1034" s="58" t="str">
        <f t="shared" si="99"/>
        <v>D</v>
      </c>
      <c r="E1034" s="59">
        <v>21</v>
      </c>
      <c r="F1034" s="59">
        <v>22</v>
      </c>
      <c r="G1034" s="59"/>
      <c r="H1034" s="59">
        <v>23</v>
      </c>
      <c r="I1034" s="59">
        <v>24</v>
      </c>
      <c r="J1034" s="59"/>
      <c r="K1034" s="61" t="s">
        <v>154</v>
      </c>
      <c r="L1034" t="s">
        <v>154</v>
      </c>
    </row>
    <row r="1035" spans="1:13" outlineLevel="1" x14ac:dyDescent="0.25">
      <c r="A1035" s="52">
        <f t="shared" si="102"/>
        <v>48</v>
      </c>
      <c r="B1035" s="52" t="str">
        <f t="shared" si="101"/>
        <v/>
      </c>
      <c r="C1035" s="58" t="str">
        <f t="shared" si="98"/>
        <v>T</v>
      </c>
      <c r="D1035" s="58" t="str">
        <f t="shared" si="99"/>
        <v>T</v>
      </c>
      <c r="E1035" s="59">
        <v>25</v>
      </c>
      <c r="F1035" s="59">
        <v>26</v>
      </c>
      <c r="G1035" s="59">
        <v>45</v>
      </c>
      <c r="H1035" s="59">
        <v>27</v>
      </c>
      <c r="I1035" s="59">
        <v>28</v>
      </c>
      <c r="J1035" s="59">
        <v>47</v>
      </c>
      <c r="K1035" s="61" t="s">
        <v>295</v>
      </c>
      <c r="L1035" t="s">
        <v>295</v>
      </c>
    </row>
    <row r="1036" spans="1:13" outlineLevel="1" x14ac:dyDescent="0.25">
      <c r="A1036" s="52">
        <f t="shared" si="102"/>
        <v>48</v>
      </c>
      <c r="B1036" s="52" t="str">
        <f t="shared" si="101"/>
        <v/>
      </c>
      <c r="C1036" s="58" t="str">
        <f t="shared" si="98"/>
        <v>T</v>
      </c>
      <c r="D1036" s="58" t="str">
        <f t="shared" si="99"/>
        <v>T</v>
      </c>
      <c r="E1036" s="59">
        <v>29</v>
      </c>
      <c r="F1036" s="59">
        <v>30</v>
      </c>
      <c r="G1036" s="59">
        <v>46</v>
      </c>
      <c r="H1036" s="59">
        <v>31</v>
      </c>
      <c r="I1036" s="59">
        <v>32</v>
      </c>
      <c r="J1036" s="59">
        <v>48</v>
      </c>
      <c r="K1036" s="61" t="s">
        <v>295</v>
      </c>
      <c r="L1036" t="s">
        <v>295</v>
      </c>
    </row>
    <row r="1037" spans="1:13" outlineLevel="1" x14ac:dyDescent="0.25">
      <c r="A1037" s="52">
        <f t="shared" si="102"/>
        <v>48</v>
      </c>
      <c r="B1037" s="52" t="str">
        <f t="shared" si="101"/>
        <v/>
      </c>
      <c r="C1037" s="58" t="str">
        <f t="shared" si="98"/>
        <v>D</v>
      </c>
      <c r="D1037" s="58" t="str">
        <f t="shared" si="99"/>
        <v>D</v>
      </c>
      <c r="E1037" s="59">
        <v>33</v>
      </c>
      <c r="F1037" s="59">
        <v>34</v>
      </c>
      <c r="G1037" s="59"/>
      <c r="H1037" s="59">
        <v>35</v>
      </c>
      <c r="I1037" s="59">
        <v>36</v>
      </c>
      <c r="J1037" s="59"/>
      <c r="K1037" s="61" t="s">
        <v>154</v>
      </c>
      <c r="L1037" t="s">
        <v>154</v>
      </c>
    </row>
    <row r="1038" spans="1:13" outlineLevel="1" x14ac:dyDescent="0.25">
      <c r="A1038" s="52">
        <f t="shared" si="102"/>
        <v>48</v>
      </c>
      <c r="B1038" s="52" t="str">
        <f t="shared" si="101"/>
        <v/>
      </c>
      <c r="C1038" s="58" t="str">
        <f t="shared" si="98"/>
        <v>D</v>
      </c>
      <c r="D1038" s="58" t="str">
        <f t="shared" si="99"/>
        <v>D</v>
      </c>
      <c r="E1038" s="59">
        <v>37</v>
      </c>
      <c r="F1038" s="59">
        <v>38</v>
      </c>
      <c r="G1038" s="59"/>
      <c r="H1038" s="59">
        <v>39</v>
      </c>
      <c r="I1038" s="59">
        <v>40</v>
      </c>
      <c r="J1038" s="59"/>
      <c r="K1038" s="61" t="s">
        <v>154</v>
      </c>
      <c r="L1038" t="s">
        <v>154</v>
      </c>
    </row>
    <row r="1039" spans="1:13" outlineLevel="1" x14ac:dyDescent="0.25">
      <c r="A1039" s="52">
        <f t="shared" si="102"/>
        <v>48</v>
      </c>
      <c r="B1039" s="52" t="str">
        <f t="shared" si="101"/>
        <v/>
      </c>
      <c r="C1039" s="58">
        <f t="shared" si="98"/>
        <v>1</v>
      </c>
      <c r="D1039" s="58" t="str">
        <f t="shared" si="99"/>
        <v>B</v>
      </c>
      <c r="E1039" s="59">
        <v>21</v>
      </c>
      <c r="F1039" s="59">
        <v>16</v>
      </c>
      <c r="G1039" s="59">
        <v>18</v>
      </c>
      <c r="H1039" s="59">
        <v>22</v>
      </c>
      <c r="I1039" s="59">
        <v>36</v>
      </c>
      <c r="J1039" s="59">
        <v>13</v>
      </c>
      <c r="K1039" s="61">
        <v>1</v>
      </c>
      <c r="L1039" t="s">
        <v>152</v>
      </c>
    </row>
    <row r="1040" spans="1:13" outlineLevel="1" x14ac:dyDescent="0.25">
      <c r="A1040" s="52">
        <f t="shared" si="102"/>
        <v>48</v>
      </c>
      <c r="B1040" s="52" t="str">
        <f t="shared" si="101"/>
        <v/>
      </c>
      <c r="C1040" s="58">
        <f t="shared" si="98"/>
        <v>2</v>
      </c>
      <c r="D1040" s="58" t="str">
        <f t="shared" si="99"/>
        <v>B</v>
      </c>
      <c r="E1040" s="59">
        <v>38</v>
      </c>
      <c r="F1040" s="59">
        <v>10</v>
      </c>
      <c r="G1040" s="59">
        <v>19</v>
      </c>
      <c r="H1040" s="59">
        <v>15</v>
      </c>
      <c r="I1040" s="59">
        <v>20</v>
      </c>
      <c r="J1040" s="59">
        <v>34</v>
      </c>
      <c r="K1040" s="61">
        <v>2</v>
      </c>
      <c r="L1040" t="s">
        <v>152</v>
      </c>
    </row>
    <row r="1041" spans="1:12" outlineLevel="1" x14ac:dyDescent="0.25">
      <c r="A1041" s="52">
        <f t="shared" si="102"/>
        <v>48</v>
      </c>
      <c r="B1041" s="52" t="str">
        <f t="shared" si="101"/>
        <v/>
      </c>
      <c r="C1041" s="58">
        <f t="shared" si="98"/>
        <v>3</v>
      </c>
      <c r="D1041" s="58" t="str">
        <f t="shared" si="99"/>
        <v>B</v>
      </c>
      <c r="E1041" s="59">
        <v>7</v>
      </c>
      <c r="F1041" s="59">
        <v>26</v>
      </c>
      <c r="G1041" s="59"/>
      <c r="H1041" s="59">
        <v>45</v>
      </c>
      <c r="I1041" s="59">
        <v>2</v>
      </c>
      <c r="J1041" s="59"/>
      <c r="K1041" s="61">
        <v>3</v>
      </c>
      <c r="L1041" t="s">
        <v>152</v>
      </c>
    </row>
    <row r="1042" spans="1:12" outlineLevel="1" x14ac:dyDescent="0.25">
      <c r="A1042" s="52">
        <f t="shared" si="102"/>
        <v>48</v>
      </c>
      <c r="B1042" s="52" t="str">
        <f t="shared" si="101"/>
        <v/>
      </c>
      <c r="C1042" s="58">
        <f t="shared" si="98"/>
        <v>4</v>
      </c>
      <c r="D1042" s="58" t="str">
        <f t="shared" si="99"/>
        <v>B</v>
      </c>
      <c r="E1042" s="59">
        <v>48</v>
      </c>
      <c r="F1042" s="59">
        <v>29</v>
      </c>
      <c r="G1042" s="59"/>
      <c r="H1042" s="59">
        <v>44</v>
      </c>
      <c r="I1042" s="59">
        <v>28</v>
      </c>
      <c r="J1042" s="59"/>
      <c r="K1042" s="61">
        <v>4</v>
      </c>
      <c r="L1042" t="s">
        <v>152</v>
      </c>
    </row>
    <row r="1043" spans="1:12" outlineLevel="1" x14ac:dyDescent="0.25">
      <c r="A1043" s="52">
        <f t="shared" si="102"/>
        <v>48</v>
      </c>
      <c r="B1043" s="52" t="str">
        <f t="shared" si="101"/>
        <v/>
      </c>
      <c r="C1043" s="58">
        <f t="shared" si="98"/>
        <v>5</v>
      </c>
      <c r="D1043" s="58" t="str">
        <f t="shared" si="99"/>
        <v>B</v>
      </c>
      <c r="E1043" s="59">
        <v>1</v>
      </c>
      <c r="F1043" s="59">
        <v>31</v>
      </c>
      <c r="G1043" s="59"/>
      <c r="H1043" s="59">
        <v>27</v>
      </c>
      <c r="I1043" s="59">
        <v>5</v>
      </c>
      <c r="J1043" s="59"/>
      <c r="K1043" s="61">
        <v>5</v>
      </c>
      <c r="L1043" t="s">
        <v>152</v>
      </c>
    </row>
    <row r="1044" spans="1:12" outlineLevel="1" x14ac:dyDescent="0.25">
      <c r="A1044" s="52">
        <f t="shared" si="102"/>
        <v>48</v>
      </c>
      <c r="B1044" s="52" t="str">
        <f t="shared" si="101"/>
        <v/>
      </c>
      <c r="C1044" s="58">
        <f t="shared" ref="C1044:C1097" si="103">K1044</f>
        <v>6</v>
      </c>
      <c r="D1044" s="58" t="str">
        <f t="shared" ref="D1044:D1097" si="104">IF(C1044="","",L1044)</f>
        <v>B</v>
      </c>
      <c r="E1044" s="59">
        <v>33</v>
      </c>
      <c r="F1044" s="59">
        <v>17</v>
      </c>
      <c r="G1044" s="59">
        <v>39</v>
      </c>
      <c r="H1044" s="59">
        <v>11</v>
      </c>
      <c r="I1044" s="59">
        <v>14</v>
      </c>
      <c r="J1044" s="59">
        <v>9</v>
      </c>
      <c r="K1044" s="61">
        <v>6</v>
      </c>
      <c r="L1044" t="s">
        <v>152</v>
      </c>
    </row>
    <row r="1045" spans="1:12" outlineLevel="1" x14ac:dyDescent="0.25">
      <c r="A1045" s="52">
        <f t="shared" si="102"/>
        <v>48</v>
      </c>
      <c r="B1045" s="52" t="str">
        <f t="shared" si="101"/>
        <v/>
      </c>
      <c r="C1045" s="58">
        <f t="shared" si="103"/>
        <v>7</v>
      </c>
      <c r="D1045" s="58" t="str">
        <f t="shared" si="104"/>
        <v>B</v>
      </c>
      <c r="E1045" s="59">
        <v>12</v>
      </c>
      <c r="F1045" s="59">
        <v>37</v>
      </c>
      <c r="G1045" s="59">
        <v>24</v>
      </c>
      <c r="H1045" s="59">
        <v>35</v>
      </c>
      <c r="I1045" s="59">
        <v>40</v>
      </c>
      <c r="J1045" s="59">
        <v>23</v>
      </c>
      <c r="K1045" s="61">
        <v>7</v>
      </c>
      <c r="L1045" t="s">
        <v>152</v>
      </c>
    </row>
    <row r="1046" spans="1:12" outlineLevel="1" x14ac:dyDescent="0.25">
      <c r="A1046" s="52">
        <f t="shared" si="102"/>
        <v>48</v>
      </c>
      <c r="B1046" s="52" t="str">
        <f t="shared" si="101"/>
        <v/>
      </c>
      <c r="C1046" s="58">
        <f t="shared" si="103"/>
        <v>8</v>
      </c>
      <c r="D1046" s="58" t="str">
        <f t="shared" si="104"/>
        <v>B</v>
      </c>
      <c r="E1046" s="59">
        <v>6</v>
      </c>
      <c r="F1046" s="59">
        <v>41</v>
      </c>
      <c r="G1046" s="59"/>
      <c r="H1046" s="59">
        <v>43</v>
      </c>
      <c r="I1046" s="59">
        <v>32</v>
      </c>
      <c r="J1046" s="59"/>
      <c r="K1046" s="61">
        <v>8</v>
      </c>
      <c r="L1046" t="s">
        <v>152</v>
      </c>
    </row>
    <row r="1047" spans="1:12" outlineLevel="1" x14ac:dyDescent="0.25">
      <c r="A1047" s="52">
        <f t="shared" si="102"/>
        <v>48</v>
      </c>
      <c r="B1047" s="52" t="str">
        <f t="shared" si="101"/>
        <v/>
      </c>
      <c r="C1047" s="58">
        <f t="shared" si="103"/>
        <v>9</v>
      </c>
      <c r="D1047" s="58" t="str">
        <f t="shared" si="104"/>
        <v>B</v>
      </c>
      <c r="E1047" s="59">
        <v>30</v>
      </c>
      <c r="F1047" s="59">
        <v>42</v>
      </c>
      <c r="G1047" s="59"/>
      <c r="H1047" s="59">
        <v>4</v>
      </c>
      <c r="I1047" s="59">
        <v>47</v>
      </c>
      <c r="J1047" s="59"/>
      <c r="K1047" s="61">
        <v>9</v>
      </c>
      <c r="L1047" t="s">
        <v>152</v>
      </c>
    </row>
    <row r="1048" spans="1:12" outlineLevel="1" x14ac:dyDescent="0.25">
      <c r="A1048" s="52">
        <f t="shared" si="102"/>
        <v>48</v>
      </c>
      <c r="B1048" s="52" t="str">
        <f t="shared" si="101"/>
        <v/>
      </c>
      <c r="C1048" s="58">
        <f t="shared" si="103"/>
        <v>10</v>
      </c>
      <c r="D1048" s="58" t="str">
        <f t="shared" si="104"/>
        <v>B</v>
      </c>
      <c r="E1048" s="59">
        <v>25</v>
      </c>
      <c r="F1048" s="59">
        <v>46</v>
      </c>
      <c r="G1048" s="59"/>
      <c r="H1048" s="59">
        <v>3</v>
      </c>
      <c r="I1048" s="59">
        <v>8</v>
      </c>
      <c r="J1048" s="59"/>
      <c r="K1048" s="61">
        <v>10</v>
      </c>
      <c r="L1048" t="s">
        <v>152</v>
      </c>
    </row>
    <row r="1049" spans="1:12" outlineLevel="1" x14ac:dyDescent="0.25">
      <c r="A1049" s="52">
        <f t="shared" si="102"/>
        <v>48</v>
      </c>
      <c r="B1049" s="52" t="str">
        <f t="shared" si="101"/>
        <v/>
      </c>
      <c r="C1049" s="58">
        <f t="shared" si="103"/>
        <v>1</v>
      </c>
      <c r="D1049" s="58" t="str">
        <f t="shared" si="104"/>
        <v>C</v>
      </c>
      <c r="E1049" s="59">
        <v>29</v>
      </c>
      <c r="F1049" s="59">
        <v>33</v>
      </c>
      <c r="G1049" s="59">
        <v>2</v>
      </c>
      <c r="H1049" s="59">
        <v>5</v>
      </c>
      <c r="I1049" s="59">
        <v>47</v>
      </c>
      <c r="J1049" s="59">
        <v>41</v>
      </c>
      <c r="K1049" s="61">
        <v>1</v>
      </c>
      <c r="L1049" t="s">
        <v>153</v>
      </c>
    </row>
    <row r="1050" spans="1:12" outlineLevel="1" x14ac:dyDescent="0.25">
      <c r="A1050" s="52">
        <f t="shared" si="102"/>
        <v>48</v>
      </c>
      <c r="B1050" s="52" t="str">
        <f t="shared" si="101"/>
        <v/>
      </c>
      <c r="C1050" s="58">
        <f t="shared" si="103"/>
        <v>2</v>
      </c>
      <c r="D1050" s="58" t="str">
        <f t="shared" si="104"/>
        <v>C</v>
      </c>
      <c r="E1050" s="59">
        <v>19</v>
      </c>
      <c r="F1050" s="59">
        <v>36</v>
      </c>
      <c r="G1050" s="59">
        <v>11</v>
      </c>
      <c r="H1050" s="59">
        <v>10</v>
      </c>
      <c r="I1050" s="59">
        <v>23</v>
      </c>
      <c r="J1050" s="59">
        <v>48</v>
      </c>
      <c r="K1050" s="61">
        <v>2</v>
      </c>
      <c r="L1050" t="s">
        <v>153</v>
      </c>
    </row>
    <row r="1051" spans="1:12" outlineLevel="1" x14ac:dyDescent="0.25">
      <c r="A1051" s="52">
        <f t="shared" si="102"/>
        <v>48</v>
      </c>
      <c r="B1051" s="52" t="str">
        <f t="shared" si="101"/>
        <v/>
      </c>
      <c r="C1051" s="58">
        <f t="shared" si="103"/>
        <v>3</v>
      </c>
      <c r="D1051" s="58" t="str">
        <f t="shared" si="104"/>
        <v>C</v>
      </c>
      <c r="E1051" s="59">
        <v>9</v>
      </c>
      <c r="F1051" s="59">
        <v>18</v>
      </c>
      <c r="G1051" s="59"/>
      <c r="H1051" s="59">
        <v>16</v>
      </c>
      <c r="I1051" s="59">
        <v>27</v>
      </c>
      <c r="J1051" s="59"/>
      <c r="K1051" s="61">
        <v>3</v>
      </c>
      <c r="L1051" t="s">
        <v>153</v>
      </c>
    </row>
    <row r="1052" spans="1:12" outlineLevel="1" x14ac:dyDescent="0.25">
      <c r="A1052" s="52">
        <f t="shared" si="102"/>
        <v>48</v>
      </c>
      <c r="B1052" s="52" t="str">
        <f t="shared" si="101"/>
        <v/>
      </c>
      <c r="C1052" s="58">
        <f t="shared" si="103"/>
        <v>4</v>
      </c>
      <c r="D1052" s="58" t="str">
        <f t="shared" si="104"/>
        <v>C</v>
      </c>
      <c r="E1052" s="59">
        <v>13</v>
      </c>
      <c r="F1052" s="59">
        <v>22</v>
      </c>
      <c r="G1052" s="59"/>
      <c r="H1052" s="59">
        <v>20</v>
      </c>
      <c r="I1052" s="59">
        <v>31</v>
      </c>
      <c r="J1052" s="59"/>
      <c r="K1052" s="61">
        <v>4</v>
      </c>
      <c r="L1052" t="s">
        <v>153</v>
      </c>
    </row>
    <row r="1053" spans="1:12" outlineLevel="1" x14ac:dyDescent="0.25">
      <c r="A1053" s="52">
        <f t="shared" si="102"/>
        <v>48</v>
      </c>
      <c r="B1053" s="52" t="str">
        <f t="shared" si="101"/>
        <v/>
      </c>
      <c r="C1053" s="58">
        <f t="shared" si="103"/>
        <v>5</v>
      </c>
      <c r="D1053" s="58" t="str">
        <f t="shared" si="104"/>
        <v>C</v>
      </c>
      <c r="E1053" s="59">
        <v>17</v>
      </c>
      <c r="F1053" s="59">
        <v>26</v>
      </c>
      <c r="G1053" s="59"/>
      <c r="H1053" s="59">
        <v>24</v>
      </c>
      <c r="I1053" s="59">
        <v>35</v>
      </c>
      <c r="J1053" s="59"/>
      <c r="K1053" s="61">
        <v>5</v>
      </c>
      <c r="L1053" t="s">
        <v>153</v>
      </c>
    </row>
    <row r="1054" spans="1:12" outlineLevel="1" x14ac:dyDescent="0.25">
      <c r="A1054" s="52">
        <f t="shared" si="102"/>
        <v>48</v>
      </c>
      <c r="B1054" s="52" t="str">
        <f t="shared" si="101"/>
        <v/>
      </c>
      <c r="C1054" s="58">
        <f t="shared" si="103"/>
        <v>6</v>
      </c>
      <c r="D1054" s="58" t="str">
        <f t="shared" si="104"/>
        <v>C</v>
      </c>
      <c r="E1054" s="59">
        <v>21</v>
      </c>
      <c r="F1054" s="59">
        <v>30</v>
      </c>
      <c r="G1054" s="59">
        <v>6</v>
      </c>
      <c r="H1054" s="59">
        <v>38</v>
      </c>
      <c r="I1054" s="59">
        <v>39</v>
      </c>
      <c r="J1054" s="59">
        <v>45</v>
      </c>
      <c r="K1054" s="61">
        <v>6</v>
      </c>
      <c r="L1054" t="s">
        <v>153</v>
      </c>
    </row>
    <row r="1055" spans="1:12" outlineLevel="1" x14ac:dyDescent="0.25">
      <c r="A1055" s="52">
        <f t="shared" si="102"/>
        <v>48</v>
      </c>
      <c r="B1055" s="52" t="str">
        <f t="shared" si="101"/>
        <v/>
      </c>
      <c r="C1055" s="58">
        <f t="shared" si="103"/>
        <v>7</v>
      </c>
      <c r="D1055" s="58" t="str">
        <f t="shared" si="104"/>
        <v>C</v>
      </c>
      <c r="E1055" s="59">
        <v>25</v>
      </c>
      <c r="F1055" s="59">
        <v>34</v>
      </c>
      <c r="G1055" s="59">
        <v>4</v>
      </c>
      <c r="H1055" s="59">
        <v>32</v>
      </c>
      <c r="I1055" s="59">
        <v>43</v>
      </c>
      <c r="J1055" s="59">
        <v>15</v>
      </c>
      <c r="K1055" s="61">
        <v>7</v>
      </c>
      <c r="L1055" t="s">
        <v>153</v>
      </c>
    </row>
    <row r="1056" spans="1:12" outlineLevel="1" x14ac:dyDescent="0.25">
      <c r="A1056" s="52">
        <f t="shared" si="102"/>
        <v>48</v>
      </c>
      <c r="B1056" s="52" t="str">
        <f t="shared" si="101"/>
        <v/>
      </c>
      <c r="C1056" s="58">
        <f t="shared" si="103"/>
        <v>8</v>
      </c>
      <c r="D1056" s="58" t="str">
        <f t="shared" si="104"/>
        <v>C</v>
      </c>
      <c r="E1056" s="59">
        <v>1</v>
      </c>
      <c r="F1056" s="59">
        <v>12</v>
      </c>
      <c r="G1056" s="59"/>
      <c r="H1056" s="59">
        <v>8</v>
      </c>
      <c r="I1056" s="59">
        <v>14</v>
      </c>
      <c r="J1056" s="59"/>
      <c r="K1056" s="61">
        <v>8</v>
      </c>
      <c r="L1056" t="s">
        <v>153</v>
      </c>
    </row>
    <row r="1057" spans="1:13" outlineLevel="1" x14ac:dyDescent="0.25">
      <c r="A1057" s="52">
        <f t="shared" si="102"/>
        <v>48</v>
      </c>
      <c r="B1057" s="52" t="str">
        <f t="shared" si="101"/>
        <v/>
      </c>
      <c r="C1057" s="58">
        <f t="shared" si="103"/>
        <v>9</v>
      </c>
      <c r="D1057" s="58" t="str">
        <f t="shared" si="104"/>
        <v>C</v>
      </c>
      <c r="E1057" s="59">
        <v>28</v>
      </c>
      <c r="F1057" s="59">
        <v>42</v>
      </c>
      <c r="G1057" s="59"/>
      <c r="H1057" s="59">
        <v>3</v>
      </c>
      <c r="I1057" s="59">
        <v>40</v>
      </c>
      <c r="J1057" s="59"/>
      <c r="K1057" s="61">
        <v>9</v>
      </c>
      <c r="L1057" t="s">
        <v>153</v>
      </c>
    </row>
    <row r="1058" spans="1:13" outlineLevel="1" x14ac:dyDescent="0.25">
      <c r="A1058" s="52">
        <f t="shared" si="102"/>
        <v>48</v>
      </c>
      <c r="B1058" s="52" t="str">
        <f t="shared" si="101"/>
        <v/>
      </c>
      <c r="C1058" s="58">
        <f t="shared" si="103"/>
        <v>10</v>
      </c>
      <c r="D1058" s="58" t="str">
        <f t="shared" si="104"/>
        <v>C</v>
      </c>
      <c r="E1058" s="59">
        <v>37</v>
      </c>
      <c r="F1058" s="59">
        <v>46</v>
      </c>
      <c r="G1058" s="59"/>
      <c r="H1058" s="59">
        <v>7</v>
      </c>
      <c r="I1058" s="59">
        <v>44</v>
      </c>
      <c r="J1058" s="59"/>
      <c r="K1058" s="61">
        <v>10</v>
      </c>
      <c r="L1058" t="s">
        <v>153</v>
      </c>
    </row>
    <row r="1059" spans="1:13" outlineLevel="1" x14ac:dyDescent="0.25">
      <c r="A1059" s="52">
        <f t="shared" si="102"/>
        <v>48</v>
      </c>
      <c r="B1059" s="52" t="str">
        <f t="shared" si="101"/>
        <v/>
      </c>
      <c r="C1059" s="58">
        <f t="shared" si="103"/>
        <v>1</v>
      </c>
      <c r="D1059" s="58" t="str">
        <f t="shared" si="104"/>
        <v>D</v>
      </c>
      <c r="E1059" s="59">
        <v>8</v>
      </c>
      <c r="F1059" s="59">
        <v>44</v>
      </c>
      <c r="G1059" s="59">
        <v>1</v>
      </c>
      <c r="H1059" s="59">
        <v>12</v>
      </c>
      <c r="I1059" s="59">
        <v>16</v>
      </c>
      <c r="J1059" s="59">
        <v>20</v>
      </c>
      <c r="K1059" s="61">
        <v>1</v>
      </c>
      <c r="L1059" t="s">
        <v>154</v>
      </c>
    </row>
    <row r="1060" spans="1:13" outlineLevel="1" x14ac:dyDescent="0.25">
      <c r="A1060" s="52">
        <f t="shared" si="102"/>
        <v>48</v>
      </c>
      <c r="B1060" s="52" t="str">
        <f t="shared" si="101"/>
        <v/>
      </c>
      <c r="C1060" s="58">
        <f t="shared" si="103"/>
        <v>2</v>
      </c>
      <c r="D1060" s="58" t="str">
        <f t="shared" si="104"/>
        <v>D</v>
      </c>
      <c r="E1060" s="59">
        <v>26</v>
      </c>
      <c r="F1060" s="59">
        <v>18</v>
      </c>
      <c r="G1060" s="59">
        <v>14</v>
      </c>
      <c r="H1060" s="59">
        <v>11</v>
      </c>
      <c r="I1060" s="59">
        <v>45</v>
      </c>
      <c r="J1060" s="59">
        <v>10</v>
      </c>
      <c r="K1060" s="61">
        <v>2</v>
      </c>
      <c r="L1060" t="s">
        <v>154</v>
      </c>
    </row>
    <row r="1061" spans="1:13" outlineLevel="1" x14ac:dyDescent="0.25">
      <c r="A1061" s="52">
        <f t="shared" si="102"/>
        <v>48</v>
      </c>
      <c r="B1061" s="52" t="str">
        <f t="shared" si="101"/>
        <v/>
      </c>
      <c r="C1061" s="58">
        <f t="shared" si="103"/>
        <v>3</v>
      </c>
      <c r="D1061" s="58" t="str">
        <f t="shared" si="104"/>
        <v>D</v>
      </c>
      <c r="E1061" s="59">
        <v>17</v>
      </c>
      <c r="F1061" s="59">
        <v>28</v>
      </c>
      <c r="G1061" s="59">
        <v>3</v>
      </c>
      <c r="H1061" s="59">
        <v>9</v>
      </c>
      <c r="I1061" s="59">
        <v>22</v>
      </c>
      <c r="J1061" s="59">
        <v>13</v>
      </c>
      <c r="K1061" s="61">
        <v>3</v>
      </c>
      <c r="L1061" t="s">
        <v>154</v>
      </c>
    </row>
    <row r="1062" spans="1:13" outlineLevel="1" x14ac:dyDescent="0.25">
      <c r="A1062" s="52">
        <f t="shared" si="102"/>
        <v>48</v>
      </c>
      <c r="B1062" s="52" t="str">
        <f t="shared" si="101"/>
        <v/>
      </c>
      <c r="C1062" s="58">
        <f t="shared" si="103"/>
        <v>4</v>
      </c>
      <c r="D1062" s="58" t="str">
        <f t="shared" si="104"/>
        <v>D</v>
      </c>
      <c r="E1062" s="59">
        <v>45</v>
      </c>
      <c r="F1062" s="59">
        <v>48</v>
      </c>
      <c r="G1062" s="59"/>
      <c r="H1062" s="59">
        <v>19</v>
      </c>
      <c r="I1062" s="59">
        <v>32</v>
      </c>
      <c r="J1062" s="59"/>
      <c r="K1062" s="61">
        <v>4</v>
      </c>
      <c r="L1062" t="s">
        <v>154</v>
      </c>
    </row>
    <row r="1063" spans="1:13" outlineLevel="1" x14ac:dyDescent="0.25">
      <c r="A1063" s="52">
        <f t="shared" si="102"/>
        <v>48</v>
      </c>
      <c r="B1063" s="52" t="str">
        <f t="shared" si="101"/>
        <v/>
      </c>
      <c r="C1063" s="58">
        <f t="shared" si="103"/>
        <v>5</v>
      </c>
      <c r="D1063" s="58" t="str">
        <f t="shared" si="104"/>
        <v>D</v>
      </c>
      <c r="E1063" s="59">
        <v>15</v>
      </c>
      <c r="F1063" s="59">
        <v>30</v>
      </c>
      <c r="G1063" s="59"/>
      <c r="H1063" s="59">
        <v>23</v>
      </c>
      <c r="I1063" s="59">
        <v>36</v>
      </c>
      <c r="J1063" s="59"/>
      <c r="K1063" s="61">
        <v>5</v>
      </c>
      <c r="L1063" t="s">
        <v>154</v>
      </c>
    </row>
    <row r="1064" spans="1:13" outlineLevel="1" x14ac:dyDescent="0.25">
      <c r="A1064" s="52">
        <f t="shared" si="102"/>
        <v>48</v>
      </c>
      <c r="B1064" s="52" t="str">
        <f t="shared" si="101"/>
        <v/>
      </c>
      <c r="C1064" s="58">
        <f t="shared" si="103"/>
        <v>6</v>
      </c>
      <c r="D1064" s="58" t="str">
        <f t="shared" si="104"/>
        <v>D</v>
      </c>
      <c r="E1064" s="59">
        <v>29</v>
      </c>
      <c r="F1064" s="59">
        <v>40</v>
      </c>
      <c r="G1064" s="59"/>
      <c r="H1064" s="59">
        <v>21</v>
      </c>
      <c r="I1064" s="59">
        <v>34</v>
      </c>
      <c r="J1064" s="59"/>
      <c r="K1064" s="61">
        <v>6</v>
      </c>
      <c r="L1064" t="s">
        <v>154</v>
      </c>
    </row>
    <row r="1065" spans="1:13" outlineLevel="1" x14ac:dyDescent="0.25">
      <c r="A1065" s="52">
        <f t="shared" si="102"/>
        <v>48</v>
      </c>
      <c r="B1065" s="52" t="str">
        <f t="shared" si="101"/>
        <v/>
      </c>
      <c r="C1065" s="58">
        <f t="shared" si="103"/>
        <v>7</v>
      </c>
      <c r="D1065" s="58" t="str">
        <f t="shared" si="104"/>
        <v>D</v>
      </c>
      <c r="E1065" s="59">
        <v>25</v>
      </c>
      <c r="F1065" s="59">
        <v>38</v>
      </c>
      <c r="G1065" s="59"/>
      <c r="H1065" s="59">
        <v>5</v>
      </c>
      <c r="I1065" s="59">
        <v>41</v>
      </c>
      <c r="J1065" s="59"/>
      <c r="K1065" s="61">
        <v>7</v>
      </c>
      <c r="L1065" t="s">
        <v>154</v>
      </c>
    </row>
    <row r="1066" spans="1:13" outlineLevel="1" x14ac:dyDescent="0.25">
      <c r="A1066" s="52">
        <f t="shared" si="102"/>
        <v>48</v>
      </c>
      <c r="B1066" s="52" t="str">
        <f t="shared" si="101"/>
        <v/>
      </c>
      <c r="C1066" s="58">
        <f t="shared" si="103"/>
        <v>8</v>
      </c>
      <c r="D1066" s="58" t="str">
        <f t="shared" si="104"/>
        <v>D</v>
      </c>
      <c r="E1066" s="59">
        <v>27</v>
      </c>
      <c r="F1066" s="59">
        <v>42</v>
      </c>
      <c r="G1066" s="59">
        <v>24</v>
      </c>
      <c r="H1066" s="59">
        <v>35</v>
      </c>
      <c r="I1066" s="59">
        <v>31</v>
      </c>
      <c r="J1066" s="59">
        <v>7</v>
      </c>
      <c r="K1066" s="61">
        <v>8</v>
      </c>
      <c r="L1066" t="s">
        <v>154</v>
      </c>
    </row>
    <row r="1067" spans="1:13" outlineLevel="1" x14ac:dyDescent="0.25">
      <c r="A1067" s="52">
        <f t="shared" si="102"/>
        <v>48</v>
      </c>
      <c r="B1067" s="52" t="str">
        <f t="shared" si="101"/>
        <v/>
      </c>
      <c r="C1067" s="58">
        <f t="shared" si="103"/>
        <v>9</v>
      </c>
      <c r="D1067" s="58" t="str">
        <f t="shared" si="104"/>
        <v>D</v>
      </c>
      <c r="E1067" s="59">
        <v>33</v>
      </c>
      <c r="F1067" s="59">
        <v>46</v>
      </c>
      <c r="G1067" s="59"/>
      <c r="H1067" s="59">
        <v>4</v>
      </c>
      <c r="I1067" s="59">
        <v>39</v>
      </c>
      <c r="J1067" s="59"/>
      <c r="K1067" s="61">
        <v>9</v>
      </c>
      <c r="L1067" t="s">
        <v>154</v>
      </c>
    </row>
    <row r="1068" spans="1:13" ht="15.75" outlineLevel="1" thickBot="1" x14ac:dyDescent="0.3">
      <c r="A1068" s="52">
        <f t="shared" si="102"/>
        <v>48</v>
      </c>
      <c r="B1068" s="52" t="str">
        <f t="shared" si="101"/>
        <v/>
      </c>
      <c r="C1068" s="58">
        <f t="shared" si="103"/>
        <v>10</v>
      </c>
      <c r="D1068" s="58" t="str">
        <f t="shared" si="104"/>
        <v>D</v>
      </c>
      <c r="E1068" s="59">
        <v>2</v>
      </c>
      <c r="F1068" s="59">
        <v>37</v>
      </c>
      <c r="G1068" s="59"/>
      <c r="H1068" s="59">
        <v>6</v>
      </c>
      <c r="I1068" s="59">
        <v>43</v>
      </c>
      <c r="J1068" s="59"/>
      <c r="K1068" s="61">
        <v>10</v>
      </c>
      <c r="L1068" t="s">
        <v>154</v>
      </c>
    </row>
    <row r="1069" spans="1:13" ht="15.75" outlineLevel="1" thickTop="1" x14ac:dyDescent="0.25">
      <c r="A1069" s="64">
        <v>49</v>
      </c>
      <c r="B1069" s="64" t="str">
        <f t="shared" ref="B1069:B1122" si="105">IF(A1069&lt;&gt;$B$3,"",$B$3&amp;"-"&amp;D1069&amp;"-"&amp;C1069)</f>
        <v/>
      </c>
      <c r="C1069" s="62">
        <f t="shared" si="103"/>
        <v>1</v>
      </c>
      <c r="D1069" s="62" t="str">
        <f t="shared" si="104"/>
        <v>A</v>
      </c>
      <c r="E1069" s="63">
        <v>1</v>
      </c>
      <c r="F1069" s="63">
        <v>2</v>
      </c>
      <c r="G1069" s="63">
        <v>49</v>
      </c>
      <c r="H1069" s="63">
        <v>3</v>
      </c>
      <c r="I1069" s="63">
        <v>4</v>
      </c>
      <c r="J1069" s="63">
        <v>41</v>
      </c>
      <c r="K1069" s="61">
        <v>1</v>
      </c>
      <c r="L1069" t="s">
        <v>151</v>
      </c>
      <c r="M1069" s="186" t="s">
        <v>281</v>
      </c>
    </row>
    <row r="1070" spans="1:13" outlineLevel="1" x14ac:dyDescent="0.25">
      <c r="A1070" s="64">
        <f t="shared" ref="A1070:A1108" si="106">A1069</f>
        <v>49</v>
      </c>
      <c r="B1070" s="64" t="str">
        <f t="shared" si="105"/>
        <v/>
      </c>
      <c r="C1070" s="62">
        <f t="shared" si="103"/>
        <v>2</v>
      </c>
      <c r="D1070" s="62" t="str">
        <f t="shared" si="104"/>
        <v>A</v>
      </c>
      <c r="E1070" s="63">
        <v>5</v>
      </c>
      <c r="F1070" s="63">
        <v>6</v>
      </c>
      <c r="G1070" s="63">
        <v>48</v>
      </c>
      <c r="H1070" s="63">
        <v>7</v>
      </c>
      <c r="I1070" s="63">
        <v>8</v>
      </c>
      <c r="J1070" s="63">
        <v>42</v>
      </c>
      <c r="K1070" s="61">
        <v>2</v>
      </c>
      <c r="L1070" t="s">
        <v>151</v>
      </c>
    </row>
    <row r="1071" spans="1:13" outlineLevel="1" x14ac:dyDescent="0.25">
      <c r="A1071" s="64">
        <f t="shared" si="106"/>
        <v>49</v>
      </c>
      <c r="B1071" s="64" t="str">
        <f t="shared" si="105"/>
        <v/>
      </c>
      <c r="C1071" s="62">
        <f t="shared" si="103"/>
        <v>3</v>
      </c>
      <c r="D1071" s="62" t="str">
        <f t="shared" si="104"/>
        <v>A</v>
      </c>
      <c r="E1071" s="63">
        <v>9</v>
      </c>
      <c r="F1071" s="63">
        <v>10</v>
      </c>
      <c r="G1071" s="63"/>
      <c r="H1071" s="63">
        <v>11</v>
      </c>
      <c r="I1071" s="63">
        <v>12</v>
      </c>
      <c r="J1071" s="63"/>
      <c r="K1071" s="61">
        <v>3</v>
      </c>
      <c r="L1071" t="s">
        <v>151</v>
      </c>
    </row>
    <row r="1072" spans="1:13" outlineLevel="1" x14ac:dyDescent="0.25">
      <c r="A1072" s="64">
        <f t="shared" si="106"/>
        <v>49</v>
      </c>
      <c r="B1072" s="64" t="str">
        <f t="shared" si="105"/>
        <v/>
      </c>
      <c r="C1072" s="62">
        <f t="shared" si="103"/>
        <v>4</v>
      </c>
      <c r="D1072" s="62" t="str">
        <f t="shared" si="104"/>
        <v>A</v>
      </c>
      <c r="E1072" s="63">
        <v>13</v>
      </c>
      <c r="F1072" s="63">
        <v>14</v>
      </c>
      <c r="G1072" s="63"/>
      <c r="H1072" s="63">
        <v>15</v>
      </c>
      <c r="I1072" s="63">
        <v>16</v>
      </c>
      <c r="J1072" s="63"/>
      <c r="K1072" s="61">
        <v>4</v>
      </c>
      <c r="L1072" t="s">
        <v>151</v>
      </c>
    </row>
    <row r="1073" spans="1:12" outlineLevel="1" x14ac:dyDescent="0.25">
      <c r="A1073" s="64">
        <f t="shared" si="106"/>
        <v>49</v>
      </c>
      <c r="B1073" s="64" t="str">
        <f t="shared" si="105"/>
        <v/>
      </c>
      <c r="C1073" s="62">
        <f t="shared" si="103"/>
        <v>5</v>
      </c>
      <c r="D1073" s="62" t="str">
        <f t="shared" si="104"/>
        <v>A</v>
      </c>
      <c r="E1073" s="63">
        <v>17</v>
      </c>
      <c r="F1073" s="63">
        <v>18</v>
      </c>
      <c r="G1073" s="63">
        <v>43</v>
      </c>
      <c r="H1073" s="63">
        <v>19</v>
      </c>
      <c r="I1073" s="63">
        <v>20</v>
      </c>
      <c r="J1073" s="63"/>
      <c r="K1073" s="61">
        <v>5</v>
      </c>
      <c r="L1073" t="s">
        <v>151</v>
      </c>
    </row>
    <row r="1074" spans="1:12" outlineLevel="1" x14ac:dyDescent="0.25">
      <c r="A1074" s="64">
        <f t="shared" si="106"/>
        <v>49</v>
      </c>
      <c r="B1074" s="64" t="str">
        <f t="shared" si="105"/>
        <v/>
      </c>
      <c r="C1074" s="62">
        <f t="shared" si="103"/>
        <v>6</v>
      </c>
      <c r="D1074" s="62" t="str">
        <f t="shared" si="104"/>
        <v>A</v>
      </c>
      <c r="E1074" s="63">
        <v>21</v>
      </c>
      <c r="F1074" s="63">
        <v>22</v>
      </c>
      <c r="G1074" s="63"/>
      <c r="H1074" s="63">
        <v>23</v>
      </c>
      <c r="I1074" s="63">
        <v>24</v>
      </c>
      <c r="J1074" s="63"/>
      <c r="K1074" s="61">
        <v>6</v>
      </c>
      <c r="L1074" t="s">
        <v>151</v>
      </c>
    </row>
    <row r="1075" spans="1:12" outlineLevel="1" x14ac:dyDescent="0.25">
      <c r="A1075" s="64">
        <f t="shared" si="106"/>
        <v>49</v>
      </c>
      <c r="B1075" s="64" t="str">
        <f t="shared" si="105"/>
        <v/>
      </c>
      <c r="C1075" s="62">
        <f t="shared" si="103"/>
        <v>7</v>
      </c>
      <c r="D1075" s="62" t="str">
        <f t="shared" si="104"/>
        <v>A</v>
      </c>
      <c r="E1075" s="63">
        <v>25</v>
      </c>
      <c r="F1075" s="63">
        <v>26</v>
      </c>
      <c r="G1075" s="63">
        <v>44</v>
      </c>
      <c r="H1075" s="63">
        <v>27</v>
      </c>
      <c r="I1075" s="63">
        <v>28</v>
      </c>
      <c r="J1075" s="63">
        <v>47</v>
      </c>
      <c r="K1075" s="61">
        <v>7</v>
      </c>
      <c r="L1075" t="s">
        <v>151</v>
      </c>
    </row>
    <row r="1076" spans="1:12" outlineLevel="1" x14ac:dyDescent="0.25">
      <c r="A1076" s="64">
        <f t="shared" si="106"/>
        <v>49</v>
      </c>
      <c r="B1076" s="64" t="str">
        <f t="shared" si="105"/>
        <v/>
      </c>
      <c r="C1076" s="62">
        <f t="shared" si="103"/>
        <v>8</v>
      </c>
      <c r="D1076" s="62" t="str">
        <f t="shared" si="104"/>
        <v>A</v>
      </c>
      <c r="E1076" s="63">
        <v>29</v>
      </c>
      <c r="F1076" s="63">
        <v>30</v>
      </c>
      <c r="G1076" s="63">
        <v>45</v>
      </c>
      <c r="H1076" s="63">
        <v>31</v>
      </c>
      <c r="I1076" s="63">
        <v>32</v>
      </c>
      <c r="J1076" s="63">
        <v>46</v>
      </c>
      <c r="K1076" s="61">
        <v>8</v>
      </c>
      <c r="L1076" t="s">
        <v>151</v>
      </c>
    </row>
    <row r="1077" spans="1:12" outlineLevel="1" x14ac:dyDescent="0.25">
      <c r="A1077" s="64">
        <f t="shared" si="106"/>
        <v>49</v>
      </c>
      <c r="B1077" s="64" t="str">
        <f t="shared" si="105"/>
        <v/>
      </c>
      <c r="C1077" s="62">
        <f t="shared" si="103"/>
        <v>9</v>
      </c>
      <c r="D1077" s="62" t="str">
        <f t="shared" si="104"/>
        <v>A</v>
      </c>
      <c r="E1077" s="63">
        <v>33</v>
      </c>
      <c r="F1077" s="63">
        <v>34</v>
      </c>
      <c r="G1077" s="63"/>
      <c r="H1077" s="63">
        <v>35</v>
      </c>
      <c r="I1077" s="63">
        <v>36</v>
      </c>
      <c r="J1077" s="63"/>
      <c r="K1077" s="61">
        <v>9</v>
      </c>
      <c r="L1077" t="s">
        <v>151</v>
      </c>
    </row>
    <row r="1078" spans="1:12" outlineLevel="1" x14ac:dyDescent="0.25">
      <c r="A1078" s="64">
        <f t="shared" si="106"/>
        <v>49</v>
      </c>
      <c r="B1078" s="64" t="str">
        <f t="shared" si="105"/>
        <v/>
      </c>
      <c r="C1078" s="62">
        <f t="shared" si="103"/>
        <v>10</v>
      </c>
      <c r="D1078" s="62" t="str">
        <f t="shared" si="104"/>
        <v>A</v>
      </c>
      <c r="E1078" s="63">
        <v>37</v>
      </c>
      <c r="F1078" s="63">
        <v>38</v>
      </c>
      <c r="G1078" s="63"/>
      <c r="H1078" s="63">
        <v>39</v>
      </c>
      <c r="I1078" s="63">
        <v>40</v>
      </c>
      <c r="J1078" s="63"/>
      <c r="K1078" s="61">
        <v>10</v>
      </c>
      <c r="L1078" t="s">
        <v>151</v>
      </c>
    </row>
    <row r="1079" spans="1:12" outlineLevel="1" x14ac:dyDescent="0.25">
      <c r="A1079" s="64">
        <f t="shared" si="106"/>
        <v>49</v>
      </c>
      <c r="B1079" s="64" t="str">
        <f t="shared" si="105"/>
        <v/>
      </c>
      <c r="C1079" s="62">
        <f t="shared" si="103"/>
        <v>1</v>
      </c>
      <c r="D1079" s="62" t="str">
        <f t="shared" si="104"/>
        <v>B</v>
      </c>
      <c r="E1079" s="63">
        <v>21</v>
      </c>
      <c r="F1079" s="63">
        <v>16</v>
      </c>
      <c r="G1079" s="63">
        <v>43</v>
      </c>
      <c r="H1079" s="63">
        <v>31</v>
      </c>
      <c r="I1079" s="63">
        <v>36</v>
      </c>
      <c r="J1079" s="63">
        <v>9</v>
      </c>
      <c r="K1079" s="61">
        <v>1</v>
      </c>
      <c r="L1079" t="s">
        <v>152</v>
      </c>
    </row>
    <row r="1080" spans="1:12" outlineLevel="1" x14ac:dyDescent="0.25">
      <c r="A1080" s="64">
        <f t="shared" si="106"/>
        <v>49</v>
      </c>
      <c r="B1080" s="64" t="str">
        <f t="shared" si="105"/>
        <v/>
      </c>
      <c r="C1080" s="62">
        <f t="shared" si="103"/>
        <v>2</v>
      </c>
      <c r="D1080" s="62" t="str">
        <f t="shared" si="104"/>
        <v>B</v>
      </c>
      <c r="E1080" s="63">
        <v>14</v>
      </c>
      <c r="F1080" s="63">
        <v>10</v>
      </c>
      <c r="G1080" s="63">
        <v>29</v>
      </c>
      <c r="H1080" s="63">
        <v>15</v>
      </c>
      <c r="I1080" s="63">
        <v>20</v>
      </c>
      <c r="J1080" s="63">
        <v>34</v>
      </c>
      <c r="K1080" s="61">
        <v>2</v>
      </c>
      <c r="L1080" t="s">
        <v>152</v>
      </c>
    </row>
    <row r="1081" spans="1:12" outlineLevel="1" x14ac:dyDescent="0.25">
      <c r="A1081" s="64">
        <f t="shared" si="106"/>
        <v>49</v>
      </c>
      <c r="B1081" s="64" t="str">
        <f t="shared" si="105"/>
        <v/>
      </c>
      <c r="C1081" s="62">
        <f t="shared" si="103"/>
        <v>3</v>
      </c>
      <c r="D1081" s="62" t="str">
        <f t="shared" si="104"/>
        <v>B</v>
      </c>
      <c r="E1081" s="63">
        <v>7</v>
      </c>
      <c r="F1081" s="63">
        <v>5</v>
      </c>
      <c r="G1081" s="63"/>
      <c r="H1081" s="63">
        <v>17</v>
      </c>
      <c r="I1081" s="63">
        <v>26</v>
      </c>
      <c r="J1081" s="63"/>
      <c r="K1081" s="61">
        <v>3</v>
      </c>
      <c r="L1081" t="s">
        <v>152</v>
      </c>
    </row>
    <row r="1082" spans="1:12" outlineLevel="1" x14ac:dyDescent="0.25">
      <c r="A1082" s="64">
        <f t="shared" si="106"/>
        <v>49</v>
      </c>
      <c r="B1082" s="64" t="str">
        <f t="shared" si="105"/>
        <v/>
      </c>
      <c r="C1082" s="62">
        <f t="shared" si="103"/>
        <v>4</v>
      </c>
      <c r="D1082" s="62" t="str">
        <f t="shared" si="104"/>
        <v>B</v>
      </c>
      <c r="E1082" s="63">
        <v>48</v>
      </c>
      <c r="F1082" s="63">
        <v>2</v>
      </c>
      <c r="G1082" s="63"/>
      <c r="H1082" s="63">
        <v>30</v>
      </c>
      <c r="I1082" s="63">
        <v>28</v>
      </c>
      <c r="J1082" s="63"/>
      <c r="K1082" s="61">
        <v>4</v>
      </c>
      <c r="L1082" t="s">
        <v>152</v>
      </c>
    </row>
    <row r="1083" spans="1:12" outlineLevel="1" x14ac:dyDescent="0.25">
      <c r="A1083" s="64">
        <f t="shared" si="106"/>
        <v>49</v>
      </c>
      <c r="B1083" s="64" t="str">
        <f t="shared" si="105"/>
        <v/>
      </c>
      <c r="C1083" s="62">
        <f t="shared" si="103"/>
        <v>5</v>
      </c>
      <c r="D1083" s="62" t="str">
        <f t="shared" si="104"/>
        <v>B</v>
      </c>
      <c r="E1083" s="63">
        <v>19</v>
      </c>
      <c r="F1083" s="63">
        <v>22</v>
      </c>
      <c r="G1083" s="63">
        <v>44</v>
      </c>
      <c r="H1083" s="63">
        <v>27</v>
      </c>
      <c r="I1083" s="63">
        <v>32</v>
      </c>
      <c r="J1083" s="63"/>
      <c r="K1083" s="61">
        <v>5</v>
      </c>
      <c r="L1083" t="s">
        <v>152</v>
      </c>
    </row>
    <row r="1084" spans="1:12" outlineLevel="1" x14ac:dyDescent="0.25">
      <c r="A1084" s="64">
        <f t="shared" si="106"/>
        <v>49</v>
      </c>
      <c r="B1084" s="64" t="str">
        <f t="shared" si="105"/>
        <v/>
      </c>
      <c r="C1084" s="62">
        <f t="shared" si="103"/>
        <v>6</v>
      </c>
      <c r="D1084" s="62" t="str">
        <f t="shared" si="104"/>
        <v>B</v>
      </c>
      <c r="E1084" s="63">
        <v>1</v>
      </c>
      <c r="F1084" s="63">
        <v>6</v>
      </c>
      <c r="G1084" s="63"/>
      <c r="H1084" s="63">
        <v>25</v>
      </c>
      <c r="I1084" s="63">
        <v>18</v>
      </c>
      <c r="J1084" s="63"/>
      <c r="K1084" s="61">
        <v>6</v>
      </c>
      <c r="L1084" t="s">
        <v>152</v>
      </c>
    </row>
    <row r="1085" spans="1:12" outlineLevel="1" x14ac:dyDescent="0.25">
      <c r="A1085" s="64">
        <f t="shared" si="106"/>
        <v>49</v>
      </c>
      <c r="B1085" s="64" t="str">
        <f t="shared" si="105"/>
        <v/>
      </c>
      <c r="C1085" s="62">
        <f t="shared" si="103"/>
        <v>7</v>
      </c>
      <c r="D1085" s="62" t="str">
        <f t="shared" si="104"/>
        <v>B</v>
      </c>
      <c r="E1085" s="63">
        <v>11</v>
      </c>
      <c r="F1085" s="63">
        <v>23</v>
      </c>
      <c r="G1085" s="63">
        <v>45</v>
      </c>
      <c r="H1085" s="63">
        <v>35</v>
      </c>
      <c r="I1085" s="63">
        <v>40</v>
      </c>
      <c r="J1085" s="63">
        <v>24</v>
      </c>
      <c r="K1085" s="61">
        <v>7</v>
      </c>
      <c r="L1085" t="s">
        <v>152</v>
      </c>
    </row>
    <row r="1086" spans="1:12" outlineLevel="1" x14ac:dyDescent="0.25">
      <c r="A1086" s="64">
        <f t="shared" si="106"/>
        <v>49</v>
      </c>
      <c r="B1086" s="64" t="str">
        <f t="shared" si="105"/>
        <v/>
      </c>
      <c r="C1086" s="62">
        <f t="shared" si="103"/>
        <v>8</v>
      </c>
      <c r="D1086" s="62" t="str">
        <f t="shared" si="104"/>
        <v>B</v>
      </c>
      <c r="E1086" s="63">
        <v>13</v>
      </c>
      <c r="F1086" s="63">
        <v>37</v>
      </c>
      <c r="G1086" s="63">
        <v>39</v>
      </c>
      <c r="H1086" s="63">
        <v>33</v>
      </c>
      <c r="I1086" s="63">
        <v>38</v>
      </c>
      <c r="J1086" s="63">
        <v>12</v>
      </c>
      <c r="K1086" s="61">
        <v>8</v>
      </c>
      <c r="L1086" t="s">
        <v>152</v>
      </c>
    </row>
    <row r="1087" spans="1:12" outlineLevel="1" x14ac:dyDescent="0.25">
      <c r="A1087" s="64">
        <f t="shared" si="106"/>
        <v>49</v>
      </c>
      <c r="B1087" s="64" t="str">
        <f t="shared" si="105"/>
        <v/>
      </c>
      <c r="C1087" s="62">
        <f t="shared" si="103"/>
        <v>9</v>
      </c>
      <c r="D1087" s="62" t="str">
        <f t="shared" si="104"/>
        <v>B</v>
      </c>
      <c r="E1087" s="63">
        <v>49</v>
      </c>
      <c r="F1087" s="63">
        <v>42</v>
      </c>
      <c r="G1087" s="63"/>
      <c r="H1087" s="63">
        <v>4</v>
      </c>
      <c r="I1087" s="63">
        <v>47</v>
      </c>
      <c r="J1087" s="63"/>
      <c r="K1087" s="61">
        <v>9</v>
      </c>
      <c r="L1087" t="s">
        <v>152</v>
      </c>
    </row>
    <row r="1088" spans="1:12" outlineLevel="1" x14ac:dyDescent="0.25">
      <c r="A1088" s="64">
        <f t="shared" si="106"/>
        <v>49</v>
      </c>
      <c r="B1088" s="64" t="str">
        <f t="shared" si="105"/>
        <v/>
      </c>
      <c r="C1088" s="62">
        <f t="shared" si="103"/>
        <v>10</v>
      </c>
      <c r="D1088" s="62" t="str">
        <f t="shared" si="104"/>
        <v>B</v>
      </c>
      <c r="E1088" s="63">
        <v>41</v>
      </c>
      <c r="F1088" s="63">
        <v>46</v>
      </c>
      <c r="G1088" s="63"/>
      <c r="H1088" s="63">
        <v>3</v>
      </c>
      <c r="I1088" s="63">
        <v>8</v>
      </c>
      <c r="J1088" s="63"/>
      <c r="K1088" s="61">
        <v>10</v>
      </c>
      <c r="L1088" t="s">
        <v>152</v>
      </c>
    </row>
    <row r="1089" spans="1:12" outlineLevel="1" x14ac:dyDescent="0.25">
      <c r="A1089" s="64">
        <f t="shared" si="106"/>
        <v>49</v>
      </c>
      <c r="B1089" s="64" t="str">
        <f t="shared" si="105"/>
        <v/>
      </c>
      <c r="C1089" s="62">
        <f t="shared" si="103"/>
        <v>1</v>
      </c>
      <c r="D1089" s="62" t="str">
        <f t="shared" si="104"/>
        <v>C</v>
      </c>
      <c r="E1089" s="63">
        <v>28</v>
      </c>
      <c r="F1089" s="63">
        <v>33</v>
      </c>
      <c r="G1089" s="63">
        <v>38</v>
      </c>
      <c r="H1089" s="63">
        <v>5</v>
      </c>
      <c r="I1089" s="63">
        <v>47</v>
      </c>
      <c r="J1089" s="63">
        <v>11</v>
      </c>
      <c r="K1089" s="61">
        <v>1</v>
      </c>
      <c r="L1089" t="s">
        <v>153</v>
      </c>
    </row>
    <row r="1090" spans="1:12" outlineLevel="1" x14ac:dyDescent="0.25">
      <c r="A1090" s="64">
        <f t="shared" si="106"/>
        <v>49</v>
      </c>
      <c r="B1090" s="64" t="str">
        <f t="shared" si="105"/>
        <v/>
      </c>
      <c r="C1090" s="62">
        <f t="shared" si="103"/>
        <v>2</v>
      </c>
      <c r="D1090" s="62" t="str">
        <f t="shared" si="104"/>
        <v>C</v>
      </c>
      <c r="E1090" s="63">
        <v>14</v>
      </c>
      <c r="F1090" s="63">
        <v>36</v>
      </c>
      <c r="G1090" s="63">
        <v>48</v>
      </c>
      <c r="H1090" s="63">
        <v>12</v>
      </c>
      <c r="I1090" s="63">
        <v>23</v>
      </c>
      <c r="J1090" s="63">
        <v>41</v>
      </c>
      <c r="K1090" s="61">
        <v>2</v>
      </c>
      <c r="L1090" t="s">
        <v>153</v>
      </c>
    </row>
    <row r="1091" spans="1:12" outlineLevel="1" x14ac:dyDescent="0.25">
      <c r="A1091" s="64">
        <f t="shared" si="106"/>
        <v>49</v>
      </c>
      <c r="B1091" s="64" t="str">
        <f t="shared" si="105"/>
        <v/>
      </c>
      <c r="C1091" s="62">
        <f t="shared" si="103"/>
        <v>3</v>
      </c>
      <c r="D1091" s="62" t="str">
        <f t="shared" si="104"/>
        <v>C</v>
      </c>
      <c r="E1091" s="63">
        <v>9</v>
      </c>
      <c r="F1091" s="63">
        <v>18</v>
      </c>
      <c r="G1091" s="63"/>
      <c r="H1091" s="63">
        <v>43</v>
      </c>
      <c r="I1091" s="63">
        <v>27</v>
      </c>
      <c r="J1091" s="63"/>
      <c r="K1091" s="61">
        <v>3</v>
      </c>
      <c r="L1091" t="s">
        <v>153</v>
      </c>
    </row>
    <row r="1092" spans="1:12" outlineLevel="1" x14ac:dyDescent="0.25">
      <c r="A1092" s="64">
        <f t="shared" si="106"/>
        <v>49</v>
      </c>
      <c r="B1092" s="64" t="str">
        <f t="shared" si="105"/>
        <v/>
      </c>
      <c r="C1092" s="62">
        <f t="shared" si="103"/>
        <v>4</v>
      </c>
      <c r="D1092" s="62" t="str">
        <f t="shared" si="104"/>
        <v>C</v>
      </c>
      <c r="E1092" s="63">
        <v>13</v>
      </c>
      <c r="F1092" s="63">
        <v>22</v>
      </c>
      <c r="G1092" s="63"/>
      <c r="H1092" s="63">
        <v>20</v>
      </c>
      <c r="I1092" s="63">
        <v>31</v>
      </c>
      <c r="J1092" s="63"/>
      <c r="K1092" s="61">
        <v>4</v>
      </c>
      <c r="L1092" t="s">
        <v>153</v>
      </c>
    </row>
    <row r="1093" spans="1:12" outlineLevel="1" x14ac:dyDescent="0.25">
      <c r="A1093" s="64">
        <f t="shared" si="106"/>
        <v>49</v>
      </c>
      <c r="B1093" s="64" t="str">
        <f t="shared" si="105"/>
        <v/>
      </c>
      <c r="C1093" s="62">
        <f t="shared" si="103"/>
        <v>5</v>
      </c>
      <c r="D1093" s="62" t="str">
        <f t="shared" si="104"/>
        <v>C</v>
      </c>
      <c r="E1093" s="63">
        <v>17</v>
      </c>
      <c r="F1093" s="63">
        <v>26</v>
      </c>
      <c r="G1093" s="63">
        <v>2</v>
      </c>
      <c r="H1093" s="63">
        <v>24</v>
      </c>
      <c r="I1093" s="63">
        <v>35</v>
      </c>
      <c r="J1093" s="63"/>
      <c r="K1093" s="61">
        <v>5</v>
      </c>
      <c r="L1093" t="s">
        <v>153</v>
      </c>
    </row>
    <row r="1094" spans="1:12" outlineLevel="1" x14ac:dyDescent="0.25">
      <c r="A1094" s="64">
        <f t="shared" si="106"/>
        <v>49</v>
      </c>
      <c r="B1094" s="64" t="str">
        <f t="shared" si="105"/>
        <v/>
      </c>
      <c r="C1094" s="62">
        <f t="shared" si="103"/>
        <v>6</v>
      </c>
      <c r="D1094" s="62" t="str">
        <f t="shared" si="104"/>
        <v>C</v>
      </c>
      <c r="E1094" s="63">
        <v>21</v>
      </c>
      <c r="F1094" s="63">
        <v>30</v>
      </c>
      <c r="G1094" s="63"/>
      <c r="H1094" s="63">
        <v>29</v>
      </c>
      <c r="I1094" s="63">
        <v>39</v>
      </c>
      <c r="J1094" s="63"/>
      <c r="K1094" s="61">
        <v>6</v>
      </c>
      <c r="L1094" t="s">
        <v>153</v>
      </c>
    </row>
    <row r="1095" spans="1:12" outlineLevel="1" x14ac:dyDescent="0.25">
      <c r="A1095" s="64">
        <f t="shared" si="106"/>
        <v>49</v>
      </c>
      <c r="B1095" s="64" t="str">
        <f t="shared" si="105"/>
        <v/>
      </c>
      <c r="C1095" s="62">
        <f t="shared" si="103"/>
        <v>7</v>
      </c>
      <c r="D1095" s="62" t="str">
        <f t="shared" si="104"/>
        <v>C</v>
      </c>
      <c r="E1095" s="63">
        <v>25</v>
      </c>
      <c r="F1095" s="63">
        <v>34</v>
      </c>
      <c r="G1095" s="63">
        <v>6</v>
      </c>
      <c r="H1095" s="63">
        <v>32</v>
      </c>
      <c r="I1095" s="63">
        <v>40</v>
      </c>
      <c r="J1095" s="63">
        <v>15</v>
      </c>
      <c r="K1095" s="61">
        <v>7</v>
      </c>
      <c r="L1095" t="s">
        <v>153</v>
      </c>
    </row>
    <row r="1096" spans="1:12" outlineLevel="1" x14ac:dyDescent="0.25">
      <c r="A1096" s="64">
        <f t="shared" si="106"/>
        <v>49</v>
      </c>
      <c r="B1096" s="64" t="str">
        <f t="shared" si="105"/>
        <v/>
      </c>
      <c r="C1096" s="62">
        <f t="shared" si="103"/>
        <v>8</v>
      </c>
      <c r="D1096" s="62" t="str">
        <f t="shared" si="104"/>
        <v>C</v>
      </c>
      <c r="E1096" s="63">
        <v>1</v>
      </c>
      <c r="F1096" s="63">
        <v>10</v>
      </c>
      <c r="G1096" s="63">
        <v>4</v>
      </c>
      <c r="H1096" s="63">
        <v>8</v>
      </c>
      <c r="I1096" s="63">
        <v>19</v>
      </c>
      <c r="J1096" s="63">
        <v>16</v>
      </c>
      <c r="K1096" s="61">
        <v>8</v>
      </c>
      <c r="L1096" t="s">
        <v>153</v>
      </c>
    </row>
    <row r="1097" spans="1:12" outlineLevel="1" x14ac:dyDescent="0.25">
      <c r="A1097" s="64">
        <f t="shared" si="106"/>
        <v>49</v>
      </c>
      <c r="B1097" s="64" t="str">
        <f t="shared" si="105"/>
        <v/>
      </c>
      <c r="C1097" s="62">
        <f t="shared" si="103"/>
        <v>9</v>
      </c>
      <c r="D1097" s="62" t="str">
        <f t="shared" si="104"/>
        <v>C</v>
      </c>
      <c r="E1097" s="63">
        <v>42</v>
      </c>
      <c r="F1097" s="63">
        <v>49</v>
      </c>
      <c r="G1097" s="63"/>
      <c r="H1097" s="63">
        <v>3</v>
      </c>
      <c r="I1097" s="63">
        <v>45</v>
      </c>
      <c r="J1097" s="63"/>
      <c r="K1097" s="61">
        <v>9</v>
      </c>
      <c r="L1097" t="s">
        <v>153</v>
      </c>
    </row>
    <row r="1098" spans="1:12" outlineLevel="1" x14ac:dyDescent="0.25">
      <c r="A1098" s="64">
        <f t="shared" si="106"/>
        <v>49</v>
      </c>
      <c r="B1098" s="64" t="str">
        <f t="shared" si="105"/>
        <v/>
      </c>
      <c r="C1098" s="62">
        <f t="shared" ref="C1098:C1149" si="107">K1098</f>
        <v>10</v>
      </c>
      <c r="D1098" s="62" t="str">
        <f t="shared" ref="D1098:D1149" si="108">IF(C1098="","",L1098)</f>
        <v>C</v>
      </c>
      <c r="E1098" s="63">
        <v>37</v>
      </c>
      <c r="F1098" s="63">
        <v>46</v>
      </c>
      <c r="G1098" s="63"/>
      <c r="H1098" s="63">
        <v>7</v>
      </c>
      <c r="I1098" s="63">
        <v>44</v>
      </c>
      <c r="J1098" s="63"/>
      <c r="K1098" s="61">
        <v>10</v>
      </c>
      <c r="L1098" t="s">
        <v>153</v>
      </c>
    </row>
    <row r="1099" spans="1:12" outlineLevel="1" x14ac:dyDescent="0.25">
      <c r="A1099" s="64">
        <f t="shared" si="106"/>
        <v>49</v>
      </c>
      <c r="B1099" s="64" t="str">
        <f t="shared" si="105"/>
        <v/>
      </c>
      <c r="C1099" s="62">
        <f t="shared" si="107"/>
        <v>1</v>
      </c>
      <c r="D1099" s="62" t="str">
        <f t="shared" si="108"/>
        <v>D</v>
      </c>
      <c r="E1099" s="215">
        <v>6</v>
      </c>
      <c r="F1099" s="215">
        <v>30</v>
      </c>
      <c r="G1099" s="215">
        <v>41</v>
      </c>
      <c r="H1099" s="215">
        <v>21</v>
      </c>
      <c r="I1099" s="215">
        <v>9</v>
      </c>
      <c r="J1099" s="215">
        <v>20</v>
      </c>
      <c r="K1099" s="61">
        <v>1</v>
      </c>
      <c r="L1099" t="s">
        <v>154</v>
      </c>
    </row>
    <row r="1100" spans="1:12" outlineLevel="1" x14ac:dyDescent="0.25">
      <c r="A1100" s="64">
        <f t="shared" si="106"/>
        <v>49</v>
      </c>
      <c r="B1100" s="64" t="str">
        <f t="shared" si="105"/>
        <v/>
      </c>
      <c r="C1100" s="62">
        <f t="shared" si="107"/>
        <v>2</v>
      </c>
      <c r="D1100" s="62" t="str">
        <f t="shared" si="108"/>
        <v>D</v>
      </c>
      <c r="E1100" s="215">
        <v>5</v>
      </c>
      <c r="F1100" s="215">
        <v>18</v>
      </c>
      <c r="G1100" s="215">
        <v>22</v>
      </c>
      <c r="H1100" s="215">
        <v>37</v>
      </c>
      <c r="I1100" s="215">
        <v>24</v>
      </c>
      <c r="J1100" s="215">
        <v>25</v>
      </c>
      <c r="K1100" s="61">
        <v>2</v>
      </c>
      <c r="L1100" t="s">
        <v>154</v>
      </c>
    </row>
    <row r="1101" spans="1:12" outlineLevel="1" x14ac:dyDescent="0.25">
      <c r="A1101" s="64">
        <f t="shared" si="106"/>
        <v>49</v>
      </c>
      <c r="B1101" s="64" t="str">
        <f t="shared" si="105"/>
        <v/>
      </c>
      <c r="C1101" s="62">
        <f t="shared" si="107"/>
        <v>3</v>
      </c>
      <c r="D1101" s="62" t="str">
        <f t="shared" si="108"/>
        <v>D</v>
      </c>
      <c r="E1101" s="215">
        <v>17</v>
      </c>
      <c r="F1101" s="215">
        <v>28</v>
      </c>
      <c r="G1101" s="215"/>
      <c r="H1101" s="215">
        <v>16</v>
      </c>
      <c r="I1101" s="215">
        <v>1</v>
      </c>
      <c r="J1101" s="215"/>
      <c r="K1101" s="61">
        <v>3</v>
      </c>
      <c r="L1101" t="s">
        <v>154</v>
      </c>
    </row>
    <row r="1102" spans="1:12" outlineLevel="1" x14ac:dyDescent="0.25">
      <c r="A1102" s="64">
        <f t="shared" si="106"/>
        <v>49</v>
      </c>
      <c r="B1102" s="64" t="str">
        <f t="shared" si="105"/>
        <v/>
      </c>
      <c r="C1102" s="62">
        <f t="shared" si="107"/>
        <v>4</v>
      </c>
      <c r="D1102" s="62" t="str">
        <f t="shared" si="108"/>
        <v>D</v>
      </c>
      <c r="E1102" s="215">
        <v>10</v>
      </c>
      <c r="F1102" s="215">
        <v>26</v>
      </c>
      <c r="G1102" s="215"/>
      <c r="H1102" s="215">
        <v>19</v>
      </c>
      <c r="I1102" s="215">
        <v>32</v>
      </c>
      <c r="J1102" s="215"/>
      <c r="K1102" s="61">
        <v>4</v>
      </c>
      <c r="L1102" t="s">
        <v>154</v>
      </c>
    </row>
    <row r="1103" spans="1:12" outlineLevel="1" x14ac:dyDescent="0.25">
      <c r="A1103" s="64">
        <f t="shared" si="106"/>
        <v>49</v>
      </c>
      <c r="B1103" s="64" t="str">
        <f t="shared" si="105"/>
        <v/>
      </c>
      <c r="C1103" s="62">
        <f t="shared" si="107"/>
        <v>5</v>
      </c>
      <c r="D1103" s="62" t="str">
        <f t="shared" si="108"/>
        <v>D</v>
      </c>
      <c r="E1103" s="215">
        <v>46</v>
      </c>
      <c r="F1103" s="215">
        <v>49</v>
      </c>
      <c r="G1103" s="215">
        <v>7</v>
      </c>
      <c r="H1103" s="215">
        <v>23</v>
      </c>
      <c r="I1103" s="215">
        <v>36</v>
      </c>
      <c r="J1103" s="215"/>
      <c r="K1103" s="61">
        <v>5</v>
      </c>
      <c r="L1103" t="s">
        <v>154</v>
      </c>
    </row>
    <row r="1104" spans="1:12" outlineLevel="1" x14ac:dyDescent="0.25">
      <c r="A1104" s="64">
        <f t="shared" si="106"/>
        <v>49</v>
      </c>
      <c r="B1104" s="64" t="str">
        <f t="shared" si="105"/>
        <v/>
      </c>
      <c r="C1104" s="62">
        <f t="shared" si="107"/>
        <v>6</v>
      </c>
      <c r="D1104" s="62" t="str">
        <f t="shared" si="108"/>
        <v>D</v>
      </c>
      <c r="E1104" s="215">
        <v>14</v>
      </c>
      <c r="F1104" s="215">
        <v>40</v>
      </c>
      <c r="G1104" s="215"/>
      <c r="H1104" s="215">
        <v>12</v>
      </c>
      <c r="I1104" s="215">
        <v>34</v>
      </c>
      <c r="J1104" s="215"/>
      <c r="K1104" s="61">
        <v>6</v>
      </c>
      <c r="L1104" t="s">
        <v>154</v>
      </c>
    </row>
    <row r="1105" spans="1:13" outlineLevel="1" x14ac:dyDescent="0.25">
      <c r="A1105" s="64">
        <f t="shared" si="106"/>
        <v>49</v>
      </c>
      <c r="B1105" s="64" t="str">
        <f t="shared" si="105"/>
        <v/>
      </c>
      <c r="C1105" s="62">
        <f t="shared" si="107"/>
        <v>7</v>
      </c>
      <c r="D1105" s="62" t="str">
        <f t="shared" si="108"/>
        <v>D</v>
      </c>
      <c r="E1105" s="215">
        <v>27</v>
      </c>
      <c r="F1105" s="215">
        <v>38</v>
      </c>
      <c r="G1105" s="215">
        <v>13</v>
      </c>
      <c r="H1105" s="215">
        <v>39</v>
      </c>
      <c r="I1105" s="215">
        <v>44</v>
      </c>
      <c r="J1105" s="215">
        <v>47</v>
      </c>
      <c r="K1105" s="61">
        <v>7</v>
      </c>
      <c r="L1105" t="s">
        <v>154</v>
      </c>
    </row>
    <row r="1106" spans="1:13" outlineLevel="1" x14ac:dyDescent="0.25">
      <c r="A1106" s="64">
        <f t="shared" si="106"/>
        <v>49</v>
      </c>
      <c r="B1106" s="64" t="str">
        <f t="shared" si="105"/>
        <v/>
      </c>
      <c r="C1106" s="62">
        <f t="shared" si="107"/>
        <v>8</v>
      </c>
      <c r="D1106" s="62" t="str">
        <f t="shared" si="108"/>
        <v>D</v>
      </c>
      <c r="E1106" s="215">
        <v>29</v>
      </c>
      <c r="F1106" s="215">
        <v>42</v>
      </c>
      <c r="G1106" s="215">
        <v>3</v>
      </c>
      <c r="H1106" s="215">
        <v>35</v>
      </c>
      <c r="I1106" s="215">
        <v>48</v>
      </c>
      <c r="J1106" s="215">
        <v>45</v>
      </c>
      <c r="K1106" s="61">
        <v>8</v>
      </c>
      <c r="L1106" t="s">
        <v>154</v>
      </c>
    </row>
    <row r="1107" spans="1:13" outlineLevel="1" x14ac:dyDescent="0.25">
      <c r="A1107" s="64">
        <f t="shared" si="106"/>
        <v>49</v>
      </c>
      <c r="B1107" s="64" t="str">
        <f t="shared" si="105"/>
        <v/>
      </c>
      <c r="C1107" s="62">
        <f t="shared" si="107"/>
        <v>9</v>
      </c>
      <c r="D1107" s="62" t="str">
        <f t="shared" si="108"/>
        <v>D</v>
      </c>
      <c r="E1107" s="215">
        <v>33</v>
      </c>
      <c r="F1107" s="215">
        <v>15</v>
      </c>
      <c r="G1107" s="215"/>
      <c r="H1107" s="215">
        <v>4</v>
      </c>
      <c r="I1107" s="215">
        <v>31</v>
      </c>
      <c r="J1107" s="215"/>
      <c r="K1107" s="61">
        <v>9</v>
      </c>
      <c r="L1107" t="s">
        <v>154</v>
      </c>
    </row>
    <row r="1108" spans="1:13" ht="15.75" outlineLevel="1" thickBot="1" x14ac:dyDescent="0.3">
      <c r="A1108" s="64">
        <f t="shared" si="106"/>
        <v>49</v>
      </c>
      <c r="B1108" s="64" t="str">
        <f t="shared" si="105"/>
        <v/>
      </c>
      <c r="C1108" s="62">
        <f t="shared" si="107"/>
        <v>10</v>
      </c>
      <c r="D1108" s="62" t="str">
        <f t="shared" si="108"/>
        <v>D</v>
      </c>
      <c r="E1108" s="215">
        <v>2</v>
      </c>
      <c r="F1108" s="215">
        <v>11</v>
      </c>
      <c r="G1108" s="215"/>
      <c r="H1108" s="215">
        <v>8</v>
      </c>
      <c r="I1108" s="215">
        <v>43</v>
      </c>
      <c r="J1108" s="215"/>
      <c r="K1108" s="61">
        <v>10</v>
      </c>
      <c r="L1108" t="s">
        <v>154</v>
      </c>
    </row>
    <row r="1109" spans="1:13" ht="15.75" outlineLevel="1" thickTop="1" x14ac:dyDescent="0.25">
      <c r="A1109" s="52">
        <v>50</v>
      </c>
      <c r="B1109" s="52" t="str">
        <f t="shared" si="105"/>
        <v/>
      </c>
      <c r="C1109" s="58">
        <f t="shared" si="107"/>
        <v>1</v>
      </c>
      <c r="D1109" s="58" t="str">
        <f t="shared" si="108"/>
        <v>A</v>
      </c>
      <c r="E1109" s="59">
        <v>1</v>
      </c>
      <c r="F1109" s="59">
        <v>2</v>
      </c>
      <c r="G1109" s="59">
        <v>49</v>
      </c>
      <c r="H1109" s="59">
        <v>3</v>
      </c>
      <c r="I1109" s="59">
        <v>4</v>
      </c>
      <c r="J1109" s="59">
        <v>50</v>
      </c>
      <c r="K1109" s="61">
        <v>1</v>
      </c>
      <c r="L1109" t="s">
        <v>151</v>
      </c>
      <c r="M1109" s="186" t="s">
        <v>281</v>
      </c>
    </row>
    <row r="1110" spans="1:13" outlineLevel="1" x14ac:dyDescent="0.25">
      <c r="A1110" s="52">
        <f t="shared" ref="A1110:A1173" si="109">A1109</f>
        <v>50</v>
      </c>
      <c r="B1110" s="52" t="str">
        <f t="shared" si="105"/>
        <v/>
      </c>
      <c r="C1110" s="58">
        <f t="shared" si="107"/>
        <v>2</v>
      </c>
      <c r="D1110" s="58" t="str">
        <f t="shared" si="108"/>
        <v>A</v>
      </c>
      <c r="E1110" s="59">
        <v>5</v>
      </c>
      <c r="F1110" s="59">
        <v>6</v>
      </c>
      <c r="G1110" s="59">
        <v>41</v>
      </c>
      <c r="H1110" s="59">
        <v>7</v>
      </c>
      <c r="I1110" s="59">
        <v>8</v>
      </c>
      <c r="J1110" s="59">
        <v>42</v>
      </c>
      <c r="K1110" s="61">
        <v>2</v>
      </c>
      <c r="L1110" t="s">
        <v>151</v>
      </c>
    </row>
    <row r="1111" spans="1:13" outlineLevel="1" x14ac:dyDescent="0.25">
      <c r="A1111" s="52">
        <f t="shared" si="109"/>
        <v>50</v>
      </c>
      <c r="B1111" s="52" t="str">
        <f t="shared" si="105"/>
        <v/>
      </c>
      <c r="C1111" s="58">
        <f t="shared" si="107"/>
        <v>3</v>
      </c>
      <c r="D1111" s="58" t="str">
        <f t="shared" si="108"/>
        <v>A</v>
      </c>
      <c r="E1111" s="59">
        <v>9</v>
      </c>
      <c r="F1111" s="59">
        <v>10</v>
      </c>
      <c r="G1111" s="59"/>
      <c r="H1111" s="59">
        <v>11</v>
      </c>
      <c r="I1111" s="59">
        <v>12</v>
      </c>
      <c r="J1111" s="59"/>
      <c r="K1111" s="61">
        <v>3</v>
      </c>
      <c r="L1111" t="s">
        <v>151</v>
      </c>
    </row>
    <row r="1112" spans="1:13" outlineLevel="1" x14ac:dyDescent="0.25">
      <c r="A1112" s="52">
        <f t="shared" si="109"/>
        <v>50</v>
      </c>
      <c r="B1112" s="52" t="str">
        <f t="shared" si="105"/>
        <v/>
      </c>
      <c r="C1112" s="58">
        <f t="shared" si="107"/>
        <v>4</v>
      </c>
      <c r="D1112" s="58" t="str">
        <f t="shared" si="108"/>
        <v>A</v>
      </c>
      <c r="E1112" s="59">
        <v>13</v>
      </c>
      <c r="F1112" s="59">
        <v>14</v>
      </c>
      <c r="G1112" s="59"/>
      <c r="H1112" s="59">
        <v>15</v>
      </c>
      <c r="I1112" s="59">
        <v>16</v>
      </c>
      <c r="J1112" s="59"/>
      <c r="K1112" s="61">
        <v>4</v>
      </c>
      <c r="L1112" t="s">
        <v>151</v>
      </c>
    </row>
    <row r="1113" spans="1:13" outlineLevel="1" x14ac:dyDescent="0.25">
      <c r="A1113" s="52">
        <f t="shared" si="109"/>
        <v>50</v>
      </c>
      <c r="B1113" s="52" t="str">
        <f t="shared" si="105"/>
        <v/>
      </c>
      <c r="C1113" s="58">
        <f t="shared" si="107"/>
        <v>5</v>
      </c>
      <c r="D1113" s="58" t="str">
        <f t="shared" si="108"/>
        <v>A</v>
      </c>
      <c r="E1113" s="59">
        <v>17</v>
      </c>
      <c r="F1113" s="59">
        <v>18</v>
      </c>
      <c r="G1113" s="59">
        <v>43</v>
      </c>
      <c r="H1113" s="59">
        <v>19</v>
      </c>
      <c r="I1113" s="59">
        <v>20</v>
      </c>
      <c r="J1113" s="59">
        <v>44</v>
      </c>
      <c r="K1113" s="61">
        <v>5</v>
      </c>
      <c r="L1113" t="s">
        <v>151</v>
      </c>
    </row>
    <row r="1114" spans="1:13" outlineLevel="1" x14ac:dyDescent="0.25">
      <c r="A1114" s="52">
        <f t="shared" si="109"/>
        <v>50</v>
      </c>
      <c r="B1114" s="52" t="str">
        <f t="shared" si="105"/>
        <v/>
      </c>
      <c r="C1114" s="58">
        <f t="shared" si="107"/>
        <v>6</v>
      </c>
      <c r="D1114" s="58" t="str">
        <f t="shared" si="108"/>
        <v>A</v>
      </c>
      <c r="E1114" s="59">
        <v>21</v>
      </c>
      <c r="F1114" s="59">
        <v>22</v>
      </c>
      <c r="G1114" s="59"/>
      <c r="H1114" s="59">
        <v>23</v>
      </c>
      <c r="I1114" s="59">
        <v>24</v>
      </c>
      <c r="J1114" s="59"/>
      <c r="K1114" s="61">
        <v>6</v>
      </c>
      <c r="L1114" t="s">
        <v>151</v>
      </c>
    </row>
    <row r="1115" spans="1:13" outlineLevel="1" x14ac:dyDescent="0.25">
      <c r="A1115" s="52">
        <f t="shared" si="109"/>
        <v>50</v>
      </c>
      <c r="B1115" s="52" t="str">
        <f t="shared" si="105"/>
        <v/>
      </c>
      <c r="C1115" s="58">
        <f t="shared" si="107"/>
        <v>7</v>
      </c>
      <c r="D1115" s="58" t="str">
        <f t="shared" si="108"/>
        <v>A</v>
      </c>
      <c r="E1115" s="59">
        <v>25</v>
      </c>
      <c r="F1115" s="59">
        <v>26</v>
      </c>
      <c r="G1115" s="59">
        <v>45</v>
      </c>
      <c r="H1115" s="59">
        <v>27</v>
      </c>
      <c r="I1115" s="59">
        <v>28</v>
      </c>
      <c r="J1115" s="59">
        <v>46</v>
      </c>
      <c r="K1115" s="61">
        <v>7</v>
      </c>
      <c r="L1115" t="s">
        <v>151</v>
      </c>
    </row>
    <row r="1116" spans="1:13" outlineLevel="1" x14ac:dyDescent="0.25">
      <c r="A1116" s="52">
        <f t="shared" si="109"/>
        <v>50</v>
      </c>
      <c r="B1116" s="52" t="str">
        <f t="shared" si="105"/>
        <v/>
      </c>
      <c r="C1116" s="58">
        <f t="shared" si="107"/>
        <v>8</v>
      </c>
      <c r="D1116" s="58" t="str">
        <f t="shared" si="108"/>
        <v>A</v>
      </c>
      <c r="E1116" s="59">
        <v>29</v>
      </c>
      <c r="F1116" s="59">
        <v>30</v>
      </c>
      <c r="G1116" s="59">
        <v>47</v>
      </c>
      <c r="H1116" s="59">
        <v>31</v>
      </c>
      <c r="I1116" s="59">
        <v>32</v>
      </c>
      <c r="J1116" s="59">
        <v>48</v>
      </c>
      <c r="K1116" s="61">
        <v>8</v>
      </c>
      <c r="L1116" t="s">
        <v>151</v>
      </c>
    </row>
    <row r="1117" spans="1:13" outlineLevel="1" x14ac:dyDescent="0.25">
      <c r="A1117" s="52">
        <f t="shared" si="109"/>
        <v>50</v>
      </c>
      <c r="B1117" s="52" t="str">
        <f t="shared" si="105"/>
        <v/>
      </c>
      <c r="C1117" s="58">
        <f t="shared" si="107"/>
        <v>9</v>
      </c>
      <c r="D1117" s="58" t="str">
        <f t="shared" si="108"/>
        <v>A</v>
      </c>
      <c r="E1117" s="59">
        <v>33</v>
      </c>
      <c r="F1117" s="59">
        <v>34</v>
      </c>
      <c r="G1117" s="59"/>
      <c r="H1117" s="59">
        <v>35</v>
      </c>
      <c r="I1117" s="59">
        <v>36</v>
      </c>
      <c r="J1117" s="59"/>
      <c r="K1117" s="61">
        <v>9</v>
      </c>
      <c r="L1117" t="s">
        <v>151</v>
      </c>
    </row>
    <row r="1118" spans="1:13" outlineLevel="1" x14ac:dyDescent="0.25">
      <c r="A1118" s="52">
        <f t="shared" si="109"/>
        <v>50</v>
      </c>
      <c r="B1118" s="52" t="str">
        <f t="shared" si="105"/>
        <v/>
      </c>
      <c r="C1118" s="58">
        <f t="shared" si="107"/>
        <v>10</v>
      </c>
      <c r="D1118" s="58" t="str">
        <f t="shared" si="108"/>
        <v>A</v>
      </c>
      <c r="E1118" s="59">
        <v>37</v>
      </c>
      <c r="F1118" s="59">
        <v>38</v>
      </c>
      <c r="G1118" s="59"/>
      <c r="H1118" s="59">
        <v>39</v>
      </c>
      <c r="I1118" s="59">
        <v>40</v>
      </c>
      <c r="J1118" s="59"/>
      <c r="K1118" s="61">
        <v>10</v>
      </c>
      <c r="L1118" t="s">
        <v>151</v>
      </c>
    </row>
    <row r="1119" spans="1:13" outlineLevel="1" x14ac:dyDescent="0.25">
      <c r="A1119" s="52">
        <f t="shared" si="109"/>
        <v>50</v>
      </c>
      <c r="B1119" s="52" t="str">
        <f t="shared" si="105"/>
        <v/>
      </c>
      <c r="C1119" s="58">
        <f t="shared" si="107"/>
        <v>1</v>
      </c>
      <c r="D1119" s="58" t="str">
        <f t="shared" si="108"/>
        <v>B</v>
      </c>
      <c r="E1119" s="59">
        <v>21</v>
      </c>
      <c r="F1119" s="59">
        <v>23</v>
      </c>
      <c r="G1119" s="59">
        <v>43</v>
      </c>
      <c r="H1119" s="59">
        <v>31</v>
      </c>
      <c r="I1119" s="59">
        <v>6</v>
      </c>
      <c r="J1119" s="59">
        <v>38</v>
      </c>
      <c r="K1119" s="61">
        <v>1</v>
      </c>
      <c r="L1119" t="s">
        <v>152</v>
      </c>
    </row>
    <row r="1120" spans="1:13" outlineLevel="1" x14ac:dyDescent="0.25">
      <c r="A1120" s="52">
        <f t="shared" si="109"/>
        <v>50</v>
      </c>
      <c r="B1120" s="52" t="str">
        <f t="shared" si="105"/>
        <v/>
      </c>
      <c r="C1120" s="58">
        <f t="shared" si="107"/>
        <v>2</v>
      </c>
      <c r="D1120" s="58" t="str">
        <f t="shared" si="108"/>
        <v>B</v>
      </c>
      <c r="E1120" s="59">
        <v>13</v>
      </c>
      <c r="F1120" s="59">
        <v>10</v>
      </c>
      <c r="G1120" s="59">
        <v>45</v>
      </c>
      <c r="H1120" s="59">
        <v>15</v>
      </c>
      <c r="I1120" s="59">
        <v>24</v>
      </c>
      <c r="J1120" s="59">
        <v>9</v>
      </c>
      <c r="K1120" s="61">
        <v>2</v>
      </c>
      <c r="L1120" t="s">
        <v>152</v>
      </c>
    </row>
    <row r="1121" spans="1:12" outlineLevel="1" x14ac:dyDescent="0.25">
      <c r="A1121" s="52">
        <f t="shared" si="109"/>
        <v>50</v>
      </c>
      <c r="B1121" s="52" t="str">
        <f t="shared" si="105"/>
        <v/>
      </c>
      <c r="C1121" s="58">
        <f t="shared" si="107"/>
        <v>3</v>
      </c>
      <c r="D1121" s="58" t="str">
        <f t="shared" si="108"/>
        <v>B</v>
      </c>
      <c r="E1121" s="59">
        <v>2</v>
      </c>
      <c r="F1121" s="59">
        <v>29</v>
      </c>
      <c r="G1121" s="59"/>
      <c r="H1121" s="59">
        <v>19</v>
      </c>
      <c r="I1121" s="59">
        <v>28</v>
      </c>
      <c r="J1121" s="59"/>
      <c r="K1121" s="61">
        <v>3</v>
      </c>
      <c r="L1121" t="s">
        <v>152</v>
      </c>
    </row>
    <row r="1122" spans="1:12" outlineLevel="1" x14ac:dyDescent="0.25">
      <c r="A1122" s="52">
        <f t="shared" si="109"/>
        <v>50</v>
      </c>
      <c r="B1122" s="52" t="str">
        <f t="shared" si="105"/>
        <v/>
      </c>
      <c r="C1122" s="58">
        <f t="shared" si="107"/>
        <v>4</v>
      </c>
      <c r="D1122" s="58" t="str">
        <f t="shared" si="108"/>
        <v>B</v>
      </c>
      <c r="E1122" s="59">
        <v>5</v>
      </c>
      <c r="F1122" s="59">
        <v>18</v>
      </c>
      <c r="G1122" s="59"/>
      <c r="H1122" s="59">
        <v>26</v>
      </c>
      <c r="I1122" s="59">
        <v>20</v>
      </c>
      <c r="J1122" s="59"/>
      <c r="K1122" s="61">
        <v>4</v>
      </c>
      <c r="L1122" t="s">
        <v>152</v>
      </c>
    </row>
    <row r="1123" spans="1:12" outlineLevel="1" x14ac:dyDescent="0.25">
      <c r="A1123" s="52">
        <f t="shared" si="109"/>
        <v>50</v>
      </c>
      <c r="B1123" s="52" t="str">
        <f t="shared" ref="B1123:B1176" si="110">IF(A1123&lt;&gt;$B$3,"",$B$3&amp;"-"&amp;D1123&amp;"-"&amp;C1123)</f>
        <v/>
      </c>
      <c r="C1123" s="58">
        <f t="shared" si="107"/>
        <v>5</v>
      </c>
      <c r="D1123" s="58" t="str">
        <f t="shared" si="108"/>
        <v>B</v>
      </c>
      <c r="E1123" s="59">
        <v>11</v>
      </c>
      <c r="F1123" s="59">
        <v>22</v>
      </c>
      <c r="G1123" s="59">
        <v>41</v>
      </c>
      <c r="H1123" s="59">
        <v>33</v>
      </c>
      <c r="I1123" s="59">
        <v>32</v>
      </c>
      <c r="J1123" s="59">
        <v>46</v>
      </c>
      <c r="K1123" s="61">
        <v>5</v>
      </c>
      <c r="L1123" t="s">
        <v>152</v>
      </c>
    </row>
    <row r="1124" spans="1:12" outlineLevel="1" x14ac:dyDescent="0.25">
      <c r="A1124" s="52">
        <f t="shared" si="109"/>
        <v>50</v>
      </c>
      <c r="B1124" s="52" t="str">
        <f t="shared" si="110"/>
        <v/>
      </c>
      <c r="C1124" s="58">
        <f t="shared" si="107"/>
        <v>6</v>
      </c>
      <c r="D1124" s="58" t="str">
        <f t="shared" si="108"/>
        <v>B</v>
      </c>
      <c r="E1124" s="59">
        <v>1</v>
      </c>
      <c r="F1124" s="59">
        <v>30</v>
      </c>
      <c r="G1124" s="59"/>
      <c r="H1124" s="59">
        <v>17</v>
      </c>
      <c r="I1124" s="59">
        <v>25</v>
      </c>
      <c r="J1124" s="59"/>
      <c r="K1124" s="61">
        <v>6</v>
      </c>
      <c r="L1124" t="s">
        <v>152</v>
      </c>
    </row>
    <row r="1125" spans="1:12" outlineLevel="1" x14ac:dyDescent="0.25">
      <c r="A1125" s="52">
        <f t="shared" si="109"/>
        <v>50</v>
      </c>
      <c r="B1125" s="52" t="str">
        <f t="shared" si="110"/>
        <v/>
      </c>
      <c r="C1125" s="58">
        <f t="shared" si="107"/>
        <v>7</v>
      </c>
      <c r="D1125" s="58" t="str">
        <f t="shared" si="108"/>
        <v>B</v>
      </c>
      <c r="E1125" s="59">
        <v>16</v>
      </c>
      <c r="F1125" s="59">
        <v>36</v>
      </c>
      <c r="G1125" s="59">
        <v>7</v>
      </c>
      <c r="H1125" s="59">
        <v>35</v>
      </c>
      <c r="I1125" s="59">
        <v>40</v>
      </c>
      <c r="J1125" s="59">
        <v>8</v>
      </c>
      <c r="K1125" s="61">
        <v>7</v>
      </c>
      <c r="L1125" t="s">
        <v>152</v>
      </c>
    </row>
    <row r="1126" spans="1:12" outlineLevel="1" x14ac:dyDescent="0.25">
      <c r="A1126" s="52">
        <f t="shared" si="109"/>
        <v>50</v>
      </c>
      <c r="B1126" s="52" t="str">
        <f t="shared" si="110"/>
        <v/>
      </c>
      <c r="C1126" s="58">
        <f t="shared" si="107"/>
        <v>8</v>
      </c>
      <c r="D1126" s="58" t="str">
        <f t="shared" si="108"/>
        <v>B</v>
      </c>
      <c r="E1126" s="59">
        <v>14</v>
      </c>
      <c r="F1126" s="59">
        <v>34</v>
      </c>
      <c r="G1126" s="59">
        <v>37</v>
      </c>
      <c r="H1126" s="59">
        <v>39</v>
      </c>
      <c r="I1126" s="59">
        <v>44</v>
      </c>
      <c r="J1126" s="59">
        <v>12</v>
      </c>
      <c r="K1126" s="61">
        <v>8</v>
      </c>
      <c r="L1126" t="s">
        <v>152</v>
      </c>
    </row>
    <row r="1127" spans="1:12" outlineLevel="1" x14ac:dyDescent="0.25">
      <c r="A1127" s="52">
        <f t="shared" si="109"/>
        <v>50</v>
      </c>
      <c r="B1127" s="52" t="str">
        <f t="shared" si="110"/>
        <v/>
      </c>
      <c r="C1127" s="58">
        <f t="shared" si="107"/>
        <v>9</v>
      </c>
      <c r="D1127" s="58" t="str">
        <f t="shared" si="108"/>
        <v>B</v>
      </c>
      <c r="E1127" s="59">
        <v>48</v>
      </c>
      <c r="F1127" s="59">
        <v>49</v>
      </c>
      <c r="G1127" s="59"/>
      <c r="H1127" s="59">
        <v>27</v>
      </c>
      <c r="I1127" s="59">
        <v>50</v>
      </c>
      <c r="J1127" s="59"/>
      <c r="K1127" s="61">
        <v>9</v>
      </c>
      <c r="L1127" t="s">
        <v>152</v>
      </c>
    </row>
    <row r="1128" spans="1:12" outlineLevel="1" x14ac:dyDescent="0.25">
      <c r="A1128" s="52">
        <f t="shared" si="109"/>
        <v>50</v>
      </c>
      <c r="B1128" s="52" t="str">
        <f t="shared" si="110"/>
        <v/>
      </c>
      <c r="C1128" s="58">
        <f t="shared" si="107"/>
        <v>10</v>
      </c>
      <c r="D1128" s="58" t="str">
        <f t="shared" si="108"/>
        <v>B</v>
      </c>
      <c r="E1128" s="59">
        <v>3</v>
      </c>
      <c r="F1128" s="59">
        <v>42</v>
      </c>
      <c r="G1128" s="59"/>
      <c r="H1128" s="59">
        <v>4</v>
      </c>
      <c r="I1128" s="59">
        <v>47</v>
      </c>
      <c r="J1128" s="59"/>
      <c r="K1128" s="61">
        <v>10</v>
      </c>
      <c r="L1128" t="s">
        <v>152</v>
      </c>
    </row>
    <row r="1129" spans="1:12" outlineLevel="1" x14ac:dyDescent="0.25">
      <c r="A1129" s="52">
        <f t="shared" si="109"/>
        <v>50</v>
      </c>
      <c r="B1129" s="52" t="str">
        <f t="shared" si="110"/>
        <v/>
      </c>
      <c r="C1129" s="58">
        <f t="shared" si="107"/>
        <v>1</v>
      </c>
      <c r="D1129" s="58" t="str">
        <f t="shared" si="108"/>
        <v>C</v>
      </c>
      <c r="E1129" s="59">
        <v>29</v>
      </c>
      <c r="F1129" s="59">
        <v>33</v>
      </c>
      <c r="G1129" s="59">
        <v>28</v>
      </c>
      <c r="H1129" s="59">
        <v>5</v>
      </c>
      <c r="I1129" s="59">
        <v>36</v>
      </c>
      <c r="J1129" s="59">
        <v>47</v>
      </c>
      <c r="K1129" s="61">
        <v>1</v>
      </c>
      <c r="L1129" t="s">
        <v>153</v>
      </c>
    </row>
    <row r="1130" spans="1:12" outlineLevel="1" x14ac:dyDescent="0.25">
      <c r="A1130" s="52">
        <f t="shared" si="109"/>
        <v>50</v>
      </c>
      <c r="B1130" s="52" t="str">
        <f t="shared" si="110"/>
        <v/>
      </c>
      <c r="C1130" s="58">
        <f t="shared" si="107"/>
        <v>2</v>
      </c>
      <c r="D1130" s="58" t="str">
        <f t="shared" si="108"/>
        <v>C</v>
      </c>
      <c r="E1130" s="59">
        <v>14</v>
      </c>
      <c r="F1130" s="59">
        <v>50</v>
      </c>
      <c r="G1130" s="59">
        <v>4</v>
      </c>
      <c r="H1130" s="59">
        <v>27</v>
      </c>
      <c r="I1130" s="59">
        <v>23</v>
      </c>
      <c r="J1130" s="59">
        <v>15</v>
      </c>
      <c r="K1130" s="61">
        <v>2</v>
      </c>
      <c r="L1130" t="s">
        <v>153</v>
      </c>
    </row>
    <row r="1131" spans="1:12" outlineLevel="1" x14ac:dyDescent="0.25">
      <c r="A1131" s="52">
        <f t="shared" si="109"/>
        <v>50</v>
      </c>
      <c r="B1131" s="52" t="str">
        <f t="shared" si="110"/>
        <v/>
      </c>
      <c r="C1131" s="58">
        <f t="shared" si="107"/>
        <v>3</v>
      </c>
      <c r="D1131" s="58" t="str">
        <f t="shared" si="108"/>
        <v>C</v>
      </c>
      <c r="E1131" s="59">
        <v>41</v>
      </c>
      <c r="F1131" s="59">
        <v>18</v>
      </c>
      <c r="G1131" s="59"/>
      <c r="H1131" s="59">
        <v>16</v>
      </c>
      <c r="I1131" s="59">
        <v>39</v>
      </c>
      <c r="J1131" s="59"/>
      <c r="K1131" s="61">
        <v>3</v>
      </c>
      <c r="L1131" t="s">
        <v>153</v>
      </c>
    </row>
    <row r="1132" spans="1:12" outlineLevel="1" x14ac:dyDescent="0.25">
      <c r="A1132" s="52">
        <f t="shared" si="109"/>
        <v>50</v>
      </c>
      <c r="B1132" s="52" t="str">
        <f t="shared" si="110"/>
        <v/>
      </c>
      <c r="C1132" s="58">
        <f t="shared" si="107"/>
        <v>4</v>
      </c>
      <c r="D1132" s="58" t="str">
        <f t="shared" si="108"/>
        <v>C</v>
      </c>
      <c r="E1132" s="59">
        <v>45</v>
      </c>
      <c r="F1132" s="59">
        <v>11</v>
      </c>
      <c r="G1132" s="59"/>
      <c r="H1132" s="59">
        <v>20</v>
      </c>
      <c r="I1132" s="59">
        <v>31</v>
      </c>
      <c r="J1132" s="59"/>
      <c r="K1132" s="61">
        <v>4</v>
      </c>
      <c r="L1132" t="s">
        <v>153</v>
      </c>
    </row>
    <row r="1133" spans="1:12" outlineLevel="1" x14ac:dyDescent="0.25">
      <c r="A1133" s="52">
        <f t="shared" si="109"/>
        <v>50</v>
      </c>
      <c r="B1133" s="52" t="str">
        <f t="shared" si="110"/>
        <v/>
      </c>
      <c r="C1133" s="58">
        <f t="shared" si="107"/>
        <v>5</v>
      </c>
      <c r="D1133" s="58" t="str">
        <f t="shared" si="108"/>
        <v>C</v>
      </c>
      <c r="E1133" s="59">
        <v>17</v>
      </c>
      <c r="F1133" s="59">
        <v>26</v>
      </c>
      <c r="G1133" s="59">
        <v>2</v>
      </c>
      <c r="H1133" s="59">
        <v>24</v>
      </c>
      <c r="I1133" s="59">
        <v>35</v>
      </c>
      <c r="J1133" s="59">
        <v>42</v>
      </c>
      <c r="K1133" s="61">
        <v>5</v>
      </c>
      <c r="L1133" t="s">
        <v>153</v>
      </c>
    </row>
    <row r="1134" spans="1:12" outlineLevel="1" x14ac:dyDescent="0.25">
      <c r="A1134" s="52">
        <f t="shared" si="109"/>
        <v>50</v>
      </c>
      <c r="B1134" s="52" t="str">
        <f t="shared" si="110"/>
        <v/>
      </c>
      <c r="C1134" s="58">
        <f t="shared" si="107"/>
        <v>6</v>
      </c>
      <c r="D1134" s="58" t="str">
        <f t="shared" si="108"/>
        <v>C</v>
      </c>
      <c r="E1134" s="59">
        <v>10</v>
      </c>
      <c r="F1134" s="59">
        <v>43</v>
      </c>
      <c r="G1134" s="59"/>
      <c r="H1134" s="59">
        <v>38</v>
      </c>
      <c r="I1134" s="59">
        <v>12</v>
      </c>
      <c r="J1134" s="59"/>
      <c r="K1134" s="61">
        <v>6</v>
      </c>
      <c r="L1134" t="s">
        <v>153</v>
      </c>
    </row>
    <row r="1135" spans="1:12" outlineLevel="1" x14ac:dyDescent="0.25">
      <c r="A1135" s="52">
        <f t="shared" si="109"/>
        <v>50</v>
      </c>
      <c r="B1135" s="52" t="str">
        <f t="shared" si="110"/>
        <v/>
      </c>
      <c r="C1135" s="58">
        <f t="shared" si="107"/>
        <v>7</v>
      </c>
      <c r="D1135" s="58" t="str">
        <f t="shared" si="108"/>
        <v>C</v>
      </c>
      <c r="E1135" s="59">
        <v>25</v>
      </c>
      <c r="F1135" s="59">
        <v>34</v>
      </c>
      <c r="G1135" s="59">
        <v>13</v>
      </c>
      <c r="H1135" s="59">
        <v>30</v>
      </c>
      <c r="I1135" s="59">
        <v>49</v>
      </c>
      <c r="J1135" s="59">
        <v>22</v>
      </c>
      <c r="K1135" s="61">
        <v>7</v>
      </c>
      <c r="L1135" t="s">
        <v>153</v>
      </c>
    </row>
    <row r="1136" spans="1:12" outlineLevel="1" x14ac:dyDescent="0.25">
      <c r="A1136" s="52">
        <f t="shared" si="109"/>
        <v>50</v>
      </c>
      <c r="B1136" s="52" t="str">
        <f t="shared" si="110"/>
        <v/>
      </c>
      <c r="C1136" s="58">
        <f t="shared" si="107"/>
        <v>8</v>
      </c>
      <c r="D1136" s="58" t="str">
        <f t="shared" si="108"/>
        <v>C</v>
      </c>
      <c r="E1136" s="59">
        <v>1</v>
      </c>
      <c r="F1136" s="59">
        <v>21</v>
      </c>
      <c r="G1136" s="59">
        <v>3</v>
      </c>
      <c r="H1136" s="59">
        <v>9</v>
      </c>
      <c r="I1136" s="59">
        <v>19</v>
      </c>
      <c r="J1136" s="59">
        <v>48</v>
      </c>
      <c r="K1136" s="61">
        <v>8</v>
      </c>
      <c r="L1136" t="s">
        <v>153</v>
      </c>
    </row>
    <row r="1137" spans="1:13" outlineLevel="1" x14ac:dyDescent="0.25">
      <c r="A1137" s="52">
        <f t="shared" si="109"/>
        <v>50</v>
      </c>
      <c r="B1137" s="52" t="str">
        <f t="shared" si="110"/>
        <v/>
      </c>
      <c r="C1137" s="58">
        <f t="shared" si="107"/>
        <v>9</v>
      </c>
      <c r="D1137" s="58" t="str">
        <f t="shared" si="108"/>
        <v>C</v>
      </c>
      <c r="E1137" s="59">
        <v>8</v>
      </c>
      <c r="F1137" s="59">
        <v>32</v>
      </c>
      <c r="G1137" s="59"/>
      <c r="H1137" s="59">
        <v>6</v>
      </c>
      <c r="I1137" s="59">
        <v>40</v>
      </c>
      <c r="J1137" s="59"/>
      <c r="K1137" s="61">
        <v>9</v>
      </c>
      <c r="L1137" t="s">
        <v>153</v>
      </c>
    </row>
    <row r="1138" spans="1:13" outlineLevel="1" x14ac:dyDescent="0.25">
      <c r="A1138" s="52">
        <f t="shared" si="109"/>
        <v>50</v>
      </c>
      <c r="B1138" s="52" t="str">
        <f t="shared" si="110"/>
        <v/>
      </c>
      <c r="C1138" s="58">
        <f t="shared" si="107"/>
        <v>10</v>
      </c>
      <c r="D1138" s="58" t="str">
        <f t="shared" si="108"/>
        <v>C</v>
      </c>
      <c r="E1138" s="59">
        <v>37</v>
      </c>
      <c r="F1138" s="59">
        <v>46</v>
      </c>
      <c r="G1138" s="59"/>
      <c r="H1138" s="59">
        <v>7</v>
      </c>
      <c r="I1138" s="59">
        <v>44</v>
      </c>
      <c r="J1138" s="59"/>
      <c r="K1138" s="61">
        <v>10</v>
      </c>
      <c r="L1138" t="s">
        <v>153</v>
      </c>
    </row>
    <row r="1139" spans="1:13" outlineLevel="1" x14ac:dyDescent="0.25">
      <c r="A1139" s="52">
        <f t="shared" si="109"/>
        <v>50</v>
      </c>
      <c r="B1139" s="52" t="str">
        <f t="shared" si="110"/>
        <v/>
      </c>
      <c r="C1139" s="58">
        <f t="shared" si="107"/>
        <v>1</v>
      </c>
      <c r="D1139" s="58" t="str">
        <f t="shared" si="108"/>
        <v>D</v>
      </c>
      <c r="E1139" s="127">
        <v>6</v>
      </c>
      <c r="F1139" s="127">
        <v>30</v>
      </c>
      <c r="G1139" s="127">
        <v>41</v>
      </c>
      <c r="H1139" s="127">
        <v>12</v>
      </c>
      <c r="I1139" s="127">
        <v>16</v>
      </c>
      <c r="J1139" s="127">
        <v>47</v>
      </c>
      <c r="K1139" s="61">
        <v>1</v>
      </c>
      <c r="L1139" t="s">
        <v>154</v>
      </c>
    </row>
    <row r="1140" spans="1:13" outlineLevel="1" x14ac:dyDescent="0.25">
      <c r="A1140" s="52">
        <f t="shared" si="109"/>
        <v>50</v>
      </c>
      <c r="B1140" s="52" t="str">
        <f t="shared" si="110"/>
        <v/>
      </c>
      <c r="C1140" s="58">
        <f t="shared" si="107"/>
        <v>2</v>
      </c>
      <c r="D1140" s="58" t="str">
        <f t="shared" si="108"/>
        <v>D</v>
      </c>
      <c r="E1140" s="127">
        <v>5</v>
      </c>
      <c r="F1140" s="127">
        <v>18</v>
      </c>
      <c r="G1140" s="127">
        <v>1</v>
      </c>
      <c r="H1140" s="127">
        <v>11</v>
      </c>
      <c r="I1140" s="127">
        <v>24</v>
      </c>
      <c r="J1140" s="127">
        <v>14</v>
      </c>
      <c r="K1140" s="61">
        <v>2</v>
      </c>
      <c r="L1140" t="s">
        <v>154</v>
      </c>
    </row>
    <row r="1141" spans="1:13" outlineLevel="1" x14ac:dyDescent="0.25">
      <c r="A1141" s="52">
        <f t="shared" si="109"/>
        <v>50</v>
      </c>
      <c r="B1141" s="52" t="str">
        <f t="shared" si="110"/>
        <v/>
      </c>
      <c r="C1141" s="58">
        <f t="shared" si="107"/>
        <v>3</v>
      </c>
      <c r="D1141" s="58" t="str">
        <f t="shared" si="108"/>
        <v>D</v>
      </c>
      <c r="E1141" s="127">
        <v>15</v>
      </c>
      <c r="F1141" s="127">
        <v>28</v>
      </c>
      <c r="G1141" s="127"/>
      <c r="H1141" s="127">
        <v>9</v>
      </c>
      <c r="I1141" s="127">
        <v>22</v>
      </c>
      <c r="J1141" s="127"/>
      <c r="K1141" s="61">
        <v>3</v>
      </c>
      <c r="L1141" t="s">
        <v>154</v>
      </c>
    </row>
    <row r="1142" spans="1:13" outlineLevel="1" x14ac:dyDescent="0.25">
      <c r="A1142" s="52">
        <f t="shared" si="109"/>
        <v>50</v>
      </c>
      <c r="B1142" s="52" t="str">
        <f t="shared" si="110"/>
        <v/>
      </c>
      <c r="C1142" s="58">
        <f t="shared" si="107"/>
        <v>4</v>
      </c>
      <c r="D1142" s="58" t="str">
        <f t="shared" si="108"/>
        <v>D</v>
      </c>
      <c r="E1142" s="127">
        <v>13</v>
      </c>
      <c r="F1142" s="127">
        <v>26</v>
      </c>
      <c r="G1142" s="127"/>
      <c r="H1142" s="127">
        <v>19</v>
      </c>
      <c r="I1142" s="127">
        <v>32</v>
      </c>
      <c r="J1142" s="127"/>
      <c r="K1142" s="61">
        <v>4</v>
      </c>
      <c r="L1142" t="s">
        <v>154</v>
      </c>
    </row>
    <row r="1143" spans="1:13" outlineLevel="1" x14ac:dyDescent="0.25">
      <c r="A1143" s="52">
        <f t="shared" si="109"/>
        <v>50</v>
      </c>
      <c r="B1143" s="52" t="str">
        <f t="shared" si="110"/>
        <v/>
      </c>
      <c r="C1143" s="58">
        <f t="shared" si="107"/>
        <v>5</v>
      </c>
      <c r="D1143" s="58" t="str">
        <f t="shared" si="108"/>
        <v>D</v>
      </c>
      <c r="E1143" s="127">
        <v>17</v>
      </c>
      <c r="F1143" s="127">
        <v>49</v>
      </c>
      <c r="G1143" s="127">
        <v>20</v>
      </c>
      <c r="H1143" s="127">
        <v>23</v>
      </c>
      <c r="I1143" s="127">
        <v>37</v>
      </c>
      <c r="J1143" s="127">
        <v>7</v>
      </c>
      <c r="K1143" s="61">
        <v>5</v>
      </c>
      <c r="L1143" t="s">
        <v>154</v>
      </c>
    </row>
    <row r="1144" spans="1:13" outlineLevel="1" x14ac:dyDescent="0.25">
      <c r="A1144" s="52">
        <f t="shared" si="109"/>
        <v>50</v>
      </c>
      <c r="B1144" s="52" t="str">
        <f t="shared" si="110"/>
        <v/>
      </c>
      <c r="C1144" s="58">
        <f t="shared" si="107"/>
        <v>6</v>
      </c>
      <c r="D1144" s="58" t="str">
        <f t="shared" si="108"/>
        <v>D</v>
      </c>
      <c r="E1144" s="127">
        <v>27</v>
      </c>
      <c r="F1144" s="127">
        <v>3</v>
      </c>
      <c r="G1144" s="127"/>
      <c r="H1144" s="127">
        <v>21</v>
      </c>
      <c r="I1144" s="127">
        <v>34</v>
      </c>
      <c r="J1144" s="127"/>
      <c r="K1144" s="61">
        <v>6</v>
      </c>
      <c r="L1144" t="s">
        <v>154</v>
      </c>
    </row>
    <row r="1145" spans="1:13" outlineLevel="1" x14ac:dyDescent="0.25">
      <c r="A1145" s="52">
        <f t="shared" si="109"/>
        <v>50</v>
      </c>
      <c r="B1145" s="52" t="str">
        <f t="shared" si="110"/>
        <v/>
      </c>
      <c r="C1145" s="58">
        <f t="shared" si="107"/>
        <v>7</v>
      </c>
      <c r="D1145" s="58" t="str">
        <f t="shared" si="108"/>
        <v>D</v>
      </c>
      <c r="E1145" s="127">
        <v>25</v>
      </c>
      <c r="F1145" s="127">
        <v>38</v>
      </c>
      <c r="G1145" s="127">
        <v>10</v>
      </c>
      <c r="H1145" s="127">
        <v>31</v>
      </c>
      <c r="I1145" s="127">
        <v>44</v>
      </c>
      <c r="J1145" s="127">
        <v>50</v>
      </c>
      <c r="K1145" s="61">
        <v>7</v>
      </c>
      <c r="L1145" t="s">
        <v>154</v>
      </c>
    </row>
    <row r="1146" spans="1:13" outlineLevel="1" x14ac:dyDescent="0.25">
      <c r="A1146" s="52">
        <f t="shared" si="109"/>
        <v>50</v>
      </c>
      <c r="B1146" s="52" t="str">
        <f t="shared" si="110"/>
        <v/>
      </c>
      <c r="C1146" s="58">
        <f t="shared" si="107"/>
        <v>8</v>
      </c>
      <c r="D1146" s="58" t="str">
        <f t="shared" si="108"/>
        <v>D</v>
      </c>
      <c r="E1146" s="127">
        <v>29</v>
      </c>
      <c r="F1146" s="127">
        <v>42</v>
      </c>
      <c r="G1146" s="127">
        <v>45</v>
      </c>
      <c r="H1146" s="127">
        <v>39</v>
      </c>
      <c r="I1146" s="127">
        <v>48</v>
      </c>
      <c r="J1146" s="127">
        <v>40</v>
      </c>
      <c r="K1146" s="61">
        <v>8</v>
      </c>
      <c r="L1146" t="s">
        <v>154</v>
      </c>
    </row>
    <row r="1147" spans="1:13" outlineLevel="1" x14ac:dyDescent="0.25">
      <c r="A1147" s="52">
        <f t="shared" si="109"/>
        <v>50</v>
      </c>
      <c r="B1147" s="52" t="str">
        <f t="shared" si="110"/>
        <v/>
      </c>
      <c r="C1147" s="58">
        <f t="shared" si="107"/>
        <v>9</v>
      </c>
      <c r="D1147" s="58" t="str">
        <f t="shared" si="108"/>
        <v>D</v>
      </c>
      <c r="E1147" s="127">
        <v>33</v>
      </c>
      <c r="F1147" s="127">
        <v>46</v>
      </c>
      <c r="G1147" s="127"/>
      <c r="H1147" s="127">
        <v>4</v>
      </c>
      <c r="I1147" s="127">
        <v>35</v>
      </c>
      <c r="J1147" s="127"/>
      <c r="K1147" s="61">
        <v>9</v>
      </c>
      <c r="L1147" t="s">
        <v>154</v>
      </c>
    </row>
    <row r="1148" spans="1:13" ht="15.75" outlineLevel="1" thickBot="1" x14ac:dyDescent="0.3">
      <c r="A1148" s="52">
        <f t="shared" si="109"/>
        <v>50</v>
      </c>
      <c r="B1148" s="52" t="str">
        <f t="shared" si="110"/>
        <v/>
      </c>
      <c r="C1148" s="58">
        <f t="shared" si="107"/>
        <v>10</v>
      </c>
      <c r="D1148" s="58" t="str">
        <f t="shared" si="108"/>
        <v>D</v>
      </c>
      <c r="E1148" s="127">
        <v>2</v>
      </c>
      <c r="F1148" s="127">
        <v>36</v>
      </c>
      <c r="G1148" s="127"/>
      <c r="H1148" s="127">
        <v>8</v>
      </c>
      <c r="I1148" s="127">
        <v>43</v>
      </c>
      <c r="J1148" s="127"/>
      <c r="K1148" s="61">
        <v>10</v>
      </c>
      <c r="L1148" t="s">
        <v>154</v>
      </c>
    </row>
    <row r="1149" spans="1:13" ht="15.75" outlineLevel="1" thickTop="1" x14ac:dyDescent="0.25">
      <c r="A1149" s="64">
        <v>51</v>
      </c>
      <c r="B1149" s="64" t="str">
        <f t="shared" si="110"/>
        <v/>
      </c>
      <c r="C1149" s="62">
        <f t="shared" si="107"/>
        <v>1</v>
      </c>
      <c r="D1149" s="62" t="str">
        <f t="shared" si="108"/>
        <v>A</v>
      </c>
      <c r="E1149" s="63">
        <v>1</v>
      </c>
      <c r="F1149" s="63">
        <v>2</v>
      </c>
      <c r="G1149" s="63">
        <v>49</v>
      </c>
      <c r="H1149" s="63">
        <v>3</v>
      </c>
      <c r="I1149" s="63">
        <v>4</v>
      </c>
      <c r="J1149" s="63">
        <v>50</v>
      </c>
      <c r="K1149" s="61">
        <v>1</v>
      </c>
      <c r="L1149" t="s">
        <v>151</v>
      </c>
      <c r="M1149" s="186" t="s">
        <v>281</v>
      </c>
    </row>
    <row r="1150" spans="1:13" outlineLevel="1" x14ac:dyDescent="0.25">
      <c r="A1150" s="64">
        <f t="shared" si="109"/>
        <v>51</v>
      </c>
      <c r="B1150" s="64" t="str">
        <f t="shared" si="110"/>
        <v/>
      </c>
      <c r="C1150" s="62">
        <f t="shared" ref="C1150:C1202" si="111">K1150</f>
        <v>2</v>
      </c>
      <c r="D1150" s="62" t="str">
        <f t="shared" ref="D1150:D1202" si="112">IF(C1150="","",L1150)</f>
        <v>A</v>
      </c>
      <c r="E1150" s="63">
        <v>5</v>
      </c>
      <c r="F1150" s="63">
        <v>6</v>
      </c>
      <c r="G1150" s="63">
        <v>51</v>
      </c>
      <c r="H1150" s="63">
        <v>7</v>
      </c>
      <c r="I1150" s="63">
        <v>8</v>
      </c>
      <c r="J1150" s="63">
        <v>43</v>
      </c>
      <c r="K1150" s="61">
        <v>2</v>
      </c>
      <c r="L1150" t="s">
        <v>151</v>
      </c>
    </row>
    <row r="1151" spans="1:13" outlineLevel="1" x14ac:dyDescent="0.25">
      <c r="A1151" s="64">
        <f t="shared" si="109"/>
        <v>51</v>
      </c>
      <c r="B1151" s="64" t="str">
        <f t="shared" si="110"/>
        <v/>
      </c>
      <c r="C1151" s="62">
        <f t="shared" si="111"/>
        <v>3</v>
      </c>
      <c r="D1151" s="62" t="str">
        <f t="shared" si="112"/>
        <v>A</v>
      </c>
      <c r="E1151" s="63">
        <v>9</v>
      </c>
      <c r="F1151" s="63">
        <v>10</v>
      </c>
      <c r="G1151" s="63"/>
      <c r="H1151" s="63">
        <v>11</v>
      </c>
      <c r="I1151" s="63">
        <v>12</v>
      </c>
      <c r="J1151" s="63"/>
      <c r="K1151" s="61">
        <v>3</v>
      </c>
      <c r="L1151" t="s">
        <v>151</v>
      </c>
    </row>
    <row r="1152" spans="1:13" outlineLevel="1" x14ac:dyDescent="0.25">
      <c r="A1152" s="64">
        <f t="shared" si="109"/>
        <v>51</v>
      </c>
      <c r="B1152" s="64" t="str">
        <f t="shared" si="110"/>
        <v/>
      </c>
      <c r="C1152" s="62">
        <f t="shared" si="111"/>
        <v>4</v>
      </c>
      <c r="D1152" s="62" t="str">
        <f t="shared" si="112"/>
        <v>A</v>
      </c>
      <c r="E1152" s="63">
        <v>13</v>
      </c>
      <c r="F1152" s="63">
        <v>14</v>
      </c>
      <c r="G1152" s="63"/>
      <c r="H1152" s="63">
        <v>15</v>
      </c>
      <c r="I1152" s="63">
        <v>16</v>
      </c>
      <c r="J1152" s="63"/>
      <c r="K1152" s="61">
        <v>4</v>
      </c>
      <c r="L1152" t="s">
        <v>151</v>
      </c>
    </row>
    <row r="1153" spans="1:12" outlineLevel="1" x14ac:dyDescent="0.25">
      <c r="A1153" s="64">
        <f t="shared" si="109"/>
        <v>51</v>
      </c>
      <c r="B1153" s="64" t="str">
        <f t="shared" si="110"/>
        <v/>
      </c>
      <c r="C1153" s="62">
        <f t="shared" si="111"/>
        <v>5</v>
      </c>
      <c r="D1153" s="62" t="str">
        <f t="shared" si="112"/>
        <v>A</v>
      </c>
      <c r="E1153" s="63">
        <v>17</v>
      </c>
      <c r="F1153" s="63">
        <v>18</v>
      </c>
      <c r="G1153" s="63">
        <v>44</v>
      </c>
      <c r="H1153" s="63">
        <v>19</v>
      </c>
      <c r="I1153" s="63">
        <v>20</v>
      </c>
      <c r="J1153" s="63">
        <v>47</v>
      </c>
      <c r="K1153" s="61">
        <v>5</v>
      </c>
      <c r="L1153" t="s">
        <v>151</v>
      </c>
    </row>
    <row r="1154" spans="1:12" outlineLevel="1" x14ac:dyDescent="0.25">
      <c r="A1154" s="64">
        <f t="shared" si="109"/>
        <v>51</v>
      </c>
      <c r="B1154" s="64" t="str">
        <f t="shared" si="110"/>
        <v/>
      </c>
      <c r="C1154" s="62">
        <f t="shared" si="111"/>
        <v>6</v>
      </c>
      <c r="D1154" s="62" t="str">
        <f t="shared" si="112"/>
        <v>A</v>
      </c>
      <c r="E1154" s="63">
        <v>21</v>
      </c>
      <c r="F1154" s="63">
        <v>22</v>
      </c>
      <c r="G1154" s="63"/>
      <c r="H1154" s="63">
        <v>23</v>
      </c>
      <c r="I1154" s="63">
        <v>24</v>
      </c>
      <c r="J1154" s="63"/>
      <c r="K1154" s="61">
        <v>6</v>
      </c>
      <c r="L1154" t="s">
        <v>151</v>
      </c>
    </row>
    <row r="1155" spans="1:12" outlineLevel="1" x14ac:dyDescent="0.25">
      <c r="A1155" s="64">
        <f t="shared" si="109"/>
        <v>51</v>
      </c>
      <c r="B1155" s="64" t="str">
        <f t="shared" si="110"/>
        <v/>
      </c>
      <c r="C1155" s="62">
        <f t="shared" si="111"/>
        <v>7</v>
      </c>
      <c r="D1155" s="62" t="str">
        <f t="shared" si="112"/>
        <v>A</v>
      </c>
      <c r="E1155" s="63">
        <v>25</v>
      </c>
      <c r="F1155" s="63">
        <v>26</v>
      </c>
      <c r="G1155" s="63">
        <v>41</v>
      </c>
      <c r="H1155" s="63">
        <v>27</v>
      </c>
      <c r="I1155" s="63">
        <v>28</v>
      </c>
      <c r="J1155" s="63">
        <v>42</v>
      </c>
      <c r="K1155" s="61">
        <v>7</v>
      </c>
      <c r="L1155" t="s">
        <v>151</v>
      </c>
    </row>
    <row r="1156" spans="1:12" outlineLevel="1" x14ac:dyDescent="0.25">
      <c r="A1156" s="64">
        <f t="shared" si="109"/>
        <v>51</v>
      </c>
      <c r="B1156" s="64" t="str">
        <f t="shared" si="110"/>
        <v/>
      </c>
      <c r="C1156" s="62">
        <f t="shared" si="111"/>
        <v>8</v>
      </c>
      <c r="D1156" s="62" t="str">
        <f t="shared" si="112"/>
        <v>A</v>
      </c>
      <c r="E1156" s="63">
        <v>29</v>
      </c>
      <c r="F1156" s="63">
        <v>30</v>
      </c>
      <c r="G1156" s="63">
        <v>45</v>
      </c>
      <c r="H1156" s="63">
        <v>31</v>
      </c>
      <c r="I1156" s="63">
        <v>32</v>
      </c>
      <c r="J1156" s="63">
        <v>46</v>
      </c>
      <c r="K1156" s="61">
        <v>8</v>
      </c>
      <c r="L1156" t="s">
        <v>151</v>
      </c>
    </row>
    <row r="1157" spans="1:12" outlineLevel="1" x14ac:dyDescent="0.25">
      <c r="A1157" s="64">
        <f t="shared" si="109"/>
        <v>51</v>
      </c>
      <c r="B1157" s="64" t="str">
        <f t="shared" si="110"/>
        <v/>
      </c>
      <c r="C1157" s="62">
        <f t="shared" si="111"/>
        <v>9</v>
      </c>
      <c r="D1157" s="62" t="str">
        <f t="shared" si="112"/>
        <v>A</v>
      </c>
      <c r="E1157" s="63">
        <v>33</v>
      </c>
      <c r="F1157" s="63">
        <v>34</v>
      </c>
      <c r="G1157" s="63"/>
      <c r="H1157" s="63">
        <v>35</v>
      </c>
      <c r="I1157" s="63">
        <v>36</v>
      </c>
      <c r="J1157" s="63"/>
      <c r="K1157" s="61">
        <v>9</v>
      </c>
      <c r="L1157" t="s">
        <v>151</v>
      </c>
    </row>
    <row r="1158" spans="1:12" outlineLevel="1" x14ac:dyDescent="0.25">
      <c r="A1158" s="64">
        <f t="shared" si="109"/>
        <v>51</v>
      </c>
      <c r="B1158" s="64" t="str">
        <f t="shared" si="110"/>
        <v/>
      </c>
      <c r="C1158" s="62">
        <f t="shared" si="111"/>
        <v>10</v>
      </c>
      <c r="D1158" s="62" t="str">
        <f t="shared" si="112"/>
        <v>A</v>
      </c>
      <c r="E1158" s="63">
        <v>37</v>
      </c>
      <c r="F1158" s="63">
        <v>38</v>
      </c>
      <c r="G1158" s="63">
        <v>48</v>
      </c>
      <c r="H1158" s="63">
        <v>39</v>
      </c>
      <c r="I1158" s="63">
        <v>40</v>
      </c>
      <c r="J1158" s="63"/>
      <c r="K1158" s="61">
        <v>10</v>
      </c>
      <c r="L1158" t="s">
        <v>151</v>
      </c>
    </row>
    <row r="1159" spans="1:12" outlineLevel="1" x14ac:dyDescent="0.25">
      <c r="A1159" s="64">
        <f t="shared" si="109"/>
        <v>51</v>
      </c>
      <c r="B1159" s="64" t="str">
        <f t="shared" si="110"/>
        <v/>
      </c>
      <c r="C1159" s="62">
        <f t="shared" si="111"/>
        <v>1</v>
      </c>
      <c r="D1159" s="62" t="str">
        <f t="shared" si="112"/>
        <v>B</v>
      </c>
      <c r="E1159" s="63">
        <v>21</v>
      </c>
      <c r="F1159" s="63">
        <v>16</v>
      </c>
      <c r="G1159" s="63">
        <v>43</v>
      </c>
      <c r="H1159" s="63">
        <v>31</v>
      </c>
      <c r="I1159" s="63">
        <v>46</v>
      </c>
      <c r="J1159" s="63">
        <v>38</v>
      </c>
      <c r="K1159" s="61">
        <v>1</v>
      </c>
      <c r="L1159" t="s">
        <v>152</v>
      </c>
    </row>
    <row r="1160" spans="1:12" outlineLevel="1" x14ac:dyDescent="0.25">
      <c r="A1160" s="64">
        <f t="shared" si="109"/>
        <v>51</v>
      </c>
      <c r="B1160" s="64" t="str">
        <f t="shared" si="110"/>
        <v/>
      </c>
      <c r="C1160" s="62">
        <f t="shared" si="111"/>
        <v>2</v>
      </c>
      <c r="D1160" s="62" t="str">
        <f t="shared" si="112"/>
        <v>B</v>
      </c>
      <c r="E1160" s="63">
        <v>9</v>
      </c>
      <c r="F1160" s="63">
        <v>13</v>
      </c>
      <c r="G1160" s="63">
        <v>10</v>
      </c>
      <c r="H1160" s="63">
        <v>23</v>
      </c>
      <c r="I1160" s="63">
        <v>33</v>
      </c>
      <c r="J1160" s="63">
        <v>3</v>
      </c>
      <c r="K1160" s="61">
        <v>2</v>
      </c>
      <c r="L1160" t="s">
        <v>152</v>
      </c>
    </row>
    <row r="1161" spans="1:12" outlineLevel="1" x14ac:dyDescent="0.25">
      <c r="A1161" s="64">
        <f t="shared" si="109"/>
        <v>51</v>
      </c>
      <c r="B1161" s="64" t="str">
        <f t="shared" si="110"/>
        <v/>
      </c>
      <c r="C1161" s="62">
        <f t="shared" si="111"/>
        <v>3</v>
      </c>
      <c r="D1161" s="62" t="str">
        <f t="shared" si="112"/>
        <v>B</v>
      </c>
      <c r="E1161" s="63">
        <v>27</v>
      </c>
      <c r="F1161" s="63">
        <v>51</v>
      </c>
      <c r="G1161" s="63"/>
      <c r="H1161" s="63">
        <v>29</v>
      </c>
      <c r="I1161" s="63">
        <v>19</v>
      </c>
      <c r="J1161" s="63"/>
      <c r="K1161" s="61">
        <v>3</v>
      </c>
      <c r="L1161" t="s">
        <v>152</v>
      </c>
    </row>
    <row r="1162" spans="1:12" outlineLevel="1" x14ac:dyDescent="0.25">
      <c r="A1162" s="64">
        <f t="shared" si="109"/>
        <v>51</v>
      </c>
      <c r="B1162" s="64" t="str">
        <f t="shared" si="110"/>
        <v/>
      </c>
      <c r="C1162" s="62">
        <f t="shared" si="111"/>
        <v>4</v>
      </c>
      <c r="D1162" s="62" t="str">
        <f t="shared" si="112"/>
        <v>B</v>
      </c>
      <c r="E1162" s="63">
        <v>5</v>
      </c>
      <c r="F1162" s="63">
        <v>18</v>
      </c>
      <c r="G1162" s="63"/>
      <c r="H1162" s="63">
        <v>25</v>
      </c>
      <c r="I1162" s="63">
        <v>20</v>
      </c>
      <c r="J1162" s="63"/>
      <c r="K1162" s="61">
        <v>4</v>
      </c>
      <c r="L1162" t="s">
        <v>152</v>
      </c>
    </row>
    <row r="1163" spans="1:12" outlineLevel="1" x14ac:dyDescent="0.25">
      <c r="A1163" s="64">
        <f t="shared" si="109"/>
        <v>51</v>
      </c>
      <c r="B1163" s="64" t="str">
        <f t="shared" si="110"/>
        <v/>
      </c>
      <c r="C1163" s="62">
        <f t="shared" si="111"/>
        <v>5</v>
      </c>
      <c r="D1163" s="62" t="str">
        <f t="shared" si="112"/>
        <v>B</v>
      </c>
      <c r="E1163" s="63">
        <v>11</v>
      </c>
      <c r="F1163" s="63">
        <v>22</v>
      </c>
      <c r="G1163" s="63">
        <v>8</v>
      </c>
      <c r="H1163" s="63">
        <v>24</v>
      </c>
      <c r="I1163" s="63">
        <v>32</v>
      </c>
      <c r="J1163" s="63">
        <v>7</v>
      </c>
      <c r="K1163" s="61">
        <v>5</v>
      </c>
      <c r="L1163" t="s">
        <v>152</v>
      </c>
    </row>
    <row r="1164" spans="1:12" outlineLevel="1" x14ac:dyDescent="0.25">
      <c r="A1164" s="64">
        <f t="shared" si="109"/>
        <v>51</v>
      </c>
      <c r="B1164" s="64" t="str">
        <f t="shared" si="110"/>
        <v/>
      </c>
      <c r="C1164" s="62">
        <f t="shared" si="111"/>
        <v>6</v>
      </c>
      <c r="D1164" s="62" t="str">
        <f t="shared" si="112"/>
        <v>B</v>
      </c>
      <c r="E1164" s="63">
        <v>1</v>
      </c>
      <c r="F1164" s="63">
        <v>6</v>
      </c>
      <c r="G1164" s="63"/>
      <c r="H1164" s="63">
        <v>17</v>
      </c>
      <c r="I1164" s="63">
        <v>26</v>
      </c>
      <c r="J1164" s="63"/>
      <c r="K1164" s="61">
        <v>6</v>
      </c>
      <c r="L1164" t="s">
        <v>152</v>
      </c>
    </row>
    <row r="1165" spans="1:12" outlineLevel="1" x14ac:dyDescent="0.25">
      <c r="A1165" s="64">
        <f t="shared" si="109"/>
        <v>51</v>
      </c>
      <c r="B1165" s="64" t="str">
        <f t="shared" si="110"/>
        <v/>
      </c>
      <c r="C1165" s="62">
        <f t="shared" si="111"/>
        <v>7</v>
      </c>
      <c r="D1165" s="62" t="str">
        <f t="shared" si="112"/>
        <v>B</v>
      </c>
      <c r="E1165" s="63">
        <v>14</v>
      </c>
      <c r="F1165" s="63">
        <v>30</v>
      </c>
      <c r="G1165" s="63">
        <v>36</v>
      </c>
      <c r="H1165" s="63">
        <v>35</v>
      </c>
      <c r="I1165" s="63">
        <v>40</v>
      </c>
      <c r="J1165" s="63">
        <v>41</v>
      </c>
      <c r="K1165" s="61">
        <v>7</v>
      </c>
      <c r="L1165" t="s">
        <v>152</v>
      </c>
    </row>
    <row r="1166" spans="1:12" outlineLevel="1" x14ac:dyDescent="0.25">
      <c r="A1166" s="64">
        <f t="shared" si="109"/>
        <v>51</v>
      </c>
      <c r="B1166" s="64" t="str">
        <f t="shared" si="110"/>
        <v/>
      </c>
      <c r="C1166" s="62">
        <f t="shared" si="111"/>
        <v>8</v>
      </c>
      <c r="D1166" s="62" t="str">
        <f t="shared" si="112"/>
        <v>B</v>
      </c>
      <c r="E1166" s="63">
        <v>15</v>
      </c>
      <c r="F1166" s="63">
        <v>34</v>
      </c>
      <c r="G1166" s="63">
        <v>45</v>
      </c>
      <c r="H1166" s="63">
        <v>39</v>
      </c>
      <c r="I1166" s="63">
        <v>44</v>
      </c>
      <c r="J1166" s="63">
        <v>2</v>
      </c>
      <c r="K1166" s="61">
        <v>8</v>
      </c>
      <c r="L1166" t="s">
        <v>152</v>
      </c>
    </row>
    <row r="1167" spans="1:12" outlineLevel="1" x14ac:dyDescent="0.25">
      <c r="A1167" s="64">
        <f t="shared" si="109"/>
        <v>51</v>
      </c>
      <c r="B1167" s="64" t="str">
        <f t="shared" si="110"/>
        <v/>
      </c>
      <c r="C1167" s="62">
        <f t="shared" si="111"/>
        <v>9</v>
      </c>
      <c r="D1167" s="62" t="str">
        <f t="shared" si="112"/>
        <v>B</v>
      </c>
      <c r="E1167" s="63">
        <v>48</v>
      </c>
      <c r="F1167" s="63">
        <v>49</v>
      </c>
      <c r="G1167" s="63"/>
      <c r="H1167" s="63">
        <v>28</v>
      </c>
      <c r="I1167" s="63">
        <v>50</v>
      </c>
      <c r="J1167" s="63"/>
      <c r="K1167" s="61">
        <v>9</v>
      </c>
      <c r="L1167" t="s">
        <v>152</v>
      </c>
    </row>
    <row r="1168" spans="1:12" outlineLevel="1" x14ac:dyDescent="0.25">
      <c r="A1168" s="64">
        <f t="shared" si="109"/>
        <v>51</v>
      </c>
      <c r="B1168" s="64" t="str">
        <f t="shared" si="110"/>
        <v/>
      </c>
      <c r="C1168" s="62">
        <f t="shared" si="111"/>
        <v>10</v>
      </c>
      <c r="D1168" s="62" t="str">
        <f t="shared" si="112"/>
        <v>B</v>
      </c>
      <c r="E1168" s="63">
        <v>37</v>
      </c>
      <c r="F1168" s="63">
        <v>42</v>
      </c>
      <c r="G1168" s="63">
        <v>12</v>
      </c>
      <c r="H1168" s="63">
        <v>4</v>
      </c>
      <c r="I1168" s="63">
        <v>47</v>
      </c>
      <c r="J1168" s="63"/>
      <c r="K1168" s="61">
        <v>10</v>
      </c>
      <c r="L1168" t="s">
        <v>152</v>
      </c>
    </row>
    <row r="1169" spans="1:12" outlineLevel="1" x14ac:dyDescent="0.25">
      <c r="A1169" s="64">
        <f t="shared" si="109"/>
        <v>51</v>
      </c>
      <c r="B1169" s="64" t="str">
        <f t="shared" si="110"/>
        <v/>
      </c>
      <c r="C1169" s="62">
        <f t="shared" si="111"/>
        <v>1</v>
      </c>
      <c r="D1169" s="62" t="str">
        <f t="shared" si="112"/>
        <v>C</v>
      </c>
      <c r="E1169" s="63">
        <v>29</v>
      </c>
      <c r="F1169" s="63">
        <v>33</v>
      </c>
      <c r="G1169" s="63">
        <v>10</v>
      </c>
      <c r="H1169" s="63">
        <v>15</v>
      </c>
      <c r="I1169" s="63">
        <v>36</v>
      </c>
      <c r="J1169" s="63">
        <v>47</v>
      </c>
      <c r="K1169" s="61">
        <v>1</v>
      </c>
      <c r="L1169" t="s">
        <v>153</v>
      </c>
    </row>
    <row r="1170" spans="1:12" outlineLevel="1" x14ac:dyDescent="0.25">
      <c r="A1170" s="64">
        <f t="shared" si="109"/>
        <v>51</v>
      </c>
      <c r="B1170" s="64" t="str">
        <f t="shared" si="110"/>
        <v/>
      </c>
      <c r="C1170" s="62">
        <f t="shared" si="111"/>
        <v>2</v>
      </c>
      <c r="D1170" s="62" t="str">
        <f t="shared" si="112"/>
        <v>C</v>
      </c>
      <c r="E1170" s="63">
        <v>17</v>
      </c>
      <c r="F1170" s="63">
        <v>25</v>
      </c>
      <c r="G1170" s="63">
        <v>34</v>
      </c>
      <c r="H1170" s="63">
        <v>16</v>
      </c>
      <c r="I1170" s="63">
        <v>28</v>
      </c>
      <c r="J1170" s="63">
        <v>20</v>
      </c>
      <c r="K1170" s="61">
        <v>2</v>
      </c>
      <c r="L1170" t="s">
        <v>153</v>
      </c>
    </row>
    <row r="1171" spans="1:12" outlineLevel="1" x14ac:dyDescent="0.25">
      <c r="A1171" s="64">
        <f t="shared" si="109"/>
        <v>51</v>
      </c>
      <c r="B1171" s="64" t="str">
        <f t="shared" si="110"/>
        <v/>
      </c>
      <c r="C1171" s="62">
        <f t="shared" si="111"/>
        <v>3</v>
      </c>
      <c r="D1171" s="62" t="str">
        <f t="shared" si="112"/>
        <v>C</v>
      </c>
      <c r="E1171" s="63">
        <v>8</v>
      </c>
      <c r="F1171" s="63">
        <v>18</v>
      </c>
      <c r="G1171" s="63"/>
      <c r="H1171" s="63">
        <v>32</v>
      </c>
      <c r="I1171" s="63">
        <v>37</v>
      </c>
      <c r="J1171" s="63"/>
      <c r="K1171" s="61">
        <v>3</v>
      </c>
      <c r="L1171" t="s">
        <v>153</v>
      </c>
    </row>
    <row r="1172" spans="1:12" outlineLevel="1" x14ac:dyDescent="0.25">
      <c r="A1172" s="64">
        <f t="shared" si="109"/>
        <v>51</v>
      </c>
      <c r="B1172" s="64" t="str">
        <f t="shared" si="110"/>
        <v/>
      </c>
      <c r="C1172" s="62">
        <f t="shared" si="111"/>
        <v>4</v>
      </c>
      <c r="D1172" s="62" t="str">
        <f t="shared" si="112"/>
        <v>C</v>
      </c>
      <c r="E1172" s="63">
        <v>2</v>
      </c>
      <c r="F1172" s="63">
        <v>22</v>
      </c>
      <c r="G1172" s="63"/>
      <c r="H1172" s="63">
        <v>45</v>
      </c>
      <c r="I1172" s="63">
        <v>31</v>
      </c>
      <c r="J1172" s="63"/>
      <c r="K1172" s="61">
        <v>4</v>
      </c>
      <c r="L1172" t="s">
        <v>153</v>
      </c>
    </row>
    <row r="1173" spans="1:12" outlineLevel="1" x14ac:dyDescent="0.25">
      <c r="A1173" s="64">
        <f t="shared" si="109"/>
        <v>51</v>
      </c>
      <c r="B1173" s="64" t="str">
        <f t="shared" si="110"/>
        <v/>
      </c>
      <c r="C1173" s="62">
        <f t="shared" si="111"/>
        <v>5</v>
      </c>
      <c r="D1173" s="62" t="str">
        <f t="shared" si="112"/>
        <v>C</v>
      </c>
      <c r="E1173" s="63">
        <v>26</v>
      </c>
      <c r="F1173" s="63">
        <v>51</v>
      </c>
      <c r="G1173" s="63">
        <v>39</v>
      </c>
      <c r="H1173" s="63">
        <v>24</v>
      </c>
      <c r="I1173" s="63">
        <v>35</v>
      </c>
      <c r="J1173" s="63">
        <v>6</v>
      </c>
      <c r="K1173" s="61">
        <v>5</v>
      </c>
      <c r="L1173" t="s">
        <v>153</v>
      </c>
    </row>
    <row r="1174" spans="1:12" outlineLevel="1" x14ac:dyDescent="0.25">
      <c r="A1174" s="64">
        <f t="shared" ref="A1174:A1188" si="113">A1173</f>
        <v>51</v>
      </c>
      <c r="B1174" s="64" t="str">
        <f t="shared" si="110"/>
        <v/>
      </c>
      <c r="C1174" s="62">
        <f t="shared" si="111"/>
        <v>6</v>
      </c>
      <c r="D1174" s="62" t="str">
        <f t="shared" si="112"/>
        <v>C</v>
      </c>
      <c r="E1174" s="63">
        <v>21</v>
      </c>
      <c r="F1174" s="63">
        <v>30</v>
      </c>
      <c r="G1174" s="63"/>
      <c r="H1174" s="63">
        <v>43</v>
      </c>
      <c r="I1174" s="63">
        <v>41</v>
      </c>
      <c r="J1174" s="63"/>
      <c r="K1174" s="61">
        <v>6</v>
      </c>
      <c r="L1174" t="s">
        <v>153</v>
      </c>
    </row>
    <row r="1175" spans="1:12" outlineLevel="1" x14ac:dyDescent="0.25">
      <c r="A1175" s="64">
        <f t="shared" si="113"/>
        <v>51</v>
      </c>
      <c r="B1175" s="64" t="str">
        <f t="shared" si="110"/>
        <v/>
      </c>
      <c r="C1175" s="62">
        <f t="shared" si="111"/>
        <v>7</v>
      </c>
      <c r="D1175" s="62" t="str">
        <f t="shared" si="112"/>
        <v>C</v>
      </c>
      <c r="E1175" s="63">
        <v>14</v>
      </c>
      <c r="F1175" s="63">
        <v>50</v>
      </c>
      <c r="G1175" s="63">
        <v>48</v>
      </c>
      <c r="H1175" s="63">
        <v>12</v>
      </c>
      <c r="I1175" s="63">
        <v>23</v>
      </c>
      <c r="J1175" s="63">
        <v>11</v>
      </c>
      <c r="K1175" s="61">
        <v>7</v>
      </c>
      <c r="L1175" t="s">
        <v>153</v>
      </c>
    </row>
    <row r="1176" spans="1:12" outlineLevel="1" x14ac:dyDescent="0.25">
      <c r="A1176" s="64">
        <f t="shared" si="113"/>
        <v>51</v>
      </c>
      <c r="B1176" s="64" t="str">
        <f t="shared" si="110"/>
        <v/>
      </c>
      <c r="C1176" s="62">
        <f t="shared" si="111"/>
        <v>8</v>
      </c>
      <c r="D1176" s="62" t="str">
        <f t="shared" si="112"/>
        <v>C</v>
      </c>
      <c r="E1176" s="63">
        <v>1</v>
      </c>
      <c r="F1176" s="63">
        <v>40</v>
      </c>
      <c r="G1176" s="63">
        <v>5</v>
      </c>
      <c r="H1176" s="63">
        <v>9</v>
      </c>
      <c r="I1176" s="63">
        <v>19</v>
      </c>
      <c r="J1176" s="63">
        <v>4</v>
      </c>
      <c r="K1176" s="61">
        <v>8</v>
      </c>
      <c r="L1176" t="s">
        <v>153</v>
      </c>
    </row>
    <row r="1177" spans="1:12" outlineLevel="1" x14ac:dyDescent="0.25">
      <c r="A1177" s="64">
        <f t="shared" si="113"/>
        <v>51</v>
      </c>
      <c r="B1177" s="64" t="str">
        <f t="shared" ref="B1177:B1227" si="114">IF(A1177&lt;&gt;$B$3,"",$B$3&amp;"-"&amp;D1177&amp;"-"&amp;C1177)</f>
        <v/>
      </c>
      <c r="C1177" s="62">
        <f t="shared" si="111"/>
        <v>9</v>
      </c>
      <c r="D1177" s="62" t="str">
        <f t="shared" si="112"/>
        <v>C</v>
      </c>
      <c r="E1177" s="63">
        <v>42</v>
      </c>
      <c r="F1177" s="63">
        <v>46</v>
      </c>
      <c r="G1177" s="63"/>
      <c r="H1177" s="63">
        <v>3</v>
      </c>
      <c r="I1177" s="63">
        <v>38</v>
      </c>
      <c r="J1177" s="63"/>
      <c r="K1177" s="61">
        <v>9</v>
      </c>
      <c r="L1177" t="s">
        <v>153</v>
      </c>
    </row>
    <row r="1178" spans="1:12" outlineLevel="1" x14ac:dyDescent="0.25">
      <c r="A1178" s="64">
        <f t="shared" si="113"/>
        <v>51</v>
      </c>
      <c r="B1178" s="64" t="str">
        <f t="shared" si="114"/>
        <v/>
      </c>
      <c r="C1178" s="62">
        <f t="shared" si="111"/>
        <v>10</v>
      </c>
      <c r="D1178" s="62" t="str">
        <f t="shared" si="112"/>
        <v>C</v>
      </c>
      <c r="E1178" s="63">
        <v>27</v>
      </c>
      <c r="F1178" s="63">
        <v>49</v>
      </c>
      <c r="G1178" s="63">
        <v>13</v>
      </c>
      <c r="H1178" s="63">
        <v>7</v>
      </c>
      <c r="I1178" s="63">
        <v>44</v>
      </c>
      <c r="J1178" s="63"/>
      <c r="K1178" s="61">
        <v>10</v>
      </c>
      <c r="L1178" t="s">
        <v>153</v>
      </c>
    </row>
    <row r="1179" spans="1:12" outlineLevel="1" x14ac:dyDescent="0.25">
      <c r="A1179" s="64">
        <f t="shared" si="113"/>
        <v>51</v>
      </c>
      <c r="B1179" s="64" t="str">
        <f t="shared" si="114"/>
        <v/>
      </c>
      <c r="C1179" s="62">
        <f t="shared" si="111"/>
        <v>1</v>
      </c>
      <c r="D1179" s="62" t="str">
        <f t="shared" si="112"/>
        <v>D</v>
      </c>
      <c r="E1179" s="215">
        <v>6</v>
      </c>
      <c r="F1179" s="215">
        <v>30</v>
      </c>
      <c r="G1179" s="215">
        <v>8</v>
      </c>
      <c r="H1179" s="215">
        <v>12</v>
      </c>
      <c r="I1179" s="215">
        <v>16</v>
      </c>
      <c r="J1179" s="215">
        <v>47</v>
      </c>
      <c r="K1179" s="61">
        <v>1</v>
      </c>
      <c r="L1179" t="s">
        <v>154</v>
      </c>
    </row>
    <row r="1180" spans="1:12" outlineLevel="1" x14ac:dyDescent="0.25">
      <c r="A1180" s="64">
        <f t="shared" si="113"/>
        <v>51</v>
      </c>
      <c r="B1180" s="64" t="str">
        <f t="shared" si="114"/>
        <v/>
      </c>
      <c r="C1180" s="62">
        <f t="shared" si="111"/>
        <v>2</v>
      </c>
      <c r="D1180" s="62" t="str">
        <f t="shared" si="112"/>
        <v>D</v>
      </c>
      <c r="E1180" s="215">
        <v>15</v>
      </c>
      <c r="F1180" s="215">
        <v>29</v>
      </c>
      <c r="G1180" s="215">
        <v>42</v>
      </c>
      <c r="H1180" s="215">
        <v>35</v>
      </c>
      <c r="I1180" s="215">
        <v>48</v>
      </c>
      <c r="J1180" s="215">
        <v>3</v>
      </c>
      <c r="K1180" s="61">
        <v>2</v>
      </c>
      <c r="L1180" t="s">
        <v>154</v>
      </c>
    </row>
    <row r="1181" spans="1:12" outlineLevel="1" x14ac:dyDescent="0.25">
      <c r="A1181" s="64">
        <f t="shared" si="113"/>
        <v>51</v>
      </c>
      <c r="B1181" s="64" t="str">
        <f t="shared" si="114"/>
        <v/>
      </c>
      <c r="C1181" s="62">
        <f t="shared" si="111"/>
        <v>3</v>
      </c>
      <c r="D1181" s="62" t="str">
        <f t="shared" si="112"/>
        <v>D</v>
      </c>
      <c r="E1181" s="215">
        <v>28</v>
      </c>
      <c r="F1181" s="215">
        <v>51</v>
      </c>
      <c r="G1181" s="215"/>
      <c r="H1181" s="215">
        <v>41</v>
      </c>
      <c r="I1181" s="215">
        <v>23</v>
      </c>
      <c r="J1181" s="215"/>
      <c r="K1181" s="61">
        <v>3</v>
      </c>
      <c r="L1181" t="s">
        <v>154</v>
      </c>
    </row>
    <row r="1182" spans="1:12" outlineLevel="1" x14ac:dyDescent="0.25">
      <c r="A1182" s="64">
        <f t="shared" si="113"/>
        <v>51</v>
      </c>
      <c r="B1182" s="64" t="str">
        <f t="shared" si="114"/>
        <v/>
      </c>
      <c r="C1182" s="62">
        <f t="shared" si="111"/>
        <v>4</v>
      </c>
      <c r="D1182" s="62" t="str">
        <f t="shared" si="112"/>
        <v>D</v>
      </c>
      <c r="E1182" s="215">
        <v>13</v>
      </c>
      <c r="F1182" s="215">
        <v>26</v>
      </c>
      <c r="G1182" s="215"/>
      <c r="H1182" s="215">
        <v>19</v>
      </c>
      <c r="I1182" s="215">
        <v>32</v>
      </c>
      <c r="J1182" s="215"/>
      <c r="K1182" s="61">
        <v>4</v>
      </c>
      <c r="L1182" t="s">
        <v>154</v>
      </c>
    </row>
    <row r="1183" spans="1:12" outlineLevel="1" x14ac:dyDescent="0.25">
      <c r="A1183" s="64">
        <f t="shared" si="113"/>
        <v>51</v>
      </c>
      <c r="B1183" s="64" t="str">
        <f t="shared" si="114"/>
        <v/>
      </c>
      <c r="C1183" s="62">
        <f t="shared" si="111"/>
        <v>5</v>
      </c>
      <c r="D1183" s="62" t="str">
        <f t="shared" si="112"/>
        <v>D</v>
      </c>
      <c r="E1183" s="215">
        <v>17</v>
      </c>
      <c r="F1183" s="215">
        <v>49</v>
      </c>
      <c r="G1183" s="215">
        <v>1</v>
      </c>
      <c r="H1183" s="215">
        <v>22</v>
      </c>
      <c r="I1183" s="215">
        <v>36</v>
      </c>
      <c r="J1183" s="215">
        <v>14</v>
      </c>
      <c r="K1183" s="61">
        <v>5</v>
      </c>
      <c r="L1183" t="s">
        <v>154</v>
      </c>
    </row>
    <row r="1184" spans="1:12" outlineLevel="1" x14ac:dyDescent="0.25">
      <c r="A1184" s="64">
        <f t="shared" si="113"/>
        <v>51</v>
      </c>
      <c r="B1184" s="64" t="str">
        <f t="shared" si="114"/>
        <v/>
      </c>
      <c r="C1184" s="62">
        <f t="shared" si="111"/>
        <v>6</v>
      </c>
      <c r="D1184" s="62" t="str">
        <f t="shared" si="112"/>
        <v>D</v>
      </c>
      <c r="E1184" s="215">
        <v>27</v>
      </c>
      <c r="F1184" s="215">
        <v>40</v>
      </c>
      <c r="G1184" s="215"/>
      <c r="H1184" s="215">
        <v>21</v>
      </c>
      <c r="I1184" s="215">
        <v>34</v>
      </c>
      <c r="J1184" s="215"/>
      <c r="K1184" s="61">
        <v>6</v>
      </c>
      <c r="L1184" t="s">
        <v>154</v>
      </c>
    </row>
    <row r="1185" spans="1:13" outlineLevel="1" x14ac:dyDescent="0.25">
      <c r="A1185" s="64">
        <f t="shared" si="113"/>
        <v>51</v>
      </c>
      <c r="B1185" s="64" t="str">
        <f t="shared" si="114"/>
        <v/>
      </c>
      <c r="C1185" s="62">
        <f t="shared" si="111"/>
        <v>7</v>
      </c>
      <c r="D1185" s="62" t="str">
        <f t="shared" si="112"/>
        <v>D</v>
      </c>
      <c r="E1185" s="215">
        <v>25</v>
      </c>
      <c r="F1185" s="215">
        <v>39</v>
      </c>
      <c r="G1185" s="215">
        <v>10</v>
      </c>
      <c r="H1185" s="215">
        <v>31</v>
      </c>
      <c r="I1185" s="215">
        <v>44</v>
      </c>
      <c r="J1185" s="215">
        <v>7</v>
      </c>
      <c r="K1185" s="61">
        <v>7</v>
      </c>
      <c r="L1185" t="s">
        <v>154</v>
      </c>
    </row>
    <row r="1186" spans="1:13" outlineLevel="1" x14ac:dyDescent="0.25">
      <c r="A1186" s="64">
        <f t="shared" si="113"/>
        <v>51</v>
      </c>
      <c r="B1186" s="64" t="str">
        <f t="shared" si="114"/>
        <v/>
      </c>
      <c r="C1186" s="62">
        <f t="shared" si="111"/>
        <v>8</v>
      </c>
      <c r="D1186" s="62" t="str">
        <f t="shared" si="112"/>
        <v>D</v>
      </c>
      <c r="E1186" s="215">
        <v>5</v>
      </c>
      <c r="F1186" s="215">
        <v>18</v>
      </c>
      <c r="G1186" s="215">
        <v>45</v>
      </c>
      <c r="H1186" s="215">
        <v>11</v>
      </c>
      <c r="I1186" s="215">
        <v>24</v>
      </c>
      <c r="J1186" s="215">
        <v>20</v>
      </c>
      <c r="K1186" s="61">
        <v>8</v>
      </c>
      <c r="L1186" t="s">
        <v>154</v>
      </c>
    </row>
    <row r="1187" spans="1:13" outlineLevel="1" x14ac:dyDescent="0.25">
      <c r="A1187" s="64">
        <f t="shared" si="113"/>
        <v>51</v>
      </c>
      <c r="B1187" s="64" t="str">
        <f t="shared" si="114"/>
        <v/>
      </c>
      <c r="C1187" s="62">
        <f t="shared" si="111"/>
        <v>9</v>
      </c>
      <c r="D1187" s="62" t="str">
        <f t="shared" si="112"/>
        <v>D</v>
      </c>
      <c r="E1187" s="215">
        <v>33</v>
      </c>
      <c r="F1187" s="215">
        <v>46</v>
      </c>
      <c r="G1187" s="215"/>
      <c r="H1187" s="215">
        <v>4</v>
      </c>
      <c r="I1187" s="215">
        <v>38</v>
      </c>
      <c r="J1187" s="215"/>
      <c r="K1187" s="61">
        <v>9</v>
      </c>
      <c r="L1187" t="s">
        <v>154</v>
      </c>
    </row>
    <row r="1188" spans="1:13" ht="15.75" outlineLevel="1" thickBot="1" x14ac:dyDescent="0.3">
      <c r="A1188" s="64">
        <f t="shared" si="113"/>
        <v>51</v>
      </c>
      <c r="B1188" s="64" t="str">
        <f t="shared" si="114"/>
        <v/>
      </c>
      <c r="C1188" s="62">
        <f t="shared" si="111"/>
        <v>10</v>
      </c>
      <c r="D1188" s="62" t="str">
        <f t="shared" si="112"/>
        <v>D</v>
      </c>
      <c r="E1188" s="215">
        <v>2</v>
      </c>
      <c r="F1188" s="215">
        <v>37</v>
      </c>
      <c r="G1188" s="215">
        <v>50</v>
      </c>
      <c r="H1188" s="215">
        <v>9</v>
      </c>
      <c r="I1188" s="215">
        <v>43</v>
      </c>
      <c r="J1188" s="215"/>
      <c r="K1188" s="61">
        <v>10</v>
      </c>
      <c r="L1188" t="s">
        <v>154</v>
      </c>
    </row>
    <row r="1189" spans="1:13" ht="15.75" outlineLevel="1" thickTop="1" x14ac:dyDescent="0.25">
      <c r="A1189" s="52">
        <v>52</v>
      </c>
      <c r="B1189" s="52" t="str">
        <f t="shared" si="114"/>
        <v/>
      </c>
      <c r="C1189" s="58">
        <f t="shared" si="111"/>
        <v>1</v>
      </c>
      <c r="D1189" s="58" t="str">
        <f t="shared" si="112"/>
        <v>A</v>
      </c>
      <c r="E1189" s="59">
        <v>1</v>
      </c>
      <c r="F1189" s="59">
        <v>2</v>
      </c>
      <c r="G1189" s="59">
        <v>41</v>
      </c>
      <c r="H1189" s="59">
        <v>3</v>
      </c>
      <c r="I1189" s="59">
        <v>4</v>
      </c>
      <c r="J1189" s="59">
        <v>42</v>
      </c>
      <c r="K1189" s="61">
        <v>1</v>
      </c>
      <c r="L1189" t="s">
        <v>151</v>
      </c>
      <c r="M1189" s="186" t="s">
        <v>281</v>
      </c>
    </row>
    <row r="1190" spans="1:13" outlineLevel="1" x14ac:dyDescent="0.25">
      <c r="A1190" s="52">
        <f t="shared" ref="A1190:A1228" si="115">A1189</f>
        <v>52</v>
      </c>
      <c r="B1190" s="52" t="str">
        <f t="shared" si="114"/>
        <v/>
      </c>
      <c r="C1190" s="58">
        <f t="shared" si="111"/>
        <v>2</v>
      </c>
      <c r="D1190" s="58" t="str">
        <f t="shared" si="112"/>
        <v>A</v>
      </c>
      <c r="E1190" s="59">
        <v>5</v>
      </c>
      <c r="F1190" s="59">
        <v>6</v>
      </c>
      <c r="G1190" s="59">
        <v>45</v>
      </c>
      <c r="H1190" s="59">
        <v>7</v>
      </c>
      <c r="I1190" s="59">
        <v>8</v>
      </c>
      <c r="J1190" s="59">
        <v>46</v>
      </c>
      <c r="K1190" s="61">
        <v>2</v>
      </c>
      <c r="L1190" t="s">
        <v>151</v>
      </c>
    </row>
    <row r="1191" spans="1:13" outlineLevel="1" x14ac:dyDescent="0.25">
      <c r="A1191" s="52">
        <f t="shared" si="115"/>
        <v>52</v>
      </c>
      <c r="B1191" s="52" t="str">
        <f t="shared" si="114"/>
        <v/>
      </c>
      <c r="C1191" s="58">
        <f t="shared" si="111"/>
        <v>3</v>
      </c>
      <c r="D1191" s="58" t="str">
        <f t="shared" si="112"/>
        <v>A</v>
      </c>
      <c r="E1191" s="59">
        <v>9</v>
      </c>
      <c r="F1191" s="59">
        <v>10</v>
      </c>
      <c r="G1191" s="59"/>
      <c r="H1191" s="59">
        <v>11</v>
      </c>
      <c r="I1191" s="59">
        <v>12</v>
      </c>
      <c r="J1191" s="59"/>
      <c r="K1191" s="61">
        <v>3</v>
      </c>
      <c r="L1191" t="s">
        <v>151</v>
      </c>
    </row>
    <row r="1192" spans="1:13" outlineLevel="1" x14ac:dyDescent="0.25">
      <c r="A1192" s="52">
        <f t="shared" si="115"/>
        <v>52</v>
      </c>
      <c r="B1192" s="52" t="str">
        <f t="shared" si="114"/>
        <v/>
      </c>
      <c r="C1192" s="58">
        <f t="shared" si="111"/>
        <v>4</v>
      </c>
      <c r="D1192" s="58" t="str">
        <f t="shared" si="112"/>
        <v>A</v>
      </c>
      <c r="E1192" s="59">
        <v>13</v>
      </c>
      <c r="F1192" s="59">
        <v>14</v>
      </c>
      <c r="G1192" s="59"/>
      <c r="H1192" s="59">
        <v>15</v>
      </c>
      <c r="I1192" s="59">
        <v>16</v>
      </c>
      <c r="J1192" s="59"/>
      <c r="K1192" s="61">
        <v>4</v>
      </c>
      <c r="L1192" t="s">
        <v>151</v>
      </c>
    </row>
    <row r="1193" spans="1:13" outlineLevel="1" x14ac:dyDescent="0.25">
      <c r="A1193" s="52">
        <f t="shared" si="115"/>
        <v>52</v>
      </c>
      <c r="B1193" s="52" t="str">
        <f t="shared" si="114"/>
        <v/>
      </c>
      <c r="C1193" s="58">
        <f t="shared" si="111"/>
        <v>5</v>
      </c>
      <c r="D1193" s="58" t="str">
        <f t="shared" si="112"/>
        <v>A</v>
      </c>
      <c r="E1193" s="59">
        <v>17</v>
      </c>
      <c r="F1193" s="59">
        <v>18</v>
      </c>
      <c r="G1193" s="59">
        <v>43</v>
      </c>
      <c r="H1193" s="59">
        <v>19</v>
      </c>
      <c r="I1193" s="59">
        <v>20</v>
      </c>
      <c r="J1193" s="59">
        <v>44</v>
      </c>
      <c r="K1193" s="61">
        <v>5</v>
      </c>
      <c r="L1193" t="s">
        <v>151</v>
      </c>
    </row>
    <row r="1194" spans="1:13" outlineLevel="1" x14ac:dyDescent="0.25">
      <c r="A1194" s="52">
        <f t="shared" si="115"/>
        <v>52</v>
      </c>
      <c r="B1194" s="52" t="str">
        <f t="shared" si="114"/>
        <v/>
      </c>
      <c r="C1194" s="58">
        <f t="shared" si="111"/>
        <v>6</v>
      </c>
      <c r="D1194" s="58" t="str">
        <f t="shared" si="112"/>
        <v>A</v>
      </c>
      <c r="E1194" s="59">
        <v>21</v>
      </c>
      <c r="F1194" s="59">
        <v>22</v>
      </c>
      <c r="G1194" s="59"/>
      <c r="H1194" s="59">
        <v>23</v>
      </c>
      <c r="I1194" s="59">
        <v>24</v>
      </c>
      <c r="J1194" s="59"/>
      <c r="K1194" s="61">
        <v>6</v>
      </c>
      <c r="L1194" t="s">
        <v>151</v>
      </c>
    </row>
    <row r="1195" spans="1:13" outlineLevel="1" x14ac:dyDescent="0.25">
      <c r="A1195" s="52">
        <f t="shared" si="115"/>
        <v>52</v>
      </c>
      <c r="B1195" s="52" t="str">
        <f t="shared" si="114"/>
        <v/>
      </c>
      <c r="C1195" s="58">
        <f t="shared" si="111"/>
        <v>7</v>
      </c>
      <c r="D1195" s="58" t="str">
        <f t="shared" si="112"/>
        <v>A</v>
      </c>
      <c r="E1195" s="59">
        <v>25</v>
      </c>
      <c r="F1195" s="59">
        <v>26</v>
      </c>
      <c r="G1195" s="59">
        <v>47</v>
      </c>
      <c r="H1195" s="59">
        <v>27</v>
      </c>
      <c r="I1195" s="59">
        <v>28</v>
      </c>
      <c r="J1195" s="59">
        <v>48</v>
      </c>
      <c r="K1195" s="61">
        <v>7</v>
      </c>
      <c r="L1195" t="s">
        <v>151</v>
      </c>
    </row>
    <row r="1196" spans="1:13" outlineLevel="1" x14ac:dyDescent="0.25">
      <c r="A1196" s="52">
        <f t="shared" si="115"/>
        <v>52</v>
      </c>
      <c r="B1196" s="52" t="str">
        <f t="shared" si="114"/>
        <v/>
      </c>
      <c r="C1196" s="58">
        <f t="shared" si="111"/>
        <v>8</v>
      </c>
      <c r="D1196" s="58" t="str">
        <f t="shared" si="112"/>
        <v>A</v>
      </c>
      <c r="E1196" s="59">
        <v>29</v>
      </c>
      <c r="F1196" s="59">
        <v>30</v>
      </c>
      <c r="G1196" s="59">
        <v>51</v>
      </c>
      <c r="H1196" s="59">
        <v>31</v>
      </c>
      <c r="I1196" s="59">
        <v>32</v>
      </c>
      <c r="J1196" s="59">
        <v>52</v>
      </c>
      <c r="K1196" s="61">
        <v>8</v>
      </c>
      <c r="L1196" t="s">
        <v>151</v>
      </c>
    </row>
    <row r="1197" spans="1:13" outlineLevel="1" x14ac:dyDescent="0.25">
      <c r="A1197" s="52">
        <f t="shared" si="115"/>
        <v>52</v>
      </c>
      <c r="B1197" s="52" t="str">
        <f t="shared" si="114"/>
        <v/>
      </c>
      <c r="C1197" s="58">
        <f t="shared" si="111"/>
        <v>9</v>
      </c>
      <c r="D1197" s="58" t="str">
        <f t="shared" si="112"/>
        <v>A</v>
      </c>
      <c r="E1197" s="59">
        <v>33</v>
      </c>
      <c r="F1197" s="59">
        <v>34</v>
      </c>
      <c r="G1197" s="59"/>
      <c r="H1197" s="59">
        <v>35</v>
      </c>
      <c r="I1197" s="59">
        <v>36</v>
      </c>
      <c r="J1197" s="59"/>
      <c r="K1197" s="61">
        <v>9</v>
      </c>
      <c r="L1197" t="s">
        <v>151</v>
      </c>
    </row>
    <row r="1198" spans="1:13" outlineLevel="1" x14ac:dyDescent="0.25">
      <c r="A1198" s="52">
        <f t="shared" si="115"/>
        <v>52</v>
      </c>
      <c r="B1198" s="52" t="str">
        <f t="shared" si="114"/>
        <v/>
      </c>
      <c r="C1198" s="58">
        <f t="shared" si="111"/>
        <v>10</v>
      </c>
      <c r="D1198" s="58" t="str">
        <f t="shared" si="112"/>
        <v>A</v>
      </c>
      <c r="E1198" s="59">
        <v>37</v>
      </c>
      <c r="F1198" s="59">
        <v>38</v>
      </c>
      <c r="G1198" s="59">
        <v>49</v>
      </c>
      <c r="H1198" s="59">
        <v>39</v>
      </c>
      <c r="I1198" s="59">
        <v>40</v>
      </c>
      <c r="J1198" s="59">
        <v>50</v>
      </c>
      <c r="K1198" s="61">
        <v>10</v>
      </c>
      <c r="L1198" t="s">
        <v>151</v>
      </c>
    </row>
    <row r="1199" spans="1:13" outlineLevel="1" x14ac:dyDescent="0.25">
      <c r="A1199" s="52">
        <f t="shared" si="115"/>
        <v>52</v>
      </c>
      <c r="B1199" s="52" t="str">
        <f t="shared" si="114"/>
        <v/>
      </c>
      <c r="C1199" s="58">
        <f t="shared" si="111"/>
        <v>1</v>
      </c>
      <c r="D1199" s="58" t="str">
        <f t="shared" si="112"/>
        <v>B</v>
      </c>
      <c r="E1199" s="59">
        <v>11</v>
      </c>
      <c r="F1199" s="59">
        <v>38</v>
      </c>
      <c r="G1199" s="59">
        <v>46</v>
      </c>
      <c r="H1199" s="59">
        <v>33</v>
      </c>
      <c r="I1199" s="59">
        <v>16</v>
      </c>
      <c r="J1199" s="59">
        <v>51</v>
      </c>
      <c r="K1199" s="61">
        <v>1</v>
      </c>
      <c r="L1199" t="s">
        <v>152</v>
      </c>
    </row>
    <row r="1200" spans="1:13" outlineLevel="1" x14ac:dyDescent="0.25">
      <c r="A1200" s="52">
        <f t="shared" si="115"/>
        <v>52</v>
      </c>
      <c r="B1200" s="52" t="str">
        <f t="shared" si="114"/>
        <v/>
      </c>
      <c r="C1200" s="58">
        <f t="shared" si="111"/>
        <v>2</v>
      </c>
      <c r="D1200" s="58" t="str">
        <f t="shared" si="112"/>
        <v>B</v>
      </c>
      <c r="E1200" s="59">
        <v>21</v>
      </c>
      <c r="F1200" s="59">
        <v>31</v>
      </c>
      <c r="G1200" s="59">
        <v>8</v>
      </c>
      <c r="H1200" s="59">
        <v>12</v>
      </c>
      <c r="I1200" s="59">
        <v>24</v>
      </c>
      <c r="J1200" s="59">
        <v>50</v>
      </c>
      <c r="K1200" s="61">
        <v>2</v>
      </c>
      <c r="L1200" t="s">
        <v>152</v>
      </c>
    </row>
    <row r="1201" spans="1:12" outlineLevel="1" x14ac:dyDescent="0.25">
      <c r="A1201" s="52">
        <f t="shared" si="115"/>
        <v>52</v>
      </c>
      <c r="B1201" s="52" t="str">
        <f t="shared" si="114"/>
        <v/>
      </c>
      <c r="C1201" s="58">
        <f t="shared" si="111"/>
        <v>3</v>
      </c>
      <c r="D1201" s="58" t="str">
        <f t="shared" si="112"/>
        <v>B</v>
      </c>
      <c r="E1201" s="59">
        <v>9</v>
      </c>
      <c r="F1201" s="59">
        <v>1</v>
      </c>
      <c r="G1201" s="59"/>
      <c r="H1201" s="59">
        <v>5</v>
      </c>
      <c r="I1201" s="59">
        <v>20</v>
      </c>
      <c r="J1201" s="59"/>
      <c r="K1201" s="61">
        <v>3</v>
      </c>
      <c r="L1201" t="s">
        <v>152</v>
      </c>
    </row>
    <row r="1202" spans="1:12" outlineLevel="1" x14ac:dyDescent="0.25">
      <c r="A1202" s="52">
        <f t="shared" si="115"/>
        <v>52</v>
      </c>
      <c r="B1202" s="52" t="str">
        <f t="shared" si="114"/>
        <v/>
      </c>
      <c r="C1202" s="58">
        <f t="shared" si="111"/>
        <v>4</v>
      </c>
      <c r="D1202" s="58" t="str">
        <f t="shared" si="112"/>
        <v>B</v>
      </c>
      <c r="E1202" s="59">
        <v>10</v>
      </c>
      <c r="F1202" s="59">
        <v>25</v>
      </c>
      <c r="G1202" s="59"/>
      <c r="H1202" s="59">
        <v>17</v>
      </c>
      <c r="I1202" s="59">
        <v>28</v>
      </c>
      <c r="J1202" s="59"/>
      <c r="K1202" s="61">
        <v>4</v>
      </c>
      <c r="L1202" t="s">
        <v>152</v>
      </c>
    </row>
    <row r="1203" spans="1:12" outlineLevel="1" x14ac:dyDescent="0.25">
      <c r="A1203" s="52">
        <f t="shared" si="115"/>
        <v>52</v>
      </c>
      <c r="B1203" s="52" t="str">
        <f t="shared" si="114"/>
        <v/>
      </c>
      <c r="C1203" s="58">
        <f t="shared" ref="C1203:C1251" si="116">K1203</f>
        <v>5</v>
      </c>
      <c r="D1203" s="58" t="str">
        <f t="shared" ref="D1203:D1251" si="117">IF(C1203="","",L1203)</f>
        <v>B</v>
      </c>
      <c r="E1203" s="59">
        <v>14</v>
      </c>
      <c r="F1203" s="59">
        <v>22</v>
      </c>
      <c r="G1203" s="59">
        <v>7</v>
      </c>
      <c r="H1203" s="59">
        <v>36</v>
      </c>
      <c r="I1203" s="59">
        <v>32</v>
      </c>
      <c r="J1203" s="59">
        <v>49</v>
      </c>
      <c r="K1203" s="61">
        <v>5</v>
      </c>
      <c r="L1203" t="s">
        <v>152</v>
      </c>
    </row>
    <row r="1204" spans="1:12" outlineLevel="1" x14ac:dyDescent="0.25">
      <c r="A1204" s="52">
        <f t="shared" si="115"/>
        <v>52</v>
      </c>
      <c r="B1204" s="52" t="str">
        <f t="shared" si="114"/>
        <v/>
      </c>
      <c r="C1204" s="58">
        <f t="shared" si="116"/>
        <v>6</v>
      </c>
      <c r="D1204" s="58" t="str">
        <f t="shared" si="117"/>
        <v>B</v>
      </c>
      <c r="E1204" s="59">
        <v>29</v>
      </c>
      <c r="F1204" s="59">
        <v>26</v>
      </c>
      <c r="G1204" s="59"/>
      <c r="H1204" s="59">
        <v>19</v>
      </c>
      <c r="I1204" s="59">
        <v>27</v>
      </c>
      <c r="J1204" s="59"/>
      <c r="K1204" s="61">
        <v>6</v>
      </c>
      <c r="L1204" t="s">
        <v>152</v>
      </c>
    </row>
    <row r="1205" spans="1:12" outlineLevel="1" x14ac:dyDescent="0.25">
      <c r="A1205" s="52">
        <f t="shared" si="115"/>
        <v>52</v>
      </c>
      <c r="B1205" s="52" t="str">
        <f t="shared" si="114"/>
        <v/>
      </c>
      <c r="C1205" s="58">
        <f t="shared" si="116"/>
        <v>7</v>
      </c>
      <c r="D1205" s="58" t="str">
        <f t="shared" si="117"/>
        <v>B</v>
      </c>
      <c r="E1205" s="59">
        <v>15</v>
      </c>
      <c r="F1205" s="59">
        <v>30</v>
      </c>
      <c r="G1205" s="59">
        <v>4</v>
      </c>
      <c r="H1205" s="59">
        <v>35</v>
      </c>
      <c r="I1205" s="59">
        <v>40</v>
      </c>
      <c r="J1205" s="59">
        <v>41</v>
      </c>
      <c r="K1205" s="61">
        <v>7</v>
      </c>
      <c r="L1205" t="s">
        <v>152</v>
      </c>
    </row>
    <row r="1206" spans="1:12" outlineLevel="1" x14ac:dyDescent="0.25">
      <c r="A1206" s="52">
        <f t="shared" si="115"/>
        <v>52</v>
      </c>
      <c r="B1206" s="52" t="str">
        <f t="shared" si="114"/>
        <v/>
      </c>
      <c r="C1206" s="58">
        <f t="shared" si="116"/>
        <v>8</v>
      </c>
      <c r="D1206" s="58" t="str">
        <f t="shared" si="117"/>
        <v>B</v>
      </c>
      <c r="E1206" s="59">
        <v>23</v>
      </c>
      <c r="F1206" s="59">
        <v>34</v>
      </c>
      <c r="G1206" s="59">
        <v>45</v>
      </c>
      <c r="H1206" s="59">
        <v>39</v>
      </c>
      <c r="I1206" s="59">
        <v>44</v>
      </c>
      <c r="J1206" s="59">
        <v>3</v>
      </c>
      <c r="K1206" s="61">
        <v>8</v>
      </c>
      <c r="L1206" t="s">
        <v>152</v>
      </c>
    </row>
    <row r="1207" spans="1:12" outlineLevel="1" x14ac:dyDescent="0.25">
      <c r="A1207" s="52">
        <f t="shared" si="115"/>
        <v>52</v>
      </c>
      <c r="B1207" s="52" t="str">
        <f t="shared" si="114"/>
        <v/>
      </c>
      <c r="C1207" s="58">
        <f t="shared" si="116"/>
        <v>9</v>
      </c>
      <c r="D1207" s="58" t="str">
        <f t="shared" si="117"/>
        <v>B</v>
      </c>
      <c r="E1207" s="59">
        <v>18</v>
      </c>
      <c r="F1207" s="59">
        <v>6</v>
      </c>
      <c r="G1207" s="59"/>
      <c r="H1207" s="59">
        <v>43</v>
      </c>
      <c r="I1207" s="59">
        <v>48</v>
      </c>
      <c r="J1207" s="59"/>
      <c r="K1207" s="61">
        <v>9</v>
      </c>
      <c r="L1207" t="s">
        <v>152</v>
      </c>
    </row>
    <row r="1208" spans="1:12" outlineLevel="1" x14ac:dyDescent="0.25">
      <c r="A1208" s="52">
        <f t="shared" si="115"/>
        <v>52</v>
      </c>
      <c r="B1208" s="52" t="str">
        <f t="shared" si="114"/>
        <v/>
      </c>
      <c r="C1208" s="58">
        <f t="shared" si="116"/>
        <v>10</v>
      </c>
      <c r="D1208" s="58" t="str">
        <f t="shared" si="117"/>
        <v>B</v>
      </c>
      <c r="E1208" s="59">
        <v>37</v>
      </c>
      <c r="F1208" s="59">
        <v>42</v>
      </c>
      <c r="G1208" s="59">
        <v>2</v>
      </c>
      <c r="H1208" s="59">
        <v>47</v>
      </c>
      <c r="I1208" s="59">
        <v>52</v>
      </c>
      <c r="J1208" s="59">
        <v>13</v>
      </c>
      <c r="K1208" s="61">
        <v>10</v>
      </c>
      <c r="L1208" t="s">
        <v>152</v>
      </c>
    </row>
    <row r="1209" spans="1:12" outlineLevel="1" x14ac:dyDescent="0.25">
      <c r="A1209" s="52">
        <f t="shared" si="115"/>
        <v>52</v>
      </c>
      <c r="B1209" s="52" t="str">
        <f t="shared" si="114"/>
        <v/>
      </c>
      <c r="C1209" s="58">
        <f t="shared" si="116"/>
        <v>1</v>
      </c>
      <c r="D1209" s="58" t="str">
        <f t="shared" si="117"/>
        <v>C</v>
      </c>
      <c r="E1209" s="59">
        <v>1</v>
      </c>
      <c r="F1209" s="59">
        <v>10</v>
      </c>
      <c r="G1209" s="59">
        <v>50</v>
      </c>
      <c r="H1209" s="59">
        <v>9</v>
      </c>
      <c r="I1209" s="59">
        <v>19</v>
      </c>
      <c r="J1209" s="59">
        <v>7</v>
      </c>
      <c r="K1209" s="61">
        <v>1</v>
      </c>
      <c r="L1209" t="s">
        <v>153</v>
      </c>
    </row>
    <row r="1210" spans="1:12" outlineLevel="1" x14ac:dyDescent="0.25">
      <c r="A1210" s="52">
        <f t="shared" si="115"/>
        <v>52</v>
      </c>
      <c r="B1210" s="52" t="str">
        <f t="shared" si="114"/>
        <v/>
      </c>
      <c r="C1210" s="58">
        <f t="shared" si="116"/>
        <v>2</v>
      </c>
      <c r="D1210" s="58" t="str">
        <f t="shared" si="117"/>
        <v>C</v>
      </c>
      <c r="E1210" s="59">
        <v>5</v>
      </c>
      <c r="F1210" s="59">
        <v>20</v>
      </c>
      <c r="G1210" s="59">
        <v>45</v>
      </c>
      <c r="H1210" s="59">
        <v>28</v>
      </c>
      <c r="I1210" s="59">
        <v>27</v>
      </c>
      <c r="J1210" s="59">
        <v>11</v>
      </c>
      <c r="K1210" s="61">
        <v>2</v>
      </c>
      <c r="L1210" t="s">
        <v>153</v>
      </c>
    </row>
    <row r="1211" spans="1:12" outlineLevel="1" x14ac:dyDescent="0.25">
      <c r="A1211" s="52">
        <f t="shared" si="115"/>
        <v>52</v>
      </c>
      <c r="B1211" s="52" t="str">
        <f t="shared" si="114"/>
        <v/>
      </c>
      <c r="C1211" s="58">
        <f t="shared" si="116"/>
        <v>3</v>
      </c>
      <c r="D1211" s="58" t="str">
        <f t="shared" si="117"/>
        <v>C</v>
      </c>
      <c r="E1211" s="59">
        <v>8</v>
      </c>
      <c r="F1211" s="59">
        <v>15</v>
      </c>
      <c r="G1211" s="59"/>
      <c r="H1211" s="59">
        <v>16</v>
      </c>
      <c r="I1211" s="59">
        <v>23</v>
      </c>
      <c r="J1211" s="59"/>
      <c r="K1211" s="61">
        <v>3</v>
      </c>
      <c r="L1211" t="s">
        <v>153</v>
      </c>
    </row>
    <row r="1212" spans="1:12" outlineLevel="1" x14ac:dyDescent="0.25">
      <c r="A1212" s="52">
        <f t="shared" si="115"/>
        <v>52</v>
      </c>
      <c r="B1212" s="52" t="str">
        <f t="shared" si="114"/>
        <v/>
      </c>
      <c r="C1212" s="58">
        <f t="shared" si="116"/>
        <v>4</v>
      </c>
      <c r="D1212" s="58" t="str">
        <f t="shared" si="117"/>
        <v>C</v>
      </c>
      <c r="E1212" s="59">
        <v>13</v>
      </c>
      <c r="F1212" s="59">
        <v>35</v>
      </c>
      <c r="G1212" s="59"/>
      <c r="H1212" s="59">
        <v>14</v>
      </c>
      <c r="I1212" s="59">
        <v>31</v>
      </c>
      <c r="J1212" s="59"/>
      <c r="K1212" s="61">
        <v>4</v>
      </c>
      <c r="L1212" t="s">
        <v>153</v>
      </c>
    </row>
    <row r="1213" spans="1:12" outlineLevel="1" x14ac:dyDescent="0.25">
      <c r="A1213" s="52">
        <f t="shared" si="115"/>
        <v>52</v>
      </c>
      <c r="B1213" s="52" t="str">
        <f t="shared" si="114"/>
        <v/>
      </c>
      <c r="C1213" s="58">
        <f t="shared" si="116"/>
        <v>5</v>
      </c>
      <c r="D1213" s="58" t="str">
        <f t="shared" si="117"/>
        <v>C</v>
      </c>
      <c r="E1213" s="59">
        <v>17</v>
      </c>
      <c r="F1213" s="59">
        <v>26</v>
      </c>
      <c r="G1213" s="59">
        <v>4</v>
      </c>
      <c r="H1213" s="59">
        <v>24</v>
      </c>
      <c r="I1213" s="59">
        <v>22</v>
      </c>
      <c r="J1213" s="59">
        <v>49</v>
      </c>
      <c r="K1213" s="61">
        <v>5</v>
      </c>
      <c r="L1213" t="s">
        <v>153</v>
      </c>
    </row>
    <row r="1214" spans="1:12" outlineLevel="1" x14ac:dyDescent="0.25">
      <c r="A1214" s="52">
        <f t="shared" si="115"/>
        <v>52</v>
      </c>
      <c r="B1214" s="52" t="str">
        <f t="shared" si="114"/>
        <v/>
      </c>
      <c r="C1214" s="58">
        <f t="shared" si="116"/>
        <v>6</v>
      </c>
      <c r="D1214" s="58" t="str">
        <f t="shared" si="117"/>
        <v>C</v>
      </c>
      <c r="E1214" s="59">
        <v>2</v>
      </c>
      <c r="F1214" s="59">
        <v>30</v>
      </c>
      <c r="G1214" s="59"/>
      <c r="H1214" s="59">
        <v>12</v>
      </c>
      <c r="I1214" s="59">
        <v>39</v>
      </c>
      <c r="J1214" s="59"/>
      <c r="K1214" s="61">
        <v>6</v>
      </c>
      <c r="L1214" t="s">
        <v>153</v>
      </c>
    </row>
    <row r="1215" spans="1:12" outlineLevel="1" x14ac:dyDescent="0.25">
      <c r="A1215" s="52">
        <f t="shared" si="115"/>
        <v>52</v>
      </c>
      <c r="B1215" s="52" t="str">
        <f t="shared" si="114"/>
        <v/>
      </c>
      <c r="C1215" s="58">
        <f t="shared" si="116"/>
        <v>7</v>
      </c>
      <c r="D1215" s="58" t="str">
        <f t="shared" si="117"/>
        <v>C</v>
      </c>
      <c r="E1215" s="59">
        <v>25</v>
      </c>
      <c r="F1215" s="59">
        <v>34</v>
      </c>
      <c r="G1215" s="59">
        <v>41</v>
      </c>
      <c r="H1215" s="59">
        <v>32</v>
      </c>
      <c r="I1215" s="59">
        <v>43</v>
      </c>
      <c r="J1215" s="59">
        <v>52</v>
      </c>
      <c r="K1215" s="61">
        <v>7</v>
      </c>
      <c r="L1215" t="s">
        <v>153</v>
      </c>
    </row>
    <row r="1216" spans="1:12" outlineLevel="1" x14ac:dyDescent="0.25">
      <c r="A1216" s="52">
        <f t="shared" si="115"/>
        <v>52</v>
      </c>
      <c r="B1216" s="52" t="str">
        <f t="shared" si="114"/>
        <v/>
      </c>
      <c r="C1216" s="58">
        <f t="shared" si="116"/>
        <v>8</v>
      </c>
      <c r="D1216" s="58" t="str">
        <f t="shared" si="117"/>
        <v>C</v>
      </c>
      <c r="E1216" s="59">
        <v>29</v>
      </c>
      <c r="F1216" s="59">
        <v>38</v>
      </c>
      <c r="G1216" s="59">
        <v>21</v>
      </c>
      <c r="H1216" s="59">
        <v>36</v>
      </c>
      <c r="I1216" s="59">
        <v>47</v>
      </c>
      <c r="J1216" s="59">
        <v>18</v>
      </c>
      <c r="K1216" s="61">
        <v>8</v>
      </c>
      <c r="L1216" t="s">
        <v>153</v>
      </c>
    </row>
    <row r="1217" spans="1:13" outlineLevel="1" x14ac:dyDescent="0.25">
      <c r="A1217" s="52">
        <f t="shared" si="115"/>
        <v>52</v>
      </c>
      <c r="B1217" s="52" t="str">
        <f t="shared" si="114"/>
        <v/>
      </c>
      <c r="C1217" s="58">
        <f t="shared" si="116"/>
        <v>9</v>
      </c>
      <c r="D1217" s="58" t="str">
        <f t="shared" si="117"/>
        <v>C</v>
      </c>
      <c r="E1217" s="59">
        <v>33</v>
      </c>
      <c r="F1217" s="59">
        <v>42</v>
      </c>
      <c r="G1217" s="59"/>
      <c r="H1217" s="59">
        <v>40</v>
      </c>
      <c r="I1217" s="59">
        <v>51</v>
      </c>
      <c r="J1217" s="59"/>
      <c r="K1217" s="61">
        <v>9</v>
      </c>
      <c r="L1217" t="s">
        <v>153</v>
      </c>
    </row>
    <row r="1218" spans="1:13" outlineLevel="1" x14ac:dyDescent="0.25">
      <c r="A1218" s="52">
        <f t="shared" si="115"/>
        <v>52</v>
      </c>
      <c r="B1218" s="52" t="str">
        <f t="shared" si="114"/>
        <v/>
      </c>
      <c r="C1218" s="58">
        <f t="shared" si="116"/>
        <v>10</v>
      </c>
      <c r="D1218" s="58" t="str">
        <f t="shared" si="117"/>
        <v>C</v>
      </c>
      <c r="E1218" s="59">
        <v>37</v>
      </c>
      <c r="F1218" s="59">
        <v>46</v>
      </c>
      <c r="G1218" s="59">
        <v>6</v>
      </c>
      <c r="H1218" s="59">
        <v>3</v>
      </c>
      <c r="I1218" s="59">
        <v>44</v>
      </c>
      <c r="J1218" s="59">
        <v>48</v>
      </c>
      <c r="K1218" s="61">
        <v>10</v>
      </c>
      <c r="L1218" t="s">
        <v>153</v>
      </c>
    </row>
    <row r="1219" spans="1:13" outlineLevel="1" x14ac:dyDescent="0.25">
      <c r="A1219" s="52">
        <f t="shared" si="115"/>
        <v>52</v>
      </c>
      <c r="B1219" s="52" t="str">
        <f t="shared" si="114"/>
        <v/>
      </c>
      <c r="C1219" s="58">
        <f t="shared" si="116"/>
        <v>1</v>
      </c>
      <c r="D1219" s="58" t="str">
        <f t="shared" si="117"/>
        <v>D</v>
      </c>
      <c r="E1219" s="127">
        <v>1</v>
      </c>
      <c r="F1219" s="127">
        <v>14</v>
      </c>
      <c r="G1219" s="127">
        <v>26</v>
      </c>
      <c r="H1219" s="127">
        <v>7</v>
      </c>
      <c r="I1219" s="127">
        <v>20</v>
      </c>
      <c r="J1219" s="127">
        <v>9</v>
      </c>
      <c r="K1219" s="61">
        <v>1</v>
      </c>
      <c r="L1219" t="s">
        <v>154</v>
      </c>
    </row>
    <row r="1220" spans="1:13" outlineLevel="1" x14ac:dyDescent="0.25">
      <c r="A1220" s="52">
        <f t="shared" si="115"/>
        <v>52</v>
      </c>
      <c r="B1220" s="52" t="str">
        <f t="shared" si="114"/>
        <v/>
      </c>
      <c r="C1220" s="58">
        <f t="shared" si="116"/>
        <v>2</v>
      </c>
      <c r="D1220" s="58" t="str">
        <f t="shared" si="117"/>
        <v>D</v>
      </c>
      <c r="E1220" s="127">
        <v>5</v>
      </c>
      <c r="F1220" s="127">
        <v>18</v>
      </c>
      <c r="G1220" s="127">
        <v>40</v>
      </c>
      <c r="H1220" s="127">
        <v>13</v>
      </c>
      <c r="I1220" s="127">
        <v>15</v>
      </c>
      <c r="J1220" s="127">
        <v>51</v>
      </c>
      <c r="K1220" s="61">
        <v>2</v>
      </c>
      <c r="L1220" t="s">
        <v>154</v>
      </c>
    </row>
    <row r="1221" spans="1:13" outlineLevel="1" x14ac:dyDescent="0.25">
      <c r="A1221" s="52">
        <f t="shared" si="115"/>
        <v>52</v>
      </c>
      <c r="B1221" s="52" t="str">
        <f t="shared" si="114"/>
        <v/>
      </c>
      <c r="C1221" s="58">
        <f t="shared" si="116"/>
        <v>3</v>
      </c>
      <c r="D1221" s="58" t="str">
        <f t="shared" si="117"/>
        <v>D</v>
      </c>
      <c r="E1221" s="127">
        <v>24</v>
      </c>
      <c r="F1221" s="127">
        <v>3</v>
      </c>
      <c r="G1221" s="127"/>
      <c r="H1221" s="127">
        <v>47</v>
      </c>
      <c r="I1221" s="127">
        <v>22</v>
      </c>
      <c r="J1221" s="127"/>
      <c r="K1221" s="61">
        <v>3</v>
      </c>
      <c r="L1221" t="s">
        <v>154</v>
      </c>
    </row>
    <row r="1222" spans="1:13" outlineLevel="1" x14ac:dyDescent="0.25">
      <c r="A1222" s="52">
        <f t="shared" si="115"/>
        <v>52</v>
      </c>
      <c r="B1222" s="52" t="str">
        <f t="shared" si="114"/>
        <v/>
      </c>
      <c r="C1222" s="58">
        <f t="shared" si="116"/>
        <v>4</v>
      </c>
      <c r="D1222" s="58" t="str">
        <f t="shared" si="117"/>
        <v>D</v>
      </c>
      <c r="E1222" s="127">
        <v>11</v>
      </c>
      <c r="F1222" s="127">
        <v>41</v>
      </c>
      <c r="G1222" s="127"/>
      <c r="H1222" s="127">
        <v>36</v>
      </c>
      <c r="I1222" s="127">
        <v>32</v>
      </c>
      <c r="J1222" s="127"/>
      <c r="K1222" s="61">
        <v>4</v>
      </c>
      <c r="L1222" t="s">
        <v>154</v>
      </c>
    </row>
    <row r="1223" spans="1:13" outlineLevel="1" x14ac:dyDescent="0.25">
      <c r="A1223" s="52">
        <f t="shared" si="115"/>
        <v>52</v>
      </c>
      <c r="B1223" s="52" t="str">
        <f t="shared" si="114"/>
        <v/>
      </c>
      <c r="C1223" s="58">
        <f t="shared" si="116"/>
        <v>5</v>
      </c>
      <c r="D1223" s="58" t="str">
        <f t="shared" si="117"/>
        <v>D</v>
      </c>
      <c r="E1223" s="127">
        <v>17</v>
      </c>
      <c r="F1223" s="127">
        <v>30</v>
      </c>
      <c r="G1223" s="127">
        <v>49</v>
      </c>
      <c r="H1223" s="127">
        <v>23</v>
      </c>
      <c r="I1223" s="127">
        <v>19</v>
      </c>
      <c r="J1223" s="127">
        <v>16</v>
      </c>
      <c r="K1223" s="61">
        <v>5</v>
      </c>
      <c r="L1223" t="s">
        <v>154</v>
      </c>
    </row>
    <row r="1224" spans="1:13" outlineLevel="1" x14ac:dyDescent="0.25">
      <c r="A1224" s="52">
        <f t="shared" si="115"/>
        <v>52</v>
      </c>
      <c r="B1224" s="52" t="str">
        <f t="shared" si="114"/>
        <v/>
      </c>
      <c r="C1224" s="58">
        <f t="shared" si="116"/>
        <v>6</v>
      </c>
      <c r="D1224" s="58" t="str">
        <f t="shared" si="117"/>
        <v>D</v>
      </c>
      <c r="E1224" s="127">
        <v>37</v>
      </c>
      <c r="F1224" s="127">
        <v>44</v>
      </c>
      <c r="G1224" s="127"/>
      <c r="H1224" s="127">
        <v>21</v>
      </c>
      <c r="I1224" s="127">
        <v>34</v>
      </c>
      <c r="J1224" s="127"/>
      <c r="K1224" s="61">
        <v>6</v>
      </c>
      <c r="L1224" t="s">
        <v>154</v>
      </c>
    </row>
    <row r="1225" spans="1:13" outlineLevel="1" x14ac:dyDescent="0.25">
      <c r="A1225" s="52">
        <f t="shared" si="115"/>
        <v>52</v>
      </c>
      <c r="B1225" s="52" t="str">
        <f t="shared" si="114"/>
        <v/>
      </c>
      <c r="C1225" s="58">
        <f t="shared" si="116"/>
        <v>7</v>
      </c>
      <c r="D1225" s="58" t="str">
        <f t="shared" si="117"/>
        <v>D</v>
      </c>
      <c r="E1225" s="127">
        <v>25</v>
      </c>
      <c r="F1225" s="127">
        <v>39</v>
      </c>
      <c r="G1225" s="127">
        <v>2</v>
      </c>
      <c r="H1225" s="127">
        <v>31</v>
      </c>
      <c r="I1225" s="127">
        <v>33</v>
      </c>
      <c r="J1225" s="127">
        <v>8</v>
      </c>
      <c r="K1225" s="61">
        <v>7</v>
      </c>
      <c r="L1225" t="s">
        <v>154</v>
      </c>
    </row>
    <row r="1226" spans="1:13" outlineLevel="1" x14ac:dyDescent="0.25">
      <c r="A1226" s="52">
        <f t="shared" si="115"/>
        <v>52</v>
      </c>
      <c r="B1226" s="52" t="str">
        <f t="shared" si="114"/>
        <v/>
      </c>
      <c r="C1226" s="58">
        <f t="shared" si="116"/>
        <v>8</v>
      </c>
      <c r="D1226" s="58" t="str">
        <f t="shared" si="117"/>
        <v>D</v>
      </c>
      <c r="E1226" s="127">
        <v>29</v>
      </c>
      <c r="F1226" s="127">
        <v>42</v>
      </c>
      <c r="G1226" s="127">
        <v>6</v>
      </c>
      <c r="H1226" s="127">
        <v>35</v>
      </c>
      <c r="I1226" s="127">
        <v>48</v>
      </c>
      <c r="J1226" s="127">
        <v>12</v>
      </c>
      <c r="K1226" s="61">
        <v>8</v>
      </c>
      <c r="L1226" t="s">
        <v>154</v>
      </c>
    </row>
    <row r="1227" spans="1:13" outlineLevel="1" x14ac:dyDescent="0.25">
      <c r="A1227" s="52">
        <f t="shared" si="115"/>
        <v>52</v>
      </c>
      <c r="B1227" s="52" t="str">
        <f t="shared" si="114"/>
        <v/>
      </c>
      <c r="C1227" s="58">
        <f t="shared" si="116"/>
        <v>9</v>
      </c>
      <c r="D1227" s="58" t="str">
        <f t="shared" si="117"/>
        <v>D</v>
      </c>
      <c r="E1227" s="127">
        <v>45</v>
      </c>
      <c r="F1227" s="127">
        <v>46</v>
      </c>
      <c r="G1227" s="127"/>
      <c r="H1227" s="127">
        <v>38</v>
      </c>
      <c r="I1227" s="127">
        <v>52</v>
      </c>
      <c r="J1227" s="127"/>
      <c r="K1227" s="61">
        <v>9</v>
      </c>
      <c r="L1227" t="s">
        <v>154</v>
      </c>
    </row>
    <row r="1228" spans="1:13" ht="15.75" outlineLevel="1" thickBot="1" x14ac:dyDescent="0.3">
      <c r="A1228" s="52">
        <f t="shared" si="115"/>
        <v>52</v>
      </c>
      <c r="B1228" s="52" t="str">
        <f t="shared" ref="B1228:B1276" si="118">IF(A1228&lt;&gt;$B$3,"",$B$3&amp;"-"&amp;D1228&amp;"-"&amp;C1228)</f>
        <v/>
      </c>
      <c r="C1228" s="58">
        <f t="shared" si="116"/>
        <v>10</v>
      </c>
      <c r="D1228" s="58" t="str">
        <f t="shared" si="117"/>
        <v>D</v>
      </c>
      <c r="E1228" s="127">
        <v>27</v>
      </c>
      <c r="F1228" s="127">
        <v>50</v>
      </c>
      <c r="G1228" s="127">
        <v>10</v>
      </c>
      <c r="H1228" s="127">
        <v>4</v>
      </c>
      <c r="I1228" s="127">
        <v>43</v>
      </c>
      <c r="J1228" s="127">
        <v>28</v>
      </c>
      <c r="K1228" s="61">
        <v>10</v>
      </c>
      <c r="L1228" t="s">
        <v>154</v>
      </c>
    </row>
    <row r="1229" spans="1:13" ht="15.75" outlineLevel="1" thickTop="1" x14ac:dyDescent="0.25">
      <c r="A1229" s="64">
        <v>53</v>
      </c>
      <c r="B1229" s="64" t="str">
        <f t="shared" si="118"/>
        <v/>
      </c>
      <c r="C1229" s="62">
        <f t="shared" si="116"/>
        <v>1</v>
      </c>
      <c r="D1229" s="62" t="str">
        <f t="shared" si="117"/>
        <v>A</v>
      </c>
      <c r="E1229" s="63">
        <v>1</v>
      </c>
      <c r="F1229" s="63">
        <v>2</v>
      </c>
      <c r="G1229" s="63">
        <v>53</v>
      </c>
      <c r="H1229" s="63">
        <v>3</v>
      </c>
      <c r="I1229" s="63">
        <v>4</v>
      </c>
      <c r="J1229" s="63">
        <v>45</v>
      </c>
      <c r="K1229" s="61">
        <v>1</v>
      </c>
      <c r="L1229" t="s">
        <v>151</v>
      </c>
      <c r="M1229" s="186" t="s">
        <v>281</v>
      </c>
    </row>
    <row r="1230" spans="1:13" outlineLevel="1" x14ac:dyDescent="0.25">
      <c r="A1230" s="64">
        <f t="shared" ref="A1230:A1293" si="119">A1229</f>
        <v>53</v>
      </c>
      <c r="B1230" s="64" t="str">
        <f t="shared" si="118"/>
        <v/>
      </c>
      <c r="C1230" s="62">
        <f t="shared" si="116"/>
        <v>2</v>
      </c>
      <c r="D1230" s="62" t="str">
        <f t="shared" si="117"/>
        <v>A</v>
      </c>
      <c r="E1230" s="63">
        <v>5</v>
      </c>
      <c r="F1230" s="63">
        <v>6</v>
      </c>
      <c r="G1230" s="63">
        <v>41</v>
      </c>
      <c r="H1230" s="63">
        <v>7</v>
      </c>
      <c r="I1230" s="63">
        <v>8</v>
      </c>
      <c r="J1230" s="63">
        <v>46</v>
      </c>
      <c r="K1230" s="61">
        <v>2</v>
      </c>
      <c r="L1230" t="s">
        <v>151</v>
      </c>
    </row>
    <row r="1231" spans="1:13" outlineLevel="1" x14ac:dyDescent="0.25">
      <c r="A1231" s="64">
        <f t="shared" si="119"/>
        <v>53</v>
      </c>
      <c r="B1231" s="64" t="str">
        <f t="shared" si="118"/>
        <v/>
      </c>
      <c r="C1231" s="62">
        <f t="shared" si="116"/>
        <v>3</v>
      </c>
      <c r="D1231" s="62" t="str">
        <f t="shared" si="117"/>
        <v>A</v>
      </c>
      <c r="E1231" s="63">
        <v>9</v>
      </c>
      <c r="F1231" s="63">
        <v>10</v>
      </c>
      <c r="G1231" s="63">
        <v>42</v>
      </c>
      <c r="H1231" s="63">
        <v>11</v>
      </c>
      <c r="I1231" s="63">
        <v>12</v>
      </c>
      <c r="J1231" s="63"/>
      <c r="K1231" s="61">
        <v>3</v>
      </c>
      <c r="L1231" t="s">
        <v>151</v>
      </c>
    </row>
    <row r="1232" spans="1:13" outlineLevel="1" x14ac:dyDescent="0.25">
      <c r="A1232" s="64">
        <f t="shared" si="119"/>
        <v>53</v>
      </c>
      <c r="B1232" s="64" t="str">
        <f t="shared" si="118"/>
        <v/>
      </c>
      <c r="C1232" s="62">
        <f t="shared" si="116"/>
        <v>4</v>
      </c>
      <c r="D1232" s="62" t="str">
        <f t="shared" si="117"/>
        <v>A</v>
      </c>
      <c r="E1232" s="63">
        <v>13</v>
      </c>
      <c r="F1232" s="63">
        <v>14</v>
      </c>
      <c r="G1232" s="63"/>
      <c r="H1232" s="63">
        <v>15</v>
      </c>
      <c r="I1232" s="63">
        <v>16</v>
      </c>
      <c r="J1232" s="63"/>
      <c r="K1232" s="61">
        <v>4</v>
      </c>
      <c r="L1232" t="s">
        <v>151</v>
      </c>
    </row>
    <row r="1233" spans="1:12" outlineLevel="1" x14ac:dyDescent="0.25">
      <c r="A1233" s="64">
        <f t="shared" si="119"/>
        <v>53</v>
      </c>
      <c r="B1233" s="64" t="str">
        <f t="shared" si="118"/>
        <v/>
      </c>
      <c r="C1233" s="62">
        <f t="shared" si="116"/>
        <v>5</v>
      </c>
      <c r="D1233" s="62" t="str">
        <f t="shared" si="117"/>
        <v>A</v>
      </c>
      <c r="E1233" s="63">
        <v>17</v>
      </c>
      <c r="F1233" s="63">
        <v>18</v>
      </c>
      <c r="G1233" s="63">
        <v>49</v>
      </c>
      <c r="H1233" s="63">
        <v>19</v>
      </c>
      <c r="I1233" s="63">
        <v>20</v>
      </c>
      <c r="J1233" s="63">
        <v>50</v>
      </c>
      <c r="K1233" s="61">
        <v>5</v>
      </c>
      <c r="L1233" t="s">
        <v>151</v>
      </c>
    </row>
    <row r="1234" spans="1:12" outlineLevel="1" x14ac:dyDescent="0.25">
      <c r="A1234" s="64">
        <f t="shared" si="119"/>
        <v>53</v>
      </c>
      <c r="B1234" s="64" t="str">
        <f t="shared" si="118"/>
        <v/>
      </c>
      <c r="C1234" s="62">
        <f t="shared" si="116"/>
        <v>6</v>
      </c>
      <c r="D1234" s="62" t="str">
        <f t="shared" si="117"/>
        <v>A</v>
      </c>
      <c r="E1234" s="63">
        <v>21</v>
      </c>
      <c r="F1234" s="63">
        <v>22</v>
      </c>
      <c r="G1234" s="63"/>
      <c r="H1234" s="63">
        <v>23</v>
      </c>
      <c r="I1234" s="63">
        <v>24</v>
      </c>
      <c r="J1234" s="63"/>
      <c r="K1234" s="61">
        <v>6</v>
      </c>
      <c r="L1234" t="s">
        <v>151</v>
      </c>
    </row>
    <row r="1235" spans="1:12" outlineLevel="1" x14ac:dyDescent="0.25">
      <c r="A1235" s="64">
        <f t="shared" si="119"/>
        <v>53</v>
      </c>
      <c r="B1235" s="64" t="str">
        <f t="shared" si="118"/>
        <v/>
      </c>
      <c r="C1235" s="62">
        <f t="shared" si="116"/>
        <v>7</v>
      </c>
      <c r="D1235" s="62" t="str">
        <f t="shared" si="117"/>
        <v>A</v>
      </c>
      <c r="E1235" s="63">
        <v>25</v>
      </c>
      <c r="F1235" s="63">
        <v>26</v>
      </c>
      <c r="G1235" s="63">
        <v>47</v>
      </c>
      <c r="H1235" s="63">
        <v>27</v>
      </c>
      <c r="I1235" s="63">
        <v>28</v>
      </c>
      <c r="J1235" s="63">
        <v>48</v>
      </c>
      <c r="K1235" s="61">
        <v>7</v>
      </c>
      <c r="L1235" t="s">
        <v>151</v>
      </c>
    </row>
    <row r="1236" spans="1:12" outlineLevel="1" x14ac:dyDescent="0.25">
      <c r="A1236" s="64">
        <f t="shared" si="119"/>
        <v>53</v>
      </c>
      <c r="B1236" s="64" t="str">
        <f t="shared" si="118"/>
        <v/>
      </c>
      <c r="C1236" s="62">
        <f t="shared" si="116"/>
        <v>8</v>
      </c>
      <c r="D1236" s="62" t="str">
        <f t="shared" si="117"/>
        <v>A</v>
      </c>
      <c r="E1236" s="63">
        <v>29</v>
      </c>
      <c r="F1236" s="63">
        <v>30</v>
      </c>
      <c r="G1236" s="63">
        <v>43</v>
      </c>
      <c r="H1236" s="63">
        <v>31</v>
      </c>
      <c r="I1236" s="63">
        <v>32</v>
      </c>
      <c r="J1236" s="63">
        <v>44</v>
      </c>
      <c r="K1236" s="61">
        <v>8</v>
      </c>
      <c r="L1236" t="s">
        <v>151</v>
      </c>
    </row>
    <row r="1237" spans="1:12" outlineLevel="1" x14ac:dyDescent="0.25">
      <c r="A1237" s="64">
        <f t="shared" si="119"/>
        <v>53</v>
      </c>
      <c r="B1237" s="64" t="str">
        <f t="shared" si="118"/>
        <v/>
      </c>
      <c r="C1237" s="62">
        <f t="shared" si="116"/>
        <v>9</v>
      </c>
      <c r="D1237" s="62" t="str">
        <f t="shared" si="117"/>
        <v>A</v>
      </c>
      <c r="E1237" s="63">
        <v>33</v>
      </c>
      <c r="F1237" s="63">
        <v>34</v>
      </c>
      <c r="G1237" s="63"/>
      <c r="H1237" s="63">
        <v>35</v>
      </c>
      <c r="I1237" s="63">
        <v>36</v>
      </c>
      <c r="J1237" s="63"/>
      <c r="K1237" s="61">
        <v>9</v>
      </c>
      <c r="L1237" t="s">
        <v>151</v>
      </c>
    </row>
    <row r="1238" spans="1:12" outlineLevel="1" x14ac:dyDescent="0.25">
      <c r="A1238" s="64">
        <f t="shared" si="119"/>
        <v>53</v>
      </c>
      <c r="B1238" s="64" t="str">
        <f t="shared" si="118"/>
        <v/>
      </c>
      <c r="C1238" s="62">
        <f t="shared" si="116"/>
        <v>10</v>
      </c>
      <c r="D1238" s="62" t="str">
        <f t="shared" si="117"/>
        <v>A</v>
      </c>
      <c r="E1238" s="63">
        <v>37</v>
      </c>
      <c r="F1238" s="63">
        <v>38</v>
      </c>
      <c r="G1238" s="63">
        <v>51</v>
      </c>
      <c r="H1238" s="63">
        <v>39</v>
      </c>
      <c r="I1238" s="63">
        <v>40</v>
      </c>
      <c r="J1238" s="63">
        <v>52</v>
      </c>
      <c r="K1238" s="61">
        <v>10</v>
      </c>
      <c r="L1238" t="s">
        <v>151</v>
      </c>
    </row>
    <row r="1239" spans="1:12" outlineLevel="1" x14ac:dyDescent="0.25">
      <c r="A1239" s="64">
        <f t="shared" si="119"/>
        <v>53</v>
      </c>
      <c r="B1239" s="64" t="str">
        <f t="shared" si="118"/>
        <v/>
      </c>
      <c r="C1239" s="62">
        <f t="shared" si="116"/>
        <v>1</v>
      </c>
      <c r="D1239" s="62" t="str">
        <f t="shared" si="117"/>
        <v>B</v>
      </c>
      <c r="E1239" s="63">
        <v>13</v>
      </c>
      <c r="F1239" s="63">
        <v>34</v>
      </c>
      <c r="G1239" s="63">
        <v>50</v>
      </c>
      <c r="H1239" s="63">
        <v>39</v>
      </c>
      <c r="I1239" s="63">
        <v>44</v>
      </c>
      <c r="J1239" s="63">
        <v>51</v>
      </c>
      <c r="K1239" s="61">
        <v>1</v>
      </c>
      <c r="L1239" t="s">
        <v>152</v>
      </c>
    </row>
    <row r="1240" spans="1:12" outlineLevel="1" x14ac:dyDescent="0.25">
      <c r="A1240" s="64">
        <f t="shared" si="119"/>
        <v>53</v>
      </c>
      <c r="B1240" s="64" t="str">
        <f t="shared" si="118"/>
        <v/>
      </c>
      <c r="C1240" s="62">
        <f t="shared" si="116"/>
        <v>2</v>
      </c>
      <c r="D1240" s="62" t="str">
        <f t="shared" si="117"/>
        <v>B</v>
      </c>
      <c r="E1240" s="63">
        <v>21</v>
      </c>
      <c r="F1240" s="63">
        <v>10</v>
      </c>
      <c r="G1240" s="63">
        <v>4</v>
      </c>
      <c r="H1240" s="63">
        <v>15</v>
      </c>
      <c r="I1240" s="63">
        <v>20</v>
      </c>
      <c r="J1240" s="63">
        <v>53</v>
      </c>
      <c r="K1240" s="61">
        <v>2</v>
      </c>
      <c r="L1240" t="s">
        <v>152</v>
      </c>
    </row>
    <row r="1241" spans="1:12" outlineLevel="1" x14ac:dyDescent="0.25">
      <c r="A1241" s="64">
        <f t="shared" si="119"/>
        <v>53</v>
      </c>
      <c r="B1241" s="64" t="str">
        <f t="shared" si="118"/>
        <v/>
      </c>
      <c r="C1241" s="62">
        <f t="shared" si="116"/>
        <v>3</v>
      </c>
      <c r="D1241" s="62" t="str">
        <f t="shared" si="117"/>
        <v>B</v>
      </c>
      <c r="E1241" s="63">
        <v>24</v>
      </c>
      <c r="F1241" s="63">
        <v>14</v>
      </c>
      <c r="G1241" s="63">
        <v>45</v>
      </c>
      <c r="H1241" s="63">
        <v>19</v>
      </c>
      <c r="I1241" s="63">
        <v>9</v>
      </c>
      <c r="J1241" s="63"/>
      <c r="K1241" s="61">
        <v>3</v>
      </c>
      <c r="L1241" t="s">
        <v>152</v>
      </c>
    </row>
    <row r="1242" spans="1:12" outlineLevel="1" x14ac:dyDescent="0.25">
      <c r="A1242" s="64">
        <f t="shared" si="119"/>
        <v>53</v>
      </c>
      <c r="B1242" s="64" t="str">
        <f t="shared" si="118"/>
        <v/>
      </c>
      <c r="C1242" s="62">
        <f t="shared" si="116"/>
        <v>4</v>
      </c>
      <c r="D1242" s="62" t="str">
        <f t="shared" si="117"/>
        <v>B</v>
      </c>
      <c r="E1242" s="63">
        <v>29</v>
      </c>
      <c r="F1242" s="63">
        <v>18</v>
      </c>
      <c r="G1242" s="63"/>
      <c r="H1242" s="63">
        <v>17</v>
      </c>
      <c r="I1242" s="63">
        <v>28</v>
      </c>
      <c r="J1242" s="63"/>
      <c r="K1242" s="61">
        <v>4</v>
      </c>
      <c r="L1242" t="s">
        <v>152</v>
      </c>
    </row>
    <row r="1243" spans="1:12" outlineLevel="1" x14ac:dyDescent="0.25">
      <c r="A1243" s="64">
        <f t="shared" si="119"/>
        <v>53</v>
      </c>
      <c r="B1243" s="64" t="str">
        <f t="shared" si="118"/>
        <v/>
      </c>
      <c r="C1243" s="62">
        <f t="shared" si="116"/>
        <v>5</v>
      </c>
      <c r="D1243" s="62" t="str">
        <f t="shared" si="117"/>
        <v>B</v>
      </c>
      <c r="E1243" s="63">
        <v>23</v>
      </c>
      <c r="F1243" s="63">
        <v>22</v>
      </c>
      <c r="G1243" s="63">
        <v>2</v>
      </c>
      <c r="H1243" s="63">
        <v>27</v>
      </c>
      <c r="I1243" s="63">
        <v>32</v>
      </c>
      <c r="J1243" s="63">
        <v>49</v>
      </c>
      <c r="K1243" s="61">
        <v>5</v>
      </c>
      <c r="L1243" t="s">
        <v>152</v>
      </c>
    </row>
    <row r="1244" spans="1:12" outlineLevel="1" x14ac:dyDescent="0.25">
      <c r="A1244" s="64">
        <f t="shared" si="119"/>
        <v>53</v>
      </c>
      <c r="B1244" s="64" t="str">
        <f t="shared" si="118"/>
        <v/>
      </c>
      <c r="C1244" s="62">
        <f t="shared" si="116"/>
        <v>6</v>
      </c>
      <c r="D1244" s="62" t="str">
        <f t="shared" si="117"/>
        <v>B</v>
      </c>
      <c r="E1244" s="63">
        <v>5</v>
      </c>
      <c r="F1244" s="63">
        <v>26</v>
      </c>
      <c r="G1244" s="63"/>
      <c r="H1244" s="63">
        <v>31</v>
      </c>
      <c r="I1244" s="63">
        <v>1</v>
      </c>
      <c r="J1244" s="63"/>
      <c r="K1244" s="61">
        <v>6</v>
      </c>
      <c r="L1244" t="s">
        <v>152</v>
      </c>
    </row>
    <row r="1245" spans="1:12" outlineLevel="1" x14ac:dyDescent="0.25">
      <c r="A1245" s="64">
        <f t="shared" si="119"/>
        <v>53</v>
      </c>
      <c r="B1245" s="64" t="str">
        <f t="shared" si="118"/>
        <v/>
      </c>
      <c r="C1245" s="62">
        <f t="shared" si="116"/>
        <v>7</v>
      </c>
      <c r="D1245" s="62" t="str">
        <f t="shared" si="117"/>
        <v>B</v>
      </c>
      <c r="E1245" s="63">
        <v>33</v>
      </c>
      <c r="F1245" s="63">
        <v>30</v>
      </c>
      <c r="G1245" s="63">
        <v>41</v>
      </c>
      <c r="H1245" s="63">
        <v>35</v>
      </c>
      <c r="I1245" s="63">
        <v>40</v>
      </c>
      <c r="J1245" s="63">
        <v>46</v>
      </c>
      <c r="K1245" s="61">
        <v>7</v>
      </c>
      <c r="L1245" t="s">
        <v>152</v>
      </c>
    </row>
    <row r="1246" spans="1:12" outlineLevel="1" x14ac:dyDescent="0.25">
      <c r="A1246" s="64">
        <f t="shared" si="119"/>
        <v>53</v>
      </c>
      <c r="B1246" s="64" t="str">
        <f t="shared" si="118"/>
        <v/>
      </c>
      <c r="C1246" s="62">
        <f t="shared" si="116"/>
        <v>8</v>
      </c>
      <c r="D1246" s="62" t="str">
        <f t="shared" si="117"/>
        <v>B</v>
      </c>
      <c r="E1246" s="63">
        <v>36</v>
      </c>
      <c r="F1246" s="63">
        <v>6</v>
      </c>
      <c r="G1246" s="63">
        <v>3</v>
      </c>
      <c r="H1246" s="63">
        <v>11</v>
      </c>
      <c r="I1246" s="63">
        <v>16</v>
      </c>
      <c r="J1246" s="63">
        <v>8</v>
      </c>
      <c r="K1246" s="61">
        <v>8</v>
      </c>
      <c r="L1246" t="s">
        <v>152</v>
      </c>
    </row>
    <row r="1247" spans="1:12" outlineLevel="1" x14ac:dyDescent="0.25">
      <c r="A1247" s="64">
        <f t="shared" si="119"/>
        <v>53</v>
      </c>
      <c r="B1247" s="64" t="str">
        <f t="shared" si="118"/>
        <v/>
      </c>
      <c r="C1247" s="62">
        <f t="shared" si="116"/>
        <v>9</v>
      </c>
      <c r="D1247" s="62" t="str">
        <f t="shared" si="117"/>
        <v>B</v>
      </c>
      <c r="E1247" s="63">
        <v>25</v>
      </c>
      <c r="F1247" s="63">
        <v>38</v>
      </c>
      <c r="G1247" s="63"/>
      <c r="H1247" s="63">
        <v>43</v>
      </c>
      <c r="I1247" s="63">
        <v>48</v>
      </c>
      <c r="J1247" s="63"/>
      <c r="K1247" s="61">
        <v>9</v>
      </c>
      <c r="L1247" t="s">
        <v>152</v>
      </c>
    </row>
    <row r="1248" spans="1:12" outlineLevel="1" x14ac:dyDescent="0.25">
      <c r="A1248" s="64">
        <f t="shared" si="119"/>
        <v>53</v>
      </c>
      <c r="B1248" s="64" t="str">
        <f t="shared" si="118"/>
        <v/>
      </c>
      <c r="C1248" s="62">
        <f t="shared" si="116"/>
        <v>10</v>
      </c>
      <c r="D1248" s="62" t="str">
        <f t="shared" si="117"/>
        <v>B</v>
      </c>
      <c r="E1248" s="63">
        <v>37</v>
      </c>
      <c r="F1248" s="63">
        <v>42</v>
      </c>
      <c r="G1248" s="63">
        <v>7</v>
      </c>
      <c r="H1248" s="63">
        <v>47</v>
      </c>
      <c r="I1248" s="63">
        <v>52</v>
      </c>
      <c r="J1248" s="63">
        <v>12</v>
      </c>
      <c r="K1248" s="61">
        <v>10</v>
      </c>
      <c r="L1248" t="s">
        <v>152</v>
      </c>
    </row>
    <row r="1249" spans="1:12" outlineLevel="1" x14ac:dyDescent="0.25">
      <c r="A1249" s="64">
        <f t="shared" si="119"/>
        <v>53</v>
      </c>
      <c r="B1249" s="64" t="str">
        <f t="shared" si="118"/>
        <v/>
      </c>
      <c r="C1249" s="62">
        <f t="shared" si="116"/>
        <v>1</v>
      </c>
      <c r="D1249" s="62" t="str">
        <f t="shared" si="117"/>
        <v>C</v>
      </c>
      <c r="E1249" s="63">
        <v>17</v>
      </c>
      <c r="F1249" s="63">
        <v>26</v>
      </c>
      <c r="G1249" s="63">
        <v>28</v>
      </c>
      <c r="H1249" s="63">
        <v>24</v>
      </c>
      <c r="I1249" s="63">
        <v>35</v>
      </c>
      <c r="J1249" s="63">
        <v>41</v>
      </c>
      <c r="K1249" s="61">
        <v>1</v>
      </c>
      <c r="L1249" t="s">
        <v>153</v>
      </c>
    </row>
    <row r="1250" spans="1:12" outlineLevel="1" x14ac:dyDescent="0.25">
      <c r="A1250" s="64">
        <f t="shared" si="119"/>
        <v>53</v>
      </c>
      <c r="B1250" s="64" t="str">
        <f t="shared" si="118"/>
        <v/>
      </c>
      <c r="C1250" s="62">
        <f t="shared" si="116"/>
        <v>2</v>
      </c>
      <c r="D1250" s="62" t="str">
        <f t="shared" si="117"/>
        <v>C</v>
      </c>
      <c r="E1250" s="63">
        <v>5</v>
      </c>
      <c r="F1250" s="63">
        <v>14</v>
      </c>
      <c r="G1250" s="63">
        <v>21</v>
      </c>
      <c r="H1250" s="63">
        <v>12</v>
      </c>
      <c r="I1250" s="63">
        <v>23</v>
      </c>
      <c r="J1250" s="63">
        <v>50</v>
      </c>
      <c r="K1250" s="61">
        <v>2</v>
      </c>
      <c r="L1250" t="s">
        <v>153</v>
      </c>
    </row>
    <row r="1251" spans="1:12" outlineLevel="1" x14ac:dyDescent="0.25">
      <c r="A1251" s="64">
        <f t="shared" si="119"/>
        <v>53</v>
      </c>
      <c r="B1251" s="64" t="str">
        <f t="shared" si="118"/>
        <v/>
      </c>
      <c r="C1251" s="62">
        <f t="shared" si="116"/>
        <v>3</v>
      </c>
      <c r="D1251" s="62" t="str">
        <f t="shared" si="117"/>
        <v>C</v>
      </c>
      <c r="E1251" s="63">
        <v>9</v>
      </c>
      <c r="F1251" s="63">
        <v>18</v>
      </c>
      <c r="G1251" s="63">
        <v>45</v>
      </c>
      <c r="H1251" s="63">
        <v>32</v>
      </c>
      <c r="I1251" s="63">
        <v>27</v>
      </c>
      <c r="J1251" s="63"/>
      <c r="K1251" s="61">
        <v>3</v>
      </c>
      <c r="L1251" t="s">
        <v>153</v>
      </c>
    </row>
    <row r="1252" spans="1:12" outlineLevel="1" x14ac:dyDescent="0.25">
      <c r="A1252" s="64">
        <f t="shared" si="119"/>
        <v>53</v>
      </c>
      <c r="B1252" s="64" t="str">
        <f t="shared" si="118"/>
        <v/>
      </c>
      <c r="C1252" s="62">
        <f t="shared" ref="C1252:C1291" si="120">K1252</f>
        <v>4</v>
      </c>
      <c r="D1252" s="62" t="str">
        <f t="shared" ref="D1252:D1291" si="121">IF(C1252="","",L1252)</f>
        <v>C</v>
      </c>
      <c r="E1252" s="63">
        <v>10</v>
      </c>
      <c r="F1252" s="63">
        <v>37</v>
      </c>
      <c r="G1252" s="63"/>
      <c r="H1252" s="63">
        <v>20</v>
      </c>
      <c r="I1252" s="63">
        <v>7</v>
      </c>
      <c r="J1252" s="63"/>
      <c r="K1252" s="61">
        <v>4</v>
      </c>
      <c r="L1252" t="s">
        <v>153</v>
      </c>
    </row>
    <row r="1253" spans="1:12" outlineLevel="1" x14ac:dyDescent="0.25">
      <c r="A1253" s="64">
        <f t="shared" si="119"/>
        <v>53</v>
      </c>
      <c r="B1253" s="64" t="str">
        <f t="shared" si="118"/>
        <v/>
      </c>
      <c r="C1253" s="62">
        <f t="shared" si="120"/>
        <v>5</v>
      </c>
      <c r="D1253" s="62" t="str">
        <f t="shared" si="121"/>
        <v>C</v>
      </c>
      <c r="E1253" s="63">
        <v>1</v>
      </c>
      <c r="F1253" s="63">
        <v>13</v>
      </c>
      <c r="G1253" s="63">
        <v>6</v>
      </c>
      <c r="H1253" s="63">
        <v>33</v>
      </c>
      <c r="I1253" s="63">
        <v>19</v>
      </c>
      <c r="J1253" s="63">
        <v>49</v>
      </c>
      <c r="K1253" s="61">
        <v>5</v>
      </c>
      <c r="L1253" t="s">
        <v>153</v>
      </c>
    </row>
    <row r="1254" spans="1:12" outlineLevel="1" x14ac:dyDescent="0.25">
      <c r="A1254" s="64">
        <f t="shared" si="119"/>
        <v>53</v>
      </c>
      <c r="B1254" s="64" t="str">
        <f t="shared" si="118"/>
        <v/>
      </c>
      <c r="C1254" s="62">
        <f t="shared" si="120"/>
        <v>6</v>
      </c>
      <c r="D1254" s="62" t="str">
        <f t="shared" si="121"/>
        <v>C</v>
      </c>
      <c r="E1254" s="63">
        <v>2</v>
      </c>
      <c r="F1254" s="63">
        <v>53</v>
      </c>
      <c r="G1254" s="63"/>
      <c r="H1254" s="63">
        <v>30</v>
      </c>
      <c r="I1254" s="63">
        <v>39</v>
      </c>
      <c r="J1254" s="63"/>
      <c r="K1254" s="61">
        <v>6</v>
      </c>
      <c r="L1254" t="s">
        <v>153</v>
      </c>
    </row>
    <row r="1255" spans="1:12" outlineLevel="1" x14ac:dyDescent="0.25">
      <c r="A1255" s="64">
        <f t="shared" si="119"/>
        <v>53</v>
      </c>
      <c r="B1255" s="64" t="str">
        <f t="shared" si="118"/>
        <v/>
      </c>
      <c r="C1255" s="62">
        <f t="shared" si="120"/>
        <v>7</v>
      </c>
      <c r="D1255" s="62" t="str">
        <f t="shared" si="121"/>
        <v>C</v>
      </c>
      <c r="E1255" s="63">
        <v>25</v>
      </c>
      <c r="F1255" s="63">
        <v>34</v>
      </c>
      <c r="G1255" s="63">
        <v>31</v>
      </c>
      <c r="H1255" s="63">
        <v>16</v>
      </c>
      <c r="I1255" s="63">
        <v>43</v>
      </c>
      <c r="J1255" s="63">
        <v>48</v>
      </c>
      <c r="K1255" s="61">
        <v>7</v>
      </c>
      <c r="L1255" t="s">
        <v>153</v>
      </c>
    </row>
    <row r="1256" spans="1:12" outlineLevel="1" x14ac:dyDescent="0.25">
      <c r="A1256" s="64">
        <f t="shared" si="119"/>
        <v>53</v>
      </c>
      <c r="B1256" s="64" t="str">
        <f t="shared" si="118"/>
        <v/>
      </c>
      <c r="C1256" s="62">
        <f t="shared" si="120"/>
        <v>8</v>
      </c>
      <c r="D1256" s="62" t="str">
        <f t="shared" si="121"/>
        <v>C</v>
      </c>
      <c r="E1256" s="63">
        <v>29</v>
      </c>
      <c r="F1256" s="63">
        <v>38</v>
      </c>
      <c r="G1256" s="63">
        <v>11</v>
      </c>
      <c r="H1256" s="63">
        <v>36</v>
      </c>
      <c r="I1256" s="63">
        <v>47</v>
      </c>
      <c r="J1256" s="63">
        <v>52</v>
      </c>
      <c r="K1256" s="61">
        <v>8</v>
      </c>
      <c r="L1256" t="s">
        <v>153</v>
      </c>
    </row>
    <row r="1257" spans="1:12" outlineLevel="1" x14ac:dyDescent="0.25">
      <c r="A1257" s="64">
        <f t="shared" si="119"/>
        <v>53</v>
      </c>
      <c r="B1257" s="64" t="str">
        <f t="shared" si="118"/>
        <v/>
      </c>
      <c r="C1257" s="62">
        <f t="shared" si="120"/>
        <v>9</v>
      </c>
      <c r="D1257" s="62" t="str">
        <f t="shared" si="121"/>
        <v>C</v>
      </c>
      <c r="E1257" s="63">
        <v>8</v>
      </c>
      <c r="F1257" s="63">
        <v>42</v>
      </c>
      <c r="G1257" s="63"/>
      <c r="H1257" s="63">
        <v>40</v>
      </c>
      <c r="I1257" s="63">
        <v>51</v>
      </c>
      <c r="J1257" s="63"/>
      <c r="K1257" s="61">
        <v>9</v>
      </c>
      <c r="L1257" t="s">
        <v>153</v>
      </c>
    </row>
    <row r="1258" spans="1:12" outlineLevel="1" x14ac:dyDescent="0.25">
      <c r="A1258" s="64">
        <f t="shared" si="119"/>
        <v>53</v>
      </c>
      <c r="B1258" s="64" t="str">
        <f t="shared" si="118"/>
        <v/>
      </c>
      <c r="C1258" s="62">
        <f t="shared" si="120"/>
        <v>10</v>
      </c>
      <c r="D1258" s="62" t="str">
        <f t="shared" si="121"/>
        <v>C</v>
      </c>
      <c r="E1258" s="63">
        <v>22</v>
      </c>
      <c r="F1258" s="63">
        <v>46</v>
      </c>
      <c r="G1258" s="63">
        <v>4</v>
      </c>
      <c r="H1258" s="63">
        <v>3</v>
      </c>
      <c r="I1258" s="63">
        <v>44</v>
      </c>
      <c r="J1258" s="63">
        <v>15</v>
      </c>
      <c r="K1258" s="61">
        <v>10</v>
      </c>
      <c r="L1258" t="s">
        <v>153</v>
      </c>
    </row>
    <row r="1259" spans="1:12" outlineLevel="1" x14ac:dyDescent="0.25">
      <c r="A1259" s="64">
        <f t="shared" si="119"/>
        <v>53</v>
      </c>
      <c r="B1259" s="64" t="str">
        <f t="shared" si="118"/>
        <v/>
      </c>
      <c r="C1259" s="62">
        <f t="shared" si="120"/>
        <v>1</v>
      </c>
      <c r="D1259" s="62" t="str">
        <f t="shared" si="121"/>
        <v>D</v>
      </c>
      <c r="E1259" s="63">
        <v>27</v>
      </c>
      <c r="F1259" s="63">
        <v>40</v>
      </c>
      <c r="G1259" s="63">
        <v>48</v>
      </c>
      <c r="H1259" s="63">
        <v>12</v>
      </c>
      <c r="I1259" s="63">
        <v>51</v>
      </c>
      <c r="J1259" s="63">
        <v>8</v>
      </c>
      <c r="K1259" s="61">
        <v>1</v>
      </c>
      <c r="L1259" t="s">
        <v>154</v>
      </c>
    </row>
    <row r="1260" spans="1:12" outlineLevel="1" x14ac:dyDescent="0.25">
      <c r="A1260" s="64">
        <f t="shared" si="119"/>
        <v>53</v>
      </c>
      <c r="B1260" s="64" t="str">
        <f t="shared" si="118"/>
        <v/>
      </c>
      <c r="C1260" s="62">
        <f t="shared" si="120"/>
        <v>2</v>
      </c>
      <c r="D1260" s="62" t="str">
        <f t="shared" si="121"/>
        <v>D</v>
      </c>
      <c r="E1260" s="63">
        <v>5</v>
      </c>
      <c r="F1260" s="63">
        <v>18</v>
      </c>
      <c r="G1260" s="63">
        <v>2</v>
      </c>
      <c r="H1260" s="63">
        <v>11</v>
      </c>
      <c r="I1260" s="63">
        <v>24</v>
      </c>
      <c r="J1260" s="63">
        <v>7</v>
      </c>
      <c r="K1260" s="61">
        <v>2</v>
      </c>
      <c r="L1260" t="s">
        <v>154</v>
      </c>
    </row>
    <row r="1261" spans="1:12" outlineLevel="1" x14ac:dyDescent="0.25">
      <c r="A1261" s="64">
        <f t="shared" si="119"/>
        <v>53</v>
      </c>
      <c r="B1261" s="64" t="str">
        <f t="shared" si="118"/>
        <v/>
      </c>
      <c r="C1261" s="62">
        <f t="shared" si="120"/>
        <v>3</v>
      </c>
      <c r="D1261" s="62" t="str">
        <f t="shared" si="121"/>
        <v>D</v>
      </c>
      <c r="E1261" s="63">
        <v>15</v>
      </c>
      <c r="F1261" s="63">
        <v>28</v>
      </c>
      <c r="G1261" s="63">
        <v>1</v>
      </c>
      <c r="H1261" s="63">
        <v>9</v>
      </c>
      <c r="I1261" s="63">
        <v>50</v>
      </c>
      <c r="J1261" s="63"/>
      <c r="K1261" s="61">
        <v>3</v>
      </c>
      <c r="L1261" t="s">
        <v>154</v>
      </c>
    </row>
    <row r="1262" spans="1:12" outlineLevel="1" x14ac:dyDescent="0.25">
      <c r="A1262" s="64">
        <f t="shared" si="119"/>
        <v>53</v>
      </c>
      <c r="B1262" s="64" t="str">
        <f t="shared" si="118"/>
        <v/>
      </c>
      <c r="C1262" s="62">
        <f t="shared" si="120"/>
        <v>4</v>
      </c>
      <c r="D1262" s="62" t="str">
        <f t="shared" si="121"/>
        <v>D</v>
      </c>
      <c r="E1262" s="63">
        <v>44</v>
      </c>
      <c r="F1262" s="63">
        <v>4</v>
      </c>
      <c r="G1262" s="63"/>
      <c r="H1262" s="63">
        <v>19</v>
      </c>
      <c r="I1262" s="63">
        <v>47</v>
      </c>
      <c r="J1262" s="63"/>
      <c r="K1262" s="61">
        <v>4</v>
      </c>
      <c r="L1262" t="s">
        <v>154</v>
      </c>
    </row>
    <row r="1263" spans="1:12" outlineLevel="1" x14ac:dyDescent="0.25">
      <c r="A1263" s="64">
        <f t="shared" si="119"/>
        <v>53</v>
      </c>
      <c r="B1263" s="64" t="str">
        <f t="shared" si="118"/>
        <v/>
      </c>
      <c r="C1263" s="62">
        <f t="shared" si="120"/>
        <v>5</v>
      </c>
      <c r="D1263" s="62" t="str">
        <f t="shared" si="121"/>
        <v>D</v>
      </c>
      <c r="E1263" s="63">
        <v>17</v>
      </c>
      <c r="F1263" s="63">
        <v>30</v>
      </c>
      <c r="G1263" s="63">
        <v>10</v>
      </c>
      <c r="H1263" s="63">
        <v>23</v>
      </c>
      <c r="I1263" s="63">
        <v>36</v>
      </c>
      <c r="J1263" s="63">
        <v>39</v>
      </c>
      <c r="K1263" s="61">
        <v>5</v>
      </c>
      <c r="L1263" t="s">
        <v>154</v>
      </c>
    </row>
    <row r="1264" spans="1:12" outlineLevel="1" x14ac:dyDescent="0.25">
      <c r="A1264" s="64">
        <f t="shared" si="119"/>
        <v>53</v>
      </c>
      <c r="B1264" s="64" t="str">
        <f t="shared" si="118"/>
        <v/>
      </c>
      <c r="C1264" s="62">
        <f t="shared" si="120"/>
        <v>6</v>
      </c>
      <c r="D1264" s="62" t="str">
        <f t="shared" si="121"/>
        <v>D</v>
      </c>
      <c r="E1264" s="63">
        <v>6</v>
      </c>
      <c r="F1264" s="63">
        <v>45</v>
      </c>
      <c r="G1264" s="63"/>
      <c r="H1264" s="63">
        <v>21</v>
      </c>
      <c r="I1264" s="63">
        <v>41</v>
      </c>
      <c r="J1264" s="63"/>
      <c r="K1264" s="61">
        <v>6</v>
      </c>
      <c r="L1264" t="s">
        <v>154</v>
      </c>
    </row>
    <row r="1265" spans="1:13" outlineLevel="1" x14ac:dyDescent="0.25">
      <c r="A1265" s="64">
        <f t="shared" si="119"/>
        <v>53</v>
      </c>
      <c r="B1265" s="64" t="str">
        <f t="shared" si="118"/>
        <v/>
      </c>
      <c r="C1265" s="62">
        <f t="shared" si="120"/>
        <v>7</v>
      </c>
      <c r="D1265" s="62" t="str">
        <f t="shared" si="121"/>
        <v>D</v>
      </c>
      <c r="E1265" s="63">
        <v>25</v>
      </c>
      <c r="F1265" s="63">
        <v>38</v>
      </c>
      <c r="G1265" s="63">
        <v>33</v>
      </c>
      <c r="H1265" s="63">
        <v>31</v>
      </c>
      <c r="I1265" s="63">
        <v>13</v>
      </c>
      <c r="J1265" s="63">
        <v>32</v>
      </c>
      <c r="K1265" s="61">
        <v>7</v>
      </c>
      <c r="L1265" t="s">
        <v>154</v>
      </c>
    </row>
    <row r="1266" spans="1:13" outlineLevel="1" x14ac:dyDescent="0.25">
      <c r="A1266" s="64">
        <f t="shared" si="119"/>
        <v>53</v>
      </c>
      <c r="B1266" s="64" t="str">
        <f t="shared" si="118"/>
        <v/>
      </c>
      <c r="C1266" s="62">
        <f t="shared" si="120"/>
        <v>8</v>
      </c>
      <c r="D1266" s="62" t="str">
        <f t="shared" si="121"/>
        <v>D</v>
      </c>
      <c r="E1266" s="63">
        <v>29</v>
      </c>
      <c r="F1266" s="63">
        <v>42</v>
      </c>
      <c r="G1266" s="63">
        <v>14</v>
      </c>
      <c r="H1266" s="63">
        <v>35</v>
      </c>
      <c r="I1266" s="63">
        <v>53</v>
      </c>
      <c r="J1266" s="63">
        <v>20</v>
      </c>
      <c r="K1266" s="61">
        <v>8</v>
      </c>
      <c r="L1266" t="s">
        <v>154</v>
      </c>
    </row>
    <row r="1267" spans="1:13" outlineLevel="1" x14ac:dyDescent="0.25">
      <c r="A1267" s="64">
        <f t="shared" si="119"/>
        <v>53</v>
      </c>
      <c r="B1267" s="64" t="str">
        <f t="shared" si="118"/>
        <v/>
      </c>
      <c r="C1267" s="62">
        <f t="shared" si="120"/>
        <v>9</v>
      </c>
      <c r="D1267" s="62" t="str">
        <f t="shared" si="121"/>
        <v>D</v>
      </c>
      <c r="E1267" s="63">
        <v>49</v>
      </c>
      <c r="F1267" s="63">
        <v>46</v>
      </c>
      <c r="G1267" s="63"/>
      <c r="H1267" s="63">
        <v>3</v>
      </c>
      <c r="I1267" s="63">
        <v>52</v>
      </c>
      <c r="J1267" s="63"/>
      <c r="K1267" s="61">
        <v>9</v>
      </c>
      <c r="L1267" t="s">
        <v>154</v>
      </c>
    </row>
    <row r="1268" spans="1:13" ht="15.75" outlineLevel="1" thickBot="1" x14ac:dyDescent="0.3">
      <c r="A1268" s="64">
        <f t="shared" si="119"/>
        <v>53</v>
      </c>
      <c r="B1268" s="64" t="str">
        <f t="shared" si="118"/>
        <v/>
      </c>
      <c r="C1268" s="62">
        <f t="shared" si="120"/>
        <v>10</v>
      </c>
      <c r="D1268" s="62" t="str">
        <f t="shared" si="121"/>
        <v>D</v>
      </c>
      <c r="E1268" s="63">
        <v>37</v>
      </c>
      <c r="F1268" s="63">
        <v>22</v>
      </c>
      <c r="G1268" s="63">
        <v>34</v>
      </c>
      <c r="H1268" s="63">
        <v>26</v>
      </c>
      <c r="I1268" s="63">
        <v>43</v>
      </c>
      <c r="J1268" s="63">
        <v>16</v>
      </c>
      <c r="K1268" s="61">
        <v>10</v>
      </c>
      <c r="L1268" t="s">
        <v>154</v>
      </c>
    </row>
    <row r="1269" spans="1:13" ht="15.75" thickTop="1" x14ac:dyDescent="0.25">
      <c r="A1269" s="52">
        <v>54</v>
      </c>
      <c r="B1269" s="52" t="str">
        <f t="shared" si="118"/>
        <v/>
      </c>
      <c r="C1269" s="58">
        <f t="shared" si="120"/>
        <v>1</v>
      </c>
      <c r="D1269" s="58" t="str">
        <f t="shared" si="121"/>
        <v>A</v>
      </c>
      <c r="E1269" s="59">
        <v>1</v>
      </c>
      <c r="F1269" s="59">
        <v>2</v>
      </c>
      <c r="G1269" s="59">
        <v>53</v>
      </c>
      <c r="H1269" s="59">
        <v>3</v>
      </c>
      <c r="I1269" s="59">
        <v>4</v>
      </c>
      <c r="J1269" s="59">
        <v>54</v>
      </c>
      <c r="K1269" s="61">
        <v>1</v>
      </c>
      <c r="L1269" t="s">
        <v>151</v>
      </c>
      <c r="M1269" s="186" t="s">
        <v>281</v>
      </c>
    </row>
    <row r="1270" spans="1:13" outlineLevel="1" x14ac:dyDescent="0.25">
      <c r="A1270" s="52">
        <f t="shared" si="119"/>
        <v>54</v>
      </c>
      <c r="B1270" s="52" t="str">
        <f t="shared" si="118"/>
        <v/>
      </c>
      <c r="C1270" s="58">
        <f t="shared" si="120"/>
        <v>2</v>
      </c>
      <c r="D1270" s="58" t="str">
        <f t="shared" si="121"/>
        <v>A</v>
      </c>
      <c r="E1270" s="59">
        <v>5</v>
      </c>
      <c r="F1270" s="59">
        <v>6</v>
      </c>
      <c r="G1270" s="59">
        <v>41</v>
      </c>
      <c r="H1270" s="59">
        <v>7</v>
      </c>
      <c r="I1270" s="59">
        <v>8</v>
      </c>
      <c r="J1270" s="59">
        <v>48</v>
      </c>
      <c r="K1270" s="61">
        <v>2</v>
      </c>
      <c r="L1270" t="s">
        <v>151</v>
      </c>
    </row>
    <row r="1271" spans="1:13" outlineLevel="1" x14ac:dyDescent="0.25">
      <c r="A1271" s="52">
        <f t="shared" si="119"/>
        <v>54</v>
      </c>
      <c r="B1271" s="52" t="str">
        <f t="shared" si="118"/>
        <v/>
      </c>
      <c r="C1271" s="58">
        <f t="shared" si="120"/>
        <v>3</v>
      </c>
      <c r="D1271" s="58" t="str">
        <f t="shared" si="121"/>
        <v>A</v>
      </c>
      <c r="E1271" s="59">
        <v>9</v>
      </c>
      <c r="F1271" s="59">
        <v>10</v>
      </c>
      <c r="G1271" s="59">
        <v>45</v>
      </c>
      <c r="H1271" s="59">
        <v>11</v>
      </c>
      <c r="I1271" s="59">
        <v>12</v>
      </c>
      <c r="J1271" s="59">
        <v>52</v>
      </c>
      <c r="K1271" s="61">
        <v>3</v>
      </c>
      <c r="L1271" t="s">
        <v>151</v>
      </c>
    </row>
    <row r="1272" spans="1:13" outlineLevel="1" x14ac:dyDescent="0.25">
      <c r="A1272" s="52">
        <f t="shared" si="119"/>
        <v>54</v>
      </c>
      <c r="B1272" s="52" t="str">
        <f t="shared" si="118"/>
        <v/>
      </c>
      <c r="C1272" s="58">
        <f t="shared" si="120"/>
        <v>4</v>
      </c>
      <c r="D1272" s="58" t="str">
        <f t="shared" si="121"/>
        <v>A</v>
      </c>
      <c r="E1272" s="59">
        <v>13</v>
      </c>
      <c r="F1272" s="59">
        <v>14</v>
      </c>
      <c r="G1272" s="59"/>
      <c r="H1272" s="59">
        <v>15</v>
      </c>
      <c r="I1272" s="59">
        <v>16</v>
      </c>
      <c r="J1272" s="59"/>
      <c r="K1272" s="61">
        <v>4</v>
      </c>
      <c r="L1272" t="s">
        <v>151</v>
      </c>
    </row>
    <row r="1273" spans="1:13" outlineLevel="1" x14ac:dyDescent="0.25">
      <c r="A1273" s="52">
        <f t="shared" si="119"/>
        <v>54</v>
      </c>
      <c r="B1273" s="52" t="str">
        <f t="shared" si="118"/>
        <v/>
      </c>
      <c r="C1273" s="58">
        <f t="shared" si="120"/>
        <v>5</v>
      </c>
      <c r="D1273" s="58" t="str">
        <f t="shared" si="121"/>
        <v>A</v>
      </c>
      <c r="E1273" s="59">
        <v>17</v>
      </c>
      <c r="F1273" s="59">
        <v>18</v>
      </c>
      <c r="G1273" s="59">
        <v>49</v>
      </c>
      <c r="H1273" s="59">
        <v>19</v>
      </c>
      <c r="I1273" s="59">
        <v>20</v>
      </c>
      <c r="J1273" s="59">
        <v>43</v>
      </c>
      <c r="K1273" s="61">
        <v>5</v>
      </c>
      <c r="L1273" t="s">
        <v>151</v>
      </c>
    </row>
    <row r="1274" spans="1:13" outlineLevel="1" x14ac:dyDescent="0.25">
      <c r="A1274" s="52">
        <f t="shared" si="119"/>
        <v>54</v>
      </c>
      <c r="B1274" s="52" t="str">
        <f t="shared" si="118"/>
        <v/>
      </c>
      <c r="C1274" s="58">
        <f t="shared" si="120"/>
        <v>6</v>
      </c>
      <c r="D1274" s="58" t="str">
        <f t="shared" si="121"/>
        <v>A</v>
      </c>
      <c r="E1274" s="59">
        <v>21</v>
      </c>
      <c r="F1274" s="59">
        <v>22</v>
      </c>
      <c r="G1274" s="59"/>
      <c r="H1274" s="59">
        <v>23</v>
      </c>
      <c r="I1274" s="59">
        <v>24</v>
      </c>
      <c r="J1274" s="59"/>
      <c r="K1274" s="61">
        <v>6</v>
      </c>
      <c r="L1274" t="s">
        <v>151</v>
      </c>
    </row>
    <row r="1275" spans="1:13" outlineLevel="1" x14ac:dyDescent="0.25">
      <c r="A1275" s="52">
        <f t="shared" si="119"/>
        <v>54</v>
      </c>
      <c r="B1275" s="52" t="str">
        <f t="shared" si="118"/>
        <v/>
      </c>
      <c r="C1275" s="58">
        <f t="shared" si="120"/>
        <v>7</v>
      </c>
      <c r="D1275" s="58" t="str">
        <f t="shared" si="121"/>
        <v>A</v>
      </c>
      <c r="E1275" s="59">
        <v>25</v>
      </c>
      <c r="F1275" s="59">
        <v>26</v>
      </c>
      <c r="G1275" s="59">
        <v>47</v>
      </c>
      <c r="H1275" s="59">
        <v>27</v>
      </c>
      <c r="I1275" s="59">
        <v>28</v>
      </c>
      <c r="J1275" s="59">
        <v>46</v>
      </c>
      <c r="K1275" s="61">
        <v>7</v>
      </c>
      <c r="L1275" t="s">
        <v>151</v>
      </c>
    </row>
    <row r="1276" spans="1:13" outlineLevel="1" x14ac:dyDescent="0.25">
      <c r="A1276" s="52">
        <f t="shared" si="119"/>
        <v>54</v>
      </c>
      <c r="B1276" s="52" t="str">
        <f t="shared" si="118"/>
        <v/>
      </c>
      <c r="C1276" s="58">
        <f t="shared" si="120"/>
        <v>8</v>
      </c>
      <c r="D1276" s="58" t="str">
        <f t="shared" si="121"/>
        <v>A</v>
      </c>
      <c r="E1276" s="59">
        <v>29</v>
      </c>
      <c r="F1276" s="59">
        <v>30</v>
      </c>
      <c r="G1276" s="59">
        <v>51</v>
      </c>
      <c r="H1276" s="59">
        <v>31</v>
      </c>
      <c r="I1276" s="59">
        <v>32</v>
      </c>
      <c r="J1276" s="59">
        <v>50</v>
      </c>
      <c r="K1276" s="61">
        <v>8</v>
      </c>
      <c r="L1276" t="s">
        <v>151</v>
      </c>
    </row>
    <row r="1277" spans="1:13" outlineLevel="1" x14ac:dyDescent="0.25">
      <c r="A1277" s="52">
        <f t="shared" si="119"/>
        <v>54</v>
      </c>
      <c r="B1277" s="52" t="str">
        <f t="shared" ref="B1277:B1325" si="122">IF(A1277&lt;&gt;$B$3,"",$B$3&amp;"-"&amp;D1277&amp;"-"&amp;C1277)</f>
        <v/>
      </c>
      <c r="C1277" s="58">
        <f t="shared" si="120"/>
        <v>9</v>
      </c>
      <c r="D1277" s="58" t="str">
        <f t="shared" si="121"/>
        <v>A</v>
      </c>
      <c r="E1277" s="59">
        <v>33</v>
      </c>
      <c r="F1277" s="59">
        <v>34</v>
      </c>
      <c r="G1277" s="59"/>
      <c r="H1277" s="59">
        <v>35</v>
      </c>
      <c r="I1277" s="59">
        <v>36</v>
      </c>
      <c r="J1277" s="59"/>
      <c r="K1277" s="61">
        <v>9</v>
      </c>
      <c r="L1277" t="s">
        <v>151</v>
      </c>
    </row>
    <row r="1278" spans="1:13" outlineLevel="1" x14ac:dyDescent="0.25">
      <c r="A1278" s="52">
        <f t="shared" si="119"/>
        <v>54</v>
      </c>
      <c r="B1278" s="52" t="str">
        <f t="shared" si="122"/>
        <v/>
      </c>
      <c r="C1278" s="58">
        <f t="shared" si="120"/>
        <v>10</v>
      </c>
      <c r="D1278" s="58" t="str">
        <f t="shared" si="121"/>
        <v>A</v>
      </c>
      <c r="E1278" s="59">
        <v>37</v>
      </c>
      <c r="F1278" s="59">
        <v>38</v>
      </c>
      <c r="G1278" s="59">
        <v>42</v>
      </c>
      <c r="H1278" s="59">
        <v>39</v>
      </c>
      <c r="I1278" s="59">
        <v>40</v>
      </c>
      <c r="J1278" s="59">
        <v>44</v>
      </c>
      <c r="K1278" s="61">
        <v>10</v>
      </c>
      <c r="L1278" t="s">
        <v>151</v>
      </c>
    </row>
    <row r="1279" spans="1:13" outlineLevel="1" x14ac:dyDescent="0.25">
      <c r="A1279" s="52">
        <f t="shared" si="119"/>
        <v>54</v>
      </c>
      <c r="B1279" s="52" t="str">
        <f t="shared" si="122"/>
        <v/>
      </c>
      <c r="C1279" s="58">
        <f t="shared" si="120"/>
        <v>1</v>
      </c>
      <c r="D1279" s="58" t="str">
        <f t="shared" si="121"/>
        <v>B</v>
      </c>
      <c r="E1279" s="59">
        <v>13</v>
      </c>
      <c r="F1279" s="59">
        <v>34</v>
      </c>
      <c r="G1279" s="59">
        <v>50</v>
      </c>
      <c r="H1279" s="59">
        <v>39</v>
      </c>
      <c r="I1279" s="59">
        <v>44</v>
      </c>
      <c r="J1279" s="59">
        <v>10</v>
      </c>
      <c r="K1279" s="61">
        <v>1</v>
      </c>
      <c r="L1279" t="s">
        <v>152</v>
      </c>
    </row>
    <row r="1280" spans="1:13" outlineLevel="1" x14ac:dyDescent="0.25">
      <c r="A1280" s="52">
        <f t="shared" si="119"/>
        <v>54</v>
      </c>
      <c r="B1280" s="52" t="str">
        <f t="shared" si="122"/>
        <v/>
      </c>
      <c r="C1280" s="58">
        <f t="shared" si="120"/>
        <v>2</v>
      </c>
      <c r="D1280" s="58" t="str">
        <f t="shared" si="121"/>
        <v>B</v>
      </c>
      <c r="E1280" s="59">
        <v>21</v>
      </c>
      <c r="F1280" s="59">
        <v>54</v>
      </c>
      <c r="G1280" s="59">
        <v>53</v>
      </c>
      <c r="H1280" s="59">
        <v>15</v>
      </c>
      <c r="I1280" s="59">
        <v>20</v>
      </c>
      <c r="J1280" s="59">
        <v>8</v>
      </c>
      <c r="K1280" s="61">
        <v>2</v>
      </c>
      <c r="L1280" t="s">
        <v>152</v>
      </c>
    </row>
    <row r="1281" spans="1:12" outlineLevel="1" x14ac:dyDescent="0.25">
      <c r="A1281" s="52">
        <f t="shared" si="119"/>
        <v>54</v>
      </c>
      <c r="B1281" s="52" t="str">
        <f t="shared" si="122"/>
        <v/>
      </c>
      <c r="C1281" s="58">
        <f t="shared" si="120"/>
        <v>3</v>
      </c>
      <c r="D1281" s="58" t="str">
        <f t="shared" si="121"/>
        <v>B</v>
      </c>
      <c r="E1281" s="59">
        <v>23</v>
      </c>
      <c r="F1281" s="59">
        <v>14</v>
      </c>
      <c r="G1281" s="59">
        <v>49</v>
      </c>
      <c r="H1281" s="59">
        <v>19</v>
      </c>
      <c r="I1281" s="59">
        <v>24</v>
      </c>
      <c r="J1281" s="59">
        <v>12</v>
      </c>
      <c r="K1281" s="61">
        <v>3</v>
      </c>
      <c r="L1281" t="s">
        <v>152</v>
      </c>
    </row>
    <row r="1282" spans="1:12" outlineLevel="1" x14ac:dyDescent="0.25">
      <c r="A1282" s="52">
        <f t="shared" si="119"/>
        <v>54</v>
      </c>
      <c r="B1282" s="52" t="str">
        <f t="shared" si="122"/>
        <v/>
      </c>
      <c r="C1282" s="58">
        <f t="shared" si="120"/>
        <v>4</v>
      </c>
      <c r="D1282" s="58" t="str">
        <f t="shared" si="121"/>
        <v>B</v>
      </c>
      <c r="E1282" s="59">
        <v>29</v>
      </c>
      <c r="F1282" s="59">
        <v>18</v>
      </c>
      <c r="G1282" s="59"/>
      <c r="H1282" s="59">
        <v>25</v>
      </c>
      <c r="I1282" s="59">
        <v>28</v>
      </c>
      <c r="J1282" s="59"/>
      <c r="K1282" s="61">
        <v>4</v>
      </c>
      <c r="L1282" t="s">
        <v>152</v>
      </c>
    </row>
    <row r="1283" spans="1:12" outlineLevel="1" x14ac:dyDescent="0.25">
      <c r="A1283" s="52">
        <f t="shared" si="119"/>
        <v>54</v>
      </c>
      <c r="B1283" s="52" t="str">
        <f t="shared" si="122"/>
        <v/>
      </c>
      <c r="C1283" s="58">
        <f t="shared" si="120"/>
        <v>5</v>
      </c>
      <c r="D1283" s="58" t="str">
        <f t="shared" si="121"/>
        <v>B</v>
      </c>
      <c r="E1283" s="59">
        <v>33</v>
      </c>
      <c r="F1283" s="59">
        <v>22</v>
      </c>
      <c r="G1283" s="59">
        <v>4</v>
      </c>
      <c r="H1283" s="59">
        <v>27</v>
      </c>
      <c r="I1283" s="59">
        <v>32</v>
      </c>
      <c r="J1283" s="59">
        <v>3</v>
      </c>
      <c r="K1283" s="61">
        <v>5</v>
      </c>
      <c r="L1283" t="s">
        <v>152</v>
      </c>
    </row>
    <row r="1284" spans="1:12" outlineLevel="1" x14ac:dyDescent="0.25">
      <c r="A1284" s="52">
        <f t="shared" si="119"/>
        <v>54</v>
      </c>
      <c r="B1284" s="52" t="str">
        <f t="shared" si="122"/>
        <v/>
      </c>
      <c r="C1284" s="58">
        <f t="shared" si="120"/>
        <v>6</v>
      </c>
      <c r="D1284" s="58" t="str">
        <f t="shared" si="121"/>
        <v>B</v>
      </c>
      <c r="E1284" s="59">
        <v>5</v>
      </c>
      <c r="F1284" s="59">
        <v>26</v>
      </c>
      <c r="G1284" s="59"/>
      <c r="H1284" s="59">
        <v>31</v>
      </c>
      <c r="I1284" s="59">
        <v>9</v>
      </c>
      <c r="J1284" s="59"/>
      <c r="K1284" s="61">
        <v>6</v>
      </c>
      <c r="L1284" t="s">
        <v>152</v>
      </c>
    </row>
    <row r="1285" spans="1:12" outlineLevel="1" x14ac:dyDescent="0.25">
      <c r="A1285" s="52">
        <f t="shared" si="119"/>
        <v>54</v>
      </c>
      <c r="B1285" s="52" t="str">
        <f t="shared" si="122"/>
        <v/>
      </c>
      <c r="C1285" s="58">
        <f t="shared" si="120"/>
        <v>7</v>
      </c>
      <c r="D1285" s="58" t="str">
        <f t="shared" si="121"/>
        <v>B</v>
      </c>
      <c r="E1285" s="59">
        <v>36</v>
      </c>
      <c r="F1285" s="59">
        <v>30</v>
      </c>
      <c r="G1285" s="59">
        <v>45</v>
      </c>
      <c r="H1285" s="59">
        <v>35</v>
      </c>
      <c r="I1285" s="59">
        <v>40</v>
      </c>
      <c r="J1285" s="59">
        <v>46</v>
      </c>
      <c r="K1285" s="61">
        <v>7</v>
      </c>
      <c r="L1285" t="s">
        <v>152</v>
      </c>
    </row>
    <row r="1286" spans="1:12" outlineLevel="1" x14ac:dyDescent="0.25">
      <c r="A1286" s="52">
        <f t="shared" si="119"/>
        <v>54</v>
      </c>
      <c r="B1286" s="52" t="str">
        <f t="shared" si="122"/>
        <v/>
      </c>
      <c r="C1286" s="58">
        <f t="shared" si="120"/>
        <v>8</v>
      </c>
      <c r="D1286" s="58" t="str">
        <f t="shared" si="121"/>
        <v>B</v>
      </c>
      <c r="E1286" s="59">
        <v>1</v>
      </c>
      <c r="F1286" s="59">
        <v>6</v>
      </c>
      <c r="G1286" s="59">
        <v>2</v>
      </c>
      <c r="H1286" s="59">
        <v>11</v>
      </c>
      <c r="I1286" s="59">
        <v>16</v>
      </c>
      <c r="J1286" s="59">
        <v>7</v>
      </c>
      <c r="K1286" s="61">
        <v>8</v>
      </c>
      <c r="L1286" t="s">
        <v>152</v>
      </c>
    </row>
    <row r="1287" spans="1:12" outlineLevel="1" x14ac:dyDescent="0.25">
      <c r="A1287" s="52">
        <f t="shared" si="119"/>
        <v>54</v>
      </c>
      <c r="B1287" s="52" t="str">
        <f t="shared" si="122"/>
        <v/>
      </c>
      <c r="C1287" s="58">
        <f t="shared" si="120"/>
        <v>9</v>
      </c>
      <c r="D1287" s="58" t="str">
        <f t="shared" si="121"/>
        <v>B</v>
      </c>
      <c r="E1287" s="59">
        <v>17</v>
      </c>
      <c r="F1287" s="59">
        <v>38</v>
      </c>
      <c r="G1287" s="59"/>
      <c r="H1287" s="59">
        <v>43</v>
      </c>
      <c r="I1287" s="59">
        <v>48</v>
      </c>
      <c r="J1287" s="59"/>
      <c r="K1287" s="61">
        <v>9</v>
      </c>
      <c r="L1287" t="s">
        <v>152</v>
      </c>
    </row>
    <row r="1288" spans="1:12" outlineLevel="1" x14ac:dyDescent="0.25">
      <c r="A1288" s="52">
        <f t="shared" si="119"/>
        <v>54</v>
      </c>
      <c r="B1288" s="52" t="str">
        <f t="shared" si="122"/>
        <v/>
      </c>
      <c r="C1288" s="58">
        <f t="shared" si="120"/>
        <v>10</v>
      </c>
      <c r="D1288" s="58" t="str">
        <f t="shared" si="121"/>
        <v>B</v>
      </c>
      <c r="E1288" s="59">
        <v>37</v>
      </c>
      <c r="F1288" s="59">
        <v>42</v>
      </c>
      <c r="G1288" s="59">
        <v>41</v>
      </c>
      <c r="H1288" s="59">
        <v>47</v>
      </c>
      <c r="I1288" s="59">
        <v>52</v>
      </c>
      <c r="J1288" s="59">
        <v>51</v>
      </c>
      <c r="K1288" s="61">
        <v>10</v>
      </c>
      <c r="L1288" t="s">
        <v>152</v>
      </c>
    </row>
    <row r="1289" spans="1:12" outlineLevel="1" x14ac:dyDescent="0.25">
      <c r="A1289" s="52">
        <f t="shared" si="119"/>
        <v>54</v>
      </c>
      <c r="B1289" s="52" t="str">
        <f t="shared" si="122"/>
        <v/>
      </c>
      <c r="C1289" s="58">
        <f t="shared" si="120"/>
        <v>1</v>
      </c>
      <c r="D1289" s="58" t="str">
        <f t="shared" si="121"/>
        <v>C</v>
      </c>
      <c r="E1289" s="59">
        <v>17</v>
      </c>
      <c r="F1289" s="59">
        <v>26</v>
      </c>
      <c r="G1289" s="59">
        <v>31</v>
      </c>
      <c r="H1289" s="59">
        <v>24</v>
      </c>
      <c r="I1289" s="59">
        <v>35</v>
      </c>
      <c r="J1289" s="59">
        <v>13</v>
      </c>
      <c r="K1289" s="61">
        <v>1</v>
      </c>
      <c r="L1289" t="s">
        <v>153</v>
      </c>
    </row>
    <row r="1290" spans="1:12" outlineLevel="1" x14ac:dyDescent="0.25">
      <c r="A1290" s="52">
        <f t="shared" si="119"/>
        <v>54</v>
      </c>
      <c r="B1290" s="52" t="str">
        <f t="shared" si="122"/>
        <v/>
      </c>
      <c r="C1290" s="58">
        <f t="shared" si="120"/>
        <v>2</v>
      </c>
      <c r="D1290" s="58" t="str">
        <f t="shared" si="121"/>
        <v>C</v>
      </c>
      <c r="E1290" s="59">
        <v>5</v>
      </c>
      <c r="F1290" s="59">
        <v>14</v>
      </c>
      <c r="G1290" s="59">
        <v>45</v>
      </c>
      <c r="H1290" s="59">
        <v>12</v>
      </c>
      <c r="I1290" s="59">
        <v>23</v>
      </c>
      <c r="J1290" s="59">
        <v>11</v>
      </c>
      <c r="K1290" s="61">
        <v>2</v>
      </c>
      <c r="L1290" t="s">
        <v>153</v>
      </c>
    </row>
    <row r="1291" spans="1:12" outlineLevel="1" x14ac:dyDescent="0.25">
      <c r="A1291" s="52">
        <f t="shared" si="119"/>
        <v>54</v>
      </c>
      <c r="B1291" s="52" t="str">
        <f t="shared" si="122"/>
        <v/>
      </c>
      <c r="C1291" s="58">
        <f t="shared" si="120"/>
        <v>3</v>
      </c>
      <c r="D1291" s="58" t="str">
        <f t="shared" si="121"/>
        <v>C</v>
      </c>
      <c r="E1291" s="59">
        <v>9</v>
      </c>
      <c r="F1291" s="59">
        <v>18</v>
      </c>
      <c r="G1291" s="59">
        <v>49</v>
      </c>
      <c r="H1291" s="59">
        <v>16</v>
      </c>
      <c r="I1291" s="59">
        <v>22</v>
      </c>
      <c r="J1291" s="59">
        <v>4</v>
      </c>
      <c r="K1291" s="61">
        <v>3</v>
      </c>
      <c r="L1291" t="s">
        <v>153</v>
      </c>
    </row>
    <row r="1292" spans="1:12" outlineLevel="1" x14ac:dyDescent="0.25">
      <c r="A1292" s="52">
        <f t="shared" si="119"/>
        <v>54</v>
      </c>
      <c r="B1292" s="52" t="str">
        <f t="shared" si="122"/>
        <v/>
      </c>
      <c r="C1292" s="58">
        <f t="shared" ref="C1292:C1343" si="123">K1292</f>
        <v>4</v>
      </c>
      <c r="D1292" s="58" t="str">
        <f t="shared" ref="D1292:D1343" si="124">IF(C1292="","",L1292)</f>
        <v>C</v>
      </c>
      <c r="E1292" s="59">
        <v>54</v>
      </c>
      <c r="F1292" s="59">
        <v>27</v>
      </c>
      <c r="G1292" s="59"/>
      <c r="H1292" s="59">
        <v>20</v>
      </c>
      <c r="I1292" s="59">
        <v>30</v>
      </c>
      <c r="J1292" s="59"/>
      <c r="K1292" s="61">
        <v>4</v>
      </c>
      <c r="L1292" t="s">
        <v>153</v>
      </c>
    </row>
    <row r="1293" spans="1:12" outlineLevel="1" x14ac:dyDescent="0.25">
      <c r="A1293" s="52">
        <f t="shared" si="119"/>
        <v>54</v>
      </c>
      <c r="B1293" s="52" t="str">
        <f t="shared" si="122"/>
        <v/>
      </c>
      <c r="C1293" s="58">
        <f t="shared" si="123"/>
        <v>5</v>
      </c>
      <c r="D1293" s="58" t="str">
        <f t="shared" si="124"/>
        <v>C</v>
      </c>
      <c r="E1293" s="59">
        <v>1</v>
      </c>
      <c r="F1293" s="59">
        <v>28</v>
      </c>
      <c r="G1293" s="59">
        <v>41</v>
      </c>
      <c r="H1293" s="59">
        <v>8</v>
      </c>
      <c r="I1293" s="59">
        <v>21</v>
      </c>
      <c r="J1293" s="59">
        <v>15</v>
      </c>
      <c r="K1293" s="61">
        <v>5</v>
      </c>
      <c r="L1293" t="s">
        <v>153</v>
      </c>
    </row>
    <row r="1294" spans="1:12" outlineLevel="1" x14ac:dyDescent="0.25">
      <c r="A1294" s="52">
        <f t="shared" ref="A1294:A1308" si="125">A1293</f>
        <v>54</v>
      </c>
      <c r="B1294" s="52" t="str">
        <f t="shared" si="122"/>
        <v/>
      </c>
      <c r="C1294" s="58">
        <f t="shared" si="123"/>
        <v>6</v>
      </c>
      <c r="D1294" s="58" t="str">
        <f t="shared" si="124"/>
        <v>C</v>
      </c>
      <c r="E1294" s="59">
        <v>19</v>
      </c>
      <c r="F1294" s="59">
        <v>53</v>
      </c>
      <c r="G1294" s="59"/>
      <c r="H1294" s="59">
        <v>10</v>
      </c>
      <c r="I1294" s="59">
        <v>39</v>
      </c>
      <c r="J1294" s="59"/>
      <c r="K1294" s="61">
        <v>6</v>
      </c>
      <c r="L1294" t="s">
        <v>153</v>
      </c>
    </row>
    <row r="1295" spans="1:12" outlineLevel="1" x14ac:dyDescent="0.25">
      <c r="A1295" s="52">
        <f t="shared" si="125"/>
        <v>54</v>
      </c>
      <c r="B1295" s="52" t="str">
        <f t="shared" si="122"/>
        <v/>
      </c>
      <c r="C1295" s="58">
        <f t="shared" si="123"/>
        <v>7</v>
      </c>
      <c r="D1295" s="58" t="str">
        <f t="shared" si="124"/>
        <v>C</v>
      </c>
      <c r="E1295" s="59">
        <v>25</v>
      </c>
      <c r="F1295" s="59">
        <v>34</v>
      </c>
      <c r="G1295" s="59">
        <v>2</v>
      </c>
      <c r="H1295" s="59">
        <v>33</v>
      </c>
      <c r="I1295" s="59">
        <v>43</v>
      </c>
      <c r="J1295" s="59">
        <v>50</v>
      </c>
      <c r="K1295" s="61">
        <v>7</v>
      </c>
      <c r="L1295" t="s">
        <v>153</v>
      </c>
    </row>
    <row r="1296" spans="1:12" outlineLevel="1" x14ac:dyDescent="0.25">
      <c r="A1296" s="52">
        <f t="shared" si="125"/>
        <v>54</v>
      </c>
      <c r="B1296" s="52" t="str">
        <f t="shared" si="122"/>
        <v/>
      </c>
      <c r="C1296" s="58">
        <f t="shared" si="123"/>
        <v>8</v>
      </c>
      <c r="D1296" s="58" t="str">
        <f t="shared" si="124"/>
        <v>C</v>
      </c>
      <c r="E1296" s="59">
        <v>29</v>
      </c>
      <c r="F1296" s="59">
        <v>38</v>
      </c>
      <c r="G1296" s="59">
        <v>7</v>
      </c>
      <c r="H1296" s="59">
        <v>36</v>
      </c>
      <c r="I1296" s="59">
        <v>47</v>
      </c>
      <c r="J1296" s="59">
        <v>48</v>
      </c>
      <c r="K1296" s="61">
        <v>8</v>
      </c>
      <c r="L1296" t="s">
        <v>153</v>
      </c>
    </row>
    <row r="1297" spans="1:13" outlineLevel="1" x14ac:dyDescent="0.25">
      <c r="A1297" s="52">
        <f t="shared" si="125"/>
        <v>54</v>
      </c>
      <c r="B1297" s="52" t="str">
        <f t="shared" si="122"/>
        <v/>
      </c>
      <c r="C1297" s="58">
        <f t="shared" si="123"/>
        <v>9</v>
      </c>
      <c r="D1297" s="58" t="str">
        <f t="shared" si="124"/>
        <v>C</v>
      </c>
      <c r="E1297" s="59">
        <v>32</v>
      </c>
      <c r="F1297" s="59">
        <v>42</v>
      </c>
      <c r="G1297" s="59"/>
      <c r="H1297" s="59">
        <v>40</v>
      </c>
      <c r="I1297" s="59">
        <v>51</v>
      </c>
      <c r="J1297" s="59"/>
      <c r="K1297" s="61">
        <v>9</v>
      </c>
      <c r="L1297" t="s">
        <v>153</v>
      </c>
    </row>
    <row r="1298" spans="1:13" outlineLevel="1" x14ac:dyDescent="0.25">
      <c r="A1298" s="52">
        <f t="shared" si="125"/>
        <v>54</v>
      </c>
      <c r="B1298" s="52" t="str">
        <f t="shared" si="122"/>
        <v/>
      </c>
      <c r="C1298" s="58">
        <f t="shared" si="123"/>
        <v>10</v>
      </c>
      <c r="D1298" s="58" t="str">
        <f t="shared" si="124"/>
        <v>C</v>
      </c>
      <c r="E1298" s="59">
        <v>37</v>
      </c>
      <c r="F1298" s="59">
        <v>46</v>
      </c>
      <c r="G1298" s="59">
        <v>52</v>
      </c>
      <c r="H1298" s="59">
        <v>3</v>
      </c>
      <c r="I1298" s="59">
        <v>44</v>
      </c>
      <c r="J1298" s="59">
        <v>6</v>
      </c>
      <c r="K1298" s="61">
        <v>10</v>
      </c>
      <c r="L1298" t="s">
        <v>153</v>
      </c>
    </row>
    <row r="1299" spans="1:13" outlineLevel="1" x14ac:dyDescent="0.25">
      <c r="A1299" s="52">
        <f t="shared" si="125"/>
        <v>54</v>
      </c>
      <c r="B1299" s="52" t="str">
        <f t="shared" si="122"/>
        <v/>
      </c>
      <c r="C1299" s="58">
        <f t="shared" si="123"/>
        <v>1</v>
      </c>
      <c r="D1299" s="58" t="str">
        <f t="shared" si="124"/>
        <v>D</v>
      </c>
      <c r="E1299" s="59">
        <v>6</v>
      </c>
      <c r="F1299" s="59">
        <v>33</v>
      </c>
      <c r="G1299" s="59">
        <v>48</v>
      </c>
      <c r="H1299" s="59">
        <v>19</v>
      </c>
      <c r="I1299" s="59">
        <v>51</v>
      </c>
      <c r="J1299" s="59">
        <v>24</v>
      </c>
      <c r="K1299" s="61">
        <v>1</v>
      </c>
      <c r="L1299" t="s">
        <v>154</v>
      </c>
    </row>
    <row r="1300" spans="1:13" outlineLevel="1" x14ac:dyDescent="0.25">
      <c r="A1300" s="52">
        <f t="shared" si="125"/>
        <v>54</v>
      </c>
      <c r="B1300" s="52" t="str">
        <f t="shared" si="122"/>
        <v/>
      </c>
      <c r="C1300" s="58">
        <f t="shared" si="123"/>
        <v>2</v>
      </c>
      <c r="D1300" s="58" t="str">
        <f t="shared" si="124"/>
        <v>D</v>
      </c>
      <c r="E1300" s="59">
        <v>5</v>
      </c>
      <c r="F1300" s="59">
        <v>18</v>
      </c>
      <c r="G1300" s="59">
        <v>27</v>
      </c>
      <c r="H1300" s="59">
        <v>13</v>
      </c>
      <c r="I1300" s="59">
        <v>54</v>
      </c>
      <c r="J1300" s="59">
        <v>14</v>
      </c>
      <c r="K1300" s="61">
        <v>2</v>
      </c>
      <c r="L1300" t="s">
        <v>154</v>
      </c>
    </row>
    <row r="1301" spans="1:13" outlineLevel="1" x14ac:dyDescent="0.25">
      <c r="A1301" s="52">
        <f t="shared" si="125"/>
        <v>54</v>
      </c>
      <c r="B1301" s="52" t="str">
        <f t="shared" si="122"/>
        <v/>
      </c>
      <c r="C1301" s="58">
        <f t="shared" si="123"/>
        <v>3</v>
      </c>
      <c r="D1301" s="58" t="str">
        <f t="shared" si="124"/>
        <v>D</v>
      </c>
      <c r="E1301" s="59">
        <v>15</v>
      </c>
      <c r="F1301" s="59">
        <v>28</v>
      </c>
      <c r="G1301" s="59">
        <v>40</v>
      </c>
      <c r="H1301" s="59">
        <v>9</v>
      </c>
      <c r="I1301" s="59">
        <v>22</v>
      </c>
      <c r="J1301" s="59">
        <v>20</v>
      </c>
      <c r="K1301" s="61">
        <v>3</v>
      </c>
      <c r="L1301" t="s">
        <v>154</v>
      </c>
    </row>
    <row r="1302" spans="1:13" outlineLevel="1" x14ac:dyDescent="0.25">
      <c r="A1302" s="52">
        <f t="shared" si="125"/>
        <v>54</v>
      </c>
      <c r="B1302" s="52" t="str">
        <f t="shared" si="122"/>
        <v/>
      </c>
      <c r="C1302" s="58">
        <f t="shared" si="123"/>
        <v>4</v>
      </c>
      <c r="D1302" s="58" t="str">
        <f t="shared" si="124"/>
        <v>D</v>
      </c>
      <c r="E1302" s="59">
        <v>11</v>
      </c>
      <c r="F1302" s="59">
        <v>3</v>
      </c>
      <c r="G1302" s="59"/>
      <c r="H1302" s="59">
        <v>12</v>
      </c>
      <c r="I1302" s="59">
        <v>44</v>
      </c>
      <c r="J1302" s="59"/>
      <c r="K1302" s="61">
        <v>4</v>
      </c>
      <c r="L1302" t="s">
        <v>154</v>
      </c>
    </row>
    <row r="1303" spans="1:13" outlineLevel="1" x14ac:dyDescent="0.25">
      <c r="A1303" s="52">
        <f t="shared" si="125"/>
        <v>54</v>
      </c>
      <c r="B1303" s="52" t="str">
        <f t="shared" si="122"/>
        <v/>
      </c>
      <c r="C1303" s="58">
        <f t="shared" si="123"/>
        <v>5</v>
      </c>
      <c r="D1303" s="58" t="str">
        <f t="shared" si="124"/>
        <v>D</v>
      </c>
      <c r="E1303" s="59">
        <v>17</v>
      </c>
      <c r="F1303" s="59">
        <v>30</v>
      </c>
      <c r="G1303" s="59">
        <v>7</v>
      </c>
      <c r="H1303" s="59">
        <v>23</v>
      </c>
      <c r="I1303" s="59">
        <v>36</v>
      </c>
      <c r="J1303" s="59">
        <v>26</v>
      </c>
      <c r="K1303" s="61">
        <v>5</v>
      </c>
      <c r="L1303" t="s">
        <v>154</v>
      </c>
    </row>
    <row r="1304" spans="1:13" outlineLevel="1" x14ac:dyDescent="0.25">
      <c r="A1304" s="52">
        <f t="shared" si="125"/>
        <v>54</v>
      </c>
      <c r="B1304" s="52" t="str">
        <f t="shared" si="122"/>
        <v/>
      </c>
      <c r="C1304" s="58">
        <f t="shared" si="123"/>
        <v>6</v>
      </c>
      <c r="D1304" s="58" t="str">
        <f t="shared" si="124"/>
        <v>D</v>
      </c>
      <c r="E1304" s="59">
        <v>2</v>
      </c>
      <c r="F1304" s="59">
        <v>41</v>
      </c>
      <c r="G1304" s="59"/>
      <c r="H1304" s="59">
        <v>1</v>
      </c>
      <c r="I1304" s="59">
        <v>37</v>
      </c>
      <c r="J1304" s="59"/>
      <c r="K1304" s="61">
        <v>6</v>
      </c>
      <c r="L1304" t="s">
        <v>154</v>
      </c>
    </row>
    <row r="1305" spans="1:13" outlineLevel="1" x14ac:dyDescent="0.25">
      <c r="A1305" s="52">
        <f t="shared" si="125"/>
        <v>54</v>
      </c>
      <c r="B1305" s="52" t="str">
        <f t="shared" si="122"/>
        <v/>
      </c>
      <c r="C1305" s="58">
        <f t="shared" si="123"/>
        <v>7</v>
      </c>
      <c r="D1305" s="58" t="str">
        <f t="shared" si="124"/>
        <v>D</v>
      </c>
      <c r="E1305" s="59">
        <v>25</v>
      </c>
      <c r="F1305" s="59">
        <v>38</v>
      </c>
      <c r="G1305" s="59">
        <v>10</v>
      </c>
      <c r="H1305" s="59">
        <v>31</v>
      </c>
      <c r="I1305" s="59">
        <v>32</v>
      </c>
      <c r="J1305" s="59">
        <v>16</v>
      </c>
      <c r="K1305" s="61">
        <v>7</v>
      </c>
      <c r="L1305" t="s">
        <v>154</v>
      </c>
    </row>
    <row r="1306" spans="1:13" outlineLevel="1" x14ac:dyDescent="0.25">
      <c r="A1306" s="52">
        <f t="shared" si="125"/>
        <v>54</v>
      </c>
      <c r="B1306" s="52" t="str">
        <f t="shared" si="122"/>
        <v/>
      </c>
      <c r="C1306" s="58">
        <f t="shared" si="123"/>
        <v>8</v>
      </c>
      <c r="D1306" s="58" t="str">
        <f t="shared" si="124"/>
        <v>D</v>
      </c>
      <c r="E1306" s="59">
        <v>29</v>
      </c>
      <c r="F1306" s="59">
        <v>42</v>
      </c>
      <c r="G1306" s="59">
        <v>21</v>
      </c>
      <c r="H1306" s="59">
        <v>35</v>
      </c>
      <c r="I1306" s="59">
        <v>53</v>
      </c>
      <c r="J1306" s="59">
        <v>49</v>
      </c>
      <c r="K1306" s="61">
        <v>8</v>
      </c>
      <c r="L1306" t="s">
        <v>154</v>
      </c>
    </row>
    <row r="1307" spans="1:13" outlineLevel="1" x14ac:dyDescent="0.25">
      <c r="A1307" s="52">
        <f t="shared" si="125"/>
        <v>54</v>
      </c>
      <c r="B1307" s="52" t="str">
        <f t="shared" si="122"/>
        <v/>
      </c>
      <c r="C1307" s="58">
        <f t="shared" si="123"/>
        <v>9</v>
      </c>
      <c r="D1307" s="58" t="str">
        <f t="shared" si="124"/>
        <v>D</v>
      </c>
      <c r="E1307" s="59">
        <v>45</v>
      </c>
      <c r="F1307" s="59">
        <v>46</v>
      </c>
      <c r="G1307" s="59"/>
      <c r="H1307" s="59">
        <v>47</v>
      </c>
      <c r="I1307" s="59">
        <v>52</v>
      </c>
      <c r="J1307" s="59"/>
      <c r="K1307" s="61">
        <v>9</v>
      </c>
      <c r="L1307" t="s">
        <v>154</v>
      </c>
    </row>
    <row r="1308" spans="1:13" ht="15.75" outlineLevel="1" thickBot="1" x14ac:dyDescent="0.3">
      <c r="A1308" s="52">
        <f t="shared" si="125"/>
        <v>54</v>
      </c>
      <c r="B1308" s="52" t="str">
        <f t="shared" si="122"/>
        <v/>
      </c>
      <c r="C1308" s="58">
        <f t="shared" si="123"/>
        <v>10</v>
      </c>
      <c r="D1308" s="58" t="str">
        <f t="shared" si="124"/>
        <v>D</v>
      </c>
      <c r="E1308" s="59">
        <v>34</v>
      </c>
      <c r="F1308" s="59">
        <v>50</v>
      </c>
      <c r="G1308" s="59">
        <v>8</v>
      </c>
      <c r="H1308" s="59">
        <v>4</v>
      </c>
      <c r="I1308" s="59">
        <v>43</v>
      </c>
      <c r="J1308" s="59">
        <v>39</v>
      </c>
      <c r="K1308" s="61">
        <v>10</v>
      </c>
      <c r="L1308" t="s">
        <v>154</v>
      </c>
    </row>
    <row r="1309" spans="1:13" ht="15.75" thickTop="1" x14ac:dyDescent="0.25">
      <c r="A1309" s="64">
        <v>55</v>
      </c>
      <c r="B1309" s="64" t="str">
        <f t="shared" si="122"/>
        <v/>
      </c>
      <c r="C1309" s="62">
        <f t="shared" si="123"/>
        <v>1</v>
      </c>
      <c r="D1309" s="62" t="str">
        <f t="shared" si="124"/>
        <v>A</v>
      </c>
      <c r="E1309" s="63">
        <v>1</v>
      </c>
      <c r="F1309" s="63">
        <v>2</v>
      </c>
      <c r="G1309" s="63">
        <v>53</v>
      </c>
      <c r="H1309" s="63">
        <v>3</v>
      </c>
      <c r="I1309" s="63">
        <v>4</v>
      </c>
      <c r="J1309" s="63">
        <v>54</v>
      </c>
      <c r="K1309" s="61">
        <v>1</v>
      </c>
      <c r="L1309" t="s">
        <v>151</v>
      </c>
      <c r="M1309" s="186" t="s">
        <v>281</v>
      </c>
    </row>
    <row r="1310" spans="1:13" outlineLevel="1" x14ac:dyDescent="0.25">
      <c r="A1310" s="64">
        <f t="shared" ref="A1310:A1348" si="126">A1309</f>
        <v>55</v>
      </c>
      <c r="B1310" s="64" t="str">
        <f t="shared" si="122"/>
        <v/>
      </c>
      <c r="C1310" s="62">
        <f t="shared" si="123"/>
        <v>2</v>
      </c>
      <c r="D1310" s="62" t="str">
        <f t="shared" si="124"/>
        <v>A</v>
      </c>
      <c r="E1310" s="63">
        <v>5</v>
      </c>
      <c r="F1310" s="63">
        <v>6</v>
      </c>
      <c r="G1310" s="63">
        <v>41</v>
      </c>
      <c r="H1310" s="63">
        <v>7</v>
      </c>
      <c r="I1310" s="63">
        <v>8</v>
      </c>
      <c r="J1310" s="63">
        <v>48</v>
      </c>
      <c r="K1310" s="61">
        <v>2</v>
      </c>
      <c r="L1310" t="s">
        <v>151</v>
      </c>
    </row>
    <row r="1311" spans="1:13" outlineLevel="1" x14ac:dyDescent="0.25">
      <c r="A1311" s="64">
        <f t="shared" si="126"/>
        <v>55</v>
      </c>
      <c r="B1311" s="64" t="str">
        <f t="shared" si="122"/>
        <v/>
      </c>
      <c r="C1311" s="62">
        <f t="shared" si="123"/>
        <v>3</v>
      </c>
      <c r="D1311" s="62" t="str">
        <f t="shared" si="124"/>
        <v>A</v>
      </c>
      <c r="E1311" s="63">
        <v>9</v>
      </c>
      <c r="F1311" s="63">
        <v>10</v>
      </c>
      <c r="G1311" s="63">
        <v>45</v>
      </c>
      <c r="H1311" s="63">
        <v>11</v>
      </c>
      <c r="I1311" s="63">
        <v>12</v>
      </c>
      <c r="J1311" s="63">
        <v>52</v>
      </c>
      <c r="K1311" s="61">
        <v>3</v>
      </c>
      <c r="L1311" t="s">
        <v>151</v>
      </c>
    </row>
    <row r="1312" spans="1:13" outlineLevel="1" x14ac:dyDescent="0.25">
      <c r="A1312" s="64">
        <f t="shared" si="126"/>
        <v>55</v>
      </c>
      <c r="B1312" s="64" t="str">
        <f t="shared" si="122"/>
        <v/>
      </c>
      <c r="C1312" s="62">
        <f t="shared" si="123"/>
        <v>4</v>
      </c>
      <c r="D1312" s="62" t="str">
        <f t="shared" si="124"/>
        <v>A</v>
      </c>
      <c r="E1312" s="63">
        <v>13</v>
      </c>
      <c r="F1312" s="63">
        <v>14</v>
      </c>
      <c r="G1312" s="63"/>
      <c r="H1312" s="63">
        <v>15</v>
      </c>
      <c r="I1312" s="63">
        <v>16</v>
      </c>
      <c r="J1312" s="63"/>
      <c r="K1312" s="61">
        <v>4</v>
      </c>
      <c r="L1312" t="s">
        <v>151</v>
      </c>
    </row>
    <row r="1313" spans="1:12" outlineLevel="1" x14ac:dyDescent="0.25">
      <c r="A1313" s="64">
        <f t="shared" si="126"/>
        <v>55</v>
      </c>
      <c r="B1313" s="64" t="str">
        <f t="shared" si="122"/>
        <v/>
      </c>
      <c r="C1313" s="62">
        <f t="shared" si="123"/>
        <v>5</v>
      </c>
      <c r="D1313" s="62" t="str">
        <f t="shared" si="124"/>
        <v>A</v>
      </c>
      <c r="E1313" s="63">
        <v>17</v>
      </c>
      <c r="F1313" s="63">
        <v>18</v>
      </c>
      <c r="G1313" s="63">
        <v>49</v>
      </c>
      <c r="H1313" s="63">
        <v>19</v>
      </c>
      <c r="I1313" s="63">
        <v>20</v>
      </c>
      <c r="J1313" s="63">
        <v>43</v>
      </c>
      <c r="K1313" s="61">
        <v>5</v>
      </c>
      <c r="L1313" t="s">
        <v>151</v>
      </c>
    </row>
    <row r="1314" spans="1:12" outlineLevel="1" x14ac:dyDescent="0.25">
      <c r="A1314" s="64">
        <f t="shared" si="126"/>
        <v>55</v>
      </c>
      <c r="B1314" s="64" t="str">
        <f t="shared" si="122"/>
        <v/>
      </c>
      <c r="C1314" s="62">
        <f t="shared" si="123"/>
        <v>6</v>
      </c>
      <c r="D1314" s="62" t="str">
        <f t="shared" si="124"/>
        <v>A</v>
      </c>
      <c r="E1314" s="63">
        <v>21</v>
      </c>
      <c r="F1314" s="63">
        <v>22</v>
      </c>
      <c r="G1314" s="63"/>
      <c r="H1314" s="63">
        <v>23</v>
      </c>
      <c r="I1314" s="63">
        <v>24</v>
      </c>
      <c r="J1314" s="63"/>
      <c r="K1314" s="61">
        <v>6</v>
      </c>
      <c r="L1314" t="s">
        <v>151</v>
      </c>
    </row>
    <row r="1315" spans="1:12" outlineLevel="1" x14ac:dyDescent="0.25">
      <c r="A1315" s="64">
        <f t="shared" si="126"/>
        <v>55</v>
      </c>
      <c r="B1315" s="64" t="str">
        <f t="shared" si="122"/>
        <v/>
      </c>
      <c r="C1315" s="62">
        <f t="shared" si="123"/>
        <v>7</v>
      </c>
      <c r="D1315" s="62" t="str">
        <f t="shared" si="124"/>
        <v>A</v>
      </c>
      <c r="E1315" s="63">
        <v>25</v>
      </c>
      <c r="F1315" s="63">
        <v>26</v>
      </c>
      <c r="G1315" s="63">
        <v>47</v>
      </c>
      <c r="H1315" s="63">
        <v>27</v>
      </c>
      <c r="I1315" s="63">
        <v>28</v>
      </c>
      <c r="J1315" s="63">
        <v>46</v>
      </c>
      <c r="K1315" s="61">
        <v>7</v>
      </c>
      <c r="L1315" t="s">
        <v>151</v>
      </c>
    </row>
    <row r="1316" spans="1:12" outlineLevel="1" x14ac:dyDescent="0.25">
      <c r="A1316" s="64">
        <f t="shared" si="126"/>
        <v>55</v>
      </c>
      <c r="B1316" s="64" t="str">
        <f t="shared" si="122"/>
        <v/>
      </c>
      <c r="C1316" s="62">
        <f t="shared" si="123"/>
        <v>8</v>
      </c>
      <c r="D1316" s="62" t="str">
        <f t="shared" si="124"/>
        <v>A</v>
      </c>
      <c r="E1316" s="63">
        <v>29</v>
      </c>
      <c r="F1316" s="63">
        <v>30</v>
      </c>
      <c r="G1316" s="63">
        <v>51</v>
      </c>
      <c r="H1316" s="63">
        <v>31</v>
      </c>
      <c r="I1316" s="63">
        <v>32</v>
      </c>
      <c r="J1316" s="63">
        <v>50</v>
      </c>
      <c r="K1316" s="61">
        <v>8</v>
      </c>
      <c r="L1316" t="s">
        <v>151</v>
      </c>
    </row>
    <row r="1317" spans="1:12" outlineLevel="1" x14ac:dyDescent="0.25">
      <c r="A1317" s="64">
        <f t="shared" si="126"/>
        <v>55</v>
      </c>
      <c r="B1317" s="64" t="str">
        <f t="shared" si="122"/>
        <v/>
      </c>
      <c r="C1317" s="62">
        <f t="shared" si="123"/>
        <v>9</v>
      </c>
      <c r="D1317" s="62" t="str">
        <f t="shared" si="124"/>
        <v>A</v>
      </c>
      <c r="E1317" s="63">
        <v>33</v>
      </c>
      <c r="F1317" s="63">
        <v>34</v>
      </c>
      <c r="G1317" s="63"/>
      <c r="H1317" s="63">
        <v>35</v>
      </c>
      <c r="I1317" s="63">
        <v>36</v>
      </c>
      <c r="J1317" s="63"/>
      <c r="K1317" s="61">
        <v>9</v>
      </c>
      <c r="L1317" t="s">
        <v>151</v>
      </c>
    </row>
    <row r="1318" spans="1:12" outlineLevel="1" x14ac:dyDescent="0.25">
      <c r="A1318" s="64">
        <f t="shared" si="126"/>
        <v>55</v>
      </c>
      <c r="B1318" s="64" t="str">
        <f t="shared" si="122"/>
        <v/>
      </c>
      <c r="C1318" s="62">
        <f t="shared" si="123"/>
        <v>10</v>
      </c>
      <c r="D1318" s="62" t="str">
        <f t="shared" si="124"/>
        <v>A</v>
      </c>
      <c r="E1318" s="63">
        <v>37</v>
      </c>
      <c r="F1318" s="63">
        <v>38</v>
      </c>
      <c r="G1318" s="63">
        <v>42</v>
      </c>
      <c r="H1318" s="63">
        <v>39</v>
      </c>
      <c r="I1318" s="63">
        <v>40</v>
      </c>
      <c r="J1318" s="63">
        <v>44</v>
      </c>
      <c r="K1318" s="61">
        <v>10</v>
      </c>
      <c r="L1318" t="s">
        <v>151</v>
      </c>
    </row>
    <row r="1319" spans="1:12" outlineLevel="1" x14ac:dyDescent="0.25">
      <c r="A1319" s="64">
        <f t="shared" si="126"/>
        <v>55</v>
      </c>
      <c r="B1319" s="64" t="str">
        <f t="shared" si="122"/>
        <v/>
      </c>
      <c r="C1319" s="62">
        <f t="shared" si="123"/>
        <v>1</v>
      </c>
      <c r="D1319" s="62" t="str">
        <f t="shared" si="124"/>
        <v>B</v>
      </c>
      <c r="E1319" s="63">
        <v>13</v>
      </c>
      <c r="F1319" s="63">
        <v>34</v>
      </c>
      <c r="G1319" s="63">
        <v>50</v>
      </c>
      <c r="H1319" s="63">
        <v>39</v>
      </c>
      <c r="I1319" s="63">
        <v>44</v>
      </c>
      <c r="J1319" s="63">
        <v>10</v>
      </c>
      <c r="K1319" s="61">
        <v>1</v>
      </c>
      <c r="L1319" t="s">
        <v>152</v>
      </c>
    </row>
    <row r="1320" spans="1:12" outlineLevel="1" x14ac:dyDescent="0.25">
      <c r="A1320" s="64">
        <f t="shared" si="126"/>
        <v>55</v>
      </c>
      <c r="B1320" s="64" t="str">
        <f t="shared" si="122"/>
        <v/>
      </c>
      <c r="C1320" s="62">
        <f t="shared" si="123"/>
        <v>2</v>
      </c>
      <c r="D1320" s="62" t="str">
        <f t="shared" si="124"/>
        <v>B</v>
      </c>
      <c r="E1320" s="63">
        <v>21</v>
      </c>
      <c r="F1320" s="63">
        <v>54</v>
      </c>
      <c r="G1320" s="63">
        <v>53</v>
      </c>
      <c r="H1320" s="63">
        <v>15</v>
      </c>
      <c r="I1320" s="63">
        <v>20</v>
      </c>
      <c r="J1320" s="63">
        <v>8</v>
      </c>
      <c r="K1320" s="61">
        <v>2</v>
      </c>
      <c r="L1320" t="s">
        <v>152</v>
      </c>
    </row>
    <row r="1321" spans="1:12" outlineLevel="1" x14ac:dyDescent="0.25">
      <c r="A1321" s="64">
        <f t="shared" si="126"/>
        <v>55</v>
      </c>
      <c r="B1321" s="64" t="str">
        <f t="shared" si="122"/>
        <v/>
      </c>
      <c r="C1321" s="62">
        <f t="shared" si="123"/>
        <v>3</v>
      </c>
      <c r="D1321" s="62" t="str">
        <f t="shared" si="124"/>
        <v>B</v>
      </c>
      <c r="E1321" s="63">
        <v>23</v>
      </c>
      <c r="F1321" s="63">
        <v>14</v>
      </c>
      <c r="G1321" s="63">
        <v>49</v>
      </c>
      <c r="H1321" s="63">
        <v>19</v>
      </c>
      <c r="I1321" s="63">
        <v>24</v>
      </c>
      <c r="J1321" s="63">
        <v>12</v>
      </c>
      <c r="K1321" s="61">
        <v>3</v>
      </c>
      <c r="L1321" t="s">
        <v>152</v>
      </c>
    </row>
    <row r="1322" spans="1:12" outlineLevel="1" x14ac:dyDescent="0.25">
      <c r="A1322" s="64">
        <f t="shared" si="126"/>
        <v>55</v>
      </c>
      <c r="B1322" s="64" t="str">
        <f t="shared" si="122"/>
        <v/>
      </c>
      <c r="C1322" s="62">
        <f t="shared" si="123"/>
        <v>4</v>
      </c>
      <c r="D1322" s="62" t="str">
        <f t="shared" si="124"/>
        <v>B</v>
      </c>
      <c r="E1322" s="63">
        <v>29</v>
      </c>
      <c r="F1322" s="63">
        <v>18</v>
      </c>
      <c r="G1322" s="63"/>
      <c r="H1322" s="63">
        <v>25</v>
      </c>
      <c r="I1322" s="63">
        <v>28</v>
      </c>
      <c r="J1322" s="63"/>
      <c r="K1322" s="61">
        <v>4</v>
      </c>
      <c r="L1322" t="s">
        <v>152</v>
      </c>
    </row>
    <row r="1323" spans="1:12" outlineLevel="1" x14ac:dyDescent="0.25">
      <c r="A1323" s="64">
        <f t="shared" si="126"/>
        <v>55</v>
      </c>
      <c r="B1323" s="64" t="str">
        <f t="shared" si="122"/>
        <v/>
      </c>
      <c r="C1323" s="62">
        <f t="shared" si="123"/>
        <v>5</v>
      </c>
      <c r="D1323" s="62" t="str">
        <f t="shared" si="124"/>
        <v>B</v>
      </c>
      <c r="E1323" s="63">
        <v>33</v>
      </c>
      <c r="F1323" s="63">
        <v>22</v>
      </c>
      <c r="G1323" s="63">
        <v>4</v>
      </c>
      <c r="H1323" s="63">
        <v>27</v>
      </c>
      <c r="I1323" s="63">
        <v>32</v>
      </c>
      <c r="J1323" s="63">
        <v>3</v>
      </c>
      <c r="K1323" s="61">
        <v>5</v>
      </c>
      <c r="L1323" t="s">
        <v>152</v>
      </c>
    </row>
    <row r="1324" spans="1:12" outlineLevel="1" x14ac:dyDescent="0.25">
      <c r="A1324" s="64">
        <f t="shared" si="126"/>
        <v>55</v>
      </c>
      <c r="B1324" s="64" t="str">
        <f t="shared" si="122"/>
        <v/>
      </c>
      <c r="C1324" s="62">
        <f t="shared" si="123"/>
        <v>6</v>
      </c>
      <c r="D1324" s="62" t="str">
        <f t="shared" si="124"/>
        <v>B</v>
      </c>
      <c r="E1324" s="63">
        <v>5</v>
      </c>
      <c r="F1324" s="63">
        <v>26</v>
      </c>
      <c r="G1324" s="63"/>
      <c r="H1324" s="63">
        <v>31</v>
      </c>
      <c r="I1324" s="63">
        <v>9</v>
      </c>
      <c r="J1324" s="63"/>
      <c r="K1324" s="61">
        <v>6</v>
      </c>
      <c r="L1324" t="s">
        <v>152</v>
      </c>
    </row>
    <row r="1325" spans="1:12" outlineLevel="1" x14ac:dyDescent="0.25">
      <c r="A1325" s="64">
        <f t="shared" si="126"/>
        <v>55</v>
      </c>
      <c r="B1325" s="64" t="str">
        <f t="shared" si="122"/>
        <v/>
      </c>
      <c r="C1325" s="62">
        <f t="shared" si="123"/>
        <v>7</v>
      </c>
      <c r="D1325" s="62" t="str">
        <f t="shared" si="124"/>
        <v>B</v>
      </c>
      <c r="E1325" s="63">
        <v>36</v>
      </c>
      <c r="F1325" s="63">
        <v>30</v>
      </c>
      <c r="G1325" s="63">
        <v>45</v>
      </c>
      <c r="H1325" s="63">
        <v>35</v>
      </c>
      <c r="I1325" s="63">
        <v>40</v>
      </c>
      <c r="J1325" s="63">
        <v>46</v>
      </c>
      <c r="K1325" s="61">
        <v>7</v>
      </c>
      <c r="L1325" t="s">
        <v>152</v>
      </c>
    </row>
    <row r="1326" spans="1:12" outlineLevel="1" x14ac:dyDescent="0.25">
      <c r="A1326" s="64">
        <f t="shared" si="126"/>
        <v>55</v>
      </c>
      <c r="B1326" s="64" t="str">
        <f t="shared" ref="B1326:B1372" si="127">IF(A1326&lt;&gt;$B$3,"",$B$3&amp;"-"&amp;D1326&amp;"-"&amp;C1326)</f>
        <v/>
      </c>
      <c r="C1326" s="62">
        <f t="shared" si="123"/>
        <v>8</v>
      </c>
      <c r="D1326" s="62" t="str">
        <f t="shared" si="124"/>
        <v>B</v>
      </c>
      <c r="E1326" s="63">
        <v>1</v>
      </c>
      <c r="F1326" s="63">
        <v>6</v>
      </c>
      <c r="G1326" s="63">
        <v>2</v>
      </c>
      <c r="H1326" s="63">
        <v>11</v>
      </c>
      <c r="I1326" s="63">
        <v>16</v>
      </c>
      <c r="J1326" s="63">
        <v>7</v>
      </c>
      <c r="K1326" s="61">
        <v>8</v>
      </c>
      <c r="L1326" t="s">
        <v>152</v>
      </c>
    </row>
    <row r="1327" spans="1:12" outlineLevel="1" x14ac:dyDescent="0.25">
      <c r="A1327" s="64">
        <f t="shared" si="126"/>
        <v>55</v>
      </c>
      <c r="B1327" s="64" t="str">
        <f t="shared" si="127"/>
        <v/>
      </c>
      <c r="C1327" s="62">
        <f t="shared" si="123"/>
        <v>9</v>
      </c>
      <c r="D1327" s="62" t="str">
        <f t="shared" si="124"/>
        <v>B</v>
      </c>
      <c r="E1327" s="63">
        <v>17</v>
      </c>
      <c r="F1327" s="63">
        <v>38</v>
      </c>
      <c r="G1327" s="63"/>
      <c r="H1327" s="63">
        <v>43</v>
      </c>
      <c r="I1327" s="63">
        <v>48</v>
      </c>
      <c r="J1327" s="63"/>
      <c r="K1327" s="61">
        <v>9</v>
      </c>
      <c r="L1327" t="s">
        <v>152</v>
      </c>
    </row>
    <row r="1328" spans="1:12" outlineLevel="1" x14ac:dyDescent="0.25">
      <c r="A1328" s="64">
        <f t="shared" si="126"/>
        <v>55</v>
      </c>
      <c r="B1328" s="64" t="str">
        <f t="shared" si="127"/>
        <v/>
      </c>
      <c r="C1328" s="62">
        <f t="shared" si="123"/>
        <v>10</v>
      </c>
      <c r="D1328" s="62" t="str">
        <f t="shared" si="124"/>
        <v>B</v>
      </c>
      <c r="E1328" s="63">
        <v>37</v>
      </c>
      <c r="F1328" s="63">
        <v>42</v>
      </c>
      <c r="G1328" s="63">
        <v>41</v>
      </c>
      <c r="H1328" s="63">
        <v>47</v>
      </c>
      <c r="I1328" s="63">
        <v>52</v>
      </c>
      <c r="J1328" s="63">
        <v>51</v>
      </c>
      <c r="K1328" s="61">
        <v>10</v>
      </c>
      <c r="L1328" t="s">
        <v>152</v>
      </c>
    </row>
    <row r="1329" spans="1:12" outlineLevel="1" x14ac:dyDescent="0.25">
      <c r="A1329" s="64">
        <f t="shared" si="126"/>
        <v>55</v>
      </c>
      <c r="B1329" s="64" t="str">
        <f t="shared" si="127"/>
        <v/>
      </c>
      <c r="C1329" s="62">
        <f t="shared" si="123"/>
        <v>1</v>
      </c>
      <c r="D1329" s="62" t="str">
        <f t="shared" si="124"/>
        <v>C</v>
      </c>
      <c r="E1329" s="63">
        <v>17</v>
      </c>
      <c r="F1329" s="63">
        <v>26</v>
      </c>
      <c r="G1329" s="63">
        <v>31</v>
      </c>
      <c r="H1329" s="63">
        <v>24</v>
      </c>
      <c r="I1329" s="63">
        <v>35</v>
      </c>
      <c r="J1329" s="63">
        <v>13</v>
      </c>
      <c r="K1329" s="61">
        <v>1</v>
      </c>
      <c r="L1329" t="s">
        <v>153</v>
      </c>
    </row>
    <row r="1330" spans="1:12" outlineLevel="1" x14ac:dyDescent="0.25">
      <c r="A1330" s="64">
        <f t="shared" si="126"/>
        <v>55</v>
      </c>
      <c r="B1330" s="64" t="str">
        <f t="shared" si="127"/>
        <v/>
      </c>
      <c r="C1330" s="62">
        <f t="shared" si="123"/>
        <v>2</v>
      </c>
      <c r="D1330" s="62" t="str">
        <f t="shared" si="124"/>
        <v>C</v>
      </c>
      <c r="E1330" s="63">
        <v>5</v>
      </c>
      <c r="F1330" s="63">
        <v>14</v>
      </c>
      <c r="G1330" s="63">
        <v>45</v>
      </c>
      <c r="H1330" s="63">
        <v>12</v>
      </c>
      <c r="I1330" s="63">
        <v>23</v>
      </c>
      <c r="J1330" s="63">
        <v>11</v>
      </c>
      <c r="K1330" s="61">
        <v>2</v>
      </c>
      <c r="L1330" t="s">
        <v>153</v>
      </c>
    </row>
    <row r="1331" spans="1:12" outlineLevel="1" x14ac:dyDescent="0.25">
      <c r="A1331" s="64">
        <f t="shared" si="126"/>
        <v>55</v>
      </c>
      <c r="B1331" s="64" t="str">
        <f t="shared" si="127"/>
        <v/>
      </c>
      <c r="C1331" s="62">
        <f t="shared" si="123"/>
        <v>3</v>
      </c>
      <c r="D1331" s="62" t="str">
        <f t="shared" si="124"/>
        <v>C</v>
      </c>
      <c r="E1331" s="63">
        <v>9</v>
      </c>
      <c r="F1331" s="63">
        <v>18</v>
      </c>
      <c r="G1331" s="63">
        <v>49</v>
      </c>
      <c r="H1331" s="63">
        <v>16</v>
      </c>
      <c r="I1331" s="63">
        <v>22</v>
      </c>
      <c r="J1331" s="63">
        <v>4</v>
      </c>
      <c r="K1331" s="61">
        <v>3</v>
      </c>
      <c r="L1331" t="s">
        <v>153</v>
      </c>
    </row>
    <row r="1332" spans="1:12" outlineLevel="1" x14ac:dyDescent="0.25">
      <c r="A1332" s="64">
        <f t="shared" si="126"/>
        <v>55</v>
      </c>
      <c r="B1332" s="64" t="str">
        <f t="shared" si="127"/>
        <v/>
      </c>
      <c r="C1332" s="62">
        <f t="shared" si="123"/>
        <v>4</v>
      </c>
      <c r="D1332" s="62" t="str">
        <f t="shared" si="124"/>
        <v>C</v>
      </c>
      <c r="E1332" s="63">
        <v>54</v>
      </c>
      <c r="F1332" s="63">
        <v>27</v>
      </c>
      <c r="G1332" s="63"/>
      <c r="H1332" s="63">
        <v>20</v>
      </c>
      <c r="I1332" s="63">
        <v>30</v>
      </c>
      <c r="J1332" s="63"/>
      <c r="K1332" s="61">
        <v>4</v>
      </c>
      <c r="L1332" t="s">
        <v>153</v>
      </c>
    </row>
    <row r="1333" spans="1:12" outlineLevel="1" x14ac:dyDescent="0.25">
      <c r="A1333" s="64">
        <f t="shared" si="126"/>
        <v>55</v>
      </c>
      <c r="B1333" s="64" t="str">
        <f t="shared" si="127"/>
        <v/>
      </c>
      <c r="C1333" s="62">
        <f t="shared" si="123"/>
        <v>5</v>
      </c>
      <c r="D1333" s="62" t="str">
        <f t="shared" si="124"/>
        <v>C</v>
      </c>
      <c r="E1333" s="63">
        <v>1</v>
      </c>
      <c r="F1333" s="63">
        <v>28</v>
      </c>
      <c r="G1333" s="63">
        <v>41</v>
      </c>
      <c r="H1333" s="63">
        <v>8</v>
      </c>
      <c r="I1333" s="63">
        <v>21</v>
      </c>
      <c r="J1333" s="63">
        <v>15</v>
      </c>
      <c r="K1333" s="61">
        <v>5</v>
      </c>
      <c r="L1333" t="s">
        <v>153</v>
      </c>
    </row>
    <row r="1334" spans="1:12" outlineLevel="1" x14ac:dyDescent="0.25">
      <c r="A1334" s="64">
        <f t="shared" si="126"/>
        <v>55</v>
      </c>
      <c r="B1334" s="64" t="str">
        <f t="shared" si="127"/>
        <v/>
      </c>
      <c r="C1334" s="62">
        <f t="shared" si="123"/>
        <v>6</v>
      </c>
      <c r="D1334" s="62" t="str">
        <f t="shared" si="124"/>
        <v>C</v>
      </c>
      <c r="E1334" s="63">
        <v>19</v>
      </c>
      <c r="F1334" s="63">
        <v>53</v>
      </c>
      <c r="G1334" s="63"/>
      <c r="H1334" s="63">
        <v>10</v>
      </c>
      <c r="I1334" s="63">
        <v>39</v>
      </c>
      <c r="J1334" s="63"/>
      <c r="K1334" s="61">
        <v>6</v>
      </c>
      <c r="L1334" t="s">
        <v>153</v>
      </c>
    </row>
    <row r="1335" spans="1:12" outlineLevel="1" x14ac:dyDescent="0.25">
      <c r="A1335" s="64">
        <f t="shared" si="126"/>
        <v>55</v>
      </c>
      <c r="B1335" s="64" t="str">
        <f t="shared" si="127"/>
        <v/>
      </c>
      <c r="C1335" s="62">
        <f t="shared" si="123"/>
        <v>7</v>
      </c>
      <c r="D1335" s="62" t="str">
        <f t="shared" si="124"/>
        <v>C</v>
      </c>
      <c r="E1335" s="63">
        <v>25</v>
      </c>
      <c r="F1335" s="63">
        <v>34</v>
      </c>
      <c r="G1335" s="63">
        <v>2</v>
      </c>
      <c r="H1335" s="63">
        <v>33</v>
      </c>
      <c r="I1335" s="63">
        <v>43</v>
      </c>
      <c r="J1335" s="63">
        <v>50</v>
      </c>
      <c r="K1335" s="61">
        <v>7</v>
      </c>
      <c r="L1335" t="s">
        <v>153</v>
      </c>
    </row>
    <row r="1336" spans="1:12" outlineLevel="1" x14ac:dyDescent="0.25">
      <c r="A1336" s="64">
        <f t="shared" si="126"/>
        <v>55</v>
      </c>
      <c r="B1336" s="64" t="str">
        <f t="shared" si="127"/>
        <v/>
      </c>
      <c r="C1336" s="62">
        <f t="shared" si="123"/>
        <v>8</v>
      </c>
      <c r="D1336" s="62" t="str">
        <f t="shared" si="124"/>
        <v>C</v>
      </c>
      <c r="E1336" s="63">
        <v>29</v>
      </c>
      <c r="F1336" s="63">
        <v>38</v>
      </c>
      <c r="G1336" s="63">
        <v>7</v>
      </c>
      <c r="H1336" s="63">
        <v>36</v>
      </c>
      <c r="I1336" s="63">
        <v>47</v>
      </c>
      <c r="J1336" s="63">
        <v>48</v>
      </c>
      <c r="K1336" s="61">
        <v>8</v>
      </c>
      <c r="L1336" t="s">
        <v>153</v>
      </c>
    </row>
    <row r="1337" spans="1:12" outlineLevel="1" x14ac:dyDescent="0.25">
      <c r="A1337" s="64">
        <f t="shared" si="126"/>
        <v>55</v>
      </c>
      <c r="B1337" s="64" t="str">
        <f t="shared" si="127"/>
        <v/>
      </c>
      <c r="C1337" s="62">
        <f t="shared" si="123"/>
        <v>9</v>
      </c>
      <c r="D1337" s="62" t="str">
        <f t="shared" si="124"/>
        <v>C</v>
      </c>
      <c r="E1337" s="63">
        <v>32</v>
      </c>
      <c r="F1337" s="63">
        <v>42</v>
      </c>
      <c r="G1337" s="63"/>
      <c r="H1337" s="63">
        <v>40</v>
      </c>
      <c r="I1337" s="63">
        <v>51</v>
      </c>
      <c r="J1337" s="63"/>
      <c r="K1337" s="61">
        <v>9</v>
      </c>
      <c r="L1337" t="s">
        <v>153</v>
      </c>
    </row>
    <row r="1338" spans="1:12" outlineLevel="1" x14ac:dyDescent="0.25">
      <c r="A1338" s="64">
        <f t="shared" si="126"/>
        <v>55</v>
      </c>
      <c r="B1338" s="64" t="str">
        <f t="shared" si="127"/>
        <v/>
      </c>
      <c r="C1338" s="62">
        <f t="shared" si="123"/>
        <v>10</v>
      </c>
      <c r="D1338" s="62" t="str">
        <f t="shared" si="124"/>
        <v>C</v>
      </c>
      <c r="E1338" s="63">
        <v>37</v>
      </c>
      <c r="F1338" s="63">
        <v>46</v>
      </c>
      <c r="G1338" s="63">
        <v>52</v>
      </c>
      <c r="H1338" s="63">
        <v>3</v>
      </c>
      <c r="I1338" s="63">
        <v>44</v>
      </c>
      <c r="J1338" s="63">
        <v>6</v>
      </c>
      <c r="K1338" s="61">
        <v>10</v>
      </c>
      <c r="L1338" t="s">
        <v>153</v>
      </c>
    </row>
    <row r="1339" spans="1:12" outlineLevel="1" x14ac:dyDescent="0.25">
      <c r="A1339" s="64">
        <f t="shared" si="126"/>
        <v>55</v>
      </c>
      <c r="B1339" s="64" t="str">
        <f t="shared" si="127"/>
        <v/>
      </c>
      <c r="C1339" s="62">
        <f t="shared" si="123"/>
        <v>1</v>
      </c>
      <c r="D1339" s="62" t="str">
        <f t="shared" si="124"/>
        <v>D</v>
      </c>
      <c r="E1339" s="63">
        <v>6</v>
      </c>
      <c r="F1339" s="63">
        <v>33</v>
      </c>
      <c r="G1339" s="63">
        <v>48</v>
      </c>
      <c r="H1339" s="63">
        <v>19</v>
      </c>
      <c r="I1339" s="63">
        <v>51</v>
      </c>
      <c r="J1339" s="63">
        <v>24</v>
      </c>
      <c r="K1339" s="61">
        <v>1</v>
      </c>
      <c r="L1339" t="s">
        <v>154</v>
      </c>
    </row>
    <row r="1340" spans="1:12" outlineLevel="1" x14ac:dyDescent="0.25">
      <c r="A1340" s="64">
        <f t="shared" si="126"/>
        <v>55</v>
      </c>
      <c r="B1340" s="64" t="str">
        <f t="shared" si="127"/>
        <v/>
      </c>
      <c r="C1340" s="62">
        <f t="shared" si="123"/>
        <v>2</v>
      </c>
      <c r="D1340" s="62" t="str">
        <f t="shared" si="124"/>
        <v>D</v>
      </c>
      <c r="E1340" s="63">
        <v>5</v>
      </c>
      <c r="F1340" s="63">
        <v>18</v>
      </c>
      <c r="G1340" s="63">
        <v>27</v>
      </c>
      <c r="H1340" s="63">
        <v>13</v>
      </c>
      <c r="I1340" s="63">
        <v>54</v>
      </c>
      <c r="J1340" s="63">
        <v>14</v>
      </c>
      <c r="K1340" s="61">
        <v>2</v>
      </c>
      <c r="L1340" t="s">
        <v>154</v>
      </c>
    </row>
    <row r="1341" spans="1:12" outlineLevel="1" x14ac:dyDescent="0.25">
      <c r="A1341" s="64">
        <f t="shared" si="126"/>
        <v>55</v>
      </c>
      <c r="B1341" s="64" t="str">
        <f t="shared" si="127"/>
        <v/>
      </c>
      <c r="C1341" s="62">
        <f t="shared" si="123"/>
        <v>3</v>
      </c>
      <c r="D1341" s="62" t="str">
        <f t="shared" si="124"/>
        <v>D</v>
      </c>
      <c r="E1341" s="63">
        <v>15</v>
      </c>
      <c r="F1341" s="63">
        <v>28</v>
      </c>
      <c r="G1341" s="63">
        <v>40</v>
      </c>
      <c r="H1341" s="63">
        <v>9</v>
      </c>
      <c r="I1341" s="63">
        <v>22</v>
      </c>
      <c r="J1341" s="63">
        <v>20</v>
      </c>
      <c r="K1341" s="61">
        <v>3</v>
      </c>
      <c r="L1341" t="s">
        <v>154</v>
      </c>
    </row>
    <row r="1342" spans="1:12" outlineLevel="1" x14ac:dyDescent="0.25">
      <c r="A1342" s="64">
        <f t="shared" si="126"/>
        <v>55</v>
      </c>
      <c r="B1342" s="64" t="str">
        <f t="shared" si="127"/>
        <v/>
      </c>
      <c r="C1342" s="62">
        <f t="shared" si="123"/>
        <v>4</v>
      </c>
      <c r="D1342" s="62" t="str">
        <f t="shared" si="124"/>
        <v>D</v>
      </c>
      <c r="E1342" s="63">
        <v>11</v>
      </c>
      <c r="F1342" s="63">
        <v>3</v>
      </c>
      <c r="G1342" s="63"/>
      <c r="H1342" s="63">
        <v>12</v>
      </c>
      <c r="I1342" s="63">
        <v>44</v>
      </c>
      <c r="J1342" s="63"/>
      <c r="K1342" s="61">
        <v>4</v>
      </c>
      <c r="L1342" t="s">
        <v>154</v>
      </c>
    </row>
    <row r="1343" spans="1:12" outlineLevel="1" x14ac:dyDescent="0.25">
      <c r="A1343" s="64">
        <f t="shared" si="126"/>
        <v>55</v>
      </c>
      <c r="B1343" s="64" t="str">
        <f t="shared" si="127"/>
        <v/>
      </c>
      <c r="C1343" s="62">
        <f t="shared" si="123"/>
        <v>5</v>
      </c>
      <c r="D1343" s="62" t="str">
        <f t="shared" si="124"/>
        <v>D</v>
      </c>
      <c r="E1343" s="63">
        <v>17</v>
      </c>
      <c r="F1343" s="63">
        <v>30</v>
      </c>
      <c r="G1343" s="63">
        <v>7</v>
      </c>
      <c r="H1343" s="63">
        <v>23</v>
      </c>
      <c r="I1343" s="63">
        <v>36</v>
      </c>
      <c r="J1343" s="63">
        <v>26</v>
      </c>
      <c r="K1343" s="61">
        <v>5</v>
      </c>
      <c r="L1343" t="s">
        <v>154</v>
      </c>
    </row>
    <row r="1344" spans="1:12" outlineLevel="1" x14ac:dyDescent="0.25">
      <c r="A1344" s="64">
        <f t="shared" si="126"/>
        <v>55</v>
      </c>
      <c r="B1344" s="64" t="str">
        <f t="shared" si="127"/>
        <v/>
      </c>
      <c r="C1344" s="62">
        <f t="shared" ref="C1344:C1393" si="128">K1344</f>
        <v>6</v>
      </c>
      <c r="D1344" s="62" t="str">
        <f t="shared" ref="D1344:D1393" si="129">IF(C1344="","",L1344)</f>
        <v>D</v>
      </c>
      <c r="E1344" s="63">
        <v>2</v>
      </c>
      <c r="F1344" s="63">
        <v>41</v>
      </c>
      <c r="G1344" s="63"/>
      <c r="H1344" s="63">
        <v>1</v>
      </c>
      <c r="I1344" s="63">
        <v>37</v>
      </c>
      <c r="J1344" s="63"/>
      <c r="K1344" s="61">
        <v>6</v>
      </c>
      <c r="L1344" t="s">
        <v>154</v>
      </c>
    </row>
    <row r="1345" spans="1:13" outlineLevel="1" x14ac:dyDescent="0.25">
      <c r="A1345" s="64">
        <f t="shared" si="126"/>
        <v>55</v>
      </c>
      <c r="B1345" s="64" t="str">
        <f t="shared" si="127"/>
        <v/>
      </c>
      <c r="C1345" s="62">
        <f t="shared" si="128"/>
        <v>7</v>
      </c>
      <c r="D1345" s="62" t="str">
        <f t="shared" si="129"/>
        <v>D</v>
      </c>
      <c r="E1345" s="63">
        <v>25</v>
      </c>
      <c r="F1345" s="63">
        <v>38</v>
      </c>
      <c r="G1345" s="63">
        <v>10</v>
      </c>
      <c r="H1345" s="63">
        <v>31</v>
      </c>
      <c r="I1345" s="63">
        <v>32</v>
      </c>
      <c r="J1345" s="63">
        <v>16</v>
      </c>
      <c r="K1345" s="61">
        <v>7</v>
      </c>
      <c r="L1345" t="s">
        <v>154</v>
      </c>
    </row>
    <row r="1346" spans="1:13" outlineLevel="1" x14ac:dyDescent="0.25">
      <c r="A1346" s="64">
        <f t="shared" si="126"/>
        <v>55</v>
      </c>
      <c r="B1346" s="64" t="str">
        <f t="shared" si="127"/>
        <v/>
      </c>
      <c r="C1346" s="62">
        <f t="shared" si="128"/>
        <v>8</v>
      </c>
      <c r="D1346" s="62" t="str">
        <f t="shared" si="129"/>
        <v>D</v>
      </c>
      <c r="E1346" s="63">
        <v>29</v>
      </c>
      <c r="F1346" s="63">
        <v>42</v>
      </c>
      <c r="G1346" s="63">
        <v>21</v>
      </c>
      <c r="H1346" s="63">
        <v>35</v>
      </c>
      <c r="I1346" s="63">
        <v>53</v>
      </c>
      <c r="J1346" s="63">
        <v>49</v>
      </c>
      <c r="K1346" s="61">
        <v>8</v>
      </c>
      <c r="L1346" t="s">
        <v>154</v>
      </c>
    </row>
    <row r="1347" spans="1:13" outlineLevel="1" x14ac:dyDescent="0.25">
      <c r="A1347" s="64">
        <f t="shared" si="126"/>
        <v>55</v>
      </c>
      <c r="B1347" s="64" t="str">
        <f t="shared" si="127"/>
        <v/>
      </c>
      <c r="C1347" s="62">
        <f t="shared" si="128"/>
        <v>9</v>
      </c>
      <c r="D1347" s="62" t="str">
        <f t="shared" si="129"/>
        <v>D</v>
      </c>
      <c r="E1347" s="63">
        <v>45</v>
      </c>
      <c r="F1347" s="63">
        <v>46</v>
      </c>
      <c r="G1347" s="63"/>
      <c r="H1347" s="63">
        <v>47</v>
      </c>
      <c r="I1347" s="63">
        <v>52</v>
      </c>
      <c r="J1347" s="63"/>
      <c r="K1347" s="61">
        <v>9</v>
      </c>
      <c r="L1347" t="s">
        <v>154</v>
      </c>
    </row>
    <row r="1348" spans="1:13" ht="15.75" outlineLevel="1" thickBot="1" x14ac:dyDescent="0.3">
      <c r="A1348" s="64">
        <f t="shared" si="126"/>
        <v>55</v>
      </c>
      <c r="B1348" s="64" t="str">
        <f t="shared" si="127"/>
        <v/>
      </c>
      <c r="C1348" s="62">
        <f t="shared" si="128"/>
        <v>10</v>
      </c>
      <c r="D1348" s="62" t="str">
        <f t="shared" si="129"/>
        <v>D</v>
      </c>
      <c r="E1348" s="63">
        <v>34</v>
      </c>
      <c r="F1348" s="63">
        <v>50</v>
      </c>
      <c r="G1348" s="63">
        <v>8</v>
      </c>
      <c r="H1348" s="63">
        <v>4</v>
      </c>
      <c r="I1348" s="63">
        <v>43</v>
      </c>
      <c r="J1348" s="63">
        <v>39</v>
      </c>
      <c r="K1348" s="61">
        <v>10</v>
      </c>
      <c r="L1348" t="s">
        <v>154</v>
      </c>
    </row>
    <row r="1349" spans="1:13" ht="15.75" thickTop="1" x14ac:dyDescent="0.25">
      <c r="A1349" s="52">
        <v>56</v>
      </c>
      <c r="B1349" s="52" t="str">
        <f t="shared" si="127"/>
        <v/>
      </c>
      <c r="C1349" s="58">
        <f t="shared" si="128"/>
        <v>1</v>
      </c>
      <c r="D1349" s="58" t="str">
        <f t="shared" si="129"/>
        <v>A</v>
      </c>
      <c r="E1349" s="59">
        <v>1</v>
      </c>
      <c r="F1349" s="59">
        <v>2</v>
      </c>
      <c r="G1349" s="59">
        <v>41</v>
      </c>
      <c r="H1349" s="59">
        <v>3</v>
      </c>
      <c r="I1349" s="59">
        <v>4</v>
      </c>
      <c r="J1349" s="59">
        <v>44</v>
      </c>
      <c r="K1349" s="61">
        <v>1</v>
      </c>
      <c r="L1349" t="s">
        <v>151</v>
      </c>
      <c r="M1349" s="186" t="s">
        <v>281</v>
      </c>
    </row>
    <row r="1350" spans="1:13" outlineLevel="1" x14ac:dyDescent="0.25">
      <c r="A1350" s="52">
        <f t="shared" ref="A1350:A1413" si="130">A1349</f>
        <v>56</v>
      </c>
      <c r="B1350" s="52" t="str">
        <f t="shared" si="127"/>
        <v/>
      </c>
      <c r="C1350" s="58">
        <f t="shared" si="128"/>
        <v>2</v>
      </c>
      <c r="D1350" s="58" t="str">
        <f t="shared" si="129"/>
        <v>A</v>
      </c>
      <c r="E1350" s="59">
        <v>5</v>
      </c>
      <c r="F1350" s="59">
        <v>6</v>
      </c>
      <c r="G1350" s="59">
        <v>45</v>
      </c>
      <c r="H1350" s="59">
        <v>7</v>
      </c>
      <c r="I1350" s="59">
        <v>8</v>
      </c>
      <c r="J1350" s="59">
        <v>48</v>
      </c>
      <c r="K1350" s="61">
        <v>2</v>
      </c>
      <c r="L1350" t="s">
        <v>151</v>
      </c>
    </row>
    <row r="1351" spans="1:13" outlineLevel="1" x14ac:dyDescent="0.25">
      <c r="A1351" s="52">
        <f t="shared" si="130"/>
        <v>56</v>
      </c>
      <c r="B1351" s="52" t="str">
        <f t="shared" si="127"/>
        <v/>
      </c>
      <c r="C1351" s="58">
        <f t="shared" si="128"/>
        <v>3</v>
      </c>
      <c r="D1351" s="58" t="str">
        <f t="shared" si="129"/>
        <v>A</v>
      </c>
      <c r="E1351" s="59">
        <v>9</v>
      </c>
      <c r="F1351" s="59">
        <v>10</v>
      </c>
      <c r="G1351" s="59">
        <v>49</v>
      </c>
      <c r="H1351" s="59">
        <v>11</v>
      </c>
      <c r="I1351" s="59">
        <v>12</v>
      </c>
      <c r="J1351" s="59">
        <v>52</v>
      </c>
      <c r="K1351" s="61">
        <v>3</v>
      </c>
      <c r="L1351" t="s">
        <v>151</v>
      </c>
    </row>
    <row r="1352" spans="1:13" outlineLevel="1" x14ac:dyDescent="0.25">
      <c r="A1352" s="52">
        <f t="shared" si="130"/>
        <v>56</v>
      </c>
      <c r="B1352" s="52" t="str">
        <f t="shared" si="127"/>
        <v/>
      </c>
      <c r="C1352" s="58">
        <f t="shared" si="128"/>
        <v>4</v>
      </c>
      <c r="D1352" s="58" t="str">
        <f t="shared" si="129"/>
        <v>A</v>
      </c>
      <c r="E1352" s="59">
        <v>13</v>
      </c>
      <c r="F1352" s="59">
        <v>14</v>
      </c>
      <c r="G1352" s="59">
        <v>43</v>
      </c>
      <c r="H1352" s="59">
        <v>15</v>
      </c>
      <c r="I1352" s="59">
        <v>16</v>
      </c>
      <c r="J1352" s="59">
        <v>50</v>
      </c>
      <c r="K1352" s="61">
        <v>4</v>
      </c>
      <c r="L1352" t="s">
        <v>151</v>
      </c>
    </row>
    <row r="1353" spans="1:13" outlineLevel="1" x14ac:dyDescent="0.25">
      <c r="A1353" s="52">
        <f t="shared" si="130"/>
        <v>56</v>
      </c>
      <c r="B1353" s="52" t="str">
        <f t="shared" si="127"/>
        <v/>
      </c>
      <c r="C1353" s="58">
        <f t="shared" si="128"/>
        <v>5</v>
      </c>
      <c r="D1353" s="58" t="str">
        <f t="shared" si="129"/>
        <v>A</v>
      </c>
      <c r="E1353" s="59">
        <v>17</v>
      </c>
      <c r="F1353" s="59">
        <v>18</v>
      </c>
      <c r="G1353" s="59">
        <v>53</v>
      </c>
      <c r="H1353" s="59">
        <v>19</v>
      </c>
      <c r="I1353" s="59">
        <v>20</v>
      </c>
      <c r="J1353" s="59">
        <v>54</v>
      </c>
      <c r="K1353" s="61">
        <v>5</v>
      </c>
      <c r="L1353" t="s">
        <v>151</v>
      </c>
    </row>
    <row r="1354" spans="1:13" outlineLevel="1" x14ac:dyDescent="0.25">
      <c r="A1354" s="52">
        <f t="shared" si="130"/>
        <v>56</v>
      </c>
      <c r="B1354" s="52" t="str">
        <f t="shared" si="127"/>
        <v/>
      </c>
      <c r="C1354" s="58">
        <f t="shared" si="128"/>
        <v>6</v>
      </c>
      <c r="D1354" s="58" t="str">
        <f t="shared" si="129"/>
        <v>A</v>
      </c>
      <c r="E1354" s="59">
        <v>21</v>
      </c>
      <c r="F1354" s="59">
        <v>22</v>
      </c>
      <c r="G1354" s="59"/>
      <c r="H1354" s="59">
        <v>23</v>
      </c>
      <c r="I1354" s="59">
        <v>24</v>
      </c>
      <c r="J1354" s="59"/>
      <c r="K1354" s="61">
        <v>6</v>
      </c>
      <c r="L1354" t="s">
        <v>151</v>
      </c>
    </row>
    <row r="1355" spans="1:13" outlineLevel="1" x14ac:dyDescent="0.25">
      <c r="A1355" s="52">
        <f t="shared" si="130"/>
        <v>56</v>
      </c>
      <c r="B1355" s="52" t="str">
        <f t="shared" si="127"/>
        <v/>
      </c>
      <c r="C1355" s="58">
        <f t="shared" si="128"/>
        <v>7</v>
      </c>
      <c r="D1355" s="58" t="str">
        <f t="shared" si="129"/>
        <v>A</v>
      </c>
      <c r="E1355" s="59">
        <v>25</v>
      </c>
      <c r="F1355" s="59">
        <v>26</v>
      </c>
      <c r="G1355" s="59">
        <v>55</v>
      </c>
      <c r="H1355" s="59">
        <v>27</v>
      </c>
      <c r="I1355" s="59">
        <v>28</v>
      </c>
      <c r="J1355" s="59">
        <v>56</v>
      </c>
      <c r="K1355" s="61">
        <v>7</v>
      </c>
      <c r="L1355" t="s">
        <v>151</v>
      </c>
    </row>
    <row r="1356" spans="1:13" outlineLevel="1" x14ac:dyDescent="0.25">
      <c r="A1356" s="52">
        <f t="shared" si="130"/>
        <v>56</v>
      </c>
      <c r="B1356" s="52" t="str">
        <f t="shared" si="127"/>
        <v/>
      </c>
      <c r="C1356" s="58">
        <f t="shared" si="128"/>
        <v>8</v>
      </c>
      <c r="D1356" s="58" t="str">
        <f t="shared" si="129"/>
        <v>A</v>
      </c>
      <c r="E1356" s="59">
        <v>29</v>
      </c>
      <c r="F1356" s="59">
        <v>30</v>
      </c>
      <c r="G1356" s="59">
        <v>47</v>
      </c>
      <c r="H1356" s="59">
        <v>31</v>
      </c>
      <c r="I1356" s="59">
        <v>32</v>
      </c>
      <c r="J1356" s="59">
        <v>42</v>
      </c>
      <c r="K1356" s="61">
        <v>8</v>
      </c>
      <c r="L1356" t="s">
        <v>151</v>
      </c>
    </row>
    <row r="1357" spans="1:13" outlineLevel="1" x14ac:dyDescent="0.25">
      <c r="A1357" s="52">
        <f t="shared" si="130"/>
        <v>56</v>
      </c>
      <c r="B1357" s="52" t="str">
        <f t="shared" si="127"/>
        <v/>
      </c>
      <c r="C1357" s="58">
        <f t="shared" si="128"/>
        <v>9</v>
      </c>
      <c r="D1357" s="58" t="str">
        <f t="shared" si="129"/>
        <v>A</v>
      </c>
      <c r="E1357" s="59">
        <v>33</v>
      </c>
      <c r="F1357" s="59">
        <v>34</v>
      </c>
      <c r="G1357" s="59"/>
      <c r="H1357" s="59">
        <v>35</v>
      </c>
      <c r="I1357" s="59">
        <v>36</v>
      </c>
      <c r="J1357" s="59"/>
      <c r="K1357" s="61">
        <v>9</v>
      </c>
      <c r="L1357" t="s">
        <v>151</v>
      </c>
    </row>
    <row r="1358" spans="1:13" outlineLevel="1" x14ac:dyDescent="0.25">
      <c r="A1358" s="52">
        <f t="shared" si="130"/>
        <v>56</v>
      </c>
      <c r="B1358" s="52" t="str">
        <f t="shared" si="127"/>
        <v/>
      </c>
      <c r="C1358" s="58">
        <f t="shared" si="128"/>
        <v>10</v>
      </c>
      <c r="D1358" s="58" t="str">
        <f t="shared" si="129"/>
        <v>A</v>
      </c>
      <c r="E1358" s="59">
        <v>37</v>
      </c>
      <c r="F1358" s="59">
        <v>38</v>
      </c>
      <c r="G1358" s="59">
        <v>51</v>
      </c>
      <c r="H1358" s="59">
        <v>39</v>
      </c>
      <c r="I1358" s="59">
        <v>40</v>
      </c>
      <c r="J1358" s="59">
        <v>46</v>
      </c>
      <c r="K1358" s="61">
        <v>10</v>
      </c>
      <c r="L1358" t="s">
        <v>151</v>
      </c>
    </row>
    <row r="1359" spans="1:13" outlineLevel="1" x14ac:dyDescent="0.25">
      <c r="A1359" s="52">
        <f t="shared" si="130"/>
        <v>56</v>
      </c>
      <c r="B1359" s="52" t="str">
        <f t="shared" si="127"/>
        <v/>
      </c>
      <c r="C1359" s="58">
        <f t="shared" si="128"/>
        <v>1</v>
      </c>
      <c r="D1359" s="58" t="str">
        <f t="shared" si="129"/>
        <v>B</v>
      </c>
      <c r="E1359" s="59">
        <v>1</v>
      </c>
      <c r="F1359" s="59">
        <v>6</v>
      </c>
      <c r="G1359" s="59">
        <v>50</v>
      </c>
      <c r="H1359" s="59">
        <v>11</v>
      </c>
      <c r="I1359" s="59">
        <v>21</v>
      </c>
      <c r="J1359" s="59">
        <v>8</v>
      </c>
      <c r="K1359" s="61">
        <v>1</v>
      </c>
      <c r="L1359" t="s">
        <v>152</v>
      </c>
    </row>
    <row r="1360" spans="1:13" outlineLevel="1" x14ac:dyDescent="0.25">
      <c r="A1360" s="52">
        <f t="shared" si="130"/>
        <v>56</v>
      </c>
      <c r="B1360" s="52" t="str">
        <f t="shared" si="127"/>
        <v/>
      </c>
      <c r="C1360" s="58">
        <f t="shared" si="128"/>
        <v>2</v>
      </c>
      <c r="D1360" s="58" t="str">
        <f t="shared" si="129"/>
        <v>B</v>
      </c>
      <c r="E1360" s="59">
        <v>5</v>
      </c>
      <c r="F1360" s="59">
        <v>10</v>
      </c>
      <c r="G1360" s="59">
        <v>49</v>
      </c>
      <c r="H1360" s="59">
        <v>15</v>
      </c>
      <c r="I1360" s="59">
        <v>20</v>
      </c>
      <c r="J1360" s="59">
        <v>12</v>
      </c>
      <c r="K1360" s="61">
        <v>2</v>
      </c>
      <c r="L1360" t="s">
        <v>152</v>
      </c>
    </row>
    <row r="1361" spans="1:12" outlineLevel="1" x14ac:dyDescent="0.25">
      <c r="A1361" s="52">
        <f t="shared" si="130"/>
        <v>56</v>
      </c>
      <c r="B1361" s="52" t="str">
        <f t="shared" si="127"/>
        <v/>
      </c>
      <c r="C1361" s="58">
        <f t="shared" si="128"/>
        <v>3</v>
      </c>
      <c r="D1361" s="58" t="str">
        <f t="shared" si="129"/>
        <v>B</v>
      </c>
      <c r="E1361" s="59">
        <v>9</v>
      </c>
      <c r="F1361" s="59">
        <v>14</v>
      </c>
      <c r="G1361" s="59">
        <v>53</v>
      </c>
      <c r="H1361" s="59">
        <v>19</v>
      </c>
      <c r="I1361" s="59">
        <v>24</v>
      </c>
      <c r="J1361" s="59">
        <v>55</v>
      </c>
      <c r="K1361" s="61">
        <v>3</v>
      </c>
      <c r="L1361" t="s">
        <v>152</v>
      </c>
    </row>
    <row r="1362" spans="1:12" outlineLevel="1" x14ac:dyDescent="0.25">
      <c r="A1362" s="52">
        <f t="shared" si="130"/>
        <v>56</v>
      </c>
      <c r="B1362" s="52" t="str">
        <f t="shared" si="127"/>
        <v/>
      </c>
      <c r="C1362" s="58">
        <f t="shared" si="128"/>
        <v>4</v>
      </c>
      <c r="D1362" s="58" t="str">
        <f t="shared" si="129"/>
        <v>B</v>
      </c>
      <c r="E1362" s="59">
        <v>13</v>
      </c>
      <c r="F1362" s="59">
        <v>18</v>
      </c>
      <c r="G1362" s="59">
        <v>54</v>
      </c>
      <c r="H1362" s="59">
        <v>23</v>
      </c>
      <c r="I1362" s="59">
        <v>28</v>
      </c>
      <c r="J1362" s="59">
        <v>56</v>
      </c>
      <c r="K1362" s="61">
        <v>4</v>
      </c>
      <c r="L1362" t="s">
        <v>152</v>
      </c>
    </row>
    <row r="1363" spans="1:12" outlineLevel="1" x14ac:dyDescent="0.25">
      <c r="A1363" s="52">
        <f t="shared" si="130"/>
        <v>56</v>
      </c>
      <c r="B1363" s="52" t="str">
        <f t="shared" si="127"/>
        <v/>
      </c>
      <c r="C1363" s="58">
        <f t="shared" si="128"/>
        <v>5</v>
      </c>
      <c r="D1363" s="58" t="str">
        <f t="shared" si="129"/>
        <v>B</v>
      </c>
      <c r="E1363" s="59">
        <v>17</v>
      </c>
      <c r="F1363" s="59">
        <v>22</v>
      </c>
      <c r="G1363" s="59">
        <v>7</v>
      </c>
      <c r="H1363" s="59">
        <v>27</v>
      </c>
      <c r="I1363" s="59">
        <v>33</v>
      </c>
      <c r="J1363" s="59">
        <v>46</v>
      </c>
      <c r="K1363" s="61">
        <v>5</v>
      </c>
      <c r="L1363" t="s">
        <v>152</v>
      </c>
    </row>
    <row r="1364" spans="1:12" outlineLevel="1" x14ac:dyDescent="0.25">
      <c r="A1364" s="52">
        <f t="shared" si="130"/>
        <v>56</v>
      </c>
      <c r="B1364" s="52" t="str">
        <f t="shared" si="127"/>
        <v/>
      </c>
      <c r="C1364" s="58">
        <f t="shared" si="128"/>
        <v>6</v>
      </c>
      <c r="D1364" s="58" t="str">
        <f t="shared" si="129"/>
        <v>B</v>
      </c>
      <c r="E1364" s="59">
        <v>16</v>
      </c>
      <c r="F1364" s="59">
        <v>26</v>
      </c>
      <c r="G1364" s="59"/>
      <c r="H1364" s="59">
        <v>31</v>
      </c>
      <c r="I1364" s="59">
        <v>37</v>
      </c>
      <c r="J1364" s="59"/>
      <c r="K1364" s="61">
        <v>6</v>
      </c>
      <c r="L1364" t="s">
        <v>152</v>
      </c>
    </row>
    <row r="1365" spans="1:12" outlineLevel="1" x14ac:dyDescent="0.25">
      <c r="A1365" s="52">
        <f t="shared" si="130"/>
        <v>56</v>
      </c>
      <c r="B1365" s="52" t="str">
        <f t="shared" si="127"/>
        <v/>
      </c>
      <c r="C1365" s="58">
        <f t="shared" si="128"/>
        <v>7</v>
      </c>
      <c r="D1365" s="58" t="str">
        <f t="shared" si="129"/>
        <v>B</v>
      </c>
      <c r="E1365" s="59">
        <v>25</v>
      </c>
      <c r="F1365" s="59">
        <v>30</v>
      </c>
      <c r="G1365" s="59">
        <v>4</v>
      </c>
      <c r="H1365" s="59">
        <v>35</v>
      </c>
      <c r="I1365" s="59">
        <v>40</v>
      </c>
      <c r="J1365" s="59">
        <v>2</v>
      </c>
      <c r="K1365" s="61">
        <v>7</v>
      </c>
      <c r="L1365" t="s">
        <v>152</v>
      </c>
    </row>
    <row r="1366" spans="1:12" outlineLevel="1" x14ac:dyDescent="0.25">
      <c r="A1366" s="52">
        <f t="shared" si="130"/>
        <v>56</v>
      </c>
      <c r="B1366" s="52" t="str">
        <f t="shared" si="127"/>
        <v/>
      </c>
      <c r="C1366" s="58">
        <f t="shared" si="128"/>
        <v>8</v>
      </c>
      <c r="D1366" s="58" t="str">
        <f t="shared" si="129"/>
        <v>B</v>
      </c>
      <c r="E1366" s="59">
        <v>29</v>
      </c>
      <c r="F1366" s="59">
        <v>34</v>
      </c>
      <c r="G1366" s="59">
        <v>45</v>
      </c>
      <c r="H1366" s="59">
        <v>39</v>
      </c>
      <c r="I1366" s="59">
        <v>44</v>
      </c>
      <c r="J1366" s="59">
        <v>51</v>
      </c>
      <c r="K1366" s="61">
        <v>8</v>
      </c>
      <c r="L1366" t="s">
        <v>152</v>
      </c>
    </row>
    <row r="1367" spans="1:12" outlineLevel="1" x14ac:dyDescent="0.25">
      <c r="A1367" s="52">
        <f t="shared" si="130"/>
        <v>56</v>
      </c>
      <c r="B1367" s="52" t="str">
        <f t="shared" si="127"/>
        <v/>
      </c>
      <c r="C1367" s="58">
        <f t="shared" si="128"/>
        <v>9</v>
      </c>
      <c r="D1367" s="58" t="str">
        <f t="shared" si="129"/>
        <v>B</v>
      </c>
      <c r="E1367" s="59">
        <v>32</v>
      </c>
      <c r="F1367" s="59">
        <v>38</v>
      </c>
      <c r="G1367" s="59"/>
      <c r="H1367" s="59">
        <v>43</v>
      </c>
      <c r="I1367" s="59">
        <v>48</v>
      </c>
      <c r="J1367" s="59"/>
      <c r="K1367" s="61">
        <v>9</v>
      </c>
      <c r="L1367" t="s">
        <v>152</v>
      </c>
    </row>
    <row r="1368" spans="1:12" outlineLevel="1" x14ac:dyDescent="0.25">
      <c r="A1368" s="52">
        <f t="shared" si="130"/>
        <v>56</v>
      </c>
      <c r="B1368" s="52" t="str">
        <f t="shared" si="127"/>
        <v/>
      </c>
      <c r="C1368" s="58">
        <f t="shared" si="128"/>
        <v>10</v>
      </c>
      <c r="D1368" s="58" t="str">
        <f t="shared" si="129"/>
        <v>B</v>
      </c>
      <c r="E1368" s="59">
        <v>3</v>
      </c>
      <c r="F1368" s="59">
        <v>36</v>
      </c>
      <c r="G1368" s="59">
        <v>41</v>
      </c>
      <c r="H1368" s="59">
        <v>52</v>
      </c>
      <c r="I1368" s="59">
        <v>42</v>
      </c>
      <c r="J1368" s="59">
        <v>47</v>
      </c>
      <c r="K1368" s="61">
        <v>10</v>
      </c>
      <c r="L1368" t="s">
        <v>152</v>
      </c>
    </row>
    <row r="1369" spans="1:12" outlineLevel="1" x14ac:dyDescent="0.25">
      <c r="A1369" s="52">
        <f t="shared" si="130"/>
        <v>56</v>
      </c>
      <c r="B1369" s="52" t="str">
        <f t="shared" si="127"/>
        <v/>
      </c>
      <c r="C1369" s="58">
        <f t="shared" si="128"/>
        <v>1</v>
      </c>
      <c r="D1369" s="58" t="str">
        <f t="shared" si="129"/>
        <v>C</v>
      </c>
      <c r="E1369" s="59">
        <v>5</v>
      </c>
      <c r="F1369" s="59">
        <v>14</v>
      </c>
      <c r="G1369" s="59">
        <v>41</v>
      </c>
      <c r="H1369" s="59">
        <v>12</v>
      </c>
      <c r="I1369" s="59">
        <v>23</v>
      </c>
      <c r="J1369" s="59">
        <v>37</v>
      </c>
      <c r="K1369" s="61">
        <v>1</v>
      </c>
      <c r="L1369" t="s">
        <v>153</v>
      </c>
    </row>
    <row r="1370" spans="1:12" outlineLevel="1" x14ac:dyDescent="0.25">
      <c r="A1370" s="52">
        <f t="shared" si="130"/>
        <v>56</v>
      </c>
      <c r="B1370" s="52" t="str">
        <f t="shared" si="127"/>
        <v/>
      </c>
      <c r="C1370" s="58">
        <f t="shared" si="128"/>
        <v>2</v>
      </c>
      <c r="D1370" s="58" t="str">
        <f t="shared" si="129"/>
        <v>C</v>
      </c>
      <c r="E1370" s="59">
        <v>9</v>
      </c>
      <c r="F1370" s="59">
        <v>18</v>
      </c>
      <c r="G1370" s="59">
        <v>2</v>
      </c>
      <c r="H1370" s="59">
        <v>16</v>
      </c>
      <c r="I1370" s="59">
        <v>27</v>
      </c>
      <c r="J1370" s="59">
        <v>21</v>
      </c>
      <c r="K1370" s="61">
        <v>2</v>
      </c>
      <c r="L1370" t="s">
        <v>153</v>
      </c>
    </row>
    <row r="1371" spans="1:12" outlineLevel="1" x14ac:dyDescent="0.25">
      <c r="A1371" s="52">
        <f t="shared" si="130"/>
        <v>56</v>
      </c>
      <c r="B1371" s="52" t="str">
        <f t="shared" si="127"/>
        <v/>
      </c>
      <c r="C1371" s="58">
        <f t="shared" si="128"/>
        <v>3</v>
      </c>
      <c r="D1371" s="58" t="str">
        <f t="shared" si="129"/>
        <v>C</v>
      </c>
      <c r="E1371" s="59">
        <v>1</v>
      </c>
      <c r="F1371" s="59">
        <v>10</v>
      </c>
      <c r="G1371" s="59">
        <v>45</v>
      </c>
      <c r="H1371" s="59">
        <v>8</v>
      </c>
      <c r="I1371" s="59">
        <v>19</v>
      </c>
      <c r="J1371" s="59">
        <v>49</v>
      </c>
      <c r="K1371" s="61">
        <v>3</v>
      </c>
      <c r="L1371" t="s">
        <v>153</v>
      </c>
    </row>
    <row r="1372" spans="1:12" outlineLevel="1" x14ac:dyDescent="0.25">
      <c r="A1372" s="52">
        <f t="shared" si="130"/>
        <v>56</v>
      </c>
      <c r="B1372" s="52" t="str">
        <f t="shared" si="127"/>
        <v/>
      </c>
      <c r="C1372" s="58">
        <f t="shared" si="128"/>
        <v>4</v>
      </c>
      <c r="D1372" s="58" t="str">
        <f t="shared" si="129"/>
        <v>C</v>
      </c>
      <c r="E1372" s="59">
        <v>13</v>
      </c>
      <c r="F1372" s="59">
        <v>22</v>
      </c>
      <c r="G1372" s="59">
        <v>6</v>
      </c>
      <c r="H1372" s="59">
        <v>20</v>
      </c>
      <c r="I1372" s="59">
        <v>31</v>
      </c>
      <c r="J1372" s="59">
        <v>7</v>
      </c>
      <c r="K1372" s="61">
        <v>4</v>
      </c>
      <c r="L1372" t="s">
        <v>153</v>
      </c>
    </row>
    <row r="1373" spans="1:12" outlineLevel="1" x14ac:dyDescent="0.25">
      <c r="A1373" s="52">
        <f t="shared" si="130"/>
        <v>56</v>
      </c>
      <c r="B1373" s="52" t="str">
        <f t="shared" ref="B1373:B1418" si="131">IF(A1373&lt;&gt;$B$3,"",$B$3&amp;"-"&amp;D1373&amp;"-"&amp;C1373)</f>
        <v/>
      </c>
      <c r="C1373" s="58">
        <f t="shared" si="128"/>
        <v>5</v>
      </c>
      <c r="D1373" s="58" t="str">
        <f t="shared" si="129"/>
        <v>C</v>
      </c>
      <c r="E1373" s="59">
        <v>17</v>
      </c>
      <c r="F1373" s="59">
        <v>26</v>
      </c>
      <c r="G1373" s="59">
        <v>50</v>
      </c>
      <c r="H1373" s="59">
        <v>24</v>
      </c>
      <c r="I1373" s="59">
        <v>35</v>
      </c>
      <c r="J1373" s="59">
        <v>11</v>
      </c>
      <c r="K1373" s="61">
        <v>5</v>
      </c>
      <c r="L1373" t="s">
        <v>153</v>
      </c>
    </row>
    <row r="1374" spans="1:12" outlineLevel="1" x14ac:dyDescent="0.25">
      <c r="A1374" s="52">
        <f t="shared" si="130"/>
        <v>56</v>
      </c>
      <c r="B1374" s="52" t="str">
        <f t="shared" si="131"/>
        <v/>
      </c>
      <c r="C1374" s="58">
        <f t="shared" si="128"/>
        <v>6</v>
      </c>
      <c r="D1374" s="58" t="str">
        <f t="shared" si="129"/>
        <v>C</v>
      </c>
      <c r="E1374" s="59">
        <v>44</v>
      </c>
      <c r="F1374" s="59">
        <v>30</v>
      </c>
      <c r="G1374" s="59"/>
      <c r="H1374" s="59">
        <v>28</v>
      </c>
      <c r="I1374" s="59">
        <v>39</v>
      </c>
      <c r="J1374" s="59"/>
      <c r="K1374" s="61">
        <v>6</v>
      </c>
      <c r="L1374" t="s">
        <v>153</v>
      </c>
    </row>
    <row r="1375" spans="1:12" outlineLevel="1" x14ac:dyDescent="0.25">
      <c r="A1375" s="52">
        <f t="shared" si="130"/>
        <v>56</v>
      </c>
      <c r="B1375" s="52" t="str">
        <f t="shared" si="131"/>
        <v/>
      </c>
      <c r="C1375" s="58">
        <f t="shared" si="128"/>
        <v>7</v>
      </c>
      <c r="D1375" s="58" t="str">
        <f t="shared" si="129"/>
        <v>C</v>
      </c>
      <c r="E1375" s="59">
        <v>25</v>
      </c>
      <c r="F1375" s="59">
        <v>34</v>
      </c>
      <c r="G1375" s="59">
        <v>4</v>
      </c>
      <c r="H1375" s="59">
        <v>32</v>
      </c>
      <c r="I1375" s="59">
        <v>43</v>
      </c>
      <c r="J1375" s="59">
        <v>15</v>
      </c>
      <c r="K1375" s="61">
        <v>7</v>
      </c>
      <c r="L1375" t="s">
        <v>153</v>
      </c>
    </row>
    <row r="1376" spans="1:12" outlineLevel="1" x14ac:dyDescent="0.25">
      <c r="A1376" s="52">
        <f t="shared" si="130"/>
        <v>56</v>
      </c>
      <c r="B1376" s="52" t="str">
        <f t="shared" si="131"/>
        <v/>
      </c>
      <c r="C1376" s="58">
        <f t="shared" si="128"/>
        <v>8</v>
      </c>
      <c r="D1376" s="58" t="str">
        <f t="shared" si="129"/>
        <v>C</v>
      </c>
      <c r="E1376" s="59">
        <v>29</v>
      </c>
      <c r="F1376" s="59">
        <v>38</v>
      </c>
      <c r="G1376" s="59">
        <v>48</v>
      </c>
      <c r="H1376" s="59">
        <v>36</v>
      </c>
      <c r="I1376" s="59">
        <v>47</v>
      </c>
      <c r="J1376" s="59">
        <v>40</v>
      </c>
      <c r="K1376" s="61">
        <v>8</v>
      </c>
      <c r="L1376" t="s">
        <v>153</v>
      </c>
    </row>
    <row r="1377" spans="1:13" outlineLevel="1" x14ac:dyDescent="0.25">
      <c r="A1377" s="52">
        <f t="shared" si="130"/>
        <v>56</v>
      </c>
      <c r="B1377" s="52" t="str">
        <f t="shared" si="131"/>
        <v/>
      </c>
      <c r="C1377" s="58">
        <f t="shared" si="128"/>
        <v>9</v>
      </c>
      <c r="D1377" s="58" t="str">
        <f t="shared" si="129"/>
        <v>C</v>
      </c>
      <c r="E1377" s="59">
        <v>56</v>
      </c>
      <c r="F1377" s="59">
        <v>42</v>
      </c>
      <c r="G1377" s="59"/>
      <c r="H1377" s="59">
        <v>54</v>
      </c>
      <c r="I1377" s="59">
        <v>51</v>
      </c>
      <c r="J1377" s="59"/>
      <c r="K1377" s="61">
        <v>9</v>
      </c>
      <c r="L1377" t="s">
        <v>153</v>
      </c>
    </row>
    <row r="1378" spans="1:13" outlineLevel="1" x14ac:dyDescent="0.25">
      <c r="A1378" s="52">
        <f t="shared" si="130"/>
        <v>56</v>
      </c>
      <c r="B1378" s="52" t="str">
        <f t="shared" si="131"/>
        <v/>
      </c>
      <c r="C1378" s="58">
        <f t="shared" si="128"/>
        <v>10</v>
      </c>
      <c r="D1378" s="58" t="str">
        <f t="shared" si="129"/>
        <v>C</v>
      </c>
      <c r="E1378" s="59">
        <v>53</v>
      </c>
      <c r="F1378" s="59">
        <v>46</v>
      </c>
      <c r="G1378" s="59">
        <v>52</v>
      </c>
      <c r="H1378" s="59">
        <v>3</v>
      </c>
      <c r="I1378" s="59">
        <v>55</v>
      </c>
      <c r="J1378" s="59">
        <v>33</v>
      </c>
      <c r="K1378" s="61">
        <v>10</v>
      </c>
      <c r="L1378" t="s">
        <v>153</v>
      </c>
    </row>
    <row r="1379" spans="1:13" outlineLevel="1" x14ac:dyDescent="0.25">
      <c r="A1379" s="52">
        <f t="shared" si="130"/>
        <v>56</v>
      </c>
      <c r="B1379" s="52" t="str">
        <f t="shared" si="131"/>
        <v/>
      </c>
      <c r="C1379" s="58">
        <f t="shared" si="128"/>
        <v>1</v>
      </c>
      <c r="D1379" s="58" t="str">
        <f t="shared" si="129"/>
        <v>D</v>
      </c>
      <c r="E1379" s="59">
        <v>53</v>
      </c>
      <c r="F1379" s="59">
        <v>14</v>
      </c>
      <c r="G1379" s="59">
        <v>12</v>
      </c>
      <c r="H1379" s="59">
        <v>7</v>
      </c>
      <c r="I1379" s="59">
        <v>56</v>
      </c>
      <c r="J1379" s="59">
        <v>6</v>
      </c>
      <c r="K1379" s="61">
        <v>1</v>
      </c>
      <c r="L1379" t="s">
        <v>154</v>
      </c>
    </row>
    <row r="1380" spans="1:13" outlineLevel="1" x14ac:dyDescent="0.25">
      <c r="A1380" s="52">
        <f t="shared" si="130"/>
        <v>56</v>
      </c>
      <c r="B1380" s="52" t="str">
        <f t="shared" si="131"/>
        <v/>
      </c>
      <c r="C1380" s="58">
        <f t="shared" si="128"/>
        <v>2</v>
      </c>
      <c r="D1380" s="58" t="str">
        <f t="shared" si="129"/>
        <v>D</v>
      </c>
      <c r="E1380" s="59">
        <v>54</v>
      </c>
      <c r="F1380" s="59">
        <v>18</v>
      </c>
      <c r="G1380" s="59">
        <v>3</v>
      </c>
      <c r="H1380" s="59">
        <v>11</v>
      </c>
      <c r="I1380" s="59">
        <v>55</v>
      </c>
      <c r="J1380" s="59">
        <v>10</v>
      </c>
      <c r="K1380" s="61">
        <v>2</v>
      </c>
      <c r="L1380" t="s">
        <v>154</v>
      </c>
    </row>
    <row r="1381" spans="1:13" outlineLevel="1" x14ac:dyDescent="0.25">
      <c r="A1381" s="52">
        <f t="shared" si="130"/>
        <v>56</v>
      </c>
      <c r="B1381" s="52" t="str">
        <f t="shared" si="131"/>
        <v/>
      </c>
      <c r="C1381" s="58">
        <f t="shared" si="128"/>
        <v>3</v>
      </c>
      <c r="D1381" s="58" t="str">
        <f t="shared" si="129"/>
        <v>D</v>
      </c>
      <c r="E1381" s="59">
        <v>15</v>
      </c>
      <c r="F1381" s="59">
        <v>28</v>
      </c>
      <c r="G1381" s="59">
        <v>1</v>
      </c>
      <c r="H1381" s="59">
        <v>39</v>
      </c>
      <c r="I1381" s="59">
        <v>22</v>
      </c>
      <c r="J1381" s="59">
        <v>34</v>
      </c>
      <c r="K1381" s="61">
        <v>3</v>
      </c>
      <c r="L1381" t="s">
        <v>154</v>
      </c>
    </row>
    <row r="1382" spans="1:13" outlineLevel="1" x14ac:dyDescent="0.25">
      <c r="A1382" s="52">
        <f t="shared" si="130"/>
        <v>56</v>
      </c>
      <c r="B1382" s="52" t="str">
        <f t="shared" si="131"/>
        <v/>
      </c>
      <c r="C1382" s="58">
        <f t="shared" si="128"/>
        <v>4</v>
      </c>
      <c r="D1382" s="58" t="str">
        <f t="shared" si="129"/>
        <v>D</v>
      </c>
      <c r="E1382" s="59">
        <v>13</v>
      </c>
      <c r="F1382" s="59">
        <v>26</v>
      </c>
      <c r="G1382" s="59">
        <v>5</v>
      </c>
      <c r="H1382" s="59">
        <v>19</v>
      </c>
      <c r="I1382" s="59">
        <v>32</v>
      </c>
      <c r="J1382" s="59">
        <v>51</v>
      </c>
      <c r="K1382" s="61">
        <v>4</v>
      </c>
      <c r="L1382" t="s">
        <v>154</v>
      </c>
    </row>
    <row r="1383" spans="1:13" outlineLevel="1" x14ac:dyDescent="0.25">
      <c r="A1383" s="52">
        <f t="shared" si="130"/>
        <v>56</v>
      </c>
      <c r="B1383" s="52" t="str">
        <f t="shared" si="131"/>
        <v/>
      </c>
      <c r="C1383" s="58">
        <f t="shared" si="128"/>
        <v>5</v>
      </c>
      <c r="D1383" s="58" t="str">
        <f t="shared" si="129"/>
        <v>D</v>
      </c>
      <c r="E1383" s="59">
        <v>17</v>
      </c>
      <c r="F1383" s="59">
        <v>30</v>
      </c>
      <c r="G1383" s="59">
        <v>2</v>
      </c>
      <c r="H1383" s="59">
        <v>23</v>
      </c>
      <c r="I1383" s="59">
        <v>36</v>
      </c>
      <c r="J1383" s="59">
        <v>16</v>
      </c>
      <c r="K1383" s="61">
        <v>5</v>
      </c>
      <c r="L1383" t="s">
        <v>154</v>
      </c>
    </row>
    <row r="1384" spans="1:13" outlineLevel="1" x14ac:dyDescent="0.25">
      <c r="A1384" s="52">
        <f t="shared" si="130"/>
        <v>56</v>
      </c>
      <c r="B1384" s="52" t="str">
        <f t="shared" si="131"/>
        <v/>
      </c>
      <c r="C1384" s="58">
        <f t="shared" si="128"/>
        <v>6</v>
      </c>
      <c r="D1384" s="58" t="str">
        <f t="shared" si="129"/>
        <v>D</v>
      </c>
      <c r="E1384" s="59">
        <v>27</v>
      </c>
      <c r="F1384" s="59">
        <v>40</v>
      </c>
      <c r="G1384" s="59"/>
      <c r="H1384" s="59">
        <v>20</v>
      </c>
      <c r="I1384" s="59">
        <v>8</v>
      </c>
      <c r="J1384" s="59"/>
      <c r="K1384" s="61">
        <v>6</v>
      </c>
      <c r="L1384" t="s">
        <v>154</v>
      </c>
    </row>
    <row r="1385" spans="1:13" outlineLevel="1" x14ac:dyDescent="0.25">
      <c r="A1385" s="52">
        <f t="shared" si="130"/>
        <v>56</v>
      </c>
      <c r="B1385" s="52" t="str">
        <f t="shared" si="131"/>
        <v/>
      </c>
      <c r="C1385" s="58">
        <f t="shared" si="128"/>
        <v>7</v>
      </c>
      <c r="D1385" s="58" t="str">
        <f t="shared" si="129"/>
        <v>D</v>
      </c>
      <c r="E1385" s="59">
        <v>33</v>
      </c>
      <c r="F1385" s="59">
        <v>38</v>
      </c>
      <c r="G1385" s="59">
        <v>49</v>
      </c>
      <c r="H1385" s="59">
        <v>31</v>
      </c>
      <c r="I1385" s="59">
        <v>44</v>
      </c>
      <c r="J1385" s="59">
        <v>21</v>
      </c>
      <c r="K1385" s="61">
        <v>7</v>
      </c>
      <c r="L1385" t="s">
        <v>154</v>
      </c>
    </row>
    <row r="1386" spans="1:13" outlineLevel="1" x14ac:dyDescent="0.25">
      <c r="A1386" s="52">
        <f t="shared" si="130"/>
        <v>56</v>
      </c>
      <c r="B1386" s="52" t="str">
        <f t="shared" si="131"/>
        <v/>
      </c>
      <c r="C1386" s="58">
        <f t="shared" si="128"/>
        <v>8</v>
      </c>
      <c r="D1386" s="58" t="str">
        <f t="shared" si="129"/>
        <v>D</v>
      </c>
      <c r="E1386" s="59">
        <v>29</v>
      </c>
      <c r="F1386" s="59">
        <v>42</v>
      </c>
      <c r="G1386" s="59">
        <v>47</v>
      </c>
      <c r="H1386" s="59">
        <v>35</v>
      </c>
      <c r="I1386" s="59">
        <v>48</v>
      </c>
      <c r="J1386" s="59">
        <v>24</v>
      </c>
      <c r="K1386" s="61">
        <v>8</v>
      </c>
      <c r="L1386" t="s">
        <v>154</v>
      </c>
    </row>
    <row r="1387" spans="1:13" outlineLevel="1" x14ac:dyDescent="0.25">
      <c r="A1387" s="52">
        <f t="shared" si="130"/>
        <v>56</v>
      </c>
      <c r="B1387" s="52" t="str">
        <f t="shared" si="131"/>
        <v/>
      </c>
      <c r="C1387" s="58">
        <f t="shared" si="128"/>
        <v>9</v>
      </c>
      <c r="D1387" s="58" t="str">
        <f t="shared" si="129"/>
        <v>D</v>
      </c>
      <c r="E1387" s="59">
        <v>25</v>
      </c>
      <c r="F1387" s="59">
        <v>46</v>
      </c>
      <c r="G1387" s="59"/>
      <c r="H1387" s="59">
        <v>9</v>
      </c>
      <c r="I1387" s="59">
        <v>52</v>
      </c>
      <c r="J1387" s="59"/>
      <c r="K1387" s="61">
        <v>9</v>
      </c>
      <c r="L1387" t="s">
        <v>154</v>
      </c>
    </row>
    <row r="1388" spans="1:13" ht="15.75" outlineLevel="1" thickBot="1" x14ac:dyDescent="0.3">
      <c r="A1388" s="52">
        <f t="shared" si="130"/>
        <v>56</v>
      </c>
      <c r="B1388" s="52" t="str">
        <f t="shared" si="131"/>
        <v/>
      </c>
      <c r="C1388" s="58">
        <f t="shared" si="128"/>
        <v>10</v>
      </c>
      <c r="D1388" s="58" t="str">
        <f t="shared" si="129"/>
        <v>D</v>
      </c>
      <c r="E1388" s="59">
        <v>37</v>
      </c>
      <c r="F1388" s="59">
        <v>50</v>
      </c>
      <c r="G1388" s="59">
        <v>45</v>
      </c>
      <c r="H1388" s="59">
        <v>4</v>
      </c>
      <c r="I1388" s="59">
        <v>43</v>
      </c>
      <c r="J1388" s="59">
        <v>41</v>
      </c>
      <c r="K1388" s="61">
        <v>10</v>
      </c>
      <c r="L1388" t="s">
        <v>154</v>
      </c>
    </row>
    <row r="1389" spans="1:13" ht="15.75" thickTop="1" x14ac:dyDescent="0.25">
      <c r="A1389" s="52">
        <v>57</v>
      </c>
      <c r="B1389" s="64" t="str">
        <f t="shared" si="131"/>
        <v/>
      </c>
      <c r="C1389" s="62">
        <f t="shared" si="128"/>
        <v>1</v>
      </c>
      <c r="D1389" s="62" t="str">
        <f t="shared" si="129"/>
        <v>A</v>
      </c>
      <c r="E1389" s="215">
        <v>1</v>
      </c>
      <c r="F1389" s="215">
        <v>2</v>
      </c>
      <c r="G1389" s="215">
        <v>46</v>
      </c>
      <c r="H1389" s="215">
        <v>3</v>
      </c>
      <c r="I1389" s="215">
        <v>4</v>
      </c>
      <c r="J1389" s="215">
        <v>44</v>
      </c>
      <c r="K1389" s="61">
        <v>1</v>
      </c>
      <c r="L1389" t="s">
        <v>151</v>
      </c>
      <c r="M1389" s="186" t="s">
        <v>281</v>
      </c>
    </row>
    <row r="1390" spans="1:13" outlineLevel="1" x14ac:dyDescent="0.25">
      <c r="A1390" s="52">
        <f t="shared" si="130"/>
        <v>57</v>
      </c>
      <c r="B1390" s="64" t="str">
        <f t="shared" si="131"/>
        <v/>
      </c>
      <c r="C1390" s="62">
        <f t="shared" si="128"/>
        <v>2</v>
      </c>
      <c r="D1390" s="62" t="str">
        <f t="shared" si="129"/>
        <v>A</v>
      </c>
      <c r="E1390" s="215">
        <v>5</v>
      </c>
      <c r="F1390" s="215">
        <v>6</v>
      </c>
      <c r="G1390" s="215">
        <v>41</v>
      </c>
      <c r="H1390" s="215">
        <v>7</v>
      </c>
      <c r="I1390" s="215">
        <v>8</v>
      </c>
      <c r="J1390" s="215">
        <v>48</v>
      </c>
      <c r="K1390" s="61">
        <v>2</v>
      </c>
      <c r="L1390" t="s">
        <v>151</v>
      </c>
    </row>
    <row r="1391" spans="1:13" outlineLevel="1" x14ac:dyDescent="0.25">
      <c r="A1391" s="52">
        <f t="shared" si="130"/>
        <v>57</v>
      </c>
      <c r="B1391" s="64" t="str">
        <f t="shared" si="131"/>
        <v/>
      </c>
      <c r="C1391" s="62">
        <f t="shared" si="128"/>
        <v>3</v>
      </c>
      <c r="D1391" s="62" t="str">
        <f t="shared" si="129"/>
        <v>A</v>
      </c>
      <c r="E1391" s="215">
        <v>9</v>
      </c>
      <c r="F1391" s="215">
        <v>10</v>
      </c>
      <c r="G1391" s="215">
        <v>45</v>
      </c>
      <c r="H1391" s="215">
        <v>11</v>
      </c>
      <c r="I1391" s="215">
        <v>12</v>
      </c>
      <c r="J1391" s="215">
        <v>52</v>
      </c>
      <c r="K1391" s="61">
        <v>3</v>
      </c>
      <c r="L1391" t="s">
        <v>151</v>
      </c>
    </row>
    <row r="1392" spans="1:13" outlineLevel="1" x14ac:dyDescent="0.25">
      <c r="A1392" s="52">
        <f t="shared" si="130"/>
        <v>57</v>
      </c>
      <c r="B1392" s="64" t="str">
        <f t="shared" si="131"/>
        <v/>
      </c>
      <c r="C1392" s="62">
        <f t="shared" si="128"/>
        <v>4</v>
      </c>
      <c r="D1392" s="62" t="str">
        <f t="shared" si="129"/>
        <v>A</v>
      </c>
      <c r="E1392" s="215">
        <v>13</v>
      </c>
      <c r="F1392" s="215">
        <v>14</v>
      </c>
      <c r="G1392" s="215">
        <v>49</v>
      </c>
      <c r="H1392" s="215">
        <v>15</v>
      </c>
      <c r="I1392" s="215">
        <v>16</v>
      </c>
      <c r="J1392" s="215">
        <v>42</v>
      </c>
      <c r="K1392" s="61">
        <v>4</v>
      </c>
      <c r="L1392" t="s">
        <v>151</v>
      </c>
    </row>
    <row r="1393" spans="1:12" outlineLevel="1" x14ac:dyDescent="0.25">
      <c r="A1393" s="52">
        <f t="shared" si="130"/>
        <v>57</v>
      </c>
      <c r="B1393" s="64" t="str">
        <f t="shared" si="131"/>
        <v/>
      </c>
      <c r="C1393" s="62">
        <f t="shared" si="128"/>
        <v>5</v>
      </c>
      <c r="D1393" s="62" t="str">
        <f t="shared" si="129"/>
        <v>A</v>
      </c>
      <c r="E1393" s="215">
        <v>17</v>
      </c>
      <c r="F1393" s="215">
        <v>18</v>
      </c>
      <c r="G1393" s="215">
        <v>43</v>
      </c>
      <c r="H1393" s="215">
        <v>19</v>
      </c>
      <c r="I1393" s="215">
        <v>20</v>
      </c>
      <c r="J1393" s="215">
        <v>55</v>
      </c>
      <c r="K1393" s="61">
        <v>5</v>
      </c>
      <c r="L1393" t="s">
        <v>151</v>
      </c>
    </row>
    <row r="1394" spans="1:12" outlineLevel="1" x14ac:dyDescent="0.25">
      <c r="A1394" s="52">
        <f t="shared" si="130"/>
        <v>57</v>
      </c>
      <c r="B1394" s="64" t="str">
        <f t="shared" si="131"/>
        <v/>
      </c>
      <c r="C1394" s="62">
        <f t="shared" ref="C1394:C1442" si="132">K1394</f>
        <v>6</v>
      </c>
      <c r="D1394" s="62" t="str">
        <f t="shared" ref="D1394:D1442" si="133">IF(C1394="","",L1394)</f>
        <v>A</v>
      </c>
      <c r="E1394" s="215">
        <v>21</v>
      </c>
      <c r="F1394" s="215">
        <v>22</v>
      </c>
      <c r="G1394" s="215">
        <v>47</v>
      </c>
      <c r="H1394" s="215">
        <v>23</v>
      </c>
      <c r="I1394" s="215">
        <v>24</v>
      </c>
      <c r="J1394" s="215"/>
      <c r="K1394" s="61">
        <v>6</v>
      </c>
      <c r="L1394" t="s">
        <v>151</v>
      </c>
    </row>
    <row r="1395" spans="1:12" outlineLevel="1" x14ac:dyDescent="0.25">
      <c r="A1395" s="52">
        <f t="shared" si="130"/>
        <v>57</v>
      </c>
      <c r="B1395" s="64" t="str">
        <f t="shared" si="131"/>
        <v/>
      </c>
      <c r="C1395" s="62">
        <f t="shared" si="132"/>
        <v>7</v>
      </c>
      <c r="D1395" s="62" t="str">
        <f t="shared" si="133"/>
        <v>A</v>
      </c>
      <c r="E1395" s="215">
        <v>25</v>
      </c>
      <c r="F1395" s="215">
        <v>26</v>
      </c>
      <c r="G1395" s="215">
        <v>51</v>
      </c>
      <c r="H1395" s="215">
        <v>27</v>
      </c>
      <c r="I1395" s="215">
        <v>28</v>
      </c>
      <c r="J1395" s="215">
        <v>50</v>
      </c>
      <c r="K1395" s="61">
        <v>7</v>
      </c>
      <c r="L1395" t="s">
        <v>151</v>
      </c>
    </row>
    <row r="1396" spans="1:12" outlineLevel="1" x14ac:dyDescent="0.25">
      <c r="A1396" s="52">
        <f t="shared" si="130"/>
        <v>57</v>
      </c>
      <c r="B1396" s="64" t="str">
        <f t="shared" si="131"/>
        <v/>
      </c>
      <c r="C1396" s="62">
        <f t="shared" si="132"/>
        <v>8</v>
      </c>
      <c r="D1396" s="62" t="str">
        <f t="shared" si="133"/>
        <v>A</v>
      </c>
      <c r="E1396" s="215">
        <v>29</v>
      </c>
      <c r="F1396" s="215">
        <v>30</v>
      </c>
      <c r="G1396" s="215">
        <v>56</v>
      </c>
      <c r="H1396" s="215">
        <v>31</v>
      </c>
      <c r="I1396" s="215">
        <v>32</v>
      </c>
      <c r="J1396" s="215">
        <v>54</v>
      </c>
      <c r="K1396" s="61">
        <v>8</v>
      </c>
      <c r="L1396" t="s">
        <v>151</v>
      </c>
    </row>
    <row r="1397" spans="1:12" outlineLevel="1" x14ac:dyDescent="0.25">
      <c r="A1397" s="52">
        <f t="shared" si="130"/>
        <v>57</v>
      </c>
      <c r="B1397" s="64" t="str">
        <f t="shared" si="131"/>
        <v/>
      </c>
      <c r="C1397" s="62">
        <f t="shared" si="132"/>
        <v>9</v>
      </c>
      <c r="D1397" s="62" t="str">
        <f t="shared" si="133"/>
        <v>A</v>
      </c>
      <c r="E1397" s="215">
        <v>33</v>
      </c>
      <c r="F1397" s="215">
        <v>34</v>
      </c>
      <c r="G1397" s="215"/>
      <c r="H1397" s="215">
        <v>35</v>
      </c>
      <c r="I1397" s="215">
        <v>36</v>
      </c>
      <c r="J1397" s="215"/>
      <c r="K1397" s="61">
        <v>9</v>
      </c>
      <c r="L1397" t="s">
        <v>151</v>
      </c>
    </row>
    <row r="1398" spans="1:12" outlineLevel="1" x14ac:dyDescent="0.25">
      <c r="A1398" s="52">
        <f t="shared" si="130"/>
        <v>57</v>
      </c>
      <c r="B1398" s="64" t="str">
        <f t="shared" si="131"/>
        <v/>
      </c>
      <c r="C1398" s="62">
        <f t="shared" si="132"/>
        <v>10</v>
      </c>
      <c r="D1398" s="62" t="str">
        <f t="shared" si="133"/>
        <v>A</v>
      </c>
      <c r="E1398" s="215">
        <v>37</v>
      </c>
      <c r="F1398" s="215">
        <v>38</v>
      </c>
      <c r="G1398" s="215">
        <v>57</v>
      </c>
      <c r="H1398" s="215">
        <v>39</v>
      </c>
      <c r="I1398" s="215">
        <v>40</v>
      </c>
      <c r="J1398" s="215">
        <v>53</v>
      </c>
      <c r="K1398" s="61">
        <v>10</v>
      </c>
      <c r="L1398" t="s">
        <v>151</v>
      </c>
    </row>
    <row r="1399" spans="1:12" outlineLevel="1" x14ac:dyDescent="0.25">
      <c r="A1399" s="52">
        <f>A1398</f>
        <v>57</v>
      </c>
      <c r="B1399" s="64" t="str">
        <f t="shared" si="131"/>
        <v/>
      </c>
      <c r="C1399" s="62">
        <f t="shared" si="132"/>
        <v>1</v>
      </c>
      <c r="D1399" s="62" t="str">
        <f t="shared" si="133"/>
        <v>B</v>
      </c>
      <c r="E1399" s="215">
        <v>29</v>
      </c>
      <c r="F1399" s="215">
        <v>34</v>
      </c>
      <c r="G1399" s="215">
        <v>50</v>
      </c>
      <c r="H1399" s="215">
        <v>39</v>
      </c>
      <c r="I1399" s="215">
        <v>44</v>
      </c>
      <c r="J1399" s="215">
        <v>8</v>
      </c>
      <c r="K1399" s="61">
        <v>1</v>
      </c>
      <c r="L1399" t="s">
        <v>152</v>
      </c>
    </row>
    <row r="1400" spans="1:12" outlineLevel="1" x14ac:dyDescent="0.25">
      <c r="A1400" s="52">
        <f t="shared" si="130"/>
        <v>57</v>
      </c>
      <c r="B1400" s="64" t="str">
        <f t="shared" si="131"/>
        <v/>
      </c>
      <c r="C1400" s="62">
        <f t="shared" si="132"/>
        <v>2</v>
      </c>
      <c r="D1400" s="62" t="str">
        <f t="shared" si="133"/>
        <v>B</v>
      </c>
      <c r="E1400" s="215">
        <v>5</v>
      </c>
      <c r="F1400" s="215">
        <v>10</v>
      </c>
      <c r="G1400" s="215">
        <v>53</v>
      </c>
      <c r="H1400" s="215">
        <v>15</v>
      </c>
      <c r="I1400" s="215">
        <v>20</v>
      </c>
      <c r="J1400" s="215">
        <v>12</v>
      </c>
      <c r="K1400" s="61">
        <v>2</v>
      </c>
      <c r="L1400" t="s">
        <v>152</v>
      </c>
    </row>
    <row r="1401" spans="1:12" outlineLevel="1" x14ac:dyDescent="0.25">
      <c r="A1401" s="52">
        <f t="shared" si="130"/>
        <v>57</v>
      </c>
      <c r="B1401" s="64" t="str">
        <f t="shared" si="131"/>
        <v/>
      </c>
      <c r="C1401" s="62">
        <f t="shared" si="132"/>
        <v>3</v>
      </c>
      <c r="D1401" s="62" t="str">
        <f t="shared" si="133"/>
        <v>B</v>
      </c>
      <c r="E1401" s="215">
        <v>9</v>
      </c>
      <c r="F1401" s="215">
        <v>14</v>
      </c>
      <c r="G1401" s="215">
        <v>49</v>
      </c>
      <c r="H1401" s="215">
        <v>19</v>
      </c>
      <c r="I1401" s="215">
        <v>24</v>
      </c>
      <c r="J1401" s="215">
        <v>54</v>
      </c>
      <c r="K1401" s="61">
        <v>3</v>
      </c>
      <c r="L1401" t="s">
        <v>152</v>
      </c>
    </row>
    <row r="1402" spans="1:12" outlineLevel="1" x14ac:dyDescent="0.25">
      <c r="A1402" s="52">
        <f t="shared" si="130"/>
        <v>57</v>
      </c>
      <c r="B1402" s="64" t="str">
        <f t="shared" si="131"/>
        <v/>
      </c>
      <c r="C1402" s="62">
        <f t="shared" si="132"/>
        <v>4</v>
      </c>
      <c r="D1402" s="62" t="str">
        <f t="shared" si="133"/>
        <v>B</v>
      </c>
      <c r="E1402" s="215">
        <v>13</v>
      </c>
      <c r="F1402" s="215">
        <v>18</v>
      </c>
      <c r="G1402" s="215">
        <v>56</v>
      </c>
      <c r="H1402" s="215">
        <v>23</v>
      </c>
      <c r="I1402" s="215">
        <v>28</v>
      </c>
      <c r="J1402" s="215">
        <v>55</v>
      </c>
      <c r="K1402" s="61">
        <v>4</v>
      </c>
      <c r="L1402" t="s">
        <v>152</v>
      </c>
    </row>
    <row r="1403" spans="1:12" outlineLevel="1" x14ac:dyDescent="0.25">
      <c r="A1403" s="52">
        <f t="shared" si="130"/>
        <v>57</v>
      </c>
      <c r="B1403" s="64" t="str">
        <f t="shared" si="131"/>
        <v/>
      </c>
      <c r="C1403" s="62">
        <f t="shared" si="132"/>
        <v>5</v>
      </c>
      <c r="D1403" s="62" t="str">
        <f t="shared" si="133"/>
        <v>B</v>
      </c>
      <c r="E1403" s="215">
        <v>17</v>
      </c>
      <c r="F1403" s="215">
        <v>22</v>
      </c>
      <c r="G1403" s="215">
        <v>57</v>
      </c>
      <c r="H1403" s="215">
        <v>27</v>
      </c>
      <c r="I1403" s="215">
        <v>32</v>
      </c>
      <c r="J1403" s="215">
        <v>3</v>
      </c>
      <c r="K1403" s="61">
        <v>5</v>
      </c>
      <c r="L1403" t="s">
        <v>152</v>
      </c>
    </row>
    <row r="1404" spans="1:12" outlineLevel="1" x14ac:dyDescent="0.25">
      <c r="A1404" s="52">
        <f t="shared" si="130"/>
        <v>57</v>
      </c>
      <c r="B1404" s="64" t="str">
        <f t="shared" si="131"/>
        <v/>
      </c>
      <c r="C1404" s="62">
        <f t="shared" si="132"/>
        <v>6</v>
      </c>
      <c r="D1404" s="62" t="str">
        <f t="shared" si="133"/>
        <v>B</v>
      </c>
      <c r="E1404" s="215">
        <v>21</v>
      </c>
      <c r="F1404" s="215">
        <v>26</v>
      </c>
      <c r="G1404" s="215">
        <v>4</v>
      </c>
      <c r="H1404" s="215">
        <v>31</v>
      </c>
      <c r="I1404" s="215">
        <v>37</v>
      </c>
      <c r="J1404" s="215"/>
      <c r="K1404" s="61">
        <v>6</v>
      </c>
      <c r="L1404" t="s">
        <v>152</v>
      </c>
    </row>
    <row r="1405" spans="1:12" outlineLevel="1" x14ac:dyDescent="0.25">
      <c r="A1405" s="52">
        <f t="shared" si="130"/>
        <v>57</v>
      </c>
      <c r="B1405" s="64" t="str">
        <f t="shared" si="131"/>
        <v/>
      </c>
      <c r="C1405" s="62">
        <f t="shared" si="132"/>
        <v>7</v>
      </c>
      <c r="D1405" s="62" t="str">
        <f t="shared" si="133"/>
        <v>B</v>
      </c>
      <c r="E1405" s="215">
        <v>25</v>
      </c>
      <c r="F1405" s="215">
        <v>33</v>
      </c>
      <c r="G1405" s="215">
        <v>45</v>
      </c>
      <c r="H1405" s="215">
        <v>35</v>
      </c>
      <c r="I1405" s="215">
        <v>40</v>
      </c>
      <c r="J1405" s="215">
        <v>7</v>
      </c>
      <c r="K1405" s="61">
        <v>7</v>
      </c>
      <c r="L1405" t="s">
        <v>152</v>
      </c>
    </row>
    <row r="1406" spans="1:12" outlineLevel="1" x14ac:dyDescent="0.25">
      <c r="A1406" s="52">
        <f t="shared" si="130"/>
        <v>57</v>
      </c>
      <c r="B1406" s="64" t="str">
        <f t="shared" si="131"/>
        <v/>
      </c>
      <c r="C1406" s="62">
        <f t="shared" si="132"/>
        <v>8</v>
      </c>
      <c r="D1406" s="62" t="str">
        <f t="shared" si="133"/>
        <v>B</v>
      </c>
      <c r="E1406" s="215">
        <v>1</v>
      </c>
      <c r="F1406" s="215">
        <v>6</v>
      </c>
      <c r="G1406" s="215">
        <v>2</v>
      </c>
      <c r="H1406" s="215">
        <v>11</v>
      </c>
      <c r="I1406" s="215">
        <v>16</v>
      </c>
      <c r="J1406" s="215">
        <v>46</v>
      </c>
      <c r="K1406" s="61">
        <v>8</v>
      </c>
      <c r="L1406" t="s">
        <v>152</v>
      </c>
    </row>
    <row r="1407" spans="1:12" outlineLevel="1" x14ac:dyDescent="0.25">
      <c r="A1407" s="52">
        <f t="shared" si="130"/>
        <v>57</v>
      </c>
      <c r="B1407" s="64" t="str">
        <f t="shared" si="131"/>
        <v/>
      </c>
      <c r="C1407" s="62">
        <f t="shared" si="132"/>
        <v>9</v>
      </c>
      <c r="D1407" s="62" t="str">
        <f t="shared" si="133"/>
        <v>B</v>
      </c>
      <c r="E1407" s="215">
        <v>30</v>
      </c>
      <c r="F1407" s="215">
        <v>38</v>
      </c>
      <c r="G1407" s="215"/>
      <c r="H1407" s="215">
        <v>43</v>
      </c>
      <c r="I1407" s="215">
        <v>48</v>
      </c>
      <c r="J1407" s="215"/>
      <c r="K1407" s="61">
        <v>9</v>
      </c>
      <c r="L1407" t="s">
        <v>152</v>
      </c>
    </row>
    <row r="1408" spans="1:12" outlineLevel="1" x14ac:dyDescent="0.25">
      <c r="A1408" s="52">
        <f t="shared" si="130"/>
        <v>57</v>
      </c>
      <c r="B1408" s="64" t="str">
        <f t="shared" si="131"/>
        <v/>
      </c>
      <c r="C1408" s="62">
        <f t="shared" si="132"/>
        <v>10</v>
      </c>
      <c r="D1408" s="62" t="str">
        <f t="shared" si="133"/>
        <v>B</v>
      </c>
      <c r="E1408" s="215">
        <v>36</v>
      </c>
      <c r="F1408" s="215">
        <v>42</v>
      </c>
      <c r="G1408" s="215">
        <v>51</v>
      </c>
      <c r="H1408" s="215">
        <v>47</v>
      </c>
      <c r="I1408" s="215">
        <v>52</v>
      </c>
      <c r="J1408" s="215">
        <v>41</v>
      </c>
      <c r="K1408" s="61">
        <v>10</v>
      </c>
      <c r="L1408" t="s">
        <v>152</v>
      </c>
    </row>
    <row r="1409" spans="1:12" outlineLevel="1" x14ac:dyDescent="0.25">
      <c r="A1409" s="52">
        <f>A1408</f>
        <v>57</v>
      </c>
      <c r="B1409" s="64" t="str">
        <f t="shared" si="131"/>
        <v/>
      </c>
      <c r="C1409" s="62">
        <f t="shared" si="132"/>
        <v>1</v>
      </c>
      <c r="D1409" s="62" t="str">
        <f t="shared" si="133"/>
        <v>C</v>
      </c>
      <c r="E1409" s="215">
        <v>17</v>
      </c>
      <c r="F1409" s="215">
        <v>26</v>
      </c>
      <c r="G1409" s="215">
        <v>30</v>
      </c>
      <c r="H1409" s="215">
        <v>24</v>
      </c>
      <c r="I1409" s="215">
        <v>35</v>
      </c>
      <c r="J1409" s="215">
        <v>7</v>
      </c>
      <c r="K1409" s="61">
        <v>1</v>
      </c>
      <c r="L1409" t="s">
        <v>153</v>
      </c>
    </row>
    <row r="1410" spans="1:12" outlineLevel="1" x14ac:dyDescent="0.25">
      <c r="A1410" s="52">
        <f t="shared" si="130"/>
        <v>57</v>
      </c>
      <c r="B1410" s="64" t="str">
        <f t="shared" si="131"/>
        <v/>
      </c>
      <c r="C1410" s="62">
        <f t="shared" si="132"/>
        <v>2</v>
      </c>
      <c r="D1410" s="62" t="str">
        <f t="shared" si="133"/>
        <v>C</v>
      </c>
      <c r="E1410" s="215">
        <v>5</v>
      </c>
      <c r="F1410" s="215">
        <v>14</v>
      </c>
      <c r="G1410" s="215">
        <v>50</v>
      </c>
      <c r="H1410" s="215">
        <v>12</v>
      </c>
      <c r="I1410" s="215">
        <v>23</v>
      </c>
      <c r="J1410" s="215">
        <v>11</v>
      </c>
      <c r="K1410" s="61">
        <v>2</v>
      </c>
      <c r="L1410" t="s">
        <v>153</v>
      </c>
    </row>
    <row r="1411" spans="1:12" outlineLevel="1" x14ac:dyDescent="0.25">
      <c r="A1411" s="52">
        <f t="shared" si="130"/>
        <v>57</v>
      </c>
      <c r="B1411" s="64" t="str">
        <f t="shared" si="131"/>
        <v/>
      </c>
      <c r="C1411" s="62">
        <f t="shared" si="132"/>
        <v>3</v>
      </c>
      <c r="D1411" s="62" t="str">
        <f t="shared" si="133"/>
        <v>C</v>
      </c>
      <c r="E1411" s="215">
        <v>9</v>
      </c>
      <c r="F1411" s="215">
        <v>18</v>
      </c>
      <c r="G1411" s="215">
        <v>45</v>
      </c>
      <c r="H1411" s="215">
        <v>16</v>
      </c>
      <c r="I1411" s="215">
        <v>27</v>
      </c>
      <c r="J1411" s="215">
        <v>4</v>
      </c>
      <c r="K1411" s="61">
        <v>3</v>
      </c>
      <c r="L1411" t="s">
        <v>153</v>
      </c>
    </row>
    <row r="1412" spans="1:12" outlineLevel="1" x14ac:dyDescent="0.25">
      <c r="A1412" s="52">
        <f t="shared" si="130"/>
        <v>57</v>
      </c>
      <c r="B1412" s="64" t="str">
        <f t="shared" si="131"/>
        <v/>
      </c>
      <c r="C1412" s="62">
        <f t="shared" si="132"/>
        <v>4</v>
      </c>
      <c r="D1412" s="62" t="str">
        <f t="shared" si="133"/>
        <v>C</v>
      </c>
      <c r="E1412" s="215">
        <v>13</v>
      </c>
      <c r="F1412" s="215">
        <v>22</v>
      </c>
      <c r="G1412" s="215">
        <v>49</v>
      </c>
      <c r="H1412" s="215">
        <v>20</v>
      </c>
      <c r="I1412" s="215">
        <v>31</v>
      </c>
      <c r="J1412" s="215">
        <v>48</v>
      </c>
      <c r="K1412" s="61">
        <v>4</v>
      </c>
      <c r="L1412" t="s">
        <v>153</v>
      </c>
    </row>
    <row r="1413" spans="1:12" outlineLevel="1" x14ac:dyDescent="0.25">
      <c r="A1413" s="52">
        <f t="shared" si="130"/>
        <v>57</v>
      </c>
      <c r="B1413" s="64" t="str">
        <f t="shared" si="131"/>
        <v/>
      </c>
      <c r="C1413" s="62">
        <f t="shared" si="132"/>
        <v>5</v>
      </c>
      <c r="D1413" s="62" t="str">
        <f t="shared" si="133"/>
        <v>C</v>
      </c>
      <c r="E1413" s="215">
        <v>1</v>
      </c>
      <c r="F1413" s="215">
        <v>10</v>
      </c>
      <c r="G1413" s="215">
        <v>41</v>
      </c>
      <c r="H1413" s="215">
        <v>8</v>
      </c>
      <c r="I1413" s="215">
        <v>19</v>
      </c>
      <c r="J1413" s="215">
        <v>55</v>
      </c>
      <c r="K1413" s="61">
        <v>5</v>
      </c>
      <c r="L1413" t="s">
        <v>153</v>
      </c>
    </row>
    <row r="1414" spans="1:12" outlineLevel="1" x14ac:dyDescent="0.25">
      <c r="A1414" s="52">
        <f t="shared" ref="A1414:A1468" si="134">A1413</f>
        <v>57</v>
      </c>
      <c r="B1414" s="64" t="str">
        <f t="shared" si="131"/>
        <v/>
      </c>
      <c r="C1414" s="62">
        <f t="shared" si="132"/>
        <v>6</v>
      </c>
      <c r="D1414" s="62" t="str">
        <f t="shared" si="133"/>
        <v>C</v>
      </c>
      <c r="E1414" s="215">
        <v>21</v>
      </c>
      <c r="F1414" s="215">
        <v>53</v>
      </c>
      <c r="G1414" s="215">
        <v>33</v>
      </c>
      <c r="H1414" s="215">
        <v>28</v>
      </c>
      <c r="I1414" s="215">
        <v>39</v>
      </c>
      <c r="J1414" s="215"/>
      <c r="K1414" s="61">
        <v>6</v>
      </c>
      <c r="L1414" t="s">
        <v>153</v>
      </c>
    </row>
    <row r="1415" spans="1:12" outlineLevel="1" x14ac:dyDescent="0.25">
      <c r="A1415" s="52">
        <f t="shared" si="134"/>
        <v>57</v>
      </c>
      <c r="B1415" s="64" t="str">
        <f t="shared" si="131"/>
        <v/>
      </c>
      <c r="C1415" s="62">
        <f t="shared" si="132"/>
        <v>7</v>
      </c>
      <c r="D1415" s="62" t="str">
        <f t="shared" si="133"/>
        <v>C</v>
      </c>
      <c r="E1415" s="215">
        <v>25</v>
      </c>
      <c r="F1415" s="215">
        <v>34</v>
      </c>
      <c r="G1415" s="215">
        <v>6</v>
      </c>
      <c r="H1415" s="215">
        <v>32</v>
      </c>
      <c r="I1415" s="215">
        <v>43</v>
      </c>
      <c r="J1415" s="215">
        <v>52</v>
      </c>
      <c r="K1415" s="61">
        <v>7</v>
      </c>
      <c r="L1415" t="s">
        <v>153</v>
      </c>
    </row>
    <row r="1416" spans="1:12" outlineLevel="1" x14ac:dyDescent="0.25">
      <c r="A1416" s="52">
        <f t="shared" si="134"/>
        <v>57</v>
      </c>
      <c r="B1416" s="64" t="str">
        <f t="shared" si="131"/>
        <v/>
      </c>
      <c r="C1416" s="62">
        <f t="shared" si="132"/>
        <v>8</v>
      </c>
      <c r="D1416" s="62" t="str">
        <f t="shared" si="133"/>
        <v>C</v>
      </c>
      <c r="E1416" s="215">
        <v>29</v>
      </c>
      <c r="F1416" s="215">
        <v>38</v>
      </c>
      <c r="G1416" s="215">
        <v>54</v>
      </c>
      <c r="H1416" s="215">
        <v>36</v>
      </c>
      <c r="I1416" s="215">
        <v>47</v>
      </c>
      <c r="J1416" s="215">
        <v>15</v>
      </c>
      <c r="K1416" s="61">
        <v>8</v>
      </c>
      <c r="L1416" t="s">
        <v>153</v>
      </c>
    </row>
    <row r="1417" spans="1:12" outlineLevel="1" x14ac:dyDescent="0.25">
      <c r="A1417" s="52">
        <f t="shared" si="134"/>
        <v>57</v>
      </c>
      <c r="B1417" s="64" t="str">
        <f t="shared" si="131"/>
        <v/>
      </c>
      <c r="C1417" s="62">
        <f t="shared" si="132"/>
        <v>9</v>
      </c>
      <c r="D1417" s="62" t="str">
        <f t="shared" si="133"/>
        <v>C</v>
      </c>
      <c r="E1417" s="215">
        <v>2</v>
      </c>
      <c r="F1417" s="215">
        <v>42</v>
      </c>
      <c r="G1417" s="215"/>
      <c r="H1417" s="215">
        <v>40</v>
      </c>
      <c r="I1417" s="215">
        <v>57</v>
      </c>
      <c r="J1417" s="215"/>
      <c r="K1417" s="61">
        <v>9</v>
      </c>
      <c r="L1417" t="s">
        <v>153</v>
      </c>
    </row>
    <row r="1418" spans="1:12" outlineLevel="1" x14ac:dyDescent="0.25">
      <c r="A1418" s="52">
        <f t="shared" si="134"/>
        <v>57</v>
      </c>
      <c r="B1418" s="64" t="str">
        <f t="shared" si="131"/>
        <v/>
      </c>
      <c r="C1418" s="62">
        <f t="shared" si="132"/>
        <v>10</v>
      </c>
      <c r="D1418" s="62" t="str">
        <f t="shared" si="133"/>
        <v>C</v>
      </c>
      <c r="E1418" s="215">
        <v>37</v>
      </c>
      <c r="F1418" s="215">
        <v>46</v>
      </c>
      <c r="G1418" s="215">
        <v>51</v>
      </c>
      <c r="H1418" s="215">
        <v>3</v>
      </c>
      <c r="I1418" s="215">
        <v>44</v>
      </c>
      <c r="J1418" s="215">
        <v>56</v>
      </c>
      <c r="K1418" s="61">
        <v>10</v>
      </c>
      <c r="L1418" t="s">
        <v>153</v>
      </c>
    </row>
    <row r="1419" spans="1:12" outlineLevel="1" x14ac:dyDescent="0.25">
      <c r="A1419" s="52">
        <f>A1418</f>
        <v>57</v>
      </c>
      <c r="B1419" s="64" t="str">
        <f t="shared" ref="B1419:B1464" si="135">IF(A1419&lt;&gt;$B$3,"",$B$3&amp;"-"&amp;D1419&amp;"-"&amp;C1419)</f>
        <v/>
      </c>
      <c r="C1419" s="62">
        <f t="shared" si="132"/>
        <v>1</v>
      </c>
      <c r="D1419" s="62" t="str">
        <f t="shared" si="133"/>
        <v>D</v>
      </c>
      <c r="E1419" s="215">
        <v>6</v>
      </c>
      <c r="F1419" s="215">
        <v>45</v>
      </c>
      <c r="G1419" s="215">
        <v>48</v>
      </c>
      <c r="H1419" s="215">
        <v>12</v>
      </c>
      <c r="I1419" s="215">
        <v>51</v>
      </c>
      <c r="J1419" s="215">
        <v>2</v>
      </c>
      <c r="K1419" s="61">
        <v>1</v>
      </c>
      <c r="L1419" t="s">
        <v>154</v>
      </c>
    </row>
    <row r="1420" spans="1:12" outlineLevel="1" x14ac:dyDescent="0.25">
      <c r="A1420" s="52">
        <f t="shared" si="134"/>
        <v>57</v>
      </c>
      <c r="B1420" s="64" t="str">
        <f t="shared" si="135"/>
        <v/>
      </c>
      <c r="C1420" s="62">
        <f t="shared" si="132"/>
        <v>2</v>
      </c>
      <c r="D1420" s="62" t="str">
        <f t="shared" si="133"/>
        <v>D</v>
      </c>
      <c r="E1420" s="215">
        <v>5</v>
      </c>
      <c r="F1420" s="215">
        <v>18</v>
      </c>
      <c r="G1420" s="215">
        <v>57</v>
      </c>
      <c r="H1420" s="215">
        <v>11</v>
      </c>
      <c r="I1420" s="215">
        <v>24</v>
      </c>
      <c r="J1420" s="215">
        <v>1</v>
      </c>
      <c r="K1420" s="61">
        <v>2</v>
      </c>
      <c r="L1420" t="s">
        <v>154</v>
      </c>
    </row>
    <row r="1421" spans="1:12" outlineLevel="1" x14ac:dyDescent="0.25">
      <c r="A1421" s="52">
        <f t="shared" si="134"/>
        <v>57</v>
      </c>
      <c r="B1421" s="64" t="str">
        <f t="shared" si="135"/>
        <v/>
      </c>
      <c r="C1421" s="62">
        <f t="shared" si="132"/>
        <v>3</v>
      </c>
      <c r="D1421" s="62" t="str">
        <f t="shared" si="133"/>
        <v>D</v>
      </c>
      <c r="E1421" s="215">
        <v>15</v>
      </c>
      <c r="F1421" s="215">
        <v>28</v>
      </c>
      <c r="G1421" s="215">
        <v>3</v>
      </c>
      <c r="H1421" s="215">
        <v>9</v>
      </c>
      <c r="I1421" s="215">
        <v>22</v>
      </c>
      <c r="J1421" s="215">
        <v>10</v>
      </c>
      <c r="K1421" s="61">
        <v>3</v>
      </c>
      <c r="L1421" t="s">
        <v>154</v>
      </c>
    </row>
    <row r="1422" spans="1:12" outlineLevel="1" x14ac:dyDescent="0.25">
      <c r="A1422" s="52">
        <f t="shared" si="134"/>
        <v>57</v>
      </c>
      <c r="B1422" s="64" t="str">
        <f t="shared" si="135"/>
        <v/>
      </c>
      <c r="C1422" s="62">
        <f t="shared" si="132"/>
        <v>4</v>
      </c>
      <c r="D1422" s="62" t="str">
        <f t="shared" si="133"/>
        <v>D</v>
      </c>
      <c r="E1422" s="215">
        <v>13</v>
      </c>
      <c r="F1422" s="215">
        <v>26</v>
      </c>
      <c r="G1422" s="215">
        <v>52</v>
      </c>
      <c r="H1422" s="215">
        <v>19</v>
      </c>
      <c r="I1422" s="215">
        <v>33</v>
      </c>
      <c r="J1422" s="215">
        <v>8</v>
      </c>
      <c r="K1422" s="61">
        <v>4</v>
      </c>
      <c r="L1422" t="s">
        <v>154</v>
      </c>
    </row>
    <row r="1423" spans="1:12" outlineLevel="1" x14ac:dyDescent="0.25">
      <c r="A1423" s="52">
        <f t="shared" si="134"/>
        <v>57</v>
      </c>
      <c r="B1423" s="64" t="str">
        <f t="shared" si="135"/>
        <v/>
      </c>
      <c r="C1423" s="62">
        <f t="shared" si="132"/>
        <v>5</v>
      </c>
      <c r="D1423" s="62" t="str">
        <f t="shared" si="133"/>
        <v>D</v>
      </c>
      <c r="E1423" s="215">
        <v>17</v>
      </c>
      <c r="F1423" s="215">
        <v>30</v>
      </c>
      <c r="G1423" s="215">
        <v>7</v>
      </c>
      <c r="H1423" s="215">
        <v>23</v>
      </c>
      <c r="I1423" s="215">
        <v>36</v>
      </c>
      <c r="J1423" s="215">
        <v>41</v>
      </c>
      <c r="K1423" s="61">
        <v>5</v>
      </c>
      <c r="L1423" t="s">
        <v>154</v>
      </c>
    </row>
    <row r="1424" spans="1:12" outlineLevel="1" x14ac:dyDescent="0.25">
      <c r="A1424" s="52">
        <f t="shared" si="134"/>
        <v>57</v>
      </c>
      <c r="B1424" s="64" t="str">
        <f t="shared" si="135"/>
        <v/>
      </c>
      <c r="C1424" s="62">
        <f t="shared" si="132"/>
        <v>6</v>
      </c>
      <c r="D1424" s="62" t="str">
        <f t="shared" si="133"/>
        <v>D</v>
      </c>
      <c r="E1424" s="215">
        <v>27</v>
      </c>
      <c r="F1424" s="215">
        <v>40</v>
      </c>
      <c r="G1424" s="215">
        <v>47</v>
      </c>
      <c r="H1424" s="215">
        <v>21</v>
      </c>
      <c r="I1424" s="215">
        <v>20</v>
      </c>
      <c r="J1424" s="215"/>
      <c r="K1424" s="61">
        <v>6</v>
      </c>
      <c r="L1424" t="s">
        <v>154</v>
      </c>
    </row>
    <row r="1425" spans="1:13" outlineLevel="1" x14ac:dyDescent="0.25">
      <c r="A1425" s="52">
        <f t="shared" si="134"/>
        <v>57</v>
      </c>
      <c r="B1425" s="64" t="str">
        <f t="shared" si="135"/>
        <v/>
      </c>
      <c r="C1425" s="62">
        <f t="shared" si="132"/>
        <v>7</v>
      </c>
      <c r="D1425" s="62" t="str">
        <f t="shared" si="133"/>
        <v>D</v>
      </c>
      <c r="E1425" s="215">
        <v>25</v>
      </c>
      <c r="F1425" s="215">
        <v>38</v>
      </c>
      <c r="G1425" s="215">
        <v>55</v>
      </c>
      <c r="H1425" s="215">
        <v>31</v>
      </c>
      <c r="I1425" s="215">
        <v>44</v>
      </c>
      <c r="J1425" s="215">
        <v>34</v>
      </c>
      <c r="K1425" s="61">
        <v>7</v>
      </c>
      <c r="L1425" t="s">
        <v>154</v>
      </c>
    </row>
    <row r="1426" spans="1:13" outlineLevel="1" x14ac:dyDescent="0.25">
      <c r="A1426" s="52">
        <f t="shared" si="134"/>
        <v>57</v>
      </c>
      <c r="B1426" s="64" t="str">
        <f t="shared" si="135"/>
        <v/>
      </c>
      <c r="C1426" s="62">
        <f t="shared" si="132"/>
        <v>8</v>
      </c>
      <c r="D1426" s="62" t="str">
        <f t="shared" si="133"/>
        <v>D</v>
      </c>
      <c r="E1426" s="215">
        <v>39</v>
      </c>
      <c r="F1426" s="215">
        <v>42</v>
      </c>
      <c r="G1426" s="215">
        <v>56</v>
      </c>
      <c r="H1426" s="215">
        <v>35</v>
      </c>
      <c r="I1426" s="215">
        <v>53</v>
      </c>
      <c r="J1426" s="215">
        <v>16</v>
      </c>
      <c r="K1426" s="61">
        <v>8</v>
      </c>
      <c r="L1426" t="s">
        <v>154</v>
      </c>
    </row>
    <row r="1427" spans="1:13" outlineLevel="1" x14ac:dyDescent="0.25">
      <c r="A1427" s="52">
        <f t="shared" si="134"/>
        <v>57</v>
      </c>
      <c r="B1427" s="64" t="str">
        <f t="shared" si="135"/>
        <v/>
      </c>
      <c r="C1427" s="62">
        <f t="shared" si="132"/>
        <v>9</v>
      </c>
      <c r="D1427" s="62" t="str">
        <f t="shared" si="133"/>
        <v>D</v>
      </c>
      <c r="E1427" s="215">
        <v>32</v>
      </c>
      <c r="F1427" s="215">
        <v>46</v>
      </c>
      <c r="G1427" s="215"/>
      <c r="H1427" s="215">
        <v>29</v>
      </c>
      <c r="I1427" s="215">
        <v>54</v>
      </c>
      <c r="J1427" s="215"/>
      <c r="K1427" s="61">
        <v>9</v>
      </c>
      <c r="L1427" t="s">
        <v>154</v>
      </c>
    </row>
    <row r="1428" spans="1:13" ht="15.75" outlineLevel="1" thickBot="1" x14ac:dyDescent="0.3">
      <c r="A1428" s="52">
        <f t="shared" si="134"/>
        <v>57</v>
      </c>
      <c r="B1428" s="64" t="str">
        <f t="shared" si="135"/>
        <v/>
      </c>
      <c r="C1428" s="62">
        <f t="shared" si="132"/>
        <v>10</v>
      </c>
      <c r="D1428" s="62" t="str">
        <f t="shared" si="133"/>
        <v>D</v>
      </c>
      <c r="E1428" s="215">
        <v>37</v>
      </c>
      <c r="F1428" s="215">
        <v>50</v>
      </c>
      <c r="G1428" s="215">
        <v>49</v>
      </c>
      <c r="H1428" s="215">
        <v>4</v>
      </c>
      <c r="I1428" s="215">
        <v>43</v>
      </c>
      <c r="J1428" s="215">
        <v>14</v>
      </c>
      <c r="K1428" s="61">
        <v>10</v>
      </c>
      <c r="L1428" t="s">
        <v>154</v>
      </c>
    </row>
    <row r="1429" spans="1:13" ht="15.75" thickTop="1" x14ac:dyDescent="0.25">
      <c r="A1429" s="52">
        <v>58</v>
      </c>
      <c r="B1429" s="52" t="str">
        <f t="shared" si="135"/>
        <v/>
      </c>
      <c r="C1429" s="58">
        <f t="shared" si="132"/>
        <v>1</v>
      </c>
      <c r="D1429" s="58" t="str">
        <f t="shared" si="133"/>
        <v>A</v>
      </c>
      <c r="E1429" s="127">
        <v>1</v>
      </c>
      <c r="F1429" s="127">
        <v>2</v>
      </c>
      <c r="G1429" s="127">
        <v>53</v>
      </c>
      <c r="H1429" s="127">
        <v>3</v>
      </c>
      <c r="I1429" s="127">
        <v>4</v>
      </c>
      <c r="J1429" s="127">
        <v>13</v>
      </c>
      <c r="K1429" s="61">
        <v>1</v>
      </c>
      <c r="L1429" t="s">
        <v>151</v>
      </c>
      <c r="M1429" s="186" t="s">
        <v>281</v>
      </c>
    </row>
    <row r="1430" spans="1:13" outlineLevel="1" x14ac:dyDescent="0.25">
      <c r="A1430" s="52">
        <f t="shared" si="134"/>
        <v>58</v>
      </c>
      <c r="B1430" s="52" t="str">
        <f t="shared" si="135"/>
        <v/>
      </c>
      <c r="C1430" s="58">
        <f t="shared" si="132"/>
        <v>2</v>
      </c>
      <c r="D1430" s="58" t="str">
        <f t="shared" si="133"/>
        <v>A</v>
      </c>
      <c r="E1430" s="127">
        <v>5</v>
      </c>
      <c r="F1430" s="127">
        <v>6</v>
      </c>
      <c r="G1430" s="127">
        <v>52</v>
      </c>
      <c r="H1430" s="127">
        <v>7</v>
      </c>
      <c r="I1430" s="127">
        <v>8</v>
      </c>
      <c r="J1430" s="127">
        <v>41</v>
      </c>
      <c r="K1430" s="61">
        <v>2</v>
      </c>
      <c r="L1430" t="s">
        <v>151</v>
      </c>
    </row>
    <row r="1431" spans="1:13" outlineLevel="1" x14ac:dyDescent="0.25">
      <c r="A1431" s="52">
        <f t="shared" si="134"/>
        <v>58</v>
      </c>
      <c r="B1431" s="52" t="str">
        <f t="shared" si="135"/>
        <v/>
      </c>
      <c r="C1431" s="58">
        <f t="shared" si="132"/>
        <v>3</v>
      </c>
      <c r="D1431" s="58" t="str">
        <f t="shared" si="133"/>
        <v>A</v>
      </c>
      <c r="E1431" s="127">
        <v>9</v>
      </c>
      <c r="F1431" s="127">
        <v>10</v>
      </c>
      <c r="G1431" s="127">
        <v>54</v>
      </c>
      <c r="H1431" s="127">
        <v>11</v>
      </c>
      <c r="I1431" s="127">
        <v>12</v>
      </c>
      <c r="J1431" s="127">
        <v>45</v>
      </c>
      <c r="K1431" s="61">
        <v>3</v>
      </c>
      <c r="L1431" t="s">
        <v>151</v>
      </c>
    </row>
    <row r="1432" spans="1:13" outlineLevel="1" x14ac:dyDescent="0.25">
      <c r="A1432" s="52">
        <f t="shared" si="134"/>
        <v>58</v>
      </c>
      <c r="B1432" s="52" t="str">
        <f t="shared" si="135"/>
        <v/>
      </c>
      <c r="C1432" s="58">
        <f t="shared" si="132"/>
        <v>4</v>
      </c>
      <c r="D1432" s="58" t="str">
        <f t="shared" si="133"/>
        <v>A</v>
      </c>
      <c r="E1432" s="127">
        <v>43</v>
      </c>
      <c r="F1432" s="127">
        <v>14</v>
      </c>
      <c r="G1432" s="127">
        <v>55</v>
      </c>
      <c r="H1432" s="127">
        <v>15</v>
      </c>
      <c r="I1432" s="127">
        <v>16</v>
      </c>
      <c r="J1432" s="127">
        <v>49</v>
      </c>
      <c r="K1432" s="61">
        <v>4</v>
      </c>
      <c r="L1432" t="s">
        <v>151</v>
      </c>
    </row>
    <row r="1433" spans="1:13" outlineLevel="1" x14ac:dyDescent="0.25">
      <c r="A1433" s="52">
        <f t="shared" si="134"/>
        <v>58</v>
      </c>
      <c r="B1433" s="52" t="str">
        <f t="shared" si="135"/>
        <v/>
      </c>
      <c r="C1433" s="58">
        <f t="shared" si="132"/>
        <v>5</v>
      </c>
      <c r="D1433" s="58" t="str">
        <f t="shared" si="133"/>
        <v>A</v>
      </c>
      <c r="E1433" s="127">
        <v>17</v>
      </c>
      <c r="F1433" s="127">
        <v>18</v>
      </c>
      <c r="G1433" s="127">
        <v>57</v>
      </c>
      <c r="H1433" s="127">
        <v>19</v>
      </c>
      <c r="I1433" s="127">
        <v>20</v>
      </c>
      <c r="J1433" s="127">
        <v>42</v>
      </c>
      <c r="K1433" s="61">
        <v>5</v>
      </c>
      <c r="L1433" t="s">
        <v>151</v>
      </c>
    </row>
    <row r="1434" spans="1:13" outlineLevel="1" x14ac:dyDescent="0.25">
      <c r="A1434" s="52">
        <f t="shared" si="134"/>
        <v>58</v>
      </c>
      <c r="B1434" s="52" t="str">
        <f t="shared" si="135"/>
        <v/>
      </c>
      <c r="C1434" s="58">
        <f t="shared" si="132"/>
        <v>6</v>
      </c>
      <c r="D1434" s="58" t="str">
        <f t="shared" si="133"/>
        <v>A</v>
      </c>
      <c r="E1434" s="127">
        <v>21</v>
      </c>
      <c r="F1434" s="127">
        <v>22</v>
      </c>
      <c r="G1434" s="127">
        <v>50</v>
      </c>
      <c r="H1434" s="127">
        <v>23</v>
      </c>
      <c r="I1434" s="127">
        <v>24</v>
      </c>
      <c r="J1434" s="127">
        <v>47</v>
      </c>
      <c r="K1434" s="61">
        <v>6</v>
      </c>
      <c r="L1434" t="s">
        <v>151</v>
      </c>
    </row>
    <row r="1435" spans="1:13" outlineLevel="1" x14ac:dyDescent="0.25">
      <c r="A1435" s="52">
        <f t="shared" si="134"/>
        <v>58</v>
      </c>
      <c r="B1435" s="52" t="str">
        <f t="shared" si="135"/>
        <v/>
      </c>
      <c r="C1435" s="58">
        <f t="shared" si="132"/>
        <v>7</v>
      </c>
      <c r="D1435" s="58" t="str">
        <f t="shared" si="133"/>
        <v>A</v>
      </c>
      <c r="E1435" s="127">
        <v>25</v>
      </c>
      <c r="F1435" s="127">
        <v>26</v>
      </c>
      <c r="G1435" s="127">
        <v>56</v>
      </c>
      <c r="H1435" s="127">
        <v>27</v>
      </c>
      <c r="I1435" s="127">
        <v>28</v>
      </c>
      <c r="J1435" s="127">
        <v>51</v>
      </c>
      <c r="K1435" s="61">
        <v>7</v>
      </c>
      <c r="L1435" t="s">
        <v>151</v>
      </c>
    </row>
    <row r="1436" spans="1:13" outlineLevel="1" x14ac:dyDescent="0.25">
      <c r="A1436" s="52">
        <f t="shared" si="134"/>
        <v>58</v>
      </c>
      <c r="B1436" s="52" t="str">
        <f t="shared" si="135"/>
        <v/>
      </c>
      <c r="C1436" s="58">
        <f t="shared" si="132"/>
        <v>8</v>
      </c>
      <c r="D1436" s="58" t="str">
        <f t="shared" si="133"/>
        <v>A</v>
      </c>
      <c r="E1436" s="127">
        <v>29</v>
      </c>
      <c r="F1436" s="127">
        <v>30</v>
      </c>
      <c r="G1436" s="127">
        <v>58</v>
      </c>
      <c r="H1436" s="127">
        <v>31</v>
      </c>
      <c r="I1436" s="127">
        <v>32</v>
      </c>
      <c r="J1436" s="127">
        <v>44</v>
      </c>
      <c r="K1436" s="61">
        <v>8</v>
      </c>
      <c r="L1436" t="s">
        <v>151</v>
      </c>
    </row>
    <row r="1437" spans="1:13" outlineLevel="1" x14ac:dyDescent="0.25">
      <c r="A1437" s="52">
        <f t="shared" si="134"/>
        <v>58</v>
      </c>
      <c r="B1437" s="52" t="str">
        <f t="shared" si="135"/>
        <v/>
      </c>
      <c r="C1437" s="58">
        <f t="shared" si="132"/>
        <v>9</v>
      </c>
      <c r="D1437" s="58" t="str">
        <f t="shared" si="133"/>
        <v>A</v>
      </c>
      <c r="E1437" s="127">
        <v>33</v>
      </c>
      <c r="F1437" s="127">
        <v>34</v>
      </c>
      <c r="G1437" s="127"/>
      <c r="H1437" s="127">
        <v>35</v>
      </c>
      <c r="I1437" s="127">
        <v>36</v>
      </c>
      <c r="J1437" s="127"/>
      <c r="K1437" s="61">
        <v>9</v>
      </c>
      <c r="L1437" t="s">
        <v>151</v>
      </c>
    </row>
    <row r="1438" spans="1:13" outlineLevel="1" x14ac:dyDescent="0.25">
      <c r="A1438" s="52">
        <f t="shared" si="134"/>
        <v>58</v>
      </c>
      <c r="B1438" s="52" t="str">
        <f t="shared" si="135"/>
        <v/>
      </c>
      <c r="C1438" s="58">
        <f t="shared" si="132"/>
        <v>10</v>
      </c>
      <c r="D1438" s="58" t="str">
        <f t="shared" si="133"/>
        <v>A</v>
      </c>
      <c r="E1438" s="127">
        <v>37</v>
      </c>
      <c r="F1438" s="127">
        <v>38</v>
      </c>
      <c r="G1438" s="127">
        <v>46</v>
      </c>
      <c r="H1438" s="127">
        <v>39</v>
      </c>
      <c r="I1438" s="127">
        <v>40</v>
      </c>
      <c r="J1438" s="127">
        <v>48</v>
      </c>
      <c r="K1438" s="61">
        <v>10</v>
      </c>
      <c r="L1438" t="s">
        <v>151</v>
      </c>
    </row>
    <row r="1439" spans="1:13" outlineLevel="1" x14ac:dyDescent="0.25">
      <c r="A1439" s="52">
        <f>A1438</f>
        <v>58</v>
      </c>
      <c r="B1439" s="52" t="str">
        <f t="shared" si="135"/>
        <v/>
      </c>
      <c r="C1439" s="58">
        <f t="shared" si="132"/>
        <v>1</v>
      </c>
      <c r="D1439" s="58" t="str">
        <f t="shared" si="133"/>
        <v>B</v>
      </c>
      <c r="E1439" s="127">
        <v>29</v>
      </c>
      <c r="F1439" s="127">
        <v>34</v>
      </c>
      <c r="G1439" s="127">
        <v>50</v>
      </c>
      <c r="H1439" s="127">
        <v>39</v>
      </c>
      <c r="I1439" s="127">
        <v>44</v>
      </c>
      <c r="J1439" s="127">
        <v>16</v>
      </c>
      <c r="K1439" s="61">
        <v>1</v>
      </c>
      <c r="L1439" t="s">
        <v>152</v>
      </c>
    </row>
    <row r="1440" spans="1:13" outlineLevel="1" x14ac:dyDescent="0.25">
      <c r="A1440" s="52">
        <f t="shared" si="134"/>
        <v>58</v>
      </c>
      <c r="B1440" s="52" t="str">
        <f t="shared" si="135"/>
        <v/>
      </c>
      <c r="C1440" s="58">
        <f t="shared" si="132"/>
        <v>2</v>
      </c>
      <c r="D1440" s="58" t="str">
        <f t="shared" si="133"/>
        <v>B</v>
      </c>
      <c r="E1440" s="127">
        <v>5</v>
      </c>
      <c r="F1440" s="127">
        <v>10</v>
      </c>
      <c r="G1440" s="127">
        <v>20</v>
      </c>
      <c r="H1440" s="127">
        <v>15</v>
      </c>
      <c r="I1440" s="127">
        <v>48</v>
      </c>
      <c r="J1440" s="127">
        <v>36</v>
      </c>
      <c r="K1440" s="61">
        <v>2</v>
      </c>
      <c r="L1440" t="s">
        <v>152</v>
      </c>
    </row>
    <row r="1441" spans="1:12" outlineLevel="1" x14ac:dyDescent="0.25">
      <c r="A1441" s="52">
        <f t="shared" si="134"/>
        <v>58</v>
      </c>
      <c r="B1441" s="52" t="str">
        <f t="shared" si="135"/>
        <v/>
      </c>
      <c r="C1441" s="58">
        <f t="shared" si="132"/>
        <v>3</v>
      </c>
      <c r="D1441" s="58" t="str">
        <f t="shared" si="133"/>
        <v>B</v>
      </c>
      <c r="E1441" s="127">
        <v>9</v>
      </c>
      <c r="F1441" s="127">
        <v>14</v>
      </c>
      <c r="G1441" s="127">
        <v>24</v>
      </c>
      <c r="H1441" s="127">
        <v>19</v>
      </c>
      <c r="I1441" s="127">
        <v>52</v>
      </c>
      <c r="J1441" s="127">
        <v>40</v>
      </c>
      <c r="K1441" s="61">
        <v>3</v>
      </c>
      <c r="L1441" t="s">
        <v>152</v>
      </c>
    </row>
    <row r="1442" spans="1:12" outlineLevel="1" x14ac:dyDescent="0.25">
      <c r="A1442" s="52">
        <f t="shared" si="134"/>
        <v>58</v>
      </c>
      <c r="B1442" s="52" t="str">
        <f t="shared" si="135"/>
        <v/>
      </c>
      <c r="C1442" s="58">
        <f t="shared" si="132"/>
        <v>4</v>
      </c>
      <c r="D1442" s="58" t="str">
        <f t="shared" si="133"/>
        <v>B</v>
      </c>
      <c r="E1442" s="127">
        <v>13</v>
      </c>
      <c r="F1442" s="127">
        <v>18</v>
      </c>
      <c r="G1442" s="127">
        <v>28</v>
      </c>
      <c r="H1442" s="127">
        <v>23</v>
      </c>
      <c r="I1442" s="127">
        <v>46</v>
      </c>
      <c r="J1442" s="127">
        <v>41</v>
      </c>
      <c r="K1442" s="61">
        <v>4</v>
      </c>
      <c r="L1442" t="s">
        <v>152</v>
      </c>
    </row>
    <row r="1443" spans="1:12" outlineLevel="1" x14ac:dyDescent="0.25">
      <c r="A1443" s="52">
        <f t="shared" si="134"/>
        <v>58</v>
      </c>
      <c r="B1443" s="52" t="str">
        <f t="shared" si="135"/>
        <v/>
      </c>
      <c r="C1443" s="58">
        <f t="shared" ref="C1443:C1493" si="136">K1443</f>
        <v>5</v>
      </c>
      <c r="D1443" s="58" t="str">
        <f t="shared" ref="D1443:D1493" si="137">IF(C1443="","",L1443)</f>
        <v>B</v>
      </c>
      <c r="E1443" s="127">
        <v>17</v>
      </c>
      <c r="F1443" s="127">
        <v>22</v>
      </c>
      <c r="G1443" s="127">
        <v>33</v>
      </c>
      <c r="H1443" s="127">
        <v>27</v>
      </c>
      <c r="I1443" s="127">
        <v>8</v>
      </c>
      <c r="J1443" s="127">
        <v>3</v>
      </c>
      <c r="K1443" s="61">
        <v>5</v>
      </c>
      <c r="L1443" t="s">
        <v>152</v>
      </c>
    </row>
    <row r="1444" spans="1:12" outlineLevel="1" x14ac:dyDescent="0.25">
      <c r="A1444" s="52">
        <f t="shared" si="134"/>
        <v>58</v>
      </c>
      <c r="B1444" s="52" t="str">
        <f t="shared" si="135"/>
        <v/>
      </c>
      <c r="C1444" s="58">
        <f t="shared" si="136"/>
        <v>6</v>
      </c>
      <c r="D1444" s="58" t="str">
        <f t="shared" si="137"/>
        <v>B</v>
      </c>
      <c r="E1444" s="127">
        <v>21</v>
      </c>
      <c r="F1444" s="127">
        <v>26</v>
      </c>
      <c r="G1444" s="127">
        <v>4</v>
      </c>
      <c r="H1444" s="127">
        <v>31</v>
      </c>
      <c r="I1444" s="127">
        <v>12</v>
      </c>
      <c r="J1444" s="127">
        <v>51</v>
      </c>
      <c r="K1444" s="61">
        <v>6</v>
      </c>
      <c r="L1444" t="s">
        <v>152</v>
      </c>
    </row>
    <row r="1445" spans="1:12" outlineLevel="1" x14ac:dyDescent="0.25">
      <c r="A1445" s="52">
        <f t="shared" si="134"/>
        <v>58</v>
      </c>
      <c r="B1445" s="52" t="str">
        <f t="shared" si="135"/>
        <v/>
      </c>
      <c r="C1445" s="58">
        <f t="shared" si="136"/>
        <v>7</v>
      </c>
      <c r="D1445" s="58" t="str">
        <f t="shared" si="137"/>
        <v>B</v>
      </c>
      <c r="E1445" s="127">
        <v>25</v>
      </c>
      <c r="F1445" s="127">
        <v>30</v>
      </c>
      <c r="G1445" s="127">
        <v>45</v>
      </c>
      <c r="H1445" s="127">
        <v>35</v>
      </c>
      <c r="I1445" s="127">
        <v>11</v>
      </c>
      <c r="J1445" s="127">
        <v>53</v>
      </c>
      <c r="K1445" s="61">
        <v>7</v>
      </c>
      <c r="L1445" t="s">
        <v>152</v>
      </c>
    </row>
    <row r="1446" spans="1:12" outlineLevel="1" x14ac:dyDescent="0.25">
      <c r="A1446" s="52">
        <f t="shared" si="134"/>
        <v>58</v>
      </c>
      <c r="B1446" s="52" t="str">
        <f t="shared" si="135"/>
        <v/>
      </c>
      <c r="C1446" s="58">
        <f t="shared" si="136"/>
        <v>8</v>
      </c>
      <c r="D1446" s="58" t="str">
        <f t="shared" si="137"/>
        <v>B</v>
      </c>
      <c r="E1446" s="127">
        <v>1</v>
      </c>
      <c r="F1446" s="127">
        <v>6</v>
      </c>
      <c r="G1446" s="127">
        <v>49</v>
      </c>
      <c r="H1446" s="127">
        <v>55</v>
      </c>
      <c r="I1446" s="127">
        <v>43</v>
      </c>
      <c r="J1446" s="127">
        <v>2</v>
      </c>
      <c r="K1446" s="61">
        <v>8</v>
      </c>
      <c r="L1446" t="s">
        <v>152</v>
      </c>
    </row>
    <row r="1447" spans="1:12" outlineLevel="1" x14ac:dyDescent="0.25">
      <c r="A1447" s="52">
        <f t="shared" si="134"/>
        <v>58</v>
      </c>
      <c r="B1447" s="52" t="str">
        <f t="shared" si="135"/>
        <v/>
      </c>
      <c r="C1447" s="58">
        <f t="shared" si="136"/>
        <v>9</v>
      </c>
      <c r="D1447" s="58" t="str">
        <f t="shared" si="137"/>
        <v>B</v>
      </c>
      <c r="E1447" s="127">
        <v>32</v>
      </c>
      <c r="F1447" s="127">
        <v>38</v>
      </c>
      <c r="G1447" s="127"/>
      <c r="H1447" s="127">
        <v>56</v>
      </c>
      <c r="I1447" s="127">
        <v>47</v>
      </c>
      <c r="J1447" s="127"/>
      <c r="K1447" s="61">
        <v>9</v>
      </c>
      <c r="L1447" t="s">
        <v>152</v>
      </c>
    </row>
    <row r="1448" spans="1:12" outlineLevel="1" x14ac:dyDescent="0.25">
      <c r="A1448" s="52">
        <f t="shared" si="134"/>
        <v>58</v>
      </c>
      <c r="B1448" s="52" t="str">
        <f t="shared" si="135"/>
        <v/>
      </c>
      <c r="C1448" s="58">
        <f t="shared" si="136"/>
        <v>10</v>
      </c>
      <c r="D1448" s="58" t="str">
        <f t="shared" si="137"/>
        <v>B</v>
      </c>
      <c r="E1448" s="127">
        <v>37</v>
      </c>
      <c r="F1448" s="127">
        <v>42</v>
      </c>
      <c r="G1448" s="127">
        <v>54</v>
      </c>
      <c r="H1448" s="127">
        <v>58</v>
      </c>
      <c r="I1448" s="127">
        <v>7</v>
      </c>
      <c r="J1448" s="127">
        <v>57</v>
      </c>
      <c r="K1448" s="61">
        <v>10</v>
      </c>
      <c r="L1448" t="s">
        <v>152</v>
      </c>
    </row>
    <row r="1449" spans="1:12" outlineLevel="1" x14ac:dyDescent="0.25">
      <c r="A1449" s="52">
        <f>A1448</f>
        <v>58</v>
      </c>
      <c r="B1449" s="52" t="str">
        <f t="shared" si="135"/>
        <v/>
      </c>
      <c r="C1449" s="58">
        <f t="shared" si="136"/>
        <v>1</v>
      </c>
      <c r="D1449" s="58" t="str">
        <f t="shared" si="137"/>
        <v>C</v>
      </c>
      <c r="E1449" s="127">
        <v>17</v>
      </c>
      <c r="F1449" s="127">
        <v>26</v>
      </c>
      <c r="G1449" s="127">
        <v>33</v>
      </c>
      <c r="H1449" s="127">
        <v>24</v>
      </c>
      <c r="I1449" s="127">
        <v>35</v>
      </c>
      <c r="J1449" s="127">
        <v>43</v>
      </c>
      <c r="K1449" s="61">
        <v>1</v>
      </c>
      <c r="L1449" t="s">
        <v>153</v>
      </c>
    </row>
    <row r="1450" spans="1:12" outlineLevel="1" x14ac:dyDescent="0.25">
      <c r="A1450" s="52">
        <f t="shared" si="134"/>
        <v>58</v>
      </c>
      <c r="B1450" s="52" t="str">
        <f t="shared" si="135"/>
        <v/>
      </c>
      <c r="C1450" s="58">
        <f t="shared" si="136"/>
        <v>2</v>
      </c>
      <c r="D1450" s="58" t="str">
        <f t="shared" si="137"/>
        <v>C</v>
      </c>
      <c r="E1450" s="127">
        <v>5</v>
      </c>
      <c r="F1450" s="127">
        <v>14</v>
      </c>
      <c r="G1450" s="127">
        <v>52</v>
      </c>
      <c r="H1450" s="127">
        <v>12</v>
      </c>
      <c r="I1450" s="127">
        <v>23</v>
      </c>
      <c r="J1450" s="127">
        <v>50</v>
      </c>
      <c r="K1450" s="61">
        <v>2</v>
      </c>
      <c r="L1450" t="s">
        <v>153</v>
      </c>
    </row>
    <row r="1451" spans="1:12" outlineLevel="1" x14ac:dyDescent="0.25">
      <c r="A1451" s="52">
        <f t="shared" si="134"/>
        <v>58</v>
      </c>
      <c r="B1451" s="52" t="str">
        <f t="shared" si="135"/>
        <v/>
      </c>
      <c r="C1451" s="58">
        <f t="shared" si="136"/>
        <v>3</v>
      </c>
      <c r="D1451" s="58" t="str">
        <f t="shared" si="137"/>
        <v>C</v>
      </c>
      <c r="E1451" s="127">
        <v>9</v>
      </c>
      <c r="F1451" s="127">
        <v>18</v>
      </c>
      <c r="G1451" s="127">
        <v>15</v>
      </c>
      <c r="H1451" s="127">
        <v>16</v>
      </c>
      <c r="I1451" s="127">
        <v>27</v>
      </c>
      <c r="J1451" s="127">
        <v>45</v>
      </c>
      <c r="K1451" s="61">
        <v>3</v>
      </c>
      <c r="L1451" t="s">
        <v>153</v>
      </c>
    </row>
    <row r="1452" spans="1:12" outlineLevel="1" x14ac:dyDescent="0.25">
      <c r="A1452" s="52">
        <f t="shared" si="134"/>
        <v>58</v>
      </c>
      <c r="B1452" s="52" t="str">
        <f t="shared" si="135"/>
        <v/>
      </c>
      <c r="C1452" s="58">
        <f t="shared" si="136"/>
        <v>4</v>
      </c>
      <c r="D1452" s="58" t="str">
        <f t="shared" si="137"/>
        <v>C</v>
      </c>
      <c r="E1452" s="127">
        <v>13</v>
      </c>
      <c r="F1452" s="127">
        <v>22</v>
      </c>
      <c r="G1452" s="127">
        <v>57</v>
      </c>
      <c r="H1452" s="127">
        <v>20</v>
      </c>
      <c r="I1452" s="127">
        <v>31</v>
      </c>
      <c r="J1452" s="127">
        <v>49</v>
      </c>
      <c r="K1452" s="61">
        <v>4</v>
      </c>
      <c r="L1452" t="s">
        <v>153</v>
      </c>
    </row>
    <row r="1453" spans="1:12" outlineLevel="1" x14ac:dyDescent="0.25">
      <c r="A1453" s="52">
        <f t="shared" si="134"/>
        <v>58</v>
      </c>
      <c r="B1453" s="52" t="str">
        <f t="shared" si="135"/>
        <v/>
      </c>
      <c r="C1453" s="58">
        <f t="shared" si="136"/>
        <v>5</v>
      </c>
      <c r="D1453" s="58" t="str">
        <f t="shared" si="137"/>
        <v>C</v>
      </c>
      <c r="E1453" s="127">
        <v>1</v>
      </c>
      <c r="F1453" s="127">
        <v>10</v>
      </c>
      <c r="G1453" s="127">
        <v>54</v>
      </c>
      <c r="H1453" s="127">
        <v>8</v>
      </c>
      <c r="I1453" s="127">
        <v>19</v>
      </c>
      <c r="J1453" s="127">
        <v>41</v>
      </c>
      <c r="K1453" s="61">
        <v>5</v>
      </c>
      <c r="L1453" t="s">
        <v>153</v>
      </c>
    </row>
    <row r="1454" spans="1:12" outlineLevel="1" x14ac:dyDescent="0.25">
      <c r="A1454" s="52">
        <f t="shared" si="134"/>
        <v>58</v>
      </c>
      <c r="B1454" s="52" t="str">
        <f t="shared" si="135"/>
        <v/>
      </c>
      <c r="C1454" s="58">
        <f t="shared" si="136"/>
        <v>6</v>
      </c>
      <c r="D1454" s="58" t="str">
        <f t="shared" si="137"/>
        <v>C</v>
      </c>
      <c r="E1454" s="127">
        <v>21</v>
      </c>
      <c r="F1454" s="127">
        <v>53</v>
      </c>
      <c r="G1454" s="127">
        <v>6</v>
      </c>
      <c r="H1454" s="127">
        <v>28</v>
      </c>
      <c r="I1454" s="127">
        <v>39</v>
      </c>
      <c r="J1454" s="127">
        <v>7</v>
      </c>
      <c r="K1454" s="61">
        <v>6</v>
      </c>
      <c r="L1454" t="s">
        <v>153</v>
      </c>
    </row>
    <row r="1455" spans="1:12" outlineLevel="1" x14ac:dyDescent="0.25">
      <c r="A1455" s="52">
        <f t="shared" si="134"/>
        <v>58</v>
      </c>
      <c r="B1455" s="52" t="str">
        <f t="shared" si="135"/>
        <v/>
      </c>
      <c r="C1455" s="58">
        <f t="shared" si="136"/>
        <v>7</v>
      </c>
      <c r="D1455" s="58" t="str">
        <f t="shared" si="137"/>
        <v>C</v>
      </c>
      <c r="E1455" s="127">
        <v>25</v>
      </c>
      <c r="F1455" s="127">
        <v>34</v>
      </c>
      <c r="G1455" s="127">
        <v>55</v>
      </c>
      <c r="H1455" s="127">
        <v>32</v>
      </c>
      <c r="I1455" s="127">
        <v>47</v>
      </c>
      <c r="J1455" s="127">
        <v>11</v>
      </c>
      <c r="K1455" s="61">
        <v>7</v>
      </c>
      <c r="L1455" t="s">
        <v>153</v>
      </c>
    </row>
    <row r="1456" spans="1:12" outlineLevel="1" x14ac:dyDescent="0.25">
      <c r="A1456" s="52">
        <f t="shared" si="134"/>
        <v>58</v>
      </c>
      <c r="B1456" s="52" t="str">
        <f t="shared" si="135"/>
        <v/>
      </c>
      <c r="C1456" s="58">
        <f t="shared" si="136"/>
        <v>8</v>
      </c>
      <c r="D1456" s="58" t="str">
        <f t="shared" si="137"/>
        <v>C</v>
      </c>
      <c r="E1456" s="127">
        <v>29</v>
      </c>
      <c r="F1456" s="127">
        <v>38</v>
      </c>
      <c r="G1456" s="127">
        <v>58</v>
      </c>
      <c r="H1456" s="127">
        <v>36</v>
      </c>
      <c r="I1456" s="127">
        <v>51</v>
      </c>
      <c r="J1456" s="127">
        <v>2</v>
      </c>
      <c r="K1456" s="61">
        <v>8</v>
      </c>
      <c r="L1456" t="s">
        <v>153</v>
      </c>
    </row>
    <row r="1457" spans="1:13" outlineLevel="1" x14ac:dyDescent="0.25">
      <c r="A1457" s="52">
        <f t="shared" si="134"/>
        <v>58</v>
      </c>
      <c r="B1457" s="52" t="str">
        <f t="shared" si="135"/>
        <v/>
      </c>
      <c r="C1457" s="58">
        <f t="shared" si="136"/>
        <v>9</v>
      </c>
      <c r="D1457" s="58" t="str">
        <f t="shared" si="137"/>
        <v>C</v>
      </c>
      <c r="E1457" s="127">
        <v>30</v>
      </c>
      <c r="F1457" s="127">
        <v>42</v>
      </c>
      <c r="G1457" s="127"/>
      <c r="H1457" s="127">
        <v>40</v>
      </c>
      <c r="I1457" s="127">
        <v>44</v>
      </c>
      <c r="J1457" s="127"/>
      <c r="K1457" s="61">
        <v>9</v>
      </c>
      <c r="L1457" t="s">
        <v>153</v>
      </c>
    </row>
    <row r="1458" spans="1:13" outlineLevel="1" x14ac:dyDescent="0.25">
      <c r="A1458" s="52">
        <f t="shared" si="134"/>
        <v>58</v>
      </c>
      <c r="B1458" s="52" t="str">
        <f t="shared" si="135"/>
        <v/>
      </c>
      <c r="C1458" s="58">
        <f t="shared" si="136"/>
        <v>10</v>
      </c>
      <c r="D1458" s="58" t="str">
        <f t="shared" si="137"/>
        <v>C</v>
      </c>
      <c r="E1458" s="127">
        <v>37</v>
      </c>
      <c r="F1458" s="127">
        <v>46</v>
      </c>
      <c r="G1458" s="127">
        <v>3</v>
      </c>
      <c r="H1458" s="127">
        <v>56</v>
      </c>
      <c r="I1458" s="127">
        <v>48</v>
      </c>
      <c r="J1458" s="127">
        <v>4</v>
      </c>
      <c r="K1458" s="61">
        <v>10</v>
      </c>
      <c r="L1458" t="s">
        <v>153</v>
      </c>
    </row>
    <row r="1459" spans="1:13" outlineLevel="1" x14ac:dyDescent="0.25">
      <c r="A1459" s="52">
        <f>A1458</f>
        <v>58</v>
      </c>
      <c r="B1459" s="52" t="str">
        <f t="shared" si="135"/>
        <v/>
      </c>
      <c r="C1459" s="58">
        <f t="shared" si="136"/>
        <v>1</v>
      </c>
      <c r="D1459" s="58" t="str">
        <f t="shared" si="137"/>
        <v>D</v>
      </c>
      <c r="E1459" s="127">
        <v>6</v>
      </c>
      <c r="F1459" s="127">
        <v>45</v>
      </c>
      <c r="G1459" s="127">
        <v>48</v>
      </c>
      <c r="H1459" s="127">
        <v>12</v>
      </c>
      <c r="I1459" s="127">
        <v>51</v>
      </c>
      <c r="J1459" s="127">
        <v>52</v>
      </c>
      <c r="K1459" s="61">
        <v>1</v>
      </c>
      <c r="L1459" t="s">
        <v>154</v>
      </c>
    </row>
    <row r="1460" spans="1:13" outlineLevel="1" x14ac:dyDescent="0.25">
      <c r="A1460" s="52">
        <f t="shared" si="134"/>
        <v>58</v>
      </c>
      <c r="B1460" s="52" t="str">
        <f t="shared" si="135"/>
        <v/>
      </c>
      <c r="C1460" s="58">
        <f t="shared" si="136"/>
        <v>2</v>
      </c>
      <c r="D1460" s="58" t="str">
        <f t="shared" si="137"/>
        <v>D</v>
      </c>
      <c r="E1460" s="127">
        <v>5</v>
      </c>
      <c r="F1460" s="127">
        <v>18</v>
      </c>
      <c r="G1460" s="127">
        <v>33</v>
      </c>
      <c r="H1460" s="127">
        <v>11</v>
      </c>
      <c r="I1460" s="127">
        <v>24</v>
      </c>
      <c r="J1460" s="127">
        <v>10</v>
      </c>
      <c r="K1460" s="61">
        <v>2</v>
      </c>
      <c r="L1460" t="s">
        <v>154</v>
      </c>
    </row>
    <row r="1461" spans="1:13" outlineLevel="1" x14ac:dyDescent="0.25">
      <c r="A1461" s="52">
        <f t="shared" si="134"/>
        <v>58</v>
      </c>
      <c r="B1461" s="52" t="str">
        <f t="shared" si="135"/>
        <v/>
      </c>
      <c r="C1461" s="58">
        <f t="shared" si="136"/>
        <v>3</v>
      </c>
      <c r="D1461" s="58" t="str">
        <f t="shared" si="137"/>
        <v>D</v>
      </c>
      <c r="E1461" s="127">
        <v>15</v>
      </c>
      <c r="F1461" s="127">
        <v>28</v>
      </c>
      <c r="G1461" s="127">
        <v>37</v>
      </c>
      <c r="H1461" s="127">
        <v>9</v>
      </c>
      <c r="I1461" s="127">
        <v>22</v>
      </c>
      <c r="J1461" s="127">
        <v>50</v>
      </c>
      <c r="K1461" s="61">
        <v>3</v>
      </c>
      <c r="L1461" t="s">
        <v>154</v>
      </c>
    </row>
    <row r="1462" spans="1:13" outlineLevel="1" x14ac:dyDescent="0.25">
      <c r="A1462" s="52">
        <f t="shared" si="134"/>
        <v>58</v>
      </c>
      <c r="B1462" s="52" t="str">
        <f t="shared" si="135"/>
        <v/>
      </c>
      <c r="C1462" s="58">
        <f t="shared" si="136"/>
        <v>4</v>
      </c>
      <c r="D1462" s="58" t="str">
        <f t="shared" si="137"/>
        <v>D</v>
      </c>
      <c r="E1462" s="127">
        <v>13</v>
      </c>
      <c r="F1462" s="127">
        <v>26</v>
      </c>
      <c r="G1462" s="127">
        <v>2</v>
      </c>
      <c r="H1462" s="127">
        <v>19</v>
      </c>
      <c r="I1462" s="127">
        <v>32</v>
      </c>
      <c r="J1462" s="127">
        <v>41</v>
      </c>
      <c r="K1462" s="61">
        <v>4</v>
      </c>
      <c r="L1462" t="s">
        <v>154</v>
      </c>
    </row>
    <row r="1463" spans="1:13" outlineLevel="1" x14ac:dyDescent="0.25">
      <c r="A1463" s="52">
        <f t="shared" si="134"/>
        <v>58</v>
      </c>
      <c r="B1463" s="52" t="str">
        <f t="shared" si="135"/>
        <v/>
      </c>
      <c r="C1463" s="58">
        <f t="shared" si="136"/>
        <v>5</v>
      </c>
      <c r="D1463" s="58" t="str">
        <f t="shared" si="137"/>
        <v>D</v>
      </c>
      <c r="E1463" s="127">
        <v>17</v>
      </c>
      <c r="F1463" s="127">
        <v>30</v>
      </c>
      <c r="G1463" s="127">
        <v>1</v>
      </c>
      <c r="H1463" s="127">
        <v>23</v>
      </c>
      <c r="I1463" s="127">
        <v>36</v>
      </c>
      <c r="J1463" s="127">
        <v>14</v>
      </c>
      <c r="K1463" s="61">
        <v>5</v>
      </c>
      <c r="L1463" t="s">
        <v>154</v>
      </c>
    </row>
    <row r="1464" spans="1:13" outlineLevel="1" x14ac:dyDescent="0.25">
      <c r="A1464" s="52">
        <f t="shared" si="134"/>
        <v>58</v>
      </c>
      <c r="B1464" s="52" t="str">
        <f t="shared" si="135"/>
        <v/>
      </c>
      <c r="C1464" s="58">
        <f t="shared" si="136"/>
        <v>6</v>
      </c>
      <c r="D1464" s="58" t="str">
        <f t="shared" si="137"/>
        <v>D</v>
      </c>
      <c r="E1464" s="127">
        <v>27</v>
      </c>
      <c r="F1464" s="127">
        <v>40</v>
      </c>
      <c r="G1464" s="127">
        <v>43</v>
      </c>
      <c r="H1464" s="127">
        <v>21</v>
      </c>
      <c r="I1464" s="127">
        <v>34</v>
      </c>
      <c r="J1464" s="127">
        <v>7</v>
      </c>
      <c r="K1464" s="61">
        <v>6</v>
      </c>
      <c r="L1464" t="s">
        <v>154</v>
      </c>
    </row>
    <row r="1465" spans="1:13" outlineLevel="1" x14ac:dyDescent="0.25">
      <c r="A1465" s="52">
        <f t="shared" si="134"/>
        <v>58</v>
      </c>
      <c r="B1465" s="52" t="str">
        <f t="shared" ref="B1465:B1508" si="138">IF(A1465&lt;&gt;$B$3,"",$B$3&amp;"-"&amp;D1465&amp;"-"&amp;C1465)</f>
        <v/>
      </c>
      <c r="C1465" s="58">
        <f t="shared" si="136"/>
        <v>7</v>
      </c>
      <c r="D1465" s="58" t="str">
        <f t="shared" si="137"/>
        <v>D</v>
      </c>
      <c r="E1465" s="127">
        <v>25</v>
      </c>
      <c r="F1465" s="127">
        <v>38</v>
      </c>
      <c r="G1465" s="127">
        <v>47</v>
      </c>
      <c r="H1465" s="127">
        <v>31</v>
      </c>
      <c r="I1465" s="127">
        <v>44</v>
      </c>
      <c r="J1465" s="127">
        <v>3</v>
      </c>
      <c r="K1465" s="61">
        <v>7</v>
      </c>
      <c r="L1465" t="s">
        <v>154</v>
      </c>
    </row>
    <row r="1466" spans="1:13" outlineLevel="1" x14ac:dyDescent="0.25">
      <c r="A1466" s="52">
        <f t="shared" si="134"/>
        <v>58</v>
      </c>
      <c r="B1466" s="52" t="str">
        <f t="shared" si="138"/>
        <v/>
      </c>
      <c r="C1466" s="58">
        <f t="shared" si="136"/>
        <v>8</v>
      </c>
      <c r="D1466" s="58" t="str">
        <f t="shared" si="137"/>
        <v>D</v>
      </c>
      <c r="E1466" s="127">
        <v>29</v>
      </c>
      <c r="F1466" s="127">
        <v>42</v>
      </c>
      <c r="G1466" s="127">
        <v>20</v>
      </c>
      <c r="H1466" s="127">
        <v>35</v>
      </c>
      <c r="I1466" s="127">
        <v>53</v>
      </c>
      <c r="J1466" s="127">
        <v>56</v>
      </c>
      <c r="K1466" s="61">
        <v>8</v>
      </c>
      <c r="L1466" t="s">
        <v>154</v>
      </c>
    </row>
    <row r="1467" spans="1:13" outlineLevel="1" x14ac:dyDescent="0.25">
      <c r="A1467" s="52">
        <f t="shared" si="134"/>
        <v>58</v>
      </c>
      <c r="B1467" s="52" t="str">
        <f t="shared" si="138"/>
        <v/>
      </c>
      <c r="C1467" s="58">
        <f t="shared" si="136"/>
        <v>9</v>
      </c>
      <c r="D1467" s="58" t="str">
        <f t="shared" si="137"/>
        <v>D</v>
      </c>
      <c r="E1467" s="127">
        <v>55</v>
      </c>
      <c r="F1467" s="127">
        <v>46</v>
      </c>
      <c r="G1467" s="127"/>
      <c r="H1467" s="127">
        <v>39</v>
      </c>
      <c r="I1467" s="127">
        <v>58</v>
      </c>
      <c r="J1467" s="127"/>
      <c r="K1467" s="61">
        <v>9</v>
      </c>
      <c r="L1467" t="s">
        <v>154</v>
      </c>
    </row>
    <row r="1468" spans="1:13" ht="15.75" outlineLevel="1" thickBot="1" x14ac:dyDescent="0.3">
      <c r="A1468" s="52">
        <f t="shared" si="134"/>
        <v>58</v>
      </c>
      <c r="B1468" s="52" t="str">
        <f t="shared" si="138"/>
        <v/>
      </c>
      <c r="C1468" s="58">
        <f t="shared" si="136"/>
        <v>10</v>
      </c>
      <c r="D1468" s="58" t="str">
        <f t="shared" si="137"/>
        <v>D</v>
      </c>
      <c r="E1468" s="127">
        <v>54</v>
      </c>
      <c r="F1468" s="127">
        <v>49</v>
      </c>
      <c r="G1468" s="127">
        <v>8</v>
      </c>
      <c r="H1468" s="127">
        <v>4</v>
      </c>
      <c r="I1468" s="127">
        <v>57</v>
      </c>
      <c r="J1468" s="127">
        <v>16</v>
      </c>
      <c r="K1468" s="61">
        <v>10</v>
      </c>
      <c r="L1468" t="s">
        <v>154</v>
      </c>
    </row>
    <row r="1469" spans="1:13" ht="15.75" thickTop="1" x14ac:dyDescent="0.25">
      <c r="A1469" s="52">
        <v>59</v>
      </c>
      <c r="B1469" s="64" t="str">
        <f t="shared" si="138"/>
        <v/>
      </c>
      <c r="C1469" s="62">
        <f t="shared" si="136"/>
        <v>1</v>
      </c>
      <c r="D1469" s="62" t="str">
        <f t="shared" si="137"/>
        <v>A</v>
      </c>
      <c r="E1469" s="215">
        <v>1</v>
      </c>
      <c r="F1469" s="215">
        <v>2</v>
      </c>
      <c r="G1469" s="215">
        <v>49</v>
      </c>
      <c r="H1469" s="215">
        <v>3</v>
      </c>
      <c r="I1469" s="215">
        <v>4</v>
      </c>
      <c r="J1469" s="215">
        <v>50</v>
      </c>
      <c r="K1469" s="61">
        <v>1</v>
      </c>
      <c r="L1469" t="s">
        <v>151</v>
      </c>
      <c r="M1469" s="186" t="s">
        <v>281</v>
      </c>
    </row>
    <row r="1470" spans="1:13" outlineLevel="1" x14ac:dyDescent="0.25">
      <c r="A1470" s="52">
        <f t="shared" ref="A1470:A1525" si="139">A1469</f>
        <v>59</v>
      </c>
      <c r="B1470" s="64" t="str">
        <f t="shared" si="138"/>
        <v/>
      </c>
      <c r="C1470" s="62">
        <f t="shared" si="136"/>
        <v>2</v>
      </c>
      <c r="D1470" s="62" t="str">
        <f t="shared" si="137"/>
        <v>A</v>
      </c>
      <c r="E1470" s="215">
        <v>5</v>
      </c>
      <c r="F1470" s="215">
        <v>6</v>
      </c>
      <c r="G1470" s="215">
        <v>51</v>
      </c>
      <c r="H1470" s="215">
        <v>7</v>
      </c>
      <c r="I1470" s="215">
        <v>8</v>
      </c>
      <c r="J1470" s="215">
        <v>58</v>
      </c>
      <c r="K1470" s="61">
        <v>2</v>
      </c>
      <c r="L1470" t="s">
        <v>151</v>
      </c>
    </row>
    <row r="1471" spans="1:13" outlineLevel="1" x14ac:dyDescent="0.25">
      <c r="A1471" s="52">
        <f t="shared" si="139"/>
        <v>59</v>
      </c>
      <c r="B1471" s="64" t="str">
        <f t="shared" si="138"/>
        <v/>
      </c>
      <c r="C1471" s="62">
        <f t="shared" si="136"/>
        <v>3</v>
      </c>
      <c r="D1471" s="62" t="str">
        <f t="shared" si="137"/>
        <v>A</v>
      </c>
      <c r="E1471" s="215">
        <v>9</v>
      </c>
      <c r="F1471" s="215">
        <v>10</v>
      </c>
      <c r="G1471" s="215">
        <v>55</v>
      </c>
      <c r="H1471" s="215">
        <v>11</v>
      </c>
      <c r="I1471" s="215">
        <v>12</v>
      </c>
      <c r="J1471" s="215">
        <v>53</v>
      </c>
      <c r="K1471" s="61">
        <v>3</v>
      </c>
      <c r="L1471" t="s">
        <v>151</v>
      </c>
    </row>
    <row r="1472" spans="1:13" outlineLevel="1" x14ac:dyDescent="0.25">
      <c r="A1472" s="52">
        <f t="shared" si="139"/>
        <v>59</v>
      </c>
      <c r="B1472" s="64" t="str">
        <f t="shared" si="138"/>
        <v/>
      </c>
      <c r="C1472" s="62">
        <f t="shared" si="136"/>
        <v>4</v>
      </c>
      <c r="D1472" s="62" t="str">
        <f t="shared" si="137"/>
        <v>A</v>
      </c>
      <c r="E1472" s="215">
        <v>13</v>
      </c>
      <c r="F1472" s="215">
        <v>14</v>
      </c>
      <c r="G1472" s="215">
        <v>54</v>
      </c>
      <c r="H1472" s="215">
        <v>15</v>
      </c>
      <c r="I1472" s="215">
        <v>16</v>
      </c>
      <c r="J1472" s="215">
        <v>57</v>
      </c>
      <c r="K1472" s="61">
        <v>4</v>
      </c>
      <c r="L1472" t="s">
        <v>151</v>
      </c>
    </row>
    <row r="1473" spans="1:12" outlineLevel="1" x14ac:dyDescent="0.25">
      <c r="A1473" s="52">
        <f t="shared" si="139"/>
        <v>59</v>
      </c>
      <c r="B1473" s="64" t="str">
        <f t="shared" si="138"/>
        <v/>
      </c>
      <c r="C1473" s="62">
        <f t="shared" si="136"/>
        <v>5</v>
      </c>
      <c r="D1473" s="62" t="str">
        <f t="shared" si="137"/>
        <v>A</v>
      </c>
      <c r="E1473" s="215">
        <v>17</v>
      </c>
      <c r="F1473" s="215">
        <v>18</v>
      </c>
      <c r="G1473" s="215">
        <v>52</v>
      </c>
      <c r="H1473" s="215">
        <v>19</v>
      </c>
      <c r="I1473" s="215">
        <v>20</v>
      </c>
      <c r="J1473" s="215">
        <v>56</v>
      </c>
      <c r="K1473" s="61">
        <v>5</v>
      </c>
      <c r="L1473" t="s">
        <v>151</v>
      </c>
    </row>
    <row r="1474" spans="1:12" outlineLevel="1" x14ac:dyDescent="0.25">
      <c r="A1474" s="52">
        <f t="shared" si="139"/>
        <v>59</v>
      </c>
      <c r="B1474" s="64" t="str">
        <f t="shared" si="138"/>
        <v/>
      </c>
      <c r="C1474" s="62">
        <f t="shared" si="136"/>
        <v>6</v>
      </c>
      <c r="D1474" s="62" t="str">
        <f t="shared" si="137"/>
        <v>A</v>
      </c>
      <c r="E1474" s="215">
        <v>21</v>
      </c>
      <c r="F1474" s="215">
        <v>22</v>
      </c>
      <c r="G1474" s="215">
        <v>59</v>
      </c>
      <c r="H1474" s="215">
        <v>23</v>
      </c>
      <c r="I1474" s="215">
        <v>24</v>
      </c>
      <c r="J1474" s="215">
        <v>44</v>
      </c>
      <c r="K1474" s="61">
        <v>6</v>
      </c>
      <c r="L1474" t="s">
        <v>151</v>
      </c>
    </row>
    <row r="1475" spans="1:12" outlineLevel="1" x14ac:dyDescent="0.25">
      <c r="A1475" s="52">
        <f t="shared" si="139"/>
        <v>59</v>
      </c>
      <c r="B1475" s="64" t="str">
        <f t="shared" si="138"/>
        <v/>
      </c>
      <c r="C1475" s="62">
        <f t="shared" si="136"/>
        <v>7</v>
      </c>
      <c r="D1475" s="62" t="str">
        <f t="shared" si="137"/>
        <v>A</v>
      </c>
      <c r="E1475" s="215">
        <v>25</v>
      </c>
      <c r="F1475" s="215">
        <v>26</v>
      </c>
      <c r="G1475" s="215">
        <v>42</v>
      </c>
      <c r="H1475" s="215">
        <v>27</v>
      </c>
      <c r="I1475" s="215">
        <v>28</v>
      </c>
      <c r="J1475" s="215">
        <v>48</v>
      </c>
      <c r="K1475" s="61">
        <v>7</v>
      </c>
      <c r="L1475" t="s">
        <v>151</v>
      </c>
    </row>
    <row r="1476" spans="1:12" outlineLevel="1" x14ac:dyDescent="0.25">
      <c r="A1476" s="52">
        <f t="shared" si="139"/>
        <v>59</v>
      </c>
      <c r="B1476" s="64" t="str">
        <f t="shared" si="138"/>
        <v/>
      </c>
      <c r="C1476" s="62">
        <f t="shared" si="136"/>
        <v>8</v>
      </c>
      <c r="D1476" s="62" t="str">
        <f t="shared" si="137"/>
        <v>A</v>
      </c>
      <c r="E1476" s="215">
        <v>29</v>
      </c>
      <c r="F1476" s="215">
        <v>30</v>
      </c>
      <c r="G1476" s="215">
        <v>46</v>
      </c>
      <c r="H1476" s="215">
        <v>31</v>
      </c>
      <c r="I1476" s="215">
        <v>32</v>
      </c>
      <c r="J1476" s="215">
        <v>43</v>
      </c>
      <c r="K1476" s="61">
        <v>8</v>
      </c>
      <c r="L1476" t="s">
        <v>151</v>
      </c>
    </row>
    <row r="1477" spans="1:12" outlineLevel="1" x14ac:dyDescent="0.25">
      <c r="A1477" s="52">
        <f t="shared" si="139"/>
        <v>59</v>
      </c>
      <c r="B1477" s="64" t="str">
        <f t="shared" si="138"/>
        <v/>
      </c>
      <c r="C1477" s="62">
        <f t="shared" si="136"/>
        <v>9</v>
      </c>
      <c r="D1477" s="62" t="str">
        <f t="shared" si="137"/>
        <v>A</v>
      </c>
      <c r="E1477" s="215">
        <v>33</v>
      </c>
      <c r="F1477" s="215">
        <v>34</v>
      </c>
      <c r="G1477" s="215">
        <v>41</v>
      </c>
      <c r="H1477" s="215">
        <v>35</v>
      </c>
      <c r="I1477" s="215">
        <v>36</v>
      </c>
      <c r="J1477" s="215"/>
      <c r="K1477" s="61">
        <v>9</v>
      </c>
      <c r="L1477" t="s">
        <v>151</v>
      </c>
    </row>
    <row r="1478" spans="1:12" outlineLevel="1" x14ac:dyDescent="0.25">
      <c r="A1478" s="52">
        <f t="shared" si="139"/>
        <v>59</v>
      </c>
      <c r="B1478" s="64" t="str">
        <f t="shared" si="138"/>
        <v/>
      </c>
      <c r="C1478" s="62">
        <f t="shared" si="136"/>
        <v>10</v>
      </c>
      <c r="D1478" s="62" t="str">
        <f t="shared" si="137"/>
        <v>A</v>
      </c>
      <c r="E1478" s="215">
        <v>37</v>
      </c>
      <c r="F1478" s="215">
        <v>38</v>
      </c>
      <c r="G1478" s="215">
        <v>45</v>
      </c>
      <c r="H1478" s="215">
        <v>39</v>
      </c>
      <c r="I1478" s="215">
        <v>40</v>
      </c>
      <c r="J1478" s="215">
        <v>47</v>
      </c>
      <c r="K1478" s="61">
        <v>10</v>
      </c>
      <c r="L1478" t="s">
        <v>151</v>
      </c>
    </row>
    <row r="1479" spans="1:12" outlineLevel="1" x14ac:dyDescent="0.25">
      <c r="A1479" s="52">
        <f>A1478</f>
        <v>59</v>
      </c>
      <c r="B1479" s="64" t="str">
        <f t="shared" si="138"/>
        <v/>
      </c>
      <c r="C1479" s="62" t="str">
        <f t="shared" si="136"/>
        <v>T</v>
      </c>
      <c r="D1479" s="62" t="str">
        <f t="shared" si="137"/>
        <v>T</v>
      </c>
      <c r="E1479" s="215">
        <v>21</v>
      </c>
      <c r="F1479" s="215">
        <v>26</v>
      </c>
      <c r="G1479" s="215">
        <v>43</v>
      </c>
      <c r="H1479" s="215">
        <v>31</v>
      </c>
      <c r="I1479" s="215">
        <v>42</v>
      </c>
      <c r="J1479" s="215">
        <v>38</v>
      </c>
      <c r="K1479" s="61" t="s">
        <v>295</v>
      </c>
      <c r="L1479" t="s">
        <v>295</v>
      </c>
    </row>
    <row r="1480" spans="1:12" outlineLevel="1" x14ac:dyDescent="0.25">
      <c r="A1480" s="52">
        <f t="shared" si="139"/>
        <v>59</v>
      </c>
      <c r="B1480" s="64" t="str">
        <f t="shared" si="138"/>
        <v/>
      </c>
      <c r="C1480" s="62" t="str">
        <f t="shared" si="136"/>
        <v>T</v>
      </c>
      <c r="D1480" s="62" t="str">
        <f t="shared" si="137"/>
        <v>T</v>
      </c>
      <c r="E1480" s="215">
        <v>9</v>
      </c>
      <c r="F1480" s="215">
        <v>13</v>
      </c>
      <c r="G1480" s="215">
        <v>18</v>
      </c>
      <c r="H1480" s="215">
        <v>23</v>
      </c>
      <c r="I1480" s="215">
        <v>28</v>
      </c>
      <c r="J1480" s="215">
        <v>53</v>
      </c>
      <c r="K1480" s="61" t="s">
        <v>295</v>
      </c>
      <c r="L1480" t="s">
        <v>295</v>
      </c>
    </row>
    <row r="1481" spans="1:12" outlineLevel="1" x14ac:dyDescent="0.25">
      <c r="A1481" s="52">
        <f t="shared" si="139"/>
        <v>59</v>
      </c>
      <c r="B1481" s="64" t="str">
        <f t="shared" si="138"/>
        <v/>
      </c>
      <c r="C1481" s="62" t="str">
        <f t="shared" si="136"/>
        <v>T</v>
      </c>
      <c r="D1481" s="62" t="str">
        <f t="shared" si="137"/>
        <v>T</v>
      </c>
      <c r="E1481" s="215">
        <v>24</v>
      </c>
      <c r="F1481" s="215">
        <v>51</v>
      </c>
      <c r="G1481" s="215">
        <v>55</v>
      </c>
      <c r="H1481" s="215">
        <v>14</v>
      </c>
      <c r="I1481" s="215">
        <v>19</v>
      </c>
      <c r="J1481" s="215">
        <v>56</v>
      </c>
      <c r="K1481" s="61" t="s">
        <v>295</v>
      </c>
      <c r="L1481" t="s">
        <v>295</v>
      </c>
    </row>
    <row r="1482" spans="1:12" outlineLevel="1" x14ac:dyDescent="0.25">
      <c r="A1482" s="52">
        <f t="shared" si="139"/>
        <v>59</v>
      </c>
      <c r="B1482" s="64" t="str">
        <f t="shared" si="138"/>
        <v/>
      </c>
      <c r="C1482" s="62" t="str">
        <f t="shared" si="136"/>
        <v>T</v>
      </c>
      <c r="D1482" s="62" t="str">
        <f t="shared" si="137"/>
        <v>T</v>
      </c>
      <c r="E1482" s="215">
        <v>5</v>
      </c>
      <c r="F1482" s="215">
        <v>10</v>
      </c>
      <c r="G1482" s="215">
        <v>8</v>
      </c>
      <c r="H1482" s="215">
        <v>15</v>
      </c>
      <c r="I1482" s="215">
        <v>20</v>
      </c>
      <c r="J1482" s="215">
        <v>46</v>
      </c>
      <c r="K1482" s="61" t="s">
        <v>295</v>
      </c>
      <c r="L1482" t="s">
        <v>295</v>
      </c>
    </row>
    <row r="1483" spans="1:12" outlineLevel="1" x14ac:dyDescent="0.25">
      <c r="A1483" s="52">
        <f t="shared" si="139"/>
        <v>59</v>
      </c>
      <c r="B1483" s="64" t="str">
        <f t="shared" si="138"/>
        <v/>
      </c>
      <c r="C1483" s="62" t="str">
        <f t="shared" si="136"/>
        <v>T</v>
      </c>
      <c r="D1483" s="62" t="str">
        <f t="shared" si="137"/>
        <v>T</v>
      </c>
      <c r="E1483" s="215">
        <v>17</v>
      </c>
      <c r="F1483" s="215">
        <v>22</v>
      </c>
      <c r="G1483" s="215">
        <v>12</v>
      </c>
      <c r="H1483" s="215">
        <v>27</v>
      </c>
      <c r="I1483" s="215">
        <v>32</v>
      </c>
      <c r="J1483" s="215">
        <v>45</v>
      </c>
      <c r="K1483" s="61" t="s">
        <v>295</v>
      </c>
      <c r="L1483" t="s">
        <v>295</v>
      </c>
    </row>
    <row r="1484" spans="1:12" outlineLevel="1" x14ac:dyDescent="0.25">
      <c r="A1484" s="52">
        <f t="shared" si="139"/>
        <v>59</v>
      </c>
      <c r="B1484" s="64" t="str">
        <f t="shared" si="138"/>
        <v/>
      </c>
      <c r="C1484" s="62" t="str">
        <f t="shared" si="136"/>
        <v>T</v>
      </c>
      <c r="D1484" s="62" t="str">
        <f t="shared" si="137"/>
        <v>T</v>
      </c>
      <c r="E1484" s="215">
        <v>1</v>
      </c>
      <c r="F1484" s="215">
        <v>6</v>
      </c>
      <c r="G1484" s="215">
        <v>58</v>
      </c>
      <c r="H1484" s="215">
        <v>11</v>
      </c>
      <c r="I1484" s="215">
        <v>16</v>
      </c>
      <c r="J1484" s="215">
        <v>52</v>
      </c>
      <c r="K1484" s="61" t="s">
        <v>295</v>
      </c>
      <c r="L1484" t="s">
        <v>295</v>
      </c>
    </row>
    <row r="1485" spans="1:12" outlineLevel="1" x14ac:dyDescent="0.25">
      <c r="A1485" s="52">
        <f t="shared" si="139"/>
        <v>59</v>
      </c>
      <c r="B1485" s="64" t="str">
        <f t="shared" si="138"/>
        <v/>
      </c>
      <c r="C1485" s="62" t="str">
        <f t="shared" si="136"/>
        <v>T</v>
      </c>
      <c r="D1485" s="62" t="str">
        <f t="shared" si="137"/>
        <v>T</v>
      </c>
      <c r="E1485" s="215">
        <v>25</v>
      </c>
      <c r="F1485" s="215">
        <v>30</v>
      </c>
      <c r="G1485" s="215">
        <v>57</v>
      </c>
      <c r="H1485" s="215">
        <v>35</v>
      </c>
      <c r="I1485" s="215">
        <v>40</v>
      </c>
      <c r="J1485" s="215">
        <v>54</v>
      </c>
      <c r="K1485" s="61" t="s">
        <v>295</v>
      </c>
      <c r="L1485" t="s">
        <v>295</v>
      </c>
    </row>
    <row r="1486" spans="1:12" outlineLevel="1" x14ac:dyDescent="0.25">
      <c r="A1486" s="52">
        <f t="shared" si="139"/>
        <v>59</v>
      </c>
      <c r="B1486" s="64" t="str">
        <f t="shared" si="138"/>
        <v/>
      </c>
      <c r="C1486" s="62" t="str">
        <f t="shared" si="136"/>
        <v>T</v>
      </c>
      <c r="D1486" s="62" t="str">
        <f t="shared" si="137"/>
        <v>T</v>
      </c>
      <c r="E1486" s="215">
        <v>29</v>
      </c>
      <c r="F1486" s="215">
        <v>34</v>
      </c>
      <c r="G1486" s="215">
        <v>41</v>
      </c>
      <c r="H1486" s="215">
        <v>39</v>
      </c>
      <c r="I1486" s="215">
        <v>44</v>
      </c>
      <c r="J1486" s="215">
        <v>3</v>
      </c>
      <c r="K1486" s="61" t="s">
        <v>295</v>
      </c>
      <c r="L1486" t="s">
        <v>295</v>
      </c>
    </row>
    <row r="1487" spans="1:12" outlineLevel="1" x14ac:dyDescent="0.25">
      <c r="A1487" s="52">
        <f t="shared" si="139"/>
        <v>59</v>
      </c>
      <c r="B1487" s="64" t="str">
        <f t="shared" si="138"/>
        <v/>
      </c>
      <c r="C1487" s="62" t="str">
        <f t="shared" si="136"/>
        <v>T</v>
      </c>
      <c r="D1487" s="62" t="str">
        <f t="shared" si="137"/>
        <v>D</v>
      </c>
      <c r="E1487" s="215">
        <v>48</v>
      </c>
      <c r="F1487" s="215">
        <v>49</v>
      </c>
      <c r="G1487" s="215">
        <v>59</v>
      </c>
      <c r="H1487" s="215">
        <v>33</v>
      </c>
      <c r="I1487" s="215">
        <v>50</v>
      </c>
      <c r="J1487" s="215"/>
      <c r="K1487" s="61" t="s">
        <v>295</v>
      </c>
      <c r="L1487" t="s">
        <v>154</v>
      </c>
    </row>
    <row r="1488" spans="1:12" outlineLevel="1" x14ac:dyDescent="0.25">
      <c r="A1488" s="52">
        <f t="shared" si="139"/>
        <v>59</v>
      </c>
      <c r="B1488" s="64" t="str">
        <f t="shared" si="138"/>
        <v/>
      </c>
      <c r="C1488" s="62" t="str">
        <f t="shared" si="136"/>
        <v>T</v>
      </c>
      <c r="D1488" s="62" t="str">
        <f t="shared" si="137"/>
        <v>T</v>
      </c>
      <c r="E1488" s="215">
        <v>37</v>
      </c>
      <c r="F1488" s="215">
        <v>36</v>
      </c>
      <c r="G1488" s="215">
        <v>2</v>
      </c>
      <c r="H1488" s="215">
        <v>4</v>
      </c>
      <c r="I1488" s="215">
        <v>47</v>
      </c>
      <c r="J1488" s="215">
        <v>7</v>
      </c>
      <c r="K1488" s="61" t="s">
        <v>295</v>
      </c>
      <c r="L1488" t="s">
        <v>295</v>
      </c>
    </row>
    <row r="1489" spans="1:12" outlineLevel="1" x14ac:dyDescent="0.25">
      <c r="A1489" s="52">
        <f>A1488</f>
        <v>59</v>
      </c>
      <c r="B1489" s="64" t="str">
        <f t="shared" si="138"/>
        <v/>
      </c>
      <c r="C1489" s="62">
        <f t="shared" si="136"/>
        <v>1</v>
      </c>
      <c r="D1489" s="62" t="str">
        <f t="shared" si="137"/>
        <v>C</v>
      </c>
      <c r="E1489" s="215">
        <v>29</v>
      </c>
      <c r="F1489" s="215">
        <v>33</v>
      </c>
      <c r="G1489" s="215">
        <v>37</v>
      </c>
      <c r="H1489" s="215">
        <v>15</v>
      </c>
      <c r="I1489" s="215">
        <v>36</v>
      </c>
      <c r="J1489" s="215">
        <v>47</v>
      </c>
      <c r="K1489" s="61">
        <v>1</v>
      </c>
      <c r="L1489" t="s">
        <v>153</v>
      </c>
    </row>
    <row r="1490" spans="1:12" outlineLevel="1" x14ac:dyDescent="0.25">
      <c r="A1490" s="52">
        <f t="shared" si="139"/>
        <v>59</v>
      </c>
      <c r="B1490" s="64" t="str">
        <f t="shared" si="138"/>
        <v/>
      </c>
      <c r="C1490" s="62">
        <f t="shared" si="136"/>
        <v>2</v>
      </c>
      <c r="D1490" s="62" t="str">
        <f t="shared" si="137"/>
        <v>C</v>
      </c>
      <c r="E1490" s="215">
        <v>17</v>
      </c>
      <c r="F1490" s="215">
        <v>25</v>
      </c>
      <c r="G1490" s="215">
        <v>34</v>
      </c>
      <c r="H1490" s="215">
        <v>32</v>
      </c>
      <c r="I1490" s="215">
        <v>43</v>
      </c>
      <c r="J1490" s="215">
        <v>4</v>
      </c>
      <c r="K1490" s="61">
        <v>2</v>
      </c>
      <c r="L1490" t="s">
        <v>153</v>
      </c>
    </row>
    <row r="1491" spans="1:12" outlineLevel="1" x14ac:dyDescent="0.25">
      <c r="A1491" s="52">
        <f t="shared" si="139"/>
        <v>59</v>
      </c>
      <c r="B1491" s="64" t="str">
        <f t="shared" si="138"/>
        <v/>
      </c>
      <c r="C1491" s="62">
        <f t="shared" si="136"/>
        <v>3</v>
      </c>
      <c r="D1491" s="62" t="str">
        <f t="shared" si="137"/>
        <v>C</v>
      </c>
      <c r="E1491" s="215">
        <v>9</v>
      </c>
      <c r="F1491" s="215">
        <v>18</v>
      </c>
      <c r="G1491" s="215">
        <v>2</v>
      </c>
      <c r="H1491" s="215">
        <v>16</v>
      </c>
      <c r="I1491" s="215">
        <v>27</v>
      </c>
      <c r="J1491" s="215">
        <v>52</v>
      </c>
      <c r="K1491" s="61">
        <v>3</v>
      </c>
      <c r="L1491" t="s">
        <v>153</v>
      </c>
    </row>
    <row r="1492" spans="1:12" outlineLevel="1" x14ac:dyDescent="0.25">
      <c r="A1492" s="52">
        <f t="shared" si="139"/>
        <v>59</v>
      </c>
      <c r="B1492" s="64" t="str">
        <f t="shared" si="138"/>
        <v/>
      </c>
      <c r="C1492" s="62">
        <f t="shared" si="136"/>
        <v>4</v>
      </c>
      <c r="D1492" s="62" t="str">
        <f t="shared" si="137"/>
        <v>C</v>
      </c>
      <c r="E1492" s="215">
        <v>13</v>
      </c>
      <c r="F1492" s="215">
        <v>22</v>
      </c>
      <c r="G1492" s="215">
        <v>6</v>
      </c>
      <c r="H1492" s="215">
        <v>20</v>
      </c>
      <c r="I1492" s="215">
        <v>31</v>
      </c>
      <c r="J1492" s="215">
        <v>53</v>
      </c>
      <c r="K1492" s="61">
        <v>4</v>
      </c>
      <c r="L1492" t="s">
        <v>153</v>
      </c>
    </row>
    <row r="1493" spans="1:12" outlineLevel="1" x14ac:dyDescent="0.25">
      <c r="A1493" s="52">
        <f t="shared" si="139"/>
        <v>59</v>
      </c>
      <c r="B1493" s="64" t="str">
        <f t="shared" si="138"/>
        <v/>
      </c>
      <c r="C1493" s="62">
        <f t="shared" si="136"/>
        <v>5</v>
      </c>
      <c r="D1493" s="62" t="str">
        <f t="shared" si="137"/>
        <v>C</v>
      </c>
      <c r="E1493" s="215">
        <v>26</v>
      </c>
      <c r="F1493" s="215">
        <v>51</v>
      </c>
      <c r="G1493" s="215">
        <v>56</v>
      </c>
      <c r="H1493" s="215">
        <v>24</v>
      </c>
      <c r="I1493" s="215">
        <v>35</v>
      </c>
      <c r="J1493" s="215">
        <v>54</v>
      </c>
      <c r="K1493" s="61">
        <v>5</v>
      </c>
      <c r="L1493" t="s">
        <v>153</v>
      </c>
    </row>
    <row r="1494" spans="1:12" outlineLevel="1" x14ac:dyDescent="0.25">
      <c r="A1494" s="52">
        <f t="shared" si="139"/>
        <v>59</v>
      </c>
      <c r="B1494" s="64" t="str">
        <f t="shared" si="138"/>
        <v/>
      </c>
      <c r="C1494" s="62">
        <f t="shared" ref="C1494:C1544" si="140">K1494</f>
        <v>6</v>
      </c>
      <c r="D1494" s="62" t="str">
        <f t="shared" ref="D1494:D1544" si="141">IF(C1494="","",L1494)</f>
        <v>C</v>
      </c>
      <c r="E1494" s="215">
        <v>21</v>
      </c>
      <c r="F1494" s="215">
        <v>30</v>
      </c>
      <c r="G1494" s="215">
        <v>57</v>
      </c>
      <c r="H1494" s="215">
        <v>28</v>
      </c>
      <c r="I1494" s="215">
        <v>39</v>
      </c>
      <c r="J1494" s="215">
        <v>55</v>
      </c>
      <c r="K1494" s="61">
        <v>6</v>
      </c>
      <c r="L1494" t="s">
        <v>153</v>
      </c>
    </row>
    <row r="1495" spans="1:12" outlineLevel="1" x14ac:dyDescent="0.25">
      <c r="A1495" s="52">
        <f t="shared" si="139"/>
        <v>59</v>
      </c>
      <c r="B1495" s="64" t="str">
        <f t="shared" si="138"/>
        <v/>
      </c>
      <c r="C1495" s="62">
        <f t="shared" si="140"/>
        <v>7</v>
      </c>
      <c r="D1495" s="62" t="str">
        <f t="shared" si="141"/>
        <v>C</v>
      </c>
      <c r="E1495" s="215">
        <v>14</v>
      </c>
      <c r="F1495" s="215">
        <v>50</v>
      </c>
      <c r="G1495" s="215">
        <v>58</v>
      </c>
      <c r="H1495" s="215">
        <v>12</v>
      </c>
      <c r="I1495" s="215">
        <v>23</v>
      </c>
      <c r="J1495" s="215">
        <v>5</v>
      </c>
      <c r="K1495" s="61">
        <v>7</v>
      </c>
      <c r="L1495" t="s">
        <v>153</v>
      </c>
    </row>
    <row r="1496" spans="1:12" outlineLevel="1" x14ac:dyDescent="0.25">
      <c r="A1496" s="52">
        <f t="shared" si="139"/>
        <v>59</v>
      </c>
      <c r="B1496" s="64" t="str">
        <f t="shared" si="138"/>
        <v/>
      </c>
      <c r="C1496" s="62">
        <f t="shared" si="140"/>
        <v>8</v>
      </c>
      <c r="D1496" s="62" t="str">
        <f t="shared" si="141"/>
        <v>C</v>
      </c>
      <c r="E1496" s="215">
        <v>1</v>
      </c>
      <c r="F1496" s="215">
        <v>10</v>
      </c>
      <c r="G1496" s="215">
        <v>59</v>
      </c>
      <c r="H1496" s="215">
        <v>8</v>
      </c>
      <c r="I1496" s="215">
        <v>19</v>
      </c>
      <c r="J1496" s="215">
        <v>41</v>
      </c>
      <c r="K1496" s="61">
        <v>8</v>
      </c>
      <c r="L1496" t="s">
        <v>153</v>
      </c>
    </row>
    <row r="1497" spans="1:12" outlineLevel="1" x14ac:dyDescent="0.25">
      <c r="A1497" s="52">
        <f t="shared" si="139"/>
        <v>59</v>
      </c>
      <c r="B1497" s="64" t="str">
        <f t="shared" si="138"/>
        <v/>
      </c>
      <c r="C1497" s="62">
        <f t="shared" si="140"/>
        <v>9</v>
      </c>
      <c r="D1497" s="62" t="str">
        <f t="shared" si="141"/>
        <v>C</v>
      </c>
      <c r="E1497" s="215">
        <v>42</v>
      </c>
      <c r="F1497" s="215">
        <v>49</v>
      </c>
      <c r="G1497" s="215">
        <v>48</v>
      </c>
      <c r="H1497" s="215">
        <v>3</v>
      </c>
      <c r="I1497" s="215">
        <v>40</v>
      </c>
      <c r="J1497" s="215"/>
      <c r="K1497" s="61">
        <v>9</v>
      </c>
      <c r="L1497" t="s">
        <v>153</v>
      </c>
    </row>
    <row r="1498" spans="1:12" outlineLevel="1" x14ac:dyDescent="0.25">
      <c r="A1498" s="52">
        <f t="shared" si="139"/>
        <v>59</v>
      </c>
      <c r="B1498" s="64" t="str">
        <f t="shared" si="138"/>
        <v/>
      </c>
      <c r="C1498" s="62">
        <f t="shared" si="140"/>
        <v>10</v>
      </c>
      <c r="D1498" s="62" t="str">
        <f t="shared" si="141"/>
        <v>C</v>
      </c>
      <c r="E1498" s="215">
        <v>38</v>
      </c>
      <c r="F1498" s="215">
        <v>46</v>
      </c>
      <c r="G1498" s="215">
        <v>11</v>
      </c>
      <c r="H1498" s="215">
        <v>7</v>
      </c>
      <c r="I1498" s="215">
        <v>44</v>
      </c>
      <c r="J1498" s="215">
        <v>45</v>
      </c>
      <c r="K1498" s="61">
        <v>10</v>
      </c>
      <c r="L1498" t="s">
        <v>153</v>
      </c>
    </row>
    <row r="1499" spans="1:12" outlineLevel="1" x14ac:dyDescent="0.25">
      <c r="A1499" s="52">
        <f>A1498</f>
        <v>59</v>
      </c>
      <c r="B1499" s="64" t="str">
        <f t="shared" si="138"/>
        <v/>
      </c>
      <c r="C1499" s="62">
        <f t="shared" si="140"/>
        <v>1</v>
      </c>
      <c r="D1499" s="62" t="str">
        <f t="shared" si="141"/>
        <v>D</v>
      </c>
      <c r="E1499" s="215">
        <v>6</v>
      </c>
      <c r="F1499" s="215">
        <v>30</v>
      </c>
      <c r="G1499" s="215">
        <v>41</v>
      </c>
      <c r="H1499" s="215">
        <v>12</v>
      </c>
      <c r="I1499" s="215">
        <v>16</v>
      </c>
      <c r="J1499" s="215">
        <v>47</v>
      </c>
      <c r="K1499" s="61">
        <v>1</v>
      </c>
      <c r="L1499" t="s">
        <v>154</v>
      </c>
    </row>
    <row r="1500" spans="1:12" outlineLevel="1" x14ac:dyDescent="0.25">
      <c r="A1500" s="52">
        <f t="shared" si="139"/>
        <v>59</v>
      </c>
      <c r="B1500" s="64" t="str">
        <f t="shared" si="138"/>
        <v/>
      </c>
      <c r="C1500" s="62">
        <f t="shared" si="140"/>
        <v>2</v>
      </c>
      <c r="D1500" s="62" t="str">
        <f t="shared" si="141"/>
        <v>D</v>
      </c>
      <c r="E1500" s="215">
        <v>15</v>
      </c>
      <c r="F1500" s="215">
        <v>29</v>
      </c>
      <c r="G1500" s="215">
        <v>42</v>
      </c>
      <c r="H1500" s="215">
        <v>35</v>
      </c>
      <c r="I1500" s="215">
        <v>48</v>
      </c>
      <c r="J1500" s="215">
        <v>54</v>
      </c>
      <c r="K1500" s="61">
        <v>2</v>
      </c>
      <c r="L1500" t="s">
        <v>154</v>
      </c>
    </row>
    <row r="1501" spans="1:12" outlineLevel="1" x14ac:dyDescent="0.25">
      <c r="A1501" s="52">
        <f t="shared" si="139"/>
        <v>59</v>
      </c>
      <c r="B1501" s="64" t="str">
        <f t="shared" si="138"/>
        <v/>
      </c>
      <c r="C1501" s="62">
        <f t="shared" si="140"/>
        <v>3</v>
      </c>
      <c r="D1501" s="62" t="str">
        <f t="shared" si="141"/>
        <v>D</v>
      </c>
      <c r="E1501" s="215">
        <v>28</v>
      </c>
      <c r="F1501" s="215">
        <v>51</v>
      </c>
      <c r="G1501" s="215">
        <v>1</v>
      </c>
      <c r="H1501" s="215">
        <v>9</v>
      </c>
      <c r="I1501" s="215">
        <v>22</v>
      </c>
      <c r="J1501" s="215">
        <v>55</v>
      </c>
      <c r="K1501" s="61">
        <v>3</v>
      </c>
      <c r="L1501" t="s">
        <v>154</v>
      </c>
    </row>
    <row r="1502" spans="1:12" outlineLevel="1" x14ac:dyDescent="0.25">
      <c r="A1502" s="52">
        <f t="shared" si="139"/>
        <v>59</v>
      </c>
      <c r="B1502" s="64" t="str">
        <f t="shared" si="138"/>
        <v/>
      </c>
      <c r="C1502" s="62">
        <f t="shared" si="140"/>
        <v>4</v>
      </c>
      <c r="D1502" s="62" t="str">
        <f t="shared" si="141"/>
        <v>D</v>
      </c>
      <c r="E1502" s="215">
        <v>13</v>
      </c>
      <c r="F1502" s="215">
        <v>26</v>
      </c>
      <c r="G1502" s="215">
        <v>10</v>
      </c>
      <c r="H1502" s="215">
        <v>19</v>
      </c>
      <c r="I1502" s="215">
        <v>32</v>
      </c>
      <c r="J1502" s="215">
        <v>59</v>
      </c>
      <c r="K1502" s="61">
        <v>4</v>
      </c>
      <c r="L1502" t="s">
        <v>154</v>
      </c>
    </row>
    <row r="1503" spans="1:12" outlineLevel="1" x14ac:dyDescent="0.25">
      <c r="A1503" s="52">
        <f t="shared" si="139"/>
        <v>59</v>
      </c>
      <c r="B1503" s="64" t="str">
        <f t="shared" si="138"/>
        <v/>
      </c>
      <c r="C1503" s="62">
        <f t="shared" si="140"/>
        <v>5</v>
      </c>
      <c r="D1503" s="62" t="str">
        <f t="shared" si="141"/>
        <v>D</v>
      </c>
      <c r="E1503" s="215">
        <v>17</v>
      </c>
      <c r="F1503" s="215">
        <v>49</v>
      </c>
      <c r="G1503" s="215">
        <v>14</v>
      </c>
      <c r="H1503" s="215">
        <v>23</v>
      </c>
      <c r="I1503" s="215">
        <v>36</v>
      </c>
      <c r="J1503" s="215">
        <v>58</v>
      </c>
      <c r="K1503" s="61">
        <v>5</v>
      </c>
      <c r="L1503" t="s">
        <v>154</v>
      </c>
    </row>
    <row r="1504" spans="1:12" outlineLevel="1" x14ac:dyDescent="0.25">
      <c r="A1504" s="52">
        <f t="shared" si="139"/>
        <v>59</v>
      </c>
      <c r="B1504" s="64" t="str">
        <f t="shared" si="138"/>
        <v/>
      </c>
      <c r="C1504" s="62">
        <f t="shared" si="140"/>
        <v>6</v>
      </c>
      <c r="D1504" s="62" t="str">
        <f t="shared" si="141"/>
        <v>D</v>
      </c>
      <c r="E1504" s="215">
        <v>27</v>
      </c>
      <c r="F1504" s="215">
        <v>40</v>
      </c>
      <c r="G1504" s="215">
        <v>45</v>
      </c>
      <c r="H1504" s="215">
        <v>21</v>
      </c>
      <c r="I1504" s="215">
        <v>34</v>
      </c>
      <c r="J1504" s="215">
        <v>7</v>
      </c>
      <c r="K1504" s="61">
        <v>6</v>
      </c>
      <c r="L1504" t="s">
        <v>154</v>
      </c>
    </row>
    <row r="1505" spans="1:13" outlineLevel="1" x14ac:dyDescent="0.25">
      <c r="A1505" s="52">
        <f t="shared" si="139"/>
        <v>59</v>
      </c>
      <c r="B1505" s="64" t="str">
        <f t="shared" si="138"/>
        <v/>
      </c>
      <c r="C1505" s="62">
        <f t="shared" si="140"/>
        <v>7</v>
      </c>
      <c r="D1505" s="62" t="str">
        <f t="shared" si="141"/>
        <v>D</v>
      </c>
      <c r="E1505" s="215">
        <v>25</v>
      </c>
      <c r="F1505" s="215">
        <v>38</v>
      </c>
      <c r="G1505" s="215">
        <v>56</v>
      </c>
      <c r="H1505" s="215">
        <v>31</v>
      </c>
      <c r="I1505" s="215">
        <v>44</v>
      </c>
      <c r="J1505" s="215">
        <v>3</v>
      </c>
      <c r="K1505" s="61">
        <v>7</v>
      </c>
      <c r="L1505" t="s">
        <v>154</v>
      </c>
    </row>
    <row r="1506" spans="1:13" outlineLevel="1" x14ac:dyDescent="0.25">
      <c r="A1506" s="52">
        <f t="shared" si="139"/>
        <v>59</v>
      </c>
      <c r="B1506" s="64" t="str">
        <f t="shared" si="138"/>
        <v/>
      </c>
      <c r="C1506" s="62">
        <f t="shared" si="140"/>
        <v>8</v>
      </c>
      <c r="D1506" s="62" t="str">
        <f t="shared" si="141"/>
        <v>D</v>
      </c>
      <c r="E1506" s="215">
        <v>5</v>
      </c>
      <c r="F1506" s="215">
        <v>18</v>
      </c>
      <c r="G1506" s="215">
        <v>57</v>
      </c>
      <c r="H1506" s="215">
        <v>11</v>
      </c>
      <c r="I1506" s="215">
        <v>24</v>
      </c>
      <c r="J1506" s="215">
        <v>20</v>
      </c>
      <c r="K1506" s="61">
        <v>8</v>
      </c>
      <c r="L1506" t="s">
        <v>154</v>
      </c>
    </row>
    <row r="1507" spans="1:13" outlineLevel="1" x14ac:dyDescent="0.25">
      <c r="A1507" s="52">
        <f t="shared" si="139"/>
        <v>59</v>
      </c>
      <c r="B1507" s="64" t="str">
        <f t="shared" si="138"/>
        <v/>
      </c>
      <c r="C1507" s="62">
        <f t="shared" si="140"/>
        <v>9</v>
      </c>
      <c r="D1507" s="62" t="str">
        <f t="shared" si="141"/>
        <v>D</v>
      </c>
      <c r="E1507" s="215">
        <v>33</v>
      </c>
      <c r="F1507" s="215">
        <v>46</v>
      </c>
      <c r="G1507" s="215">
        <v>53</v>
      </c>
      <c r="H1507" s="215">
        <v>4</v>
      </c>
      <c r="I1507" s="215">
        <v>39</v>
      </c>
      <c r="J1507" s="215"/>
      <c r="K1507" s="61">
        <v>9</v>
      </c>
      <c r="L1507" t="s">
        <v>154</v>
      </c>
    </row>
    <row r="1508" spans="1:13" ht="15.75" outlineLevel="1" thickBot="1" x14ac:dyDescent="0.3">
      <c r="A1508" s="52">
        <f t="shared" si="139"/>
        <v>59</v>
      </c>
      <c r="B1508" s="64" t="str">
        <f t="shared" si="138"/>
        <v/>
      </c>
      <c r="C1508" s="62">
        <f t="shared" si="140"/>
        <v>10</v>
      </c>
      <c r="D1508" s="62" t="str">
        <f t="shared" si="141"/>
        <v>D</v>
      </c>
      <c r="E1508" s="215">
        <v>2</v>
      </c>
      <c r="F1508" s="215">
        <v>37</v>
      </c>
      <c r="G1508" s="215">
        <v>52</v>
      </c>
      <c r="H1508" s="215">
        <v>8</v>
      </c>
      <c r="I1508" s="215">
        <v>43</v>
      </c>
      <c r="J1508" s="215">
        <v>50</v>
      </c>
      <c r="K1508" s="61">
        <v>10</v>
      </c>
      <c r="L1508" t="s">
        <v>154</v>
      </c>
    </row>
    <row r="1509" spans="1:13" ht="15.75" thickTop="1" x14ac:dyDescent="0.25">
      <c r="A1509" s="52">
        <v>60</v>
      </c>
      <c r="B1509" s="52" t="str">
        <f t="shared" ref="B1509:B1548" si="142">IF(A1509&lt;&gt;$B$3,"",$B$3&amp;"-"&amp;D1509&amp;"-"&amp;C1509)</f>
        <v/>
      </c>
      <c r="C1509" s="58">
        <f t="shared" si="140"/>
        <v>1</v>
      </c>
      <c r="D1509" s="58" t="str">
        <f t="shared" si="141"/>
        <v>A</v>
      </c>
      <c r="E1509" s="127">
        <v>21</v>
      </c>
      <c r="F1509" s="127">
        <v>2</v>
      </c>
      <c r="G1509" s="127">
        <v>60</v>
      </c>
      <c r="H1509" s="127">
        <v>3</v>
      </c>
      <c r="I1509" s="127">
        <v>24</v>
      </c>
      <c r="J1509" s="127">
        <v>58</v>
      </c>
      <c r="K1509" s="61">
        <v>1</v>
      </c>
      <c r="L1509" t="s">
        <v>151</v>
      </c>
      <c r="M1509" s="186" t="s">
        <v>281</v>
      </c>
    </row>
    <row r="1510" spans="1:13" outlineLevel="1" x14ac:dyDescent="0.25">
      <c r="A1510" s="52">
        <f t="shared" si="139"/>
        <v>60</v>
      </c>
      <c r="B1510" s="52" t="str">
        <f t="shared" si="142"/>
        <v/>
      </c>
      <c r="C1510" s="58">
        <f t="shared" si="140"/>
        <v>2</v>
      </c>
      <c r="D1510" s="58" t="str">
        <f t="shared" si="141"/>
        <v>A</v>
      </c>
      <c r="E1510" s="127">
        <v>45</v>
      </c>
      <c r="F1510" s="127">
        <v>6</v>
      </c>
      <c r="G1510" s="127">
        <v>54</v>
      </c>
      <c r="H1510" s="127">
        <v>7</v>
      </c>
      <c r="I1510" s="127">
        <v>8</v>
      </c>
      <c r="J1510" s="127">
        <v>41</v>
      </c>
      <c r="K1510" s="61">
        <v>2</v>
      </c>
      <c r="L1510" t="s">
        <v>151</v>
      </c>
    </row>
    <row r="1511" spans="1:13" outlineLevel="1" x14ac:dyDescent="0.25">
      <c r="A1511" s="52">
        <f t="shared" si="139"/>
        <v>60</v>
      </c>
      <c r="B1511" s="52" t="str">
        <f t="shared" si="142"/>
        <v/>
      </c>
      <c r="C1511" s="58">
        <f t="shared" si="140"/>
        <v>3</v>
      </c>
      <c r="D1511" s="58" t="str">
        <f t="shared" si="141"/>
        <v>A</v>
      </c>
      <c r="E1511" s="127">
        <v>9</v>
      </c>
      <c r="F1511" s="127">
        <v>10</v>
      </c>
      <c r="G1511" s="127">
        <v>42</v>
      </c>
      <c r="H1511" s="127">
        <v>11</v>
      </c>
      <c r="I1511" s="127">
        <v>12</v>
      </c>
      <c r="J1511" s="127">
        <v>5</v>
      </c>
      <c r="K1511" s="61">
        <v>3</v>
      </c>
      <c r="L1511" t="s">
        <v>151</v>
      </c>
    </row>
    <row r="1512" spans="1:13" outlineLevel="1" x14ac:dyDescent="0.25">
      <c r="A1512" s="52">
        <f t="shared" si="139"/>
        <v>60</v>
      </c>
      <c r="B1512" s="52" t="str">
        <f t="shared" si="142"/>
        <v/>
      </c>
      <c r="C1512" s="58">
        <f t="shared" si="140"/>
        <v>4</v>
      </c>
      <c r="D1512" s="58" t="str">
        <f t="shared" si="141"/>
        <v>A</v>
      </c>
      <c r="E1512" s="127">
        <v>13</v>
      </c>
      <c r="F1512" s="127">
        <v>14</v>
      </c>
      <c r="G1512" s="127">
        <v>46</v>
      </c>
      <c r="H1512" s="127">
        <v>15</v>
      </c>
      <c r="I1512" s="127">
        <v>16</v>
      </c>
      <c r="J1512" s="127">
        <v>49</v>
      </c>
      <c r="K1512" s="61">
        <v>4</v>
      </c>
      <c r="L1512" t="s">
        <v>151</v>
      </c>
    </row>
    <row r="1513" spans="1:13" outlineLevel="1" x14ac:dyDescent="0.25">
      <c r="A1513" s="52">
        <f t="shared" si="139"/>
        <v>60</v>
      </c>
      <c r="B1513" s="52" t="str">
        <f t="shared" si="142"/>
        <v/>
      </c>
      <c r="C1513" s="58">
        <f t="shared" si="140"/>
        <v>5</v>
      </c>
      <c r="D1513" s="58" t="str">
        <f t="shared" si="141"/>
        <v>A</v>
      </c>
      <c r="E1513" s="127">
        <v>17</v>
      </c>
      <c r="F1513" s="127">
        <v>18</v>
      </c>
      <c r="G1513" s="127">
        <v>50</v>
      </c>
      <c r="H1513" s="127">
        <v>19</v>
      </c>
      <c r="I1513" s="127">
        <v>20</v>
      </c>
      <c r="J1513" s="127">
        <v>59</v>
      </c>
      <c r="K1513" s="61">
        <v>5</v>
      </c>
      <c r="L1513" t="s">
        <v>151</v>
      </c>
    </row>
    <row r="1514" spans="1:13" outlineLevel="1" x14ac:dyDescent="0.25">
      <c r="A1514" s="52">
        <f t="shared" si="139"/>
        <v>60</v>
      </c>
      <c r="B1514" s="52" t="str">
        <f t="shared" si="142"/>
        <v/>
      </c>
      <c r="C1514" s="58">
        <f t="shared" si="140"/>
        <v>6</v>
      </c>
      <c r="D1514" s="58" t="str">
        <f t="shared" si="141"/>
        <v>A</v>
      </c>
      <c r="E1514" s="127">
        <v>1</v>
      </c>
      <c r="F1514" s="127">
        <v>22</v>
      </c>
      <c r="G1514" s="127">
        <v>57</v>
      </c>
      <c r="H1514" s="127">
        <v>23</v>
      </c>
      <c r="I1514" s="127">
        <v>4</v>
      </c>
      <c r="J1514" s="127">
        <v>56</v>
      </c>
      <c r="K1514" s="61">
        <v>6</v>
      </c>
      <c r="L1514" t="s">
        <v>151</v>
      </c>
    </row>
    <row r="1515" spans="1:13" outlineLevel="1" x14ac:dyDescent="0.25">
      <c r="A1515" s="52">
        <f t="shared" si="139"/>
        <v>60</v>
      </c>
      <c r="B1515" s="52" t="str">
        <f t="shared" si="142"/>
        <v/>
      </c>
      <c r="C1515" s="58">
        <f t="shared" si="140"/>
        <v>7</v>
      </c>
      <c r="D1515" s="58" t="str">
        <f t="shared" si="141"/>
        <v>A</v>
      </c>
      <c r="E1515" s="127">
        <v>25</v>
      </c>
      <c r="F1515" s="127">
        <v>26</v>
      </c>
      <c r="G1515" s="127">
        <v>53</v>
      </c>
      <c r="H1515" s="127">
        <v>27</v>
      </c>
      <c r="I1515" s="127">
        <v>28</v>
      </c>
      <c r="J1515" s="127">
        <v>55</v>
      </c>
      <c r="K1515" s="61">
        <v>7</v>
      </c>
      <c r="L1515" t="s">
        <v>151</v>
      </c>
    </row>
    <row r="1516" spans="1:13" outlineLevel="1" x14ac:dyDescent="0.25">
      <c r="A1516" s="52">
        <f t="shared" si="139"/>
        <v>60</v>
      </c>
      <c r="B1516" s="52" t="str">
        <f t="shared" si="142"/>
        <v/>
      </c>
      <c r="C1516" s="58">
        <f t="shared" si="140"/>
        <v>8</v>
      </c>
      <c r="D1516" s="58" t="str">
        <f t="shared" si="141"/>
        <v>A</v>
      </c>
      <c r="E1516" s="127">
        <v>29</v>
      </c>
      <c r="F1516" s="127">
        <v>30</v>
      </c>
      <c r="G1516" s="127">
        <v>43</v>
      </c>
      <c r="H1516" s="127">
        <v>31</v>
      </c>
      <c r="I1516" s="127">
        <v>32</v>
      </c>
      <c r="J1516" s="127">
        <v>44</v>
      </c>
      <c r="K1516" s="61">
        <v>8</v>
      </c>
      <c r="L1516" t="s">
        <v>151</v>
      </c>
    </row>
    <row r="1517" spans="1:13" outlineLevel="1" x14ac:dyDescent="0.25">
      <c r="A1517" s="52">
        <f t="shared" si="139"/>
        <v>60</v>
      </c>
      <c r="B1517" s="52" t="str">
        <f t="shared" si="142"/>
        <v/>
      </c>
      <c r="C1517" s="58">
        <f t="shared" si="140"/>
        <v>9</v>
      </c>
      <c r="D1517" s="58" t="str">
        <f t="shared" si="141"/>
        <v>A</v>
      </c>
      <c r="E1517" s="127">
        <v>33</v>
      </c>
      <c r="F1517" s="127">
        <v>34</v>
      </c>
      <c r="G1517" s="127">
        <v>47</v>
      </c>
      <c r="H1517" s="127">
        <v>35</v>
      </c>
      <c r="I1517" s="127">
        <v>36</v>
      </c>
      <c r="J1517" s="127">
        <v>48</v>
      </c>
      <c r="K1517" s="61">
        <v>9</v>
      </c>
      <c r="L1517" t="s">
        <v>151</v>
      </c>
    </row>
    <row r="1518" spans="1:13" outlineLevel="1" x14ac:dyDescent="0.25">
      <c r="A1518" s="52">
        <f t="shared" si="139"/>
        <v>60</v>
      </c>
      <c r="B1518" s="52" t="str">
        <f t="shared" si="142"/>
        <v/>
      </c>
      <c r="C1518" s="58">
        <f t="shared" si="140"/>
        <v>10</v>
      </c>
      <c r="D1518" s="58" t="str">
        <f t="shared" si="141"/>
        <v>A</v>
      </c>
      <c r="E1518" s="127">
        <v>37</v>
      </c>
      <c r="F1518" s="127">
        <v>38</v>
      </c>
      <c r="G1518" s="127">
        <v>51</v>
      </c>
      <c r="H1518" s="127">
        <v>39</v>
      </c>
      <c r="I1518" s="127">
        <v>40</v>
      </c>
      <c r="J1518" s="127">
        <v>52</v>
      </c>
      <c r="K1518" s="61">
        <v>10</v>
      </c>
      <c r="L1518" t="s">
        <v>151</v>
      </c>
    </row>
    <row r="1519" spans="1:13" outlineLevel="1" x14ac:dyDescent="0.25">
      <c r="A1519" s="52">
        <f>A1518</f>
        <v>60</v>
      </c>
      <c r="B1519" s="52" t="str">
        <f t="shared" si="142"/>
        <v/>
      </c>
      <c r="C1519" s="58">
        <f t="shared" si="140"/>
        <v>1</v>
      </c>
      <c r="D1519" s="58" t="str">
        <f t="shared" si="141"/>
        <v>B</v>
      </c>
      <c r="E1519" s="127">
        <v>1</v>
      </c>
      <c r="F1519" s="127">
        <v>46</v>
      </c>
      <c r="G1519" s="127">
        <v>33</v>
      </c>
      <c r="H1519" s="127">
        <v>11</v>
      </c>
      <c r="I1519" s="127">
        <v>16</v>
      </c>
      <c r="J1519" s="127">
        <v>55</v>
      </c>
      <c r="K1519" s="61">
        <v>1</v>
      </c>
      <c r="L1519" t="s">
        <v>152</v>
      </c>
    </row>
    <row r="1520" spans="1:13" outlineLevel="1" x14ac:dyDescent="0.25">
      <c r="A1520" s="52">
        <f t="shared" si="139"/>
        <v>60</v>
      </c>
      <c r="B1520" s="52" t="str">
        <f t="shared" si="142"/>
        <v/>
      </c>
      <c r="C1520" s="58">
        <f t="shared" si="140"/>
        <v>2</v>
      </c>
      <c r="D1520" s="58" t="str">
        <f t="shared" si="141"/>
        <v>B</v>
      </c>
      <c r="E1520" s="127">
        <v>25</v>
      </c>
      <c r="F1520" s="127">
        <v>30</v>
      </c>
      <c r="G1520" s="127">
        <v>4</v>
      </c>
      <c r="H1520" s="127">
        <v>15</v>
      </c>
      <c r="I1520" s="127">
        <v>20</v>
      </c>
      <c r="J1520" s="127">
        <v>51</v>
      </c>
      <c r="K1520" s="61">
        <v>2</v>
      </c>
      <c r="L1520" t="s">
        <v>152</v>
      </c>
    </row>
    <row r="1521" spans="1:12" outlineLevel="1" x14ac:dyDescent="0.25">
      <c r="A1521" s="52">
        <f t="shared" si="139"/>
        <v>60</v>
      </c>
      <c r="B1521" s="52" t="str">
        <f t="shared" si="142"/>
        <v/>
      </c>
      <c r="C1521" s="58">
        <f t="shared" si="140"/>
        <v>3</v>
      </c>
      <c r="D1521" s="58" t="str">
        <f t="shared" si="141"/>
        <v>B</v>
      </c>
      <c r="E1521" s="127">
        <v>9</v>
      </c>
      <c r="F1521" s="127">
        <v>14</v>
      </c>
      <c r="G1521" s="127">
        <v>45</v>
      </c>
      <c r="H1521" s="127">
        <v>19</v>
      </c>
      <c r="I1521" s="127">
        <v>24</v>
      </c>
      <c r="J1521" s="127">
        <v>6</v>
      </c>
      <c r="K1521" s="61">
        <v>3</v>
      </c>
      <c r="L1521" t="s">
        <v>152</v>
      </c>
    </row>
    <row r="1522" spans="1:12" outlineLevel="1" x14ac:dyDescent="0.25">
      <c r="A1522" s="52">
        <f t="shared" si="139"/>
        <v>60</v>
      </c>
      <c r="B1522" s="52" t="str">
        <f t="shared" si="142"/>
        <v/>
      </c>
      <c r="C1522" s="58">
        <f t="shared" si="140"/>
        <v>4</v>
      </c>
      <c r="D1522" s="58" t="str">
        <f t="shared" si="141"/>
        <v>B</v>
      </c>
      <c r="E1522" s="127">
        <v>13</v>
      </c>
      <c r="F1522" s="127">
        <v>18</v>
      </c>
      <c r="G1522" s="127">
        <v>2</v>
      </c>
      <c r="H1522" s="127">
        <v>23</v>
      </c>
      <c r="I1522" s="127">
        <v>28</v>
      </c>
      <c r="J1522" s="127">
        <v>8</v>
      </c>
      <c r="K1522" s="61">
        <v>4</v>
      </c>
      <c r="L1522" t="s">
        <v>152</v>
      </c>
    </row>
    <row r="1523" spans="1:12" outlineLevel="1" x14ac:dyDescent="0.25">
      <c r="A1523" s="52">
        <f t="shared" si="139"/>
        <v>60</v>
      </c>
      <c r="B1523" s="52" t="str">
        <f t="shared" si="142"/>
        <v/>
      </c>
      <c r="C1523" s="58">
        <f t="shared" si="140"/>
        <v>5</v>
      </c>
      <c r="D1523" s="58" t="str">
        <f t="shared" si="141"/>
        <v>B</v>
      </c>
      <c r="E1523" s="127">
        <v>17</v>
      </c>
      <c r="F1523" s="127">
        <v>22</v>
      </c>
      <c r="G1523" s="127">
        <v>54</v>
      </c>
      <c r="H1523" s="127">
        <v>27</v>
      </c>
      <c r="I1523" s="127">
        <v>32</v>
      </c>
      <c r="J1523" s="127">
        <v>12</v>
      </c>
      <c r="K1523" s="61">
        <v>5</v>
      </c>
      <c r="L1523" t="s">
        <v>152</v>
      </c>
    </row>
    <row r="1524" spans="1:12" outlineLevel="1" x14ac:dyDescent="0.25">
      <c r="A1524" s="52">
        <f t="shared" si="139"/>
        <v>60</v>
      </c>
      <c r="B1524" s="52" t="str">
        <f t="shared" si="142"/>
        <v/>
      </c>
      <c r="C1524" s="58">
        <f t="shared" si="140"/>
        <v>6</v>
      </c>
      <c r="D1524" s="58" t="str">
        <f t="shared" si="141"/>
        <v>B</v>
      </c>
      <c r="E1524" s="127">
        <v>21</v>
      </c>
      <c r="F1524" s="127">
        <v>26</v>
      </c>
      <c r="G1524" s="127">
        <v>59</v>
      </c>
      <c r="H1524" s="127">
        <v>31</v>
      </c>
      <c r="I1524" s="127">
        <v>36</v>
      </c>
      <c r="J1524" s="127">
        <v>60</v>
      </c>
      <c r="K1524" s="61">
        <v>6</v>
      </c>
      <c r="L1524" t="s">
        <v>152</v>
      </c>
    </row>
    <row r="1525" spans="1:12" outlineLevel="1" x14ac:dyDescent="0.25">
      <c r="A1525" s="52">
        <f t="shared" si="139"/>
        <v>60</v>
      </c>
      <c r="B1525" s="52" t="str">
        <f t="shared" si="142"/>
        <v/>
      </c>
      <c r="C1525" s="58">
        <f t="shared" si="140"/>
        <v>7</v>
      </c>
      <c r="D1525" s="58" t="str">
        <f t="shared" si="141"/>
        <v>B</v>
      </c>
      <c r="E1525" s="127">
        <v>5</v>
      </c>
      <c r="F1525" s="127">
        <v>10</v>
      </c>
      <c r="G1525" s="127">
        <v>50</v>
      </c>
      <c r="H1525" s="127">
        <v>35</v>
      </c>
      <c r="I1525" s="127">
        <v>40</v>
      </c>
      <c r="J1525" s="127">
        <v>58</v>
      </c>
      <c r="K1525" s="61">
        <v>7</v>
      </c>
      <c r="L1525" t="s">
        <v>152</v>
      </c>
    </row>
    <row r="1526" spans="1:12" outlineLevel="1" x14ac:dyDescent="0.25">
      <c r="A1526" s="52">
        <f t="shared" ref="A1526:A1548" si="143">A1525</f>
        <v>60</v>
      </c>
      <c r="B1526" s="52" t="str">
        <f t="shared" si="142"/>
        <v/>
      </c>
      <c r="C1526" s="58">
        <f t="shared" si="140"/>
        <v>8</v>
      </c>
      <c r="D1526" s="58" t="str">
        <f t="shared" si="141"/>
        <v>B</v>
      </c>
      <c r="E1526" s="127">
        <v>29</v>
      </c>
      <c r="F1526" s="127">
        <v>34</v>
      </c>
      <c r="G1526" s="127">
        <v>49</v>
      </c>
      <c r="H1526" s="127">
        <v>39</v>
      </c>
      <c r="I1526" s="127">
        <v>44</v>
      </c>
      <c r="J1526" s="127">
        <v>41</v>
      </c>
      <c r="K1526" s="61">
        <v>8</v>
      </c>
      <c r="L1526" t="s">
        <v>152</v>
      </c>
    </row>
    <row r="1527" spans="1:12" outlineLevel="1" x14ac:dyDescent="0.25">
      <c r="A1527" s="52">
        <f t="shared" si="143"/>
        <v>60</v>
      </c>
      <c r="B1527" s="52" t="str">
        <f t="shared" si="142"/>
        <v/>
      </c>
      <c r="C1527" s="58">
        <f t="shared" si="140"/>
        <v>9</v>
      </c>
      <c r="D1527" s="58" t="str">
        <f t="shared" si="141"/>
        <v>B</v>
      </c>
      <c r="E1527" s="127">
        <v>53</v>
      </c>
      <c r="F1527" s="127">
        <v>38</v>
      </c>
      <c r="G1527" s="127">
        <v>56</v>
      </c>
      <c r="H1527" s="127">
        <v>43</v>
      </c>
      <c r="I1527" s="127">
        <v>48</v>
      </c>
      <c r="J1527" s="127">
        <v>3</v>
      </c>
      <c r="K1527" s="61">
        <v>9</v>
      </c>
      <c r="L1527" t="s">
        <v>152</v>
      </c>
    </row>
    <row r="1528" spans="1:12" outlineLevel="1" x14ac:dyDescent="0.25">
      <c r="A1528" s="52">
        <f t="shared" si="143"/>
        <v>60</v>
      </c>
      <c r="B1528" s="52" t="str">
        <f t="shared" si="142"/>
        <v/>
      </c>
      <c r="C1528" s="58">
        <f t="shared" si="140"/>
        <v>10</v>
      </c>
      <c r="D1528" s="58" t="str">
        <f t="shared" si="141"/>
        <v>B</v>
      </c>
      <c r="E1528" s="127">
        <v>37</v>
      </c>
      <c r="F1528" s="127">
        <v>42</v>
      </c>
      <c r="G1528" s="127">
        <v>57</v>
      </c>
      <c r="H1528" s="127">
        <v>47</v>
      </c>
      <c r="I1528" s="127">
        <v>52</v>
      </c>
      <c r="J1528" s="127">
        <v>7</v>
      </c>
      <c r="K1528" s="61">
        <v>10</v>
      </c>
      <c r="L1528" t="s">
        <v>152</v>
      </c>
    </row>
    <row r="1529" spans="1:12" outlineLevel="1" x14ac:dyDescent="0.25">
      <c r="A1529" s="52">
        <f>A1528</f>
        <v>60</v>
      </c>
      <c r="B1529" s="52" t="str">
        <f t="shared" si="142"/>
        <v/>
      </c>
      <c r="C1529" s="58">
        <f t="shared" si="140"/>
        <v>1</v>
      </c>
      <c r="D1529" s="58" t="str">
        <f t="shared" si="141"/>
        <v>C</v>
      </c>
      <c r="E1529" s="127">
        <v>26</v>
      </c>
      <c r="F1529" s="127">
        <v>10</v>
      </c>
      <c r="G1529" s="127">
        <v>34</v>
      </c>
      <c r="H1529" s="127">
        <v>9</v>
      </c>
      <c r="I1529" s="127">
        <v>19</v>
      </c>
      <c r="J1529" s="127">
        <v>57</v>
      </c>
      <c r="K1529" s="61">
        <v>1</v>
      </c>
      <c r="L1529" t="s">
        <v>153</v>
      </c>
    </row>
    <row r="1530" spans="1:12" outlineLevel="1" x14ac:dyDescent="0.25">
      <c r="A1530" s="52">
        <f t="shared" si="143"/>
        <v>60</v>
      </c>
      <c r="B1530" s="52" t="str">
        <f t="shared" si="142"/>
        <v/>
      </c>
      <c r="C1530" s="58">
        <f t="shared" si="140"/>
        <v>2</v>
      </c>
      <c r="D1530" s="58" t="str">
        <f t="shared" si="141"/>
        <v>C</v>
      </c>
      <c r="E1530" s="127">
        <v>5</v>
      </c>
      <c r="F1530" s="127">
        <v>14</v>
      </c>
      <c r="G1530" s="127">
        <v>53</v>
      </c>
      <c r="H1530" s="127">
        <v>12</v>
      </c>
      <c r="I1530" s="127">
        <v>23</v>
      </c>
      <c r="J1530" s="127">
        <v>56</v>
      </c>
      <c r="K1530" s="61">
        <v>2</v>
      </c>
      <c r="L1530" t="s">
        <v>153</v>
      </c>
    </row>
    <row r="1531" spans="1:12" outlineLevel="1" x14ac:dyDescent="0.25">
      <c r="A1531" s="52">
        <f t="shared" si="143"/>
        <v>60</v>
      </c>
      <c r="B1531" s="52" t="str">
        <f t="shared" si="142"/>
        <v/>
      </c>
      <c r="C1531" s="58">
        <f t="shared" si="140"/>
        <v>3</v>
      </c>
      <c r="D1531" s="58" t="str">
        <f t="shared" si="141"/>
        <v>C</v>
      </c>
      <c r="E1531" s="127">
        <v>8</v>
      </c>
      <c r="F1531" s="127">
        <v>18</v>
      </c>
      <c r="G1531" s="127">
        <v>41</v>
      </c>
      <c r="H1531" s="127">
        <v>16</v>
      </c>
      <c r="I1531" s="127">
        <v>27</v>
      </c>
      <c r="J1531" s="127">
        <v>59</v>
      </c>
      <c r="K1531" s="61">
        <v>3</v>
      </c>
      <c r="L1531" t="s">
        <v>153</v>
      </c>
    </row>
    <row r="1532" spans="1:12" outlineLevel="1" x14ac:dyDescent="0.25">
      <c r="A1532" s="52">
        <f t="shared" si="143"/>
        <v>60</v>
      </c>
      <c r="B1532" s="52" t="str">
        <f t="shared" si="142"/>
        <v/>
      </c>
      <c r="C1532" s="58">
        <f t="shared" si="140"/>
        <v>4</v>
      </c>
      <c r="D1532" s="58" t="str">
        <f t="shared" si="141"/>
        <v>C</v>
      </c>
      <c r="E1532" s="127">
        <v>13</v>
      </c>
      <c r="F1532" s="127">
        <v>22</v>
      </c>
      <c r="G1532" s="127">
        <v>2</v>
      </c>
      <c r="H1532" s="127">
        <v>20</v>
      </c>
      <c r="I1532" s="127">
        <v>31</v>
      </c>
      <c r="J1532" s="127">
        <v>7</v>
      </c>
      <c r="K1532" s="61">
        <v>4</v>
      </c>
      <c r="L1532" t="s">
        <v>153</v>
      </c>
    </row>
    <row r="1533" spans="1:12" outlineLevel="1" x14ac:dyDescent="0.25">
      <c r="A1533" s="52">
        <f t="shared" si="143"/>
        <v>60</v>
      </c>
      <c r="B1533" s="52" t="str">
        <f t="shared" si="142"/>
        <v/>
      </c>
      <c r="C1533" s="58">
        <f t="shared" si="140"/>
        <v>5</v>
      </c>
      <c r="D1533" s="58" t="str">
        <f t="shared" si="141"/>
        <v>C</v>
      </c>
      <c r="E1533" s="127">
        <v>17</v>
      </c>
      <c r="F1533" s="127">
        <v>1</v>
      </c>
      <c r="G1533" s="127">
        <v>6</v>
      </c>
      <c r="H1533" s="127">
        <v>24</v>
      </c>
      <c r="I1533" s="127">
        <v>35</v>
      </c>
      <c r="J1533" s="127">
        <v>11</v>
      </c>
      <c r="K1533" s="61">
        <v>5</v>
      </c>
      <c r="L1533" t="s">
        <v>153</v>
      </c>
    </row>
    <row r="1534" spans="1:12" outlineLevel="1" x14ac:dyDescent="0.25">
      <c r="A1534" s="52">
        <f t="shared" si="143"/>
        <v>60</v>
      </c>
      <c r="B1534" s="52" t="str">
        <f t="shared" si="142"/>
        <v/>
      </c>
      <c r="C1534" s="58">
        <f t="shared" si="140"/>
        <v>6</v>
      </c>
      <c r="D1534" s="58" t="str">
        <f t="shared" si="141"/>
        <v>C</v>
      </c>
      <c r="E1534" s="127">
        <v>21</v>
      </c>
      <c r="F1534" s="127">
        <v>30</v>
      </c>
      <c r="G1534" s="127">
        <v>60</v>
      </c>
      <c r="H1534" s="127">
        <v>28</v>
      </c>
      <c r="I1534" s="127">
        <v>39</v>
      </c>
      <c r="J1534" s="127">
        <v>4</v>
      </c>
      <c r="K1534" s="61">
        <v>6</v>
      </c>
      <c r="L1534" t="s">
        <v>153</v>
      </c>
    </row>
    <row r="1535" spans="1:12" outlineLevel="1" x14ac:dyDescent="0.25">
      <c r="A1535" s="52">
        <f t="shared" si="143"/>
        <v>60</v>
      </c>
      <c r="B1535" s="52" t="str">
        <f t="shared" si="142"/>
        <v/>
      </c>
      <c r="C1535" s="58">
        <f t="shared" si="140"/>
        <v>7</v>
      </c>
      <c r="D1535" s="58" t="str">
        <f t="shared" si="141"/>
        <v>C</v>
      </c>
      <c r="E1535" s="127">
        <v>25</v>
      </c>
      <c r="F1535" s="127">
        <v>54</v>
      </c>
      <c r="G1535" s="127">
        <v>50</v>
      </c>
      <c r="H1535" s="127">
        <v>32</v>
      </c>
      <c r="I1535" s="127">
        <v>43</v>
      </c>
      <c r="J1535" s="127">
        <v>55</v>
      </c>
      <c r="K1535" s="61">
        <v>7</v>
      </c>
      <c r="L1535" t="s">
        <v>153</v>
      </c>
    </row>
    <row r="1536" spans="1:12" outlineLevel="1" x14ac:dyDescent="0.25">
      <c r="A1536" s="52">
        <f t="shared" si="143"/>
        <v>60</v>
      </c>
      <c r="B1536" s="52" t="str">
        <f t="shared" si="142"/>
        <v/>
      </c>
      <c r="C1536" s="58">
        <f t="shared" si="140"/>
        <v>8</v>
      </c>
      <c r="D1536" s="58" t="str">
        <f t="shared" si="141"/>
        <v>C</v>
      </c>
      <c r="E1536" s="127">
        <v>29</v>
      </c>
      <c r="F1536" s="127">
        <v>38</v>
      </c>
      <c r="G1536" s="127">
        <v>45</v>
      </c>
      <c r="H1536" s="127">
        <v>36</v>
      </c>
      <c r="I1536" s="127">
        <v>47</v>
      </c>
      <c r="J1536" s="127">
        <v>48</v>
      </c>
      <c r="K1536" s="61">
        <v>8</v>
      </c>
      <c r="L1536" t="s">
        <v>153</v>
      </c>
    </row>
    <row r="1537" spans="1:12" outlineLevel="1" x14ac:dyDescent="0.25">
      <c r="A1537" s="52">
        <f t="shared" si="143"/>
        <v>60</v>
      </c>
      <c r="B1537" s="52" t="str">
        <f t="shared" si="142"/>
        <v/>
      </c>
      <c r="C1537" s="58">
        <f t="shared" si="140"/>
        <v>9</v>
      </c>
      <c r="D1537" s="58" t="str">
        <f t="shared" si="141"/>
        <v>C</v>
      </c>
      <c r="E1537" s="127">
        <v>33</v>
      </c>
      <c r="F1537" s="127">
        <v>42</v>
      </c>
      <c r="G1537" s="127">
        <v>49</v>
      </c>
      <c r="H1537" s="127">
        <v>40</v>
      </c>
      <c r="I1537" s="127">
        <v>51</v>
      </c>
      <c r="J1537" s="127">
        <v>52</v>
      </c>
      <c r="K1537" s="61">
        <v>9</v>
      </c>
      <c r="L1537" t="s">
        <v>153</v>
      </c>
    </row>
    <row r="1538" spans="1:12" outlineLevel="1" x14ac:dyDescent="0.25">
      <c r="A1538" s="52">
        <f t="shared" si="143"/>
        <v>60</v>
      </c>
      <c r="B1538" s="52" t="str">
        <f t="shared" si="142"/>
        <v/>
      </c>
      <c r="C1538" s="58">
        <f t="shared" si="140"/>
        <v>10</v>
      </c>
      <c r="D1538" s="58" t="str">
        <f t="shared" si="141"/>
        <v>C</v>
      </c>
      <c r="E1538" s="127">
        <v>37</v>
      </c>
      <c r="F1538" s="127">
        <v>46</v>
      </c>
      <c r="G1538" s="127">
        <v>58</v>
      </c>
      <c r="H1538" s="127">
        <v>3</v>
      </c>
      <c r="I1538" s="127">
        <v>44</v>
      </c>
      <c r="J1538" s="127">
        <v>15</v>
      </c>
      <c r="K1538" s="61">
        <v>10</v>
      </c>
      <c r="L1538" t="s">
        <v>153</v>
      </c>
    </row>
    <row r="1539" spans="1:12" outlineLevel="1" x14ac:dyDescent="0.25">
      <c r="A1539" s="52">
        <f>A1538</f>
        <v>60</v>
      </c>
      <c r="B1539" s="52" t="str">
        <f t="shared" si="142"/>
        <v/>
      </c>
      <c r="C1539" s="58">
        <f t="shared" si="140"/>
        <v>1</v>
      </c>
      <c r="D1539" s="58" t="str">
        <f t="shared" si="141"/>
        <v>D</v>
      </c>
      <c r="E1539" s="127">
        <v>1</v>
      </c>
      <c r="F1539" s="127">
        <v>14</v>
      </c>
      <c r="G1539" s="127">
        <v>57</v>
      </c>
      <c r="H1539" s="127">
        <v>7</v>
      </c>
      <c r="I1539" s="127">
        <v>20</v>
      </c>
      <c r="J1539" s="127">
        <v>59</v>
      </c>
      <c r="K1539" s="61">
        <v>1</v>
      </c>
      <c r="L1539" t="s">
        <v>154</v>
      </c>
    </row>
    <row r="1540" spans="1:12" outlineLevel="1" x14ac:dyDescent="0.25">
      <c r="A1540" s="52">
        <f t="shared" si="143"/>
        <v>60</v>
      </c>
      <c r="B1540" s="52" t="str">
        <f t="shared" si="142"/>
        <v/>
      </c>
      <c r="C1540" s="58">
        <f t="shared" si="140"/>
        <v>2</v>
      </c>
      <c r="D1540" s="58" t="str">
        <f t="shared" si="141"/>
        <v>D</v>
      </c>
      <c r="E1540" s="127">
        <v>5</v>
      </c>
      <c r="F1540" s="127">
        <v>18</v>
      </c>
      <c r="G1540" s="127">
        <v>58</v>
      </c>
      <c r="H1540" s="127">
        <v>11</v>
      </c>
      <c r="I1540" s="127">
        <v>24</v>
      </c>
      <c r="J1540" s="127">
        <v>60</v>
      </c>
      <c r="K1540" s="61">
        <v>2</v>
      </c>
      <c r="L1540" t="s">
        <v>154</v>
      </c>
    </row>
    <row r="1541" spans="1:12" outlineLevel="1" x14ac:dyDescent="0.25">
      <c r="A1541" s="52">
        <f t="shared" si="143"/>
        <v>60</v>
      </c>
      <c r="B1541" s="52" t="str">
        <f t="shared" si="142"/>
        <v/>
      </c>
      <c r="C1541" s="58">
        <f t="shared" si="140"/>
        <v>3</v>
      </c>
      <c r="D1541" s="58" t="str">
        <f t="shared" si="141"/>
        <v>D</v>
      </c>
      <c r="E1541" s="127">
        <v>15</v>
      </c>
      <c r="F1541" s="127">
        <v>28</v>
      </c>
      <c r="G1541" s="127">
        <v>54</v>
      </c>
      <c r="H1541" s="127">
        <v>9</v>
      </c>
      <c r="I1541" s="127">
        <v>22</v>
      </c>
      <c r="J1541" s="127">
        <v>56</v>
      </c>
      <c r="K1541" s="61">
        <v>3</v>
      </c>
      <c r="L1541" t="s">
        <v>154</v>
      </c>
    </row>
    <row r="1542" spans="1:12" outlineLevel="1" x14ac:dyDescent="0.25">
      <c r="A1542" s="52">
        <f t="shared" si="143"/>
        <v>60</v>
      </c>
      <c r="B1542" s="52" t="str">
        <f t="shared" si="142"/>
        <v/>
      </c>
      <c r="C1542" s="58">
        <f t="shared" si="140"/>
        <v>4</v>
      </c>
      <c r="D1542" s="58" t="str">
        <f t="shared" si="141"/>
        <v>D</v>
      </c>
      <c r="E1542" s="127">
        <v>13</v>
      </c>
      <c r="F1542" s="127">
        <v>26</v>
      </c>
      <c r="G1542" s="127">
        <v>41</v>
      </c>
      <c r="H1542" s="127">
        <v>19</v>
      </c>
      <c r="I1542" s="127">
        <v>32</v>
      </c>
      <c r="J1542" s="127">
        <v>2</v>
      </c>
      <c r="K1542" s="61">
        <v>4</v>
      </c>
      <c r="L1542" t="s">
        <v>154</v>
      </c>
    </row>
    <row r="1543" spans="1:12" outlineLevel="1" x14ac:dyDescent="0.25">
      <c r="A1543" s="52">
        <f t="shared" si="143"/>
        <v>60</v>
      </c>
      <c r="B1543" s="52" t="str">
        <f t="shared" si="142"/>
        <v/>
      </c>
      <c r="C1543" s="58">
        <f t="shared" si="140"/>
        <v>5</v>
      </c>
      <c r="D1543" s="58" t="str">
        <f t="shared" si="141"/>
        <v>D</v>
      </c>
      <c r="E1543" s="127">
        <v>17</v>
      </c>
      <c r="F1543" s="127">
        <v>30</v>
      </c>
      <c r="G1543" s="127">
        <v>45</v>
      </c>
      <c r="H1543" s="127">
        <v>23</v>
      </c>
      <c r="I1543" s="127">
        <v>36</v>
      </c>
      <c r="J1543" s="127">
        <v>6</v>
      </c>
      <c r="K1543" s="61">
        <v>5</v>
      </c>
      <c r="L1543" t="s">
        <v>154</v>
      </c>
    </row>
    <row r="1544" spans="1:12" outlineLevel="1" x14ac:dyDescent="0.25">
      <c r="A1544" s="52">
        <f t="shared" si="143"/>
        <v>60</v>
      </c>
      <c r="B1544" s="52" t="str">
        <f t="shared" si="142"/>
        <v/>
      </c>
      <c r="C1544" s="58">
        <f t="shared" si="140"/>
        <v>6</v>
      </c>
      <c r="D1544" s="58" t="str">
        <f t="shared" si="141"/>
        <v>D</v>
      </c>
      <c r="E1544" s="127">
        <v>27</v>
      </c>
      <c r="F1544" s="127">
        <v>40</v>
      </c>
      <c r="G1544" s="127">
        <v>49</v>
      </c>
      <c r="H1544" s="127">
        <v>21</v>
      </c>
      <c r="I1544" s="127">
        <v>34</v>
      </c>
      <c r="J1544" s="127">
        <v>10</v>
      </c>
      <c r="K1544" s="61">
        <v>6</v>
      </c>
      <c r="L1544" t="s">
        <v>154</v>
      </c>
    </row>
    <row r="1545" spans="1:12" outlineLevel="1" x14ac:dyDescent="0.25">
      <c r="A1545" s="52">
        <f t="shared" si="143"/>
        <v>60</v>
      </c>
      <c r="B1545" s="52" t="str">
        <f t="shared" si="142"/>
        <v/>
      </c>
      <c r="C1545" s="58">
        <f t="shared" ref="C1545:C1548" si="144">K1545</f>
        <v>7</v>
      </c>
      <c r="D1545" s="58" t="str">
        <f t="shared" ref="D1545:D1548" si="145">IF(C1545="","",L1545)</f>
        <v>D</v>
      </c>
      <c r="E1545" s="127">
        <v>25</v>
      </c>
      <c r="F1545" s="127">
        <v>38</v>
      </c>
      <c r="G1545" s="127">
        <v>8</v>
      </c>
      <c r="H1545" s="127">
        <v>31</v>
      </c>
      <c r="I1545" s="127">
        <v>44</v>
      </c>
      <c r="J1545" s="127">
        <v>47</v>
      </c>
      <c r="K1545" s="61">
        <v>7</v>
      </c>
      <c r="L1545" t="s">
        <v>154</v>
      </c>
    </row>
    <row r="1546" spans="1:12" outlineLevel="1" x14ac:dyDescent="0.25">
      <c r="A1546" s="52">
        <f t="shared" si="143"/>
        <v>60</v>
      </c>
      <c r="B1546" s="52" t="str">
        <f t="shared" si="142"/>
        <v/>
      </c>
      <c r="C1546" s="58">
        <f t="shared" si="144"/>
        <v>8</v>
      </c>
      <c r="D1546" s="58" t="str">
        <f t="shared" si="145"/>
        <v>D</v>
      </c>
      <c r="E1546" s="127">
        <v>29</v>
      </c>
      <c r="F1546" s="127">
        <v>42</v>
      </c>
      <c r="G1546" s="127">
        <v>12</v>
      </c>
      <c r="H1546" s="127">
        <v>35</v>
      </c>
      <c r="I1546" s="127">
        <v>48</v>
      </c>
      <c r="J1546" s="127">
        <v>51</v>
      </c>
      <c r="K1546" s="61">
        <v>8</v>
      </c>
      <c r="L1546" t="s">
        <v>154</v>
      </c>
    </row>
    <row r="1547" spans="1:12" outlineLevel="1" x14ac:dyDescent="0.25">
      <c r="A1547" s="52">
        <f t="shared" si="143"/>
        <v>60</v>
      </c>
      <c r="B1547" s="52" t="str">
        <f t="shared" si="142"/>
        <v/>
      </c>
      <c r="C1547" s="58">
        <f t="shared" si="144"/>
        <v>9</v>
      </c>
      <c r="D1547" s="58" t="str">
        <f t="shared" si="145"/>
        <v>D</v>
      </c>
      <c r="E1547" s="127">
        <v>33</v>
      </c>
      <c r="F1547" s="127">
        <v>46</v>
      </c>
      <c r="G1547" s="127">
        <v>3</v>
      </c>
      <c r="H1547" s="127">
        <v>39</v>
      </c>
      <c r="I1547" s="127">
        <v>52</v>
      </c>
      <c r="J1547" s="127">
        <v>16</v>
      </c>
      <c r="K1547" s="61">
        <v>9</v>
      </c>
      <c r="L1547" t="s">
        <v>154</v>
      </c>
    </row>
    <row r="1548" spans="1:12" outlineLevel="1" x14ac:dyDescent="0.25">
      <c r="A1548" s="52">
        <f t="shared" si="143"/>
        <v>60</v>
      </c>
      <c r="B1548" s="52" t="str">
        <f t="shared" si="142"/>
        <v/>
      </c>
      <c r="C1548" s="58">
        <f t="shared" si="144"/>
        <v>10</v>
      </c>
      <c r="D1548" s="58" t="str">
        <f t="shared" si="145"/>
        <v>D</v>
      </c>
      <c r="E1548" s="127">
        <v>37</v>
      </c>
      <c r="F1548" s="127">
        <v>50</v>
      </c>
      <c r="G1548" s="127">
        <v>55</v>
      </c>
      <c r="H1548" s="127">
        <v>4</v>
      </c>
      <c r="I1548" s="127">
        <v>43</v>
      </c>
      <c r="J1548" s="127">
        <v>53</v>
      </c>
      <c r="K1548" s="61">
        <v>10</v>
      </c>
      <c r="L1548" t="s">
        <v>154</v>
      </c>
    </row>
  </sheetData>
  <autoFilter ref="A4:J1268" xr:uid="{0C1F81DE-5FFE-4880-8408-29FD1AB76F8B}">
    <filterColumn colId="4" showButton="0"/>
    <filterColumn colId="5" showButton="0"/>
    <filterColumn colId="7" showButton="0"/>
    <filterColumn colId="8" showButton="0"/>
  </autoFilter>
  <mergeCells count="4">
    <mergeCell ref="C1:J1"/>
    <mergeCell ref="E4:G4"/>
    <mergeCell ref="H4:J4"/>
    <mergeCell ref="C3:J3"/>
  </mergeCells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9A9F7-0AAA-4D7E-86EB-CC84AED0F489}">
  <sheetPr codeName="Feuil17"/>
  <dimension ref="A1:AI243"/>
  <sheetViews>
    <sheetView topLeftCell="AB45" workbookViewId="0">
      <selection activeCell="AM60" sqref="AM60"/>
    </sheetView>
  </sheetViews>
  <sheetFormatPr baseColWidth="10" defaultColWidth="10.85546875" defaultRowHeight="15" outlineLevelRow="1" x14ac:dyDescent="0.25"/>
  <cols>
    <col min="1" max="6" width="3" bestFit="1" customWidth="1"/>
    <col min="7" max="7" width="2.140625" style="83" bestFit="1" customWidth="1"/>
    <col min="8" max="8" width="2.140625" style="60" bestFit="1" customWidth="1"/>
    <col min="9" max="9" width="5.140625" bestFit="1" customWidth="1"/>
    <col min="11" max="12" width="2.85546875" bestFit="1" customWidth="1"/>
    <col min="13" max="13" width="3.5703125" customWidth="1"/>
    <col min="14" max="15" width="2.85546875" bestFit="1" customWidth="1"/>
    <col min="16" max="16" width="4.140625" customWidth="1"/>
    <col min="17" max="17" width="5.140625" customWidth="1"/>
    <col min="18" max="20" width="4.85546875" customWidth="1"/>
    <col min="21" max="21" width="3" bestFit="1" customWidth="1"/>
    <col min="22" max="25" width="4" bestFit="1" customWidth="1"/>
    <col min="30" max="35" width="2.85546875" bestFit="1" customWidth="1"/>
  </cols>
  <sheetData>
    <row r="1" spans="1:35" x14ac:dyDescent="0.25">
      <c r="A1" s="59">
        <v>1</v>
      </c>
      <c r="B1" s="59">
        <v>2</v>
      </c>
      <c r="C1" s="59">
        <v>49</v>
      </c>
      <c r="D1" s="59">
        <v>3</v>
      </c>
      <c r="E1" s="59">
        <v>4</v>
      </c>
      <c r="F1" s="59">
        <v>50</v>
      </c>
      <c r="G1" s="59" t="s">
        <v>295</v>
      </c>
      <c r="H1" s="224" t="s">
        <v>295</v>
      </c>
      <c r="I1" s="221" t="str">
        <f>IF(G1="T",A1&amp;G1,IF(G1="D",""))</f>
        <v>1T</v>
      </c>
      <c r="Q1" s="42" t="str">
        <f>IF(I1="","",IF(COUNTIF($I$1:I1,I1)&gt;1,I1,""))</f>
        <v/>
      </c>
      <c r="U1" t="s">
        <v>176</v>
      </c>
      <c r="V1" t="s">
        <v>176</v>
      </c>
      <c r="X1" t="s">
        <v>176</v>
      </c>
      <c r="AD1" s="127">
        <v>21</v>
      </c>
      <c r="AE1" s="127">
        <v>2</v>
      </c>
      <c r="AF1" s="127">
        <v>60</v>
      </c>
      <c r="AG1" s="127">
        <v>3</v>
      </c>
      <c r="AH1" s="127">
        <v>24</v>
      </c>
      <c r="AI1" s="127">
        <v>58</v>
      </c>
    </row>
    <row r="2" spans="1:35" x14ac:dyDescent="0.25">
      <c r="A2" s="59">
        <v>5</v>
      </c>
      <c r="B2" s="59">
        <v>6</v>
      </c>
      <c r="C2" s="59">
        <v>51</v>
      </c>
      <c r="D2" s="59">
        <v>7</v>
      </c>
      <c r="E2" s="59">
        <v>8</v>
      </c>
      <c r="F2" s="59">
        <v>58</v>
      </c>
      <c r="G2" s="59" t="s">
        <v>295</v>
      </c>
      <c r="H2" s="224" t="s">
        <v>295</v>
      </c>
      <c r="I2" s="221" t="str">
        <f>IF(G2="T",A2&amp;G2,IF(G2="D",""))</f>
        <v>5T</v>
      </c>
      <c r="Q2" s="42" t="str">
        <f>IF(I2="","",IF(COUNTIF($I$1:I2,I2)&gt;1,I2,""))</f>
        <v/>
      </c>
      <c r="U2" t="s">
        <v>176</v>
      </c>
      <c r="V2" t="s">
        <v>176</v>
      </c>
      <c r="AD2" s="127">
        <v>45</v>
      </c>
      <c r="AE2" s="127">
        <v>6</v>
      </c>
      <c r="AF2" s="127">
        <v>54</v>
      </c>
      <c r="AG2" s="127">
        <v>7</v>
      </c>
      <c r="AH2" s="127">
        <v>8</v>
      </c>
      <c r="AI2" s="127">
        <v>41</v>
      </c>
    </row>
    <row r="3" spans="1:35" x14ac:dyDescent="0.25">
      <c r="A3" s="59">
        <v>9</v>
      </c>
      <c r="B3" s="59">
        <v>10</v>
      </c>
      <c r="C3" s="59">
        <v>55</v>
      </c>
      <c r="D3" s="59">
        <v>11</v>
      </c>
      <c r="E3" s="59">
        <v>12</v>
      </c>
      <c r="F3" s="59">
        <v>53</v>
      </c>
      <c r="G3" s="59" t="s">
        <v>295</v>
      </c>
      <c r="H3" s="224" t="s">
        <v>295</v>
      </c>
      <c r="I3" s="221" t="str">
        <f t="shared" ref="I3:I10" si="0">IF(G3="T",A3&amp;G3,IF(G3="D",""))</f>
        <v>9T</v>
      </c>
      <c r="Q3" s="42" t="str">
        <f>IF(I3="","",IF(COUNTIF($I$1:I3,I3)&gt;1,I3,""))</f>
        <v/>
      </c>
      <c r="U3" t="s">
        <v>176</v>
      </c>
      <c r="V3" t="s">
        <v>176</v>
      </c>
      <c r="AD3" s="127">
        <v>9</v>
      </c>
      <c r="AE3" s="127">
        <v>10</v>
      </c>
      <c r="AF3" s="223">
        <v>42</v>
      </c>
      <c r="AG3" s="127">
        <v>11</v>
      </c>
      <c r="AH3" s="127">
        <v>12</v>
      </c>
      <c r="AI3" s="223">
        <v>5</v>
      </c>
    </row>
    <row r="4" spans="1:35" x14ac:dyDescent="0.25">
      <c r="A4" s="59">
        <v>13</v>
      </c>
      <c r="B4" s="59">
        <v>14</v>
      </c>
      <c r="C4" s="59">
        <v>54</v>
      </c>
      <c r="D4" s="59">
        <v>15</v>
      </c>
      <c r="E4" s="59">
        <v>16</v>
      </c>
      <c r="F4" s="59">
        <v>57</v>
      </c>
      <c r="G4" s="59" t="s">
        <v>295</v>
      </c>
      <c r="H4" s="224" t="s">
        <v>295</v>
      </c>
      <c r="I4" s="221" t="str">
        <f t="shared" si="0"/>
        <v>13T</v>
      </c>
      <c r="Q4" s="42" t="str">
        <f>IF(I4="","",IF(COUNTIF($I$1:I4,I4)&gt;1,I4,""))</f>
        <v/>
      </c>
      <c r="U4" t="s">
        <v>176</v>
      </c>
      <c r="V4" t="s">
        <v>176</v>
      </c>
      <c r="AD4" s="127">
        <v>13</v>
      </c>
      <c r="AE4" s="127">
        <v>14</v>
      </c>
      <c r="AF4" s="223">
        <v>46</v>
      </c>
      <c r="AG4" s="127">
        <v>15</v>
      </c>
      <c r="AH4" s="127">
        <v>16</v>
      </c>
      <c r="AI4" s="223">
        <v>49</v>
      </c>
    </row>
    <row r="5" spans="1:35" x14ac:dyDescent="0.25">
      <c r="A5" s="59">
        <v>17</v>
      </c>
      <c r="B5" s="59">
        <v>18</v>
      </c>
      <c r="C5" s="59">
        <v>52</v>
      </c>
      <c r="D5" s="59">
        <v>19</v>
      </c>
      <c r="E5" s="59">
        <v>20</v>
      </c>
      <c r="F5" s="59">
        <v>56</v>
      </c>
      <c r="G5" s="59" t="s">
        <v>295</v>
      </c>
      <c r="H5" s="224" t="s">
        <v>295</v>
      </c>
      <c r="I5" s="221" t="str">
        <f t="shared" si="0"/>
        <v>17T</v>
      </c>
      <c r="Q5" s="42" t="str">
        <f>IF(I5="","",IF(COUNTIF($I$1:I5,I5)&gt;1,I5,""))</f>
        <v/>
      </c>
      <c r="U5" t="s">
        <v>176</v>
      </c>
      <c r="V5" t="s">
        <v>176</v>
      </c>
      <c r="AD5" s="127">
        <v>17</v>
      </c>
      <c r="AE5" s="127">
        <v>18</v>
      </c>
      <c r="AF5" s="223">
        <v>50</v>
      </c>
      <c r="AG5" s="127">
        <v>19</v>
      </c>
      <c r="AH5" s="127">
        <v>20</v>
      </c>
      <c r="AI5" s="223">
        <v>59</v>
      </c>
    </row>
    <row r="6" spans="1:35" x14ac:dyDescent="0.25">
      <c r="A6" s="59">
        <v>21</v>
      </c>
      <c r="B6" s="59">
        <v>22</v>
      </c>
      <c r="C6" s="59">
        <v>59</v>
      </c>
      <c r="D6" s="59">
        <v>23</v>
      </c>
      <c r="E6" s="59">
        <v>24</v>
      </c>
      <c r="F6" s="59">
        <v>44</v>
      </c>
      <c r="G6" s="59" t="s">
        <v>295</v>
      </c>
      <c r="H6" s="224" t="s">
        <v>295</v>
      </c>
      <c r="I6" s="221" t="str">
        <f t="shared" si="0"/>
        <v>21T</v>
      </c>
      <c r="Q6" s="42" t="str">
        <f>IF(I6="","",IF(COUNTIF($I$1:I6,I6)&gt;1,I6,""))</f>
        <v/>
      </c>
      <c r="U6" t="s">
        <v>176</v>
      </c>
      <c r="V6" t="s">
        <v>176</v>
      </c>
      <c r="AD6" s="127">
        <v>1</v>
      </c>
      <c r="AE6" s="127">
        <v>22</v>
      </c>
      <c r="AF6" s="223">
        <v>57</v>
      </c>
      <c r="AG6" s="127">
        <v>23</v>
      </c>
      <c r="AH6" s="127">
        <v>4</v>
      </c>
      <c r="AI6" s="223">
        <v>56</v>
      </c>
    </row>
    <row r="7" spans="1:35" x14ac:dyDescent="0.25">
      <c r="A7" s="59">
        <v>25</v>
      </c>
      <c r="B7" s="59">
        <v>26</v>
      </c>
      <c r="C7" s="59">
        <v>42</v>
      </c>
      <c r="D7" s="59">
        <v>27</v>
      </c>
      <c r="E7" s="59">
        <v>28</v>
      </c>
      <c r="F7" s="59">
        <v>48</v>
      </c>
      <c r="G7" s="59" t="s">
        <v>295</v>
      </c>
      <c r="H7" s="224" t="s">
        <v>295</v>
      </c>
      <c r="I7" s="221" t="str">
        <f t="shared" si="0"/>
        <v>25T</v>
      </c>
      <c r="Q7" s="42" t="str">
        <f>IF(I7="","",IF(COUNTIF($I$1:I7,I7)&gt;1,I7,""))</f>
        <v/>
      </c>
      <c r="U7" t="s">
        <v>176</v>
      </c>
      <c r="V7" t="s">
        <v>176</v>
      </c>
      <c r="AD7" s="127">
        <v>25</v>
      </c>
      <c r="AE7" s="127">
        <v>26</v>
      </c>
      <c r="AF7" s="223">
        <v>53</v>
      </c>
      <c r="AG7" s="127">
        <v>27</v>
      </c>
      <c r="AH7" s="127">
        <v>28</v>
      </c>
      <c r="AI7" s="223">
        <v>55</v>
      </c>
    </row>
    <row r="8" spans="1:35" x14ac:dyDescent="0.25">
      <c r="A8" s="59">
        <v>29</v>
      </c>
      <c r="B8" s="59">
        <v>30</v>
      </c>
      <c r="C8" s="59">
        <v>46</v>
      </c>
      <c r="D8" s="59">
        <v>31</v>
      </c>
      <c r="E8" s="59">
        <v>32</v>
      </c>
      <c r="F8" s="59">
        <v>43</v>
      </c>
      <c r="G8" s="59" t="s">
        <v>295</v>
      </c>
      <c r="H8" s="224" t="s">
        <v>295</v>
      </c>
      <c r="I8" s="221" t="str">
        <f t="shared" si="0"/>
        <v>29T</v>
      </c>
      <c r="Q8" s="42" t="str">
        <f>IF(I8="","",IF(COUNTIF($I$1:I8,I8)&gt;1,I8,""))</f>
        <v/>
      </c>
      <c r="U8" t="s">
        <v>176</v>
      </c>
      <c r="V8" t="s">
        <v>176</v>
      </c>
      <c r="AD8" s="127">
        <v>29</v>
      </c>
      <c r="AE8" s="127">
        <v>30</v>
      </c>
      <c r="AF8" s="223">
        <v>43</v>
      </c>
      <c r="AG8" s="127">
        <v>31</v>
      </c>
      <c r="AH8" s="127">
        <v>32</v>
      </c>
      <c r="AI8" s="223">
        <v>44</v>
      </c>
    </row>
    <row r="9" spans="1:35" x14ac:dyDescent="0.25">
      <c r="A9" s="59">
        <v>33</v>
      </c>
      <c r="B9" s="59">
        <v>34</v>
      </c>
      <c r="C9" s="59">
        <v>41</v>
      </c>
      <c r="D9" s="59">
        <v>35</v>
      </c>
      <c r="E9" s="59">
        <v>36</v>
      </c>
      <c r="F9" s="59"/>
      <c r="G9" s="59" t="s">
        <v>295</v>
      </c>
      <c r="H9" s="224" t="s">
        <v>295</v>
      </c>
      <c r="I9" s="221" t="str">
        <f t="shared" si="0"/>
        <v>33T</v>
      </c>
      <c r="Q9" s="42" t="str">
        <f>IF(I9="","",IF(COUNTIF($I$1:I9,I9)&gt;1,I9,""))</f>
        <v/>
      </c>
      <c r="U9" t="s">
        <v>176</v>
      </c>
      <c r="V9" t="s">
        <v>176</v>
      </c>
      <c r="AD9" s="127">
        <v>33</v>
      </c>
      <c r="AE9" s="127">
        <v>34</v>
      </c>
      <c r="AF9" s="223">
        <v>47</v>
      </c>
      <c r="AG9" s="127">
        <v>35</v>
      </c>
      <c r="AH9" s="127">
        <v>36</v>
      </c>
      <c r="AI9" s="223">
        <v>48</v>
      </c>
    </row>
    <row r="10" spans="1:35" x14ac:dyDescent="0.25">
      <c r="A10" s="59">
        <v>37</v>
      </c>
      <c r="B10" s="59">
        <v>38</v>
      </c>
      <c r="C10" s="59">
        <v>45</v>
      </c>
      <c r="D10" s="59">
        <v>39</v>
      </c>
      <c r="E10" s="59">
        <v>40</v>
      </c>
      <c r="F10" s="59">
        <v>47</v>
      </c>
      <c r="G10" s="59" t="s">
        <v>295</v>
      </c>
      <c r="H10" s="224" t="s">
        <v>295</v>
      </c>
      <c r="I10" s="221" t="str">
        <f t="shared" si="0"/>
        <v>37T</v>
      </c>
      <c r="Q10" s="42" t="str">
        <f>IF(I10="","",IF(COUNTIF($I$1:I10,I10)&gt;1,I10,""))</f>
        <v/>
      </c>
      <c r="U10" t="s">
        <v>176</v>
      </c>
      <c r="V10" t="s">
        <v>176</v>
      </c>
      <c r="AD10" s="127">
        <v>37</v>
      </c>
      <c r="AE10" s="127">
        <v>38</v>
      </c>
      <c r="AF10" s="223">
        <v>51</v>
      </c>
      <c r="AG10" s="127">
        <v>39</v>
      </c>
      <c r="AH10" s="127">
        <v>40</v>
      </c>
      <c r="AI10" s="223">
        <v>52</v>
      </c>
    </row>
    <row r="11" spans="1:35" x14ac:dyDescent="0.25">
      <c r="I11" s="221" t="str">
        <f>IF(G1="T",B1&amp;G1,IF(G1="D",""))</f>
        <v>2T</v>
      </c>
      <c r="Q11" s="42" t="str">
        <f>IF(I11="","",IF(COUNTIF($I$1:I11,I11)&gt;1,I11,""))</f>
        <v/>
      </c>
      <c r="U11" t="s">
        <v>176</v>
      </c>
      <c r="V11" t="s">
        <v>176</v>
      </c>
      <c r="AD11" s="223"/>
      <c r="AE11" s="223"/>
      <c r="AF11" s="223"/>
      <c r="AG11" s="223"/>
      <c r="AH11" s="223"/>
      <c r="AI11" s="223"/>
    </row>
    <row r="12" spans="1:35" x14ac:dyDescent="0.25">
      <c r="I12" s="221" t="str">
        <f t="shared" ref="I12:I20" si="1">IF(G2="T",B2&amp;G2,IF(G2="D",""))</f>
        <v>6T</v>
      </c>
      <c r="Q12" s="42" t="str">
        <f>IF(I12="","",IF(COUNTIF($I$1:I12,I12)&gt;1,I12,""))</f>
        <v/>
      </c>
      <c r="U12" t="s">
        <v>176</v>
      </c>
      <c r="V12" t="s">
        <v>176</v>
      </c>
      <c r="AD12" s="223"/>
      <c r="AE12" s="223"/>
      <c r="AF12" s="223"/>
      <c r="AG12" s="223"/>
      <c r="AH12" s="223"/>
      <c r="AI12" s="223"/>
    </row>
    <row r="13" spans="1:35" x14ac:dyDescent="0.25">
      <c r="I13" s="221" t="str">
        <f t="shared" si="1"/>
        <v>10T</v>
      </c>
      <c r="Q13" s="42" t="str">
        <f>IF(I13="","",IF(COUNTIF($I$1:I13,I13)&gt;1,I13,""))</f>
        <v/>
      </c>
      <c r="U13" t="s">
        <v>176</v>
      </c>
      <c r="V13" t="s">
        <v>176</v>
      </c>
      <c r="AD13" s="223"/>
      <c r="AE13" s="223"/>
      <c r="AF13" s="223"/>
      <c r="AG13" s="223"/>
      <c r="AH13" s="223"/>
      <c r="AI13" s="223"/>
    </row>
    <row r="14" spans="1:35" x14ac:dyDescent="0.25">
      <c r="I14" s="221" t="str">
        <f t="shared" si="1"/>
        <v>14T</v>
      </c>
      <c r="Q14" s="42" t="str">
        <f>IF(I14="","",IF(COUNTIF($I$1:I14,I14)&gt;1,I14,""))</f>
        <v/>
      </c>
      <c r="U14" t="s">
        <v>176</v>
      </c>
      <c r="V14" t="s">
        <v>176</v>
      </c>
      <c r="AD14" s="223"/>
      <c r="AE14" s="223"/>
      <c r="AF14" s="223"/>
      <c r="AG14" s="223"/>
      <c r="AH14" s="223"/>
      <c r="AI14" s="223"/>
    </row>
    <row r="15" spans="1:35" x14ac:dyDescent="0.25">
      <c r="I15" s="221" t="str">
        <f t="shared" si="1"/>
        <v>18T</v>
      </c>
      <c r="Q15" s="42" t="str">
        <f>IF(I15="","",IF(COUNTIF($I$1:I15,I15)&gt;1,I15,""))</f>
        <v/>
      </c>
      <c r="U15" t="s">
        <v>176</v>
      </c>
      <c r="V15" t="s">
        <v>176</v>
      </c>
      <c r="AD15" s="127">
        <v>1</v>
      </c>
      <c r="AE15" s="127">
        <v>46</v>
      </c>
      <c r="AF15" s="127">
        <v>33</v>
      </c>
      <c r="AG15" s="127">
        <v>11</v>
      </c>
      <c r="AH15" s="127">
        <v>16</v>
      </c>
      <c r="AI15" s="127">
        <v>55</v>
      </c>
    </row>
    <row r="16" spans="1:35" x14ac:dyDescent="0.25">
      <c r="I16" s="221" t="str">
        <f t="shared" si="1"/>
        <v>22T</v>
      </c>
      <c r="Q16" s="42" t="str">
        <f>IF(I16="","",IF(COUNTIF($I$1:I16,I16)&gt;1,I16,""))</f>
        <v/>
      </c>
      <c r="U16" t="s">
        <v>176</v>
      </c>
      <c r="V16" t="s">
        <v>176</v>
      </c>
      <c r="AD16" s="127">
        <v>25</v>
      </c>
      <c r="AE16" s="127">
        <v>30</v>
      </c>
      <c r="AF16" s="127">
        <v>4</v>
      </c>
      <c r="AG16" s="127">
        <v>15</v>
      </c>
      <c r="AH16" s="127">
        <v>20</v>
      </c>
      <c r="AI16" s="127">
        <v>51</v>
      </c>
    </row>
    <row r="17" spans="9:35" x14ac:dyDescent="0.25">
      <c r="I17" s="221" t="str">
        <f t="shared" si="1"/>
        <v>26T</v>
      </c>
      <c r="Q17" s="42" t="str">
        <f>IF(I17="","",IF(COUNTIF($I$1:I17,I17)&gt;1,I17,""))</f>
        <v/>
      </c>
      <c r="U17" t="s">
        <v>176</v>
      </c>
      <c r="V17" t="s">
        <v>176</v>
      </c>
      <c r="AD17" s="127">
        <v>9</v>
      </c>
      <c r="AE17" s="127">
        <v>14</v>
      </c>
      <c r="AF17" s="223">
        <v>45</v>
      </c>
      <c r="AG17" s="127">
        <v>19</v>
      </c>
      <c r="AH17" s="127">
        <v>24</v>
      </c>
      <c r="AI17" s="223">
        <v>6</v>
      </c>
    </row>
    <row r="18" spans="9:35" x14ac:dyDescent="0.25">
      <c r="I18" s="221" t="str">
        <f t="shared" si="1"/>
        <v>30T</v>
      </c>
      <c r="Q18" s="42" t="str">
        <f>IF(I18="","",IF(COUNTIF($I$1:I18,I18)&gt;1,I18,""))</f>
        <v/>
      </c>
      <c r="U18" t="s">
        <v>176</v>
      </c>
      <c r="V18" t="s">
        <v>176</v>
      </c>
      <c r="AD18" s="127">
        <v>13</v>
      </c>
      <c r="AE18" s="127">
        <v>18</v>
      </c>
      <c r="AF18" s="223">
        <v>2</v>
      </c>
      <c r="AG18" s="127">
        <v>23</v>
      </c>
      <c r="AH18" s="127">
        <v>28</v>
      </c>
      <c r="AI18" s="223">
        <v>8</v>
      </c>
    </row>
    <row r="19" spans="9:35" x14ac:dyDescent="0.25">
      <c r="I19" s="221" t="str">
        <f t="shared" si="1"/>
        <v>34T</v>
      </c>
      <c r="Q19" s="42" t="str">
        <f>IF(I19="","",IF(COUNTIF($I$1:I19,I19)&gt;1,I19,""))</f>
        <v/>
      </c>
      <c r="U19" t="s">
        <v>176</v>
      </c>
      <c r="V19" t="s">
        <v>176</v>
      </c>
      <c r="AD19" s="127">
        <v>17</v>
      </c>
      <c r="AE19" s="127">
        <v>22</v>
      </c>
      <c r="AF19" s="223">
        <v>54</v>
      </c>
      <c r="AG19" s="127">
        <v>27</v>
      </c>
      <c r="AH19" s="127">
        <v>32</v>
      </c>
      <c r="AI19" s="223">
        <v>12</v>
      </c>
    </row>
    <row r="20" spans="9:35" x14ac:dyDescent="0.25">
      <c r="I20" s="221" t="str">
        <f t="shared" si="1"/>
        <v>38T</v>
      </c>
      <c r="Q20" s="42" t="str">
        <f>IF(I20="","",IF(COUNTIF($I$1:I20,I20)&gt;1,I20,""))</f>
        <v/>
      </c>
      <c r="U20" t="s">
        <v>176</v>
      </c>
      <c r="V20" t="s">
        <v>176</v>
      </c>
      <c r="AD20" s="127">
        <v>21</v>
      </c>
      <c r="AE20" s="127">
        <v>26</v>
      </c>
      <c r="AF20" s="223">
        <v>59</v>
      </c>
      <c r="AG20" s="127">
        <v>31</v>
      </c>
      <c r="AH20" s="127">
        <v>36</v>
      </c>
      <c r="AI20" s="223">
        <v>60</v>
      </c>
    </row>
    <row r="21" spans="9:35" x14ac:dyDescent="0.25">
      <c r="I21" s="221" t="str">
        <f>IF(C1="","",IF(G1="T",C1&amp;G1,IF(G1="D","")))</f>
        <v>49T</v>
      </c>
      <c r="Q21" s="42" t="str">
        <f>IF(I21="","",IF(COUNTIF($I$1:I21,I21)&gt;1,I21,""))</f>
        <v/>
      </c>
      <c r="U21" t="s">
        <v>176</v>
      </c>
      <c r="V21" t="s">
        <v>176</v>
      </c>
      <c r="AD21" s="127">
        <v>5</v>
      </c>
      <c r="AE21" s="127">
        <v>10</v>
      </c>
      <c r="AF21" s="223">
        <v>50</v>
      </c>
      <c r="AG21" s="127">
        <v>35</v>
      </c>
      <c r="AH21" s="127">
        <v>40</v>
      </c>
      <c r="AI21" s="223">
        <v>58</v>
      </c>
    </row>
    <row r="22" spans="9:35" x14ac:dyDescent="0.25">
      <c r="I22" s="221" t="str">
        <f>IF(C2="","",IF(G2="T",C2&amp;G2,IF(G2="D","")))</f>
        <v>51T</v>
      </c>
      <c r="Q22" s="42" t="str">
        <f>IF(I22="","",IF(COUNTIF($I$1:I22,I22)&gt;1,I22,""))</f>
        <v/>
      </c>
      <c r="U22" t="s">
        <v>176</v>
      </c>
      <c r="V22" t="s">
        <v>176</v>
      </c>
      <c r="AD22" s="127">
        <v>29</v>
      </c>
      <c r="AE22" s="127">
        <v>34</v>
      </c>
      <c r="AF22" s="223">
        <v>49</v>
      </c>
      <c r="AG22" s="127">
        <v>39</v>
      </c>
      <c r="AH22" s="127">
        <v>44</v>
      </c>
      <c r="AI22" s="223">
        <v>41</v>
      </c>
    </row>
    <row r="23" spans="9:35" x14ac:dyDescent="0.25">
      <c r="I23" s="221" t="str">
        <f t="shared" ref="I23" si="2">IF(C3="","",IF(G3="T",C3&amp;G3,IF(G3="D","")))</f>
        <v>55T</v>
      </c>
      <c r="Q23" s="42" t="str">
        <f>IF(I23="","",IF(COUNTIF($I$1:I23,I23)&gt;1,I23,""))</f>
        <v/>
      </c>
      <c r="U23" t="s">
        <v>176</v>
      </c>
      <c r="V23" t="s">
        <v>176</v>
      </c>
      <c r="AD23" s="127">
        <v>53</v>
      </c>
      <c r="AE23" s="127">
        <v>38</v>
      </c>
      <c r="AF23" s="223">
        <v>56</v>
      </c>
      <c r="AG23" s="127">
        <v>43</v>
      </c>
      <c r="AH23" s="127">
        <v>48</v>
      </c>
      <c r="AI23" s="223">
        <v>3</v>
      </c>
    </row>
    <row r="24" spans="9:35" x14ac:dyDescent="0.25">
      <c r="I24" s="221" t="str">
        <f t="shared" ref="I24:I30" si="3">IF(C4="","",IF(G4="T",C4&amp;G4,IF(G4="D","")))</f>
        <v>54T</v>
      </c>
      <c r="Q24" s="42" t="str">
        <f>IF(I24="","",IF(COUNTIF($I$1:I24,I24)&gt;1,I24,""))</f>
        <v/>
      </c>
      <c r="U24" t="s">
        <v>176</v>
      </c>
      <c r="V24" t="s">
        <v>176</v>
      </c>
      <c r="AD24" s="127">
        <v>37</v>
      </c>
      <c r="AE24" s="127">
        <v>42</v>
      </c>
      <c r="AF24" s="223">
        <v>57</v>
      </c>
      <c r="AG24" s="127">
        <v>47</v>
      </c>
      <c r="AH24" s="127">
        <v>52</v>
      </c>
      <c r="AI24" s="223">
        <v>7</v>
      </c>
    </row>
    <row r="25" spans="9:35" x14ac:dyDescent="0.25">
      <c r="I25" s="221" t="str">
        <f t="shared" si="3"/>
        <v>52T</v>
      </c>
      <c r="Q25" s="42" t="str">
        <f>IF(I25="","",IF(COUNTIF($I$1:I25,I25)&gt;1,I25,""))</f>
        <v/>
      </c>
      <c r="U25" t="s">
        <v>176</v>
      </c>
      <c r="V25" t="s">
        <v>176</v>
      </c>
      <c r="AF25" s="223"/>
      <c r="AI25" s="223"/>
    </row>
    <row r="26" spans="9:35" x14ac:dyDescent="0.25">
      <c r="I26" s="221" t="str">
        <f t="shared" si="3"/>
        <v>59T</v>
      </c>
      <c r="Q26" s="42" t="str">
        <f>IF(I26="","",IF(COUNTIF($I$1:I26,I26)&gt;1,I26,""))</f>
        <v/>
      </c>
      <c r="U26" t="s">
        <v>176</v>
      </c>
      <c r="V26" t="s">
        <v>176</v>
      </c>
      <c r="AF26" s="223"/>
      <c r="AI26" s="223"/>
    </row>
    <row r="27" spans="9:35" x14ac:dyDescent="0.25">
      <c r="I27" s="221" t="str">
        <f t="shared" si="3"/>
        <v>42T</v>
      </c>
      <c r="Q27" s="42" t="str">
        <f>IF(I27="","",IF(COUNTIF($I$1:I27,I27)&gt;1,I27,""))</f>
        <v/>
      </c>
      <c r="U27" t="s">
        <v>176</v>
      </c>
      <c r="V27" t="s">
        <v>176</v>
      </c>
      <c r="AF27" s="223"/>
      <c r="AI27" s="223"/>
    </row>
    <row r="28" spans="9:35" x14ac:dyDescent="0.25">
      <c r="I28" s="221" t="str">
        <f t="shared" si="3"/>
        <v>46T</v>
      </c>
      <c r="Q28" s="42" t="str">
        <f>IF(I28="","",IF(COUNTIF($I$1:I28,I28)&gt;1,I28,""))</f>
        <v/>
      </c>
      <c r="U28" t="s">
        <v>176</v>
      </c>
      <c r="V28" t="s">
        <v>176</v>
      </c>
      <c r="AF28" s="223"/>
      <c r="AI28" s="223"/>
    </row>
    <row r="29" spans="9:35" x14ac:dyDescent="0.25">
      <c r="I29" s="221" t="str">
        <f t="shared" si="3"/>
        <v>41T</v>
      </c>
      <c r="Q29" s="42" t="str">
        <f>IF(I29="","",IF(COUNTIF($I$1:I29,I29)&gt;1,I29,""))</f>
        <v/>
      </c>
      <c r="U29" t="s">
        <v>176</v>
      </c>
      <c r="V29" t="s">
        <v>176</v>
      </c>
      <c r="AD29" s="127">
        <v>26</v>
      </c>
      <c r="AE29" s="127">
        <v>10</v>
      </c>
      <c r="AF29" s="127">
        <v>34</v>
      </c>
      <c r="AG29" s="127">
        <v>9</v>
      </c>
      <c r="AH29" s="127">
        <v>19</v>
      </c>
      <c r="AI29" s="127">
        <v>57</v>
      </c>
    </row>
    <row r="30" spans="9:35" x14ac:dyDescent="0.25">
      <c r="I30" s="221" t="str">
        <f t="shared" si="3"/>
        <v>45T</v>
      </c>
      <c r="Q30" s="42" t="str">
        <f>IF(I30="","",IF(COUNTIF($I$1:I30,I30)&gt;1,I30,""))</f>
        <v/>
      </c>
      <c r="U30" t="s">
        <v>176</v>
      </c>
      <c r="V30" t="s">
        <v>176</v>
      </c>
      <c r="AD30" s="127">
        <v>5</v>
      </c>
      <c r="AE30" s="127">
        <v>14</v>
      </c>
      <c r="AF30" s="127">
        <v>53</v>
      </c>
      <c r="AG30" s="127">
        <v>12</v>
      </c>
      <c r="AH30" s="127">
        <v>23</v>
      </c>
      <c r="AI30" s="127">
        <v>56</v>
      </c>
    </row>
    <row r="31" spans="9:35" x14ac:dyDescent="0.25">
      <c r="I31" s="221" t="str">
        <f>IF(H1="T",D1&amp;H1,IF(H1="D",""))</f>
        <v>3T</v>
      </c>
      <c r="Q31" s="42" t="str">
        <f>IF(I31="","",IF(COUNTIF($I$1:I31,I31)&gt;1,I31,""))</f>
        <v/>
      </c>
      <c r="U31" t="s">
        <v>176</v>
      </c>
      <c r="V31" t="s">
        <v>176</v>
      </c>
      <c r="AD31" s="127">
        <v>8</v>
      </c>
      <c r="AE31" s="127">
        <v>18</v>
      </c>
      <c r="AF31" s="223">
        <v>41</v>
      </c>
      <c r="AG31" s="127">
        <v>16</v>
      </c>
      <c r="AH31" s="127">
        <v>27</v>
      </c>
      <c r="AI31" s="223">
        <v>59</v>
      </c>
    </row>
    <row r="32" spans="9:35" x14ac:dyDescent="0.25">
      <c r="I32" s="221" t="str">
        <f t="shared" ref="I32:I40" si="4">IF(H2="T",D2&amp;H2,IF(H2="D",""))</f>
        <v>7T</v>
      </c>
      <c r="Q32" s="42" t="str">
        <f>IF(I32="","",IF(COUNTIF($I$1:I32,I32)&gt;1,I32,""))</f>
        <v/>
      </c>
      <c r="U32" t="s">
        <v>176</v>
      </c>
      <c r="V32" t="s">
        <v>176</v>
      </c>
      <c r="AD32" s="127">
        <v>13</v>
      </c>
      <c r="AE32" s="127">
        <v>22</v>
      </c>
      <c r="AF32" s="223">
        <v>2</v>
      </c>
      <c r="AG32" s="127">
        <v>20</v>
      </c>
      <c r="AH32" s="127">
        <v>31</v>
      </c>
      <c r="AI32" s="223">
        <v>7</v>
      </c>
    </row>
    <row r="33" spans="9:35" x14ac:dyDescent="0.25">
      <c r="I33" s="221" t="str">
        <f t="shared" si="4"/>
        <v>11T</v>
      </c>
      <c r="Q33" s="42" t="str">
        <f>IF(I33="","",IF(COUNTIF($I$1:I33,I33)&gt;1,I33,""))</f>
        <v/>
      </c>
      <c r="U33" t="s">
        <v>176</v>
      </c>
      <c r="V33" t="s">
        <v>176</v>
      </c>
      <c r="AD33" s="127">
        <v>17</v>
      </c>
      <c r="AE33" s="127">
        <v>1</v>
      </c>
      <c r="AF33" s="223">
        <v>6</v>
      </c>
      <c r="AG33" s="127">
        <v>24</v>
      </c>
      <c r="AH33" s="127">
        <v>35</v>
      </c>
      <c r="AI33" s="223">
        <v>11</v>
      </c>
    </row>
    <row r="34" spans="9:35" x14ac:dyDescent="0.25">
      <c r="I34" s="221" t="str">
        <f t="shared" si="4"/>
        <v>15T</v>
      </c>
      <c r="Q34" s="42" t="str">
        <f>IF(I34="","",IF(COUNTIF($I$1:I34,I34)&gt;1,I34,""))</f>
        <v/>
      </c>
      <c r="U34" t="s">
        <v>176</v>
      </c>
      <c r="V34" t="s">
        <v>176</v>
      </c>
      <c r="AD34" s="127">
        <v>21</v>
      </c>
      <c r="AE34" s="127">
        <v>30</v>
      </c>
      <c r="AF34" s="223">
        <v>60</v>
      </c>
      <c r="AG34" s="127">
        <v>28</v>
      </c>
      <c r="AH34" s="127">
        <v>39</v>
      </c>
      <c r="AI34" s="223">
        <v>4</v>
      </c>
    </row>
    <row r="35" spans="9:35" x14ac:dyDescent="0.25">
      <c r="I35" s="221" t="str">
        <f t="shared" si="4"/>
        <v>19T</v>
      </c>
      <c r="Q35" s="42" t="str">
        <f>IF(I35="","",IF(COUNTIF($I$1:I35,I35)&gt;1,I35,""))</f>
        <v/>
      </c>
      <c r="U35" t="s">
        <v>176</v>
      </c>
      <c r="V35" t="s">
        <v>176</v>
      </c>
      <c r="AD35" s="127">
        <v>25</v>
      </c>
      <c r="AE35" s="127">
        <v>54</v>
      </c>
      <c r="AF35" s="223">
        <v>50</v>
      </c>
      <c r="AG35" s="127">
        <v>32</v>
      </c>
      <c r="AH35" s="127">
        <v>43</v>
      </c>
      <c r="AI35" s="223">
        <v>55</v>
      </c>
    </row>
    <row r="36" spans="9:35" x14ac:dyDescent="0.25">
      <c r="I36" s="221" t="str">
        <f t="shared" si="4"/>
        <v>23T</v>
      </c>
      <c r="Q36" s="42" t="str">
        <f>IF(I36="","",IF(COUNTIF($I$1:I36,I36)&gt;1,I36,""))</f>
        <v/>
      </c>
      <c r="U36" t="s">
        <v>176</v>
      </c>
      <c r="V36" t="s">
        <v>176</v>
      </c>
      <c r="AD36" s="127">
        <v>29</v>
      </c>
      <c r="AE36" s="127">
        <v>38</v>
      </c>
      <c r="AF36" s="223">
        <v>45</v>
      </c>
      <c r="AG36" s="127">
        <v>36</v>
      </c>
      <c r="AH36" s="127">
        <v>47</v>
      </c>
      <c r="AI36" s="223">
        <v>48</v>
      </c>
    </row>
    <row r="37" spans="9:35" x14ac:dyDescent="0.25">
      <c r="I37" s="221" t="str">
        <f t="shared" si="4"/>
        <v>27T</v>
      </c>
      <c r="Q37" s="42" t="str">
        <f>IF(I37="","",IF(COUNTIF($I$1:I37,I37)&gt;1,I37,""))</f>
        <v/>
      </c>
      <c r="U37" t="s">
        <v>176</v>
      </c>
      <c r="V37" t="s">
        <v>176</v>
      </c>
      <c r="AD37" s="127">
        <v>33</v>
      </c>
      <c r="AE37" s="127">
        <v>42</v>
      </c>
      <c r="AF37" s="223">
        <v>49</v>
      </c>
      <c r="AG37" s="127">
        <v>40</v>
      </c>
      <c r="AH37" s="127">
        <v>51</v>
      </c>
      <c r="AI37" s="223">
        <v>52</v>
      </c>
    </row>
    <row r="38" spans="9:35" x14ac:dyDescent="0.25">
      <c r="I38" s="221" t="str">
        <f t="shared" si="4"/>
        <v>31T</v>
      </c>
      <c r="Q38" s="42" t="str">
        <f>IF(I38="","",IF(COUNTIF($I$1:I38,I38)&gt;1,I38,""))</f>
        <v/>
      </c>
      <c r="U38" t="s">
        <v>176</v>
      </c>
      <c r="V38" t="s">
        <v>176</v>
      </c>
      <c r="AD38" s="127">
        <v>37</v>
      </c>
      <c r="AE38" s="127">
        <v>46</v>
      </c>
      <c r="AF38" s="223">
        <v>58</v>
      </c>
      <c r="AG38" s="127">
        <v>3</v>
      </c>
      <c r="AH38" s="127">
        <v>44</v>
      </c>
      <c r="AI38" s="223">
        <v>15</v>
      </c>
    </row>
    <row r="39" spans="9:35" x14ac:dyDescent="0.25">
      <c r="I39" s="221" t="str">
        <f t="shared" si="4"/>
        <v>35T</v>
      </c>
      <c r="Q39" s="42" t="str">
        <f>IF(I39="","",IF(COUNTIF($I$1:I39,I39)&gt;1,I39,""))</f>
        <v/>
      </c>
      <c r="U39" t="s">
        <v>176</v>
      </c>
      <c r="V39" t="s">
        <v>176</v>
      </c>
    </row>
    <row r="40" spans="9:35" x14ac:dyDescent="0.25">
      <c r="I40" s="221" t="str">
        <f t="shared" si="4"/>
        <v>39T</v>
      </c>
      <c r="Q40" s="42" t="str">
        <f>IF(I40="","",IF(COUNTIF($I$1:I40,I40)&gt;1,I40,""))</f>
        <v/>
      </c>
      <c r="U40" t="s">
        <v>176</v>
      </c>
      <c r="V40" t="s">
        <v>176</v>
      </c>
    </row>
    <row r="41" spans="9:35" x14ac:dyDescent="0.25">
      <c r="I41" s="221" t="str">
        <f>IF(H1="T",E1&amp;H1,IF(H1="D",""))</f>
        <v>4T</v>
      </c>
      <c r="Q41" s="42" t="str">
        <f>IF(I41="","",IF(COUNTIF($I$1:I41,I41)&gt;1,I41,""))</f>
        <v/>
      </c>
      <c r="U41" t="s">
        <v>176</v>
      </c>
      <c r="V41" t="s">
        <v>176</v>
      </c>
    </row>
    <row r="42" spans="9:35" x14ac:dyDescent="0.25">
      <c r="I42" s="221" t="str">
        <f t="shared" ref="I42:I48" si="5">IF(H2="T",E2&amp;H2,IF(H2="D",""))</f>
        <v>8T</v>
      </c>
      <c r="Q42" s="42" t="str">
        <f>IF(I42="","",IF(COUNTIF($I$1:I42,I42)&gt;1,I42,""))</f>
        <v/>
      </c>
      <c r="U42" t="s">
        <v>176</v>
      </c>
      <c r="V42" t="s">
        <v>176</v>
      </c>
    </row>
    <row r="43" spans="9:35" x14ac:dyDescent="0.25">
      <c r="I43" s="221" t="str">
        <f t="shared" si="5"/>
        <v>12T</v>
      </c>
      <c r="Q43" s="42" t="str">
        <f>IF(I43="","",IF(COUNTIF($I$1:I43,I43)&gt;1,I43,""))</f>
        <v/>
      </c>
      <c r="U43" t="s">
        <v>176</v>
      </c>
      <c r="V43" t="s">
        <v>176</v>
      </c>
      <c r="AD43" s="127">
        <v>1</v>
      </c>
      <c r="AE43" s="127">
        <v>14</v>
      </c>
      <c r="AF43" s="127">
        <v>57</v>
      </c>
      <c r="AG43" s="127">
        <v>7</v>
      </c>
      <c r="AH43" s="127">
        <v>20</v>
      </c>
      <c r="AI43" s="127">
        <v>59</v>
      </c>
    </row>
    <row r="44" spans="9:35" x14ac:dyDescent="0.25">
      <c r="I44" s="221" t="str">
        <f t="shared" si="5"/>
        <v>16T</v>
      </c>
      <c r="Q44" s="42" t="str">
        <f>IF(I44="","",IF(COUNTIF($I$1:I44,I44)&gt;1,I44,""))</f>
        <v/>
      </c>
      <c r="U44" t="s">
        <v>176</v>
      </c>
      <c r="V44" t="s">
        <v>176</v>
      </c>
      <c r="AD44" s="127">
        <v>5</v>
      </c>
      <c r="AE44" s="127">
        <v>18</v>
      </c>
      <c r="AF44" s="127">
        <v>58</v>
      </c>
      <c r="AG44" s="127">
        <v>11</v>
      </c>
      <c r="AH44" s="127">
        <v>24</v>
      </c>
      <c r="AI44" s="127">
        <v>60</v>
      </c>
    </row>
    <row r="45" spans="9:35" x14ac:dyDescent="0.25">
      <c r="I45" s="221" t="str">
        <f t="shared" si="5"/>
        <v>20T</v>
      </c>
      <c r="Q45" s="42" t="str">
        <f>IF(I45="","",IF(COUNTIF($I$1:I45,I45)&gt;1,I45,""))</f>
        <v/>
      </c>
      <c r="U45" t="s">
        <v>176</v>
      </c>
      <c r="V45" t="s">
        <v>176</v>
      </c>
      <c r="AD45" s="127">
        <v>15</v>
      </c>
      <c r="AE45" s="127">
        <v>28</v>
      </c>
      <c r="AF45" s="223">
        <v>54</v>
      </c>
      <c r="AG45" s="127">
        <v>9</v>
      </c>
      <c r="AH45" s="127">
        <v>22</v>
      </c>
      <c r="AI45" s="223">
        <v>56</v>
      </c>
    </row>
    <row r="46" spans="9:35" x14ac:dyDescent="0.25">
      <c r="I46" s="221" t="str">
        <f t="shared" si="5"/>
        <v>24T</v>
      </c>
      <c r="Q46" s="42" t="str">
        <f>IF(I46="","",IF(COUNTIF($I$1:I46,I46)&gt;1,I46,""))</f>
        <v/>
      </c>
      <c r="U46" t="s">
        <v>176</v>
      </c>
      <c r="V46" t="s">
        <v>176</v>
      </c>
      <c r="AD46" s="127">
        <v>13</v>
      </c>
      <c r="AE46" s="127">
        <v>26</v>
      </c>
      <c r="AF46" s="223">
        <v>41</v>
      </c>
      <c r="AG46" s="127">
        <v>19</v>
      </c>
      <c r="AH46" s="127">
        <v>32</v>
      </c>
      <c r="AI46" s="223">
        <v>2</v>
      </c>
    </row>
    <row r="47" spans="9:35" x14ac:dyDescent="0.25">
      <c r="I47" s="221" t="str">
        <f t="shared" si="5"/>
        <v>28T</v>
      </c>
      <c r="Q47" s="42" t="str">
        <f>IF(I47="","",IF(COUNTIF($I$1:I47,I47)&gt;1,I47,""))</f>
        <v/>
      </c>
      <c r="U47" t="s">
        <v>176</v>
      </c>
      <c r="V47" t="s">
        <v>176</v>
      </c>
      <c r="AD47" s="127">
        <v>17</v>
      </c>
      <c r="AE47" s="127">
        <v>30</v>
      </c>
      <c r="AF47" s="223">
        <v>45</v>
      </c>
      <c r="AG47" s="127">
        <v>23</v>
      </c>
      <c r="AH47" s="127">
        <v>36</v>
      </c>
      <c r="AI47" s="223">
        <v>6</v>
      </c>
    </row>
    <row r="48" spans="9:35" x14ac:dyDescent="0.25">
      <c r="I48" s="221" t="str">
        <f t="shared" si="5"/>
        <v>32T</v>
      </c>
      <c r="Q48" s="42" t="str">
        <f>IF(I48="","",IF(COUNTIF($I$1:I48,I48)&gt;1,I48,""))</f>
        <v/>
      </c>
      <c r="U48" t="s">
        <v>176</v>
      </c>
      <c r="V48" t="s">
        <v>176</v>
      </c>
      <c r="AD48" s="127">
        <v>27</v>
      </c>
      <c r="AE48" s="127">
        <v>40</v>
      </c>
      <c r="AF48" s="223">
        <v>49</v>
      </c>
      <c r="AG48" s="127">
        <v>21</v>
      </c>
      <c r="AH48" s="127">
        <v>34</v>
      </c>
      <c r="AI48" s="223">
        <v>10</v>
      </c>
    </row>
    <row r="49" spans="1:35" x14ac:dyDescent="0.25">
      <c r="I49" s="221" t="str">
        <f>IF(H9="T",E9&amp;H9,IF(H9="D",""))</f>
        <v>36T</v>
      </c>
      <c r="Q49" s="42" t="str">
        <f>IF(I49="","",IF(COUNTIF($I$1:I49,I49)&gt;1,I49,""))</f>
        <v/>
      </c>
      <c r="U49" t="s">
        <v>176</v>
      </c>
      <c r="V49" t="s">
        <v>176</v>
      </c>
      <c r="AD49" s="127">
        <v>25</v>
      </c>
      <c r="AE49" s="127">
        <v>38</v>
      </c>
      <c r="AF49" s="223">
        <v>8</v>
      </c>
      <c r="AG49" s="127">
        <v>31</v>
      </c>
      <c r="AH49" s="127">
        <v>44</v>
      </c>
      <c r="AI49" s="223">
        <v>47</v>
      </c>
    </row>
    <row r="50" spans="1:35" x14ac:dyDescent="0.25">
      <c r="I50" s="221" t="str">
        <f>IF(H10="T",E10&amp;H10,IF(H10="D",""))</f>
        <v>40T</v>
      </c>
      <c r="Q50" s="42" t="str">
        <f>IF(I50="","",IF(COUNTIF($I$1:I50,I50)&gt;1,I50,""))</f>
        <v/>
      </c>
      <c r="U50" t="s">
        <v>176</v>
      </c>
      <c r="V50" t="s">
        <v>176</v>
      </c>
      <c r="AD50" s="127">
        <v>29</v>
      </c>
      <c r="AE50" s="127">
        <v>42</v>
      </c>
      <c r="AF50" s="223">
        <v>12</v>
      </c>
      <c r="AG50" s="127">
        <v>35</v>
      </c>
      <c r="AH50" s="127">
        <v>48</v>
      </c>
      <c r="AI50" s="223">
        <v>51</v>
      </c>
    </row>
    <row r="51" spans="1:35" x14ac:dyDescent="0.25">
      <c r="I51" s="221" t="str">
        <f>IF(F1="","",IF(H1="T",F1&amp;H1,IF(H1="D","")))</f>
        <v>50T</v>
      </c>
      <c r="Q51" s="42" t="str">
        <f>IF(I51="","",IF(COUNTIF($I$1:I51,I51)&gt;1,I51,""))</f>
        <v/>
      </c>
      <c r="U51" t="s">
        <v>176</v>
      </c>
      <c r="V51" t="s">
        <v>176</v>
      </c>
      <c r="AD51" s="127">
        <v>33</v>
      </c>
      <c r="AE51" s="127">
        <v>46</v>
      </c>
      <c r="AF51" s="223">
        <v>3</v>
      </c>
      <c r="AG51" s="127">
        <v>39</v>
      </c>
      <c r="AH51" s="127">
        <v>52</v>
      </c>
      <c r="AI51" s="223">
        <v>16</v>
      </c>
    </row>
    <row r="52" spans="1:35" x14ac:dyDescent="0.25">
      <c r="I52" s="221" t="str">
        <f t="shared" ref="I52:I60" si="6">IF(F2="","",IF(H2="T",F2&amp;H2,IF(H2="D","")))</f>
        <v>58T</v>
      </c>
      <c r="Q52" s="42" t="str">
        <f>IF(I52="","",IF(COUNTIF($I$1:I52,I52)&gt;1,I52,""))</f>
        <v/>
      </c>
      <c r="U52" t="s">
        <v>176</v>
      </c>
      <c r="V52" t="s">
        <v>176</v>
      </c>
      <c r="AD52" s="127">
        <v>37</v>
      </c>
      <c r="AE52" s="127">
        <v>50</v>
      </c>
      <c r="AF52" s="223">
        <v>55</v>
      </c>
      <c r="AG52" s="127">
        <v>4</v>
      </c>
      <c r="AH52" s="127">
        <v>43</v>
      </c>
      <c r="AI52" s="223">
        <v>53</v>
      </c>
    </row>
    <row r="53" spans="1:35" x14ac:dyDescent="0.25">
      <c r="I53" s="221" t="str">
        <f t="shared" si="6"/>
        <v>53T</v>
      </c>
      <c r="Q53" s="42" t="str">
        <f>IF(I53="","",IF(COUNTIF($I$1:I53,I53)&gt;1,I53,""))</f>
        <v/>
      </c>
      <c r="U53" t="s">
        <v>176</v>
      </c>
      <c r="V53" t="s">
        <v>176</v>
      </c>
    </row>
    <row r="54" spans="1:35" x14ac:dyDescent="0.25">
      <c r="I54" s="221" t="str">
        <f t="shared" si="6"/>
        <v>57T</v>
      </c>
      <c r="Q54" s="42" t="str">
        <f>IF(I54="","",IF(COUNTIF($I$1:I54,I54)&gt;1,I54,""))</f>
        <v/>
      </c>
      <c r="U54" t="s">
        <v>176</v>
      </c>
      <c r="V54" t="s">
        <v>176</v>
      </c>
    </row>
    <row r="55" spans="1:35" x14ac:dyDescent="0.25">
      <c r="I55" s="221" t="str">
        <f t="shared" si="6"/>
        <v>56T</v>
      </c>
      <c r="Q55" s="42" t="str">
        <f>IF(I55="","",IF(COUNTIF($I$1:I55,I55)&gt;1,I55,""))</f>
        <v/>
      </c>
      <c r="U55" t="s">
        <v>176</v>
      </c>
      <c r="V55" t="s">
        <v>176</v>
      </c>
    </row>
    <row r="56" spans="1:35" x14ac:dyDescent="0.25">
      <c r="I56" s="221" t="str">
        <f t="shared" si="6"/>
        <v>44T</v>
      </c>
      <c r="Q56" s="42" t="str">
        <f>IF(I56="","",IF(COUNTIF($I$1:I56,I56)&gt;1,I56,""))</f>
        <v/>
      </c>
      <c r="U56" t="s">
        <v>176</v>
      </c>
      <c r="V56" t="s">
        <v>176</v>
      </c>
    </row>
    <row r="57" spans="1:35" x14ac:dyDescent="0.25">
      <c r="I57" s="221" t="str">
        <f t="shared" si="6"/>
        <v>48T</v>
      </c>
      <c r="Q57" s="42" t="str">
        <f>IF(I57="","",IF(COUNTIF($I$1:I57,I57)&gt;1,I57,""))</f>
        <v/>
      </c>
      <c r="U57" t="s">
        <v>176</v>
      </c>
      <c r="V57" t="s">
        <v>176</v>
      </c>
    </row>
    <row r="58" spans="1:35" x14ac:dyDescent="0.25">
      <c r="I58" s="221" t="str">
        <f t="shared" si="6"/>
        <v>43T</v>
      </c>
      <c r="Q58" s="42" t="str">
        <f>IF(I58="","",IF(COUNTIF($I$1:I58,I58)&gt;1,I58,""))</f>
        <v/>
      </c>
      <c r="U58" t="s">
        <v>176</v>
      </c>
      <c r="V58" t="s">
        <v>176</v>
      </c>
    </row>
    <row r="59" spans="1:35" x14ac:dyDescent="0.25">
      <c r="I59" s="221" t="str">
        <f t="shared" si="6"/>
        <v/>
      </c>
      <c r="Q59" s="42" t="str">
        <f>IF(I59="","",IF(COUNTIF($I$1:I59,I59)&gt;1,I59,""))</f>
        <v/>
      </c>
      <c r="U59" t="s">
        <v>176</v>
      </c>
      <c r="V59" t="s">
        <v>176</v>
      </c>
    </row>
    <row r="60" spans="1:35" x14ac:dyDescent="0.25">
      <c r="I60" s="221" t="str">
        <f t="shared" si="6"/>
        <v>47T</v>
      </c>
      <c r="Q60" s="42" t="str">
        <f>IF(I60="","",IF(COUNTIF($I$1:I60,I60)&gt;1,I60,""))</f>
        <v/>
      </c>
      <c r="U60" t="s">
        <v>176</v>
      </c>
      <c r="V60" t="s">
        <v>176</v>
      </c>
    </row>
    <row r="61" spans="1:35" x14ac:dyDescent="0.25">
      <c r="A61" s="248" t="s">
        <v>296</v>
      </c>
      <c r="B61" s="248"/>
      <c r="C61" s="248"/>
      <c r="D61" s="248"/>
      <c r="E61" s="248"/>
      <c r="F61" s="248"/>
      <c r="Q61" s="42" t="str">
        <f>IF(I61="","",IF(COUNTIF($I$1:I61,I61)&gt;1,I61,""))</f>
        <v/>
      </c>
      <c r="U61" t="s">
        <v>176</v>
      </c>
      <c r="V61" t="s">
        <v>176</v>
      </c>
    </row>
    <row r="62" spans="1:35" x14ac:dyDescent="0.25">
      <c r="A62" s="59">
        <v>21</v>
      </c>
      <c r="B62" s="59">
        <v>26</v>
      </c>
      <c r="C62" s="59">
        <v>43</v>
      </c>
      <c r="D62" s="59">
        <v>31</v>
      </c>
      <c r="E62" s="59">
        <v>42</v>
      </c>
      <c r="F62" s="59">
        <v>38</v>
      </c>
      <c r="G62" s="59" t="s">
        <v>295</v>
      </c>
      <c r="H62" s="224" t="s">
        <v>295</v>
      </c>
      <c r="I62" s="221" t="str">
        <f>IF(G62="T",A62&amp;G62,IF(G62="D",""))</f>
        <v>21T</v>
      </c>
      <c r="Q62" s="42" t="str">
        <f>IF(I62="","",IF(COUNTIF($I$1:I62,I62)&gt;1,I62,""))</f>
        <v>21T</v>
      </c>
      <c r="U62" t="s">
        <v>176</v>
      </c>
      <c r="V62" t="s">
        <v>176</v>
      </c>
    </row>
    <row r="63" spans="1:35" x14ac:dyDescent="0.25">
      <c r="A63" s="59">
        <v>9</v>
      </c>
      <c r="B63" s="59">
        <v>13</v>
      </c>
      <c r="C63" s="59">
        <v>18</v>
      </c>
      <c r="D63" s="59">
        <v>23</v>
      </c>
      <c r="E63" s="59">
        <v>28</v>
      </c>
      <c r="F63" s="59">
        <v>53</v>
      </c>
      <c r="G63" s="59" t="s">
        <v>295</v>
      </c>
      <c r="H63" s="224" t="s">
        <v>295</v>
      </c>
      <c r="I63" s="221" t="str">
        <f>IF(G63="T",A63&amp;G63,IF(G63="D",""))</f>
        <v>9T</v>
      </c>
      <c r="Q63" s="42" t="str">
        <f>IF(I63="","",IF(COUNTIF($I$1:I63,I63)&gt;1,I63,""))</f>
        <v>9T</v>
      </c>
      <c r="U63" t="s">
        <v>176</v>
      </c>
      <c r="V63" t="s">
        <v>176</v>
      </c>
    </row>
    <row r="64" spans="1:35" x14ac:dyDescent="0.25">
      <c r="A64" s="59">
        <v>24</v>
      </c>
      <c r="B64" s="59">
        <v>51</v>
      </c>
      <c r="C64" s="59">
        <v>55</v>
      </c>
      <c r="D64" s="59">
        <v>14</v>
      </c>
      <c r="E64" s="59">
        <v>19</v>
      </c>
      <c r="F64" s="59">
        <v>56</v>
      </c>
      <c r="G64" s="59" t="s">
        <v>295</v>
      </c>
      <c r="H64" s="224" t="s">
        <v>295</v>
      </c>
      <c r="I64" s="221" t="str">
        <f t="shared" ref="I64:I71" si="7">IF(G64="T",A64&amp;G64,IF(G64="D",""))</f>
        <v>24T</v>
      </c>
      <c r="Q64" s="42" t="str">
        <f>IF(I64="","",IF(COUNTIF($I$1:I64,I64)&gt;1,I64,""))</f>
        <v>24T</v>
      </c>
      <c r="U64" t="s">
        <v>176</v>
      </c>
      <c r="V64" t="s">
        <v>176</v>
      </c>
    </row>
    <row r="65" spans="1:22" x14ac:dyDescent="0.25">
      <c r="A65" s="59">
        <v>5</v>
      </c>
      <c r="B65" s="59">
        <v>10</v>
      </c>
      <c r="C65" s="59">
        <v>8</v>
      </c>
      <c r="D65" s="59">
        <v>15</v>
      </c>
      <c r="E65" s="59">
        <v>20</v>
      </c>
      <c r="F65" s="59">
        <v>46</v>
      </c>
      <c r="G65" s="59" t="s">
        <v>295</v>
      </c>
      <c r="H65" s="224" t="s">
        <v>295</v>
      </c>
      <c r="I65" s="221" t="str">
        <f t="shared" si="7"/>
        <v>5T</v>
      </c>
      <c r="Q65" s="42" t="str">
        <f>IF(I65="","",IF(COUNTIF($I$1:I65,I65)&gt;1,I65,""))</f>
        <v>5T</v>
      </c>
      <c r="U65" t="s">
        <v>176</v>
      </c>
      <c r="V65" t="s">
        <v>176</v>
      </c>
    </row>
    <row r="66" spans="1:22" x14ac:dyDescent="0.25">
      <c r="A66" s="59">
        <v>17</v>
      </c>
      <c r="B66" s="59">
        <v>22</v>
      </c>
      <c r="C66" s="59">
        <v>12</v>
      </c>
      <c r="D66" s="59">
        <v>27</v>
      </c>
      <c r="E66" s="59">
        <v>32</v>
      </c>
      <c r="F66" s="59">
        <v>45</v>
      </c>
      <c r="G66" s="59" t="s">
        <v>295</v>
      </c>
      <c r="H66" s="224" t="s">
        <v>295</v>
      </c>
      <c r="I66" s="221" t="str">
        <f t="shared" si="7"/>
        <v>17T</v>
      </c>
      <c r="Q66" s="42" t="str">
        <f>IF(I66="","",IF(COUNTIF($I$1:I66,I66)&gt;1,I66,""))</f>
        <v>17T</v>
      </c>
      <c r="U66" t="s">
        <v>176</v>
      </c>
      <c r="V66" t="s">
        <v>176</v>
      </c>
    </row>
    <row r="67" spans="1:22" x14ac:dyDescent="0.25">
      <c r="A67" s="59">
        <v>1</v>
      </c>
      <c r="B67" s="59">
        <v>6</v>
      </c>
      <c r="C67" s="59">
        <v>58</v>
      </c>
      <c r="D67" s="59">
        <v>11</v>
      </c>
      <c r="E67" s="59">
        <v>16</v>
      </c>
      <c r="F67" s="59">
        <v>52</v>
      </c>
      <c r="G67" s="59" t="s">
        <v>295</v>
      </c>
      <c r="H67" s="224" t="s">
        <v>295</v>
      </c>
      <c r="I67" s="221" t="str">
        <f t="shared" si="7"/>
        <v>1T</v>
      </c>
      <c r="Q67" s="42" t="str">
        <f>IF(I67="","",IF(COUNTIF($I$1:I67,I67)&gt;1,I67,""))</f>
        <v>1T</v>
      </c>
      <c r="U67" t="s">
        <v>176</v>
      </c>
      <c r="V67" t="s">
        <v>176</v>
      </c>
    </row>
    <row r="68" spans="1:22" x14ac:dyDescent="0.25">
      <c r="A68" s="59">
        <v>25</v>
      </c>
      <c r="B68" s="59">
        <v>30</v>
      </c>
      <c r="C68" s="59">
        <v>57</v>
      </c>
      <c r="D68" s="59">
        <v>35</v>
      </c>
      <c r="E68" s="59">
        <v>40</v>
      </c>
      <c r="F68" s="59">
        <v>54</v>
      </c>
      <c r="G68" s="59" t="s">
        <v>295</v>
      </c>
      <c r="H68" s="224" t="s">
        <v>295</v>
      </c>
      <c r="I68" s="221" t="str">
        <f t="shared" si="7"/>
        <v>25T</v>
      </c>
      <c r="Q68" s="42" t="str">
        <f>IF(I68="","",IF(COUNTIF($I$1:I68,I68)&gt;1,I68,""))</f>
        <v>25T</v>
      </c>
      <c r="U68" t="s">
        <v>176</v>
      </c>
      <c r="V68" t="s">
        <v>176</v>
      </c>
    </row>
    <row r="69" spans="1:22" x14ac:dyDescent="0.25">
      <c r="A69" s="59">
        <v>29</v>
      </c>
      <c r="B69" s="59">
        <v>34</v>
      </c>
      <c r="C69" s="59">
        <v>41</v>
      </c>
      <c r="D69" s="59">
        <v>39</v>
      </c>
      <c r="E69" s="59">
        <v>44</v>
      </c>
      <c r="F69" s="59">
        <v>3</v>
      </c>
      <c r="G69" s="59" t="s">
        <v>295</v>
      </c>
      <c r="H69" s="224" t="s">
        <v>295</v>
      </c>
      <c r="I69" s="221" t="str">
        <f t="shared" si="7"/>
        <v>29T</v>
      </c>
      <c r="Q69" s="42" t="str">
        <f>IF(I69="","",IF(COUNTIF($I$1:I69,I69)&gt;1,I69,""))</f>
        <v>29T</v>
      </c>
      <c r="U69" t="s">
        <v>176</v>
      </c>
      <c r="V69" t="s">
        <v>176</v>
      </c>
    </row>
    <row r="70" spans="1:22" x14ac:dyDescent="0.25">
      <c r="A70" s="59">
        <v>48</v>
      </c>
      <c r="B70" s="59">
        <v>49</v>
      </c>
      <c r="C70" s="59">
        <v>59</v>
      </c>
      <c r="D70" s="59">
        <v>33</v>
      </c>
      <c r="E70" s="59">
        <v>50</v>
      </c>
      <c r="F70" s="59"/>
      <c r="G70" s="59" t="s">
        <v>295</v>
      </c>
      <c r="H70" s="224" t="s">
        <v>295</v>
      </c>
      <c r="I70" s="221" t="str">
        <f t="shared" si="7"/>
        <v>48T</v>
      </c>
      <c r="Q70" s="42" t="str">
        <f>IF(I70="","",IF(COUNTIF($I$1:I70,I70)&gt;1,I70,""))</f>
        <v>48T</v>
      </c>
      <c r="U70" t="s">
        <v>176</v>
      </c>
      <c r="V70" t="s">
        <v>176</v>
      </c>
    </row>
    <row r="71" spans="1:22" x14ac:dyDescent="0.25">
      <c r="A71" s="59">
        <v>37</v>
      </c>
      <c r="B71" s="59">
        <v>36</v>
      </c>
      <c r="C71" s="59">
        <v>2</v>
      </c>
      <c r="D71" s="59">
        <v>4</v>
      </c>
      <c r="E71" s="59">
        <v>47</v>
      </c>
      <c r="F71" s="59">
        <v>7</v>
      </c>
      <c r="G71" s="59" t="s">
        <v>295</v>
      </c>
      <c r="H71" s="224" t="s">
        <v>295</v>
      </c>
      <c r="I71" s="221" t="str">
        <f t="shared" si="7"/>
        <v>37T</v>
      </c>
      <c r="Q71" s="42" t="str">
        <f>IF(I71="","",IF(COUNTIF($I$1:I71,I71)&gt;1,I71,""))</f>
        <v>37T</v>
      </c>
      <c r="U71" t="s">
        <v>176</v>
      </c>
      <c r="V71" t="s">
        <v>176</v>
      </c>
    </row>
    <row r="72" spans="1:22" x14ac:dyDescent="0.25">
      <c r="I72" s="221" t="str">
        <f>IF(G62="T",B62&amp;G62,IF(G62="D",""))</f>
        <v>26T</v>
      </c>
      <c r="Q72" s="42" t="str">
        <f>IF(I72="","",IF(COUNTIF($I$1:I72,I72)&gt;1,I72,""))</f>
        <v>26T</v>
      </c>
      <c r="U72" t="s">
        <v>176</v>
      </c>
      <c r="V72" t="s">
        <v>176</v>
      </c>
    </row>
    <row r="73" spans="1:22" x14ac:dyDescent="0.25">
      <c r="I73" s="221" t="str">
        <f t="shared" ref="I73:I81" si="8">IF(G63="T",B63&amp;G63,IF(G63="D",""))</f>
        <v>13T</v>
      </c>
      <c r="Q73" s="42" t="str">
        <f>IF(I73="","",IF(COUNTIF($I$1:I73,I73)&gt;1,I73,""))</f>
        <v>13T</v>
      </c>
      <c r="V73" t="s">
        <v>176</v>
      </c>
    </row>
    <row r="74" spans="1:22" x14ac:dyDescent="0.25">
      <c r="I74" s="221" t="str">
        <f t="shared" si="8"/>
        <v>51T</v>
      </c>
      <c r="Q74" s="42" t="str">
        <f>IF(I74="","",IF(COUNTIF($I$1:I74,I74)&gt;1,I74,""))</f>
        <v>51T</v>
      </c>
      <c r="V74" t="s">
        <v>176</v>
      </c>
    </row>
    <row r="75" spans="1:22" x14ac:dyDescent="0.25">
      <c r="I75" s="221" t="str">
        <f t="shared" si="8"/>
        <v>10T</v>
      </c>
      <c r="Q75" s="42" t="str">
        <f>IF(I75="","",IF(COUNTIF($I$1:I75,I75)&gt;1,I75,""))</f>
        <v>10T</v>
      </c>
      <c r="V75" t="s">
        <v>176</v>
      </c>
    </row>
    <row r="76" spans="1:22" x14ac:dyDescent="0.25">
      <c r="I76" s="221" t="str">
        <f t="shared" si="8"/>
        <v>22T</v>
      </c>
      <c r="Q76" s="42" t="str">
        <f>IF(I76="","",IF(COUNTIF($I$1:I76,I76)&gt;1,I76,""))</f>
        <v>22T</v>
      </c>
      <c r="V76" t="s">
        <v>176</v>
      </c>
    </row>
    <row r="77" spans="1:22" x14ac:dyDescent="0.25">
      <c r="I77" s="221" t="str">
        <f t="shared" si="8"/>
        <v>6T</v>
      </c>
      <c r="Q77" s="42" t="str">
        <f>IF(I77="","",IF(COUNTIF($I$1:I77,I77)&gt;1,I77,""))</f>
        <v>6T</v>
      </c>
      <c r="V77" t="s">
        <v>176</v>
      </c>
    </row>
    <row r="78" spans="1:22" x14ac:dyDescent="0.25">
      <c r="I78" s="221" t="str">
        <f t="shared" si="8"/>
        <v>30T</v>
      </c>
      <c r="Q78" s="42" t="str">
        <f>IF(I78="","",IF(COUNTIF($I$1:I78,I78)&gt;1,I78,""))</f>
        <v>30T</v>
      </c>
      <c r="V78" t="s">
        <v>176</v>
      </c>
    </row>
    <row r="79" spans="1:22" x14ac:dyDescent="0.25">
      <c r="I79" s="221" t="str">
        <f t="shared" si="8"/>
        <v>34T</v>
      </c>
      <c r="Q79" s="42" t="str">
        <f>IF(I79="","",IF(COUNTIF($I$1:I79,I79)&gt;1,I79,""))</f>
        <v>34T</v>
      </c>
      <c r="V79" t="s">
        <v>176</v>
      </c>
    </row>
    <row r="80" spans="1:22" x14ac:dyDescent="0.25">
      <c r="I80" s="221" t="str">
        <f t="shared" si="8"/>
        <v>49T</v>
      </c>
      <c r="Q80" s="42" t="str">
        <f>IF(I80="","",IF(COUNTIF($I$1:I80,I80)&gt;1,I80,""))</f>
        <v>49T</v>
      </c>
      <c r="U80" t="s">
        <v>176</v>
      </c>
      <c r="V80" t="s">
        <v>176</v>
      </c>
    </row>
    <row r="81" spans="9:22" x14ac:dyDescent="0.25">
      <c r="I81" s="221" t="str">
        <f t="shared" si="8"/>
        <v>36T</v>
      </c>
      <c r="Q81" s="42" t="str">
        <f>IF(I81="","",IF(COUNTIF($I$1:I81,I81)&gt;1,I81,""))</f>
        <v>36T</v>
      </c>
      <c r="U81" t="s">
        <v>176</v>
      </c>
      <c r="V81" t="s">
        <v>176</v>
      </c>
    </row>
    <row r="82" spans="9:22" x14ac:dyDescent="0.25">
      <c r="I82" s="221" t="str">
        <f>IF(C62="","",IF(G62="T",C62&amp;G62,IF(G62="D","")))</f>
        <v>43T</v>
      </c>
      <c r="Q82" s="42" t="str">
        <f>IF(I82="","",IF(COUNTIF($I$1:I82,I82)&gt;1,I82,""))</f>
        <v>43T</v>
      </c>
      <c r="U82" t="s">
        <v>176</v>
      </c>
      <c r="V82" t="s">
        <v>176</v>
      </c>
    </row>
    <row r="83" spans="9:22" x14ac:dyDescent="0.25">
      <c r="I83" s="221" t="str">
        <f t="shared" ref="I83:I84" si="9">IF(C63="","",IF(G63="T",C63&amp;G63,IF(G63="D","")))</f>
        <v>18T</v>
      </c>
      <c r="Q83" s="42" t="str">
        <f>IF(I83="","",IF(COUNTIF($I$1:I83,I83)&gt;1,I83,""))</f>
        <v>18T</v>
      </c>
      <c r="U83" t="s">
        <v>176</v>
      </c>
      <c r="V83" t="s">
        <v>176</v>
      </c>
    </row>
    <row r="84" spans="9:22" x14ac:dyDescent="0.25">
      <c r="I84" s="221" t="str">
        <f t="shared" si="9"/>
        <v>55T</v>
      </c>
      <c r="Q84" s="42" t="str">
        <f>IF(I84="","",IF(COUNTIF($I$1:I84,I84)&gt;1,I84,""))</f>
        <v>55T</v>
      </c>
      <c r="U84" t="s">
        <v>176</v>
      </c>
      <c r="V84" t="s">
        <v>176</v>
      </c>
    </row>
    <row r="85" spans="9:22" x14ac:dyDescent="0.25">
      <c r="I85" s="221" t="str">
        <f>IF(C65="","",IF(G65="T",C65&amp;G65,IF(G65="D",C65&amp;G65)))</f>
        <v>8T</v>
      </c>
      <c r="Q85" s="42" t="str">
        <f>IF(I85="","",IF(COUNTIF($I$1:I85,I85)&gt;1,I85,""))</f>
        <v>8T</v>
      </c>
      <c r="U85" t="s">
        <v>176</v>
      </c>
      <c r="V85" t="s">
        <v>176</v>
      </c>
    </row>
    <row r="86" spans="9:22" x14ac:dyDescent="0.25">
      <c r="I86" s="221" t="str">
        <f>IF(C66="","",IF(G66="T",C66&amp;G66,IF(G66="D",C66&amp;G66)))</f>
        <v>12T</v>
      </c>
      <c r="Q86" s="42" t="str">
        <f>IF(I86="","",IF(COUNTIF($I$1:I86,I86)&gt;1,I86,""))</f>
        <v>12T</v>
      </c>
      <c r="U86" t="s">
        <v>176</v>
      </c>
      <c r="V86" t="s">
        <v>176</v>
      </c>
    </row>
    <row r="87" spans="9:22" x14ac:dyDescent="0.25">
      <c r="I87" s="221" t="str">
        <f>IF(C67="","",IF(G67="T",C67&amp;G67,IF(G67="D","")))</f>
        <v>58T</v>
      </c>
      <c r="Q87" s="42" t="str">
        <f>IF(I87="","",IF(COUNTIF($I$1:I87,I87)&gt;1,I87,""))</f>
        <v>58T</v>
      </c>
      <c r="U87" t="s">
        <v>176</v>
      </c>
      <c r="V87" t="s">
        <v>176</v>
      </c>
    </row>
    <row r="88" spans="9:22" x14ac:dyDescent="0.25">
      <c r="I88" s="221" t="str">
        <f>IF(C68="","",IF(G68="T",C68&amp;G68,IF(G68="D","")))</f>
        <v>57T</v>
      </c>
      <c r="Q88" s="42" t="str">
        <f>IF(I88="","",IF(COUNTIF($I$1:I88,I88)&gt;1,I88,""))</f>
        <v>57T</v>
      </c>
      <c r="U88" t="s">
        <v>176</v>
      </c>
      <c r="V88" t="s">
        <v>176</v>
      </c>
    </row>
    <row r="89" spans="9:22" x14ac:dyDescent="0.25">
      <c r="I89" s="221" t="str">
        <f>IF(C69="","",IF(G69="T",C69&amp;G69,IF(G69="D",C69&amp;G69)))</f>
        <v>41T</v>
      </c>
      <c r="Q89" s="42" t="str">
        <f>IF(I89="","",IF(COUNTIF($I$1:I89,I89)&gt;1,I89,""))</f>
        <v>41T</v>
      </c>
      <c r="V89" t="s">
        <v>176</v>
      </c>
    </row>
    <row r="90" spans="9:22" x14ac:dyDescent="0.25">
      <c r="I90" s="221" t="str">
        <f>IF(C70="","",IF(G70="T",C70&amp;G70,IF(G70="D",C70&amp;G70)))</f>
        <v>59T</v>
      </c>
      <c r="Q90" s="42" t="str">
        <f>IF(I90="","",IF(COUNTIF($I$1:I90,I90)&gt;1,I90,""))</f>
        <v>59T</v>
      </c>
      <c r="V90" t="s">
        <v>176</v>
      </c>
    </row>
    <row r="91" spans="9:22" x14ac:dyDescent="0.25">
      <c r="I91" s="221" t="str">
        <f>IF(C71="","",IF(G71="T",C71&amp;G71,IF(G71="D",C71&amp;G71)))</f>
        <v>2T</v>
      </c>
      <c r="Q91" s="42" t="str">
        <f>IF(I91="","",IF(COUNTIF($I$1:I91,I91)&gt;1,I91,""))</f>
        <v>2T</v>
      </c>
      <c r="V91" t="s">
        <v>176</v>
      </c>
    </row>
    <row r="92" spans="9:22" x14ac:dyDescent="0.25">
      <c r="I92" s="221" t="str">
        <f>IF(H62="T",D62&amp;H62,IF(H62="D",""))</f>
        <v>31T</v>
      </c>
      <c r="Q92" s="42" t="str">
        <f>IF(I92="","",IF(COUNTIF($I$1:I92,I92)&gt;1,I92,""))</f>
        <v>31T</v>
      </c>
      <c r="V92" t="s">
        <v>176</v>
      </c>
    </row>
    <row r="93" spans="9:22" x14ac:dyDescent="0.25">
      <c r="I93" s="221" t="str">
        <f t="shared" ref="I93:I101" si="10">IF(H63="T",D63&amp;H63,IF(H63="D",""))</f>
        <v>23T</v>
      </c>
      <c r="Q93" s="42" t="str">
        <f>IF(I93="","",IF(COUNTIF($I$1:I93,I93)&gt;1,I93,""))</f>
        <v>23T</v>
      </c>
      <c r="V93" t="s">
        <v>176</v>
      </c>
    </row>
    <row r="94" spans="9:22" x14ac:dyDescent="0.25">
      <c r="I94" s="221" t="str">
        <f t="shared" si="10"/>
        <v>14T</v>
      </c>
      <c r="Q94" s="42" t="str">
        <f>IF(I94="","",IF(COUNTIF($I$1:I94,I94)&gt;1,I94,""))</f>
        <v>14T</v>
      </c>
      <c r="V94" t="s">
        <v>176</v>
      </c>
    </row>
    <row r="95" spans="9:22" x14ac:dyDescent="0.25">
      <c r="I95" s="221" t="str">
        <f t="shared" si="10"/>
        <v>15T</v>
      </c>
      <c r="Q95" s="42" t="str">
        <f>IF(I95="","",IF(COUNTIF($I$1:I95,I95)&gt;1,I95,""))</f>
        <v>15T</v>
      </c>
      <c r="V95" t="s">
        <v>176</v>
      </c>
    </row>
    <row r="96" spans="9:22" x14ac:dyDescent="0.25">
      <c r="I96" s="221" t="str">
        <f t="shared" si="10"/>
        <v>27T</v>
      </c>
      <c r="Q96" s="42" t="str">
        <f>IF(I96="","",IF(COUNTIF($I$1:I96,I96)&gt;1,I96,""))</f>
        <v>27T</v>
      </c>
      <c r="V96" t="s">
        <v>176</v>
      </c>
    </row>
    <row r="97" spans="9:22" x14ac:dyDescent="0.25">
      <c r="I97" s="221" t="str">
        <f t="shared" si="10"/>
        <v>11T</v>
      </c>
      <c r="Q97" s="42" t="str">
        <f>IF(I97="","",IF(COUNTIF($I$1:I97,I97)&gt;1,I97,""))</f>
        <v>11T</v>
      </c>
      <c r="V97" t="s">
        <v>176</v>
      </c>
    </row>
    <row r="98" spans="9:22" x14ac:dyDescent="0.25">
      <c r="I98" s="221" t="str">
        <f t="shared" si="10"/>
        <v>35T</v>
      </c>
      <c r="Q98" s="42" t="str">
        <f>IF(I98="","",IF(COUNTIF($I$1:I98,I98)&gt;1,I98,""))</f>
        <v>35T</v>
      </c>
      <c r="V98" t="s">
        <v>176</v>
      </c>
    </row>
    <row r="99" spans="9:22" x14ac:dyDescent="0.25">
      <c r="I99" s="221" t="str">
        <f t="shared" si="10"/>
        <v>39T</v>
      </c>
      <c r="Q99" s="42" t="str">
        <f>IF(I99="","",IF(COUNTIF($I$1:I99,I99)&gt;1,I99,""))</f>
        <v>39T</v>
      </c>
      <c r="V99" t="s">
        <v>176</v>
      </c>
    </row>
    <row r="100" spans="9:22" x14ac:dyDescent="0.25">
      <c r="I100" s="221" t="str">
        <f t="shared" si="10"/>
        <v>33T</v>
      </c>
      <c r="Q100" s="42" t="str">
        <f>IF(I100="","",IF(COUNTIF($I$1:I100,I100)&gt;1,I100,""))</f>
        <v>33T</v>
      </c>
      <c r="V100" t="s">
        <v>176</v>
      </c>
    </row>
    <row r="101" spans="9:22" x14ac:dyDescent="0.25">
      <c r="I101" s="221" t="str">
        <f t="shared" si="10"/>
        <v>4T</v>
      </c>
      <c r="Q101" s="42" t="str">
        <f>IF(I101="","",IF(COUNTIF($I$1:I101,I101)&gt;1,I101,""))</f>
        <v>4T</v>
      </c>
      <c r="V101" t="s">
        <v>176</v>
      </c>
    </row>
    <row r="102" spans="9:22" x14ac:dyDescent="0.25">
      <c r="I102" s="221" t="str">
        <f>IF(H62="T",E62&amp;H62,IF(H62="D",""))</f>
        <v>42T</v>
      </c>
      <c r="Q102" s="42" t="str">
        <f>IF(I102="","",IF(COUNTIF($I$1:I102,I102)&gt;1,I102,""))</f>
        <v>42T</v>
      </c>
      <c r="V102" t="s">
        <v>176</v>
      </c>
    </row>
    <row r="103" spans="9:22" x14ac:dyDescent="0.25">
      <c r="I103" s="221" t="str">
        <f t="shared" ref="I103:I109" si="11">IF(H63="T",E63&amp;H63,IF(H63="D",""))</f>
        <v>28T</v>
      </c>
      <c r="Q103" s="42" t="str">
        <f>IF(I103="","",IF(COUNTIF($I$1:I103,I103)&gt;1,I103,""))</f>
        <v>28T</v>
      </c>
      <c r="V103" t="s">
        <v>176</v>
      </c>
    </row>
    <row r="104" spans="9:22" x14ac:dyDescent="0.25">
      <c r="I104" s="221" t="str">
        <f t="shared" si="11"/>
        <v>19T</v>
      </c>
      <c r="Q104" s="42" t="str">
        <f>IF(I104="","",IF(COUNTIF($I$1:I104,I104)&gt;1,I104,""))</f>
        <v>19T</v>
      </c>
      <c r="V104" t="s">
        <v>176</v>
      </c>
    </row>
    <row r="105" spans="9:22" x14ac:dyDescent="0.25">
      <c r="I105" s="221" t="str">
        <f t="shared" si="11"/>
        <v>20T</v>
      </c>
      <c r="Q105" s="42" t="str">
        <f>IF(I105="","",IF(COUNTIF($I$1:I105,I105)&gt;1,I105,""))</f>
        <v>20T</v>
      </c>
      <c r="V105" t="s">
        <v>176</v>
      </c>
    </row>
    <row r="106" spans="9:22" x14ac:dyDescent="0.25">
      <c r="I106" s="221" t="str">
        <f t="shared" si="11"/>
        <v>32T</v>
      </c>
      <c r="Q106" s="42" t="str">
        <f>IF(I106="","",IF(COUNTIF($I$1:I106,I106)&gt;1,I106,""))</f>
        <v>32T</v>
      </c>
      <c r="V106" t="s">
        <v>176</v>
      </c>
    </row>
    <row r="107" spans="9:22" x14ac:dyDescent="0.25">
      <c r="I107" s="221" t="str">
        <f t="shared" si="11"/>
        <v>16T</v>
      </c>
      <c r="Q107" s="42" t="str">
        <f>IF(I107="","",IF(COUNTIF($I$1:I107,I107)&gt;1,I107,""))</f>
        <v>16T</v>
      </c>
      <c r="V107" t="s">
        <v>176</v>
      </c>
    </row>
    <row r="108" spans="9:22" x14ac:dyDescent="0.25">
      <c r="I108" s="221" t="str">
        <f t="shared" si="11"/>
        <v>40T</v>
      </c>
      <c r="Q108" s="42" t="str">
        <f>IF(I108="","",IF(COUNTIF($I$1:I108,I108)&gt;1,I108,""))</f>
        <v>40T</v>
      </c>
      <c r="V108" t="s">
        <v>176</v>
      </c>
    </row>
    <row r="109" spans="9:22" x14ac:dyDescent="0.25">
      <c r="I109" s="221" t="str">
        <f t="shared" si="11"/>
        <v>44T</v>
      </c>
      <c r="Q109" s="42" t="str">
        <f>IF(I109="","",IF(COUNTIF($I$1:I109,I109)&gt;1,I109,""))</f>
        <v>44T</v>
      </c>
      <c r="V109" t="s">
        <v>176</v>
      </c>
    </row>
    <row r="110" spans="9:22" x14ac:dyDescent="0.25">
      <c r="I110" s="221" t="str">
        <f>IF(H70="T",E70&amp;H70,IF(H70="D",""))</f>
        <v>50T</v>
      </c>
      <c r="Q110" s="42" t="str">
        <f>IF(I110="","",IF(COUNTIF($I$1:I110,I110)&gt;1,I110,""))</f>
        <v>50T</v>
      </c>
      <c r="V110" t="s">
        <v>176</v>
      </c>
    </row>
    <row r="111" spans="9:22" x14ac:dyDescent="0.25">
      <c r="I111" s="221" t="str">
        <f>IF(H71="T",E71&amp;H71,IF(H71="D",""))</f>
        <v>47T</v>
      </c>
      <c r="Q111" s="42" t="str">
        <f>IF(I111="","",IF(COUNTIF($I$1:I111,I111)&gt;1,I111,""))</f>
        <v>47T</v>
      </c>
      <c r="V111" t="s">
        <v>176</v>
      </c>
    </row>
    <row r="112" spans="9:22" x14ac:dyDescent="0.25">
      <c r="I112" s="221" t="str">
        <f>IF(F62="","",IF(H62="T",F62&amp;H62,IF(H62="D","")))</f>
        <v>38T</v>
      </c>
      <c r="Q112" s="42" t="str">
        <f>IF(I112="","",IF(COUNTIF($I$1:I112,I112)&gt;1,I112,""))</f>
        <v>38T</v>
      </c>
      <c r="V112" t="s">
        <v>176</v>
      </c>
    </row>
    <row r="113" spans="1:22" x14ac:dyDescent="0.25">
      <c r="I113" s="221" t="str">
        <f t="shared" ref="I113:I121" si="12">IF(F63="","",IF(H63="T",F63&amp;H63,IF(H63="D","")))</f>
        <v>53T</v>
      </c>
      <c r="Q113" s="42" t="str">
        <f>IF(I113="","",IF(COUNTIF($I$1:I113,I113)&gt;1,I113,""))</f>
        <v>53T</v>
      </c>
      <c r="V113" t="s">
        <v>176</v>
      </c>
    </row>
    <row r="114" spans="1:22" x14ac:dyDescent="0.25">
      <c r="I114" s="221" t="str">
        <f t="shared" si="12"/>
        <v>56T</v>
      </c>
      <c r="Q114" s="42" t="str">
        <f>IF(I114="","",IF(COUNTIF($I$1:I114,I114)&gt;1,I114,""))</f>
        <v>56T</v>
      </c>
      <c r="V114" t="s">
        <v>176</v>
      </c>
    </row>
    <row r="115" spans="1:22" x14ac:dyDescent="0.25">
      <c r="I115" s="221" t="str">
        <f t="shared" si="12"/>
        <v>46T</v>
      </c>
      <c r="Q115" s="42" t="str">
        <f>IF(I115="","",IF(COUNTIF($I$1:I115,I115)&gt;1,I115,""))</f>
        <v>46T</v>
      </c>
      <c r="V115" t="s">
        <v>176</v>
      </c>
    </row>
    <row r="116" spans="1:22" x14ac:dyDescent="0.25">
      <c r="I116" s="221" t="str">
        <f t="shared" si="12"/>
        <v>45T</v>
      </c>
      <c r="Q116" s="42" t="str">
        <f>IF(I116="","",IF(COUNTIF($I$1:I116,I116)&gt;1,I116,""))</f>
        <v>45T</v>
      </c>
      <c r="V116" t="s">
        <v>176</v>
      </c>
    </row>
    <row r="117" spans="1:22" x14ac:dyDescent="0.25">
      <c r="I117" s="221" t="str">
        <f t="shared" si="12"/>
        <v>52T</v>
      </c>
      <c r="Q117" s="42" t="str">
        <f>IF(I117="","",IF(COUNTIF($I$1:I117,I117)&gt;1,I117,""))</f>
        <v>52T</v>
      </c>
      <c r="V117" t="s">
        <v>176</v>
      </c>
    </row>
    <row r="118" spans="1:22" x14ac:dyDescent="0.25">
      <c r="I118" s="221" t="str">
        <f t="shared" si="12"/>
        <v>54T</v>
      </c>
      <c r="Q118" s="42" t="str">
        <f>IF(I118="","",IF(COUNTIF($I$1:I118,I118)&gt;1,I118,""))</f>
        <v>54T</v>
      </c>
      <c r="V118" t="s">
        <v>176</v>
      </c>
    </row>
    <row r="119" spans="1:22" x14ac:dyDescent="0.25">
      <c r="I119" s="221" t="str">
        <f t="shared" si="12"/>
        <v>3T</v>
      </c>
      <c r="Q119" s="42" t="str">
        <f>IF(I119="","",IF(COUNTIF($I$1:I119,I119)&gt;1,I119,""))</f>
        <v>3T</v>
      </c>
      <c r="V119" t="s">
        <v>176</v>
      </c>
    </row>
    <row r="120" spans="1:22" x14ac:dyDescent="0.25">
      <c r="I120" s="221" t="str">
        <f t="shared" si="12"/>
        <v/>
      </c>
      <c r="Q120" s="42" t="str">
        <f>IF(I120="","",IF(COUNTIF($I$1:I120,I120)&gt;1,I120,""))</f>
        <v/>
      </c>
      <c r="V120" t="s">
        <v>176</v>
      </c>
    </row>
    <row r="121" spans="1:22" x14ac:dyDescent="0.25">
      <c r="I121" s="221" t="str">
        <f t="shared" si="12"/>
        <v>7T</v>
      </c>
      <c r="Q121" s="42" t="str">
        <f>IF(I121="","",IF(COUNTIF($I$1:I121,I121)&gt;1,I121,""))</f>
        <v>7T</v>
      </c>
      <c r="V121" t="s">
        <v>176</v>
      </c>
    </row>
    <row r="122" spans="1:22" x14ac:dyDescent="0.25">
      <c r="A122" s="248" t="s">
        <v>297</v>
      </c>
      <c r="B122" s="248"/>
      <c r="C122" s="248"/>
      <c r="D122" s="248"/>
      <c r="E122" s="248"/>
      <c r="F122" s="248"/>
      <c r="H122" s="83"/>
      <c r="Q122" s="42" t="str">
        <f>IF(I122="","",IF(COUNTIF($I$1:I122,I122)&gt;1,I122,""))</f>
        <v/>
      </c>
      <c r="V122" t="s">
        <v>176</v>
      </c>
    </row>
    <row r="123" spans="1:22" x14ac:dyDescent="0.25">
      <c r="A123" s="59">
        <v>29</v>
      </c>
      <c r="B123" s="59">
        <v>33</v>
      </c>
      <c r="C123" s="59">
        <v>37</v>
      </c>
      <c r="D123" s="59">
        <v>15</v>
      </c>
      <c r="E123" s="59">
        <v>36</v>
      </c>
      <c r="F123" s="59">
        <v>47</v>
      </c>
      <c r="G123" s="59" t="s">
        <v>295</v>
      </c>
      <c r="H123" s="224" t="s">
        <v>295</v>
      </c>
      <c r="I123" s="221" t="str">
        <f>IF(G123="T",A123&amp;G123,IF(G123="D",A123&amp;G123))</f>
        <v>29T</v>
      </c>
      <c r="Q123" s="42" t="str">
        <f>IF(I123="","",IF(COUNTIF($I$1:I123,I123)&gt;1,I123,""))</f>
        <v>29T</v>
      </c>
      <c r="V123" t="s">
        <v>176</v>
      </c>
    </row>
    <row r="124" spans="1:22" x14ac:dyDescent="0.25">
      <c r="A124" s="59">
        <v>17</v>
      </c>
      <c r="B124" s="59">
        <v>25</v>
      </c>
      <c r="C124" s="59">
        <v>34</v>
      </c>
      <c r="D124" s="59">
        <v>32</v>
      </c>
      <c r="E124" s="59">
        <v>43</v>
      </c>
      <c r="F124" s="59">
        <v>4</v>
      </c>
      <c r="G124" s="59" t="s">
        <v>295</v>
      </c>
      <c r="H124" s="224" t="s">
        <v>295</v>
      </c>
      <c r="I124" s="221" t="str">
        <f>IF(G124="T",A124&amp;G124,IF(G124="D",""))</f>
        <v>17T</v>
      </c>
      <c r="Q124" s="42" t="str">
        <f>IF(I124="","",IF(COUNTIF($I$1:I124,I124)&gt;1,I124,""))</f>
        <v>17T</v>
      </c>
      <c r="V124" t="s">
        <v>176</v>
      </c>
    </row>
    <row r="125" spans="1:22" x14ac:dyDescent="0.25">
      <c r="A125" s="59">
        <v>9</v>
      </c>
      <c r="B125" s="59">
        <v>18</v>
      </c>
      <c r="C125" s="59">
        <v>2</v>
      </c>
      <c r="D125" s="59">
        <v>16</v>
      </c>
      <c r="E125" s="59">
        <v>27</v>
      </c>
      <c r="F125" s="59">
        <v>52</v>
      </c>
      <c r="G125" s="59" t="s">
        <v>295</v>
      </c>
      <c r="H125" s="224" t="s">
        <v>295</v>
      </c>
      <c r="I125" s="221" t="str">
        <f t="shared" ref="I125:I132" si="13">IF(G125="T",A125&amp;G125,IF(G125="D",""))</f>
        <v>9T</v>
      </c>
      <c r="Q125" s="42" t="str">
        <f>IF(I125="","",IF(COUNTIF($I$1:I125,I125)&gt;1,I125,""))</f>
        <v>9T</v>
      </c>
      <c r="V125" t="s">
        <v>176</v>
      </c>
    </row>
    <row r="126" spans="1:22" x14ac:dyDescent="0.25">
      <c r="A126" s="59">
        <v>13</v>
      </c>
      <c r="B126" s="59">
        <v>22</v>
      </c>
      <c r="C126" s="59">
        <v>6</v>
      </c>
      <c r="D126" s="59">
        <v>20</v>
      </c>
      <c r="E126" s="59">
        <v>31</v>
      </c>
      <c r="F126" s="59">
        <v>53</v>
      </c>
      <c r="G126" s="59" t="s">
        <v>295</v>
      </c>
      <c r="H126" s="224" t="s">
        <v>295</v>
      </c>
      <c r="I126" s="221" t="str">
        <f t="shared" si="13"/>
        <v>13T</v>
      </c>
      <c r="Q126" s="42" t="str">
        <f>IF(I126="","",IF(COUNTIF($I$1:I126,I126)&gt;1,I126,""))</f>
        <v>13T</v>
      </c>
      <c r="V126" t="s">
        <v>176</v>
      </c>
    </row>
    <row r="127" spans="1:22" x14ac:dyDescent="0.25">
      <c r="A127" s="59">
        <v>26</v>
      </c>
      <c r="B127" s="59">
        <v>51</v>
      </c>
      <c r="C127" s="59">
        <v>56</v>
      </c>
      <c r="D127" s="59">
        <v>24</v>
      </c>
      <c r="E127" s="59">
        <v>35</v>
      </c>
      <c r="F127" s="59">
        <v>54</v>
      </c>
      <c r="G127" s="59" t="s">
        <v>295</v>
      </c>
      <c r="H127" s="224" t="s">
        <v>295</v>
      </c>
      <c r="I127" s="221" t="str">
        <f t="shared" si="13"/>
        <v>26T</v>
      </c>
      <c r="Q127" s="42" t="str">
        <f>IF(I127="","",IF(COUNTIF($I$1:I127,I127)&gt;1,I127,""))</f>
        <v>26T</v>
      </c>
      <c r="V127" t="s">
        <v>176</v>
      </c>
    </row>
    <row r="128" spans="1:22" x14ac:dyDescent="0.25">
      <c r="A128" s="59">
        <v>21</v>
      </c>
      <c r="B128" s="59">
        <v>30</v>
      </c>
      <c r="C128" s="59">
        <v>57</v>
      </c>
      <c r="D128" s="59">
        <v>28</v>
      </c>
      <c r="E128" s="59">
        <v>39</v>
      </c>
      <c r="F128" s="59">
        <v>55</v>
      </c>
      <c r="G128" s="59" t="s">
        <v>295</v>
      </c>
      <c r="H128" s="224" t="s">
        <v>295</v>
      </c>
      <c r="I128" s="221" t="str">
        <f t="shared" si="13"/>
        <v>21T</v>
      </c>
      <c r="Q128" s="42" t="str">
        <f>IF(I128="","",IF(COUNTIF($I$1:I128,I128)&gt;1,I128,""))</f>
        <v>21T</v>
      </c>
      <c r="V128" t="s">
        <v>176</v>
      </c>
    </row>
    <row r="129" spans="1:22" x14ac:dyDescent="0.25">
      <c r="A129" s="59">
        <v>14</v>
      </c>
      <c r="B129" s="59">
        <v>50</v>
      </c>
      <c r="C129" s="59">
        <v>58</v>
      </c>
      <c r="D129" s="59">
        <v>12</v>
      </c>
      <c r="E129" s="59">
        <v>23</v>
      </c>
      <c r="F129" s="59">
        <v>5</v>
      </c>
      <c r="G129" s="59" t="s">
        <v>295</v>
      </c>
      <c r="H129" s="224" t="s">
        <v>295</v>
      </c>
      <c r="I129" s="221" t="str">
        <f t="shared" si="13"/>
        <v>14T</v>
      </c>
      <c r="Q129" s="42" t="str">
        <f>IF(I129="","",IF(COUNTIF($I$1:I129,I129)&gt;1,I129,""))</f>
        <v>14T</v>
      </c>
      <c r="V129" t="s">
        <v>176</v>
      </c>
    </row>
    <row r="130" spans="1:22" x14ac:dyDescent="0.25">
      <c r="A130" s="59">
        <v>1</v>
      </c>
      <c r="B130" s="59">
        <v>10</v>
      </c>
      <c r="C130" s="59">
        <v>59</v>
      </c>
      <c r="D130" s="59">
        <v>8</v>
      </c>
      <c r="E130" s="59">
        <v>19</v>
      </c>
      <c r="F130" s="59">
        <v>41</v>
      </c>
      <c r="G130" s="59" t="s">
        <v>295</v>
      </c>
      <c r="H130" s="224" t="s">
        <v>295</v>
      </c>
      <c r="I130" s="221" t="str">
        <f t="shared" si="13"/>
        <v>1T</v>
      </c>
      <c r="Q130" s="42" t="str">
        <f>IF(I130="","",IF(COUNTIF($I$1:I130,I130)&gt;1,I130,""))</f>
        <v>1T</v>
      </c>
      <c r="V130" t="s">
        <v>176</v>
      </c>
    </row>
    <row r="131" spans="1:22" x14ac:dyDescent="0.25">
      <c r="A131" s="59">
        <v>42</v>
      </c>
      <c r="B131" s="59">
        <v>49</v>
      </c>
      <c r="C131" s="59">
        <v>48</v>
      </c>
      <c r="D131" s="59">
        <v>3</v>
      </c>
      <c r="E131" s="59">
        <v>40</v>
      </c>
      <c r="F131" s="59"/>
      <c r="G131" s="59" t="s">
        <v>295</v>
      </c>
      <c r="H131" s="224" t="s">
        <v>295</v>
      </c>
      <c r="I131" s="221" t="str">
        <f t="shared" si="13"/>
        <v>42T</v>
      </c>
      <c r="Q131" s="42" t="str">
        <f>IF(I131="","",IF(COUNTIF($I$1:I131,I131)&gt;1,I131,""))</f>
        <v>42T</v>
      </c>
      <c r="V131" t="s">
        <v>176</v>
      </c>
    </row>
    <row r="132" spans="1:22" x14ac:dyDescent="0.25">
      <c r="A132" s="59">
        <v>38</v>
      </c>
      <c r="B132" s="59">
        <v>46</v>
      </c>
      <c r="C132" s="59">
        <v>11</v>
      </c>
      <c r="D132" s="59">
        <v>7</v>
      </c>
      <c r="E132" s="59">
        <v>44</v>
      </c>
      <c r="F132" s="59">
        <v>45</v>
      </c>
      <c r="G132" s="59" t="s">
        <v>295</v>
      </c>
      <c r="H132" s="224" t="s">
        <v>295</v>
      </c>
      <c r="I132" s="221" t="str">
        <f t="shared" si="13"/>
        <v>38T</v>
      </c>
      <c r="Q132" s="42" t="str">
        <f>IF(I132="","",IF(COUNTIF($I$1:I132,I132)&gt;1,I132,""))</f>
        <v>38T</v>
      </c>
      <c r="V132" t="s">
        <v>176</v>
      </c>
    </row>
    <row r="133" spans="1:22" x14ac:dyDescent="0.25">
      <c r="I133" s="221" t="str">
        <f>IF(G123="T",B123&amp;G123,IF(G123="D",""))</f>
        <v>33T</v>
      </c>
      <c r="Q133" s="42" t="str">
        <f>IF(I133="","",IF(COUNTIF($I$1:I133,I133)&gt;1,I133,""))</f>
        <v>33T</v>
      </c>
    </row>
    <row r="134" spans="1:22" x14ac:dyDescent="0.25">
      <c r="I134" s="221" t="str">
        <f t="shared" ref="I134:I142" si="14">IF(G124="T",B124&amp;G124,IF(G124="D",""))</f>
        <v>25T</v>
      </c>
      <c r="Q134" s="42" t="str">
        <f>IF(I134="","",IF(COUNTIF($I$1:I134,I134)&gt;1,I134,""))</f>
        <v>25T</v>
      </c>
    </row>
    <row r="135" spans="1:22" x14ac:dyDescent="0.25">
      <c r="I135" s="221" t="str">
        <f t="shared" si="14"/>
        <v>18T</v>
      </c>
      <c r="Q135" s="42" t="str">
        <f>IF(I135="","",IF(COUNTIF($I$1:I135,I135)&gt;1,I135,""))</f>
        <v>18T</v>
      </c>
    </row>
    <row r="136" spans="1:22" x14ac:dyDescent="0.25">
      <c r="I136" s="221" t="str">
        <f t="shared" si="14"/>
        <v>22T</v>
      </c>
      <c r="Q136" s="42" t="str">
        <f>IF(I136="","",IF(COUNTIF($I$1:I136,I136)&gt;1,I136,""))</f>
        <v>22T</v>
      </c>
    </row>
    <row r="137" spans="1:22" x14ac:dyDescent="0.25">
      <c r="I137" s="221" t="str">
        <f t="shared" si="14"/>
        <v>51T</v>
      </c>
      <c r="Q137" s="42" t="str">
        <f>IF(I137="","",IF(COUNTIF($I$1:I137,I137)&gt;1,I137,""))</f>
        <v>51T</v>
      </c>
    </row>
    <row r="138" spans="1:22" x14ac:dyDescent="0.25">
      <c r="I138" s="221" t="str">
        <f t="shared" si="14"/>
        <v>30T</v>
      </c>
      <c r="Q138" s="42" t="str">
        <f>IF(I138="","",IF(COUNTIF($I$1:I138,I138)&gt;1,I138,""))</f>
        <v>30T</v>
      </c>
    </row>
    <row r="139" spans="1:22" x14ac:dyDescent="0.25">
      <c r="I139" s="221" t="str">
        <f t="shared" si="14"/>
        <v>50T</v>
      </c>
      <c r="Q139" s="42" t="str">
        <f>IF(I139="","",IF(COUNTIF($I$1:I139,I139)&gt;1,I139,""))</f>
        <v>50T</v>
      </c>
    </row>
    <row r="140" spans="1:22" x14ac:dyDescent="0.25">
      <c r="I140" s="221" t="str">
        <f t="shared" si="14"/>
        <v>10T</v>
      </c>
      <c r="Q140" s="42" t="str">
        <f>IF(I140="","",IF(COUNTIF($I$1:I140,I140)&gt;1,I140,""))</f>
        <v>10T</v>
      </c>
    </row>
    <row r="141" spans="1:22" x14ac:dyDescent="0.25">
      <c r="I141" s="221" t="str">
        <f t="shared" si="14"/>
        <v>49T</v>
      </c>
      <c r="Q141" s="42" t="str">
        <f>IF(I141="","",IF(COUNTIF($I$1:I141,I141)&gt;1,I141,""))</f>
        <v>49T</v>
      </c>
    </row>
    <row r="142" spans="1:22" x14ac:dyDescent="0.25">
      <c r="I142" s="221" t="str">
        <f t="shared" si="14"/>
        <v>46T</v>
      </c>
      <c r="Q142" s="42" t="str">
        <f>IF(I142="","",IF(COUNTIF($I$1:I142,I142)&gt;1,I142,""))</f>
        <v>46T</v>
      </c>
    </row>
    <row r="143" spans="1:22" x14ac:dyDescent="0.25">
      <c r="I143" s="221" t="str">
        <f>IF(C123="","",IF(G123="T",C123&amp;G123,IF(G123="D","")))</f>
        <v>37T</v>
      </c>
      <c r="Q143" s="42" t="str">
        <f>IF(I143="","",IF(COUNTIF($I$1:I143,I143)&gt;1,I143,""))</f>
        <v>37T</v>
      </c>
    </row>
    <row r="144" spans="1:22" x14ac:dyDescent="0.25">
      <c r="I144" s="221" t="str">
        <f t="shared" ref="I144:I145" si="15">IF(C124="","",IF(G124="T",C124&amp;G124,IF(G124="D","")))</f>
        <v>34T</v>
      </c>
      <c r="Q144" s="42" t="str">
        <f>IF(I144="","",IF(COUNTIF($I$1:I144,I144)&gt;1,I144,""))</f>
        <v>34T</v>
      </c>
    </row>
    <row r="145" spans="9:17" x14ac:dyDescent="0.25">
      <c r="I145" s="221" t="str">
        <f t="shared" si="15"/>
        <v>2T</v>
      </c>
      <c r="Q145" s="42" t="str">
        <f>IF(I145="","",IF(COUNTIF($I$1:I145,I145)&gt;1,I145,""))</f>
        <v>2T</v>
      </c>
    </row>
    <row r="146" spans="9:17" x14ac:dyDescent="0.25">
      <c r="I146" s="221" t="str">
        <f>IF(C126="","",IF(G126="T",C126&amp;G126,IF(G126="D",C126&amp;G126)))</f>
        <v>6T</v>
      </c>
      <c r="Q146" s="42" t="str">
        <f>IF(I146="","",IF(COUNTIF($I$1:I146,I146)&gt;1,I146,""))</f>
        <v>6T</v>
      </c>
    </row>
    <row r="147" spans="9:17" x14ac:dyDescent="0.25">
      <c r="I147" s="221" t="str">
        <f>IF(C127="","",IF(G127="T",C127&amp;G127,IF(G127="D",C127&amp;G127)))</f>
        <v>56T</v>
      </c>
      <c r="Q147" s="42" t="str">
        <f>IF(I147="","",IF(COUNTIF($I$1:I147,I147)&gt;1,I147,""))</f>
        <v>56T</v>
      </c>
    </row>
    <row r="148" spans="9:17" x14ac:dyDescent="0.25">
      <c r="I148" s="221" t="str">
        <f>IF(C128="","",IF(G128="T",C128&amp;G128,IF(G128="D",C128&amp;G128)))</f>
        <v>57T</v>
      </c>
      <c r="Q148" s="42" t="str">
        <f>IF(I148="","",IF(COUNTIF($I$1:I148,I148)&gt;1,I148,""))</f>
        <v>57T</v>
      </c>
    </row>
    <row r="149" spans="9:17" x14ac:dyDescent="0.25">
      <c r="I149" s="221" t="str">
        <f>IF(C129="","",IF(G129="T",C129&amp;G129,IF(G129="D","")))</f>
        <v>58T</v>
      </c>
      <c r="Q149" s="42" t="str">
        <f>IF(I149="","",IF(COUNTIF($I$1:I149,I149)&gt;1,I149,""))</f>
        <v>58T</v>
      </c>
    </row>
    <row r="150" spans="9:17" x14ac:dyDescent="0.25">
      <c r="I150" s="221" t="str">
        <f>IF(C130="","",IF(G130="T",C130&amp;G130,IF(G130="D",C130&amp;G130)))</f>
        <v>59T</v>
      </c>
      <c r="Q150" s="42" t="str">
        <f>IF(I150="","",IF(COUNTIF($I$1:I150,I150)&gt;1,I150,""))</f>
        <v>59T</v>
      </c>
    </row>
    <row r="151" spans="9:17" x14ac:dyDescent="0.25">
      <c r="I151" s="221" t="str">
        <f>IF(C131="","",IF(G131="T",C131&amp;G131,IF(G131="D",C131&amp;G131)))</f>
        <v>48T</v>
      </c>
      <c r="Q151" s="42" t="str">
        <f>IF(I151="","",IF(COUNTIF($I$1:I151,I151)&gt;1,I151,""))</f>
        <v>48T</v>
      </c>
    </row>
    <row r="152" spans="9:17" x14ac:dyDescent="0.25">
      <c r="I152" s="221" t="str">
        <f>IF(C132="","",IF(G132="T",C132&amp;G132,IF(G132="D",C132&amp;G132)))</f>
        <v>11T</v>
      </c>
      <c r="Q152" s="42" t="str">
        <f>IF(I152="","",IF(COUNTIF($I$1:I152,I152)&gt;1,I152,""))</f>
        <v>11T</v>
      </c>
    </row>
    <row r="153" spans="9:17" x14ac:dyDescent="0.25">
      <c r="I153" s="221" t="str">
        <f>IF(H123="T",D123&amp;H123,IF(H123="D",""))</f>
        <v>15T</v>
      </c>
      <c r="Q153" s="42" t="str">
        <f>IF(I153="","",IF(COUNTIF($I$1:I153,I153)&gt;1,I153,""))</f>
        <v>15T</v>
      </c>
    </row>
    <row r="154" spans="9:17" x14ac:dyDescent="0.25">
      <c r="I154" s="221" t="str">
        <f t="shared" ref="I154:I162" si="16">IF(H124="T",D124&amp;H124,IF(H124="D",""))</f>
        <v>32T</v>
      </c>
      <c r="Q154" s="42" t="str">
        <f>IF(I154="","",IF(COUNTIF($I$1:I154,I154)&gt;1,I154,""))</f>
        <v>32T</v>
      </c>
    </row>
    <row r="155" spans="9:17" x14ac:dyDescent="0.25">
      <c r="I155" s="221" t="str">
        <f t="shared" si="16"/>
        <v>16T</v>
      </c>
      <c r="Q155" s="42" t="str">
        <f>IF(I155="","",IF(COUNTIF($I$1:I155,I155)&gt;1,I155,""))</f>
        <v>16T</v>
      </c>
    </row>
    <row r="156" spans="9:17" x14ac:dyDescent="0.25">
      <c r="I156" s="221" t="str">
        <f t="shared" si="16"/>
        <v>20T</v>
      </c>
      <c r="Q156" s="42" t="str">
        <f>IF(I156="","",IF(COUNTIF($I$1:I156,I156)&gt;1,I156,""))</f>
        <v>20T</v>
      </c>
    </row>
    <row r="157" spans="9:17" x14ac:dyDescent="0.25">
      <c r="I157" s="221" t="str">
        <f t="shared" si="16"/>
        <v>24T</v>
      </c>
      <c r="Q157" s="42" t="str">
        <f>IF(I157="","",IF(COUNTIF($I$1:I157,I157)&gt;1,I157,""))</f>
        <v>24T</v>
      </c>
    </row>
    <row r="158" spans="9:17" x14ac:dyDescent="0.25">
      <c r="I158" s="221" t="str">
        <f t="shared" si="16"/>
        <v>28T</v>
      </c>
      <c r="Q158" s="42" t="str">
        <f>IF(I158="","",IF(COUNTIF($I$1:I158,I158)&gt;1,I158,""))</f>
        <v>28T</v>
      </c>
    </row>
    <row r="159" spans="9:17" x14ac:dyDescent="0.25">
      <c r="I159" s="221" t="str">
        <f t="shared" si="16"/>
        <v>12T</v>
      </c>
      <c r="Q159" s="42" t="str">
        <f>IF(I159="","",IF(COUNTIF($I$1:I159,I159)&gt;1,I159,""))</f>
        <v>12T</v>
      </c>
    </row>
    <row r="160" spans="9:17" x14ac:dyDescent="0.25">
      <c r="I160" s="221" t="str">
        <f t="shared" si="16"/>
        <v>8T</v>
      </c>
      <c r="Q160" s="42" t="str">
        <f>IF(I160="","",IF(COUNTIF($I$1:I160,I160)&gt;1,I160,""))</f>
        <v>8T</v>
      </c>
    </row>
    <row r="161" spans="9:17" x14ac:dyDescent="0.25">
      <c r="I161" s="221" t="str">
        <f t="shared" si="16"/>
        <v>3T</v>
      </c>
      <c r="Q161" s="42" t="str">
        <f>IF(I161="","",IF(COUNTIF($I$1:I161,I161)&gt;1,I161,""))</f>
        <v>3T</v>
      </c>
    </row>
    <row r="162" spans="9:17" x14ac:dyDescent="0.25">
      <c r="I162" s="221" t="str">
        <f t="shared" si="16"/>
        <v>7T</v>
      </c>
      <c r="Q162" s="42" t="str">
        <f>IF(I162="","",IF(COUNTIF($I$1:I162,I162)&gt;1,I162,""))</f>
        <v>7T</v>
      </c>
    </row>
    <row r="163" spans="9:17" x14ac:dyDescent="0.25">
      <c r="I163" s="221" t="str">
        <f>IF(H123="T",E123&amp;H123,IF(H123="D",""))</f>
        <v>36T</v>
      </c>
      <c r="Q163" s="42" t="str">
        <f>IF(I163="","",IF(COUNTIF($I$1:I163,I163)&gt;1,I163,""))</f>
        <v>36T</v>
      </c>
    </row>
    <row r="164" spans="9:17" x14ac:dyDescent="0.25">
      <c r="I164" s="221" t="str">
        <f t="shared" ref="I164:I170" si="17">IF(H124="T",E124&amp;H124,IF(H124="D",""))</f>
        <v>43T</v>
      </c>
      <c r="Q164" s="42" t="str">
        <f>IF(I164="","",IF(COUNTIF($I$1:I164,I164)&gt;1,I164,""))</f>
        <v>43T</v>
      </c>
    </row>
    <row r="165" spans="9:17" x14ac:dyDescent="0.25">
      <c r="I165" s="221" t="str">
        <f t="shared" si="17"/>
        <v>27T</v>
      </c>
      <c r="Q165" s="42" t="str">
        <f>IF(I165="","",IF(COUNTIF($I$1:I165,I165)&gt;1,I165,""))</f>
        <v>27T</v>
      </c>
    </row>
    <row r="166" spans="9:17" x14ac:dyDescent="0.25">
      <c r="I166" s="221" t="str">
        <f t="shared" si="17"/>
        <v>31T</v>
      </c>
      <c r="Q166" s="42" t="str">
        <f>IF(I166="","",IF(COUNTIF($I$1:I166,I166)&gt;1,I166,""))</f>
        <v>31T</v>
      </c>
    </row>
    <row r="167" spans="9:17" x14ac:dyDescent="0.25">
      <c r="I167" s="221" t="str">
        <f t="shared" si="17"/>
        <v>35T</v>
      </c>
      <c r="Q167" s="42" t="str">
        <f>IF(I167="","",IF(COUNTIF($I$1:I167,I167)&gt;1,I167,""))</f>
        <v>35T</v>
      </c>
    </row>
    <row r="168" spans="9:17" x14ac:dyDescent="0.25">
      <c r="I168" s="221" t="str">
        <f t="shared" si="17"/>
        <v>39T</v>
      </c>
      <c r="Q168" s="42" t="str">
        <f>IF(I168="","",IF(COUNTIF($I$1:I168,I168)&gt;1,I168,""))</f>
        <v>39T</v>
      </c>
    </row>
    <row r="169" spans="9:17" x14ac:dyDescent="0.25">
      <c r="I169" s="221" t="str">
        <f t="shared" si="17"/>
        <v>23T</v>
      </c>
      <c r="Q169" s="42" t="str">
        <f>IF(I169="","",IF(COUNTIF($I$1:I169,I169)&gt;1,I169,""))</f>
        <v>23T</v>
      </c>
    </row>
    <row r="170" spans="9:17" x14ac:dyDescent="0.25">
      <c r="I170" s="221" t="str">
        <f t="shared" si="17"/>
        <v>19T</v>
      </c>
      <c r="Q170" s="42" t="str">
        <f>IF(I170="","",IF(COUNTIF($I$1:I170,I170)&gt;1,I170,""))</f>
        <v>19T</v>
      </c>
    </row>
    <row r="171" spans="9:17" x14ac:dyDescent="0.25">
      <c r="I171" s="221" t="str">
        <f>IF(H131="T",E131&amp;H131,IF(H131="D",""))</f>
        <v>40T</v>
      </c>
      <c r="Q171" s="42" t="str">
        <f>IF(I171="","",IF(COUNTIF($I$1:I171,I171)&gt;1,I171,""))</f>
        <v>40T</v>
      </c>
    </row>
    <row r="172" spans="9:17" x14ac:dyDescent="0.25">
      <c r="I172" s="221" t="str">
        <f>IF(H132="T",E132&amp;H132,IF(H132="D",""))</f>
        <v>44T</v>
      </c>
      <c r="Q172" s="42" t="str">
        <f>IF(I172="","",IF(COUNTIF($I$1:I172,I172)&gt;1,I172,""))</f>
        <v>44T</v>
      </c>
    </row>
    <row r="173" spans="9:17" x14ac:dyDescent="0.25">
      <c r="I173" s="221" t="str">
        <f>IF(F123="","",IF(H123="T",F123&amp;H123,IF(H123="D","")))</f>
        <v>47T</v>
      </c>
      <c r="Q173" s="42" t="str">
        <f>IF(I173="","",IF(COUNTIF($I$1:I173,I173)&gt;1,I173,""))</f>
        <v>47T</v>
      </c>
    </row>
    <row r="174" spans="9:17" x14ac:dyDescent="0.25">
      <c r="I174" s="221" t="str">
        <f t="shared" ref="I174:I182" si="18">IF(F124="","",IF(H124="T",F124&amp;H124,IF(H124="D","")))</f>
        <v>4T</v>
      </c>
      <c r="Q174" s="42" t="str">
        <f>IF(I174="","",IF(COUNTIF($I$1:I174,I174)&gt;1,I174,""))</f>
        <v>4T</v>
      </c>
    </row>
    <row r="175" spans="9:17" x14ac:dyDescent="0.25">
      <c r="I175" s="221" t="str">
        <f t="shared" si="18"/>
        <v>52T</v>
      </c>
      <c r="Q175" s="42" t="str">
        <f>IF(I175="","",IF(COUNTIF($I$1:I175,I175)&gt;1,I175,""))</f>
        <v>52T</v>
      </c>
    </row>
    <row r="176" spans="9:17" x14ac:dyDescent="0.25">
      <c r="I176" s="221" t="str">
        <f t="shared" si="18"/>
        <v>53T</v>
      </c>
      <c r="Q176" s="42" t="str">
        <f>IF(I176="","",IF(COUNTIF($I$1:I176,I176)&gt;1,I176,""))</f>
        <v>53T</v>
      </c>
    </row>
    <row r="177" spans="1:17" x14ac:dyDescent="0.25">
      <c r="I177" s="221" t="str">
        <f t="shared" si="18"/>
        <v>54T</v>
      </c>
      <c r="Q177" s="42" t="str">
        <f>IF(I177="","",IF(COUNTIF($I$1:I177,I177)&gt;1,I177,""))</f>
        <v>54T</v>
      </c>
    </row>
    <row r="178" spans="1:17" x14ac:dyDescent="0.25">
      <c r="I178" s="221" t="str">
        <f t="shared" si="18"/>
        <v>55T</v>
      </c>
      <c r="Q178" s="42" t="str">
        <f>IF(I178="","",IF(COUNTIF($I$1:I178,I178)&gt;1,I178,""))</f>
        <v>55T</v>
      </c>
    </row>
    <row r="179" spans="1:17" x14ac:dyDescent="0.25">
      <c r="I179" s="221" t="str">
        <f t="shared" si="18"/>
        <v>5T</v>
      </c>
      <c r="Q179" s="42" t="str">
        <f>IF(I179="","",IF(COUNTIF($I$1:I179,I179)&gt;1,I179,""))</f>
        <v>5T</v>
      </c>
    </row>
    <row r="180" spans="1:17" x14ac:dyDescent="0.25">
      <c r="I180" s="221" t="str">
        <f t="shared" si="18"/>
        <v>41T</v>
      </c>
      <c r="Q180" s="42" t="str">
        <f>IF(I180="","",IF(COUNTIF($I$1:I180,I180)&gt;1,I180,""))</f>
        <v>41T</v>
      </c>
    </row>
    <row r="181" spans="1:17" x14ac:dyDescent="0.25">
      <c r="I181" s="221" t="str">
        <f t="shared" si="18"/>
        <v/>
      </c>
      <c r="Q181" s="42" t="str">
        <f>IF(I181="","",IF(COUNTIF($I$1:I181,I181)&gt;1,I181,""))</f>
        <v/>
      </c>
    </row>
    <row r="182" spans="1:17" x14ac:dyDescent="0.25">
      <c r="I182" s="221" t="str">
        <f t="shared" si="18"/>
        <v>45T</v>
      </c>
      <c r="Q182" s="42" t="str">
        <f>IF(I182="","",IF(COUNTIF($I$1:I182,I182)&gt;1,I182,""))</f>
        <v>45T</v>
      </c>
    </row>
    <row r="183" spans="1:17" x14ac:dyDescent="0.25">
      <c r="A183" s="248" t="s">
        <v>298</v>
      </c>
      <c r="B183" s="248"/>
      <c r="C183" s="248"/>
      <c r="D183" s="248"/>
      <c r="E183" s="248"/>
      <c r="F183" s="248"/>
      <c r="I183" s="31"/>
      <c r="J183" s="31"/>
      <c r="Q183" s="42" t="str">
        <f>IF(I183="","",IF(COUNTIF($I$1:I183,I183)&gt;1,I183,""))</f>
        <v/>
      </c>
    </row>
    <row r="184" spans="1:17" outlineLevel="1" x14ac:dyDescent="0.25">
      <c r="A184" s="59">
        <v>6</v>
      </c>
      <c r="B184" s="59">
        <v>30</v>
      </c>
      <c r="C184" s="59">
        <v>41</v>
      </c>
      <c r="D184" s="59">
        <v>12</v>
      </c>
      <c r="E184" s="59">
        <v>16</v>
      </c>
      <c r="F184" s="59">
        <v>47</v>
      </c>
      <c r="G184" s="59" t="s">
        <v>295</v>
      </c>
      <c r="H184" s="224" t="s">
        <v>295</v>
      </c>
      <c r="I184" s="221" t="str">
        <f>IF(G184="T",A184&amp;G184,IF(G184="D",A184&amp;G184))</f>
        <v>6T</v>
      </c>
      <c r="Q184" s="42" t="str">
        <f>IF(I184="","",IF(COUNTIF($I$1:I184,I184)&gt;1,I184,""))</f>
        <v>6T</v>
      </c>
    </row>
    <row r="185" spans="1:17" outlineLevel="1" x14ac:dyDescent="0.25">
      <c r="A185" s="59">
        <v>15</v>
      </c>
      <c r="B185" s="59">
        <v>29</v>
      </c>
      <c r="C185" s="59">
        <v>42</v>
      </c>
      <c r="D185" s="59">
        <v>35</v>
      </c>
      <c r="E185" s="59">
        <v>48</v>
      </c>
      <c r="F185" s="59">
        <v>54</v>
      </c>
      <c r="G185" s="59" t="s">
        <v>295</v>
      </c>
      <c r="H185" s="224" t="s">
        <v>295</v>
      </c>
      <c r="I185" s="221" t="str">
        <f>IF(G185="T",A185&amp;G185,IF(G185="D",""))</f>
        <v>15T</v>
      </c>
      <c r="Q185" s="42" t="str">
        <f>IF(I185="","",IF(COUNTIF($I$1:I185,I185)&gt;1,I185,""))</f>
        <v>15T</v>
      </c>
    </row>
    <row r="186" spans="1:17" outlineLevel="1" x14ac:dyDescent="0.25">
      <c r="A186" s="59">
        <v>28</v>
      </c>
      <c r="B186" s="59">
        <v>51</v>
      </c>
      <c r="C186" s="59">
        <v>1</v>
      </c>
      <c r="D186" s="59">
        <v>9</v>
      </c>
      <c r="E186" s="59">
        <v>22</v>
      </c>
      <c r="F186" s="59">
        <v>55</v>
      </c>
      <c r="G186" s="59" t="s">
        <v>295</v>
      </c>
      <c r="H186" s="224" t="s">
        <v>295</v>
      </c>
      <c r="I186" s="221" t="str">
        <f t="shared" ref="I186:I193" si="19">IF(G186="T",A186&amp;G186,IF(G186="D",""))</f>
        <v>28T</v>
      </c>
      <c r="Q186" s="42" t="str">
        <f>IF(I186="","",IF(COUNTIF($I$1:I186,I186)&gt;1,I186,""))</f>
        <v>28T</v>
      </c>
    </row>
    <row r="187" spans="1:17" outlineLevel="1" x14ac:dyDescent="0.25">
      <c r="A187" s="59">
        <v>13</v>
      </c>
      <c r="B187" s="59">
        <v>26</v>
      </c>
      <c r="C187" s="59">
        <v>10</v>
      </c>
      <c r="D187" s="59">
        <v>19</v>
      </c>
      <c r="E187" s="59">
        <v>32</v>
      </c>
      <c r="F187" s="59">
        <v>59</v>
      </c>
      <c r="G187" s="59" t="s">
        <v>295</v>
      </c>
      <c r="H187" s="224" t="s">
        <v>295</v>
      </c>
      <c r="I187" s="221" t="str">
        <f t="shared" si="19"/>
        <v>13T</v>
      </c>
      <c r="Q187" s="42" t="str">
        <f>IF(I187="","",IF(COUNTIF($I$1:I187,I187)&gt;1,I187,""))</f>
        <v>13T</v>
      </c>
    </row>
    <row r="188" spans="1:17" outlineLevel="1" x14ac:dyDescent="0.25">
      <c r="A188" s="59">
        <v>17</v>
      </c>
      <c r="B188" s="59">
        <v>49</v>
      </c>
      <c r="C188" s="59">
        <v>14</v>
      </c>
      <c r="D188" s="59">
        <v>23</v>
      </c>
      <c r="E188" s="59">
        <v>36</v>
      </c>
      <c r="F188" s="59">
        <v>58</v>
      </c>
      <c r="G188" s="59" t="s">
        <v>295</v>
      </c>
      <c r="H188" s="224" t="s">
        <v>295</v>
      </c>
      <c r="I188" s="221" t="str">
        <f t="shared" si="19"/>
        <v>17T</v>
      </c>
      <c r="Q188" s="42" t="str">
        <f>IF(I188="","",IF(COUNTIF($I$1:I188,I188)&gt;1,I188,""))</f>
        <v>17T</v>
      </c>
    </row>
    <row r="189" spans="1:17" outlineLevel="1" x14ac:dyDescent="0.25">
      <c r="A189" s="59">
        <v>27</v>
      </c>
      <c r="B189" s="59">
        <v>40</v>
      </c>
      <c r="C189" s="59">
        <v>45</v>
      </c>
      <c r="D189" s="59">
        <v>21</v>
      </c>
      <c r="E189" s="59">
        <v>34</v>
      </c>
      <c r="F189" s="59">
        <v>7</v>
      </c>
      <c r="G189" s="59" t="s">
        <v>295</v>
      </c>
      <c r="H189" s="224" t="s">
        <v>295</v>
      </c>
      <c r="I189" s="221" t="str">
        <f t="shared" si="19"/>
        <v>27T</v>
      </c>
      <c r="Q189" s="42" t="str">
        <f>IF(I189="","",IF(COUNTIF($I$1:I189,I189)&gt;1,I189,""))</f>
        <v>27T</v>
      </c>
    </row>
    <row r="190" spans="1:17" outlineLevel="1" x14ac:dyDescent="0.25">
      <c r="A190" s="59">
        <v>25</v>
      </c>
      <c r="B190" s="59">
        <v>38</v>
      </c>
      <c r="C190" s="59">
        <v>56</v>
      </c>
      <c r="D190" s="59">
        <v>31</v>
      </c>
      <c r="E190" s="59">
        <v>44</v>
      </c>
      <c r="F190" s="59">
        <v>3</v>
      </c>
      <c r="G190" s="59" t="s">
        <v>295</v>
      </c>
      <c r="H190" s="224" t="s">
        <v>295</v>
      </c>
      <c r="I190" s="221" t="str">
        <f t="shared" si="19"/>
        <v>25T</v>
      </c>
      <c r="Q190" s="42" t="str">
        <f>IF(I190="","",IF(COUNTIF($I$1:I190,I190)&gt;1,I190,""))</f>
        <v>25T</v>
      </c>
    </row>
    <row r="191" spans="1:17" outlineLevel="1" x14ac:dyDescent="0.25">
      <c r="A191" s="59">
        <v>5</v>
      </c>
      <c r="B191" s="59">
        <v>18</v>
      </c>
      <c r="C191" s="59">
        <v>57</v>
      </c>
      <c r="D191" s="59">
        <v>11</v>
      </c>
      <c r="E191" s="59">
        <v>24</v>
      </c>
      <c r="F191" s="59">
        <v>20</v>
      </c>
      <c r="G191" s="59" t="s">
        <v>295</v>
      </c>
      <c r="H191" s="224" t="s">
        <v>295</v>
      </c>
      <c r="I191" s="221" t="str">
        <f t="shared" si="19"/>
        <v>5T</v>
      </c>
      <c r="Q191" s="42" t="str">
        <f>IF(I191="","",IF(COUNTIF($I$1:I191,I191)&gt;1,I191,""))</f>
        <v>5T</v>
      </c>
    </row>
    <row r="192" spans="1:17" outlineLevel="1" x14ac:dyDescent="0.25">
      <c r="A192" s="59">
        <v>33</v>
      </c>
      <c r="B192" s="59">
        <v>46</v>
      </c>
      <c r="C192" s="59">
        <v>53</v>
      </c>
      <c r="D192" s="59">
        <v>4</v>
      </c>
      <c r="E192" s="59">
        <v>39</v>
      </c>
      <c r="F192" s="59"/>
      <c r="G192" s="59" t="s">
        <v>295</v>
      </c>
      <c r="H192" s="224" t="s">
        <v>295</v>
      </c>
      <c r="I192" s="221" t="str">
        <f t="shared" si="19"/>
        <v>33T</v>
      </c>
      <c r="Q192" s="42" t="str">
        <f>IF(I192="","",IF(COUNTIF($I$1:I192,I192)&gt;1,I192,""))</f>
        <v>33T</v>
      </c>
    </row>
    <row r="193" spans="1:17" outlineLevel="1" x14ac:dyDescent="0.25">
      <c r="A193" s="59">
        <v>2</v>
      </c>
      <c r="B193" s="59">
        <v>37</v>
      </c>
      <c r="C193" s="59">
        <v>52</v>
      </c>
      <c r="D193" s="59">
        <v>8</v>
      </c>
      <c r="E193" s="59">
        <v>43</v>
      </c>
      <c r="F193" s="59">
        <v>50</v>
      </c>
      <c r="G193" s="59" t="s">
        <v>295</v>
      </c>
      <c r="H193" s="224" t="s">
        <v>295</v>
      </c>
      <c r="I193" s="221" t="str">
        <f t="shared" si="19"/>
        <v>2T</v>
      </c>
      <c r="Q193" s="42" t="str">
        <f>IF(I193="","",IF(COUNTIF($I$1:I193,I193)&gt;1,I193,""))</f>
        <v>2T</v>
      </c>
    </row>
    <row r="194" spans="1:17" outlineLevel="1" x14ac:dyDescent="0.25">
      <c r="H194" s="83"/>
      <c r="I194" s="221" t="str">
        <f>IF(G184="T",B184&amp;G184,IF(G184="D",""))</f>
        <v>30T</v>
      </c>
      <c r="Q194" s="42" t="str">
        <f>IF(I194="","",IF(COUNTIF($I$1:I194,I194)&gt;1,I194,""))</f>
        <v>30T</v>
      </c>
    </row>
    <row r="195" spans="1:17" outlineLevel="1" x14ac:dyDescent="0.25">
      <c r="H195" s="83"/>
      <c r="I195" s="221" t="str">
        <f t="shared" ref="I195:I203" si="20">IF(G185="T",B185&amp;G185,IF(G185="D",""))</f>
        <v>29T</v>
      </c>
      <c r="Q195" s="42" t="str">
        <f>IF(I195="","",IF(COUNTIF($I$1:I195,I195)&gt;1,I195,""))</f>
        <v>29T</v>
      </c>
    </row>
    <row r="196" spans="1:17" outlineLevel="1" x14ac:dyDescent="0.25">
      <c r="H196" s="83"/>
      <c r="I196" s="221" t="str">
        <f t="shared" si="20"/>
        <v>51T</v>
      </c>
      <c r="Q196" s="42" t="str">
        <f>IF(I196="","",IF(COUNTIF($I$1:I196,I196)&gt;1,I196,""))</f>
        <v>51T</v>
      </c>
    </row>
    <row r="197" spans="1:17" outlineLevel="1" x14ac:dyDescent="0.25">
      <c r="H197" s="83"/>
      <c r="I197" s="221" t="str">
        <f t="shared" si="20"/>
        <v>26T</v>
      </c>
      <c r="Q197" s="42" t="str">
        <f>IF(I197="","",IF(COUNTIF($I$1:I197,I197)&gt;1,I197,""))</f>
        <v>26T</v>
      </c>
    </row>
    <row r="198" spans="1:17" outlineLevel="1" x14ac:dyDescent="0.25">
      <c r="H198" s="83"/>
      <c r="I198" s="221" t="str">
        <f t="shared" si="20"/>
        <v>49T</v>
      </c>
      <c r="Q198" s="42" t="str">
        <f>IF(I198="","",IF(COUNTIF($I$1:I198,I198)&gt;1,I198,""))</f>
        <v>49T</v>
      </c>
    </row>
    <row r="199" spans="1:17" outlineLevel="1" x14ac:dyDescent="0.25">
      <c r="H199" s="83"/>
      <c r="I199" s="221" t="str">
        <f t="shared" si="20"/>
        <v>40T</v>
      </c>
      <c r="Q199" s="42" t="str">
        <f>IF(I199="","",IF(COUNTIF($I$1:I199,I199)&gt;1,I199,""))</f>
        <v>40T</v>
      </c>
    </row>
    <row r="200" spans="1:17" outlineLevel="1" x14ac:dyDescent="0.25">
      <c r="H200" s="83"/>
      <c r="I200" s="221" t="str">
        <f t="shared" si="20"/>
        <v>38T</v>
      </c>
      <c r="Q200" s="42" t="str">
        <f>IF(I200="","",IF(COUNTIF($I$1:I200,I200)&gt;1,I200,""))</f>
        <v>38T</v>
      </c>
    </row>
    <row r="201" spans="1:17" outlineLevel="1" x14ac:dyDescent="0.25">
      <c r="H201" s="83"/>
      <c r="I201" s="221" t="str">
        <f t="shared" si="20"/>
        <v>18T</v>
      </c>
      <c r="Q201" s="42" t="str">
        <f>IF(I201="","",IF(COUNTIF($I$1:I201,I201)&gt;1,I201,""))</f>
        <v>18T</v>
      </c>
    </row>
    <row r="202" spans="1:17" outlineLevel="1" x14ac:dyDescent="0.25">
      <c r="H202" s="83"/>
      <c r="I202" s="221" t="str">
        <f t="shared" si="20"/>
        <v>46T</v>
      </c>
      <c r="Q202" s="42" t="str">
        <f>IF(I202="","",IF(COUNTIF($I$1:I202,I202)&gt;1,I202,""))</f>
        <v>46T</v>
      </c>
    </row>
    <row r="203" spans="1:17" outlineLevel="1" x14ac:dyDescent="0.25">
      <c r="H203" s="83"/>
      <c r="I203" s="221" t="str">
        <f t="shared" si="20"/>
        <v>37T</v>
      </c>
      <c r="Q203" s="42" t="str">
        <f>IF(I203="","",IF(COUNTIF($I$1:I203,I203)&gt;1,I203,""))</f>
        <v>37T</v>
      </c>
    </row>
    <row r="204" spans="1:17" outlineLevel="1" x14ac:dyDescent="0.25">
      <c r="H204" s="83"/>
      <c r="I204" s="221" t="str">
        <f>IF(C184="","",IF(G184="T",C184&amp;G184,IF(G184="D","")))</f>
        <v>41T</v>
      </c>
      <c r="Q204" s="42" t="str">
        <f>IF(I204="","",IF(COUNTIF($I$1:I204,I204)&gt;1,I204,""))</f>
        <v>41T</v>
      </c>
    </row>
    <row r="205" spans="1:17" outlineLevel="1" x14ac:dyDescent="0.25">
      <c r="H205" s="83"/>
      <c r="I205" s="221" t="str">
        <f t="shared" ref="I205:I206" si="21">IF(C185="","",IF(G185="T",C185&amp;G185,IF(G185="D","")))</f>
        <v>42T</v>
      </c>
      <c r="Q205" s="42" t="str">
        <f>IF(I205="","",IF(COUNTIF($I$1:I205,I205)&gt;1,I205,""))</f>
        <v>42T</v>
      </c>
    </row>
    <row r="206" spans="1:17" outlineLevel="1" x14ac:dyDescent="0.25">
      <c r="H206" s="83"/>
      <c r="I206" s="221" t="str">
        <f t="shared" si="21"/>
        <v>1T</v>
      </c>
      <c r="Q206" s="42" t="str">
        <f>IF(I206="","",IF(COUNTIF($I$1:I206,I206)&gt;1,I206,""))</f>
        <v>1T</v>
      </c>
    </row>
    <row r="207" spans="1:17" outlineLevel="1" x14ac:dyDescent="0.25">
      <c r="H207" s="83"/>
      <c r="I207" s="221" t="str">
        <f>IF(C187="","",IF(G187="T",C187&amp;G187,IF(G187="D",C187&amp;G187)))</f>
        <v>10T</v>
      </c>
      <c r="Q207" s="42" t="str">
        <f>IF(I207="","",IF(COUNTIF($I$1:I207,I207)&gt;1,I207,""))</f>
        <v>10T</v>
      </c>
    </row>
    <row r="208" spans="1:17" outlineLevel="1" x14ac:dyDescent="0.25">
      <c r="H208" s="83"/>
      <c r="I208" s="221" t="str">
        <f>IF(C188="","",IF(G188="T",C188&amp;G188,IF(G188="D",C188&amp;G188)))</f>
        <v>14T</v>
      </c>
      <c r="Q208" s="42" t="str">
        <f>IF(I208="","",IF(COUNTIF($I$1:I208,I208)&gt;1,I208,""))</f>
        <v>14T</v>
      </c>
    </row>
    <row r="209" spans="8:17" outlineLevel="1" x14ac:dyDescent="0.25">
      <c r="H209" s="83"/>
      <c r="I209" s="221" t="str">
        <f>IF(C189="","",IF(G189="T",C189&amp;G189,IF(G189="D",C189&amp;G189)))</f>
        <v>45T</v>
      </c>
      <c r="Q209" s="42" t="str">
        <f>IF(I209="","",IF(COUNTIF($I$1:I209,I209)&gt;1,I209,""))</f>
        <v>45T</v>
      </c>
    </row>
    <row r="210" spans="8:17" outlineLevel="1" x14ac:dyDescent="0.25">
      <c r="H210" s="83"/>
      <c r="I210" s="221" t="str">
        <f>IF(C190="","",IF(G190="T",C190&amp;G190,IF(G190="D","")))</f>
        <v>56T</v>
      </c>
      <c r="Q210" s="42" t="str">
        <f>IF(I210="","",IF(COUNTIF($I$1:I210,I210)&gt;1,I210,""))</f>
        <v>56T</v>
      </c>
    </row>
    <row r="211" spans="8:17" outlineLevel="1" x14ac:dyDescent="0.25">
      <c r="H211" s="83"/>
      <c r="I211" s="221" t="str">
        <f>IF(C191="","",IF(G191="T",C191&amp;G191,IF(G191="D",C191&amp;G191)))</f>
        <v>57T</v>
      </c>
      <c r="Q211" s="42" t="str">
        <f>IF(I211="","",IF(COUNTIF($I$1:I211,I211)&gt;1,I211,""))</f>
        <v>57T</v>
      </c>
    </row>
    <row r="212" spans="8:17" outlineLevel="1" x14ac:dyDescent="0.25">
      <c r="H212" s="83"/>
      <c r="I212" s="221" t="str">
        <f>IF(C192="","",IF(G192="T",C192&amp;G192,IF(G192="D",C192&amp;G192)))</f>
        <v>53T</v>
      </c>
      <c r="Q212" s="42" t="str">
        <f>IF(I212="","",IF(COUNTIF($I$1:I212,I212)&gt;1,I212,""))</f>
        <v>53T</v>
      </c>
    </row>
    <row r="213" spans="8:17" outlineLevel="1" x14ac:dyDescent="0.25">
      <c r="H213" s="83"/>
      <c r="I213" s="221" t="str">
        <f>IF(C193="","",IF(G193="T",C193&amp;G193,IF(G193="D",C193&amp;G193)))</f>
        <v>52T</v>
      </c>
      <c r="Q213" s="42" t="str">
        <f>IF(I213="","",IF(COUNTIF($I$1:I213,I213)&gt;1,I213,""))</f>
        <v>52T</v>
      </c>
    </row>
    <row r="214" spans="8:17" outlineLevel="1" x14ac:dyDescent="0.25">
      <c r="H214" s="83"/>
      <c r="I214" s="221" t="str">
        <f>IF(H184="T",D184&amp;H184,IF(H184="D",""))</f>
        <v>12T</v>
      </c>
      <c r="Q214" s="42" t="str">
        <f>IF(I214="","",IF(COUNTIF($I$1:I214,I214)&gt;1,I214,""))</f>
        <v>12T</v>
      </c>
    </row>
    <row r="215" spans="8:17" outlineLevel="1" x14ac:dyDescent="0.25">
      <c r="H215" s="83"/>
      <c r="I215" s="221" t="str">
        <f t="shared" ref="I215:I223" si="22">IF(H185="T",D185&amp;H185,IF(H185="D",""))</f>
        <v>35T</v>
      </c>
      <c r="Q215" s="42" t="str">
        <f>IF(I215="","",IF(COUNTIF($I$1:I215,I215)&gt;1,I215,""))</f>
        <v>35T</v>
      </c>
    </row>
    <row r="216" spans="8:17" outlineLevel="1" x14ac:dyDescent="0.25">
      <c r="H216" s="83"/>
      <c r="I216" s="221" t="str">
        <f t="shared" si="22"/>
        <v>9T</v>
      </c>
      <c r="Q216" s="42" t="str">
        <f>IF(I216="","",IF(COUNTIF($I$1:I216,I216)&gt;1,I216,""))</f>
        <v>9T</v>
      </c>
    </row>
    <row r="217" spans="8:17" outlineLevel="1" x14ac:dyDescent="0.25">
      <c r="H217" s="83"/>
      <c r="I217" s="221" t="str">
        <f t="shared" si="22"/>
        <v>19T</v>
      </c>
      <c r="Q217" s="42" t="str">
        <f>IF(I217="","",IF(COUNTIF($I$1:I217,I217)&gt;1,I217,""))</f>
        <v>19T</v>
      </c>
    </row>
    <row r="218" spans="8:17" outlineLevel="1" x14ac:dyDescent="0.25">
      <c r="H218" s="83"/>
      <c r="I218" s="221" t="str">
        <f t="shared" si="22"/>
        <v>23T</v>
      </c>
      <c r="Q218" s="42" t="str">
        <f>IF(I218="","",IF(COUNTIF($I$1:I218,I218)&gt;1,I218,""))</f>
        <v>23T</v>
      </c>
    </row>
    <row r="219" spans="8:17" outlineLevel="1" x14ac:dyDescent="0.25">
      <c r="H219" s="83"/>
      <c r="I219" s="221" t="str">
        <f t="shared" si="22"/>
        <v>21T</v>
      </c>
      <c r="Q219" s="42" t="str">
        <f>IF(I219="","",IF(COUNTIF($I$1:I219,I219)&gt;1,I219,""))</f>
        <v>21T</v>
      </c>
    </row>
    <row r="220" spans="8:17" outlineLevel="1" x14ac:dyDescent="0.25">
      <c r="H220" s="83"/>
      <c r="I220" s="221" t="str">
        <f t="shared" si="22"/>
        <v>31T</v>
      </c>
      <c r="Q220" s="42" t="str">
        <f>IF(I220="","",IF(COUNTIF($I$1:I220,I220)&gt;1,I220,""))</f>
        <v>31T</v>
      </c>
    </row>
    <row r="221" spans="8:17" outlineLevel="1" x14ac:dyDescent="0.25">
      <c r="H221" s="83"/>
      <c r="I221" s="221" t="str">
        <f t="shared" si="22"/>
        <v>11T</v>
      </c>
      <c r="Q221" s="42" t="str">
        <f>IF(I221="","",IF(COUNTIF($I$1:I221,I221)&gt;1,I221,""))</f>
        <v>11T</v>
      </c>
    </row>
    <row r="222" spans="8:17" outlineLevel="1" x14ac:dyDescent="0.25">
      <c r="H222" s="83"/>
      <c r="I222" s="221" t="str">
        <f t="shared" si="22"/>
        <v>4T</v>
      </c>
      <c r="Q222" s="42" t="str">
        <f>IF(I222="","",IF(COUNTIF($I$1:I222,I222)&gt;1,I222,""))</f>
        <v>4T</v>
      </c>
    </row>
    <row r="223" spans="8:17" outlineLevel="1" x14ac:dyDescent="0.25">
      <c r="H223" s="83"/>
      <c r="I223" s="221" t="str">
        <f t="shared" si="22"/>
        <v>8T</v>
      </c>
      <c r="Q223" s="42" t="str">
        <f>IF(I223="","",IF(COUNTIF($I$1:I223,I223)&gt;1,I223,""))</f>
        <v>8T</v>
      </c>
    </row>
    <row r="224" spans="8:17" outlineLevel="1" x14ac:dyDescent="0.25">
      <c r="H224" s="83"/>
      <c r="I224" s="221" t="str">
        <f>IF(H184="T",E184&amp;H184,IF(H184="D",""))</f>
        <v>16T</v>
      </c>
      <c r="Q224" s="42" t="str">
        <f>IF(I224="","",IF(COUNTIF($I$1:I224,I224)&gt;1,I224,""))</f>
        <v>16T</v>
      </c>
    </row>
    <row r="225" spans="8:17" outlineLevel="1" x14ac:dyDescent="0.25">
      <c r="H225" s="83"/>
      <c r="I225" s="221" t="str">
        <f t="shared" ref="I225:I231" si="23">IF(H185="T",E185&amp;H185,IF(H185="D",""))</f>
        <v>48T</v>
      </c>
      <c r="Q225" s="42" t="str">
        <f>IF(I225="","",IF(COUNTIF($I$1:I225,I225)&gt;1,I225,""))</f>
        <v>48T</v>
      </c>
    </row>
    <row r="226" spans="8:17" outlineLevel="1" x14ac:dyDescent="0.25">
      <c r="H226" s="83"/>
      <c r="I226" s="221" t="str">
        <f t="shared" si="23"/>
        <v>22T</v>
      </c>
      <c r="Q226" s="42" t="str">
        <f>IF(I226="","",IF(COUNTIF($I$1:I226,I226)&gt;1,I226,""))</f>
        <v>22T</v>
      </c>
    </row>
    <row r="227" spans="8:17" outlineLevel="1" x14ac:dyDescent="0.25">
      <c r="H227" s="83"/>
      <c r="I227" s="221" t="str">
        <f t="shared" si="23"/>
        <v>32T</v>
      </c>
      <c r="Q227" s="42" t="str">
        <f>IF(I227="","",IF(COUNTIF($I$1:I227,I227)&gt;1,I227,""))</f>
        <v>32T</v>
      </c>
    </row>
    <row r="228" spans="8:17" outlineLevel="1" x14ac:dyDescent="0.25">
      <c r="H228" s="83"/>
      <c r="I228" s="221" t="str">
        <f t="shared" si="23"/>
        <v>36T</v>
      </c>
      <c r="Q228" s="42" t="str">
        <f>IF(I228="","",IF(COUNTIF($I$1:I228,I228)&gt;1,I228,""))</f>
        <v>36T</v>
      </c>
    </row>
    <row r="229" spans="8:17" outlineLevel="1" x14ac:dyDescent="0.25">
      <c r="H229" s="83"/>
      <c r="I229" s="221" t="str">
        <f t="shared" si="23"/>
        <v>34T</v>
      </c>
      <c r="Q229" s="42" t="str">
        <f>IF(I229="","",IF(COUNTIF($I$1:I229,I229)&gt;1,I229,""))</f>
        <v>34T</v>
      </c>
    </row>
    <row r="230" spans="8:17" outlineLevel="1" x14ac:dyDescent="0.25">
      <c r="H230" s="83"/>
      <c r="I230" s="221" t="str">
        <f t="shared" si="23"/>
        <v>44T</v>
      </c>
      <c r="Q230" s="42" t="str">
        <f>IF(I230="","",IF(COUNTIF($I$1:I230,I230)&gt;1,I230,""))</f>
        <v>44T</v>
      </c>
    </row>
    <row r="231" spans="8:17" outlineLevel="1" x14ac:dyDescent="0.25">
      <c r="H231" s="83"/>
      <c r="I231" s="221" t="str">
        <f t="shared" si="23"/>
        <v>24T</v>
      </c>
      <c r="Q231" s="42" t="str">
        <f>IF(I231="","",IF(COUNTIF($I$1:I231,I231)&gt;1,I231,""))</f>
        <v>24T</v>
      </c>
    </row>
    <row r="232" spans="8:17" outlineLevel="1" x14ac:dyDescent="0.25">
      <c r="H232" s="83"/>
      <c r="I232" s="221" t="str">
        <f>IF(H192="T",E192&amp;H192,IF(H192="D",""))</f>
        <v>39T</v>
      </c>
      <c r="Q232" s="42" t="str">
        <f>IF(I232="","",IF(COUNTIF($I$1:I232,I232)&gt;1,I232,""))</f>
        <v>39T</v>
      </c>
    </row>
    <row r="233" spans="8:17" outlineLevel="1" x14ac:dyDescent="0.25">
      <c r="H233" s="83"/>
      <c r="I233" s="221" t="str">
        <f>IF(H193="T",E193&amp;H193,IF(H193="D",""))</f>
        <v>43T</v>
      </c>
      <c r="Q233" s="42" t="str">
        <f>IF(I233="","",IF(COUNTIF($I$1:I233,I233)&gt;1,I233,""))</f>
        <v>43T</v>
      </c>
    </row>
    <row r="234" spans="8:17" outlineLevel="1" x14ac:dyDescent="0.25">
      <c r="H234" s="83"/>
      <c r="I234" s="221" t="str">
        <f>IF(F184="","",IF(H184="T",F184&amp;H184,IF(H184="D","")))</f>
        <v>47T</v>
      </c>
      <c r="Q234" s="42" t="str">
        <f>IF(I234="","",IF(COUNTIF($I$1:I234,I234)&gt;1,I234,""))</f>
        <v>47T</v>
      </c>
    </row>
    <row r="235" spans="8:17" outlineLevel="1" x14ac:dyDescent="0.25">
      <c r="H235" s="83"/>
      <c r="I235" s="221" t="str">
        <f t="shared" ref="I235:I243" si="24">IF(F185="","",IF(H185="T",F185&amp;H185,IF(H185="D","")))</f>
        <v>54T</v>
      </c>
      <c r="Q235" s="42" t="str">
        <f>IF(I235="","",IF(COUNTIF($I$1:I235,I235)&gt;1,I235,""))</f>
        <v>54T</v>
      </c>
    </row>
    <row r="236" spans="8:17" outlineLevel="1" x14ac:dyDescent="0.25">
      <c r="H236" s="83"/>
      <c r="I236" s="221" t="str">
        <f t="shared" si="24"/>
        <v>55T</v>
      </c>
      <c r="Q236" s="42" t="str">
        <f>IF(I236="","",IF(COUNTIF($I$1:I236,I236)&gt;1,I236,""))</f>
        <v>55T</v>
      </c>
    </row>
    <row r="237" spans="8:17" outlineLevel="1" x14ac:dyDescent="0.25">
      <c r="H237" s="83"/>
      <c r="I237" s="221" t="str">
        <f t="shared" si="24"/>
        <v>59T</v>
      </c>
      <c r="Q237" s="42" t="str">
        <f>IF(I237="","",IF(COUNTIF($I$1:I237,I237)&gt;1,I237,""))</f>
        <v>59T</v>
      </c>
    </row>
    <row r="238" spans="8:17" outlineLevel="1" x14ac:dyDescent="0.25">
      <c r="H238" s="83"/>
      <c r="I238" s="221" t="str">
        <f t="shared" si="24"/>
        <v>58T</v>
      </c>
      <c r="Q238" s="42" t="str">
        <f>IF(I238="","",IF(COUNTIF($I$1:I238,I238)&gt;1,I238,""))</f>
        <v>58T</v>
      </c>
    </row>
    <row r="239" spans="8:17" outlineLevel="1" x14ac:dyDescent="0.25">
      <c r="H239" s="83"/>
      <c r="I239" s="221" t="str">
        <f>IF(F189="","",IF(H189="T",F189&amp;H189,IF(H189="D","")))</f>
        <v>7T</v>
      </c>
      <c r="Q239" s="42" t="str">
        <f>IF(I239="","",IF(COUNTIF($I$1:I239,I239)&gt;1,I239,""))</f>
        <v>7T</v>
      </c>
    </row>
    <row r="240" spans="8:17" outlineLevel="1" x14ac:dyDescent="0.25">
      <c r="H240" s="83"/>
      <c r="I240" s="221" t="str">
        <f t="shared" si="24"/>
        <v>3T</v>
      </c>
      <c r="Q240" s="42" t="str">
        <f>IF(I240="","",IF(COUNTIF($I$1:I240,I240)&gt;1,I240,""))</f>
        <v>3T</v>
      </c>
    </row>
    <row r="241" spans="8:17" outlineLevel="1" x14ac:dyDescent="0.25">
      <c r="H241" s="83"/>
      <c r="I241" s="221" t="str">
        <f t="shared" si="24"/>
        <v>20T</v>
      </c>
      <c r="Q241" s="42" t="str">
        <f>IF(I241="","",IF(COUNTIF($I$1:I241,I241)&gt;1,I241,""))</f>
        <v>20T</v>
      </c>
    </row>
    <row r="242" spans="8:17" outlineLevel="1" x14ac:dyDescent="0.25">
      <c r="H242" s="83"/>
      <c r="I242" s="221" t="str">
        <f t="shared" si="24"/>
        <v/>
      </c>
      <c r="Q242" s="42" t="str">
        <f>IF(I242="","",IF(COUNTIF($I$1:I242,I242)&gt;1,I242,""))</f>
        <v/>
      </c>
    </row>
    <row r="243" spans="8:17" outlineLevel="1" x14ac:dyDescent="0.25">
      <c r="H243" s="83"/>
      <c r="I243" s="221" t="str">
        <f t="shared" si="24"/>
        <v>50T</v>
      </c>
      <c r="Q243" s="42" t="str">
        <f>IF(I243="","",IF(COUNTIF($I$1:I243,I243)&gt;1,I243,""))</f>
        <v>50T</v>
      </c>
    </row>
  </sheetData>
  <sortState xmlns:xlrd2="http://schemas.microsoft.com/office/spreadsheetml/2017/richdata2" ref="Z1:Z243">
    <sortCondition ref="Z1:Z243"/>
  </sortState>
  <mergeCells count="3">
    <mergeCell ref="A61:F61"/>
    <mergeCell ref="A122:F122"/>
    <mergeCell ref="A183:F18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D5DFA-5FFA-4061-9D6C-E36A22C12205}">
  <sheetPr codeName="Feuil14"/>
  <dimension ref="A1:AD1548"/>
  <sheetViews>
    <sheetView showGridLines="0" topLeftCell="A928" zoomScaleNormal="100" workbookViewId="0">
      <selection activeCell="A5" sqref="A5:N1548"/>
    </sheetView>
  </sheetViews>
  <sheetFormatPr baseColWidth="10" defaultRowHeight="15" outlineLevelRow="1" x14ac:dyDescent="0.25"/>
  <cols>
    <col min="1" max="1" width="3.5703125" bestFit="1" customWidth="1"/>
    <col min="2" max="2" width="14.42578125" customWidth="1"/>
    <col min="3" max="3" width="12.5703125" bestFit="1" customWidth="1"/>
    <col min="4" max="4" width="11.42578125" bestFit="1" customWidth="1"/>
    <col min="5" max="6" width="3" bestFit="1" customWidth="1"/>
    <col min="7" max="7" width="3.42578125" customWidth="1"/>
    <col min="8" max="10" width="3" bestFit="1" customWidth="1"/>
    <col min="11" max="12" width="3.5703125" bestFit="1" customWidth="1"/>
    <col min="13" max="13" width="12.42578125" bestFit="1" customWidth="1"/>
    <col min="14" max="14" width="7.5703125" bestFit="1" customWidth="1"/>
    <col min="15" max="15" width="4" bestFit="1" customWidth="1"/>
    <col min="16" max="16" width="5" bestFit="1" customWidth="1"/>
    <col min="17" max="17" width="4" bestFit="1" customWidth="1"/>
    <col min="18" max="18" width="5" bestFit="1" customWidth="1"/>
    <col min="19" max="19" width="12.5703125" customWidth="1"/>
    <col min="20" max="25" width="4" bestFit="1" customWidth="1"/>
    <col min="26" max="27" width="5" bestFit="1" customWidth="1"/>
    <col min="28" max="39" width="3" bestFit="1" customWidth="1"/>
    <col min="40" max="48" width="5" bestFit="1" customWidth="1"/>
  </cols>
  <sheetData>
    <row r="1" spans="1:30" ht="23.25" x14ac:dyDescent="0.25">
      <c r="C1" s="243" t="s">
        <v>110</v>
      </c>
      <c r="D1" s="243"/>
      <c r="E1" s="243"/>
      <c r="F1" s="243"/>
      <c r="G1" s="243"/>
      <c r="H1" s="243"/>
      <c r="I1" s="243"/>
      <c r="J1" s="243"/>
      <c r="K1" s="55"/>
      <c r="L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3" spans="1:30" x14ac:dyDescent="0.25">
      <c r="B3" s="15">
        <f>'Matrice Parties-2'!T2</f>
        <v>16</v>
      </c>
      <c r="C3" s="247" t="str">
        <f>IF(B3="","",VLOOKUP(B3,bdd!C:D,2,FALSE))</f>
        <v>16 JOUEURS - 8 DOUBLETTES</v>
      </c>
      <c r="D3" s="247"/>
      <c r="E3" s="247"/>
      <c r="F3" s="247"/>
      <c r="G3" s="247"/>
      <c r="H3" s="247"/>
      <c r="I3" s="247"/>
      <c r="J3" s="247"/>
    </row>
    <row r="4" spans="1:30" ht="43.5" thickBot="1" x14ac:dyDescent="0.3">
      <c r="C4" s="56" t="s">
        <v>112</v>
      </c>
      <c r="D4" s="57" t="s">
        <v>155</v>
      </c>
      <c r="E4" s="244" t="s">
        <v>149</v>
      </c>
      <c r="F4" s="245"/>
      <c r="G4" s="246"/>
      <c r="H4" s="244" t="s">
        <v>150</v>
      </c>
      <c r="I4" s="245"/>
      <c r="J4" s="246"/>
      <c r="K4" s="70" t="s">
        <v>157</v>
      </c>
      <c r="L4" s="70" t="s">
        <v>156</v>
      </c>
    </row>
    <row r="5" spans="1:30" ht="15.75" outlineLevel="1" thickTop="1" x14ac:dyDescent="0.25">
      <c r="A5" s="52">
        <v>8</v>
      </c>
      <c r="B5" s="52" t="str">
        <f t="shared" ref="B5:B68" si="0">IF(A5&lt;&gt;$B$3,"",$B$3&amp;"-"&amp;D5&amp;"-"&amp;C5)</f>
        <v/>
      </c>
      <c r="C5" s="58">
        <f t="shared" ref="C5:C48" si="1">K5</f>
        <v>1</v>
      </c>
      <c r="D5" s="58" t="str">
        <f t="shared" ref="D5:D32" si="2">IF(C5="","",L5)</f>
        <v>A</v>
      </c>
      <c r="E5" s="59">
        <v>1</v>
      </c>
      <c r="F5" s="59">
        <v>2</v>
      </c>
      <c r="G5" s="59"/>
      <c r="H5" s="59">
        <v>3</v>
      </c>
      <c r="I5" s="59">
        <v>4</v>
      </c>
      <c r="J5" s="59"/>
      <c r="K5" s="61">
        <v>1</v>
      </c>
      <c r="L5" t="s">
        <v>151</v>
      </c>
      <c r="M5" s="186" t="s">
        <v>281</v>
      </c>
      <c r="N5" s="186"/>
    </row>
    <row r="6" spans="1:30" outlineLevel="1" x14ac:dyDescent="0.25">
      <c r="A6" s="52">
        <f t="shared" ref="A6:A27" si="3">A5</f>
        <v>8</v>
      </c>
      <c r="B6" s="52" t="str">
        <f t="shared" si="0"/>
        <v/>
      </c>
      <c r="C6" s="58">
        <f t="shared" si="1"/>
        <v>2</v>
      </c>
      <c r="D6" s="58" t="str">
        <f t="shared" si="2"/>
        <v>A</v>
      </c>
      <c r="E6" s="59">
        <v>5</v>
      </c>
      <c r="F6" s="59">
        <v>6</v>
      </c>
      <c r="G6" s="59"/>
      <c r="H6" s="59">
        <v>7</v>
      </c>
      <c r="I6" s="59">
        <v>8</v>
      </c>
      <c r="J6" s="59"/>
      <c r="K6" s="61">
        <v>2</v>
      </c>
      <c r="L6" t="s">
        <v>151</v>
      </c>
    </row>
    <row r="7" spans="1:30" outlineLevel="1" x14ac:dyDescent="0.25">
      <c r="A7" s="52">
        <f t="shared" si="3"/>
        <v>8</v>
      </c>
      <c r="B7" s="52" t="str">
        <f t="shared" si="0"/>
        <v/>
      </c>
      <c r="C7" s="58">
        <f t="shared" si="1"/>
        <v>1</v>
      </c>
      <c r="D7" s="58" t="str">
        <f t="shared" si="2"/>
        <v>B</v>
      </c>
      <c r="E7" s="59">
        <v>1</v>
      </c>
      <c r="F7" s="59">
        <v>3</v>
      </c>
      <c r="G7" s="59"/>
      <c r="H7" s="59">
        <v>5</v>
      </c>
      <c r="I7" s="59">
        <v>7</v>
      </c>
      <c r="J7" s="59"/>
      <c r="K7" s="61">
        <v>1</v>
      </c>
      <c r="L7" t="s">
        <v>152</v>
      </c>
    </row>
    <row r="8" spans="1:30" outlineLevel="1" x14ac:dyDescent="0.25">
      <c r="A8" s="52">
        <f t="shared" si="3"/>
        <v>8</v>
      </c>
      <c r="B8" s="52" t="str">
        <f t="shared" si="0"/>
        <v/>
      </c>
      <c r="C8" s="58">
        <f t="shared" si="1"/>
        <v>2</v>
      </c>
      <c r="D8" s="58" t="str">
        <f t="shared" si="2"/>
        <v>B</v>
      </c>
      <c r="E8" s="59">
        <v>2</v>
      </c>
      <c r="F8" s="59">
        <v>4</v>
      </c>
      <c r="G8" s="59"/>
      <c r="H8" s="59">
        <v>6</v>
      </c>
      <c r="I8" s="59">
        <v>8</v>
      </c>
      <c r="J8" s="59"/>
      <c r="K8" s="61">
        <v>2</v>
      </c>
      <c r="L8" t="s">
        <v>152</v>
      </c>
    </row>
    <row r="9" spans="1:30" outlineLevel="1" x14ac:dyDescent="0.25">
      <c r="A9" s="52">
        <f t="shared" si="3"/>
        <v>8</v>
      </c>
      <c r="B9" s="52" t="str">
        <f t="shared" si="0"/>
        <v/>
      </c>
      <c r="C9" s="58">
        <f t="shared" si="1"/>
        <v>1</v>
      </c>
      <c r="D9" s="58" t="str">
        <f t="shared" si="2"/>
        <v>C</v>
      </c>
      <c r="E9" s="59">
        <v>8</v>
      </c>
      <c r="F9" s="59">
        <v>3</v>
      </c>
      <c r="G9" s="59"/>
      <c r="H9" s="59">
        <v>1</v>
      </c>
      <c r="I9" s="59">
        <v>4</v>
      </c>
      <c r="J9" s="59"/>
      <c r="K9" s="61">
        <v>1</v>
      </c>
      <c r="L9" t="s">
        <v>153</v>
      </c>
    </row>
    <row r="10" spans="1:30" outlineLevel="1" x14ac:dyDescent="0.25">
      <c r="A10" s="52">
        <f t="shared" si="3"/>
        <v>8</v>
      </c>
      <c r="B10" s="52" t="str">
        <f t="shared" si="0"/>
        <v/>
      </c>
      <c r="C10" s="58">
        <f t="shared" si="1"/>
        <v>2</v>
      </c>
      <c r="D10" s="58" t="str">
        <f t="shared" si="2"/>
        <v>C</v>
      </c>
      <c r="E10" s="59">
        <v>2</v>
      </c>
      <c r="F10" s="59">
        <v>5</v>
      </c>
      <c r="G10" s="59"/>
      <c r="H10" s="59">
        <v>7</v>
      </c>
      <c r="I10" s="59">
        <v>6</v>
      </c>
      <c r="J10" s="59"/>
      <c r="K10" s="61">
        <v>2</v>
      </c>
      <c r="L10" t="s">
        <v>153</v>
      </c>
    </row>
    <row r="11" spans="1:30" outlineLevel="1" x14ac:dyDescent="0.25">
      <c r="A11" s="52">
        <f t="shared" si="3"/>
        <v>8</v>
      </c>
      <c r="B11" s="52" t="str">
        <f t="shared" si="0"/>
        <v/>
      </c>
      <c r="C11" s="58">
        <f t="shared" si="1"/>
        <v>1</v>
      </c>
      <c r="D11" s="58" t="str">
        <f t="shared" si="2"/>
        <v>D</v>
      </c>
      <c r="E11" s="127">
        <v>1</v>
      </c>
      <c r="F11" s="127">
        <v>5</v>
      </c>
      <c r="G11" s="127"/>
      <c r="H11" s="127">
        <v>2</v>
      </c>
      <c r="I11" s="127">
        <v>6</v>
      </c>
      <c r="J11" s="127"/>
      <c r="K11" s="61">
        <v>1</v>
      </c>
      <c r="L11" t="s">
        <v>154</v>
      </c>
    </row>
    <row r="12" spans="1:30" ht="15.75" outlineLevel="1" thickBot="1" x14ac:dyDescent="0.3">
      <c r="A12" s="52">
        <f t="shared" si="3"/>
        <v>8</v>
      </c>
      <c r="B12" s="52" t="str">
        <f t="shared" si="0"/>
        <v/>
      </c>
      <c r="C12" s="58">
        <f t="shared" si="1"/>
        <v>2</v>
      </c>
      <c r="D12" s="58" t="str">
        <f t="shared" si="2"/>
        <v>D</v>
      </c>
      <c r="E12" s="127">
        <v>3</v>
      </c>
      <c r="F12" s="127">
        <v>7</v>
      </c>
      <c r="G12" s="127"/>
      <c r="H12" s="127">
        <v>8</v>
      </c>
      <c r="I12" s="127">
        <v>4</v>
      </c>
      <c r="J12" s="127"/>
      <c r="K12" s="61">
        <v>2</v>
      </c>
      <c r="L12" t="s">
        <v>154</v>
      </c>
    </row>
    <row r="13" spans="1:30" ht="15.75" outlineLevel="1" thickTop="1" x14ac:dyDescent="0.25">
      <c r="A13" s="64">
        <v>9</v>
      </c>
      <c r="B13" s="64" t="str">
        <f t="shared" si="0"/>
        <v/>
      </c>
      <c r="C13" s="62">
        <f t="shared" si="1"/>
        <v>1</v>
      </c>
      <c r="D13" s="62" t="str">
        <f t="shared" si="2"/>
        <v>A</v>
      </c>
      <c r="E13" s="63">
        <v>6</v>
      </c>
      <c r="F13" s="63">
        <v>2</v>
      </c>
      <c r="G13" s="63">
        <v>5</v>
      </c>
      <c r="H13" s="63">
        <v>3</v>
      </c>
      <c r="I13" s="63">
        <v>4</v>
      </c>
      <c r="J13" s="63"/>
      <c r="K13" s="61">
        <v>1</v>
      </c>
      <c r="L13" t="s">
        <v>151</v>
      </c>
      <c r="M13" s="186" t="s">
        <v>281</v>
      </c>
    </row>
    <row r="14" spans="1:30" outlineLevel="1" x14ac:dyDescent="0.25">
      <c r="A14" s="64">
        <f>A13</f>
        <v>9</v>
      </c>
      <c r="B14" s="64" t="str">
        <f t="shared" si="0"/>
        <v/>
      </c>
      <c r="C14" s="62">
        <f t="shared" si="1"/>
        <v>2</v>
      </c>
      <c r="D14" s="62" t="str">
        <f t="shared" si="2"/>
        <v>A</v>
      </c>
      <c r="E14" s="63">
        <v>1</v>
      </c>
      <c r="F14" s="63">
        <v>7</v>
      </c>
      <c r="G14" s="63"/>
      <c r="H14" s="63">
        <v>8</v>
      </c>
      <c r="I14" s="63">
        <v>9</v>
      </c>
      <c r="J14" s="63"/>
      <c r="K14" s="61">
        <v>2</v>
      </c>
      <c r="L14" t="s">
        <v>151</v>
      </c>
    </row>
    <row r="15" spans="1:30" outlineLevel="1" x14ac:dyDescent="0.25">
      <c r="A15" s="64">
        <f t="shared" ref="A15:A20" si="4">A14</f>
        <v>9</v>
      </c>
      <c r="B15" s="64" t="str">
        <f t="shared" si="0"/>
        <v/>
      </c>
      <c r="C15" s="62">
        <f t="shared" si="1"/>
        <v>1</v>
      </c>
      <c r="D15" s="62" t="str">
        <f t="shared" si="2"/>
        <v>B</v>
      </c>
      <c r="E15" s="63">
        <v>9</v>
      </c>
      <c r="F15" s="63">
        <v>3</v>
      </c>
      <c r="G15" s="63">
        <v>4</v>
      </c>
      <c r="H15" s="63">
        <v>2</v>
      </c>
      <c r="I15" s="63">
        <v>8</v>
      </c>
      <c r="J15" s="63"/>
      <c r="K15" s="61">
        <v>1</v>
      </c>
      <c r="L15" t="s">
        <v>152</v>
      </c>
    </row>
    <row r="16" spans="1:30" outlineLevel="1" x14ac:dyDescent="0.25">
      <c r="A16" s="64">
        <f t="shared" si="4"/>
        <v>9</v>
      </c>
      <c r="B16" s="64" t="str">
        <f t="shared" si="0"/>
        <v/>
      </c>
      <c r="C16" s="62">
        <f t="shared" si="1"/>
        <v>2</v>
      </c>
      <c r="D16" s="62" t="str">
        <f t="shared" si="2"/>
        <v>B</v>
      </c>
      <c r="E16" s="63">
        <v>1</v>
      </c>
      <c r="F16" s="63">
        <v>6</v>
      </c>
      <c r="G16" s="63"/>
      <c r="H16" s="63">
        <v>5</v>
      </c>
      <c r="I16" s="63">
        <v>7</v>
      </c>
      <c r="J16" s="63"/>
      <c r="K16" s="61">
        <v>2</v>
      </c>
      <c r="L16" t="s">
        <v>152</v>
      </c>
    </row>
    <row r="17" spans="1:13" outlineLevel="1" x14ac:dyDescent="0.25">
      <c r="A17" s="64">
        <f t="shared" si="4"/>
        <v>9</v>
      </c>
      <c r="B17" s="64" t="str">
        <f t="shared" si="0"/>
        <v/>
      </c>
      <c r="C17" s="62">
        <f t="shared" si="1"/>
        <v>1</v>
      </c>
      <c r="D17" s="62" t="str">
        <f t="shared" si="2"/>
        <v>C</v>
      </c>
      <c r="E17" s="63">
        <v>7</v>
      </c>
      <c r="F17" s="63">
        <v>8</v>
      </c>
      <c r="G17" s="63">
        <v>1</v>
      </c>
      <c r="H17" s="63">
        <v>3</v>
      </c>
      <c r="I17" s="63">
        <v>4</v>
      </c>
      <c r="J17" s="63"/>
      <c r="K17" s="61">
        <v>1</v>
      </c>
      <c r="L17" t="s">
        <v>153</v>
      </c>
    </row>
    <row r="18" spans="1:13" outlineLevel="1" x14ac:dyDescent="0.25">
      <c r="A18" s="64">
        <f t="shared" si="4"/>
        <v>9</v>
      </c>
      <c r="B18" s="64" t="str">
        <f t="shared" si="0"/>
        <v/>
      </c>
      <c r="C18" s="62">
        <f t="shared" si="1"/>
        <v>2</v>
      </c>
      <c r="D18" s="62" t="str">
        <f t="shared" si="2"/>
        <v>C</v>
      </c>
      <c r="E18" s="63">
        <v>6</v>
      </c>
      <c r="F18" s="63">
        <v>2</v>
      </c>
      <c r="G18" s="63"/>
      <c r="H18" s="63">
        <v>5</v>
      </c>
      <c r="I18" s="63">
        <v>9</v>
      </c>
      <c r="J18" s="63"/>
      <c r="K18" s="61">
        <v>2</v>
      </c>
      <c r="L18" t="s">
        <v>153</v>
      </c>
    </row>
    <row r="19" spans="1:13" outlineLevel="1" x14ac:dyDescent="0.25">
      <c r="A19" s="64">
        <f t="shared" si="4"/>
        <v>9</v>
      </c>
      <c r="B19" s="64" t="str">
        <f t="shared" si="0"/>
        <v/>
      </c>
      <c r="C19" s="62">
        <f t="shared" si="1"/>
        <v>1</v>
      </c>
      <c r="D19" s="62" t="str">
        <f t="shared" si="2"/>
        <v>D</v>
      </c>
      <c r="E19" s="215">
        <v>1</v>
      </c>
      <c r="F19" s="215">
        <v>3</v>
      </c>
      <c r="G19" s="215">
        <v>9</v>
      </c>
      <c r="H19" s="215">
        <v>5</v>
      </c>
      <c r="I19" s="215">
        <v>8</v>
      </c>
      <c r="J19" s="215"/>
      <c r="K19" s="61">
        <v>1</v>
      </c>
      <c r="L19" t="s">
        <v>154</v>
      </c>
    </row>
    <row r="20" spans="1:13" ht="15.75" outlineLevel="1" thickBot="1" x14ac:dyDescent="0.3">
      <c r="A20" s="64">
        <f t="shared" si="4"/>
        <v>9</v>
      </c>
      <c r="B20" s="64" t="str">
        <f t="shared" si="0"/>
        <v/>
      </c>
      <c r="C20" s="62">
        <f t="shared" si="1"/>
        <v>2</v>
      </c>
      <c r="D20" s="62" t="str">
        <f t="shared" si="2"/>
        <v>D</v>
      </c>
      <c r="E20" s="215">
        <v>4</v>
      </c>
      <c r="F20" s="215">
        <v>2</v>
      </c>
      <c r="G20" s="215"/>
      <c r="H20" s="215">
        <v>7</v>
      </c>
      <c r="I20" s="215">
        <v>6</v>
      </c>
      <c r="J20" s="215"/>
      <c r="K20" s="61">
        <v>2</v>
      </c>
      <c r="L20" t="s">
        <v>154</v>
      </c>
    </row>
    <row r="21" spans="1:13" ht="15.75" outlineLevel="1" thickTop="1" x14ac:dyDescent="0.25">
      <c r="A21" s="52">
        <v>10</v>
      </c>
      <c r="B21" s="52" t="str">
        <f t="shared" si="0"/>
        <v/>
      </c>
      <c r="C21" s="58">
        <f t="shared" si="1"/>
        <v>1</v>
      </c>
      <c r="D21" s="58" t="str">
        <f t="shared" si="2"/>
        <v>A</v>
      </c>
      <c r="E21" s="59">
        <v>10</v>
      </c>
      <c r="F21" s="59">
        <v>2</v>
      </c>
      <c r="G21" s="59">
        <v>3</v>
      </c>
      <c r="H21" s="59">
        <v>9</v>
      </c>
      <c r="I21" s="59">
        <v>5</v>
      </c>
      <c r="J21" s="59">
        <v>6</v>
      </c>
      <c r="K21" s="61">
        <v>1</v>
      </c>
      <c r="L21" t="s">
        <v>151</v>
      </c>
      <c r="M21" s="186" t="s">
        <v>281</v>
      </c>
    </row>
    <row r="22" spans="1:13" outlineLevel="1" x14ac:dyDescent="0.25">
      <c r="A22" s="52">
        <f t="shared" si="3"/>
        <v>10</v>
      </c>
      <c r="B22" s="52" t="str">
        <f t="shared" si="0"/>
        <v/>
      </c>
      <c r="C22" s="58">
        <f t="shared" si="1"/>
        <v>2</v>
      </c>
      <c r="D22" s="58" t="str">
        <f t="shared" si="2"/>
        <v>A</v>
      </c>
      <c r="E22" s="59">
        <v>7</v>
      </c>
      <c r="F22" s="59">
        <v>8</v>
      </c>
      <c r="G22" s="59"/>
      <c r="H22" s="59">
        <v>4</v>
      </c>
      <c r="I22" s="59">
        <v>1</v>
      </c>
      <c r="J22" s="59"/>
      <c r="K22" s="61">
        <v>2</v>
      </c>
      <c r="L22" t="s">
        <v>151</v>
      </c>
    </row>
    <row r="23" spans="1:13" outlineLevel="1" x14ac:dyDescent="0.25">
      <c r="A23" s="52">
        <f t="shared" si="3"/>
        <v>10</v>
      </c>
      <c r="B23" s="52" t="str">
        <f t="shared" si="0"/>
        <v/>
      </c>
      <c r="C23" s="58">
        <f t="shared" si="1"/>
        <v>1</v>
      </c>
      <c r="D23" s="58" t="str">
        <f t="shared" si="2"/>
        <v>B</v>
      </c>
      <c r="E23" s="59">
        <v>1</v>
      </c>
      <c r="F23" s="59">
        <v>7</v>
      </c>
      <c r="G23" s="59">
        <v>5</v>
      </c>
      <c r="H23" s="59">
        <v>8</v>
      </c>
      <c r="I23" s="59">
        <v>4</v>
      </c>
      <c r="J23" s="59">
        <v>10</v>
      </c>
      <c r="K23" s="61">
        <v>1</v>
      </c>
      <c r="L23" t="s">
        <v>152</v>
      </c>
    </row>
    <row r="24" spans="1:13" outlineLevel="1" x14ac:dyDescent="0.25">
      <c r="A24" s="52">
        <f t="shared" si="3"/>
        <v>10</v>
      </c>
      <c r="B24" s="52" t="str">
        <f t="shared" si="0"/>
        <v/>
      </c>
      <c r="C24" s="58">
        <f t="shared" si="1"/>
        <v>2</v>
      </c>
      <c r="D24" s="58" t="str">
        <f t="shared" si="2"/>
        <v>B</v>
      </c>
      <c r="E24" s="59">
        <v>3</v>
      </c>
      <c r="F24" s="59">
        <v>6</v>
      </c>
      <c r="G24" s="59"/>
      <c r="H24" s="59">
        <v>2</v>
      </c>
      <c r="I24" s="59">
        <v>9</v>
      </c>
      <c r="J24" s="59"/>
      <c r="K24" s="61">
        <v>2</v>
      </c>
      <c r="L24" t="s">
        <v>152</v>
      </c>
    </row>
    <row r="25" spans="1:13" outlineLevel="1" x14ac:dyDescent="0.25">
      <c r="A25" s="52">
        <f t="shared" si="3"/>
        <v>10</v>
      </c>
      <c r="B25" s="52" t="str">
        <f t="shared" si="0"/>
        <v/>
      </c>
      <c r="C25" s="58">
        <f t="shared" si="1"/>
        <v>1</v>
      </c>
      <c r="D25" s="58" t="str">
        <f t="shared" si="2"/>
        <v>C</v>
      </c>
      <c r="E25" s="59">
        <v>3</v>
      </c>
      <c r="F25" s="59">
        <v>7</v>
      </c>
      <c r="G25" s="59">
        <v>9</v>
      </c>
      <c r="H25" s="59">
        <v>1</v>
      </c>
      <c r="I25" s="59">
        <v>6</v>
      </c>
      <c r="J25" s="59">
        <v>8</v>
      </c>
      <c r="K25" s="61">
        <v>1</v>
      </c>
      <c r="L25" t="s">
        <v>153</v>
      </c>
    </row>
    <row r="26" spans="1:13" outlineLevel="1" x14ac:dyDescent="0.25">
      <c r="A26" s="52">
        <f t="shared" si="3"/>
        <v>10</v>
      </c>
      <c r="B26" s="52" t="str">
        <f t="shared" si="0"/>
        <v/>
      </c>
      <c r="C26" s="58">
        <f t="shared" si="1"/>
        <v>2</v>
      </c>
      <c r="D26" s="58" t="str">
        <f t="shared" si="2"/>
        <v>C</v>
      </c>
      <c r="E26" s="59">
        <v>4</v>
      </c>
      <c r="F26" s="59">
        <v>2</v>
      </c>
      <c r="G26" s="59"/>
      <c r="H26" s="59">
        <v>5</v>
      </c>
      <c r="I26" s="59">
        <v>10</v>
      </c>
      <c r="J26" s="59"/>
      <c r="K26" s="61">
        <v>2</v>
      </c>
      <c r="L26" t="s">
        <v>153</v>
      </c>
    </row>
    <row r="27" spans="1:13" outlineLevel="1" x14ac:dyDescent="0.25">
      <c r="A27" s="52">
        <f t="shared" si="3"/>
        <v>10</v>
      </c>
      <c r="B27" s="52" t="str">
        <f t="shared" si="0"/>
        <v/>
      </c>
      <c r="C27" s="58">
        <f t="shared" si="1"/>
        <v>1</v>
      </c>
      <c r="D27" s="58" t="str">
        <f t="shared" si="2"/>
        <v>D</v>
      </c>
      <c r="E27" s="58">
        <v>7</v>
      </c>
      <c r="F27" s="58">
        <v>10</v>
      </c>
      <c r="G27" s="58">
        <v>5</v>
      </c>
      <c r="H27" s="58">
        <v>2</v>
      </c>
      <c r="I27" s="58">
        <v>3</v>
      </c>
      <c r="J27" s="58">
        <v>8</v>
      </c>
      <c r="K27" s="61">
        <v>1</v>
      </c>
      <c r="L27" t="s">
        <v>154</v>
      </c>
    </row>
    <row r="28" spans="1:13" ht="15.75" outlineLevel="1" thickBot="1" x14ac:dyDescent="0.3">
      <c r="A28" s="52">
        <f>A27</f>
        <v>10</v>
      </c>
      <c r="B28" s="52" t="str">
        <f t="shared" si="0"/>
        <v/>
      </c>
      <c r="C28" s="58">
        <f t="shared" si="1"/>
        <v>2</v>
      </c>
      <c r="D28" s="58" t="str">
        <f t="shared" si="2"/>
        <v>D</v>
      </c>
      <c r="E28" s="58">
        <v>1</v>
      </c>
      <c r="F28" s="58">
        <v>9</v>
      </c>
      <c r="G28" s="58"/>
      <c r="H28" s="58">
        <v>4</v>
      </c>
      <c r="I28" s="58">
        <v>6</v>
      </c>
      <c r="J28" s="58"/>
      <c r="K28" s="61">
        <v>2</v>
      </c>
      <c r="L28" t="s">
        <v>154</v>
      </c>
    </row>
    <row r="29" spans="1:13" ht="15.75" outlineLevel="1" thickTop="1" x14ac:dyDescent="0.25">
      <c r="A29" s="64">
        <v>11</v>
      </c>
      <c r="B29" s="64" t="str">
        <f t="shared" si="0"/>
        <v/>
      </c>
      <c r="C29" s="62">
        <f t="shared" si="1"/>
        <v>1</v>
      </c>
      <c r="D29" s="62" t="str">
        <f t="shared" si="2"/>
        <v>A</v>
      </c>
      <c r="E29" s="63">
        <v>1</v>
      </c>
      <c r="F29" s="63">
        <v>2</v>
      </c>
      <c r="G29" s="63">
        <v>3</v>
      </c>
      <c r="H29" s="63">
        <v>4</v>
      </c>
      <c r="I29" s="63">
        <v>5</v>
      </c>
      <c r="J29" s="63">
        <v>6</v>
      </c>
      <c r="K29" s="61">
        <v>1</v>
      </c>
      <c r="L29" t="s">
        <v>151</v>
      </c>
      <c r="M29" s="186" t="s">
        <v>281</v>
      </c>
    </row>
    <row r="30" spans="1:13" outlineLevel="1" x14ac:dyDescent="0.25">
      <c r="A30" s="64">
        <f>A29</f>
        <v>11</v>
      </c>
      <c r="B30" s="64" t="str">
        <f t="shared" si="0"/>
        <v/>
      </c>
      <c r="C30" s="62">
        <f t="shared" si="1"/>
        <v>2</v>
      </c>
      <c r="D30" s="62" t="str">
        <f t="shared" si="2"/>
        <v>A</v>
      </c>
      <c r="E30" s="63">
        <v>7</v>
      </c>
      <c r="F30" s="63">
        <v>8</v>
      </c>
      <c r="G30" s="63">
        <v>10</v>
      </c>
      <c r="H30" s="63">
        <v>9</v>
      </c>
      <c r="I30" s="63">
        <v>11</v>
      </c>
      <c r="J30" s="63"/>
      <c r="K30" s="61">
        <v>2</v>
      </c>
      <c r="L30" t="s">
        <v>151</v>
      </c>
    </row>
    <row r="31" spans="1:13" outlineLevel="1" x14ac:dyDescent="0.25">
      <c r="A31" s="64">
        <f t="shared" ref="A31:A36" si="5">A30</f>
        <v>11</v>
      </c>
      <c r="B31" s="64" t="str">
        <f t="shared" si="0"/>
        <v/>
      </c>
      <c r="C31" s="62">
        <f t="shared" si="1"/>
        <v>1</v>
      </c>
      <c r="D31" s="62" t="str">
        <f t="shared" si="2"/>
        <v>B</v>
      </c>
      <c r="E31" s="63">
        <v>1</v>
      </c>
      <c r="F31" s="63">
        <v>10</v>
      </c>
      <c r="G31" s="63">
        <v>11</v>
      </c>
      <c r="H31" s="63">
        <v>5</v>
      </c>
      <c r="I31" s="63">
        <v>8</v>
      </c>
      <c r="J31" s="63"/>
      <c r="K31" s="61">
        <v>1</v>
      </c>
      <c r="L31" t="s">
        <v>152</v>
      </c>
    </row>
    <row r="32" spans="1:13" outlineLevel="1" x14ac:dyDescent="0.25">
      <c r="A32" s="64">
        <f t="shared" si="5"/>
        <v>11</v>
      </c>
      <c r="B32" s="64" t="str">
        <f t="shared" si="0"/>
        <v/>
      </c>
      <c r="C32" s="62">
        <f t="shared" si="1"/>
        <v>2</v>
      </c>
      <c r="D32" s="62" t="str">
        <f t="shared" si="2"/>
        <v>B</v>
      </c>
      <c r="E32" s="63">
        <v>2</v>
      </c>
      <c r="F32" s="63">
        <v>4</v>
      </c>
      <c r="G32" s="63">
        <v>9</v>
      </c>
      <c r="H32" s="63">
        <v>3</v>
      </c>
      <c r="I32" s="63">
        <v>6</v>
      </c>
      <c r="J32" s="63">
        <v>7</v>
      </c>
      <c r="K32" s="61">
        <v>2</v>
      </c>
      <c r="L32" t="s">
        <v>152</v>
      </c>
    </row>
    <row r="33" spans="1:13" outlineLevel="1" x14ac:dyDescent="0.25">
      <c r="A33" s="64">
        <f t="shared" si="5"/>
        <v>11</v>
      </c>
      <c r="B33" s="64" t="str">
        <f t="shared" si="0"/>
        <v/>
      </c>
      <c r="C33" s="62">
        <f t="shared" si="1"/>
        <v>1</v>
      </c>
      <c r="D33" s="62" t="str">
        <f>IF(C33="","",L33)</f>
        <v>C</v>
      </c>
      <c r="E33" s="63">
        <v>3</v>
      </c>
      <c r="F33" s="63">
        <v>7</v>
      </c>
      <c r="G33" s="63">
        <v>11</v>
      </c>
      <c r="H33" s="63">
        <v>1</v>
      </c>
      <c r="I33" s="63">
        <v>4</v>
      </c>
      <c r="J33" s="63">
        <v>9</v>
      </c>
      <c r="K33" s="61">
        <v>1</v>
      </c>
      <c r="L33" t="s">
        <v>153</v>
      </c>
    </row>
    <row r="34" spans="1:13" outlineLevel="1" x14ac:dyDescent="0.25">
      <c r="A34" s="64">
        <f t="shared" si="5"/>
        <v>11</v>
      </c>
      <c r="B34" s="64" t="str">
        <f t="shared" si="0"/>
        <v/>
      </c>
      <c r="C34" s="62">
        <f t="shared" si="1"/>
        <v>2</v>
      </c>
      <c r="D34" s="62" t="str">
        <f>IF(C34="","",L34)</f>
        <v>C</v>
      </c>
      <c r="E34" s="63">
        <v>5</v>
      </c>
      <c r="F34" s="63">
        <v>8</v>
      </c>
      <c r="G34" s="63">
        <v>10</v>
      </c>
      <c r="H34" s="63">
        <v>2</v>
      </c>
      <c r="I34" s="63">
        <v>6</v>
      </c>
      <c r="J34" s="63"/>
      <c r="K34" s="61">
        <v>2</v>
      </c>
      <c r="L34" t="s">
        <v>153</v>
      </c>
    </row>
    <row r="35" spans="1:13" outlineLevel="1" x14ac:dyDescent="0.25">
      <c r="A35" s="64">
        <f t="shared" si="5"/>
        <v>11</v>
      </c>
      <c r="B35" s="64" t="str">
        <f t="shared" si="0"/>
        <v/>
      </c>
      <c r="C35" s="62">
        <f t="shared" si="1"/>
        <v>1</v>
      </c>
      <c r="D35" s="62" t="str">
        <f>IF(C35="","",L35)</f>
        <v>D</v>
      </c>
      <c r="E35" s="62">
        <v>4</v>
      </c>
      <c r="F35" s="62">
        <v>7</v>
      </c>
      <c r="G35" s="62">
        <v>9</v>
      </c>
      <c r="H35" s="62">
        <v>10</v>
      </c>
      <c r="I35" s="62">
        <v>8</v>
      </c>
      <c r="J35" s="62">
        <v>2</v>
      </c>
      <c r="K35" s="61">
        <v>1</v>
      </c>
      <c r="L35" t="s">
        <v>154</v>
      </c>
    </row>
    <row r="36" spans="1:13" ht="15.75" outlineLevel="1" thickBot="1" x14ac:dyDescent="0.3">
      <c r="A36" s="64">
        <f t="shared" si="5"/>
        <v>11</v>
      </c>
      <c r="B36" s="64" t="str">
        <f t="shared" si="0"/>
        <v/>
      </c>
      <c r="C36" s="62">
        <f t="shared" si="1"/>
        <v>2</v>
      </c>
      <c r="D36" s="62" t="str">
        <f>IF(C36="","",L36)</f>
        <v>D</v>
      </c>
      <c r="E36" s="62">
        <v>3</v>
      </c>
      <c r="F36" s="62">
        <v>11</v>
      </c>
      <c r="G36" s="62">
        <v>5</v>
      </c>
      <c r="H36" s="62">
        <v>1</v>
      </c>
      <c r="I36" s="62">
        <v>6</v>
      </c>
      <c r="J36" s="62"/>
      <c r="K36" s="61">
        <v>2</v>
      </c>
      <c r="L36" t="s">
        <v>154</v>
      </c>
    </row>
    <row r="37" spans="1:13" ht="15.75" outlineLevel="1" thickTop="1" x14ac:dyDescent="0.25">
      <c r="A37" s="52">
        <v>12</v>
      </c>
      <c r="B37" s="52" t="str">
        <f t="shared" si="0"/>
        <v/>
      </c>
      <c r="C37" s="58">
        <f t="shared" si="1"/>
        <v>1</v>
      </c>
      <c r="D37" s="58" t="str">
        <f>IF(C37="","",L37)</f>
        <v>A</v>
      </c>
      <c r="E37" s="59">
        <v>1</v>
      </c>
      <c r="F37" s="59">
        <v>2</v>
      </c>
      <c r="G37" s="59"/>
      <c r="H37" s="59">
        <v>3</v>
      </c>
      <c r="I37" s="59">
        <v>4</v>
      </c>
      <c r="J37" s="59"/>
      <c r="K37" s="61">
        <v>1</v>
      </c>
      <c r="L37" t="s">
        <v>151</v>
      </c>
      <c r="M37" s="186" t="s">
        <v>281</v>
      </c>
    </row>
    <row r="38" spans="1:13" outlineLevel="1" x14ac:dyDescent="0.25">
      <c r="A38" s="52">
        <f t="shared" ref="A38:A48" si="6">A37</f>
        <v>12</v>
      </c>
      <c r="B38" s="52" t="str">
        <f t="shared" si="0"/>
        <v/>
      </c>
      <c r="C38" s="58">
        <f t="shared" si="1"/>
        <v>2</v>
      </c>
      <c r="D38" s="58" t="str">
        <f t="shared" ref="D38:D48" si="7">IF(C38="","",L38)</f>
        <v>A</v>
      </c>
      <c r="E38" s="59">
        <v>5</v>
      </c>
      <c r="F38" s="59">
        <v>6</v>
      </c>
      <c r="G38" s="59"/>
      <c r="H38" s="59">
        <v>7</v>
      </c>
      <c r="I38" s="59">
        <v>8</v>
      </c>
      <c r="J38" s="59"/>
      <c r="K38" s="61">
        <v>2</v>
      </c>
      <c r="L38" t="s">
        <v>151</v>
      </c>
    </row>
    <row r="39" spans="1:13" outlineLevel="1" x14ac:dyDescent="0.25">
      <c r="A39" s="52">
        <f t="shared" si="6"/>
        <v>12</v>
      </c>
      <c r="B39" s="52" t="str">
        <f t="shared" si="0"/>
        <v/>
      </c>
      <c r="C39" s="58">
        <f t="shared" si="1"/>
        <v>3</v>
      </c>
      <c r="D39" s="58" t="str">
        <f t="shared" si="7"/>
        <v>A</v>
      </c>
      <c r="E39" s="59">
        <v>9</v>
      </c>
      <c r="F39" s="59">
        <v>10</v>
      </c>
      <c r="G39" s="59"/>
      <c r="H39" s="59">
        <v>11</v>
      </c>
      <c r="I39" s="59">
        <v>12</v>
      </c>
      <c r="J39" s="59"/>
      <c r="K39" s="61">
        <v>3</v>
      </c>
      <c r="L39" t="s">
        <v>151</v>
      </c>
    </row>
    <row r="40" spans="1:13" outlineLevel="1" x14ac:dyDescent="0.25">
      <c r="A40" s="52">
        <f t="shared" si="6"/>
        <v>12</v>
      </c>
      <c r="B40" s="52" t="str">
        <f t="shared" si="0"/>
        <v/>
      </c>
      <c r="C40" s="58">
        <f t="shared" si="1"/>
        <v>1</v>
      </c>
      <c r="D40" s="58" t="str">
        <f t="shared" si="7"/>
        <v>B</v>
      </c>
      <c r="E40" s="59">
        <v>1</v>
      </c>
      <c r="F40" s="59">
        <v>3</v>
      </c>
      <c r="G40" s="59"/>
      <c r="H40" s="59">
        <v>7</v>
      </c>
      <c r="I40" s="59">
        <v>9</v>
      </c>
      <c r="J40" s="59"/>
      <c r="K40" s="61">
        <v>1</v>
      </c>
      <c r="L40" t="s">
        <v>152</v>
      </c>
    </row>
    <row r="41" spans="1:13" outlineLevel="1" x14ac:dyDescent="0.25">
      <c r="A41" s="52">
        <f t="shared" si="6"/>
        <v>12</v>
      </c>
      <c r="B41" s="52" t="str">
        <f t="shared" si="0"/>
        <v/>
      </c>
      <c r="C41" s="58">
        <f t="shared" si="1"/>
        <v>2</v>
      </c>
      <c r="D41" s="58" t="str">
        <f t="shared" si="7"/>
        <v>B</v>
      </c>
      <c r="E41" s="59">
        <v>2</v>
      </c>
      <c r="F41" s="59">
        <v>4</v>
      </c>
      <c r="G41" s="59"/>
      <c r="H41" s="59">
        <v>10</v>
      </c>
      <c r="I41" s="59">
        <v>12</v>
      </c>
      <c r="J41" s="59"/>
      <c r="K41" s="61">
        <v>2</v>
      </c>
      <c r="L41" t="s">
        <v>152</v>
      </c>
    </row>
    <row r="42" spans="1:13" outlineLevel="1" x14ac:dyDescent="0.25">
      <c r="A42" s="52">
        <f t="shared" si="6"/>
        <v>12</v>
      </c>
      <c r="B42" s="52" t="str">
        <f t="shared" si="0"/>
        <v/>
      </c>
      <c r="C42" s="58">
        <f t="shared" si="1"/>
        <v>3</v>
      </c>
      <c r="D42" s="58" t="str">
        <f t="shared" si="7"/>
        <v>B</v>
      </c>
      <c r="E42" s="59">
        <v>6</v>
      </c>
      <c r="F42" s="59">
        <v>8</v>
      </c>
      <c r="G42" s="59"/>
      <c r="H42" s="59">
        <v>5</v>
      </c>
      <c r="I42" s="59">
        <v>11</v>
      </c>
      <c r="J42" s="59"/>
      <c r="K42" s="61">
        <v>3</v>
      </c>
      <c r="L42" t="s">
        <v>152</v>
      </c>
    </row>
    <row r="43" spans="1:13" outlineLevel="1" x14ac:dyDescent="0.25">
      <c r="A43" s="52">
        <f t="shared" si="6"/>
        <v>12</v>
      </c>
      <c r="B43" s="52" t="str">
        <f t="shared" si="0"/>
        <v/>
      </c>
      <c r="C43" s="58">
        <f t="shared" si="1"/>
        <v>1</v>
      </c>
      <c r="D43" s="58" t="str">
        <f t="shared" si="7"/>
        <v>C</v>
      </c>
      <c r="E43" s="59">
        <v>4</v>
      </c>
      <c r="F43" s="59">
        <v>5</v>
      </c>
      <c r="G43" s="59"/>
      <c r="H43" s="59">
        <v>1</v>
      </c>
      <c r="I43" s="59">
        <v>7</v>
      </c>
      <c r="J43" s="59"/>
      <c r="K43" s="61">
        <v>1</v>
      </c>
      <c r="L43" t="s">
        <v>153</v>
      </c>
    </row>
    <row r="44" spans="1:13" outlineLevel="1" x14ac:dyDescent="0.25">
      <c r="A44" s="52">
        <f t="shared" si="6"/>
        <v>12</v>
      </c>
      <c r="B44" s="52" t="str">
        <f t="shared" si="0"/>
        <v/>
      </c>
      <c r="C44" s="58">
        <f t="shared" si="1"/>
        <v>2</v>
      </c>
      <c r="D44" s="58" t="str">
        <f t="shared" si="7"/>
        <v>C</v>
      </c>
      <c r="E44" s="59">
        <v>3</v>
      </c>
      <c r="F44" s="59">
        <v>10</v>
      </c>
      <c r="G44" s="59"/>
      <c r="H44" s="59">
        <v>2</v>
      </c>
      <c r="I44" s="59">
        <v>9</v>
      </c>
      <c r="J44" s="59"/>
      <c r="K44" s="61">
        <v>2</v>
      </c>
      <c r="L44" t="s">
        <v>153</v>
      </c>
    </row>
    <row r="45" spans="1:13" outlineLevel="1" x14ac:dyDescent="0.25">
      <c r="A45" s="52">
        <f t="shared" si="6"/>
        <v>12</v>
      </c>
      <c r="B45" s="52" t="str">
        <f t="shared" si="0"/>
        <v/>
      </c>
      <c r="C45" s="58">
        <f t="shared" si="1"/>
        <v>3</v>
      </c>
      <c r="D45" s="58" t="str">
        <f t="shared" si="7"/>
        <v>C</v>
      </c>
      <c r="E45" s="59">
        <v>8</v>
      </c>
      <c r="F45" s="59">
        <v>11</v>
      </c>
      <c r="G45" s="59"/>
      <c r="H45" s="59">
        <v>6</v>
      </c>
      <c r="I45" s="59">
        <v>12</v>
      </c>
      <c r="J45" s="59"/>
      <c r="K45" s="61">
        <v>3</v>
      </c>
      <c r="L45" t="s">
        <v>153</v>
      </c>
    </row>
    <row r="46" spans="1:13" outlineLevel="1" x14ac:dyDescent="0.25">
      <c r="A46" s="52">
        <f t="shared" si="6"/>
        <v>12</v>
      </c>
      <c r="B46" s="52" t="str">
        <f t="shared" si="0"/>
        <v/>
      </c>
      <c r="C46" s="58">
        <f t="shared" si="1"/>
        <v>1</v>
      </c>
      <c r="D46" s="58" t="str">
        <f t="shared" si="7"/>
        <v>D</v>
      </c>
      <c r="E46" s="59">
        <v>7</v>
      </c>
      <c r="F46" s="59">
        <v>2</v>
      </c>
      <c r="G46" s="59"/>
      <c r="H46" s="59">
        <v>4</v>
      </c>
      <c r="I46" s="59">
        <v>11</v>
      </c>
      <c r="J46" s="59"/>
      <c r="K46" s="61">
        <v>1</v>
      </c>
      <c r="L46" t="s">
        <v>154</v>
      </c>
    </row>
    <row r="47" spans="1:13" outlineLevel="1" x14ac:dyDescent="0.25">
      <c r="A47" s="52">
        <f t="shared" si="6"/>
        <v>12</v>
      </c>
      <c r="B47" s="52" t="str">
        <f t="shared" si="0"/>
        <v/>
      </c>
      <c r="C47" s="58">
        <f t="shared" si="1"/>
        <v>2</v>
      </c>
      <c r="D47" s="58" t="str">
        <f t="shared" si="7"/>
        <v>D</v>
      </c>
      <c r="E47" s="59">
        <v>12</v>
      </c>
      <c r="F47" s="59">
        <v>3</v>
      </c>
      <c r="G47" s="59"/>
      <c r="H47" s="59">
        <v>8</v>
      </c>
      <c r="I47" s="59">
        <v>1</v>
      </c>
      <c r="J47" s="59"/>
      <c r="K47" s="61">
        <v>2</v>
      </c>
      <c r="L47" t="s">
        <v>154</v>
      </c>
    </row>
    <row r="48" spans="1:13" ht="15.75" outlineLevel="1" thickBot="1" x14ac:dyDescent="0.3">
      <c r="A48" s="52">
        <f t="shared" si="6"/>
        <v>12</v>
      </c>
      <c r="B48" s="52" t="str">
        <f t="shared" si="0"/>
        <v/>
      </c>
      <c r="C48" s="58">
        <f t="shared" si="1"/>
        <v>3</v>
      </c>
      <c r="D48" s="58" t="str">
        <f t="shared" si="7"/>
        <v>D</v>
      </c>
      <c r="E48" s="59">
        <v>6</v>
      </c>
      <c r="F48" s="59">
        <v>10</v>
      </c>
      <c r="G48" s="59"/>
      <c r="H48" s="59">
        <v>5</v>
      </c>
      <c r="I48" s="59">
        <v>9</v>
      </c>
      <c r="J48" s="59"/>
      <c r="K48" s="61">
        <v>3</v>
      </c>
      <c r="L48" t="s">
        <v>154</v>
      </c>
    </row>
    <row r="49" spans="1:13" ht="15.75" outlineLevel="1" thickTop="1" x14ac:dyDescent="0.25">
      <c r="A49" s="64">
        <v>13</v>
      </c>
      <c r="B49" s="64" t="str">
        <f t="shared" si="0"/>
        <v/>
      </c>
      <c r="C49" s="62">
        <f>K49</f>
        <v>1</v>
      </c>
      <c r="D49" s="62" t="str">
        <f>IF(C49="","",L49)</f>
        <v>A</v>
      </c>
      <c r="E49" s="63">
        <v>1</v>
      </c>
      <c r="F49" s="63">
        <v>2</v>
      </c>
      <c r="G49" s="63">
        <v>3</v>
      </c>
      <c r="H49" s="63">
        <v>4</v>
      </c>
      <c r="I49" s="63">
        <v>5</v>
      </c>
      <c r="J49" s="63"/>
      <c r="K49" s="61">
        <v>1</v>
      </c>
      <c r="L49" t="s">
        <v>151</v>
      </c>
      <c r="M49" s="186" t="s">
        <v>281</v>
      </c>
    </row>
    <row r="50" spans="1:13" outlineLevel="1" x14ac:dyDescent="0.25">
      <c r="A50" s="64">
        <f>A49</f>
        <v>13</v>
      </c>
      <c r="B50" s="64" t="str">
        <f t="shared" si="0"/>
        <v/>
      </c>
      <c r="C50" s="62">
        <f t="shared" ref="C50:C60" si="8">K50</f>
        <v>2</v>
      </c>
      <c r="D50" s="62" t="str">
        <f t="shared" ref="D50:D84" si="9">IF(C50="","",L50)</f>
        <v>A</v>
      </c>
      <c r="E50" s="63">
        <v>6</v>
      </c>
      <c r="F50" s="63">
        <v>7</v>
      </c>
      <c r="G50" s="63"/>
      <c r="H50" s="63">
        <v>8</v>
      </c>
      <c r="I50" s="63">
        <v>9</v>
      </c>
      <c r="J50" s="63"/>
      <c r="K50" s="61">
        <v>2</v>
      </c>
      <c r="L50" t="s">
        <v>151</v>
      </c>
    </row>
    <row r="51" spans="1:13" outlineLevel="1" x14ac:dyDescent="0.25">
      <c r="A51" s="64">
        <f t="shared" ref="A51:A60" si="10">A50</f>
        <v>13</v>
      </c>
      <c r="B51" s="64" t="str">
        <f t="shared" si="0"/>
        <v/>
      </c>
      <c r="C51" s="62">
        <f t="shared" si="8"/>
        <v>3</v>
      </c>
      <c r="D51" s="62" t="str">
        <f t="shared" si="9"/>
        <v>A</v>
      </c>
      <c r="E51" s="63">
        <v>10</v>
      </c>
      <c r="F51" s="63">
        <v>11</v>
      </c>
      <c r="G51" s="63"/>
      <c r="H51" s="63">
        <v>12</v>
      </c>
      <c r="I51" s="63">
        <v>13</v>
      </c>
      <c r="J51" s="63"/>
      <c r="K51" s="61">
        <v>3</v>
      </c>
      <c r="L51" t="s">
        <v>151</v>
      </c>
    </row>
    <row r="52" spans="1:13" outlineLevel="1" x14ac:dyDescent="0.25">
      <c r="A52" s="64">
        <f t="shared" si="10"/>
        <v>13</v>
      </c>
      <c r="B52" s="64" t="str">
        <f t="shared" si="0"/>
        <v/>
      </c>
      <c r="C52" s="62">
        <f t="shared" si="8"/>
        <v>1</v>
      </c>
      <c r="D52" s="62" t="str">
        <f t="shared" si="9"/>
        <v>B</v>
      </c>
      <c r="E52" s="63">
        <v>6</v>
      </c>
      <c r="F52" s="63">
        <v>8</v>
      </c>
      <c r="G52" s="63">
        <v>5</v>
      </c>
      <c r="H52" s="63">
        <v>1</v>
      </c>
      <c r="I52" s="63">
        <v>7</v>
      </c>
      <c r="J52" s="63"/>
      <c r="K52" s="61">
        <v>1</v>
      </c>
      <c r="L52" t="s">
        <v>152</v>
      </c>
    </row>
    <row r="53" spans="1:13" outlineLevel="1" x14ac:dyDescent="0.25">
      <c r="A53" s="64">
        <f t="shared" si="10"/>
        <v>13</v>
      </c>
      <c r="B53" s="64" t="str">
        <f t="shared" si="0"/>
        <v/>
      </c>
      <c r="C53" s="62">
        <f t="shared" si="8"/>
        <v>2</v>
      </c>
      <c r="D53" s="62" t="str">
        <f t="shared" si="9"/>
        <v>B</v>
      </c>
      <c r="E53" s="63">
        <v>12</v>
      </c>
      <c r="F53" s="63">
        <v>9</v>
      </c>
      <c r="G53" s="63"/>
      <c r="H53" s="63">
        <v>10</v>
      </c>
      <c r="I53" s="63">
        <v>4</v>
      </c>
      <c r="J53" s="63"/>
      <c r="K53" s="61">
        <v>2</v>
      </c>
      <c r="L53" t="s">
        <v>152</v>
      </c>
    </row>
    <row r="54" spans="1:13" outlineLevel="1" x14ac:dyDescent="0.25">
      <c r="A54" s="64">
        <f t="shared" si="10"/>
        <v>13</v>
      </c>
      <c r="B54" s="64" t="str">
        <f t="shared" si="0"/>
        <v/>
      </c>
      <c r="C54" s="62">
        <f t="shared" si="8"/>
        <v>3</v>
      </c>
      <c r="D54" s="62" t="str">
        <f t="shared" si="9"/>
        <v>B</v>
      </c>
      <c r="E54" s="63">
        <v>11</v>
      </c>
      <c r="F54" s="63">
        <v>3</v>
      </c>
      <c r="G54" s="63"/>
      <c r="H54" s="63">
        <v>13</v>
      </c>
      <c r="I54" s="63">
        <v>2</v>
      </c>
      <c r="J54" s="63"/>
      <c r="K54" s="61">
        <v>3</v>
      </c>
      <c r="L54" t="s">
        <v>152</v>
      </c>
    </row>
    <row r="55" spans="1:13" outlineLevel="1" x14ac:dyDescent="0.25">
      <c r="A55" s="64">
        <f t="shared" si="10"/>
        <v>13</v>
      </c>
      <c r="B55" s="64" t="str">
        <f t="shared" si="0"/>
        <v/>
      </c>
      <c r="C55" s="62">
        <f t="shared" si="8"/>
        <v>1</v>
      </c>
      <c r="D55" s="62" t="str">
        <f t="shared" si="9"/>
        <v>C</v>
      </c>
      <c r="E55" s="63">
        <v>4</v>
      </c>
      <c r="F55" s="63">
        <v>9</v>
      </c>
      <c r="G55" s="63">
        <v>11</v>
      </c>
      <c r="H55" s="63">
        <v>6</v>
      </c>
      <c r="I55" s="63">
        <v>10</v>
      </c>
      <c r="J55" s="63"/>
      <c r="K55" s="61">
        <v>1</v>
      </c>
      <c r="L55" t="s">
        <v>153</v>
      </c>
    </row>
    <row r="56" spans="1:13" outlineLevel="1" x14ac:dyDescent="0.25">
      <c r="A56" s="64">
        <f t="shared" si="10"/>
        <v>13</v>
      </c>
      <c r="B56" s="64" t="str">
        <f t="shared" si="0"/>
        <v/>
      </c>
      <c r="C56" s="62">
        <f t="shared" si="8"/>
        <v>2</v>
      </c>
      <c r="D56" s="62" t="str">
        <f t="shared" si="9"/>
        <v>C</v>
      </c>
      <c r="E56" s="63">
        <v>1</v>
      </c>
      <c r="F56" s="63">
        <v>3</v>
      </c>
      <c r="G56" s="63"/>
      <c r="H56" s="63">
        <v>2</v>
      </c>
      <c r="I56" s="63">
        <v>12</v>
      </c>
      <c r="J56" s="63"/>
      <c r="K56" s="61">
        <v>2</v>
      </c>
      <c r="L56" t="s">
        <v>153</v>
      </c>
    </row>
    <row r="57" spans="1:13" outlineLevel="1" x14ac:dyDescent="0.25">
      <c r="A57" s="64">
        <f t="shared" si="10"/>
        <v>13</v>
      </c>
      <c r="B57" s="64" t="str">
        <f t="shared" si="0"/>
        <v/>
      </c>
      <c r="C57" s="62">
        <f t="shared" si="8"/>
        <v>3</v>
      </c>
      <c r="D57" s="62" t="str">
        <f t="shared" si="9"/>
        <v>C</v>
      </c>
      <c r="E57" s="63">
        <v>13</v>
      </c>
      <c r="F57" s="63">
        <v>7</v>
      </c>
      <c r="G57" s="63"/>
      <c r="H57" s="63">
        <v>5</v>
      </c>
      <c r="I57" s="63">
        <v>8</v>
      </c>
      <c r="J57" s="63"/>
      <c r="K57" s="61">
        <v>3</v>
      </c>
      <c r="L57" t="s">
        <v>153</v>
      </c>
    </row>
    <row r="58" spans="1:13" outlineLevel="1" x14ac:dyDescent="0.25">
      <c r="A58" s="64">
        <f t="shared" si="10"/>
        <v>13</v>
      </c>
      <c r="B58" s="64" t="str">
        <f t="shared" si="0"/>
        <v/>
      </c>
      <c r="C58" s="62">
        <f t="shared" si="8"/>
        <v>1</v>
      </c>
      <c r="D58" s="62" t="str">
        <f t="shared" si="9"/>
        <v>D</v>
      </c>
      <c r="E58" s="62">
        <v>7</v>
      </c>
      <c r="F58" s="62">
        <v>12</v>
      </c>
      <c r="G58" s="62">
        <v>10</v>
      </c>
      <c r="H58" s="62">
        <v>9</v>
      </c>
      <c r="I58" s="62">
        <v>11</v>
      </c>
      <c r="J58" s="63"/>
      <c r="K58" s="61">
        <v>1</v>
      </c>
      <c r="L58" t="s">
        <v>154</v>
      </c>
    </row>
    <row r="59" spans="1:13" outlineLevel="1" x14ac:dyDescent="0.25">
      <c r="A59" s="64">
        <f t="shared" si="10"/>
        <v>13</v>
      </c>
      <c r="B59" s="64" t="str">
        <f t="shared" si="0"/>
        <v/>
      </c>
      <c r="C59" s="62">
        <f t="shared" si="8"/>
        <v>2</v>
      </c>
      <c r="D59" s="62" t="str">
        <f t="shared" si="9"/>
        <v>D</v>
      </c>
      <c r="E59" s="62">
        <v>5</v>
      </c>
      <c r="F59" s="62">
        <v>2</v>
      </c>
      <c r="G59" s="63"/>
      <c r="H59" s="62">
        <v>8</v>
      </c>
      <c r="I59" s="62">
        <v>4</v>
      </c>
      <c r="J59" s="63"/>
      <c r="K59" s="61">
        <v>2</v>
      </c>
      <c r="L59" t="s">
        <v>154</v>
      </c>
    </row>
    <row r="60" spans="1:13" ht="15.75" outlineLevel="1" thickBot="1" x14ac:dyDescent="0.3">
      <c r="A60" s="64">
        <f t="shared" si="10"/>
        <v>13</v>
      </c>
      <c r="B60" s="64" t="str">
        <f t="shared" si="0"/>
        <v/>
      </c>
      <c r="C60" s="62">
        <f t="shared" si="8"/>
        <v>3</v>
      </c>
      <c r="D60" s="62" t="str">
        <f t="shared" si="9"/>
        <v>D</v>
      </c>
      <c r="E60" s="62">
        <v>1</v>
      </c>
      <c r="F60" s="62">
        <v>13</v>
      </c>
      <c r="G60" s="63"/>
      <c r="H60" s="62">
        <v>3</v>
      </c>
      <c r="I60" s="62">
        <v>6</v>
      </c>
      <c r="J60" s="63"/>
      <c r="K60" s="61">
        <v>3</v>
      </c>
      <c r="L60" t="s">
        <v>154</v>
      </c>
    </row>
    <row r="61" spans="1:13" ht="15.75" outlineLevel="1" thickTop="1" x14ac:dyDescent="0.25">
      <c r="A61" s="52">
        <v>14</v>
      </c>
      <c r="B61" s="52" t="str">
        <f t="shared" si="0"/>
        <v/>
      </c>
      <c r="C61" s="58">
        <f>K61</f>
        <v>1</v>
      </c>
      <c r="D61" s="58" t="str">
        <f t="shared" si="9"/>
        <v>A</v>
      </c>
      <c r="E61" s="59">
        <v>13</v>
      </c>
      <c r="F61" s="59">
        <v>2</v>
      </c>
      <c r="G61" s="59">
        <v>3</v>
      </c>
      <c r="H61" s="59">
        <v>4</v>
      </c>
      <c r="I61" s="59">
        <v>5</v>
      </c>
      <c r="J61" s="59">
        <v>6</v>
      </c>
      <c r="K61" s="61">
        <v>1</v>
      </c>
      <c r="L61" t="s">
        <v>151</v>
      </c>
      <c r="M61" s="186" t="s">
        <v>281</v>
      </c>
    </row>
    <row r="62" spans="1:13" outlineLevel="1" x14ac:dyDescent="0.25">
      <c r="A62" s="52">
        <f t="shared" ref="A62:A72" si="11">A61</f>
        <v>14</v>
      </c>
      <c r="B62" s="52" t="str">
        <f t="shared" si="0"/>
        <v/>
      </c>
      <c r="C62" s="58">
        <f t="shared" ref="C62:C72" si="12">K62</f>
        <v>2</v>
      </c>
      <c r="D62" s="58" t="str">
        <f t="shared" si="9"/>
        <v>A</v>
      </c>
      <c r="E62" s="59">
        <v>7</v>
      </c>
      <c r="F62" s="59">
        <v>8</v>
      </c>
      <c r="G62" s="58"/>
      <c r="H62" s="59">
        <v>9</v>
      </c>
      <c r="I62" s="59">
        <v>10</v>
      </c>
      <c r="J62" s="58"/>
      <c r="K62" s="61">
        <v>2</v>
      </c>
      <c r="L62" t="s">
        <v>151</v>
      </c>
    </row>
    <row r="63" spans="1:13" outlineLevel="1" x14ac:dyDescent="0.25">
      <c r="A63" s="52">
        <f t="shared" si="11"/>
        <v>14</v>
      </c>
      <c r="B63" s="52" t="str">
        <f t="shared" si="0"/>
        <v/>
      </c>
      <c r="C63" s="58">
        <f t="shared" si="12"/>
        <v>3</v>
      </c>
      <c r="D63" s="58" t="str">
        <f t="shared" si="9"/>
        <v>A</v>
      </c>
      <c r="E63" s="59">
        <v>11</v>
      </c>
      <c r="F63" s="59">
        <v>12</v>
      </c>
      <c r="G63" s="58"/>
      <c r="H63" s="59">
        <v>1</v>
      </c>
      <c r="I63" s="59">
        <v>14</v>
      </c>
      <c r="J63" s="58"/>
      <c r="K63" s="61">
        <v>3</v>
      </c>
      <c r="L63" t="s">
        <v>151</v>
      </c>
    </row>
    <row r="64" spans="1:13" outlineLevel="1" x14ac:dyDescent="0.25">
      <c r="A64" s="52">
        <f t="shared" si="11"/>
        <v>14</v>
      </c>
      <c r="B64" s="52" t="str">
        <f t="shared" si="0"/>
        <v/>
      </c>
      <c r="C64" s="58">
        <f t="shared" si="12"/>
        <v>1</v>
      </c>
      <c r="D64" s="58" t="str">
        <f t="shared" si="9"/>
        <v>B</v>
      </c>
      <c r="E64" s="59">
        <v>7</v>
      </c>
      <c r="F64" s="59">
        <v>10</v>
      </c>
      <c r="G64" s="59">
        <v>12</v>
      </c>
      <c r="H64" s="59">
        <v>1</v>
      </c>
      <c r="I64" s="59">
        <v>4</v>
      </c>
      <c r="J64" s="59">
        <v>9</v>
      </c>
      <c r="K64" s="61">
        <v>1</v>
      </c>
      <c r="L64" t="s">
        <v>152</v>
      </c>
    </row>
    <row r="65" spans="1:13" outlineLevel="1" x14ac:dyDescent="0.25">
      <c r="A65" s="52">
        <f t="shared" si="11"/>
        <v>14</v>
      </c>
      <c r="B65" s="52" t="str">
        <f t="shared" si="0"/>
        <v/>
      </c>
      <c r="C65" s="58">
        <f t="shared" si="12"/>
        <v>2</v>
      </c>
      <c r="D65" s="58" t="str">
        <f t="shared" si="9"/>
        <v>B</v>
      </c>
      <c r="E65" s="59">
        <v>3</v>
      </c>
      <c r="F65" s="59">
        <v>6</v>
      </c>
      <c r="G65" s="58"/>
      <c r="H65" s="59">
        <v>13</v>
      </c>
      <c r="I65" s="59">
        <v>5</v>
      </c>
      <c r="J65" s="58"/>
      <c r="K65" s="61">
        <v>2</v>
      </c>
      <c r="L65" t="s">
        <v>152</v>
      </c>
    </row>
    <row r="66" spans="1:13" outlineLevel="1" x14ac:dyDescent="0.25">
      <c r="A66" s="52">
        <f t="shared" si="11"/>
        <v>14</v>
      </c>
      <c r="B66" s="52" t="str">
        <f t="shared" si="0"/>
        <v/>
      </c>
      <c r="C66" s="58">
        <f t="shared" si="12"/>
        <v>3</v>
      </c>
      <c r="D66" s="58" t="str">
        <f t="shared" si="9"/>
        <v>B</v>
      </c>
      <c r="E66" s="59">
        <v>8</v>
      </c>
      <c r="F66" s="59">
        <v>11</v>
      </c>
      <c r="G66" s="58"/>
      <c r="H66" s="59">
        <v>2</v>
      </c>
      <c r="I66" s="59">
        <v>14</v>
      </c>
      <c r="J66" s="58"/>
      <c r="K66" s="61">
        <v>3</v>
      </c>
      <c r="L66" t="s">
        <v>152</v>
      </c>
    </row>
    <row r="67" spans="1:13" outlineLevel="1" x14ac:dyDescent="0.25">
      <c r="A67" s="52">
        <f t="shared" si="11"/>
        <v>14</v>
      </c>
      <c r="B67" s="52" t="str">
        <f t="shared" si="0"/>
        <v/>
      </c>
      <c r="C67" s="58">
        <f t="shared" si="12"/>
        <v>1</v>
      </c>
      <c r="D67" s="58" t="str">
        <f t="shared" si="9"/>
        <v>C</v>
      </c>
      <c r="E67" s="59">
        <v>8</v>
      </c>
      <c r="F67" s="59">
        <v>9</v>
      </c>
      <c r="G67" s="59">
        <v>14</v>
      </c>
      <c r="H67" s="59">
        <v>11</v>
      </c>
      <c r="I67" s="59">
        <v>6</v>
      </c>
      <c r="J67" s="59">
        <v>5</v>
      </c>
      <c r="K67" s="61">
        <v>1</v>
      </c>
      <c r="L67" t="s">
        <v>153</v>
      </c>
    </row>
    <row r="68" spans="1:13" outlineLevel="1" x14ac:dyDescent="0.25">
      <c r="A68" s="52">
        <f t="shared" si="11"/>
        <v>14</v>
      </c>
      <c r="B68" s="52" t="str">
        <f t="shared" si="0"/>
        <v/>
      </c>
      <c r="C68" s="58">
        <f t="shared" si="12"/>
        <v>2</v>
      </c>
      <c r="D68" s="58" t="str">
        <f t="shared" si="9"/>
        <v>C</v>
      </c>
      <c r="E68" s="59">
        <v>3</v>
      </c>
      <c r="F68" s="59">
        <v>4</v>
      </c>
      <c r="G68" s="58"/>
      <c r="H68" s="59">
        <v>1</v>
      </c>
      <c r="I68" s="59">
        <v>12</v>
      </c>
      <c r="J68" s="58"/>
      <c r="K68" s="61">
        <v>2</v>
      </c>
      <c r="L68" t="s">
        <v>153</v>
      </c>
    </row>
    <row r="69" spans="1:13" outlineLevel="1" x14ac:dyDescent="0.25">
      <c r="A69" s="52">
        <f t="shared" si="11"/>
        <v>14</v>
      </c>
      <c r="B69" s="52" t="str">
        <f t="shared" ref="B69:B132" si="13">IF(A69&lt;&gt;$B$3,"",$B$3&amp;"-"&amp;D69&amp;"-"&amp;C69)</f>
        <v/>
      </c>
      <c r="C69" s="58">
        <f t="shared" si="12"/>
        <v>3</v>
      </c>
      <c r="D69" s="58" t="str">
        <f t="shared" si="9"/>
        <v>C</v>
      </c>
      <c r="E69" s="59">
        <v>13</v>
      </c>
      <c r="F69" s="59">
        <v>2</v>
      </c>
      <c r="G69" s="58"/>
      <c r="H69" s="59">
        <v>7</v>
      </c>
      <c r="I69" s="59">
        <v>10</v>
      </c>
      <c r="J69" s="58"/>
      <c r="K69" s="61">
        <v>3</v>
      </c>
      <c r="L69" t="s">
        <v>153</v>
      </c>
    </row>
    <row r="70" spans="1:13" outlineLevel="1" x14ac:dyDescent="0.25">
      <c r="A70" s="52">
        <f t="shared" si="11"/>
        <v>14</v>
      </c>
      <c r="B70" s="52" t="str">
        <f t="shared" si="13"/>
        <v/>
      </c>
      <c r="C70" s="58">
        <f t="shared" si="12"/>
        <v>1</v>
      </c>
      <c r="D70" s="58" t="str">
        <f t="shared" si="9"/>
        <v>D</v>
      </c>
      <c r="E70" s="58">
        <v>14</v>
      </c>
      <c r="F70" s="58">
        <v>9</v>
      </c>
      <c r="G70" s="58">
        <v>5</v>
      </c>
      <c r="H70" s="58">
        <v>11</v>
      </c>
      <c r="I70" s="58">
        <v>13</v>
      </c>
      <c r="J70" s="58">
        <v>10</v>
      </c>
      <c r="K70" s="61">
        <v>1</v>
      </c>
      <c r="L70" t="s">
        <v>154</v>
      </c>
    </row>
    <row r="71" spans="1:13" outlineLevel="1" x14ac:dyDescent="0.25">
      <c r="A71" s="52">
        <f t="shared" si="11"/>
        <v>14</v>
      </c>
      <c r="B71" s="52" t="str">
        <f t="shared" si="13"/>
        <v/>
      </c>
      <c r="C71" s="58">
        <f t="shared" si="12"/>
        <v>2</v>
      </c>
      <c r="D71" s="58" t="str">
        <f t="shared" si="9"/>
        <v>D</v>
      </c>
      <c r="E71" s="58">
        <v>4</v>
      </c>
      <c r="F71" s="58">
        <v>6</v>
      </c>
      <c r="G71" s="58"/>
      <c r="H71" s="58">
        <v>3</v>
      </c>
      <c r="I71" s="58">
        <v>7</v>
      </c>
      <c r="J71" s="58"/>
      <c r="K71" s="61">
        <v>2</v>
      </c>
      <c r="L71" t="s">
        <v>154</v>
      </c>
    </row>
    <row r="72" spans="1:13" ht="15.75" outlineLevel="1" thickBot="1" x14ac:dyDescent="0.3">
      <c r="A72" s="52">
        <f t="shared" si="11"/>
        <v>14</v>
      </c>
      <c r="B72" s="52" t="str">
        <f t="shared" si="13"/>
        <v/>
      </c>
      <c r="C72" s="58">
        <f t="shared" si="12"/>
        <v>3</v>
      </c>
      <c r="D72" s="58" t="str">
        <f t="shared" si="9"/>
        <v>D</v>
      </c>
      <c r="E72" s="58">
        <v>2</v>
      </c>
      <c r="F72" s="58">
        <v>12</v>
      </c>
      <c r="G72" s="58"/>
      <c r="H72" s="58">
        <v>1</v>
      </c>
      <c r="I72" s="58">
        <v>8</v>
      </c>
      <c r="J72" s="58"/>
      <c r="K72" s="61">
        <v>3</v>
      </c>
      <c r="L72" t="s">
        <v>154</v>
      </c>
    </row>
    <row r="73" spans="1:13" ht="15.75" outlineLevel="1" thickTop="1" x14ac:dyDescent="0.25">
      <c r="A73" s="64">
        <v>15</v>
      </c>
      <c r="B73" s="64" t="str">
        <f t="shared" si="13"/>
        <v/>
      </c>
      <c r="C73" s="62">
        <f>K73</f>
        <v>1</v>
      </c>
      <c r="D73" s="62" t="str">
        <f t="shared" si="9"/>
        <v>A</v>
      </c>
      <c r="E73" s="63">
        <v>11</v>
      </c>
      <c r="F73" s="63">
        <v>2</v>
      </c>
      <c r="G73" s="63">
        <v>3</v>
      </c>
      <c r="H73" s="63">
        <v>4</v>
      </c>
      <c r="I73" s="63">
        <v>5</v>
      </c>
      <c r="J73" s="63">
        <v>6</v>
      </c>
      <c r="K73" s="61">
        <v>1</v>
      </c>
      <c r="L73" t="s">
        <v>151</v>
      </c>
      <c r="M73" s="186" t="s">
        <v>281</v>
      </c>
    </row>
    <row r="74" spans="1:13" outlineLevel="1" x14ac:dyDescent="0.25">
      <c r="A74" s="64">
        <f>A73</f>
        <v>15</v>
      </c>
      <c r="B74" s="64" t="str">
        <f t="shared" si="13"/>
        <v/>
      </c>
      <c r="C74" s="62">
        <f t="shared" ref="C74:C84" si="14">K74</f>
        <v>2</v>
      </c>
      <c r="D74" s="62" t="str">
        <f t="shared" si="9"/>
        <v>A</v>
      </c>
      <c r="E74" s="63">
        <v>7</v>
      </c>
      <c r="F74" s="63">
        <v>8</v>
      </c>
      <c r="G74" s="63">
        <v>9</v>
      </c>
      <c r="H74" s="63">
        <v>10</v>
      </c>
      <c r="I74" s="63">
        <v>1</v>
      </c>
      <c r="J74" s="63"/>
      <c r="K74" s="61">
        <v>2</v>
      </c>
      <c r="L74" t="s">
        <v>151</v>
      </c>
    </row>
    <row r="75" spans="1:13" outlineLevel="1" x14ac:dyDescent="0.25">
      <c r="A75" s="64">
        <f t="shared" ref="A75:A84" si="15">A74</f>
        <v>15</v>
      </c>
      <c r="B75" s="64" t="str">
        <f t="shared" si="13"/>
        <v/>
      </c>
      <c r="C75" s="62">
        <f t="shared" si="14"/>
        <v>3</v>
      </c>
      <c r="D75" s="62" t="str">
        <f t="shared" si="9"/>
        <v>A</v>
      </c>
      <c r="E75" s="63">
        <v>12</v>
      </c>
      <c r="F75" s="63">
        <v>13</v>
      </c>
      <c r="G75" s="63"/>
      <c r="H75" s="63">
        <v>14</v>
      </c>
      <c r="I75" s="63">
        <v>15</v>
      </c>
      <c r="J75" s="63"/>
      <c r="K75" s="61">
        <v>3</v>
      </c>
      <c r="L75" t="s">
        <v>151</v>
      </c>
    </row>
    <row r="76" spans="1:13" outlineLevel="1" x14ac:dyDescent="0.25">
      <c r="A76" s="64">
        <f t="shared" si="15"/>
        <v>15</v>
      </c>
      <c r="B76" s="64" t="str">
        <f t="shared" si="13"/>
        <v/>
      </c>
      <c r="C76" s="62">
        <f t="shared" si="14"/>
        <v>1</v>
      </c>
      <c r="D76" s="62" t="str">
        <f t="shared" si="9"/>
        <v>B</v>
      </c>
      <c r="E76" s="63">
        <v>2</v>
      </c>
      <c r="F76" s="63">
        <v>4</v>
      </c>
      <c r="G76" s="63">
        <v>13</v>
      </c>
      <c r="H76" s="63">
        <v>1</v>
      </c>
      <c r="I76" s="63">
        <v>15</v>
      </c>
      <c r="J76" s="63">
        <v>7</v>
      </c>
      <c r="K76" s="61">
        <v>1</v>
      </c>
      <c r="L76" t="s">
        <v>152</v>
      </c>
    </row>
    <row r="77" spans="1:13" outlineLevel="1" x14ac:dyDescent="0.25">
      <c r="A77" s="64">
        <f t="shared" si="15"/>
        <v>15</v>
      </c>
      <c r="B77" s="64" t="str">
        <f t="shared" si="13"/>
        <v/>
      </c>
      <c r="C77" s="62">
        <f t="shared" si="14"/>
        <v>2</v>
      </c>
      <c r="D77" s="62" t="str">
        <f t="shared" si="9"/>
        <v>B</v>
      </c>
      <c r="E77" s="63">
        <v>6</v>
      </c>
      <c r="F77" s="63">
        <v>8</v>
      </c>
      <c r="G77" s="63">
        <v>12</v>
      </c>
      <c r="H77" s="63">
        <v>5</v>
      </c>
      <c r="I77" s="63">
        <v>11</v>
      </c>
      <c r="J77" s="63"/>
      <c r="K77" s="61">
        <v>2</v>
      </c>
      <c r="L77" t="s">
        <v>152</v>
      </c>
    </row>
    <row r="78" spans="1:13" outlineLevel="1" x14ac:dyDescent="0.25">
      <c r="A78" s="64">
        <f t="shared" si="15"/>
        <v>15</v>
      </c>
      <c r="B78" s="64" t="str">
        <f t="shared" si="13"/>
        <v/>
      </c>
      <c r="C78" s="62">
        <f t="shared" si="14"/>
        <v>3</v>
      </c>
      <c r="D78" s="62" t="str">
        <f t="shared" si="9"/>
        <v>B</v>
      </c>
      <c r="E78" s="63">
        <v>3</v>
      </c>
      <c r="F78" s="63">
        <v>10</v>
      </c>
      <c r="G78" s="63"/>
      <c r="H78" s="63">
        <v>14</v>
      </c>
      <c r="I78" s="63">
        <v>9</v>
      </c>
      <c r="J78" s="63"/>
      <c r="K78" s="61">
        <v>3</v>
      </c>
      <c r="L78" t="s">
        <v>152</v>
      </c>
    </row>
    <row r="79" spans="1:13" outlineLevel="1" x14ac:dyDescent="0.25">
      <c r="A79" s="64">
        <f t="shared" si="15"/>
        <v>15</v>
      </c>
      <c r="B79" s="64" t="str">
        <f t="shared" si="13"/>
        <v/>
      </c>
      <c r="C79" s="62">
        <f t="shared" si="14"/>
        <v>1</v>
      </c>
      <c r="D79" s="62" t="str">
        <f t="shared" si="9"/>
        <v>C</v>
      </c>
      <c r="E79" s="63">
        <v>15</v>
      </c>
      <c r="F79" s="63">
        <v>5</v>
      </c>
      <c r="G79" s="63">
        <v>11</v>
      </c>
      <c r="H79" s="63">
        <v>1</v>
      </c>
      <c r="I79" s="63">
        <v>14</v>
      </c>
      <c r="J79" s="63">
        <v>10</v>
      </c>
      <c r="K79" s="61">
        <v>1</v>
      </c>
      <c r="L79" t="s">
        <v>153</v>
      </c>
    </row>
    <row r="80" spans="1:13" outlineLevel="1" x14ac:dyDescent="0.25">
      <c r="A80" s="64">
        <f t="shared" si="15"/>
        <v>15</v>
      </c>
      <c r="B80" s="64" t="str">
        <f t="shared" si="13"/>
        <v/>
      </c>
      <c r="C80" s="62">
        <f t="shared" si="14"/>
        <v>2</v>
      </c>
      <c r="D80" s="62" t="str">
        <f t="shared" si="9"/>
        <v>C</v>
      </c>
      <c r="E80" s="63">
        <v>3</v>
      </c>
      <c r="F80" s="63">
        <v>9</v>
      </c>
      <c r="G80" s="63">
        <v>13</v>
      </c>
      <c r="H80" s="63">
        <v>4</v>
      </c>
      <c r="I80" s="63">
        <v>6</v>
      </c>
      <c r="J80" s="63"/>
      <c r="K80" s="61">
        <v>2</v>
      </c>
      <c r="L80" t="s">
        <v>153</v>
      </c>
    </row>
    <row r="81" spans="1:13" outlineLevel="1" x14ac:dyDescent="0.25">
      <c r="A81" s="64">
        <f t="shared" si="15"/>
        <v>15</v>
      </c>
      <c r="B81" s="64" t="str">
        <f t="shared" si="13"/>
        <v/>
      </c>
      <c r="C81" s="62">
        <f t="shared" si="14"/>
        <v>3</v>
      </c>
      <c r="D81" s="62" t="str">
        <f t="shared" si="9"/>
        <v>C</v>
      </c>
      <c r="E81" s="63">
        <v>7</v>
      </c>
      <c r="F81" s="63">
        <v>2</v>
      </c>
      <c r="G81" s="63"/>
      <c r="H81" s="63">
        <v>8</v>
      </c>
      <c r="I81" s="63">
        <v>12</v>
      </c>
      <c r="J81" s="63"/>
      <c r="K81" s="61">
        <v>3</v>
      </c>
      <c r="L81" t="s">
        <v>153</v>
      </c>
    </row>
    <row r="82" spans="1:13" outlineLevel="1" x14ac:dyDescent="0.25">
      <c r="A82" s="64">
        <f t="shared" si="15"/>
        <v>15</v>
      </c>
      <c r="B82" s="64" t="str">
        <f t="shared" si="13"/>
        <v/>
      </c>
      <c r="C82" s="62">
        <f t="shared" si="14"/>
        <v>1</v>
      </c>
      <c r="D82" s="62" t="str">
        <f t="shared" si="9"/>
        <v>D</v>
      </c>
      <c r="E82" s="62">
        <v>9</v>
      </c>
      <c r="F82" s="62">
        <v>10</v>
      </c>
      <c r="G82" s="62">
        <v>7</v>
      </c>
      <c r="H82" s="62">
        <v>11</v>
      </c>
      <c r="I82" s="62">
        <v>12</v>
      </c>
      <c r="J82" s="62">
        <v>8</v>
      </c>
      <c r="K82" s="61">
        <v>1</v>
      </c>
      <c r="L82" t="s">
        <v>154</v>
      </c>
    </row>
    <row r="83" spans="1:13" outlineLevel="1" x14ac:dyDescent="0.25">
      <c r="A83" s="64">
        <f t="shared" si="15"/>
        <v>15</v>
      </c>
      <c r="B83" s="64" t="str">
        <f t="shared" si="13"/>
        <v/>
      </c>
      <c r="C83" s="62">
        <f t="shared" si="14"/>
        <v>2</v>
      </c>
      <c r="D83" s="62" t="str">
        <f t="shared" si="9"/>
        <v>D</v>
      </c>
      <c r="E83" s="62">
        <v>5</v>
      </c>
      <c r="F83" s="62">
        <v>13</v>
      </c>
      <c r="G83" s="62">
        <v>15</v>
      </c>
      <c r="H83" s="62">
        <v>4</v>
      </c>
      <c r="I83" s="62">
        <v>6</v>
      </c>
      <c r="J83" s="63"/>
      <c r="K83" s="61">
        <v>2</v>
      </c>
      <c r="L83" t="s">
        <v>154</v>
      </c>
    </row>
    <row r="84" spans="1:13" ht="15.75" outlineLevel="1" thickBot="1" x14ac:dyDescent="0.3">
      <c r="A84" s="64">
        <f t="shared" si="15"/>
        <v>15</v>
      </c>
      <c r="B84" s="64" t="str">
        <f t="shared" si="13"/>
        <v/>
      </c>
      <c r="C84" s="62">
        <f t="shared" si="14"/>
        <v>3</v>
      </c>
      <c r="D84" s="62" t="str">
        <f t="shared" si="9"/>
        <v>D</v>
      </c>
      <c r="E84" s="62">
        <v>1</v>
      </c>
      <c r="F84" s="62">
        <v>3</v>
      </c>
      <c r="G84" s="63"/>
      <c r="H84" s="62">
        <v>2</v>
      </c>
      <c r="I84" s="62">
        <v>14</v>
      </c>
      <c r="J84" s="63"/>
      <c r="K84" s="61">
        <v>3</v>
      </c>
      <c r="L84" t="s">
        <v>154</v>
      </c>
    </row>
    <row r="85" spans="1:13" ht="15.75" outlineLevel="1" thickTop="1" x14ac:dyDescent="0.25">
      <c r="A85" s="52">
        <v>16</v>
      </c>
      <c r="B85" s="52" t="str">
        <f t="shared" si="13"/>
        <v>16-A-1</v>
      </c>
      <c r="C85" s="58">
        <f>K85</f>
        <v>1</v>
      </c>
      <c r="D85" s="58" t="str">
        <f>IF(C85="","",L85)</f>
        <v>A</v>
      </c>
      <c r="E85" s="59">
        <v>1</v>
      </c>
      <c r="F85" s="59">
        <v>2</v>
      </c>
      <c r="G85" s="59"/>
      <c r="H85" s="59">
        <v>3</v>
      </c>
      <c r="I85" s="59">
        <v>4</v>
      </c>
      <c r="J85" s="59"/>
      <c r="K85" s="61">
        <v>1</v>
      </c>
      <c r="L85" t="s">
        <v>151</v>
      </c>
      <c r="M85" s="186" t="s">
        <v>281</v>
      </c>
    </row>
    <row r="86" spans="1:13" outlineLevel="1" x14ac:dyDescent="0.25">
      <c r="A86" s="52">
        <f>A85</f>
        <v>16</v>
      </c>
      <c r="B86" s="52" t="str">
        <f t="shared" si="13"/>
        <v>16-A-2</v>
      </c>
      <c r="C86" s="58">
        <f t="shared" ref="C86:C100" si="16">K86</f>
        <v>2</v>
      </c>
      <c r="D86" s="58" t="str">
        <f t="shared" ref="D86:D100" si="17">IF(C86="","",L86)</f>
        <v>A</v>
      </c>
      <c r="E86" s="59">
        <v>5</v>
      </c>
      <c r="F86" s="59">
        <v>6</v>
      </c>
      <c r="G86" s="59"/>
      <c r="H86" s="59">
        <v>7</v>
      </c>
      <c r="I86" s="59">
        <v>8</v>
      </c>
      <c r="J86" s="59"/>
      <c r="K86" s="61">
        <v>2</v>
      </c>
      <c r="L86" t="s">
        <v>151</v>
      </c>
    </row>
    <row r="87" spans="1:13" outlineLevel="1" x14ac:dyDescent="0.25">
      <c r="A87" s="52">
        <f t="shared" ref="A87:A100" si="18">A86</f>
        <v>16</v>
      </c>
      <c r="B87" s="52" t="str">
        <f t="shared" si="13"/>
        <v>16-A-3</v>
      </c>
      <c r="C87" s="58">
        <f t="shared" si="16"/>
        <v>3</v>
      </c>
      <c r="D87" s="58" t="str">
        <f t="shared" si="17"/>
        <v>A</v>
      </c>
      <c r="E87" s="59">
        <v>9</v>
      </c>
      <c r="F87" s="59">
        <v>10</v>
      </c>
      <c r="G87" s="59"/>
      <c r="H87" s="59">
        <v>11</v>
      </c>
      <c r="I87" s="59">
        <v>12</v>
      </c>
      <c r="J87" s="59"/>
      <c r="K87" s="61">
        <v>3</v>
      </c>
      <c r="L87" t="s">
        <v>151</v>
      </c>
    </row>
    <row r="88" spans="1:13" outlineLevel="1" x14ac:dyDescent="0.25">
      <c r="A88" s="52">
        <f t="shared" si="18"/>
        <v>16</v>
      </c>
      <c r="B88" s="52" t="str">
        <f t="shared" si="13"/>
        <v>16-A-4</v>
      </c>
      <c r="C88" s="58">
        <f t="shared" si="16"/>
        <v>4</v>
      </c>
      <c r="D88" s="58" t="str">
        <f t="shared" si="17"/>
        <v>A</v>
      </c>
      <c r="E88" s="59">
        <v>13</v>
      </c>
      <c r="F88" s="59">
        <v>14</v>
      </c>
      <c r="G88" s="59"/>
      <c r="H88" s="59">
        <v>15</v>
      </c>
      <c r="I88" s="59">
        <v>16</v>
      </c>
      <c r="J88" s="59"/>
      <c r="K88" s="61">
        <v>4</v>
      </c>
      <c r="L88" t="s">
        <v>151</v>
      </c>
    </row>
    <row r="89" spans="1:13" outlineLevel="1" x14ac:dyDescent="0.25">
      <c r="A89" s="52">
        <f t="shared" si="18"/>
        <v>16</v>
      </c>
      <c r="B89" s="52" t="str">
        <f t="shared" si="13"/>
        <v>16-B-1</v>
      </c>
      <c r="C89" s="58">
        <f t="shared" si="16"/>
        <v>1</v>
      </c>
      <c r="D89" s="58" t="str">
        <f t="shared" si="17"/>
        <v>B</v>
      </c>
      <c r="E89" s="59">
        <v>1</v>
      </c>
      <c r="F89" s="59">
        <v>5</v>
      </c>
      <c r="G89" s="59"/>
      <c r="H89" s="59">
        <v>9</v>
      </c>
      <c r="I89" s="59">
        <v>6</v>
      </c>
      <c r="J89" s="59"/>
      <c r="K89" s="61">
        <v>1</v>
      </c>
      <c r="L89" t="s">
        <v>152</v>
      </c>
    </row>
    <row r="90" spans="1:13" outlineLevel="1" x14ac:dyDescent="0.25">
      <c r="A90" s="52">
        <f t="shared" si="18"/>
        <v>16</v>
      </c>
      <c r="B90" s="52" t="str">
        <f t="shared" si="13"/>
        <v>16-B-2</v>
      </c>
      <c r="C90" s="58">
        <f t="shared" si="16"/>
        <v>2</v>
      </c>
      <c r="D90" s="58" t="str">
        <f t="shared" si="17"/>
        <v>B</v>
      </c>
      <c r="E90" s="59">
        <v>2</v>
      </c>
      <c r="F90" s="59">
        <v>7</v>
      </c>
      <c r="G90" s="59"/>
      <c r="H90" s="59">
        <v>10</v>
      </c>
      <c r="I90" s="59">
        <v>13</v>
      </c>
      <c r="J90" s="59"/>
      <c r="K90" s="61">
        <v>2</v>
      </c>
      <c r="L90" t="s">
        <v>152</v>
      </c>
    </row>
    <row r="91" spans="1:13" outlineLevel="1" x14ac:dyDescent="0.25">
      <c r="A91" s="52">
        <f t="shared" si="18"/>
        <v>16</v>
      </c>
      <c r="B91" s="52" t="str">
        <f t="shared" si="13"/>
        <v>16-B-3</v>
      </c>
      <c r="C91" s="58">
        <f t="shared" si="16"/>
        <v>3</v>
      </c>
      <c r="D91" s="58" t="str">
        <f t="shared" si="17"/>
        <v>B</v>
      </c>
      <c r="E91" s="59">
        <v>3</v>
      </c>
      <c r="F91" s="59">
        <v>8</v>
      </c>
      <c r="G91" s="59"/>
      <c r="H91" s="59">
        <v>11</v>
      </c>
      <c r="I91" s="59">
        <v>15</v>
      </c>
      <c r="J91" s="59"/>
      <c r="K91" s="61">
        <v>3</v>
      </c>
      <c r="L91" t="s">
        <v>152</v>
      </c>
    </row>
    <row r="92" spans="1:13" outlineLevel="1" x14ac:dyDescent="0.25">
      <c r="A92" s="52">
        <f t="shared" si="18"/>
        <v>16</v>
      </c>
      <c r="B92" s="52" t="str">
        <f t="shared" si="13"/>
        <v>16-B-4</v>
      </c>
      <c r="C92" s="58">
        <f t="shared" si="16"/>
        <v>4</v>
      </c>
      <c r="D92" s="58" t="str">
        <f t="shared" si="17"/>
        <v>B</v>
      </c>
      <c r="E92" s="59">
        <v>4</v>
      </c>
      <c r="F92" s="59">
        <v>16</v>
      </c>
      <c r="G92" s="59"/>
      <c r="H92" s="59">
        <v>12</v>
      </c>
      <c r="I92" s="59">
        <v>14</v>
      </c>
      <c r="J92" s="59"/>
      <c r="K92" s="61">
        <v>4</v>
      </c>
      <c r="L92" t="s">
        <v>152</v>
      </c>
    </row>
    <row r="93" spans="1:13" outlineLevel="1" x14ac:dyDescent="0.25">
      <c r="A93" s="52">
        <f t="shared" si="18"/>
        <v>16</v>
      </c>
      <c r="B93" s="52" t="str">
        <f t="shared" si="13"/>
        <v>16-C-1</v>
      </c>
      <c r="C93" s="58">
        <f t="shared" si="16"/>
        <v>1</v>
      </c>
      <c r="D93" s="58" t="str">
        <f t="shared" si="17"/>
        <v>C</v>
      </c>
      <c r="E93" s="59">
        <v>4</v>
      </c>
      <c r="F93" s="59">
        <v>8</v>
      </c>
      <c r="G93" s="59"/>
      <c r="H93" s="59">
        <v>12</v>
      </c>
      <c r="I93" s="59">
        <v>13</v>
      </c>
      <c r="J93" s="59"/>
      <c r="K93" s="61">
        <v>1</v>
      </c>
      <c r="L93" t="s">
        <v>153</v>
      </c>
    </row>
    <row r="94" spans="1:13" outlineLevel="1" x14ac:dyDescent="0.25">
      <c r="A94" s="52">
        <f t="shared" si="18"/>
        <v>16</v>
      </c>
      <c r="B94" s="52" t="str">
        <f t="shared" si="13"/>
        <v>16-C-2</v>
      </c>
      <c r="C94" s="58">
        <f t="shared" si="16"/>
        <v>2</v>
      </c>
      <c r="D94" s="58" t="str">
        <f t="shared" si="17"/>
        <v>C</v>
      </c>
      <c r="E94" s="59">
        <v>3</v>
      </c>
      <c r="F94" s="59">
        <v>7</v>
      </c>
      <c r="G94" s="59"/>
      <c r="H94" s="59">
        <v>9</v>
      </c>
      <c r="I94" s="59">
        <v>14</v>
      </c>
      <c r="J94" s="59"/>
      <c r="K94" s="61">
        <v>2</v>
      </c>
      <c r="L94" t="s">
        <v>153</v>
      </c>
    </row>
    <row r="95" spans="1:13" outlineLevel="1" x14ac:dyDescent="0.25">
      <c r="A95" s="52">
        <f t="shared" si="18"/>
        <v>16</v>
      </c>
      <c r="B95" s="52" t="str">
        <f t="shared" si="13"/>
        <v>16-C-3</v>
      </c>
      <c r="C95" s="58">
        <f t="shared" si="16"/>
        <v>3</v>
      </c>
      <c r="D95" s="58" t="str">
        <f t="shared" si="17"/>
        <v>C</v>
      </c>
      <c r="E95" s="59">
        <v>2</v>
      </c>
      <c r="F95" s="59">
        <v>5</v>
      </c>
      <c r="G95" s="59"/>
      <c r="H95" s="59">
        <v>11</v>
      </c>
      <c r="I95" s="59">
        <v>16</v>
      </c>
      <c r="J95" s="59"/>
      <c r="K95" s="61">
        <v>3</v>
      </c>
      <c r="L95" t="s">
        <v>153</v>
      </c>
    </row>
    <row r="96" spans="1:13" outlineLevel="1" x14ac:dyDescent="0.25">
      <c r="A96" s="52">
        <f t="shared" si="18"/>
        <v>16</v>
      </c>
      <c r="B96" s="52" t="str">
        <f t="shared" si="13"/>
        <v>16-C-4</v>
      </c>
      <c r="C96" s="58">
        <f t="shared" si="16"/>
        <v>4</v>
      </c>
      <c r="D96" s="58" t="str">
        <f t="shared" si="17"/>
        <v>C</v>
      </c>
      <c r="E96" s="59">
        <v>1</v>
      </c>
      <c r="F96" s="59">
        <v>10</v>
      </c>
      <c r="G96" s="59"/>
      <c r="H96" s="59">
        <v>6</v>
      </c>
      <c r="I96" s="59">
        <v>15</v>
      </c>
      <c r="J96" s="59"/>
      <c r="K96" s="61">
        <v>4</v>
      </c>
      <c r="L96" t="s">
        <v>153</v>
      </c>
    </row>
    <row r="97" spans="1:13" outlineLevel="1" x14ac:dyDescent="0.25">
      <c r="A97" s="52">
        <f t="shared" si="18"/>
        <v>16</v>
      </c>
      <c r="B97" s="52" t="str">
        <f t="shared" si="13"/>
        <v>16-D-1</v>
      </c>
      <c r="C97" s="58">
        <f t="shared" si="16"/>
        <v>1</v>
      </c>
      <c r="D97" s="58" t="str">
        <f t="shared" si="17"/>
        <v>D</v>
      </c>
      <c r="E97" s="59">
        <v>10</v>
      </c>
      <c r="F97" s="59">
        <v>8</v>
      </c>
      <c r="G97" s="59"/>
      <c r="H97" s="59">
        <v>14</v>
      </c>
      <c r="I97" s="59">
        <v>1</v>
      </c>
      <c r="J97" s="59"/>
      <c r="K97" s="61">
        <v>1</v>
      </c>
      <c r="L97" t="s">
        <v>154</v>
      </c>
    </row>
    <row r="98" spans="1:13" outlineLevel="1" x14ac:dyDescent="0.25">
      <c r="A98" s="52">
        <f t="shared" si="18"/>
        <v>16</v>
      </c>
      <c r="B98" s="52" t="str">
        <f t="shared" si="13"/>
        <v>16-D-2</v>
      </c>
      <c r="C98" s="58">
        <f t="shared" si="16"/>
        <v>2</v>
      </c>
      <c r="D98" s="58" t="str">
        <f t="shared" si="17"/>
        <v>D</v>
      </c>
      <c r="E98" s="59">
        <v>11</v>
      </c>
      <c r="F98" s="59">
        <v>4</v>
      </c>
      <c r="G98" s="59"/>
      <c r="H98" s="59">
        <v>15</v>
      </c>
      <c r="I98" s="59">
        <v>7</v>
      </c>
      <c r="J98" s="59"/>
      <c r="K98" s="61">
        <v>2</v>
      </c>
      <c r="L98" t="s">
        <v>154</v>
      </c>
    </row>
    <row r="99" spans="1:13" outlineLevel="1" x14ac:dyDescent="0.25">
      <c r="A99" s="52">
        <f t="shared" si="18"/>
        <v>16</v>
      </c>
      <c r="B99" s="52" t="str">
        <f t="shared" si="13"/>
        <v>16-D-3</v>
      </c>
      <c r="C99" s="58">
        <f t="shared" si="16"/>
        <v>3</v>
      </c>
      <c r="D99" s="58" t="str">
        <f t="shared" si="17"/>
        <v>D</v>
      </c>
      <c r="E99" s="59">
        <v>12</v>
      </c>
      <c r="F99" s="59">
        <v>3</v>
      </c>
      <c r="G99" s="59"/>
      <c r="H99" s="59">
        <v>16</v>
      </c>
      <c r="I99" s="59">
        <v>6</v>
      </c>
      <c r="J99" s="59"/>
      <c r="K99" s="61">
        <v>3</v>
      </c>
      <c r="L99" t="s">
        <v>154</v>
      </c>
    </row>
    <row r="100" spans="1:13" ht="15.75" outlineLevel="1" thickBot="1" x14ac:dyDescent="0.3">
      <c r="A100" s="52">
        <f t="shared" si="18"/>
        <v>16</v>
      </c>
      <c r="B100" s="52" t="str">
        <f t="shared" si="13"/>
        <v>16-D-4</v>
      </c>
      <c r="C100" s="58">
        <f t="shared" si="16"/>
        <v>4</v>
      </c>
      <c r="D100" s="58" t="str">
        <f t="shared" si="17"/>
        <v>D</v>
      </c>
      <c r="E100" s="59">
        <v>13</v>
      </c>
      <c r="F100" s="59">
        <v>2</v>
      </c>
      <c r="G100" s="59"/>
      <c r="H100" s="59">
        <v>9</v>
      </c>
      <c r="I100" s="59">
        <v>5</v>
      </c>
      <c r="J100" s="59"/>
      <c r="K100" s="61">
        <v>4</v>
      </c>
      <c r="L100" t="s">
        <v>154</v>
      </c>
    </row>
    <row r="101" spans="1:13" ht="15.75" outlineLevel="1" thickTop="1" x14ac:dyDescent="0.25">
      <c r="A101" s="64">
        <v>17</v>
      </c>
      <c r="B101" s="64" t="str">
        <f t="shared" si="13"/>
        <v/>
      </c>
      <c r="C101" s="62">
        <f>K101</f>
        <v>1</v>
      </c>
      <c r="D101" s="62" t="str">
        <f>IF(C101="","",L101)</f>
        <v>A</v>
      </c>
      <c r="E101" s="63">
        <v>1</v>
      </c>
      <c r="F101" s="63">
        <v>2</v>
      </c>
      <c r="G101" s="63">
        <v>17</v>
      </c>
      <c r="H101" s="63">
        <v>3</v>
      </c>
      <c r="I101" s="63">
        <v>4</v>
      </c>
      <c r="J101" s="63"/>
      <c r="K101" s="61">
        <v>1</v>
      </c>
      <c r="L101" t="s">
        <v>151</v>
      </c>
      <c r="M101" s="186" t="s">
        <v>281</v>
      </c>
    </row>
    <row r="102" spans="1:13" outlineLevel="1" x14ac:dyDescent="0.25">
      <c r="A102" s="64">
        <f>A101</f>
        <v>17</v>
      </c>
      <c r="B102" s="64" t="str">
        <f t="shared" si="13"/>
        <v/>
      </c>
      <c r="C102" s="62">
        <f t="shared" ref="C102:C165" si="19">K102</f>
        <v>2</v>
      </c>
      <c r="D102" s="62" t="str">
        <f t="shared" ref="D102:D165" si="20">IF(C102="","",L102)</f>
        <v>A</v>
      </c>
      <c r="E102" s="63">
        <v>5</v>
      </c>
      <c r="F102" s="63">
        <v>6</v>
      </c>
      <c r="G102" s="63"/>
      <c r="H102" s="63">
        <v>7</v>
      </c>
      <c r="I102" s="63">
        <v>8</v>
      </c>
      <c r="J102" s="63"/>
      <c r="K102" s="61">
        <v>2</v>
      </c>
      <c r="L102" t="s">
        <v>151</v>
      </c>
    </row>
    <row r="103" spans="1:13" outlineLevel="1" x14ac:dyDescent="0.25">
      <c r="A103" s="64">
        <f t="shared" ref="A103:A116" si="21">A102</f>
        <v>17</v>
      </c>
      <c r="B103" s="64" t="str">
        <f t="shared" si="13"/>
        <v/>
      </c>
      <c r="C103" s="62">
        <f t="shared" si="19"/>
        <v>3</v>
      </c>
      <c r="D103" s="62" t="str">
        <f t="shared" si="20"/>
        <v>A</v>
      </c>
      <c r="E103" s="63">
        <v>9</v>
      </c>
      <c r="F103" s="63">
        <v>10</v>
      </c>
      <c r="G103" s="63"/>
      <c r="H103" s="63">
        <v>11</v>
      </c>
      <c r="I103" s="63">
        <v>12</v>
      </c>
      <c r="J103" s="63"/>
      <c r="K103" s="61">
        <v>3</v>
      </c>
      <c r="L103" t="s">
        <v>151</v>
      </c>
    </row>
    <row r="104" spans="1:13" outlineLevel="1" x14ac:dyDescent="0.25">
      <c r="A104" s="64">
        <f t="shared" si="21"/>
        <v>17</v>
      </c>
      <c r="B104" s="64" t="str">
        <f t="shared" si="13"/>
        <v/>
      </c>
      <c r="C104" s="62">
        <f t="shared" si="19"/>
        <v>4</v>
      </c>
      <c r="D104" s="62" t="str">
        <f t="shared" si="20"/>
        <v>A</v>
      </c>
      <c r="E104" s="63">
        <v>13</v>
      </c>
      <c r="F104" s="63">
        <v>14</v>
      </c>
      <c r="G104" s="63"/>
      <c r="H104" s="63">
        <v>15</v>
      </c>
      <c r="I104" s="63">
        <v>16</v>
      </c>
      <c r="J104" s="63"/>
      <c r="K104" s="61">
        <v>4</v>
      </c>
      <c r="L104" t="s">
        <v>151</v>
      </c>
    </row>
    <row r="105" spans="1:13" outlineLevel="1" x14ac:dyDescent="0.25">
      <c r="A105" s="64">
        <f t="shared" si="21"/>
        <v>17</v>
      </c>
      <c r="B105" s="64" t="str">
        <f t="shared" si="13"/>
        <v/>
      </c>
      <c r="C105" s="62">
        <f t="shared" si="19"/>
        <v>1</v>
      </c>
      <c r="D105" s="62" t="str">
        <f t="shared" si="20"/>
        <v>B</v>
      </c>
      <c r="E105" s="63">
        <v>7</v>
      </c>
      <c r="F105" s="63">
        <v>10</v>
      </c>
      <c r="G105" s="63">
        <v>13</v>
      </c>
      <c r="H105" s="63">
        <v>17</v>
      </c>
      <c r="I105" s="63">
        <v>1</v>
      </c>
      <c r="J105" s="63"/>
      <c r="K105" s="61">
        <v>1</v>
      </c>
      <c r="L105" t="s">
        <v>152</v>
      </c>
    </row>
    <row r="106" spans="1:13" outlineLevel="1" x14ac:dyDescent="0.25">
      <c r="A106" s="64">
        <f t="shared" si="21"/>
        <v>17</v>
      </c>
      <c r="B106" s="64" t="str">
        <f t="shared" si="13"/>
        <v/>
      </c>
      <c r="C106" s="62">
        <f t="shared" si="19"/>
        <v>2</v>
      </c>
      <c r="D106" s="62" t="str">
        <f t="shared" si="20"/>
        <v>B</v>
      </c>
      <c r="E106" s="63">
        <v>2</v>
      </c>
      <c r="F106" s="63">
        <v>5</v>
      </c>
      <c r="G106" s="63"/>
      <c r="H106" s="63">
        <v>9</v>
      </c>
      <c r="I106" s="63">
        <v>16</v>
      </c>
      <c r="J106" s="63"/>
      <c r="K106" s="61">
        <v>2</v>
      </c>
      <c r="L106" t="s">
        <v>152</v>
      </c>
    </row>
    <row r="107" spans="1:13" outlineLevel="1" x14ac:dyDescent="0.25">
      <c r="A107" s="64">
        <f t="shared" si="21"/>
        <v>17</v>
      </c>
      <c r="B107" s="64" t="str">
        <f t="shared" si="13"/>
        <v/>
      </c>
      <c r="C107" s="62">
        <f t="shared" si="19"/>
        <v>3</v>
      </c>
      <c r="D107" s="62" t="str">
        <f t="shared" si="20"/>
        <v>B</v>
      </c>
      <c r="E107" s="63">
        <v>3</v>
      </c>
      <c r="F107" s="63">
        <v>8</v>
      </c>
      <c r="G107" s="63"/>
      <c r="H107" s="63">
        <v>11</v>
      </c>
      <c r="I107" s="63">
        <v>15</v>
      </c>
      <c r="J107" s="63"/>
      <c r="K107" s="61">
        <v>3</v>
      </c>
      <c r="L107" t="s">
        <v>152</v>
      </c>
    </row>
    <row r="108" spans="1:13" outlineLevel="1" x14ac:dyDescent="0.25">
      <c r="A108" s="64">
        <f t="shared" si="21"/>
        <v>17</v>
      </c>
      <c r="B108" s="64" t="str">
        <f t="shared" si="13"/>
        <v/>
      </c>
      <c r="C108" s="62">
        <f t="shared" si="19"/>
        <v>4</v>
      </c>
      <c r="D108" s="62" t="str">
        <f t="shared" si="20"/>
        <v>B</v>
      </c>
      <c r="E108" s="63">
        <v>4</v>
      </c>
      <c r="F108" s="63">
        <v>6</v>
      </c>
      <c r="G108" s="63"/>
      <c r="H108" s="63">
        <v>12</v>
      </c>
      <c r="I108" s="63">
        <v>14</v>
      </c>
      <c r="J108" s="63"/>
      <c r="K108" s="61">
        <v>4</v>
      </c>
      <c r="L108" t="s">
        <v>152</v>
      </c>
    </row>
    <row r="109" spans="1:13" outlineLevel="1" x14ac:dyDescent="0.25">
      <c r="A109" s="64">
        <f t="shared" si="21"/>
        <v>17</v>
      </c>
      <c r="B109" s="64" t="str">
        <f t="shared" si="13"/>
        <v/>
      </c>
      <c r="C109" s="62">
        <f t="shared" si="19"/>
        <v>1</v>
      </c>
      <c r="D109" s="62" t="str">
        <f t="shared" si="20"/>
        <v>C</v>
      </c>
      <c r="E109" s="63">
        <v>4</v>
      </c>
      <c r="F109" s="63">
        <v>9</v>
      </c>
      <c r="G109" s="63">
        <v>14</v>
      </c>
      <c r="H109" s="63">
        <v>3</v>
      </c>
      <c r="I109" s="63">
        <v>7</v>
      </c>
      <c r="J109" s="63"/>
      <c r="K109" s="61">
        <v>1</v>
      </c>
      <c r="L109" t="s">
        <v>153</v>
      </c>
    </row>
    <row r="110" spans="1:13" outlineLevel="1" x14ac:dyDescent="0.25">
      <c r="A110" s="64">
        <f t="shared" si="21"/>
        <v>17</v>
      </c>
      <c r="B110" s="64" t="str">
        <f t="shared" si="13"/>
        <v/>
      </c>
      <c r="C110" s="62">
        <f t="shared" si="19"/>
        <v>2</v>
      </c>
      <c r="D110" s="62" t="str">
        <f t="shared" si="20"/>
        <v>C</v>
      </c>
      <c r="E110" s="63">
        <v>8</v>
      </c>
      <c r="F110" s="63">
        <v>17</v>
      </c>
      <c r="G110" s="63"/>
      <c r="H110" s="63">
        <v>12</v>
      </c>
      <c r="I110" s="63">
        <v>13</v>
      </c>
      <c r="J110" s="63"/>
      <c r="K110" s="61">
        <v>2</v>
      </c>
      <c r="L110" t="s">
        <v>153</v>
      </c>
    </row>
    <row r="111" spans="1:13" outlineLevel="1" x14ac:dyDescent="0.25">
      <c r="A111" s="64">
        <f t="shared" si="21"/>
        <v>17</v>
      </c>
      <c r="B111" s="64" t="str">
        <f t="shared" si="13"/>
        <v/>
      </c>
      <c r="C111" s="62">
        <f t="shared" si="19"/>
        <v>3</v>
      </c>
      <c r="D111" s="62" t="str">
        <f t="shared" si="20"/>
        <v>C</v>
      </c>
      <c r="E111" s="63">
        <v>2</v>
      </c>
      <c r="F111" s="63">
        <v>5</v>
      </c>
      <c r="G111" s="63"/>
      <c r="H111" s="63">
        <v>11</v>
      </c>
      <c r="I111" s="69">
        <v>16</v>
      </c>
      <c r="J111" s="63"/>
      <c r="K111" s="61">
        <v>3</v>
      </c>
      <c r="L111" t="s">
        <v>153</v>
      </c>
    </row>
    <row r="112" spans="1:13" outlineLevel="1" x14ac:dyDescent="0.25">
      <c r="A112" s="64">
        <f t="shared" si="21"/>
        <v>17</v>
      </c>
      <c r="B112" s="64" t="str">
        <f t="shared" si="13"/>
        <v/>
      </c>
      <c r="C112" s="62">
        <f t="shared" si="19"/>
        <v>4</v>
      </c>
      <c r="D112" s="62" t="str">
        <f t="shared" si="20"/>
        <v>C</v>
      </c>
      <c r="E112" s="63">
        <v>1</v>
      </c>
      <c r="F112" s="63">
        <v>10</v>
      </c>
      <c r="G112" s="63"/>
      <c r="H112" s="63">
        <v>6</v>
      </c>
      <c r="I112" s="69">
        <v>15</v>
      </c>
      <c r="J112" s="63"/>
      <c r="K112" s="61">
        <v>4</v>
      </c>
      <c r="L112" t="s">
        <v>153</v>
      </c>
    </row>
    <row r="113" spans="1:13" outlineLevel="1" x14ac:dyDescent="0.25">
      <c r="A113" s="64">
        <f t="shared" si="21"/>
        <v>17</v>
      </c>
      <c r="B113" s="64" t="str">
        <f t="shared" si="13"/>
        <v/>
      </c>
      <c r="C113" s="62">
        <f t="shared" si="19"/>
        <v>1</v>
      </c>
      <c r="D113" s="62" t="str">
        <f t="shared" si="20"/>
        <v>D</v>
      </c>
      <c r="E113" s="62">
        <v>3</v>
      </c>
      <c r="F113" s="62">
        <v>5</v>
      </c>
      <c r="G113" s="62">
        <v>12</v>
      </c>
      <c r="H113" s="62">
        <v>6</v>
      </c>
      <c r="I113" s="191">
        <v>17</v>
      </c>
      <c r="J113" s="63"/>
      <c r="K113" s="61">
        <v>1</v>
      </c>
      <c r="L113" t="s">
        <v>154</v>
      </c>
    </row>
    <row r="114" spans="1:13" outlineLevel="1" x14ac:dyDescent="0.25">
      <c r="A114" s="64">
        <f t="shared" si="21"/>
        <v>17</v>
      </c>
      <c r="B114" s="64" t="str">
        <f t="shared" si="13"/>
        <v/>
      </c>
      <c r="C114" s="62">
        <f t="shared" si="19"/>
        <v>2</v>
      </c>
      <c r="D114" s="62" t="str">
        <f t="shared" si="20"/>
        <v>D</v>
      </c>
      <c r="E114" s="62">
        <v>8</v>
      </c>
      <c r="F114" s="62">
        <v>14</v>
      </c>
      <c r="G114" s="63"/>
      <c r="H114" s="62">
        <v>11</v>
      </c>
      <c r="I114" s="191">
        <v>16</v>
      </c>
      <c r="J114" s="63"/>
      <c r="K114" s="61">
        <v>2</v>
      </c>
      <c r="L114" t="s">
        <v>154</v>
      </c>
    </row>
    <row r="115" spans="1:13" outlineLevel="1" x14ac:dyDescent="0.25">
      <c r="A115" s="64">
        <f t="shared" si="21"/>
        <v>17</v>
      </c>
      <c r="B115" s="64" t="str">
        <f t="shared" si="13"/>
        <v/>
      </c>
      <c r="C115" s="62">
        <f t="shared" si="19"/>
        <v>3</v>
      </c>
      <c r="D115" s="62" t="str">
        <f t="shared" si="20"/>
        <v>D</v>
      </c>
      <c r="E115" s="62">
        <v>7</v>
      </c>
      <c r="F115" s="62">
        <v>9</v>
      </c>
      <c r="G115" s="63"/>
      <c r="H115" s="62">
        <v>1</v>
      </c>
      <c r="I115" s="62">
        <v>13</v>
      </c>
      <c r="J115" s="63"/>
      <c r="K115" s="61">
        <v>3</v>
      </c>
      <c r="L115" t="s">
        <v>154</v>
      </c>
    </row>
    <row r="116" spans="1:13" ht="15.75" outlineLevel="1" thickBot="1" x14ac:dyDescent="0.3">
      <c r="A116" s="64">
        <f t="shared" si="21"/>
        <v>17</v>
      </c>
      <c r="B116" s="64" t="str">
        <f t="shared" si="13"/>
        <v/>
      </c>
      <c r="C116" s="62">
        <f t="shared" si="19"/>
        <v>4</v>
      </c>
      <c r="D116" s="62" t="str">
        <f t="shared" si="20"/>
        <v>D</v>
      </c>
      <c r="E116" s="62">
        <v>10</v>
      </c>
      <c r="F116" s="62">
        <v>15</v>
      </c>
      <c r="G116" s="63"/>
      <c r="H116" s="62">
        <v>2</v>
      </c>
      <c r="I116" s="62">
        <v>4</v>
      </c>
      <c r="J116" s="63"/>
      <c r="K116" s="61">
        <v>4</v>
      </c>
      <c r="L116" t="s">
        <v>154</v>
      </c>
    </row>
    <row r="117" spans="1:13" ht="15.75" outlineLevel="1" thickTop="1" x14ac:dyDescent="0.25">
      <c r="A117" s="52">
        <v>18</v>
      </c>
      <c r="B117" s="52" t="str">
        <f t="shared" si="13"/>
        <v/>
      </c>
      <c r="C117" s="58">
        <f t="shared" si="19"/>
        <v>1</v>
      </c>
      <c r="D117" s="58" t="str">
        <f t="shared" si="20"/>
        <v>A</v>
      </c>
      <c r="E117" s="59">
        <v>1</v>
      </c>
      <c r="F117" s="59">
        <v>2</v>
      </c>
      <c r="G117" s="59">
        <v>10</v>
      </c>
      <c r="H117" s="59">
        <v>3</v>
      </c>
      <c r="I117" s="59">
        <v>11</v>
      </c>
      <c r="J117" s="59">
        <v>18</v>
      </c>
      <c r="K117" s="61">
        <v>1</v>
      </c>
      <c r="L117" t="s">
        <v>151</v>
      </c>
      <c r="M117" s="186" t="s">
        <v>281</v>
      </c>
    </row>
    <row r="118" spans="1:13" outlineLevel="1" x14ac:dyDescent="0.25">
      <c r="A118" s="52">
        <f>A117</f>
        <v>18</v>
      </c>
      <c r="B118" s="52" t="str">
        <f t="shared" si="13"/>
        <v/>
      </c>
      <c r="C118" s="58">
        <f t="shared" si="19"/>
        <v>2</v>
      </c>
      <c r="D118" s="58" t="str">
        <f t="shared" si="20"/>
        <v>A</v>
      </c>
      <c r="E118" s="59">
        <v>4</v>
      </c>
      <c r="F118" s="59">
        <v>5</v>
      </c>
      <c r="G118" s="59"/>
      <c r="H118" s="59">
        <v>6</v>
      </c>
      <c r="I118" s="59">
        <v>8</v>
      </c>
      <c r="J118" s="59"/>
      <c r="K118" s="61">
        <v>2</v>
      </c>
      <c r="L118" t="s">
        <v>151</v>
      </c>
    </row>
    <row r="119" spans="1:13" outlineLevel="1" x14ac:dyDescent="0.25">
      <c r="A119" s="52">
        <f t="shared" ref="A119:A132" si="22">A118</f>
        <v>18</v>
      </c>
      <c r="B119" s="52" t="str">
        <f t="shared" si="13"/>
        <v/>
      </c>
      <c r="C119" s="58">
        <f t="shared" si="19"/>
        <v>3</v>
      </c>
      <c r="D119" s="58" t="str">
        <f t="shared" si="20"/>
        <v>A</v>
      </c>
      <c r="E119" s="59">
        <v>7</v>
      </c>
      <c r="F119" s="59">
        <v>9</v>
      </c>
      <c r="G119" s="59"/>
      <c r="H119" s="59">
        <v>12</v>
      </c>
      <c r="I119" s="59">
        <v>14</v>
      </c>
      <c r="J119" s="59"/>
      <c r="K119" s="61">
        <v>3</v>
      </c>
      <c r="L119" t="s">
        <v>151</v>
      </c>
    </row>
    <row r="120" spans="1:13" outlineLevel="1" x14ac:dyDescent="0.25">
      <c r="A120" s="52">
        <f t="shared" si="22"/>
        <v>18</v>
      </c>
      <c r="B120" s="52" t="str">
        <f t="shared" si="13"/>
        <v/>
      </c>
      <c r="C120" s="58">
        <f t="shared" si="19"/>
        <v>4</v>
      </c>
      <c r="D120" s="58" t="str">
        <f t="shared" si="20"/>
        <v>A</v>
      </c>
      <c r="E120" s="59">
        <v>13</v>
      </c>
      <c r="F120" s="59">
        <v>15</v>
      </c>
      <c r="G120" s="59"/>
      <c r="H120" s="59">
        <v>16</v>
      </c>
      <c r="I120" s="59">
        <v>17</v>
      </c>
      <c r="J120" s="59"/>
      <c r="K120" s="61">
        <v>4</v>
      </c>
      <c r="L120" t="s">
        <v>151</v>
      </c>
    </row>
    <row r="121" spans="1:13" outlineLevel="1" x14ac:dyDescent="0.25">
      <c r="A121" s="52">
        <f t="shared" si="22"/>
        <v>18</v>
      </c>
      <c r="B121" s="52" t="str">
        <f t="shared" si="13"/>
        <v/>
      </c>
      <c r="C121" s="58">
        <f t="shared" si="19"/>
        <v>1</v>
      </c>
      <c r="D121" s="58" t="str">
        <f t="shared" si="20"/>
        <v>B</v>
      </c>
      <c r="E121" s="59">
        <v>5</v>
      </c>
      <c r="F121" s="59">
        <v>15</v>
      </c>
      <c r="G121" s="59">
        <v>17</v>
      </c>
      <c r="H121" s="59">
        <v>4</v>
      </c>
      <c r="I121" s="59">
        <v>12</v>
      </c>
      <c r="J121" s="59">
        <v>13</v>
      </c>
      <c r="K121" s="61">
        <v>1</v>
      </c>
      <c r="L121" t="s">
        <v>152</v>
      </c>
    </row>
    <row r="122" spans="1:13" outlineLevel="1" x14ac:dyDescent="0.25">
      <c r="A122" s="52">
        <f t="shared" si="22"/>
        <v>18</v>
      </c>
      <c r="B122" s="52" t="str">
        <f t="shared" si="13"/>
        <v/>
      </c>
      <c r="C122" s="58">
        <f t="shared" si="19"/>
        <v>2</v>
      </c>
      <c r="D122" s="58" t="str">
        <f t="shared" si="20"/>
        <v>B</v>
      </c>
      <c r="E122" s="59">
        <v>1</v>
      </c>
      <c r="F122" s="59">
        <v>3</v>
      </c>
      <c r="G122" s="59"/>
      <c r="H122" s="59">
        <v>6</v>
      </c>
      <c r="I122" s="59">
        <v>9</v>
      </c>
      <c r="J122" s="59"/>
      <c r="K122" s="61">
        <v>2</v>
      </c>
      <c r="L122" t="s">
        <v>152</v>
      </c>
    </row>
    <row r="123" spans="1:13" outlineLevel="1" x14ac:dyDescent="0.25">
      <c r="A123" s="52">
        <f t="shared" si="22"/>
        <v>18</v>
      </c>
      <c r="B123" s="52" t="str">
        <f t="shared" si="13"/>
        <v/>
      </c>
      <c r="C123" s="58">
        <f t="shared" si="19"/>
        <v>3</v>
      </c>
      <c r="D123" s="58" t="str">
        <f t="shared" si="20"/>
        <v>B</v>
      </c>
      <c r="E123" s="59">
        <v>2</v>
      </c>
      <c r="F123" s="59">
        <v>11</v>
      </c>
      <c r="G123" s="59"/>
      <c r="H123" s="59">
        <v>16</v>
      </c>
      <c r="I123" s="59">
        <v>18</v>
      </c>
      <c r="J123" s="59"/>
      <c r="K123" s="61">
        <v>3</v>
      </c>
      <c r="L123" t="s">
        <v>152</v>
      </c>
    </row>
    <row r="124" spans="1:13" outlineLevel="1" x14ac:dyDescent="0.25">
      <c r="A124" s="52">
        <f t="shared" si="22"/>
        <v>18</v>
      </c>
      <c r="B124" s="52" t="str">
        <f t="shared" si="13"/>
        <v/>
      </c>
      <c r="C124" s="58">
        <f t="shared" si="19"/>
        <v>4</v>
      </c>
      <c r="D124" s="58" t="str">
        <f t="shared" si="20"/>
        <v>B</v>
      </c>
      <c r="E124" s="59">
        <v>7</v>
      </c>
      <c r="F124" s="59">
        <v>8</v>
      </c>
      <c r="G124" s="59"/>
      <c r="H124" s="59">
        <v>10</v>
      </c>
      <c r="I124" s="59">
        <v>14</v>
      </c>
      <c r="J124" s="59"/>
      <c r="K124" s="61">
        <v>4</v>
      </c>
      <c r="L124" t="s">
        <v>152</v>
      </c>
    </row>
    <row r="125" spans="1:13" outlineLevel="1" x14ac:dyDescent="0.25">
      <c r="A125" s="52">
        <f t="shared" si="22"/>
        <v>18</v>
      </c>
      <c r="B125" s="52" t="str">
        <f t="shared" si="13"/>
        <v/>
      </c>
      <c r="C125" s="58">
        <f t="shared" si="19"/>
        <v>1</v>
      </c>
      <c r="D125" s="58" t="str">
        <f t="shared" si="20"/>
        <v>C</v>
      </c>
      <c r="E125" s="59">
        <v>6</v>
      </c>
      <c r="F125" s="59">
        <v>7</v>
      </c>
      <c r="G125" s="59">
        <v>14</v>
      </c>
      <c r="H125" s="59">
        <v>8</v>
      </c>
      <c r="I125" s="59">
        <v>9</v>
      </c>
      <c r="J125" s="59">
        <v>16</v>
      </c>
      <c r="K125" s="61">
        <v>1</v>
      </c>
      <c r="L125" t="s">
        <v>153</v>
      </c>
    </row>
    <row r="126" spans="1:13" outlineLevel="1" x14ac:dyDescent="0.25">
      <c r="A126" s="52">
        <f t="shared" si="22"/>
        <v>18</v>
      </c>
      <c r="B126" s="52" t="str">
        <f t="shared" si="13"/>
        <v/>
      </c>
      <c r="C126" s="58">
        <f t="shared" si="19"/>
        <v>2</v>
      </c>
      <c r="D126" s="58" t="str">
        <f t="shared" si="20"/>
        <v>C</v>
      </c>
      <c r="E126" s="59">
        <v>1</v>
      </c>
      <c r="F126" s="59">
        <v>4</v>
      </c>
      <c r="G126" s="59"/>
      <c r="H126" s="59">
        <v>5</v>
      </c>
      <c r="I126" s="59">
        <v>10</v>
      </c>
      <c r="J126" s="59"/>
      <c r="K126" s="61">
        <v>2</v>
      </c>
      <c r="L126" t="s">
        <v>153</v>
      </c>
    </row>
    <row r="127" spans="1:13" outlineLevel="1" x14ac:dyDescent="0.25">
      <c r="A127" s="52">
        <f t="shared" si="22"/>
        <v>18</v>
      </c>
      <c r="B127" s="52" t="str">
        <f t="shared" si="13"/>
        <v/>
      </c>
      <c r="C127" s="58">
        <f t="shared" si="19"/>
        <v>3</v>
      </c>
      <c r="D127" s="58" t="str">
        <f t="shared" si="20"/>
        <v>C</v>
      </c>
      <c r="E127" s="59">
        <v>11</v>
      </c>
      <c r="F127" s="59">
        <v>12</v>
      </c>
      <c r="G127" s="59"/>
      <c r="H127" s="59">
        <v>13</v>
      </c>
      <c r="I127" s="59">
        <v>18</v>
      </c>
      <c r="J127" s="59"/>
      <c r="K127" s="61">
        <v>3</v>
      </c>
      <c r="L127" t="s">
        <v>153</v>
      </c>
    </row>
    <row r="128" spans="1:13" outlineLevel="1" x14ac:dyDescent="0.25">
      <c r="A128" s="52">
        <f t="shared" si="22"/>
        <v>18</v>
      </c>
      <c r="B128" s="52" t="str">
        <f t="shared" si="13"/>
        <v/>
      </c>
      <c r="C128" s="58">
        <f t="shared" si="19"/>
        <v>4</v>
      </c>
      <c r="D128" s="58" t="str">
        <f t="shared" si="20"/>
        <v>C</v>
      </c>
      <c r="E128" s="59">
        <v>2</v>
      </c>
      <c r="F128" s="59">
        <v>3</v>
      </c>
      <c r="G128" s="59"/>
      <c r="H128" s="59">
        <v>15</v>
      </c>
      <c r="I128" s="59">
        <v>17</v>
      </c>
      <c r="J128" s="59"/>
      <c r="K128" s="61">
        <v>4</v>
      </c>
      <c r="L128" t="s">
        <v>153</v>
      </c>
    </row>
    <row r="129" spans="1:13" outlineLevel="1" x14ac:dyDescent="0.25">
      <c r="A129" s="52">
        <f t="shared" si="22"/>
        <v>18</v>
      </c>
      <c r="B129" s="52" t="str">
        <f t="shared" si="13"/>
        <v/>
      </c>
      <c r="C129" s="58">
        <f t="shared" si="19"/>
        <v>1</v>
      </c>
      <c r="D129" s="58" t="str">
        <f t="shared" si="20"/>
        <v>D</v>
      </c>
      <c r="E129" s="58">
        <v>1</v>
      </c>
      <c r="F129" s="58">
        <v>5</v>
      </c>
      <c r="G129" s="58">
        <v>17</v>
      </c>
      <c r="H129" s="58">
        <v>4</v>
      </c>
      <c r="I129" s="58">
        <v>11</v>
      </c>
      <c r="J129" s="58">
        <v>16</v>
      </c>
      <c r="K129" s="61">
        <v>1</v>
      </c>
      <c r="L129" t="s">
        <v>154</v>
      </c>
    </row>
    <row r="130" spans="1:13" outlineLevel="1" x14ac:dyDescent="0.25">
      <c r="A130" s="52">
        <f t="shared" si="22"/>
        <v>18</v>
      </c>
      <c r="B130" s="52" t="str">
        <f t="shared" si="13"/>
        <v/>
      </c>
      <c r="C130" s="58">
        <f t="shared" si="19"/>
        <v>2</v>
      </c>
      <c r="D130" s="58" t="str">
        <f t="shared" si="20"/>
        <v>D</v>
      </c>
      <c r="E130" s="58">
        <v>2</v>
      </c>
      <c r="F130" s="58">
        <v>15</v>
      </c>
      <c r="G130" s="59"/>
      <c r="H130" s="58">
        <v>9</v>
      </c>
      <c r="I130" s="58">
        <v>12</v>
      </c>
      <c r="J130" s="59"/>
      <c r="K130" s="61">
        <v>2</v>
      </c>
      <c r="L130" t="s">
        <v>154</v>
      </c>
    </row>
    <row r="131" spans="1:13" outlineLevel="1" x14ac:dyDescent="0.25">
      <c r="A131" s="52">
        <f t="shared" si="22"/>
        <v>18</v>
      </c>
      <c r="B131" s="52" t="str">
        <f t="shared" si="13"/>
        <v/>
      </c>
      <c r="C131" s="58">
        <f t="shared" si="19"/>
        <v>3</v>
      </c>
      <c r="D131" s="58" t="str">
        <f t="shared" si="20"/>
        <v>D</v>
      </c>
      <c r="E131" s="58">
        <v>3</v>
      </c>
      <c r="F131" s="58">
        <v>13</v>
      </c>
      <c r="G131" s="59"/>
      <c r="H131" s="58">
        <v>7</v>
      </c>
      <c r="I131" s="58">
        <v>18</v>
      </c>
      <c r="J131" s="59"/>
      <c r="K131" s="61">
        <v>3</v>
      </c>
      <c r="L131" t="s">
        <v>154</v>
      </c>
    </row>
    <row r="132" spans="1:13" ht="15.75" outlineLevel="1" thickBot="1" x14ac:dyDescent="0.3">
      <c r="A132" s="52">
        <f t="shared" si="22"/>
        <v>18</v>
      </c>
      <c r="B132" s="52" t="str">
        <f t="shared" si="13"/>
        <v/>
      </c>
      <c r="C132" s="58">
        <f t="shared" si="19"/>
        <v>4</v>
      </c>
      <c r="D132" s="58" t="str">
        <f t="shared" si="20"/>
        <v>D</v>
      </c>
      <c r="E132" s="58">
        <v>6</v>
      </c>
      <c r="F132" s="58">
        <v>10</v>
      </c>
      <c r="G132" s="59"/>
      <c r="H132" s="58">
        <v>8</v>
      </c>
      <c r="I132" s="58">
        <v>14</v>
      </c>
      <c r="J132" s="59"/>
      <c r="K132" s="61">
        <v>4</v>
      </c>
      <c r="L132" t="s">
        <v>154</v>
      </c>
    </row>
    <row r="133" spans="1:13" ht="15.75" outlineLevel="1" thickTop="1" x14ac:dyDescent="0.25">
      <c r="A133" s="64">
        <v>19</v>
      </c>
      <c r="B133" s="64" t="str">
        <f t="shared" ref="B133:B196" si="23">IF(A133&lt;&gt;$B$3,"",$B$3&amp;"-"&amp;D133&amp;"-"&amp;C133)</f>
        <v/>
      </c>
      <c r="C133" s="62">
        <f t="shared" si="19"/>
        <v>1</v>
      </c>
      <c r="D133" s="62" t="str">
        <f t="shared" si="20"/>
        <v>A</v>
      </c>
      <c r="E133" s="63">
        <v>1</v>
      </c>
      <c r="F133" s="63">
        <v>5</v>
      </c>
      <c r="G133" s="63">
        <v>10</v>
      </c>
      <c r="H133" s="63">
        <v>8</v>
      </c>
      <c r="I133" s="63">
        <v>16</v>
      </c>
      <c r="J133" s="63">
        <v>17</v>
      </c>
      <c r="K133" s="61">
        <v>1</v>
      </c>
      <c r="L133" t="s">
        <v>151</v>
      </c>
      <c r="M133" s="186" t="s">
        <v>281</v>
      </c>
    </row>
    <row r="134" spans="1:13" outlineLevel="1" x14ac:dyDescent="0.25">
      <c r="A134" s="64">
        <f>A133</f>
        <v>19</v>
      </c>
      <c r="B134" s="64" t="str">
        <f t="shared" si="23"/>
        <v/>
      </c>
      <c r="C134" s="62">
        <f t="shared" si="19"/>
        <v>2</v>
      </c>
      <c r="D134" s="62" t="str">
        <f t="shared" si="20"/>
        <v>A</v>
      </c>
      <c r="E134" s="63">
        <v>6</v>
      </c>
      <c r="F134" s="63">
        <v>13</v>
      </c>
      <c r="G134" s="63">
        <v>14</v>
      </c>
      <c r="H134" s="63">
        <v>2</v>
      </c>
      <c r="I134" s="63">
        <v>9</v>
      </c>
      <c r="J134" s="63"/>
      <c r="K134" s="61">
        <v>2</v>
      </c>
      <c r="L134" t="s">
        <v>151</v>
      </c>
    </row>
    <row r="135" spans="1:13" outlineLevel="1" x14ac:dyDescent="0.25">
      <c r="A135" s="64">
        <f t="shared" ref="A135:A148" si="24">A134</f>
        <v>19</v>
      </c>
      <c r="B135" s="64" t="str">
        <f t="shared" si="23"/>
        <v/>
      </c>
      <c r="C135" s="62">
        <f t="shared" si="19"/>
        <v>3</v>
      </c>
      <c r="D135" s="62" t="str">
        <f t="shared" si="20"/>
        <v>A</v>
      </c>
      <c r="E135" s="63">
        <v>3</v>
      </c>
      <c r="F135" s="63">
        <v>4</v>
      </c>
      <c r="G135" s="63"/>
      <c r="H135" s="63">
        <v>15</v>
      </c>
      <c r="I135" s="63">
        <v>18</v>
      </c>
      <c r="J135" s="63"/>
      <c r="K135" s="61">
        <v>3</v>
      </c>
      <c r="L135" t="s">
        <v>151</v>
      </c>
    </row>
    <row r="136" spans="1:13" outlineLevel="1" x14ac:dyDescent="0.25">
      <c r="A136" s="64">
        <f t="shared" si="24"/>
        <v>19</v>
      </c>
      <c r="B136" s="64" t="str">
        <f t="shared" si="23"/>
        <v/>
      </c>
      <c r="C136" s="62">
        <f t="shared" si="19"/>
        <v>4</v>
      </c>
      <c r="D136" s="62" t="str">
        <f t="shared" si="20"/>
        <v>A</v>
      </c>
      <c r="E136" s="63">
        <v>7</v>
      </c>
      <c r="F136" s="63">
        <v>19</v>
      </c>
      <c r="G136" s="63"/>
      <c r="H136" s="63">
        <v>11</v>
      </c>
      <c r="I136" s="63">
        <v>12</v>
      </c>
      <c r="J136" s="63"/>
      <c r="K136" s="61">
        <v>4</v>
      </c>
      <c r="L136" t="s">
        <v>151</v>
      </c>
    </row>
    <row r="137" spans="1:13" outlineLevel="1" x14ac:dyDescent="0.25">
      <c r="A137" s="64">
        <f t="shared" si="24"/>
        <v>19</v>
      </c>
      <c r="B137" s="64" t="str">
        <f t="shared" si="23"/>
        <v/>
      </c>
      <c r="C137" s="62">
        <f t="shared" si="19"/>
        <v>1</v>
      </c>
      <c r="D137" s="62" t="str">
        <f t="shared" si="20"/>
        <v>B</v>
      </c>
      <c r="E137" s="63">
        <v>4</v>
      </c>
      <c r="F137" s="63">
        <v>7</v>
      </c>
      <c r="G137" s="63">
        <v>10</v>
      </c>
      <c r="H137" s="63">
        <v>2</v>
      </c>
      <c r="I137" s="63">
        <v>12</v>
      </c>
      <c r="J137" s="63">
        <v>15</v>
      </c>
      <c r="K137" s="61">
        <v>1</v>
      </c>
      <c r="L137" t="s">
        <v>152</v>
      </c>
    </row>
    <row r="138" spans="1:13" outlineLevel="1" x14ac:dyDescent="0.25">
      <c r="A138" s="64">
        <f t="shared" si="24"/>
        <v>19</v>
      </c>
      <c r="B138" s="64" t="str">
        <f t="shared" si="23"/>
        <v/>
      </c>
      <c r="C138" s="62">
        <f t="shared" si="19"/>
        <v>2</v>
      </c>
      <c r="D138" s="62" t="str">
        <f t="shared" si="20"/>
        <v>B</v>
      </c>
      <c r="E138" s="63">
        <v>3</v>
      </c>
      <c r="F138" s="63">
        <v>11</v>
      </c>
      <c r="G138" s="63">
        <v>13</v>
      </c>
      <c r="H138" s="63">
        <v>1</v>
      </c>
      <c r="I138" s="63">
        <v>17</v>
      </c>
      <c r="J138" s="63"/>
      <c r="K138" s="61">
        <v>2</v>
      </c>
      <c r="L138" t="s">
        <v>152</v>
      </c>
    </row>
    <row r="139" spans="1:13" outlineLevel="1" x14ac:dyDescent="0.25">
      <c r="A139" s="64">
        <f t="shared" si="24"/>
        <v>19</v>
      </c>
      <c r="B139" s="64" t="str">
        <f t="shared" si="23"/>
        <v/>
      </c>
      <c r="C139" s="62">
        <f t="shared" si="19"/>
        <v>3</v>
      </c>
      <c r="D139" s="62" t="str">
        <f t="shared" si="20"/>
        <v>B</v>
      </c>
      <c r="E139" s="63">
        <v>6</v>
      </c>
      <c r="F139" s="63">
        <v>19</v>
      </c>
      <c r="G139" s="63"/>
      <c r="H139" s="63">
        <v>9</v>
      </c>
      <c r="I139" s="63">
        <v>18</v>
      </c>
      <c r="J139" s="63"/>
      <c r="K139" s="61">
        <v>3</v>
      </c>
      <c r="L139" t="s">
        <v>152</v>
      </c>
    </row>
    <row r="140" spans="1:13" outlineLevel="1" x14ac:dyDescent="0.25">
      <c r="A140" s="64">
        <f t="shared" si="24"/>
        <v>19</v>
      </c>
      <c r="B140" s="64" t="str">
        <f t="shared" si="23"/>
        <v/>
      </c>
      <c r="C140" s="62">
        <f t="shared" si="19"/>
        <v>4</v>
      </c>
      <c r="D140" s="62" t="str">
        <f t="shared" si="20"/>
        <v>B</v>
      </c>
      <c r="E140" s="63">
        <v>5</v>
      </c>
      <c r="F140" s="63">
        <v>16</v>
      </c>
      <c r="G140" s="63"/>
      <c r="H140" s="63">
        <v>8</v>
      </c>
      <c r="I140" s="63">
        <v>14</v>
      </c>
      <c r="J140" s="63"/>
      <c r="K140" s="61">
        <v>4</v>
      </c>
      <c r="L140" t="s">
        <v>152</v>
      </c>
    </row>
    <row r="141" spans="1:13" outlineLevel="1" x14ac:dyDescent="0.25">
      <c r="A141" s="64">
        <f t="shared" si="24"/>
        <v>19</v>
      </c>
      <c r="B141" s="64" t="str">
        <f t="shared" si="23"/>
        <v/>
      </c>
      <c r="C141" s="62">
        <f t="shared" si="19"/>
        <v>1</v>
      </c>
      <c r="D141" s="62" t="str">
        <f t="shared" si="20"/>
        <v>C</v>
      </c>
      <c r="E141" s="63">
        <v>6</v>
      </c>
      <c r="F141" s="63">
        <v>7</v>
      </c>
      <c r="G141" s="63">
        <v>14</v>
      </c>
      <c r="H141" s="63">
        <v>8</v>
      </c>
      <c r="I141" s="63">
        <v>9</v>
      </c>
      <c r="J141" s="63">
        <v>16</v>
      </c>
      <c r="K141" s="61">
        <v>1</v>
      </c>
      <c r="L141" t="s">
        <v>153</v>
      </c>
    </row>
    <row r="142" spans="1:13" outlineLevel="1" x14ac:dyDescent="0.25">
      <c r="A142" s="64">
        <f t="shared" si="24"/>
        <v>19</v>
      </c>
      <c r="B142" s="64" t="str">
        <f t="shared" si="23"/>
        <v/>
      </c>
      <c r="C142" s="62">
        <f t="shared" si="19"/>
        <v>2</v>
      </c>
      <c r="D142" s="62" t="str">
        <f t="shared" si="20"/>
        <v>C</v>
      </c>
      <c r="E142" s="63">
        <v>18</v>
      </c>
      <c r="F142" s="63">
        <v>3</v>
      </c>
      <c r="G142" s="63">
        <v>19</v>
      </c>
      <c r="H142" s="63">
        <v>5</v>
      </c>
      <c r="I142" s="63">
        <v>17</v>
      </c>
      <c r="J142" s="63"/>
      <c r="K142" s="61">
        <v>2</v>
      </c>
      <c r="L142" t="s">
        <v>153</v>
      </c>
    </row>
    <row r="143" spans="1:13" outlineLevel="1" x14ac:dyDescent="0.25">
      <c r="A143" s="64">
        <f t="shared" si="24"/>
        <v>19</v>
      </c>
      <c r="B143" s="64" t="str">
        <f t="shared" si="23"/>
        <v/>
      </c>
      <c r="C143" s="62">
        <f t="shared" si="19"/>
        <v>3</v>
      </c>
      <c r="D143" s="62" t="str">
        <f t="shared" si="20"/>
        <v>C</v>
      </c>
      <c r="E143" s="63">
        <v>11</v>
      </c>
      <c r="F143" s="63">
        <v>12</v>
      </c>
      <c r="G143" s="63"/>
      <c r="H143" s="63">
        <v>4</v>
      </c>
      <c r="I143" s="63">
        <v>13</v>
      </c>
      <c r="J143" s="63"/>
      <c r="K143" s="61">
        <v>3</v>
      </c>
      <c r="L143" t="s">
        <v>153</v>
      </c>
    </row>
    <row r="144" spans="1:13" outlineLevel="1" x14ac:dyDescent="0.25">
      <c r="A144" s="64">
        <f t="shared" si="24"/>
        <v>19</v>
      </c>
      <c r="B144" s="64" t="str">
        <f t="shared" si="23"/>
        <v/>
      </c>
      <c r="C144" s="62">
        <f t="shared" si="19"/>
        <v>4</v>
      </c>
      <c r="D144" s="62" t="str">
        <f t="shared" si="20"/>
        <v>C</v>
      </c>
      <c r="E144" s="63">
        <v>2</v>
      </c>
      <c r="F144" s="63">
        <v>1</v>
      </c>
      <c r="G144" s="63"/>
      <c r="H144" s="63">
        <v>10</v>
      </c>
      <c r="I144" s="63">
        <v>15</v>
      </c>
      <c r="J144" s="63"/>
      <c r="K144" s="61">
        <v>4</v>
      </c>
      <c r="L144" t="s">
        <v>153</v>
      </c>
    </row>
    <row r="145" spans="1:13" outlineLevel="1" x14ac:dyDescent="0.25">
      <c r="A145" s="64">
        <f t="shared" si="24"/>
        <v>19</v>
      </c>
      <c r="B145" s="64" t="str">
        <f t="shared" si="23"/>
        <v/>
      </c>
      <c r="C145" s="62">
        <f t="shared" si="19"/>
        <v>1</v>
      </c>
      <c r="D145" s="62" t="str">
        <f t="shared" si="20"/>
        <v>D</v>
      </c>
      <c r="E145" s="62">
        <v>4</v>
      </c>
      <c r="F145" s="62">
        <v>15</v>
      </c>
      <c r="G145" s="62">
        <v>17</v>
      </c>
      <c r="H145" s="62">
        <v>5</v>
      </c>
      <c r="I145" s="62">
        <v>12</v>
      </c>
      <c r="J145" s="62">
        <v>13</v>
      </c>
      <c r="K145" s="61">
        <v>1</v>
      </c>
      <c r="L145" t="s">
        <v>154</v>
      </c>
    </row>
    <row r="146" spans="1:13" outlineLevel="1" x14ac:dyDescent="0.25">
      <c r="A146" s="64">
        <f t="shared" si="24"/>
        <v>19</v>
      </c>
      <c r="B146" s="64" t="str">
        <f t="shared" si="23"/>
        <v/>
      </c>
      <c r="C146" s="62">
        <f t="shared" si="19"/>
        <v>2</v>
      </c>
      <c r="D146" s="62" t="str">
        <f t="shared" si="20"/>
        <v>D</v>
      </c>
      <c r="E146" s="62">
        <v>2</v>
      </c>
      <c r="F146" s="62">
        <v>6</v>
      </c>
      <c r="G146" s="62">
        <v>9</v>
      </c>
      <c r="H146" s="62">
        <v>3</v>
      </c>
      <c r="I146" s="62">
        <v>19</v>
      </c>
      <c r="J146" s="63"/>
      <c r="K146" s="61">
        <v>2</v>
      </c>
      <c r="L146" t="s">
        <v>154</v>
      </c>
    </row>
    <row r="147" spans="1:13" outlineLevel="1" x14ac:dyDescent="0.25">
      <c r="A147" s="64">
        <f t="shared" si="24"/>
        <v>19</v>
      </c>
      <c r="B147" s="64" t="str">
        <f t="shared" si="23"/>
        <v/>
      </c>
      <c r="C147" s="62">
        <f t="shared" si="19"/>
        <v>3</v>
      </c>
      <c r="D147" s="62" t="str">
        <f t="shared" si="20"/>
        <v>D</v>
      </c>
      <c r="E147" s="62">
        <v>1</v>
      </c>
      <c r="F147" s="62">
        <v>11</v>
      </c>
      <c r="G147" s="63"/>
      <c r="H147" s="62">
        <v>16</v>
      </c>
      <c r="I147" s="62">
        <v>18</v>
      </c>
      <c r="J147" s="63"/>
      <c r="K147" s="61">
        <v>3</v>
      </c>
      <c r="L147" t="s">
        <v>154</v>
      </c>
    </row>
    <row r="148" spans="1:13" ht="15.75" outlineLevel="1" thickBot="1" x14ac:dyDescent="0.3">
      <c r="A148" s="64">
        <f t="shared" si="24"/>
        <v>19</v>
      </c>
      <c r="B148" s="64" t="str">
        <f t="shared" si="23"/>
        <v/>
      </c>
      <c r="C148" s="62">
        <f t="shared" si="19"/>
        <v>4</v>
      </c>
      <c r="D148" s="62" t="str">
        <f t="shared" si="20"/>
        <v>D</v>
      </c>
      <c r="E148" s="62">
        <v>7</v>
      </c>
      <c r="F148" s="62">
        <v>8</v>
      </c>
      <c r="G148" s="63"/>
      <c r="H148" s="62">
        <v>10</v>
      </c>
      <c r="I148" s="62">
        <v>14</v>
      </c>
      <c r="J148" s="63"/>
      <c r="K148" s="61">
        <v>4</v>
      </c>
      <c r="L148" t="s">
        <v>154</v>
      </c>
    </row>
    <row r="149" spans="1:13" ht="15.75" outlineLevel="1" thickTop="1" x14ac:dyDescent="0.25">
      <c r="A149" s="52">
        <v>20</v>
      </c>
      <c r="B149" s="66" t="str">
        <f t="shared" si="23"/>
        <v/>
      </c>
      <c r="C149" s="58">
        <f t="shared" si="19"/>
        <v>1</v>
      </c>
      <c r="D149" s="58" t="str">
        <f t="shared" si="20"/>
        <v>A</v>
      </c>
      <c r="E149" s="59">
        <v>1</v>
      </c>
      <c r="F149" s="59">
        <v>2</v>
      </c>
      <c r="G149" s="59"/>
      <c r="H149" s="59">
        <v>11</v>
      </c>
      <c r="I149" s="59">
        <v>12</v>
      </c>
      <c r="J149" s="59"/>
      <c r="K149" s="61">
        <v>1</v>
      </c>
      <c r="L149" t="s">
        <v>151</v>
      </c>
      <c r="M149" s="186" t="s">
        <v>281</v>
      </c>
    </row>
    <row r="150" spans="1:13" outlineLevel="1" x14ac:dyDescent="0.25">
      <c r="A150" s="52">
        <f>A149</f>
        <v>20</v>
      </c>
      <c r="B150" s="66" t="str">
        <f t="shared" si="23"/>
        <v/>
      </c>
      <c r="C150" s="58">
        <f t="shared" si="19"/>
        <v>2</v>
      </c>
      <c r="D150" s="58" t="str">
        <f t="shared" si="20"/>
        <v>A</v>
      </c>
      <c r="E150" s="59">
        <v>3</v>
      </c>
      <c r="F150" s="59">
        <v>4</v>
      </c>
      <c r="G150" s="59"/>
      <c r="H150" s="59">
        <v>13</v>
      </c>
      <c r="I150" s="59">
        <v>14</v>
      </c>
      <c r="J150" s="59"/>
      <c r="K150" s="61">
        <v>2</v>
      </c>
      <c r="L150" t="s">
        <v>151</v>
      </c>
    </row>
    <row r="151" spans="1:13" outlineLevel="1" x14ac:dyDescent="0.25">
      <c r="A151" s="52">
        <f t="shared" ref="A151:A168" si="25">A150</f>
        <v>20</v>
      </c>
      <c r="B151" s="66" t="str">
        <f t="shared" si="23"/>
        <v/>
      </c>
      <c r="C151" s="58">
        <f t="shared" si="19"/>
        <v>3</v>
      </c>
      <c r="D151" s="58" t="str">
        <f t="shared" si="20"/>
        <v>A</v>
      </c>
      <c r="E151" s="59">
        <v>5</v>
      </c>
      <c r="F151" s="59">
        <v>6</v>
      </c>
      <c r="G151" s="59"/>
      <c r="H151" s="59">
        <v>15</v>
      </c>
      <c r="I151" s="59">
        <v>16</v>
      </c>
      <c r="J151" s="59"/>
      <c r="K151" s="61">
        <v>3</v>
      </c>
      <c r="L151" t="s">
        <v>151</v>
      </c>
    </row>
    <row r="152" spans="1:13" outlineLevel="1" x14ac:dyDescent="0.25">
      <c r="A152" s="52">
        <f t="shared" si="25"/>
        <v>20</v>
      </c>
      <c r="B152" s="66" t="str">
        <f t="shared" si="23"/>
        <v/>
      </c>
      <c r="C152" s="58">
        <f t="shared" si="19"/>
        <v>4</v>
      </c>
      <c r="D152" s="58" t="str">
        <f t="shared" si="20"/>
        <v>A</v>
      </c>
      <c r="E152" s="59">
        <v>7</v>
      </c>
      <c r="F152" s="59">
        <v>8</v>
      </c>
      <c r="G152" s="59"/>
      <c r="H152" s="59">
        <v>17</v>
      </c>
      <c r="I152" s="59">
        <v>18</v>
      </c>
      <c r="J152" s="59"/>
      <c r="K152" s="61">
        <v>4</v>
      </c>
      <c r="L152" t="s">
        <v>151</v>
      </c>
    </row>
    <row r="153" spans="1:13" outlineLevel="1" x14ac:dyDescent="0.25">
      <c r="A153" s="52">
        <f t="shared" si="25"/>
        <v>20</v>
      </c>
      <c r="B153" s="66" t="str">
        <f t="shared" si="23"/>
        <v/>
      </c>
      <c r="C153" s="58">
        <f t="shared" si="19"/>
        <v>5</v>
      </c>
      <c r="D153" s="58" t="str">
        <f t="shared" si="20"/>
        <v>A</v>
      </c>
      <c r="E153" s="59">
        <v>9</v>
      </c>
      <c r="F153" s="59">
        <v>10</v>
      </c>
      <c r="G153" s="59"/>
      <c r="H153" s="59">
        <v>19</v>
      </c>
      <c r="I153" s="59">
        <v>20</v>
      </c>
      <c r="J153" s="59"/>
      <c r="K153" s="61">
        <v>5</v>
      </c>
      <c r="L153" t="s">
        <v>151</v>
      </c>
    </row>
    <row r="154" spans="1:13" outlineLevel="1" x14ac:dyDescent="0.25">
      <c r="A154" s="52">
        <f t="shared" si="25"/>
        <v>20</v>
      </c>
      <c r="B154" s="66" t="str">
        <f t="shared" si="23"/>
        <v/>
      </c>
      <c r="C154" s="58">
        <f t="shared" si="19"/>
        <v>1</v>
      </c>
      <c r="D154" s="58" t="str">
        <f t="shared" si="20"/>
        <v>B</v>
      </c>
      <c r="E154" s="59">
        <v>1</v>
      </c>
      <c r="F154" s="59">
        <v>5</v>
      </c>
      <c r="G154" s="59"/>
      <c r="H154" s="59">
        <v>14</v>
      </c>
      <c r="I154" s="59">
        <v>17</v>
      </c>
      <c r="J154" s="59"/>
      <c r="K154" s="61">
        <v>1</v>
      </c>
      <c r="L154" t="s">
        <v>152</v>
      </c>
    </row>
    <row r="155" spans="1:13" outlineLevel="1" x14ac:dyDescent="0.25">
      <c r="A155" s="52">
        <f t="shared" si="25"/>
        <v>20</v>
      </c>
      <c r="B155" s="66" t="str">
        <f t="shared" si="23"/>
        <v/>
      </c>
      <c r="C155" s="58">
        <f t="shared" si="19"/>
        <v>2</v>
      </c>
      <c r="D155" s="58" t="str">
        <f t="shared" si="20"/>
        <v>B</v>
      </c>
      <c r="E155" s="59">
        <v>3</v>
      </c>
      <c r="F155" s="59">
        <v>19</v>
      </c>
      <c r="G155" s="59"/>
      <c r="H155" s="59">
        <v>6</v>
      </c>
      <c r="I155" s="59">
        <v>12</v>
      </c>
      <c r="J155" s="59"/>
      <c r="K155" s="61">
        <v>2</v>
      </c>
      <c r="L155" t="s">
        <v>152</v>
      </c>
    </row>
    <row r="156" spans="1:13" outlineLevel="1" x14ac:dyDescent="0.25">
      <c r="A156" s="52">
        <f t="shared" si="25"/>
        <v>20</v>
      </c>
      <c r="B156" s="66" t="str">
        <f t="shared" si="23"/>
        <v/>
      </c>
      <c r="C156" s="58">
        <f t="shared" si="19"/>
        <v>3</v>
      </c>
      <c r="D156" s="58" t="str">
        <f t="shared" si="20"/>
        <v>B</v>
      </c>
      <c r="E156" s="59">
        <v>9</v>
      </c>
      <c r="F156" s="59">
        <v>13</v>
      </c>
      <c r="G156" s="59"/>
      <c r="H156" s="59">
        <v>4</v>
      </c>
      <c r="I156" s="59">
        <v>20</v>
      </c>
      <c r="J156" s="59"/>
      <c r="K156" s="61">
        <v>3</v>
      </c>
      <c r="L156" t="s">
        <v>152</v>
      </c>
    </row>
    <row r="157" spans="1:13" outlineLevel="1" x14ac:dyDescent="0.25">
      <c r="A157" s="52">
        <f t="shared" si="25"/>
        <v>20</v>
      </c>
      <c r="B157" s="66" t="str">
        <f t="shared" si="23"/>
        <v/>
      </c>
      <c r="C157" s="58">
        <f t="shared" si="19"/>
        <v>4</v>
      </c>
      <c r="D157" s="58" t="str">
        <f t="shared" si="20"/>
        <v>B</v>
      </c>
      <c r="E157" s="59">
        <v>11</v>
      </c>
      <c r="F157" s="59">
        <v>15</v>
      </c>
      <c r="G157" s="59"/>
      <c r="H157" s="59">
        <v>2</v>
      </c>
      <c r="I157" s="59">
        <v>8</v>
      </c>
      <c r="J157" s="59"/>
      <c r="K157" s="61">
        <v>4</v>
      </c>
      <c r="L157" t="s">
        <v>152</v>
      </c>
    </row>
    <row r="158" spans="1:13" outlineLevel="1" x14ac:dyDescent="0.25">
      <c r="A158" s="52">
        <f t="shared" si="25"/>
        <v>20</v>
      </c>
      <c r="B158" s="66" t="str">
        <f t="shared" si="23"/>
        <v/>
      </c>
      <c r="C158" s="58">
        <f t="shared" si="19"/>
        <v>5</v>
      </c>
      <c r="D158" s="58" t="str">
        <f t="shared" si="20"/>
        <v>B</v>
      </c>
      <c r="E158" s="59">
        <v>7</v>
      </c>
      <c r="F158" s="59">
        <v>16</v>
      </c>
      <c r="G158" s="59"/>
      <c r="H158" s="59">
        <v>10</v>
      </c>
      <c r="I158" s="59">
        <v>18</v>
      </c>
      <c r="J158" s="59"/>
      <c r="K158" s="61">
        <v>5</v>
      </c>
      <c r="L158" t="s">
        <v>152</v>
      </c>
    </row>
    <row r="159" spans="1:13" outlineLevel="1" x14ac:dyDescent="0.25">
      <c r="A159" s="52">
        <f t="shared" si="25"/>
        <v>20</v>
      </c>
      <c r="B159" s="66" t="str">
        <f t="shared" si="23"/>
        <v/>
      </c>
      <c r="C159" s="58">
        <f t="shared" si="19"/>
        <v>1</v>
      </c>
      <c r="D159" s="58" t="str">
        <f t="shared" si="20"/>
        <v>C</v>
      </c>
      <c r="E159" s="59">
        <v>1</v>
      </c>
      <c r="F159" s="59">
        <v>20</v>
      </c>
      <c r="G159" s="59"/>
      <c r="H159" s="59">
        <v>2</v>
      </c>
      <c r="I159" s="59">
        <v>19</v>
      </c>
      <c r="J159" s="59"/>
      <c r="K159" s="61">
        <v>1</v>
      </c>
      <c r="L159" t="s">
        <v>153</v>
      </c>
    </row>
    <row r="160" spans="1:13" outlineLevel="1" x14ac:dyDescent="0.25">
      <c r="A160" s="52">
        <f t="shared" si="25"/>
        <v>20</v>
      </c>
      <c r="B160" s="66" t="str">
        <f t="shared" si="23"/>
        <v/>
      </c>
      <c r="C160" s="58">
        <f t="shared" si="19"/>
        <v>2</v>
      </c>
      <c r="D160" s="58" t="str">
        <f t="shared" si="20"/>
        <v>C</v>
      </c>
      <c r="E160" s="59">
        <v>3</v>
      </c>
      <c r="F160" s="59">
        <v>7</v>
      </c>
      <c r="G160" s="59"/>
      <c r="H160" s="59">
        <v>4</v>
      </c>
      <c r="I160" s="59">
        <v>17</v>
      </c>
      <c r="J160" s="59"/>
      <c r="K160" s="61">
        <v>2</v>
      </c>
      <c r="L160" t="s">
        <v>153</v>
      </c>
    </row>
    <row r="161" spans="1:13" outlineLevel="1" x14ac:dyDescent="0.25">
      <c r="A161" s="52">
        <f t="shared" si="25"/>
        <v>20</v>
      </c>
      <c r="B161" s="66" t="str">
        <f t="shared" si="23"/>
        <v/>
      </c>
      <c r="C161" s="58">
        <f t="shared" si="19"/>
        <v>3</v>
      </c>
      <c r="D161" s="58" t="str">
        <f t="shared" si="20"/>
        <v>C</v>
      </c>
      <c r="E161" s="59">
        <v>5</v>
      </c>
      <c r="F161" s="59">
        <v>8</v>
      </c>
      <c r="G161" s="59"/>
      <c r="H161" s="59">
        <v>9</v>
      </c>
      <c r="I161" s="59">
        <v>16</v>
      </c>
      <c r="J161" s="59"/>
      <c r="K161" s="61">
        <v>3</v>
      </c>
      <c r="L161" t="s">
        <v>153</v>
      </c>
    </row>
    <row r="162" spans="1:13" outlineLevel="1" x14ac:dyDescent="0.25">
      <c r="A162" s="52">
        <f t="shared" si="25"/>
        <v>20</v>
      </c>
      <c r="B162" s="66" t="str">
        <f t="shared" si="23"/>
        <v/>
      </c>
      <c r="C162" s="58">
        <f t="shared" si="19"/>
        <v>4</v>
      </c>
      <c r="D162" s="58" t="str">
        <f t="shared" si="20"/>
        <v>C</v>
      </c>
      <c r="E162" s="59">
        <v>6</v>
      </c>
      <c r="F162" s="59">
        <v>15</v>
      </c>
      <c r="G162" s="59"/>
      <c r="H162" s="59">
        <v>10</v>
      </c>
      <c r="I162" s="59">
        <v>11</v>
      </c>
      <c r="J162" s="59"/>
      <c r="K162" s="61">
        <v>4</v>
      </c>
      <c r="L162" t="s">
        <v>153</v>
      </c>
    </row>
    <row r="163" spans="1:13" outlineLevel="1" x14ac:dyDescent="0.25">
      <c r="A163" s="52">
        <f t="shared" si="25"/>
        <v>20</v>
      </c>
      <c r="B163" s="66" t="str">
        <f t="shared" si="23"/>
        <v/>
      </c>
      <c r="C163" s="58">
        <f t="shared" si="19"/>
        <v>5</v>
      </c>
      <c r="D163" s="58" t="str">
        <f t="shared" si="20"/>
        <v>C</v>
      </c>
      <c r="E163" s="59">
        <v>12</v>
      </c>
      <c r="F163" s="59">
        <v>14</v>
      </c>
      <c r="G163" s="59"/>
      <c r="H163" s="59">
        <v>13</v>
      </c>
      <c r="I163" s="59">
        <v>18</v>
      </c>
      <c r="J163" s="59"/>
      <c r="K163" s="61">
        <v>5</v>
      </c>
      <c r="L163" t="s">
        <v>153</v>
      </c>
    </row>
    <row r="164" spans="1:13" outlineLevel="1" x14ac:dyDescent="0.25">
      <c r="A164" s="52">
        <f t="shared" si="25"/>
        <v>20</v>
      </c>
      <c r="B164" s="66" t="str">
        <f t="shared" si="23"/>
        <v/>
      </c>
      <c r="C164" s="58">
        <f t="shared" si="19"/>
        <v>1</v>
      </c>
      <c r="D164" s="58" t="str">
        <f t="shared" si="20"/>
        <v>D</v>
      </c>
      <c r="E164" s="59">
        <v>1</v>
      </c>
      <c r="F164" s="59">
        <v>3</v>
      </c>
      <c r="G164" s="59"/>
      <c r="H164" s="59">
        <v>16</v>
      </c>
      <c r="I164" s="59">
        <v>20</v>
      </c>
      <c r="J164" s="59"/>
      <c r="K164" s="61">
        <v>1</v>
      </c>
      <c r="L164" t="s">
        <v>154</v>
      </c>
    </row>
    <row r="165" spans="1:13" outlineLevel="1" x14ac:dyDescent="0.25">
      <c r="A165" s="52">
        <f t="shared" si="25"/>
        <v>20</v>
      </c>
      <c r="B165" s="66" t="str">
        <f t="shared" si="23"/>
        <v/>
      </c>
      <c r="C165" s="58">
        <f t="shared" si="19"/>
        <v>2</v>
      </c>
      <c r="D165" s="58" t="str">
        <f t="shared" si="20"/>
        <v>D</v>
      </c>
      <c r="E165" s="59">
        <v>2</v>
      </c>
      <c r="F165" s="59">
        <v>10</v>
      </c>
      <c r="G165" s="59"/>
      <c r="H165" s="59">
        <v>17</v>
      </c>
      <c r="I165" s="59">
        <v>19</v>
      </c>
      <c r="J165" s="59"/>
      <c r="K165" s="61">
        <v>2</v>
      </c>
      <c r="L165" t="s">
        <v>154</v>
      </c>
    </row>
    <row r="166" spans="1:13" outlineLevel="1" x14ac:dyDescent="0.25">
      <c r="A166" s="52">
        <f t="shared" si="25"/>
        <v>20</v>
      </c>
      <c r="B166" s="66" t="str">
        <f t="shared" si="23"/>
        <v/>
      </c>
      <c r="C166" s="58">
        <f t="shared" ref="C166:C229" si="26">K166</f>
        <v>3</v>
      </c>
      <c r="D166" s="58" t="str">
        <f t="shared" ref="D166:D229" si="27">IF(C166="","",L166)</f>
        <v>D</v>
      </c>
      <c r="E166" s="59">
        <v>4</v>
      </c>
      <c r="F166" s="59">
        <v>7</v>
      </c>
      <c r="G166" s="59"/>
      <c r="H166" s="59">
        <v>8</v>
      </c>
      <c r="I166" s="59">
        <v>14</v>
      </c>
      <c r="J166" s="59"/>
      <c r="K166" s="61">
        <v>3</v>
      </c>
      <c r="L166" t="s">
        <v>154</v>
      </c>
    </row>
    <row r="167" spans="1:13" outlineLevel="1" x14ac:dyDescent="0.25">
      <c r="A167" s="52">
        <f t="shared" si="25"/>
        <v>20</v>
      </c>
      <c r="B167" s="66" t="str">
        <f t="shared" si="23"/>
        <v/>
      </c>
      <c r="C167" s="58">
        <f t="shared" si="26"/>
        <v>4</v>
      </c>
      <c r="D167" s="58" t="str">
        <f t="shared" si="27"/>
        <v>D</v>
      </c>
      <c r="E167" s="59">
        <v>5</v>
      </c>
      <c r="F167" s="59">
        <v>15</v>
      </c>
      <c r="G167" s="59"/>
      <c r="H167" s="59">
        <v>6</v>
      </c>
      <c r="I167" s="59">
        <v>18</v>
      </c>
      <c r="J167" s="59"/>
      <c r="K167" s="61">
        <v>4</v>
      </c>
      <c r="L167" t="s">
        <v>154</v>
      </c>
    </row>
    <row r="168" spans="1:13" ht="15.75" outlineLevel="1" thickBot="1" x14ac:dyDescent="0.3">
      <c r="A168" s="52">
        <f t="shared" si="25"/>
        <v>20</v>
      </c>
      <c r="B168" s="66" t="str">
        <f t="shared" si="23"/>
        <v/>
      </c>
      <c r="C168" s="58">
        <f t="shared" si="26"/>
        <v>5</v>
      </c>
      <c r="D168" s="58" t="str">
        <f t="shared" si="27"/>
        <v>D</v>
      </c>
      <c r="E168" s="59">
        <v>9</v>
      </c>
      <c r="F168" s="59">
        <v>11</v>
      </c>
      <c r="G168" s="59"/>
      <c r="H168" s="59">
        <v>12</v>
      </c>
      <c r="I168" s="59">
        <v>13</v>
      </c>
      <c r="J168" s="59"/>
      <c r="K168" s="61">
        <v>5</v>
      </c>
      <c r="L168" t="s">
        <v>154</v>
      </c>
    </row>
    <row r="169" spans="1:13" ht="15.75" outlineLevel="1" thickTop="1" x14ac:dyDescent="0.25">
      <c r="A169" s="64">
        <v>21</v>
      </c>
      <c r="B169" s="64" t="str">
        <f t="shared" si="23"/>
        <v/>
      </c>
      <c r="C169" s="62">
        <f t="shared" si="26"/>
        <v>1</v>
      </c>
      <c r="D169" s="62" t="str">
        <f t="shared" si="27"/>
        <v>A</v>
      </c>
      <c r="E169" s="63">
        <v>1</v>
      </c>
      <c r="F169" s="63">
        <v>2</v>
      </c>
      <c r="G169" s="63">
        <v>21</v>
      </c>
      <c r="H169" s="63">
        <v>11</v>
      </c>
      <c r="I169" s="63">
        <v>12</v>
      </c>
      <c r="J169" s="62"/>
      <c r="K169" s="61">
        <v>1</v>
      </c>
      <c r="L169" t="s">
        <v>151</v>
      </c>
      <c r="M169" s="186" t="s">
        <v>281</v>
      </c>
    </row>
    <row r="170" spans="1:13" outlineLevel="1" x14ac:dyDescent="0.25">
      <c r="A170" s="64">
        <f t="shared" ref="A170:A188" si="28">A169</f>
        <v>21</v>
      </c>
      <c r="B170" s="64" t="str">
        <f t="shared" si="23"/>
        <v/>
      </c>
      <c r="C170" s="62">
        <f t="shared" si="26"/>
        <v>2</v>
      </c>
      <c r="D170" s="62" t="str">
        <f t="shared" si="27"/>
        <v>A</v>
      </c>
      <c r="E170" s="63">
        <v>3</v>
      </c>
      <c r="F170" s="63">
        <v>4</v>
      </c>
      <c r="G170" s="62"/>
      <c r="H170" s="63">
        <v>13</v>
      </c>
      <c r="I170" s="63">
        <v>14</v>
      </c>
      <c r="J170" s="62"/>
      <c r="K170" s="61">
        <v>2</v>
      </c>
      <c r="L170" t="s">
        <v>151</v>
      </c>
    </row>
    <row r="171" spans="1:13" outlineLevel="1" x14ac:dyDescent="0.25">
      <c r="A171" s="64">
        <f t="shared" si="28"/>
        <v>21</v>
      </c>
      <c r="B171" s="64" t="str">
        <f t="shared" si="23"/>
        <v/>
      </c>
      <c r="C171" s="62">
        <f t="shared" si="26"/>
        <v>3</v>
      </c>
      <c r="D171" s="62" t="str">
        <f t="shared" si="27"/>
        <v>A</v>
      </c>
      <c r="E171" s="63">
        <v>5</v>
      </c>
      <c r="F171" s="63">
        <v>6</v>
      </c>
      <c r="G171" s="62"/>
      <c r="H171" s="63">
        <v>15</v>
      </c>
      <c r="I171" s="63">
        <v>16</v>
      </c>
      <c r="J171" s="62"/>
      <c r="K171" s="61">
        <v>3</v>
      </c>
      <c r="L171" t="s">
        <v>151</v>
      </c>
    </row>
    <row r="172" spans="1:13" outlineLevel="1" x14ac:dyDescent="0.25">
      <c r="A172" s="64">
        <f t="shared" si="28"/>
        <v>21</v>
      </c>
      <c r="B172" s="64" t="str">
        <f t="shared" si="23"/>
        <v/>
      </c>
      <c r="C172" s="62">
        <f t="shared" si="26"/>
        <v>4</v>
      </c>
      <c r="D172" s="62" t="str">
        <f t="shared" si="27"/>
        <v>A</v>
      </c>
      <c r="E172" s="63">
        <v>7</v>
      </c>
      <c r="F172" s="63">
        <v>8</v>
      </c>
      <c r="G172" s="62"/>
      <c r="H172" s="63">
        <v>17</v>
      </c>
      <c r="I172" s="63">
        <v>18</v>
      </c>
      <c r="J172" s="62"/>
      <c r="K172" s="61">
        <v>4</v>
      </c>
      <c r="L172" t="s">
        <v>151</v>
      </c>
    </row>
    <row r="173" spans="1:13" outlineLevel="1" x14ac:dyDescent="0.25">
      <c r="A173" s="64">
        <f t="shared" si="28"/>
        <v>21</v>
      </c>
      <c r="B173" s="64" t="str">
        <f t="shared" si="23"/>
        <v/>
      </c>
      <c r="C173" s="62">
        <f t="shared" si="26"/>
        <v>5</v>
      </c>
      <c r="D173" s="62" t="str">
        <f t="shared" si="27"/>
        <v>A</v>
      </c>
      <c r="E173" s="63">
        <v>9</v>
      </c>
      <c r="F173" s="63">
        <v>10</v>
      </c>
      <c r="G173" s="62"/>
      <c r="H173" s="63">
        <v>19</v>
      </c>
      <c r="I173" s="63">
        <v>20</v>
      </c>
      <c r="J173" s="62"/>
      <c r="K173" s="61">
        <v>5</v>
      </c>
      <c r="L173" t="s">
        <v>151</v>
      </c>
    </row>
    <row r="174" spans="1:13" outlineLevel="1" x14ac:dyDescent="0.25">
      <c r="A174" s="64">
        <f t="shared" si="28"/>
        <v>21</v>
      </c>
      <c r="B174" s="64" t="str">
        <f t="shared" si="23"/>
        <v/>
      </c>
      <c r="C174" s="62">
        <f t="shared" si="26"/>
        <v>1</v>
      </c>
      <c r="D174" s="62" t="str">
        <f t="shared" si="27"/>
        <v>B</v>
      </c>
      <c r="E174" s="63">
        <v>11</v>
      </c>
      <c r="F174" s="63">
        <v>14</v>
      </c>
      <c r="G174" s="63">
        <v>19</v>
      </c>
      <c r="H174" s="63">
        <v>1</v>
      </c>
      <c r="I174" s="63">
        <v>12</v>
      </c>
      <c r="J174" s="62"/>
      <c r="K174" s="61">
        <v>1</v>
      </c>
      <c r="L174" t="s">
        <v>152</v>
      </c>
    </row>
    <row r="175" spans="1:13" outlineLevel="1" x14ac:dyDescent="0.25">
      <c r="A175" s="64">
        <f t="shared" si="28"/>
        <v>21</v>
      </c>
      <c r="B175" s="64" t="str">
        <f t="shared" si="23"/>
        <v/>
      </c>
      <c r="C175" s="62">
        <f t="shared" si="26"/>
        <v>2</v>
      </c>
      <c r="D175" s="62" t="str">
        <f t="shared" si="27"/>
        <v>B</v>
      </c>
      <c r="E175" s="63">
        <v>3</v>
      </c>
      <c r="F175" s="63">
        <v>18</v>
      </c>
      <c r="G175" s="62"/>
      <c r="H175" s="63">
        <v>4</v>
      </c>
      <c r="I175" s="63">
        <v>17</v>
      </c>
      <c r="J175" s="62"/>
      <c r="K175" s="61">
        <v>2</v>
      </c>
      <c r="L175" t="s">
        <v>152</v>
      </c>
    </row>
    <row r="176" spans="1:13" outlineLevel="1" x14ac:dyDescent="0.25">
      <c r="A176" s="64">
        <f t="shared" si="28"/>
        <v>21</v>
      </c>
      <c r="B176" s="64" t="str">
        <f t="shared" si="23"/>
        <v/>
      </c>
      <c r="C176" s="62">
        <f t="shared" si="26"/>
        <v>3</v>
      </c>
      <c r="D176" s="62" t="str">
        <f t="shared" si="27"/>
        <v>B</v>
      </c>
      <c r="E176" s="63">
        <v>6</v>
      </c>
      <c r="F176" s="63">
        <v>13</v>
      </c>
      <c r="G176" s="62"/>
      <c r="H176" s="63">
        <v>9</v>
      </c>
      <c r="I176" s="63">
        <v>20</v>
      </c>
      <c r="J176" s="62"/>
      <c r="K176" s="61">
        <v>3</v>
      </c>
      <c r="L176" t="s">
        <v>152</v>
      </c>
    </row>
    <row r="177" spans="1:13" outlineLevel="1" x14ac:dyDescent="0.25">
      <c r="A177" s="64">
        <f t="shared" si="28"/>
        <v>21</v>
      </c>
      <c r="B177" s="64" t="str">
        <f t="shared" si="23"/>
        <v/>
      </c>
      <c r="C177" s="62">
        <f t="shared" si="26"/>
        <v>4</v>
      </c>
      <c r="D177" s="62" t="str">
        <f t="shared" si="27"/>
        <v>B</v>
      </c>
      <c r="E177" s="63">
        <v>5</v>
      </c>
      <c r="F177" s="63">
        <v>15</v>
      </c>
      <c r="G177" s="62"/>
      <c r="H177" s="63">
        <v>8</v>
      </c>
      <c r="I177" s="63">
        <v>16</v>
      </c>
      <c r="J177" s="62"/>
      <c r="K177" s="61">
        <v>4</v>
      </c>
      <c r="L177" t="s">
        <v>152</v>
      </c>
    </row>
    <row r="178" spans="1:13" outlineLevel="1" x14ac:dyDescent="0.25">
      <c r="A178" s="64">
        <f t="shared" si="28"/>
        <v>21</v>
      </c>
      <c r="B178" s="64" t="str">
        <f t="shared" si="23"/>
        <v/>
      </c>
      <c r="C178" s="62">
        <f t="shared" si="26"/>
        <v>5</v>
      </c>
      <c r="D178" s="62" t="str">
        <f t="shared" si="27"/>
        <v>B</v>
      </c>
      <c r="E178" s="63">
        <v>2</v>
      </c>
      <c r="F178" s="63">
        <v>7</v>
      </c>
      <c r="G178" s="62"/>
      <c r="H178" s="63">
        <v>10</v>
      </c>
      <c r="I178" s="63">
        <v>21</v>
      </c>
      <c r="J178" s="62"/>
      <c r="K178" s="61">
        <v>5</v>
      </c>
      <c r="L178" t="s">
        <v>152</v>
      </c>
    </row>
    <row r="179" spans="1:13" outlineLevel="1" x14ac:dyDescent="0.25">
      <c r="A179" s="64">
        <f t="shared" si="28"/>
        <v>21</v>
      </c>
      <c r="B179" s="64" t="str">
        <f t="shared" si="23"/>
        <v/>
      </c>
      <c r="C179" s="62">
        <f t="shared" si="26"/>
        <v>1</v>
      </c>
      <c r="D179" s="62" t="str">
        <f t="shared" si="27"/>
        <v>C</v>
      </c>
      <c r="E179" s="63">
        <v>4</v>
      </c>
      <c r="F179" s="63">
        <v>5</v>
      </c>
      <c r="G179" s="63">
        <v>8</v>
      </c>
      <c r="H179" s="63">
        <v>10</v>
      </c>
      <c r="I179" s="63">
        <v>16</v>
      </c>
      <c r="J179" s="62"/>
      <c r="K179" s="61">
        <v>1</v>
      </c>
      <c r="L179" t="s">
        <v>153</v>
      </c>
    </row>
    <row r="180" spans="1:13" outlineLevel="1" x14ac:dyDescent="0.25">
      <c r="A180" s="64">
        <f t="shared" si="28"/>
        <v>21</v>
      </c>
      <c r="B180" s="64" t="str">
        <f t="shared" si="23"/>
        <v/>
      </c>
      <c r="C180" s="62">
        <f t="shared" si="26"/>
        <v>2</v>
      </c>
      <c r="D180" s="62" t="str">
        <f t="shared" si="27"/>
        <v>C</v>
      </c>
      <c r="E180" s="63">
        <v>3</v>
      </c>
      <c r="F180" s="63">
        <v>7</v>
      </c>
      <c r="G180" s="62"/>
      <c r="H180" s="63">
        <v>2</v>
      </c>
      <c r="I180" s="63">
        <v>17</v>
      </c>
      <c r="J180" s="62"/>
      <c r="K180" s="61">
        <v>2</v>
      </c>
      <c r="L180" t="s">
        <v>153</v>
      </c>
    </row>
    <row r="181" spans="1:13" outlineLevel="1" x14ac:dyDescent="0.25">
      <c r="A181" s="64">
        <f t="shared" si="28"/>
        <v>21</v>
      </c>
      <c r="B181" s="64" t="str">
        <f t="shared" si="23"/>
        <v/>
      </c>
      <c r="C181" s="62">
        <f t="shared" si="26"/>
        <v>3</v>
      </c>
      <c r="D181" s="62" t="str">
        <f t="shared" si="27"/>
        <v>C</v>
      </c>
      <c r="E181" s="63">
        <v>1</v>
      </c>
      <c r="F181" s="63">
        <v>20</v>
      </c>
      <c r="G181" s="62"/>
      <c r="H181" s="63">
        <v>13</v>
      </c>
      <c r="I181" s="63">
        <v>19</v>
      </c>
      <c r="J181" s="62"/>
      <c r="K181" s="61">
        <v>3</v>
      </c>
      <c r="L181" t="s">
        <v>153</v>
      </c>
    </row>
    <row r="182" spans="1:13" outlineLevel="1" x14ac:dyDescent="0.25">
      <c r="A182" s="64">
        <f t="shared" si="28"/>
        <v>21</v>
      </c>
      <c r="B182" s="64" t="str">
        <f t="shared" si="23"/>
        <v/>
      </c>
      <c r="C182" s="62">
        <f t="shared" si="26"/>
        <v>4</v>
      </c>
      <c r="D182" s="62" t="str">
        <f t="shared" si="27"/>
        <v>C</v>
      </c>
      <c r="E182" s="63">
        <v>6</v>
      </c>
      <c r="F182" s="63">
        <v>18</v>
      </c>
      <c r="G182" s="62"/>
      <c r="H182" s="63">
        <v>9</v>
      </c>
      <c r="I182" s="63">
        <v>15</v>
      </c>
      <c r="J182" s="62"/>
      <c r="K182" s="61">
        <v>4</v>
      </c>
      <c r="L182" t="s">
        <v>153</v>
      </c>
    </row>
    <row r="183" spans="1:13" outlineLevel="1" x14ac:dyDescent="0.25">
      <c r="A183" s="64">
        <f t="shared" si="28"/>
        <v>21</v>
      </c>
      <c r="B183" s="64" t="str">
        <f t="shared" si="23"/>
        <v/>
      </c>
      <c r="C183" s="62">
        <f t="shared" si="26"/>
        <v>5</v>
      </c>
      <c r="D183" s="62" t="str">
        <f t="shared" si="27"/>
        <v>C</v>
      </c>
      <c r="E183" s="63">
        <v>11</v>
      </c>
      <c r="F183" s="63">
        <v>21</v>
      </c>
      <c r="G183" s="62"/>
      <c r="H183" s="63">
        <v>12</v>
      </c>
      <c r="I183" s="63">
        <v>14</v>
      </c>
      <c r="J183" s="62"/>
      <c r="K183" s="61">
        <v>5</v>
      </c>
      <c r="L183" t="s">
        <v>153</v>
      </c>
    </row>
    <row r="184" spans="1:13" outlineLevel="1" x14ac:dyDescent="0.25">
      <c r="A184" s="64">
        <f t="shared" si="28"/>
        <v>21</v>
      </c>
      <c r="B184" s="64" t="str">
        <f t="shared" si="23"/>
        <v/>
      </c>
      <c r="C184" s="62">
        <f t="shared" si="26"/>
        <v>1</v>
      </c>
      <c r="D184" s="62" t="str">
        <f t="shared" si="27"/>
        <v>D</v>
      </c>
      <c r="E184" s="62">
        <v>6</v>
      </c>
      <c r="F184" s="62">
        <v>11</v>
      </c>
      <c r="G184" s="62">
        <v>18</v>
      </c>
      <c r="H184" s="62">
        <v>17</v>
      </c>
      <c r="I184" s="62">
        <v>20</v>
      </c>
      <c r="J184" s="62"/>
      <c r="K184" s="61">
        <v>1</v>
      </c>
      <c r="L184" t="s">
        <v>154</v>
      </c>
    </row>
    <row r="185" spans="1:13" outlineLevel="1" x14ac:dyDescent="0.25">
      <c r="A185" s="64">
        <f t="shared" si="28"/>
        <v>21</v>
      </c>
      <c r="B185" s="64" t="str">
        <f t="shared" si="23"/>
        <v/>
      </c>
      <c r="C185" s="62">
        <f t="shared" si="26"/>
        <v>2</v>
      </c>
      <c r="D185" s="62" t="str">
        <f t="shared" si="27"/>
        <v>D</v>
      </c>
      <c r="E185" s="62">
        <v>7</v>
      </c>
      <c r="F185" s="62">
        <v>12</v>
      </c>
      <c r="G185" s="62"/>
      <c r="H185" s="62">
        <v>3</v>
      </c>
      <c r="I185" s="62">
        <v>21</v>
      </c>
      <c r="J185" s="62"/>
      <c r="K185" s="61">
        <v>2</v>
      </c>
      <c r="L185" t="s">
        <v>154</v>
      </c>
    </row>
    <row r="186" spans="1:13" outlineLevel="1" x14ac:dyDescent="0.25">
      <c r="A186" s="64">
        <f t="shared" si="28"/>
        <v>21</v>
      </c>
      <c r="B186" s="64" t="str">
        <f t="shared" si="23"/>
        <v/>
      </c>
      <c r="C186" s="62">
        <f t="shared" si="26"/>
        <v>3</v>
      </c>
      <c r="D186" s="62" t="str">
        <f t="shared" si="27"/>
        <v>D</v>
      </c>
      <c r="E186" s="62">
        <v>5</v>
      </c>
      <c r="F186" s="62">
        <v>19</v>
      </c>
      <c r="G186" s="62"/>
      <c r="H186" s="62">
        <v>4</v>
      </c>
      <c r="I186" s="62">
        <v>8</v>
      </c>
      <c r="J186" s="62"/>
      <c r="K186" s="61">
        <v>3</v>
      </c>
      <c r="L186" t="s">
        <v>154</v>
      </c>
    </row>
    <row r="187" spans="1:13" outlineLevel="1" x14ac:dyDescent="0.25">
      <c r="A187" s="64">
        <f t="shared" si="28"/>
        <v>21</v>
      </c>
      <c r="B187" s="64" t="str">
        <f t="shared" si="23"/>
        <v/>
      </c>
      <c r="C187" s="62">
        <f t="shared" si="26"/>
        <v>4</v>
      </c>
      <c r="D187" s="62" t="str">
        <f t="shared" si="27"/>
        <v>D</v>
      </c>
      <c r="E187" s="62">
        <v>1</v>
      </c>
      <c r="F187" s="62">
        <v>15</v>
      </c>
      <c r="G187" s="62"/>
      <c r="H187" s="62">
        <v>10</v>
      </c>
      <c r="I187" s="62">
        <v>13</v>
      </c>
      <c r="J187" s="62"/>
      <c r="K187" s="61">
        <v>4</v>
      </c>
      <c r="L187" t="s">
        <v>154</v>
      </c>
    </row>
    <row r="188" spans="1:13" ht="15.75" outlineLevel="1" thickBot="1" x14ac:dyDescent="0.3">
      <c r="A188" s="64">
        <f t="shared" si="28"/>
        <v>21</v>
      </c>
      <c r="B188" s="64" t="str">
        <f t="shared" si="23"/>
        <v/>
      </c>
      <c r="C188" s="62">
        <f t="shared" si="26"/>
        <v>5</v>
      </c>
      <c r="D188" s="62" t="str">
        <f t="shared" si="27"/>
        <v>D</v>
      </c>
      <c r="E188" s="62">
        <v>9</v>
      </c>
      <c r="F188" s="62">
        <v>14</v>
      </c>
      <c r="G188" s="62"/>
      <c r="H188" s="62">
        <v>2</v>
      </c>
      <c r="I188" s="62">
        <v>16</v>
      </c>
      <c r="J188" s="62"/>
      <c r="K188" s="61">
        <v>5</v>
      </c>
      <c r="L188" t="s">
        <v>154</v>
      </c>
    </row>
    <row r="189" spans="1:13" ht="15.75" outlineLevel="1" thickTop="1" x14ac:dyDescent="0.25">
      <c r="A189" s="52">
        <v>22</v>
      </c>
      <c r="B189" s="52" t="str">
        <f t="shared" si="23"/>
        <v/>
      </c>
      <c r="C189" s="58">
        <f t="shared" si="26"/>
        <v>1</v>
      </c>
      <c r="D189" s="58" t="str">
        <f t="shared" si="27"/>
        <v>A</v>
      </c>
      <c r="E189" s="59">
        <v>1</v>
      </c>
      <c r="F189" s="59">
        <v>2</v>
      </c>
      <c r="G189" s="59">
        <v>21</v>
      </c>
      <c r="H189" s="59">
        <v>11</v>
      </c>
      <c r="I189" s="59">
        <v>12</v>
      </c>
      <c r="J189" s="59">
        <v>22</v>
      </c>
      <c r="K189" s="61">
        <v>1</v>
      </c>
      <c r="L189" t="s">
        <v>151</v>
      </c>
      <c r="M189" s="186" t="s">
        <v>281</v>
      </c>
    </row>
    <row r="190" spans="1:13" outlineLevel="1" x14ac:dyDescent="0.25">
      <c r="A190" s="52">
        <f t="shared" ref="A190:A208" si="29">A189</f>
        <v>22</v>
      </c>
      <c r="B190" s="52" t="str">
        <f t="shared" si="23"/>
        <v/>
      </c>
      <c r="C190" s="58">
        <f t="shared" si="26"/>
        <v>2</v>
      </c>
      <c r="D190" s="58" t="str">
        <f t="shared" si="27"/>
        <v>A</v>
      </c>
      <c r="E190" s="59">
        <v>3</v>
      </c>
      <c r="F190" s="59">
        <v>4</v>
      </c>
      <c r="G190" s="59"/>
      <c r="H190" s="59">
        <v>13</v>
      </c>
      <c r="I190" s="59">
        <v>14</v>
      </c>
      <c r="J190" s="59"/>
      <c r="K190" s="61">
        <v>2</v>
      </c>
      <c r="L190" t="s">
        <v>151</v>
      </c>
    </row>
    <row r="191" spans="1:13" outlineLevel="1" x14ac:dyDescent="0.25">
      <c r="A191" s="52">
        <f t="shared" si="29"/>
        <v>22</v>
      </c>
      <c r="B191" s="52" t="str">
        <f t="shared" si="23"/>
        <v/>
      </c>
      <c r="C191" s="58">
        <f t="shared" si="26"/>
        <v>3</v>
      </c>
      <c r="D191" s="58" t="str">
        <f t="shared" si="27"/>
        <v>A</v>
      </c>
      <c r="E191" s="59">
        <v>5</v>
      </c>
      <c r="F191" s="59">
        <v>6</v>
      </c>
      <c r="G191" s="59"/>
      <c r="H191" s="59">
        <v>15</v>
      </c>
      <c r="I191" s="59">
        <v>16</v>
      </c>
      <c r="J191" s="59"/>
      <c r="K191" s="61">
        <v>3</v>
      </c>
      <c r="L191" t="s">
        <v>151</v>
      </c>
    </row>
    <row r="192" spans="1:13" outlineLevel="1" x14ac:dyDescent="0.25">
      <c r="A192" s="52">
        <f t="shared" si="29"/>
        <v>22</v>
      </c>
      <c r="B192" s="52" t="str">
        <f t="shared" si="23"/>
        <v/>
      </c>
      <c r="C192" s="58">
        <f t="shared" si="26"/>
        <v>4</v>
      </c>
      <c r="D192" s="58" t="str">
        <f t="shared" si="27"/>
        <v>A</v>
      </c>
      <c r="E192" s="59">
        <v>7</v>
      </c>
      <c r="F192" s="59">
        <v>8</v>
      </c>
      <c r="G192" s="59"/>
      <c r="H192" s="59">
        <v>17</v>
      </c>
      <c r="I192" s="59">
        <v>18</v>
      </c>
      <c r="J192" s="59"/>
      <c r="K192" s="61">
        <v>4</v>
      </c>
      <c r="L192" t="s">
        <v>151</v>
      </c>
    </row>
    <row r="193" spans="1:12" outlineLevel="1" x14ac:dyDescent="0.25">
      <c r="A193" s="52">
        <f t="shared" si="29"/>
        <v>22</v>
      </c>
      <c r="B193" s="52" t="str">
        <f t="shared" si="23"/>
        <v/>
      </c>
      <c r="C193" s="58">
        <f t="shared" si="26"/>
        <v>5</v>
      </c>
      <c r="D193" s="58" t="str">
        <f t="shared" si="27"/>
        <v>A</v>
      </c>
      <c r="E193" s="59">
        <v>9</v>
      </c>
      <c r="F193" s="59">
        <v>10</v>
      </c>
      <c r="G193" s="59"/>
      <c r="H193" s="59">
        <v>19</v>
      </c>
      <c r="I193" s="59">
        <v>20</v>
      </c>
      <c r="J193" s="59"/>
      <c r="K193" s="61">
        <v>5</v>
      </c>
      <c r="L193" t="s">
        <v>151</v>
      </c>
    </row>
    <row r="194" spans="1:12" outlineLevel="1" x14ac:dyDescent="0.25">
      <c r="A194" s="52">
        <f t="shared" si="29"/>
        <v>22</v>
      </c>
      <c r="B194" s="52" t="str">
        <f t="shared" si="23"/>
        <v/>
      </c>
      <c r="C194" s="58">
        <f t="shared" si="26"/>
        <v>1</v>
      </c>
      <c r="D194" s="58" t="str">
        <f t="shared" si="27"/>
        <v>B</v>
      </c>
      <c r="E194" s="59">
        <v>3</v>
      </c>
      <c r="F194" s="59">
        <v>5</v>
      </c>
      <c r="G194" s="59">
        <v>7</v>
      </c>
      <c r="H194" s="59">
        <v>4</v>
      </c>
      <c r="I194" s="59">
        <v>13</v>
      </c>
      <c r="J194" s="59">
        <v>20</v>
      </c>
      <c r="K194" s="61">
        <v>1</v>
      </c>
      <c r="L194" t="s">
        <v>152</v>
      </c>
    </row>
    <row r="195" spans="1:12" outlineLevel="1" x14ac:dyDescent="0.25">
      <c r="A195" s="52">
        <f t="shared" si="29"/>
        <v>22</v>
      </c>
      <c r="B195" s="52" t="str">
        <f t="shared" si="23"/>
        <v/>
      </c>
      <c r="C195" s="58">
        <f t="shared" si="26"/>
        <v>2</v>
      </c>
      <c r="D195" s="58" t="str">
        <f t="shared" si="27"/>
        <v>B</v>
      </c>
      <c r="E195" s="59">
        <v>15</v>
      </c>
      <c r="F195" s="59">
        <v>17</v>
      </c>
      <c r="G195" s="59"/>
      <c r="H195" s="59">
        <v>1</v>
      </c>
      <c r="I195" s="59">
        <v>19</v>
      </c>
      <c r="J195" s="59"/>
      <c r="K195" s="61">
        <v>2</v>
      </c>
      <c r="L195" t="s">
        <v>152</v>
      </c>
    </row>
    <row r="196" spans="1:12" outlineLevel="1" x14ac:dyDescent="0.25">
      <c r="A196" s="52">
        <f t="shared" si="29"/>
        <v>22</v>
      </c>
      <c r="B196" s="52" t="str">
        <f t="shared" si="23"/>
        <v/>
      </c>
      <c r="C196" s="58">
        <f t="shared" si="26"/>
        <v>3</v>
      </c>
      <c r="D196" s="58" t="str">
        <f t="shared" si="27"/>
        <v>B</v>
      </c>
      <c r="E196" s="59">
        <v>6</v>
      </c>
      <c r="F196" s="59">
        <v>11</v>
      </c>
      <c r="G196" s="59"/>
      <c r="H196" s="59">
        <v>2</v>
      </c>
      <c r="I196" s="59">
        <v>8</v>
      </c>
      <c r="J196" s="59"/>
      <c r="K196" s="61">
        <v>3</v>
      </c>
      <c r="L196" t="s">
        <v>152</v>
      </c>
    </row>
    <row r="197" spans="1:12" outlineLevel="1" x14ac:dyDescent="0.25">
      <c r="A197" s="52">
        <f t="shared" si="29"/>
        <v>22</v>
      </c>
      <c r="B197" s="52" t="str">
        <f t="shared" ref="B197:B260" si="30">IF(A197&lt;&gt;$B$3,"",$B$3&amp;"-"&amp;D197&amp;"-"&amp;C197)</f>
        <v/>
      </c>
      <c r="C197" s="58">
        <f t="shared" si="26"/>
        <v>4</v>
      </c>
      <c r="D197" s="58" t="str">
        <f t="shared" si="27"/>
        <v>B</v>
      </c>
      <c r="E197" s="59">
        <v>16</v>
      </c>
      <c r="F197" s="59">
        <v>18</v>
      </c>
      <c r="G197" s="59"/>
      <c r="H197" s="59">
        <v>9</v>
      </c>
      <c r="I197" s="59">
        <v>14</v>
      </c>
      <c r="J197" s="59"/>
      <c r="K197" s="61">
        <v>4</v>
      </c>
      <c r="L197" t="s">
        <v>152</v>
      </c>
    </row>
    <row r="198" spans="1:12" outlineLevel="1" x14ac:dyDescent="0.25">
      <c r="A198" s="52">
        <f t="shared" si="29"/>
        <v>22</v>
      </c>
      <c r="B198" s="52" t="str">
        <f t="shared" si="30"/>
        <v/>
      </c>
      <c r="C198" s="58">
        <f t="shared" si="26"/>
        <v>5</v>
      </c>
      <c r="D198" s="58" t="str">
        <f t="shared" si="27"/>
        <v>B</v>
      </c>
      <c r="E198" s="59">
        <v>10</v>
      </c>
      <c r="F198" s="59">
        <v>21</v>
      </c>
      <c r="G198" s="59"/>
      <c r="H198" s="59">
        <v>12</v>
      </c>
      <c r="I198" s="59">
        <v>22</v>
      </c>
      <c r="J198" s="59"/>
      <c r="K198" s="61">
        <v>5</v>
      </c>
      <c r="L198" t="s">
        <v>152</v>
      </c>
    </row>
    <row r="199" spans="1:12" outlineLevel="1" x14ac:dyDescent="0.25">
      <c r="A199" s="52">
        <f t="shared" si="29"/>
        <v>22</v>
      </c>
      <c r="B199" s="52" t="str">
        <f t="shared" si="30"/>
        <v/>
      </c>
      <c r="C199" s="58">
        <f t="shared" si="26"/>
        <v>1</v>
      </c>
      <c r="D199" s="58" t="str">
        <f t="shared" si="27"/>
        <v>C</v>
      </c>
      <c r="E199" s="59">
        <v>6</v>
      </c>
      <c r="F199" s="59">
        <v>9</v>
      </c>
      <c r="G199" s="59">
        <v>18</v>
      </c>
      <c r="H199" s="59">
        <v>14</v>
      </c>
      <c r="I199" s="59">
        <v>17</v>
      </c>
      <c r="J199" s="59">
        <v>19</v>
      </c>
      <c r="K199" s="61">
        <v>1</v>
      </c>
      <c r="L199" t="s">
        <v>153</v>
      </c>
    </row>
    <row r="200" spans="1:12" outlineLevel="1" x14ac:dyDescent="0.25">
      <c r="A200" s="52">
        <f t="shared" si="29"/>
        <v>22</v>
      </c>
      <c r="B200" s="52" t="str">
        <f t="shared" si="30"/>
        <v/>
      </c>
      <c r="C200" s="58">
        <f t="shared" si="26"/>
        <v>2</v>
      </c>
      <c r="D200" s="58" t="str">
        <f t="shared" si="27"/>
        <v>C</v>
      </c>
      <c r="E200" s="59">
        <v>15</v>
      </c>
      <c r="F200" s="59">
        <v>22</v>
      </c>
      <c r="G200" s="59"/>
      <c r="H200" s="59">
        <v>8</v>
      </c>
      <c r="I200" s="59">
        <v>11</v>
      </c>
      <c r="J200" s="59"/>
      <c r="K200" s="61">
        <v>2</v>
      </c>
      <c r="L200" t="s">
        <v>153</v>
      </c>
    </row>
    <row r="201" spans="1:12" outlineLevel="1" x14ac:dyDescent="0.25">
      <c r="A201" s="52">
        <f t="shared" si="29"/>
        <v>22</v>
      </c>
      <c r="B201" s="52" t="str">
        <f t="shared" si="30"/>
        <v/>
      </c>
      <c r="C201" s="58">
        <f t="shared" si="26"/>
        <v>3</v>
      </c>
      <c r="D201" s="58" t="str">
        <f t="shared" si="27"/>
        <v>C</v>
      </c>
      <c r="E201" s="59">
        <v>4</v>
      </c>
      <c r="F201" s="59">
        <v>21</v>
      </c>
      <c r="G201" s="59"/>
      <c r="H201" s="59">
        <v>3</v>
      </c>
      <c r="I201" s="59">
        <v>13</v>
      </c>
      <c r="J201" s="59"/>
      <c r="K201" s="61">
        <v>3</v>
      </c>
      <c r="L201" t="s">
        <v>153</v>
      </c>
    </row>
    <row r="202" spans="1:12" outlineLevel="1" x14ac:dyDescent="0.25">
      <c r="A202" s="52">
        <f t="shared" si="29"/>
        <v>22</v>
      </c>
      <c r="B202" s="52" t="str">
        <f t="shared" si="30"/>
        <v/>
      </c>
      <c r="C202" s="58">
        <f t="shared" si="26"/>
        <v>4</v>
      </c>
      <c r="D202" s="58" t="str">
        <f t="shared" si="27"/>
        <v>C</v>
      </c>
      <c r="E202" s="59">
        <v>10</v>
      </c>
      <c r="F202" s="59">
        <v>20</v>
      </c>
      <c r="G202" s="59"/>
      <c r="H202" s="59">
        <v>2</v>
      </c>
      <c r="I202" s="59">
        <v>7</v>
      </c>
      <c r="J202" s="59"/>
      <c r="K202" s="61">
        <v>4</v>
      </c>
      <c r="L202" t="s">
        <v>153</v>
      </c>
    </row>
    <row r="203" spans="1:12" outlineLevel="1" x14ac:dyDescent="0.25">
      <c r="A203" s="52">
        <f t="shared" si="29"/>
        <v>22</v>
      </c>
      <c r="B203" s="52" t="str">
        <f t="shared" si="30"/>
        <v/>
      </c>
      <c r="C203" s="58">
        <f t="shared" si="26"/>
        <v>5</v>
      </c>
      <c r="D203" s="58" t="str">
        <f t="shared" si="27"/>
        <v>C</v>
      </c>
      <c r="E203" s="59">
        <v>12</v>
      </c>
      <c r="F203" s="59">
        <v>16</v>
      </c>
      <c r="G203" s="59"/>
      <c r="H203" s="59">
        <v>1</v>
      </c>
      <c r="I203" s="59">
        <v>5</v>
      </c>
      <c r="J203" s="59"/>
      <c r="K203" s="61">
        <v>5</v>
      </c>
      <c r="L203" t="s">
        <v>153</v>
      </c>
    </row>
    <row r="204" spans="1:12" outlineLevel="1" x14ac:dyDescent="0.25">
      <c r="A204" s="52">
        <f t="shared" si="29"/>
        <v>22</v>
      </c>
      <c r="B204" s="52" t="str">
        <f t="shared" si="30"/>
        <v/>
      </c>
      <c r="C204" s="58">
        <f t="shared" si="26"/>
        <v>1</v>
      </c>
      <c r="D204" s="58" t="str">
        <f t="shared" si="27"/>
        <v>D</v>
      </c>
      <c r="E204" s="59">
        <v>10</v>
      </c>
      <c r="F204" s="58">
        <v>11</v>
      </c>
      <c r="G204" s="59">
        <v>15</v>
      </c>
      <c r="H204" s="59">
        <v>8</v>
      </c>
      <c r="I204" s="58">
        <v>16</v>
      </c>
      <c r="J204" s="58">
        <v>21</v>
      </c>
      <c r="K204" s="61">
        <v>1</v>
      </c>
      <c r="L204" t="s">
        <v>154</v>
      </c>
    </row>
    <row r="205" spans="1:12" outlineLevel="1" x14ac:dyDescent="0.25">
      <c r="A205" s="52">
        <f t="shared" si="29"/>
        <v>22</v>
      </c>
      <c r="B205" s="52" t="str">
        <f t="shared" si="30"/>
        <v/>
      </c>
      <c r="C205" s="58">
        <f t="shared" si="26"/>
        <v>2</v>
      </c>
      <c r="D205" s="58" t="str">
        <f t="shared" si="27"/>
        <v>D</v>
      </c>
      <c r="E205" s="58">
        <v>2</v>
      </c>
      <c r="F205" s="58">
        <v>22</v>
      </c>
      <c r="G205" s="58"/>
      <c r="H205" s="58">
        <v>6</v>
      </c>
      <c r="I205" s="58">
        <v>13</v>
      </c>
      <c r="J205" s="58"/>
      <c r="K205" s="61">
        <v>2</v>
      </c>
      <c r="L205" t="s">
        <v>154</v>
      </c>
    </row>
    <row r="206" spans="1:12" outlineLevel="1" x14ac:dyDescent="0.25">
      <c r="A206" s="52">
        <f t="shared" si="29"/>
        <v>22</v>
      </c>
      <c r="B206" s="52" t="str">
        <f t="shared" si="30"/>
        <v/>
      </c>
      <c r="C206" s="58">
        <f t="shared" si="26"/>
        <v>3</v>
      </c>
      <c r="D206" s="58" t="str">
        <f t="shared" si="27"/>
        <v>D</v>
      </c>
      <c r="E206" s="58">
        <v>9</v>
      </c>
      <c r="F206" s="58">
        <v>20</v>
      </c>
      <c r="G206" s="58"/>
      <c r="H206" s="58">
        <v>1</v>
      </c>
      <c r="I206" s="58">
        <v>3</v>
      </c>
      <c r="J206" s="58"/>
      <c r="K206" s="61">
        <v>3</v>
      </c>
      <c r="L206" t="s">
        <v>154</v>
      </c>
    </row>
    <row r="207" spans="1:12" outlineLevel="1" x14ac:dyDescent="0.25">
      <c r="A207" s="52">
        <f t="shared" si="29"/>
        <v>22</v>
      </c>
      <c r="B207" s="52" t="str">
        <f t="shared" si="30"/>
        <v/>
      </c>
      <c r="C207" s="58">
        <f t="shared" si="26"/>
        <v>4</v>
      </c>
      <c r="D207" s="58" t="str">
        <f t="shared" si="27"/>
        <v>D</v>
      </c>
      <c r="E207" s="58">
        <v>17</v>
      </c>
      <c r="F207" s="58">
        <v>19</v>
      </c>
      <c r="G207" s="58"/>
      <c r="H207" s="58">
        <v>4</v>
      </c>
      <c r="I207" s="58">
        <v>7</v>
      </c>
      <c r="J207" s="58"/>
      <c r="K207" s="61">
        <v>4</v>
      </c>
      <c r="L207" t="s">
        <v>154</v>
      </c>
    </row>
    <row r="208" spans="1:12" ht="15.75" outlineLevel="1" thickBot="1" x14ac:dyDescent="0.3">
      <c r="A208" s="52">
        <f t="shared" si="29"/>
        <v>22</v>
      </c>
      <c r="B208" s="52" t="str">
        <f t="shared" si="30"/>
        <v/>
      </c>
      <c r="C208" s="58">
        <f t="shared" si="26"/>
        <v>5</v>
      </c>
      <c r="D208" s="58" t="str">
        <f t="shared" si="27"/>
        <v>D</v>
      </c>
      <c r="E208" s="58">
        <v>12</v>
      </c>
      <c r="F208" s="58">
        <v>14</v>
      </c>
      <c r="G208" s="58"/>
      <c r="H208" s="58">
        <v>5</v>
      </c>
      <c r="I208" s="58">
        <v>18</v>
      </c>
      <c r="J208" s="58"/>
      <c r="K208" s="61">
        <v>5</v>
      </c>
      <c r="L208" t="s">
        <v>154</v>
      </c>
    </row>
    <row r="209" spans="1:13" ht="15.75" outlineLevel="1" thickTop="1" x14ac:dyDescent="0.25">
      <c r="A209" s="64">
        <v>23</v>
      </c>
      <c r="B209" s="64" t="str">
        <f t="shared" si="30"/>
        <v/>
      </c>
      <c r="C209" s="62">
        <f t="shared" si="26"/>
        <v>1</v>
      </c>
      <c r="D209" s="62" t="str">
        <f t="shared" si="27"/>
        <v>A</v>
      </c>
      <c r="E209" s="63">
        <v>1</v>
      </c>
      <c r="F209" s="63">
        <v>2</v>
      </c>
      <c r="G209" s="63">
        <v>21</v>
      </c>
      <c r="H209" s="63">
        <v>3</v>
      </c>
      <c r="I209" s="63">
        <v>4</v>
      </c>
      <c r="J209" s="63">
        <v>22</v>
      </c>
      <c r="K209" s="61">
        <v>1</v>
      </c>
      <c r="L209" t="s">
        <v>151</v>
      </c>
      <c r="M209" s="186" t="s">
        <v>281</v>
      </c>
    </row>
    <row r="210" spans="1:13" outlineLevel="1" x14ac:dyDescent="0.25">
      <c r="A210" s="64">
        <f t="shared" ref="A210:A228" si="31">A209</f>
        <v>23</v>
      </c>
      <c r="B210" s="64" t="str">
        <f t="shared" si="30"/>
        <v/>
      </c>
      <c r="C210" s="62">
        <f t="shared" si="26"/>
        <v>2</v>
      </c>
      <c r="D210" s="62" t="str">
        <f t="shared" si="27"/>
        <v>A</v>
      </c>
      <c r="E210" s="63">
        <v>5</v>
      </c>
      <c r="F210" s="63">
        <v>6</v>
      </c>
      <c r="G210" s="63">
        <v>23</v>
      </c>
      <c r="H210" s="63">
        <v>7</v>
      </c>
      <c r="I210" s="63">
        <v>8</v>
      </c>
      <c r="J210" s="63"/>
      <c r="K210" s="61">
        <v>2</v>
      </c>
      <c r="L210" t="s">
        <v>151</v>
      </c>
    </row>
    <row r="211" spans="1:13" outlineLevel="1" x14ac:dyDescent="0.25">
      <c r="A211" s="64">
        <f t="shared" si="31"/>
        <v>23</v>
      </c>
      <c r="B211" s="64" t="str">
        <f t="shared" si="30"/>
        <v/>
      </c>
      <c r="C211" s="62">
        <f t="shared" si="26"/>
        <v>3</v>
      </c>
      <c r="D211" s="62" t="str">
        <f t="shared" si="27"/>
        <v>A</v>
      </c>
      <c r="E211" s="63">
        <v>9</v>
      </c>
      <c r="F211" s="63">
        <v>10</v>
      </c>
      <c r="G211" s="63"/>
      <c r="H211" s="63">
        <v>11</v>
      </c>
      <c r="I211" s="63">
        <v>12</v>
      </c>
      <c r="J211" s="63"/>
      <c r="K211" s="61">
        <v>3</v>
      </c>
      <c r="L211" t="s">
        <v>151</v>
      </c>
    </row>
    <row r="212" spans="1:13" outlineLevel="1" x14ac:dyDescent="0.25">
      <c r="A212" s="64">
        <f t="shared" si="31"/>
        <v>23</v>
      </c>
      <c r="B212" s="64" t="str">
        <f t="shared" si="30"/>
        <v/>
      </c>
      <c r="C212" s="62">
        <f t="shared" si="26"/>
        <v>4</v>
      </c>
      <c r="D212" s="62" t="str">
        <f t="shared" si="27"/>
        <v>A</v>
      </c>
      <c r="E212" s="63">
        <v>13</v>
      </c>
      <c r="F212" s="63">
        <v>14</v>
      </c>
      <c r="G212" s="63"/>
      <c r="H212" s="63">
        <v>15</v>
      </c>
      <c r="I212" s="63">
        <v>16</v>
      </c>
      <c r="J212" s="63"/>
      <c r="K212" s="61">
        <v>4</v>
      </c>
      <c r="L212" t="s">
        <v>151</v>
      </c>
    </row>
    <row r="213" spans="1:13" outlineLevel="1" x14ac:dyDescent="0.25">
      <c r="A213" s="64">
        <f t="shared" si="31"/>
        <v>23</v>
      </c>
      <c r="B213" s="64" t="str">
        <f t="shared" si="30"/>
        <v/>
      </c>
      <c r="C213" s="62">
        <f t="shared" si="26"/>
        <v>5</v>
      </c>
      <c r="D213" s="62" t="str">
        <f t="shared" si="27"/>
        <v>A</v>
      </c>
      <c r="E213" s="63">
        <v>17</v>
      </c>
      <c r="F213" s="63">
        <v>18</v>
      </c>
      <c r="G213" s="63"/>
      <c r="H213" s="63">
        <v>19</v>
      </c>
      <c r="I213" s="63">
        <v>20</v>
      </c>
      <c r="J213" s="63"/>
      <c r="K213" s="61">
        <v>5</v>
      </c>
      <c r="L213" t="s">
        <v>151</v>
      </c>
    </row>
    <row r="214" spans="1:13" outlineLevel="1" x14ac:dyDescent="0.25">
      <c r="A214" s="64">
        <f t="shared" si="31"/>
        <v>23</v>
      </c>
      <c r="B214" s="64" t="str">
        <f t="shared" si="30"/>
        <v/>
      </c>
      <c r="C214" s="62">
        <f t="shared" si="26"/>
        <v>1</v>
      </c>
      <c r="D214" s="62" t="str">
        <f t="shared" si="27"/>
        <v>B</v>
      </c>
      <c r="E214" s="63">
        <v>17</v>
      </c>
      <c r="F214" s="63">
        <v>11</v>
      </c>
      <c r="G214" s="63">
        <v>15</v>
      </c>
      <c r="H214" s="63">
        <v>7</v>
      </c>
      <c r="I214" s="63">
        <v>12</v>
      </c>
      <c r="J214" s="63">
        <v>18</v>
      </c>
      <c r="K214" s="61">
        <v>1</v>
      </c>
      <c r="L214" t="s">
        <v>152</v>
      </c>
    </row>
    <row r="215" spans="1:13" outlineLevel="1" x14ac:dyDescent="0.25">
      <c r="A215" s="64">
        <f t="shared" si="31"/>
        <v>23</v>
      </c>
      <c r="B215" s="64" t="str">
        <f t="shared" si="30"/>
        <v/>
      </c>
      <c r="C215" s="62">
        <f t="shared" si="26"/>
        <v>2</v>
      </c>
      <c r="D215" s="62" t="str">
        <f t="shared" si="27"/>
        <v>B</v>
      </c>
      <c r="E215" s="63">
        <v>9</v>
      </c>
      <c r="F215" s="63">
        <v>14</v>
      </c>
      <c r="G215" s="63">
        <v>16</v>
      </c>
      <c r="H215" s="63">
        <v>3</v>
      </c>
      <c r="I215" s="63">
        <v>20</v>
      </c>
      <c r="J215" s="63"/>
      <c r="K215" s="61">
        <v>2</v>
      </c>
      <c r="L215" t="s">
        <v>152</v>
      </c>
    </row>
    <row r="216" spans="1:13" outlineLevel="1" x14ac:dyDescent="0.25">
      <c r="A216" s="64">
        <f t="shared" si="31"/>
        <v>23</v>
      </c>
      <c r="B216" s="64" t="str">
        <f t="shared" si="30"/>
        <v/>
      </c>
      <c r="C216" s="62">
        <f t="shared" si="26"/>
        <v>3</v>
      </c>
      <c r="D216" s="62" t="str">
        <f t="shared" si="27"/>
        <v>B</v>
      </c>
      <c r="E216" s="63">
        <v>6</v>
      </c>
      <c r="F216" s="63">
        <v>23</v>
      </c>
      <c r="G216" s="63"/>
      <c r="H216" s="63">
        <v>4</v>
      </c>
      <c r="I216" s="63">
        <v>21</v>
      </c>
      <c r="J216" s="63"/>
      <c r="K216" s="61">
        <v>3</v>
      </c>
      <c r="L216" t="s">
        <v>152</v>
      </c>
    </row>
    <row r="217" spans="1:13" outlineLevel="1" x14ac:dyDescent="0.25">
      <c r="A217" s="64">
        <f t="shared" si="31"/>
        <v>23</v>
      </c>
      <c r="B217" s="64" t="str">
        <f t="shared" si="30"/>
        <v/>
      </c>
      <c r="C217" s="62">
        <f t="shared" si="26"/>
        <v>4</v>
      </c>
      <c r="D217" s="62" t="str">
        <f t="shared" si="27"/>
        <v>B</v>
      </c>
      <c r="E217" s="63">
        <v>5</v>
      </c>
      <c r="F217" s="63">
        <v>8</v>
      </c>
      <c r="G217" s="63"/>
      <c r="H217" s="63">
        <v>13</v>
      </c>
      <c r="I217" s="63">
        <v>22</v>
      </c>
      <c r="J217" s="63"/>
      <c r="K217" s="61">
        <v>4</v>
      </c>
      <c r="L217" t="s">
        <v>152</v>
      </c>
    </row>
    <row r="218" spans="1:13" outlineLevel="1" x14ac:dyDescent="0.25">
      <c r="A218" s="64">
        <f t="shared" si="31"/>
        <v>23</v>
      </c>
      <c r="B218" s="64" t="str">
        <f t="shared" si="30"/>
        <v/>
      </c>
      <c r="C218" s="62">
        <f t="shared" si="26"/>
        <v>5</v>
      </c>
      <c r="D218" s="62" t="str">
        <f t="shared" si="27"/>
        <v>B</v>
      </c>
      <c r="E218" s="63">
        <v>2</v>
      </c>
      <c r="F218" s="63">
        <v>19</v>
      </c>
      <c r="G218" s="63"/>
      <c r="H218" s="63">
        <v>1</v>
      </c>
      <c r="I218" s="63">
        <v>10</v>
      </c>
      <c r="J218" s="63"/>
      <c r="K218" s="61">
        <v>5</v>
      </c>
      <c r="L218" t="s">
        <v>152</v>
      </c>
    </row>
    <row r="219" spans="1:13" outlineLevel="1" x14ac:dyDescent="0.25">
      <c r="A219" s="64">
        <f t="shared" si="31"/>
        <v>23</v>
      </c>
      <c r="B219" s="64" t="str">
        <f t="shared" si="30"/>
        <v/>
      </c>
      <c r="C219" s="62">
        <f t="shared" si="26"/>
        <v>1</v>
      </c>
      <c r="D219" s="62" t="str">
        <f t="shared" si="27"/>
        <v>C</v>
      </c>
      <c r="E219" s="63">
        <v>19</v>
      </c>
      <c r="F219" s="63">
        <v>18</v>
      </c>
      <c r="G219" s="63">
        <v>21</v>
      </c>
      <c r="H219" s="63">
        <v>10</v>
      </c>
      <c r="I219" s="63">
        <v>13</v>
      </c>
      <c r="J219" s="63">
        <v>23</v>
      </c>
      <c r="K219" s="61">
        <v>1</v>
      </c>
      <c r="L219" t="s">
        <v>153</v>
      </c>
    </row>
    <row r="220" spans="1:13" outlineLevel="1" x14ac:dyDescent="0.25">
      <c r="A220" s="64">
        <f t="shared" si="31"/>
        <v>23</v>
      </c>
      <c r="B220" s="64" t="str">
        <f t="shared" si="30"/>
        <v/>
      </c>
      <c r="C220" s="62">
        <f t="shared" si="26"/>
        <v>2</v>
      </c>
      <c r="D220" s="62" t="str">
        <f t="shared" si="27"/>
        <v>C</v>
      </c>
      <c r="E220" s="63">
        <v>8</v>
      </c>
      <c r="F220" s="63">
        <v>20</v>
      </c>
      <c r="G220" s="63">
        <v>22</v>
      </c>
      <c r="H220" s="63">
        <v>11</v>
      </c>
      <c r="I220" s="63">
        <v>15</v>
      </c>
      <c r="J220" s="63"/>
      <c r="K220" s="61">
        <v>2</v>
      </c>
      <c r="L220" t="s">
        <v>153</v>
      </c>
    </row>
    <row r="221" spans="1:13" outlineLevel="1" x14ac:dyDescent="0.25">
      <c r="A221" s="64">
        <f t="shared" si="31"/>
        <v>23</v>
      </c>
      <c r="B221" s="64" t="str">
        <f t="shared" si="30"/>
        <v/>
      </c>
      <c r="C221" s="62">
        <f t="shared" si="26"/>
        <v>3</v>
      </c>
      <c r="D221" s="62" t="str">
        <f t="shared" si="27"/>
        <v>C</v>
      </c>
      <c r="E221" s="63">
        <v>2</v>
      </c>
      <c r="F221" s="63">
        <v>9</v>
      </c>
      <c r="G221" s="63"/>
      <c r="H221" s="63">
        <v>5</v>
      </c>
      <c r="I221" s="63">
        <v>14</v>
      </c>
      <c r="J221" s="63"/>
      <c r="K221" s="61">
        <v>3</v>
      </c>
      <c r="L221" t="s">
        <v>153</v>
      </c>
    </row>
    <row r="222" spans="1:13" outlineLevel="1" x14ac:dyDescent="0.25">
      <c r="A222" s="64">
        <f t="shared" si="31"/>
        <v>23</v>
      </c>
      <c r="B222" s="64" t="str">
        <f t="shared" si="30"/>
        <v/>
      </c>
      <c r="C222" s="62">
        <f t="shared" si="26"/>
        <v>4</v>
      </c>
      <c r="D222" s="62" t="str">
        <f t="shared" si="27"/>
        <v>C</v>
      </c>
      <c r="E222" s="63">
        <v>6</v>
      </c>
      <c r="F222" s="63">
        <v>17</v>
      </c>
      <c r="G222" s="63"/>
      <c r="H222" s="63">
        <v>3</v>
      </c>
      <c r="I222" s="63">
        <v>16</v>
      </c>
      <c r="J222" s="63"/>
      <c r="K222" s="61">
        <v>4</v>
      </c>
      <c r="L222" t="s">
        <v>153</v>
      </c>
    </row>
    <row r="223" spans="1:13" outlineLevel="1" x14ac:dyDescent="0.25">
      <c r="A223" s="64">
        <f t="shared" si="31"/>
        <v>23</v>
      </c>
      <c r="B223" s="64" t="str">
        <f t="shared" si="30"/>
        <v/>
      </c>
      <c r="C223" s="62">
        <f t="shared" si="26"/>
        <v>5</v>
      </c>
      <c r="D223" s="62" t="str">
        <f t="shared" si="27"/>
        <v>C</v>
      </c>
      <c r="E223" s="63">
        <v>1</v>
      </c>
      <c r="F223" s="63">
        <v>4</v>
      </c>
      <c r="G223" s="63"/>
      <c r="H223" s="63">
        <v>7</v>
      </c>
      <c r="I223" s="63">
        <v>12</v>
      </c>
      <c r="J223" s="63"/>
      <c r="K223" s="61">
        <v>5</v>
      </c>
      <c r="L223" t="s">
        <v>153</v>
      </c>
    </row>
    <row r="224" spans="1:13" outlineLevel="1" x14ac:dyDescent="0.25">
      <c r="A224" s="64">
        <f t="shared" si="31"/>
        <v>23</v>
      </c>
      <c r="B224" s="64" t="str">
        <f t="shared" si="30"/>
        <v/>
      </c>
      <c r="C224" s="62">
        <f t="shared" si="26"/>
        <v>1</v>
      </c>
      <c r="D224" s="62" t="str">
        <f t="shared" si="27"/>
        <v>D</v>
      </c>
      <c r="E224" s="62">
        <v>4</v>
      </c>
      <c r="F224" s="62">
        <v>6</v>
      </c>
      <c r="G224" s="62">
        <v>18</v>
      </c>
      <c r="H224" s="62">
        <v>14</v>
      </c>
      <c r="I224" s="62">
        <v>17</v>
      </c>
      <c r="J224" s="62">
        <v>22</v>
      </c>
      <c r="K224" s="61">
        <v>1</v>
      </c>
      <c r="L224" t="s">
        <v>154</v>
      </c>
    </row>
    <row r="225" spans="1:13" outlineLevel="1" x14ac:dyDescent="0.25">
      <c r="A225" s="64">
        <f t="shared" si="31"/>
        <v>23</v>
      </c>
      <c r="B225" s="64" t="str">
        <f t="shared" si="30"/>
        <v/>
      </c>
      <c r="C225" s="62">
        <f t="shared" si="26"/>
        <v>2</v>
      </c>
      <c r="D225" s="62" t="str">
        <f t="shared" si="27"/>
        <v>D</v>
      </c>
      <c r="E225" s="62">
        <v>3</v>
      </c>
      <c r="F225" s="62">
        <v>8</v>
      </c>
      <c r="G225" s="62">
        <v>15</v>
      </c>
      <c r="H225" s="62">
        <v>5</v>
      </c>
      <c r="I225" s="62">
        <v>19</v>
      </c>
      <c r="J225" s="62"/>
      <c r="K225" s="61">
        <v>2</v>
      </c>
      <c r="L225" t="s">
        <v>154</v>
      </c>
    </row>
    <row r="226" spans="1:13" outlineLevel="1" x14ac:dyDescent="0.25">
      <c r="A226" s="64">
        <f t="shared" si="31"/>
        <v>23</v>
      </c>
      <c r="B226" s="64" t="str">
        <f t="shared" si="30"/>
        <v/>
      </c>
      <c r="C226" s="62">
        <f t="shared" si="26"/>
        <v>3</v>
      </c>
      <c r="D226" s="62" t="str">
        <f t="shared" si="27"/>
        <v>D</v>
      </c>
      <c r="E226" s="62">
        <v>7</v>
      </c>
      <c r="F226" s="62">
        <v>9</v>
      </c>
      <c r="G226" s="62"/>
      <c r="H226" s="62">
        <v>16</v>
      </c>
      <c r="I226" s="62">
        <v>21</v>
      </c>
      <c r="J226" s="62"/>
      <c r="K226" s="61">
        <v>3</v>
      </c>
      <c r="L226" t="s">
        <v>154</v>
      </c>
    </row>
    <row r="227" spans="1:13" outlineLevel="1" x14ac:dyDescent="0.25">
      <c r="A227" s="64">
        <f t="shared" si="31"/>
        <v>23</v>
      </c>
      <c r="B227" s="64" t="str">
        <f t="shared" si="30"/>
        <v/>
      </c>
      <c r="C227" s="62">
        <f t="shared" si="26"/>
        <v>4</v>
      </c>
      <c r="D227" s="62" t="str">
        <f t="shared" si="27"/>
        <v>D</v>
      </c>
      <c r="E227" s="62">
        <v>12</v>
      </c>
      <c r="F227" s="62">
        <v>20</v>
      </c>
      <c r="G227" s="62"/>
      <c r="H227" s="62">
        <v>2</v>
      </c>
      <c r="I227" s="62">
        <v>13</v>
      </c>
      <c r="J227" s="62"/>
      <c r="K227" s="61">
        <v>4</v>
      </c>
      <c r="L227" t="s">
        <v>154</v>
      </c>
    </row>
    <row r="228" spans="1:13" ht="15.75" outlineLevel="1" thickBot="1" x14ac:dyDescent="0.3">
      <c r="A228" s="64">
        <f t="shared" si="31"/>
        <v>23</v>
      </c>
      <c r="B228" s="64" t="str">
        <f t="shared" si="30"/>
        <v/>
      </c>
      <c r="C228" s="62">
        <f t="shared" si="26"/>
        <v>5</v>
      </c>
      <c r="D228" s="62" t="str">
        <f t="shared" si="27"/>
        <v>D</v>
      </c>
      <c r="E228" s="62">
        <v>10</v>
      </c>
      <c r="F228" s="62">
        <v>11</v>
      </c>
      <c r="G228" s="62"/>
      <c r="H228" s="62">
        <v>1</v>
      </c>
      <c r="I228" s="62">
        <v>23</v>
      </c>
      <c r="J228" s="62"/>
      <c r="K228" s="61">
        <v>5</v>
      </c>
      <c r="L228" t="s">
        <v>154</v>
      </c>
    </row>
    <row r="229" spans="1:13" ht="15.75" outlineLevel="1" thickTop="1" x14ac:dyDescent="0.25">
      <c r="A229" s="52">
        <v>24</v>
      </c>
      <c r="B229" s="52" t="str">
        <f t="shared" si="30"/>
        <v/>
      </c>
      <c r="C229" s="58">
        <f t="shared" si="26"/>
        <v>1</v>
      </c>
      <c r="D229" s="58" t="str">
        <f t="shared" si="27"/>
        <v>A</v>
      </c>
      <c r="E229" s="59">
        <v>12</v>
      </c>
      <c r="F229" s="59">
        <v>18</v>
      </c>
      <c r="G229" s="59"/>
      <c r="H229" s="59">
        <v>5</v>
      </c>
      <c r="I229" s="59">
        <v>8</v>
      </c>
      <c r="J229" s="59"/>
      <c r="K229" s="61">
        <v>1</v>
      </c>
      <c r="L229" t="s">
        <v>151</v>
      </c>
      <c r="M229" s="186" t="s">
        <v>281</v>
      </c>
    </row>
    <row r="230" spans="1:13" outlineLevel="1" x14ac:dyDescent="0.25">
      <c r="A230" s="52">
        <f t="shared" ref="A230:A252" si="32">A229</f>
        <v>24</v>
      </c>
      <c r="B230" s="52" t="str">
        <f t="shared" si="30"/>
        <v/>
      </c>
      <c r="C230" s="58">
        <f t="shared" ref="C230:C293" si="33">K230</f>
        <v>2</v>
      </c>
      <c r="D230" s="58" t="str">
        <f t="shared" ref="D230:D293" si="34">IF(C230="","",L230)</f>
        <v>A</v>
      </c>
      <c r="E230" s="59">
        <v>1</v>
      </c>
      <c r="F230" s="59">
        <v>16</v>
      </c>
      <c r="G230" s="59"/>
      <c r="H230" s="59">
        <v>17</v>
      </c>
      <c r="I230" s="59">
        <v>24</v>
      </c>
      <c r="J230" s="59"/>
      <c r="K230" s="61">
        <v>2</v>
      </c>
      <c r="L230" t="s">
        <v>151</v>
      </c>
    </row>
    <row r="231" spans="1:13" outlineLevel="1" x14ac:dyDescent="0.25">
      <c r="A231" s="52">
        <f t="shared" si="32"/>
        <v>24</v>
      </c>
      <c r="B231" s="52" t="str">
        <f t="shared" si="30"/>
        <v/>
      </c>
      <c r="C231" s="58">
        <f t="shared" si="33"/>
        <v>3</v>
      </c>
      <c r="D231" s="58" t="str">
        <f t="shared" si="34"/>
        <v>A</v>
      </c>
      <c r="E231" s="59">
        <v>2</v>
      </c>
      <c r="F231" s="59">
        <v>21</v>
      </c>
      <c r="G231" s="59"/>
      <c r="H231" s="59">
        <v>11</v>
      </c>
      <c r="I231" s="59">
        <v>13</v>
      </c>
      <c r="J231" s="59"/>
      <c r="K231" s="61">
        <v>3</v>
      </c>
      <c r="L231" t="s">
        <v>151</v>
      </c>
    </row>
    <row r="232" spans="1:13" outlineLevel="1" x14ac:dyDescent="0.25">
      <c r="A232" s="52">
        <f t="shared" si="32"/>
        <v>24</v>
      </c>
      <c r="B232" s="52" t="str">
        <f t="shared" si="30"/>
        <v/>
      </c>
      <c r="C232" s="58">
        <f t="shared" si="33"/>
        <v>4</v>
      </c>
      <c r="D232" s="58" t="str">
        <f t="shared" si="34"/>
        <v>A</v>
      </c>
      <c r="E232" s="59">
        <v>3</v>
      </c>
      <c r="F232" s="59">
        <v>7</v>
      </c>
      <c r="G232" s="59"/>
      <c r="H232" s="59">
        <v>9</v>
      </c>
      <c r="I232" s="59">
        <v>20</v>
      </c>
      <c r="J232" s="59"/>
      <c r="K232" s="61">
        <v>4</v>
      </c>
      <c r="L232" t="s">
        <v>151</v>
      </c>
    </row>
    <row r="233" spans="1:13" outlineLevel="1" x14ac:dyDescent="0.25">
      <c r="A233" s="52">
        <f t="shared" si="32"/>
        <v>24</v>
      </c>
      <c r="B233" s="52" t="str">
        <f t="shared" si="30"/>
        <v/>
      </c>
      <c r="C233" s="58">
        <f t="shared" si="33"/>
        <v>5</v>
      </c>
      <c r="D233" s="58" t="str">
        <f t="shared" si="34"/>
        <v>A</v>
      </c>
      <c r="E233" s="59">
        <v>15</v>
      </c>
      <c r="F233" s="59">
        <v>22</v>
      </c>
      <c r="G233" s="59"/>
      <c r="H233" s="59">
        <v>14</v>
      </c>
      <c r="I233" s="59">
        <v>23</v>
      </c>
      <c r="J233" s="59"/>
      <c r="K233" s="61">
        <v>5</v>
      </c>
      <c r="L233" t="s">
        <v>151</v>
      </c>
    </row>
    <row r="234" spans="1:13" outlineLevel="1" x14ac:dyDescent="0.25">
      <c r="A234" s="52">
        <f t="shared" si="32"/>
        <v>24</v>
      </c>
      <c r="B234" s="52" t="str">
        <f t="shared" si="30"/>
        <v/>
      </c>
      <c r="C234" s="58">
        <f t="shared" si="33"/>
        <v>6</v>
      </c>
      <c r="D234" s="58" t="str">
        <f t="shared" si="34"/>
        <v>A</v>
      </c>
      <c r="E234" s="59">
        <v>4</v>
      </c>
      <c r="F234" s="59">
        <v>10</v>
      </c>
      <c r="G234" s="59"/>
      <c r="H234" s="59">
        <v>6</v>
      </c>
      <c r="I234" s="59">
        <v>19</v>
      </c>
      <c r="J234" s="59"/>
      <c r="K234" s="61">
        <v>6</v>
      </c>
      <c r="L234" t="s">
        <v>151</v>
      </c>
    </row>
    <row r="235" spans="1:13" outlineLevel="1" x14ac:dyDescent="0.25">
      <c r="A235" s="52">
        <f t="shared" si="32"/>
        <v>24</v>
      </c>
      <c r="B235" s="52" t="str">
        <f t="shared" si="30"/>
        <v/>
      </c>
      <c r="C235" s="58">
        <f t="shared" si="33"/>
        <v>1</v>
      </c>
      <c r="D235" s="58" t="str">
        <f t="shared" si="34"/>
        <v>B</v>
      </c>
      <c r="E235" s="59">
        <v>19</v>
      </c>
      <c r="F235" s="59">
        <v>22</v>
      </c>
      <c r="G235" s="59"/>
      <c r="H235" s="59">
        <v>1</v>
      </c>
      <c r="I235" s="59">
        <v>8</v>
      </c>
      <c r="J235" s="59"/>
      <c r="K235" s="61">
        <v>1</v>
      </c>
      <c r="L235" t="s">
        <v>152</v>
      </c>
    </row>
    <row r="236" spans="1:13" outlineLevel="1" x14ac:dyDescent="0.25">
      <c r="A236" s="52">
        <f t="shared" si="32"/>
        <v>24</v>
      </c>
      <c r="B236" s="52" t="str">
        <f t="shared" si="30"/>
        <v/>
      </c>
      <c r="C236" s="58">
        <f t="shared" si="33"/>
        <v>2</v>
      </c>
      <c r="D236" s="58" t="str">
        <f t="shared" si="34"/>
        <v>B</v>
      </c>
      <c r="E236" s="59">
        <v>10</v>
      </c>
      <c r="F236" s="59">
        <v>24</v>
      </c>
      <c r="G236" s="59"/>
      <c r="H236" s="59">
        <v>13</v>
      </c>
      <c r="I236" s="59">
        <v>15</v>
      </c>
      <c r="J236" s="59"/>
      <c r="K236" s="61">
        <v>2</v>
      </c>
      <c r="L236" t="s">
        <v>152</v>
      </c>
    </row>
    <row r="237" spans="1:13" outlineLevel="1" x14ac:dyDescent="0.25">
      <c r="A237" s="52">
        <f t="shared" si="32"/>
        <v>24</v>
      </c>
      <c r="B237" s="52" t="str">
        <f t="shared" si="30"/>
        <v/>
      </c>
      <c r="C237" s="58">
        <f t="shared" si="33"/>
        <v>3</v>
      </c>
      <c r="D237" s="58" t="str">
        <f t="shared" si="34"/>
        <v>B</v>
      </c>
      <c r="E237" s="59">
        <v>5</v>
      </c>
      <c r="F237" s="59">
        <v>7</v>
      </c>
      <c r="G237" s="59"/>
      <c r="H237" s="59">
        <v>6</v>
      </c>
      <c r="I237" s="59">
        <v>21</v>
      </c>
      <c r="J237" s="59"/>
      <c r="K237" s="61">
        <v>3</v>
      </c>
      <c r="L237" t="s">
        <v>152</v>
      </c>
    </row>
    <row r="238" spans="1:13" outlineLevel="1" x14ac:dyDescent="0.25">
      <c r="A238" s="52">
        <f t="shared" si="32"/>
        <v>24</v>
      </c>
      <c r="B238" s="52" t="str">
        <f t="shared" si="30"/>
        <v/>
      </c>
      <c r="C238" s="58">
        <f t="shared" si="33"/>
        <v>4</v>
      </c>
      <c r="D238" s="58" t="str">
        <f t="shared" si="34"/>
        <v>B</v>
      </c>
      <c r="E238" s="59">
        <v>4</v>
      </c>
      <c r="F238" s="59">
        <v>16</v>
      </c>
      <c r="G238" s="59"/>
      <c r="H238" s="59">
        <v>2</v>
      </c>
      <c r="I238" s="59">
        <v>9</v>
      </c>
      <c r="J238" s="59"/>
      <c r="K238" s="61">
        <v>4</v>
      </c>
      <c r="L238" t="s">
        <v>152</v>
      </c>
    </row>
    <row r="239" spans="1:13" outlineLevel="1" x14ac:dyDescent="0.25">
      <c r="A239" s="52">
        <f t="shared" si="32"/>
        <v>24</v>
      </c>
      <c r="B239" s="52" t="str">
        <f t="shared" si="30"/>
        <v/>
      </c>
      <c r="C239" s="58">
        <f t="shared" si="33"/>
        <v>5</v>
      </c>
      <c r="D239" s="58" t="str">
        <f t="shared" si="34"/>
        <v>B</v>
      </c>
      <c r="E239" s="59">
        <v>3</v>
      </c>
      <c r="F239" s="59">
        <v>23</v>
      </c>
      <c r="G239" s="59"/>
      <c r="H239" s="59">
        <v>17</v>
      </c>
      <c r="I239" s="59">
        <v>18</v>
      </c>
      <c r="J239" s="59"/>
      <c r="K239" s="61">
        <v>5</v>
      </c>
      <c r="L239" t="s">
        <v>152</v>
      </c>
    </row>
    <row r="240" spans="1:13" outlineLevel="1" x14ac:dyDescent="0.25">
      <c r="A240" s="52">
        <f t="shared" si="32"/>
        <v>24</v>
      </c>
      <c r="B240" s="52" t="str">
        <f t="shared" si="30"/>
        <v/>
      </c>
      <c r="C240" s="58">
        <f t="shared" si="33"/>
        <v>6</v>
      </c>
      <c r="D240" s="58" t="str">
        <f t="shared" si="34"/>
        <v>B</v>
      </c>
      <c r="E240" s="59">
        <v>12</v>
      </c>
      <c r="F240" s="59">
        <v>14</v>
      </c>
      <c r="G240" s="59"/>
      <c r="H240" s="59">
        <v>11</v>
      </c>
      <c r="I240" s="59">
        <v>20</v>
      </c>
      <c r="J240" s="59"/>
      <c r="K240" s="61">
        <v>6</v>
      </c>
      <c r="L240" t="s">
        <v>152</v>
      </c>
    </row>
    <row r="241" spans="1:13" outlineLevel="1" x14ac:dyDescent="0.25">
      <c r="A241" s="52">
        <f t="shared" si="32"/>
        <v>24</v>
      </c>
      <c r="B241" s="52" t="str">
        <f t="shared" si="30"/>
        <v/>
      </c>
      <c r="C241" s="58">
        <f t="shared" si="33"/>
        <v>1</v>
      </c>
      <c r="D241" s="58" t="str">
        <f t="shared" si="34"/>
        <v>C</v>
      </c>
      <c r="E241" s="59">
        <v>1</v>
      </c>
      <c r="F241" s="59">
        <v>3</v>
      </c>
      <c r="G241" s="59"/>
      <c r="H241" s="59">
        <v>4</v>
      </c>
      <c r="I241" s="59">
        <v>12</v>
      </c>
      <c r="J241" s="59"/>
      <c r="K241" s="61">
        <v>1</v>
      </c>
      <c r="L241" t="s">
        <v>153</v>
      </c>
    </row>
    <row r="242" spans="1:13" outlineLevel="1" x14ac:dyDescent="0.25">
      <c r="A242" s="52">
        <f t="shared" si="32"/>
        <v>24</v>
      </c>
      <c r="B242" s="52" t="str">
        <f t="shared" si="30"/>
        <v/>
      </c>
      <c r="C242" s="58">
        <f t="shared" si="33"/>
        <v>2</v>
      </c>
      <c r="D242" s="58" t="str">
        <f t="shared" si="34"/>
        <v>C</v>
      </c>
      <c r="E242" s="59">
        <v>5</v>
      </c>
      <c r="F242" s="59">
        <v>9</v>
      </c>
      <c r="G242" s="59"/>
      <c r="H242" s="59">
        <v>13</v>
      </c>
      <c r="I242" s="59">
        <v>19</v>
      </c>
      <c r="J242" s="59"/>
      <c r="K242" s="61">
        <v>2</v>
      </c>
      <c r="L242" t="s">
        <v>153</v>
      </c>
    </row>
    <row r="243" spans="1:13" outlineLevel="1" x14ac:dyDescent="0.25">
      <c r="A243" s="52">
        <f t="shared" si="32"/>
        <v>24</v>
      </c>
      <c r="B243" s="52" t="str">
        <f t="shared" si="30"/>
        <v/>
      </c>
      <c r="C243" s="58">
        <f t="shared" si="33"/>
        <v>3</v>
      </c>
      <c r="D243" s="58" t="str">
        <f t="shared" si="34"/>
        <v>C</v>
      </c>
      <c r="E243" s="59">
        <v>10</v>
      </c>
      <c r="F243" s="59">
        <v>11</v>
      </c>
      <c r="G243" s="59"/>
      <c r="H243" s="59">
        <v>8</v>
      </c>
      <c r="I243" s="59">
        <v>23</v>
      </c>
      <c r="J243" s="59"/>
      <c r="K243" s="61">
        <v>3</v>
      </c>
      <c r="L243" t="s">
        <v>153</v>
      </c>
    </row>
    <row r="244" spans="1:13" outlineLevel="1" x14ac:dyDescent="0.25">
      <c r="A244" s="52">
        <f t="shared" si="32"/>
        <v>24</v>
      </c>
      <c r="B244" s="52" t="str">
        <f t="shared" si="30"/>
        <v/>
      </c>
      <c r="C244" s="58">
        <f t="shared" si="33"/>
        <v>4</v>
      </c>
      <c r="D244" s="58" t="str">
        <f t="shared" si="34"/>
        <v>C</v>
      </c>
      <c r="E244" s="59">
        <v>7</v>
      </c>
      <c r="F244" s="59">
        <v>17</v>
      </c>
      <c r="G244" s="59"/>
      <c r="H244" s="59">
        <v>2</v>
      </c>
      <c r="I244" s="59">
        <v>15</v>
      </c>
      <c r="J244" s="59"/>
      <c r="K244" s="61">
        <v>4</v>
      </c>
      <c r="L244" t="s">
        <v>153</v>
      </c>
    </row>
    <row r="245" spans="1:13" outlineLevel="1" x14ac:dyDescent="0.25">
      <c r="A245" s="52">
        <f t="shared" si="32"/>
        <v>24</v>
      </c>
      <c r="B245" s="52" t="str">
        <f t="shared" si="30"/>
        <v/>
      </c>
      <c r="C245" s="58">
        <f t="shared" si="33"/>
        <v>5</v>
      </c>
      <c r="D245" s="58" t="str">
        <f t="shared" si="34"/>
        <v>C</v>
      </c>
      <c r="E245" s="59">
        <v>14</v>
      </c>
      <c r="F245" s="59">
        <v>24</v>
      </c>
      <c r="G245" s="59"/>
      <c r="H245" s="59">
        <v>18</v>
      </c>
      <c r="I245" s="59">
        <v>21</v>
      </c>
      <c r="J245" s="59"/>
      <c r="K245" s="61">
        <v>5</v>
      </c>
      <c r="L245" t="s">
        <v>153</v>
      </c>
    </row>
    <row r="246" spans="1:13" outlineLevel="1" x14ac:dyDescent="0.25">
      <c r="A246" s="52">
        <f t="shared" si="32"/>
        <v>24</v>
      </c>
      <c r="B246" s="52" t="str">
        <f t="shared" si="30"/>
        <v/>
      </c>
      <c r="C246" s="58">
        <f t="shared" si="33"/>
        <v>6</v>
      </c>
      <c r="D246" s="58" t="str">
        <f t="shared" si="34"/>
        <v>C</v>
      </c>
      <c r="E246" s="59">
        <v>20</v>
      </c>
      <c r="F246" s="59">
        <v>22</v>
      </c>
      <c r="G246" s="59"/>
      <c r="H246" s="59">
        <v>6</v>
      </c>
      <c r="I246" s="59">
        <v>16</v>
      </c>
      <c r="J246" s="59"/>
      <c r="K246" s="61">
        <v>6</v>
      </c>
      <c r="L246" t="s">
        <v>153</v>
      </c>
    </row>
    <row r="247" spans="1:13" outlineLevel="1" x14ac:dyDescent="0.25">
      <c r="A247" s="52">
        <f t="shared" si="32"/>
        <v>24</v>
      </c>
      <c r="B247" s="52" t="str">
        <f t="shared" si="30"/>
        <v/>
      </c>
      <c r="C247" s="58">
        <f t="shared" si="33"/>
        <v>1</v>
      </c>
      <c r="D247" s="58" t="str">
        <f t="shared" si="34"/>
        <v>D</v>
      </c>
      <c r="E247" s="59">
        <v>1</v>
      </c>
      <c r="F247" s="59">
        <v>2</v>
      </c>
      <c r="G247" s="59"/>
      <c r="H247" s="59">
        <v>18</v>
      </c>
      <c r="I247" s="59">
        <v>20</v>
      </c>
      <c r="J247" s="59"/>
      <c r="K247" s="61">
        <v>1</v>
      </c>
      <c r="L247" t="s">
        <v>154</v>
      </c>
    </row>
    <row r="248" spans="1:13" outlineLevel="1" x14ac:dyDescent="0.25">
      <c r="A248" s="52">
        <f t="shared" si="32"/>
        <v>24</v>
      </c>
      <c r="B248" s="52" t="str">
        <f t="shared" si="30"/>
        <v/>
      </c>
      <c r="C248" s="58">
        <f t="shared" si="33"/>
        <v>2</v>
      </c>
      <c r="D248" s="58" t="str">
        <f t="shared" si="34"/>
        <v>D</v>
      </c>
      <c r="E248" s="59">
        <v>8</v>
      </c>
      <c r="F248" s="59">
        <v>21</v>
      </c>
      <c r="G248" s="59"/>
      <c r="H248" s="59">
        <v>3</v>
      </c>
      <c r="I248" s="59">
        <v>16</v>
      </c>
      <c r="J248" s="59"/>
      <c r="K248" s="61">
        <v>2</v>
      </c>
      <c r="L248" t="s">
        <v>154</v>
      </c>
    </row>
    <row r="249" spans="1:13" outlineLevel="1" x14ac:dyDescent="0.25">
      <c r="A249" s="52">
        <f t="shared" si="32"/>
        <v>24</v>
      </c>
      <c r="B249" s="52" t="str">
        <f t="shared" si="30"/>
        <v/>
      </c>
      <c r="C249" s="58">
        <f t="shared" si="33"/>
        <v>3</v>
      </c>
      <c r="D249" s="58" t="str">
        <f t="shared" si="34"/>
        <v>D</v>
      </c>
      <c r="E249" s="59">
        <v>9</v>
      </c>
      <c r="F249" s="59">
        <v>15</v>
      </c>
      <c r="G249" s="59"/>
      <c r="H249" s="59">
        <v>6</v>
      </c>
      <c r="I249" s="59">
        <v>11</v>
      </c>
      <c r="J249" s="59"/>
      <c r="K249" s="61">
        <v>3</v>
      </c>
      <c r="L249" t="s">
        <v>154</v>
      </c>
    </row>
    <row r="250" spans="1:13" outlineLevel="1" x14ac:dyDescent="0.25">
      <c r="A250" s="52">
        <f t="shared" si="32"/>
        <v>24</v>
      </c>
      <c r="B250" s="52" t="str">
        <f t="shared" si="30"/>
        <v/>
      </c>
      <c r="C250" s="58">
        <f t="shared" si="33"/>
        <v>4</v>
      </c>
      <c r="D250" s="58" t="str">
        <f t="shared" si="34"/>
        <v>D</v>
      </c>
      <c r="E250" s="59">
        <v>7</v>
      </c>
      <c r="F250" s="59">
        <v>14</v>
      </c>
      <c r="G250" s="59"/>
      <c r="H250" s="59">
        <v>4</v>
      </c>
      <c r="I250" s="59">
        <v>13</v>
      </c>
      <c r="J250" s="59"/>
      <c r="K250" s="61">
        <v>4</v>
      </c>
      <c r="L250" t="s">
        <v>154</v>
      </c>
    </row>
    <row r="251" spans="1:13" outlineLevel="1" x14ac:dyDescent="0.25">
      <c r="A251" s="52">
        <f t="shared" si="32"/>
        <v>24</v>
      </c>
      <c r="B251" s="52" t="str">
        <f t="shared" si="30"/>
        <v/>
      </c>
      <c r="C251" s="58">
        <f t="shared" si="33"/>
        <v>5</v>
      </c>
      <c r="D251" s="58" t="str">
        <f t="shared" si="34"/>
        <v>D</v>
      </c>
      <c r="E251" s="59">
        <v>17</v>
      </c>
      <c r="F251" s="59">
        <v>22</v>
      </c>
      <c r="G251" s="59"/>
      <c r="H251" s="59">
        <v>5</v>
      </c>
      <c r="I251" s="59">
        <v>10</v>
      </c>
      <c r="J251" s="59"/>
      <c r="K251" s="61">
        <v>5</v>
      </c>
      <c r="L251" t="s">
        <v>154</v>
      </c>
    </row>
    <row r="252" spans="1:13" ht="15.75" outlineLevel="1" thickBot="1" x14ac:dyDescent="0.3">
      <c r="A252" s="52">
        <f t="shared" si="32"/>
        <v>24</v>
      </c>
      <c r="B252" s="52" t="str">
        <f t="shared" si="30"/>
        <v/>
      </c>
      <c r="C252" s="58">
        <f t="shared" si="33"/>
        <v>6</v>
      </c>
      <c r="D252" s="58" t="str">
        <f t="shared" si="34"/>
        <v>D</v>
      </c>
      <c r="E252" s="59">
        <v>12</v>
      </c>
      <c r="F252" s="59">
        <v>19</v>
      </c>
      <c r="G252" s="59"/>
      <c r="H252" s="59">
        <v>23</v>
      </c>
      <c r="I252" s="59">
        <v>24</v>
      </c>
      <c r="J252" s="59"/>
      <c r="K252" s="61">
        <v>6</v>
      </c>
      <c r="L252" t="s">
        <v>154</v>
      </c>
    </row>
    <row r="253" spans="1:13" ht="15.75" outlineLevel="1" thickTop="1" x14ac:dyDescent="0.25">
      <c r="A253" s="64">
        <v>25</v>
      </c>
      <c r="B253" s="64" t="str">
        <f t="shared" si="30"/>
        <v/>
      </c>
      <c r="C253" s="62">
        <f t="shared" si="33"/>
        <v>1</v>
      </c>
      <c r="D253" s="62" t="str">
        <f t="shared" si="34"/>
        <v>A</v>
      </c>
      <c r="E253" s="63">
        <v>20</v>
      </c>
      <c r="F253" s="63">
        <v>25</v>
      </c>
      <c r="G253" s="63">
        <v>1</v>
      </c>
      <c r="H253" s="63">
        <v>24</v>
      </c>
      <c r="I253" s="63">
        <v>11</v>
      </c>
      <c r="J253" s="63"/>
      <c r="K253" s="61">
        <v>1</v>
      </c>
      <c r="L253" t="s">
        <v>151</v>
      </c>
      <c r="M253" s="186" t="s">
        <v>281</v>
      </c>
    </row>
    <row r="254" spans="1:13" outlineLevel="1" x14ac:dyDescent="0.25">
      <c r="A254" s="64">
        <f t="shared" ref="A254:A276" si="35">A253</f>
        <v>25</v>
      </c>
      <c r="B254" s="64" t="str">
        <f t="shared" si="30"/>
        <v/>
      </c>
      <c r="C254" s="62">
        <f t="shared" si="33"/>
        <v>2</v>
      </c>
      <c r="D254" s="62" t="str">
        <f t="shared" si="34"/>
        <v>A</v>
      </c>
      <c r="E254" s="63">
        <v>7</v>
      </c>
      <c r="F254" s="63">
        <v>19</v>
      </c>
      <c r="G254" s="63"/>
      <c r="H254" s="63">
        <v>8</v>
      </c>
      <c r="I254" s="63">
        <v>9</v>
      </c>
      <c r="J254" s="63"/>
      <c r="K254" s="61">
        <v>2</v>
      </c>
      <c r="L254" t="s">
        <v>151</v>
      </c>
    </row>
    <row r="255" spans="1:13" outlineLevel="1" x14ac:dyDescent="0.25">
      <c r="A255" s="64">
        <f t="shared" si="35"/>
        <v>25</v>
      </c>
      <c r="B255" s="64" t="str">
        <f t="shared" si="30"/>
        <v/>
      </c>
      <c r="C255" s="62">
        <f t="shared" si="33"/>
        <v>3</v>
      </c>
      <c r="D255" s="62" t="str">
        <f t="shared" si="34"/>
        <v>A</v>
      </c>
      <c r="E255" s="63">
        <v>12</v>
      </c>
      <c r="F255" s="63">
        <v>23</v>
      </c>
      <c r="G255" s="63"/>
      <c r="H255" s="63">
        <v>16</v>
      </c>
      <c r="I255" s="63">
        <v>22</v>
      </c>
      <c r="J255" s="63"/>
      <c r="K255" s="61">
        <v>3</v>
      </c>
      <c r="L255" t="s">
        <v>151</v>
      </c>
    </row>
    <row r="256" spans="1:13" outlineLevel="1" x14ac:dyDescent="0.25">
      <c r="A256" s="64">
        <f t="shared" si="35"/>
        <v>25</v>
      </c>
      <c r="B256" s="64" t="str">
        <f t="shared" si="30"/>
        <v/>
      </c>
      <c r="C256" s="62">
        <f t="shared" si="33"/>
        <v>4</v>
      </c>
      <c r="D256" s="62" t="str">
        <f t="shared" si="34"/>
        <v>A</v>
      </c>
      <c r="E256" s="63">
        <v>17</v>
      </c>
      <c r="F256" s="63">
        <v>21</v>
      </c>
      <c r="G256" s="63"/>
      <c r="H256" s="63">
        <v>6</v>
      </c>
      <c r="I256" s="63">
        <v>18</v>
      </c>
      <c r="J256" s="63"/>
      <c r="K256" s="61">
        <v>4</v>
      </c>
      <c r="L256" t="s">
        <v>151</v>
      </c>
    </row>
    <row r="257" spans="1:12" outlineLevel="1" x14ac:dyDescent="0.25">
      <c r="A257" s="64">
        <f t="shared" si="35"/>
        <v>25</v>
      </c>
      <c r="B257" s="64" t="str">
        <f t="shared" si="30"/>
        <v/>
      </c>
      <c r="C257" s="62">
        <f t="shared" si="33"/>
        <v>5</v>
      </c>
      <c r="D257" s="62" t="str">
        <f t="shared" si="34"/>
        <v>A</v>
      </c>
      <c r="E257" s="63">
        <v>5</v>
      </c>
      <c r="F257" s="63">
        <v>13</v>
      </c>
      <c r="G257" s="63"/>
      <c r="H257" s="63">
        <v>4</v>
      </c>
      <c r="I257" s="63">
        <v>10</v>
      </c>
      <c r="J257" s="63"/>
      <c r="K257" s="61">
        <v>5</v>
      </c>
      <c r="L257" t="s">
        <v>151</v>
      </c>
    </row>
    <row r="258" spans="1:12" outlineLevel="1" x14ac:dyDescent="0.25">
      <c r="A258" s="64">
        <f t="shared" si="35"/>
        <v>25</v>
      </c>
      <c r="B258" s="64" t="str">
        <f t="shared" si="30"/>
        <v/>
      </c>
      <c r="C258" s="62">
        <f t="shared" si="33"/>
        <v>6</v>
      </c>
      <c r="D258" s="62" t="str">
        <f t="shared" si="34"/>
        <v>A</v>
      </c>
      <c r="E258" s="63">
        <v>2</v>
      </c>
      <c r="F258" s="63">
        <v>3</v>
      </c>
      <c r="G258" s="63"/>
      <c r="H258" s="63">
        <v>14</v>
      </c>
      <c r="I258" s="63">
        <v>15</v>
      </c>
      <c r="J258" s="63"/>
      <c r="K258" s="61">
        <v>6</v>
      </c>
      <c r="L258" t="s">
        <v>151</v>
      </c>
    </row>
    <row r="259" spans="1:12" outlineLevel="1" x14ac:dyDescent="0.25">
      <c r="A259" s="64">
        <f t="shared" si="35"/>
        <v>25</v>
      </c>
      <c r="B259" s="64" t="str">
        <f t="shared" si="30"/>
        <v/>
      </c>
      <c r="C259" s="62">
        <f t="shared" si="33"/>
        <v>1</v>
      </c>
      <c r="D259" s="62" t="str">
        <f t="shared" si="34"/>
        <v>B</v>
      </c>
      <c r="E259" s="63">
        <v>18</v>
      </c>
      <c r="F259" s="63">
        <v>19</v>
      </c>
      <c r="G259" s="63">
        <v>13</v>
      </c>
      <c r="H259" s="63">
        <v>4</v>
      </c>
      <c r="I259" s="63">
        <v>20</v>
      </c>
      <c r="J259" s="63"/>
      <c r="K259" s="61">
        <v>1</v>
      </c>
      <c r="L259" t="s">
        <v>152</v>
      </c>
    </row>
    <row r="260" spans="1:12" outlineLevel="1" x14ac:dyDescent="0.25">
      <c r="A260" s="64">
        <f t="shared" si="35"/>
        <v>25</v>
      </c>
      <c r="B260" s="64" t="str">
        <f t="shared" si="30"/>
        <v/>
      </c>
      <c r="C260" s="62">
        <f t="shared" si="33"/>
        <v>2</v>
      </c>
      <c r="D260" s="62" t="str">
        <f t="shared" si="34"/>
        <v>B</v>
      </c>
      <c r="E260" s="63">
        <v>16</v>
      </c>
      <c r="F260" s="63">
        <v>24</v>
      </c>
      <c r="G260" s="63"/>
      <c r="H260" s="63">
        <v>8</v>
      </c>
      <c r="I260" s="63">
        <v>11</v>
      </c>
      <c r="J260" s="63"/>
      <c r="K260" s="61">
        <v>2</v>
      </c>
      <c r="L260" t="s">
        <v>152</v>
      </c>
    </row>
    <row r="261" spans="1:12" outlineLevel="1" x14ac:dyDescent="0.25">
      <c r="A261" s="64">
        <f t="shared" si="35"/>
        <v>25</v>
      </c>
      <c r="B261" s="64" t="str">
        <f t="shared" ref="B261:B324" si="36">IF(A261&lt;&gt;$B$3,"",$B$3&amp;"-"&amp;D261&amp;"-"&amp;C261)</f>
        <v/>
      </c>
      <c r="C261" s="62">
        <f t="shared" si="33"/>
        <v>3</v>
      </c>
      <c r="D261" s="62" t="str">
        <f t="shared" si="34"/>
        <v>B</v>
      </c>
      <c r="E261" s="63">
        <v>12</v>
      </c>
      <c r="F261" s="63">
        <v>15</v>
      </c>
      <c r="G261" s="63"/>
      <c r="H261" s="63">
        <v>7</v>
      </c>
      <c r="I261" s="63">
        <v>17</v>
      </c>
      <c r="J261" s="63"/>
      <c r="K261" s="61">
        <v>3</v>
      </c>
      <c r="L261" t="s">
        <v>152</v>
      </c>
    </row>
    <row r="262" spans="1:12" outlineLevel="1" x14ac:dyDescent="0.25">
      <c r="A262" s="64">
        <f t="shared" si="35"/>
        <v>25</v>
      </c>
      <c r="B262" s="64" t="str">
        <f t="shared" si="36"/>
        <v/>
      </c>
      <c r="C262" s="62">
        <f t="shared" si="33"/>
        <v>4</v>
      </c>
      <c r="D262" s="62" t="str">
        <f t="shared" si="34"/>
        <v>B</v>
      </c>
      <c r="E262" s="63">
        <v>10</v>
      </c>
      <c r="F262" s="63">
        <v>22</v>
      </c>
      <c r="G262" s="63"/>
      <c r="H262" s="63">
        <v>3</v>
      </c>
      <c r="I262" s="63">
        <v>21</v>
      </c>
      <c r="J262" s="63"/>
      <c r="K262" s="61">
        <v>4</v>
      </c>
      <c r="L262" t="s">
        <v>152</v>
      </c>
    </row>
    <row r="263" spans="1:12" outlineLevel="1" x14ac:dyDescent="0.25">
      <c r="A263" s="64">
        <f t="shared" si="35"/>
        <v>25</v>
      </c>
      <c r="B263" s="64" t="str">
        <f t="shared" si="36"/>
        <v/>
      </c>
      <c r="C263" s="62">
        <f t="shared" si="33"/>
        <v>5</v>
      </c>
      <c r="D263" s="62" t="str">
        <f t="shared" si="34"/>
        <v>B</v>
      </c>
      <c r="E263" s="63">
        <v>6</v>
      </c>
      <c r="F263" s="63">
        <v>14</v>
      </c>
      <c r="G263" s="63"/>
      <c r="H263" s="63">
        <v>5</v>
      </c>
      <c r="I263" s="63">
        <v>25</v>
      </c>
      <c r="J263" s="63"/>
      <c r="K263" s="61">
        <v>5</v>
      </c>
      <c r="L263" t="s">
        <v>152</v>
      </c>
    </row>
    <row r="264" spans="1:12" outlineLevel="1" x14ac:dyDescent="0.25">
      <c r="A264" s="64">
        <f t="shared" si="35"/>
        <v>25</v>
      </c>
      <c r="B264" s="64" t="str">
        <f t="shared" si="36"/>
        <v/>
      </c>
      <c r="C264" s="62">
        <f t="shared" si="33"/>
        <v>6</v>
      </c>
      <c r="D264" s="62" t="str">
        <f t="shared" si="34"/>
        <v>B</v>
      </c>
      <c r="E264" s="63">
        <v>2</v>
      </c>
      <c r="F264" s="63">
        <v>23</v>
      </c>
      <c r="G264" s="63"/>
      <c r="H264" s="63">
        <v>1</v>
      </c>
      <c r="I264" s="63">
        <v>9</v>
      </c>
      <c r="J264" s="63"/>
      <c r="K264" s="61">
        <v>6</v>
      </c>
      <c r="L264" t="s">
        <v>152</v>
      </c>
    </row>
    <row r="265" spans="1:12" outlineLevel="1" x14ac:dyDescent="0.25">
      <c r="A265" s="64">
        <f t="shared" si="35"/>
        <v>25</v>
      </c>
      <c r="B265" s="64" t="str">
        <f t="shared" si="36"/>
        <v/>
      </c>
      <c r="C265" s="62">
        <f t="shared" si="33"/>
        <v>1</v>
      </c>
      <c r="D265" s="62" t="str">
        <f t="shared" si="34"/>
        <v>C</v>
      </c>
      <c r="E265" s="63">
        <v>12</v>
      </c>
      <c r="F265" s="63">
        <v>24</v>
      </c>
      <c r="G265" s="63">
        <v>17</v>
      </c>
      <c r="H265" s="63">
        <v>10</v>
      </c>
      <c r="I265" s="63">
        <v>25</v>
      </c>
      <c r="J265" s="63"/>
      <c r="K265" s="61">
        <v>1</v>
      </c>
      <c r="L265" t="s">
        <v>153</v>
      </c>
    </row>
    <row r="266" spans="1:12" outlineLevel="1" x14ac:dyDescent="0.25">
      <c r="A266" s="64">
        <f t="shared" si="35"/>
        <v>25</v>
      </c>
      <c r="B266" s="64" t="str">
        <f t="shared" si="36"/>
        <v/>
      </c>
      <c r="C266" s="62">
        <f t="shared" si="33"/>
        <v>2</v>
      </c>
      <c r="D266" s="62" t="str">
        <f t="shared" si="34"/>
        <v>C</v>
      </c>
      <c r="E266" s="63">
        <v>11</v>
      </c>
      <c r="F266" s="63">
        <v>15</v>
      </c>
      <c r="G266" s="63"/>
      <c r="H266" s="63">
        <v>6</v>
      </c>
      <c r="I266" s="63">
        <v>13</v>
      </c>
      <c r="J266" s="63"/>
      <c r="K266" s="61">
        <v>2</v>
      </c>
      <c r="L266" t="s">
        <v>153</v>
      </c>
    </row>
    <row r="267" spans="1:12" outlineLevel="1" x14ac:dyDescent="0.25">
      <c r="A267" s="64">
        <f t="shared" si="35"/>
        <v>25</v>
      </c>
      <c r="B267" s="64" t="str">
        <f t="shared" si="36"/>
        <v/>
      </c>
      <c r="C267" s="62">
        <f t="shared" si="33"/>
        <v>3</v>
      </c>
      <c r="D267" s="62" t="str">
        <f t="shared" si="34"/>
        <v>C</v>
      </c>
      <c r="E267" s="63">
        <v>5</v>
      </c>
      <c r="F267" s="63">
        <v>20</v>
      </c>
      <c r="G267" s="63"/>
      <c r="H267" s="63">
        <v>2</v>
      </c>
      <c r="I267" s="63">
        <v>7</v>
      </c>
      <c r="J267" s="63"/>
      <c r="K267" s="61">
        <v>3</v>
      </c>
      <c r="L267" t="s">
        <v>153</v>
      </c>
    </row>
    <row r="268" spans="1:12" outlineLevel="1" x14ac:dyDescent="0.25">
      <c r="A268" s="64">
        <f t="shared" si="35"/>
        <v>25</v>
      </c>
      <c r="B268" s="64" t="str">
        <f t="shared" si="36"/>
        <v/>
      </c>
      <c r="C268" s="62">
        <f t="shared" si="33"/>
        <v>4</v>
      </c>
      <c r="D268" s="62" t="str">
        <f t="shared" si="34"/>
        <v>C</v>
      </c>
      <c r="E268" s="63">
        <v>9</v>
      </c>
      <c r="F268" s="63">
        <v>18</v>
      </c>
      <c r="G268" s="63"/>
      <c r="H268" s="63">
        <v>14</v>
      </c>
      <c r="I268" s="63">
        <v>22</v>
      </c>
      <c r="J268" s="63"/>
      <c r="K268" s="61">
        <v>4</v>
      </c>
      <c r="L268" t="s">
        <v>153</v>
      </c>
    </row>
    <row r="269" spans="1:12" outlineLevel="1" x14ac:dyDescent="0.25">
      <c r="A269" s="64">
        <f t="shared" si="35"/>
        <v>25</v>
      </c>
      <c r="B269" s="64" t="str">
        <f t="shared" si="36"/>
        <v/>
      </c>
      <c r="C269" s="62">
        <f t="shared" si="33"/>
        <v>5</v>
      </c>
      <c r="D269" s="62" t="str">
        <f t="shared" si="34"/>
        <v>C</v>
      </c>
      <c r="E269" s="63">
        <v>19</v>
      </c>
      <c r="F269" s="63">
        <v>21</v>
      </c>
      <c r="G269" s="63"/>
      <c r="H269" s="63">
        <v>1</v>
      </c>
      <c r="I269" s="63">
        <v>16</v>
      </c>
      <c r="J269" s="63"/>
      <c r="K269" s="61">
        <v>5</v>
      </c>
      <c r="L269" t="s">
        <v>153</v>
      </c>
    </row>
    <row r="270" spans="1:12" outlineLevel="1" x14ac:dyDescent="0.25">
      <c r="A270" s="64">
        <f t="shared" si="35"/>
        <v>25</v>
      </c>
      <c r="B270" s="64" t="str">
        <f t="shared" si="36"/>
        <v/>
      </c>
      <c r="C270" s="62">
        <f t="shared" si="33"/>
        <v>6</v>
      </c>
      <c r="D270" s="62" t="str">
        <f t="shared" si="34"/>
        <v>C</v>
      </c>
      <c r="E270" s="63">
        <v>8</v>
      </c>
      <c r="F270" s="63">
        <v>23</v>
      </c>
      <c r="G270" s="63"/>
      <c r="H270" s="63">
        <v>3</v>
      </c>
      <c r="I270" s="63">
        <v>4</v>
      </c>
      <c r="J270" s="63"/>
      <c r="K270" s="61">
        <v>6</v>
      </c>
      <c r="L270" t="s">
        <v>153</v>
      </c>
    </row>
    <row r="271" spans="1:12" outlineLevel="1" x14ac:dyDescent="0.25">
      <c r="A271" s="64">
        <f t="shared" si="35"/>
        <v>25</v>
      </c>
      <c r="B271" s="64" t="str">
        <f t="shared" si="36"/>
        <v/>
      </c>
      <c r="C271" s="62">
        <f t="shared" si="33"/>
        <v>1</v>
      </c>
      <c r="D271" s="62" t="str">
        <f t="shared" si="34"/>
        <v>D</v>
      </c>
      <c r="E271" s="62">
        <v>2</v>
      </c>
      <c r="F271" s="62">
        <v>19</v>
      </c>
      <c r="G271" s="62">
        <v>20</v>
      </c>
      <c r="H271" s="62">
        <v>10</v>
      </c>
      <c r="I271" s="62">
        <v>11</v>
      </c>
      <c r="J271" s="63"/>
      <c r="K271" s="61">
        <v>1</v>
      </c>
      <c r="L271" t="s">
        <v>154</v>
      </c>
    </row>
    <row r="272" spans="1:12" outlineLevel="1" x14ac:dyDescent="0.25">
      <c r="A272" s="64">
        <f t="shared" si="35"/>
        <v>25</v>
      </c>
      <c r="B272" s="64" t="str">
        <f t="shared" si="36"/>
        <v/>
      </c>
      <c r="C272" s="62">
        <f t="shared" si="33"/>
        <v>2</v>
      </c>
      <c r="D272" s="62" t="str">
        <f t="shared" si="34"/>
        <v>D</v>
      </c>
      <c r="E272" s="62">
        <v>23</v>
      </c>
      <c r="F272" s="62">
        <v>25</v>
      </c>
      <c r="G272" s="63"/>
      <c r="H272" s="62">
        <v>15</v>
      </c>
      <c r="I272" s="62">
        <v>18</v>
      </c>
      <c r="J272" s="63"/>
      <c r="K272" s="61">
        <v>2</v>
      </c>
      <c r="L272" t="s">
        <v>154</v>
      </c>
    </row>
    <row r="273" spans="1:13" outlineLevel="1" x14ac:dyDescent="0.25">
      <c r="A273" s="64">
        <f t="shared" si="35"/>
        <v>25</v>
      </c>
      <c r="B273" s="64" t="str">
        <f t="shared" si="36"/>
        <v/>
      </c>
      <c r="C273" s="62">
        <f t="shared" si="33"/>
        <v>3</v>
      </c>
      <c r="D273" s="62" t="str">
        <f t="shared" si="34"/>
        <v>D</v>
      </c>
      <c r="E273" s="62">
        <v>4</v>
      </c>
      <c r="F273" s="62">
        <v>21</v>
      </c>
      <c r="G273" s="63"/>
      <c r="H273" s="62">
        <v>7</v>
      </c>
      <c r="I273" s="62">
        <v>24</v>
      </c>
      <c r="J273" s="63"/>
      <c r="K273" s="61">
        <v>3</v>
      </c>
      <c r="L273" t="s">
        <v>154</v>
      </c>
    </row>
    <row r="274" spans="1:13" outlineLevel="1" x14ac:dyDescent="0.25">
      <c r="A274" s="64">
        <f t="shared" si="35"/>
        <v>25</v>
      </c>
      <c r="B274" s="64" t="str">
        <f t="shared" si="36"/>
        <v/>
      </c>
      <c r="C274" s="62">
        <f t="shared" si="33"/>
        <v>4</v>
      </c>
      <c r="D274" s="62" t="str">
        <f t="shared" si="34"/>
        <v>D</v>
      </c>
      <c r="E274" s="62">
        <v>6</v>
      </c>
      <c r="F274" s="62">
        <v>22</v>
      </c>
      <c r="G274" s="63"/>
      <c r="H274" s="62">
        <v>1</v>
      </c>
      <c r="I274" s="62">
        <v>8</v>
      </c>
      <c r="J274" s="63"/>
      <c r="K274" s="61">
        <v>4</v>
      </c>
      <c r="L274" t="s">
        <v>154</v>
      </c>
    </row>
    <row r="275" spans="1:13" outlineLevel="1" x14ac:dyDescent="0.25">
      <c r="A275" s="64">
        <f t="shared" si="35"/>
        <v>25</v>
      </c>
      <c r="B275" s="64" t="str">
        <f t="shared" si="36"/>
        <v/>
      </c>
      <c r="C275" s="62">
        <f t="shared" si="33"/>
        <v>5</v>
      </c>
      <c r="D275" s="62" t="str">
        <f t="shared" si="34"/>
        <v>D</v>
      </c>
      <c r="E275" s="62">
        <v>5</v>
      </c>
      <c r="F275" s="62">
        <v>9</v>
      </c>
      <c r="G275" s="63"/>
      <c r="H275" s="62">
        <v>3</v>
      </c>
      <c r="I275" s="62">
        <v>12</v>
      </c>
      <c r="J275" s="63"/>
      <c r="K275" s="61">
        <v>5</v>
      </c>
      <c r="L275" t="s">
        <v>154</v>
      </c>
    </row>
    <row r="276" spans="1:13" ht="15.75" outlineLevel="1" thickBot="1" x14ac:dyDescent="0.3">
      <c r="A276" s="64">
        <f t="shared" si="35"/>
        <v>25</v>
      </c>
      <c r="B276" s="64" t="str">
        <f t="shared" si="36"/>
        <v/>
      </c>
      <c r="C276" s="62">
        <f t="shared" si="33"/>
        <v>6</v>
      </c>
      <c r="D276" s="62" t="str">
        <f t="shared" si="34"/>
        <v>D</v>
      </c>
      <c r="E276" s="62">
        <v>14</v>
      </c>
      <c r="F276" s="62">
        <v>16</v>
      </c>
      <c r="G276" s="63"/>
      <c r="H276" s="62">
        <v>13</v>
      </c>
      <c r="I276" s="62">
        <v>17</v>
      </c>
      <c r="J276" s="63"/>
      <c r="K276" s="61">
        <v>6</v>
      </c>
      <c r="L276" t="s">
        <v>154</v>
      </c>
    </row>
    <row r="277" spans="1:13" ht="15.75" outlineLevel="1" thickTop="1" x14ac:dyDescent="0.25">
      <c r="A277" s="52">
        <v>26</v>
      </c>
      <c r="B277" s="52" t="str">
        <f t="shared" si="36"/>
        <v/>
      </c>
      <c r="C277" s="58">
        <f t="shared" si="33"/>
        <v>1</v>
      </c>
      <c r="D277" s="58" t="str">
        <f t="shared" si="34"/>
        <v>A</v>
      </c>
      <c r="E277" s="59">
        <v>7</v>
      </c>
      <c r="F277" s="59">
        <v>17</v>
      </c>
      <c r="G277" s="59"/>
      <c r="H277" s="59">
        <v>21</v>
      </c>
      <c r="I277" s="59">
        <v>22</v>
      </c>
      <c r="J277" s="59"/>
      <c r="K277" s="61">
        <v>1</v>
      </c>
      <c r="L277" t="s">
        <v>151</v>
      </c>
      <c r="M277" s="186" t="s">
        <v>281</v>
      </c>
    </row>
    <row r="278" spans="1:13" outlineLevel="1" x14ac:dyDescent="0.25">
      <c r="A278" s="52">
        <f t="shared" ref="A278:A300" si="37">A277</f>
        <v>26</v>
      </c>
      <c r="B278" s="52" t="str">
        <f t="shared" si="36"/>
        <v/>
      </c>
      <c r="C278" s="58">
        <f t="shared" si="33"/>
        <v>2</v>
      </c>
      <c r="D278" s="58" t="str">
        <f t="shared" si="34"/>
        <v>A</v>
      </c>
      <c r="E278" s="59">
        <v>2</v>
      </c>
      <c r="F278" s="59">
        <v>16</v>
      </c>
      <c r="G278" s="59"/>
      <c r="H278" s="59">
        <v>4</v>
      </c>
      <c r="I278" s="59">
        <v>14</v>
      </c>
      <c r="J278" s="59"/>
      <c r="K278" s="61">
        <v>2</v>
      </c>
      <c r="L278" t="s">
        <v>151</v>
      </c>
    </row>
    <row r="279" spans="1:13" outlineLevel="1" x14ac:dyDescent="0.25">
      <c r="A279" s="52">
        <f t="shared" si="37"/>
        <v>26</v>
      </c>
      <c r="B279" s="52" t="str">
        <f t="shared" si="36"/>
        <v/>
      </c>
      <c r="C279" s="58">
        <f t="shared" si="33"/>
        <v>3</v>
      </c>
      <c r="D279" s="58" t="str">
        <f t="shared" si="34"/>
        <v>A</v>
      </c>
      <c r="E279" s="59">
        <v>6</v>
      </c>
      <c r="F279" s="59">
        <v>24</v>
      </c>
      <c r="G279" s="59"/>
      <c r="H279" s="59">
        <v>8</v>
      </c>
      <c r="I279" s="59">
        <v>11</v>
      </c>
      <c r="J279" s="59"/>
      <c r="K279" s="61">
        <v>3</v>
      </c>
      <c r="L279" t="s">
        <v>151</v>
      </c>
    </row>
    <row r="280" spans="1:13" outlineLevel="1" x14ac:dyDescent="0.25">
      <c r="A280" s="52">
        <f t="shared" si="37"/>
        <v>26</v>
      </c>
      <c r="B280" s="52" t="str">
        <f t="shared" si="36"/>
        <v/>
      </c>
      <c r="C280" s="58">
        <f t="shared" si="33"/>
        <v>4</v>
      </c>
      <c r="D280" s="58" t="str">
        <f t="shared" si="34"/>
        <v>A</v>
      </c>
      <c r="E280" s="59">
        <v>15</v>
      </c>
      <c r="F280" s="59">
        <v>23</v>
      </c>
      <c r="G280" s="59"/>
      <c r="H280" s="59">
        <v>1</v>
      </c>
      <c r="I280" s="59">
        <v>25</v>
      </c>
      <c r="J280" s="59"/>
      <c r="K280" s="61">
        <v>4</v>
      </c>
      <c r="L280" t="s">
        <v>151</v>
      </c>
    </row>
    <row r="281" spans="1:13" outlineLevel="1" x14ac:dyDescent="0.25">
      <c r="A281" s="52">
        <f t="shared" si="37"/>
        <v>26</v>
      </c>
      <c r="B281" s="52" t="str">
        <f t="shared" si="36"/>
        <v/>
      </c>
      <c r="C281" s="58">
        <f t="shared" si="33"/>
        <v>5</v>
      </c>
      <c r="D281" s="58" t="str">
        <f t="shared" si="34"/>
        <v>A</v>
      </c>
      <c r="E281" s="59">
        <v>10</v>
      </c>
      <c r="F281" s="59">
        <v>20</v>
      </c>
      <c r="G281" s="59"/>
      <c r="H281" s="59">
        <v>12</v>
      </c>
      <c r="I281" s="59">
        <v>19</v>
      </c>
      <c r="J281" s="59"/>
      <c r="K281" s="61">
        <v>5</v>
      </c>
      <c r="L281" t="s">
        <v>151</v>
      </c>
    </row>
    <row r="282" spans="1:13" outlineLevel="1" x14ac:dyDescent="0.25">
      <c r="A282" s="52">
        <f t="shared" si="37"/>
        <v>26</v>
      </c>
      <c r="B282" s="52" t="str">
        <f t="shared" si="36"/>
        <v/>
      </c>
      <c r="C282" s="58">
        <f t="shared" si="33"/>
        <v>6</v>
      </c>
      <c r="D282" s="58" t="str">
        <f t="shared" si="34"/>
        <v>A</v>
      </c>
      <c r="E282" s="59">
        <v>13</v>
      </c>
      <c r="F282" s="59">
        <v>18</v>
      </c>
      <c r="G282" s="59">
        <v>26</v>
      </c>
      <c r="H282" s="59">
        <v>3</v>
      </c>
      <c r="I282" s="59">
        <v>5</v>
      </c>
      <c r="J282" s="59">
        <v>9</v>
      </c>
      <c r="K282" s="61">
        <v>6</v>
      </c>
      <c r="L282" t="s">
        <v>151</v>
      </c>
    </row>
    <row r="283" spans="1:13" outlineLevel="1" x14ac:dyDescent="0.25">
      <c r="A283" s="52">
        <f t="shared" si="37"/>
        <v>26</v>
      </c>
      <c r="B283" s="52" t="str">
        <f t="shared" si="36"/>
        <v/>
      </c>
      <c r="C283" s="58">
        <f t="shared" si="33"/>
        <v>1</v>
      </c>
      <c r="D283" s="58" t="str">
        <f t="shared" si="34"/>
        <v>B</v>
      </c>
      <c r="E283" s="59">
        <v>3</v>
      </c>
      <c r="F283" s="59">
        <v>5</v>
      </c>
      <c r="G283" s="59"/>
      <c r="H283" s="59">
        <v>7</v>
      </c>
      <c r="I283" s="59">
        <v>15</v>
      </c>
      <c r="J283" s="59"/>
      <c r="K283" s="61">
        <v>1</v>
      </c>
      <c r="L283" t="s">
        <v>152</v>
      </c>
    </row>
    <row r="284" spans="1:13" outlineLevel="1" x14ac:dyDescent="0.25">
      <c r="A284" s="52">
        <f t="shared" si="37"/>
        <v>26</v>
      </c>
      <c r="B284" s="52" t="str">
        <f t="shared" si="36"/>
        <v/>
      </c>
      <c r="C284" s="58">
        <f t="shared" si="33"/>
        <v>2</v>
      </c>
      <c r="D284" s="58" t="str">
        <f t="shared" si="34"/>
        <v>B</v>
      </c>
      <c r="E284" s="59">
        <v>18</v>
      </c>
      <c r="F284" s="59">
        <v>26</v>
      </c>
      <c r="G284" s="59"/>
      <c r="H284" s="59">
        <v>13</v>
      </c>
      <c r="I284" s="59">
        <v>20</v>
      </c>
      <c r="J284" s="59"/>
      <c r="K284" s="61">
        <v>2</v>
      </c>
      <c r="L284" t="s">
        <v>152</v>
      </c>
    </row>
    <row r="285" spans="1:13" outlineLevel="1" x14ac:dyDescent="0.25">
      <c r="A285" s="52">
        <f t="shared" si="37"/>
        <v>26</v>
      </c>
      <c r="B285" s="52" t="str">
        <f t="shared" si="36"/>
        <v/>
      </c>
      <c r="C285" s="58">
        <f t="shared" si="33"/>
        <v>3</v>
      </c>
      <c r="D285" s="58" t="str">
        <f t="shared" si="34"/>
        <v>B</v>
      </c>
      <c r="E285" s="59">
        <v>10</v>
      </c>
      <c r="F285" s="59">
        <v>11</v>
      </c>
      <c r="G285" s="59"/>
      <c r="H285" s="59">
        <v>2</v>
      </c>
      <c r="I285" s="59">
        <v>23</v>
      </c>
      <c r="J285" s="59"/>
      <c r="K285" s="61">
        <v>3</v>
      </c>
      <c r="L285" t="s">
        <v>152</v>
      </c>
    </row>
    <row r="286" spans="1:13" outlineLevel="1" x14ac:dyDescent="0.25">
      <c r="A286" s="52">
        <f t="shared" si="37"/>
        <v>26</v>
      </c>
      <c r="B286" s="52" t="str">
        <f t="shared" si="36"/>
        <v/>
      </c>
      <c r="C286" s="58">
        <f t="shared" si="33"/>
        <v>4</v>
      </c>
      <c r="D286" s="58" t="str">
        <f t="shared" si="34"/>
        <v>B</v>
      </c>
      <c r="E286" s="59">
        <v>9</v>
      </c>
      <c r="F286" s="59">
        <v>21</v>
      </c>
      <c r="G286" s="59"/>
      <c r="H286" s="59">
        <v>19</v>
      </c>
      <c r="I286" s="59">
        <v>24</v>
      </c>
      <c r="J286" s="59"/>
      <c r="K286" s="61">
        <v>4</v>
      </c>
      <c r="L286" t="s">
        <v>152</v>
      </c>
    </row>
    <row r="287" spans="1:13" outlineLevel="1" x14ac:dyDescent="0.25">
      <c r="A287" s="52">
        <f t="shared" si="37"/>
        <v>26</v>
      </c>
      <c r="B287" s="52" t="str">
        <f t="shared" si="36"/>
        <v/>
      </c>
      <c r="C287" s="58">
        <f t="shared" si="33"/>
        <v>5</v>
      </c>
      <c r="D287" s="58" t="str">
        <f t="shared" si="34"/>
        <v>B</v>
      </c>
      <c r="E287" s="59">
        <v>16</v>
      </c>
      <c r="F287" s="59">
        <v>25</v>
      </c>
      <c r="G287" s="59"/>
      <c r="H287" s="59">
        <v>14</v>
      </c>
      <c r="I287" s="59">
        <v>22</v>
      </c>
      <c r="J287" s="59"/>
      <c r="K287" s="61">
        <v>5</v>
      </c>
      <c r="L287" t="s">
        <v>152</v>
      </c>
    </row>
    <row r="288" spans="1:13" outlineLevel="1" x14ac:dyDescent="0.25">
      <c r="A288" s="52">
        <f t="shared" si="37"/>
        <v>26</v>
      </c>
      <c r="B288" s="52" t="str">
        <f t="shared" si="36"/>
        <v/>
      </c>
      <c r="C288" s="58">
        <f t="shared" si="33"/>
        <v>6</v>
      </c>
      <c r="D288" s="58" t="str">
        <f t="shared" si="34"/>
        <v>B</v>
      </c>
      <c r="E288" s="59">
        <v>4</v>
      </c>
      <c r="F288" s="59">
        <v>6</v>
      </c>
      <c r="G288" s="59">
        <v>8</v>
      </c>
      <c r="H288" s="59">
        <v>1</v>
      </c>
      <c r="I288" s="59">
        <v>12</v>
      </c>
      <c r="J288" s="59">
        <v>17</v>
      </c>
      <c r="K288" s="61">
        <v>6</v>
      </c>
      <c r="L288" t="s">
        <v>152</v>
      </c>
    </row>
    <row r="289" spans="1:13" outlineLevel="1" x14ac:dyDescent="0.25">
      <c r="A289" s="52">
        <f t="shared" si="37"/>
        <v>26</v>
      </c>
      <c r="B289" s="52" t="str">
        <f t="shared" si="36"/>
        <v/>
      </c>
      <c r="C289" s="58">
        <f t="shared" si="33"/>
        <v>1</v>
      </c>
      <c r="D289" s="58" t="str">
        <f t="shared" si="34"/>
        <v>C</v>
      </c>
      <c r="E289" s="59">
        <v>17</v>
      </c>
      <c r="F289" s="59">
        <v>25</v>
      </c>
      <c r="G289" s="59"/>
      <c r="H289" s="59">
        <v>8</v>
      </c>
      <c r="I289" s="59">
        <v>9</v>
      </c>
      <c r="J289" s="59"/>
      <c r="K289" s="61">
        <v>1</v>
      </c>
      <c r="L289" t="s">
        <v>153</v>
      </c>
    </row>
    <row r="290" spans="1:13" outlineLevel="1" x14ac:dyDescent="0.25">
      <c r="A290" s="52">
        <f t="shared" si="37"/>
        <v>26</v>
      </c>
      <c r="B290" s="52" t="str">
        <f t="shared" si="36"/>
        <v/>
      </c>
      <c r="C290" s="58">
        <f t="shared" si="33"/>
        <v>2</v>
      </c>
      <c r="D290" s="58" t="str">
        <f t="shared" si="34"/>
        <v>C</v>
      </c>
      <c r="E290" s="59">
        <v>5</v>
      </c>
      <c r="F290" s="59">
        <v>6</v>
      </c>
      <c r="G290" s="59"/>
      <c r="H290" s="59">
        <v>13</v>
      </c>
      <c r="I290" s="59">
        <v>21</v>
      </c>
      <c r="J290" s="59"/>
      <c r="K290" s="61">
        <v>2</v>
      </c>
      <c r="L290" t="s">
        <v>153</v>
      </c>
    </row>
    <row r="291" spans="1:13" outlineLevel="1" x14ac:dyDescent="0.25">
      <c r="A291" s="52">
        <f t="shared" si="37"/>
        <v>26</v>
      </c>
      <c r="B291" s="52" t="str">
        <f t="shared" si="36"/>
        <v/>
      </c>
      <c r="C291" s="58">
        <f t="shared" si="33"/>
        <v>3</v>
      </c>
      <c r="D291" s="58" t="str">
        <f t="shared" si="34"/>
        <v>C</v>
      </c>
      <c r="E291" s="59">
        <v>3</v>
      </c>
      <c r="F291" s="59">
        <v>10</v>
      </c>
      <c r="G291" s="59"/>
      <c r="H291" s="59">
        <v>4</v>
      </c>
      <c r="I291" s="59">
        <v>22</v>
      </c>
      <c r="J291" s="59"/>
      <c r="K291" s="61">
        <v>3</v>
      </c>
      <c r="L291" t="s">
        <v>153</v>
      </c>
    </row>
    <row r="292" spans="1:13" outlineLevel="1" x14ac:dyDescent="0.25">
      <c r="A292" s="52">
        <f t="shared" si="37"/>
        <v>26</v>
      </c>
      <c r="B292" s="52" t="str">
        <f t="shared" si="36"/>
        <v/>
      </c>
      <c r="C292" s="58">
        <f t="shared" si="33"/>
        <v>4</v>
      </c>
      <c r="D292" s="58" t="str">
        <f t="shared" si="34"/>
        <v>C</v>
      </c>
      <c r="E292" s="59">
        <v>11</v>
      </c>
      <c r="F292" s="59">
        <v>24</v>
      </c>
      <c r="G292" s="59"/>
      <c r="H292" s="59">
        <v>12</v>
      </c>
      <c r="I292" s="59">
        <v>26</v>
      </c>
      <c r="J292" s="59"/>
      <c r="K292" s="61">
        <v>4</v>
      </c>
      <c r="L292" t="s">
        <v>153</v>
      </c>
    </row>
    <row r="293" spans="1:13" outlineLevel="1" x14ac:dyDescent="0.25">
      <c r="A293" s="52">
        <f t="shared" si="37"/>
        <v>26</v>
      </c>
      <c r="B293" s="52" t="str">
        <f t="shared" si="36"/>
        <v/>
      </c>
      <c r="C293" s="58">
        <f t="shared" si="33"/>
        <v>5</v>
      </c>
      <c r="D293" s="58" t="str">
        <f t="shared" si="34"/>
        <v>C</v>
      </c>
      <c r="E293" s="59">
        <v>1</v>
      </c>
      <c r="F293" s="59">
        <v>23</v>
      </c>
      <c r="G293" s="59"/>
      <c r="H293" s="59">
        <v>18</v>
      </c>
      <c r="I293" s="59">
        <v>19</v>
      </c>
      <c r="J293" s="59"/>
      <c r="K293" s="61">
        <v>5</v>
      </c>
      <c r="L293" t="s">
        <v>153</v>
      </c>
    </row>
    <row r="294" spans="1:13" outlineLevel="1" x14ac:dyDescent="0.25">
      <c r="A294" s="52">
        <f t="shared" si="37"/>
        <v>26</v>
      </c>
      <c r="B294" s="52" t="str">
        <f t="shared" si="36"/>
        <v/>
      </c>
      <c r="C294" s="58">
        <f t="shared" ref="C294:C357" si="38">K294</f>
        <v>6</v>
      </c>
      <c r="D294" s="58" t="str">
        <f t="shared" ref="D294:D357" si="39">IF(C294="","",L294)</f>
        <v>C</v>
      </c>
      <c r="E294" s="59">
        <v>7</v>
      </c>
      <c r="F294" s="59">
        <v>16</v>
      </c>
      <c r="G294" s="59">
        <v>20</v>
      </c>
      <c r="H294" s="59">
        <v>2</v>
      </c>
      <c r="I294" s="59">
        <v>14</v>
      </c>
      <c r="J294" s="59">
        <v>15</v>
      </c>
      <c r="K294" s="61">
        <v>6</v>
      </c>
      <c r="L294" t="s">
        <v>153</v>
      </c>
    </row>
    <row r="295" spans="1:13" outlineLevel="1" x14ac:dyDescent="0.25">
      <c r="A295" s="52">
        <f t="shared" si="37"/>
        <v>26</v>
      </c>
      <c r="B295" s="52" t="str">
        <f t="shared" si="36"/>
        <v/>
      </c>
      <c r="C295" s="58">
        <f t="shared" si="38"/>
        <v>1</v>
      </c>
      <c r="D295" s="58" t="str">
        <f t="shared" si="39"/>
        <v>D</v>
      </c>
      <c r="E295" s="58">
        <v>2</v>
      </c>
      <c r="F295" s="58">
        <v>26</v>
      </c>
      <c r="G295" s="58"/>
      <c r="H295" s="58">
        <v>3</v>
      </c>
      <c r="I295" s="58">
        <v>8</v>
      </c>
      <c r="J295" s="58"/>
      <c r="K295" s="61">
        <v>1</v>
      </c>
      <c r="L295" t="s">
        <v>154</v>
      </c>
    </row>
    <row r="296" spans="1:13" outlineLevel="1" x14ac:dyDescent="0.25">
      <c r="A296" s="52">
        <f t="shared" si="37"/>
        <v>26</v>
      </c>
      <c r="B296" s="52" t="str">
        <f t="shared" si="36"/>
        <v/>
      </c>
      <c r="C296" s="58">
        <f t="shared" si="38"/>
        <v>2</v>
      </c>
      <c r="D296" s="58" t="str">
        <f t="shared" si="39"/>
        <v>D</v>
      </c>
      <c r="E296" s="58">
        <v>16</v>
      </c>
      <c r="F296" s="58">
        <v>17</v>
      </c>
      <c r="G296" s="58"/>
      <c r="H296" s="58">
        <v>1</v>
      </c>
      <c r="I296" s="58">
        <v>20</v>
      </c>
      <c r="J296" s="58"/>
      <c r="K296" s="61">
        <v>2</v>
      </c>
      <c r="L296" t="s">
        <v>154</v>
      </c>
    </row>
    <row r="297" spans="1:13" outlineLevel="1" x14ac:dyDescent="0.25">
      <c r="A297" s="52">
        <f t="shared" si="37"/>
        <v>26</v>
      </c>
      <c r="B297" s="52" t="str">
        <f t="shared" si="36"/>
        <v/>
      </c>
      <c r="C297" s="58">
        <f t="shared" si="38"/>
        <v>3</v>
      </c>
      <c r="D297" s="58" t="str">
        <f t="shared" si="39"/>
        <v>D</v>
      </c>
      <c r="E297" s="58">
        <v>7</v>
      </c>
      <c r="F297" s="58">
        <v>13</v>
      </c>
      <c r="G297" s="58"/>
      <c r="H297" s="58">
        <v>10</v>
      </c>
      <c r="I297" s="58">
        <v>12</v>
      </c>
      <c r="J297" s="58"/>
      <c r="K297" s="61">
        <v>3</v>
      </c>
      <c r="L297" t="s">
        <v>154</v>
      </c>
    </row>
    <row r="298" spans="1:13" outlineLevel="1" x14ac:dyDescent="0.25">
      <c r="A298" s="52">
        <f t="shared" si="37"/>
        <v>26</v>
      </c>
      <c r="B298" s="52" t="str">
        <f t="shared" si="36"/>
        <v/>
      </c>
      <c r="C298" s="58">
        <f t="shared" si="38"/>
        <v>4</v>
      </c>
      <c r="D298" s="58" t="str">
        <f t="shared" si="39"/>
        <v>D</v>
      </c>
      <c r="E298" s="58">
        <v>5</v>
      </c>
      <c r="F298" s="58">
        <v>15</v>
      </c>
      <c r="G298" s="58"/>
      <c r="H298" s="58">
        <v>14</v>
      </c>
      <c r="I298" s="58">
        <v>24</v>
      </c>
      <c r="J298" s="58"/>
      <c r="K298" s="61">
        <v>4</v>
      </c>
      <c r="L298" t="s">
        <v>154</v>
      </c>
    </row>
    <row r="299" spans="1:13" outlineLevel="1" x14ac:dyDescent="0.25">
      <c r="A299" s="52">
        <f t="shared" si="37"/>
        <v>26</v>
      </c>
      <c r="B299" s="52" t="str">
        <f t="shared" si="36"/>
        <v/>
      </c>
      <c r="C299" s="58">
        <f t="shared" si="38"/>
        <v>5</v>
      </c>
      <c r="D299" s="58" t="str">
        <f t="shared" si="39"/>
        <v>D</v>
      </c>
      <c r="E299" s="58">
        <v>6</v>
      </c>
      <c r="F299" s="58">
        <v>21</v>
      </c>
      <c r="G299" s="58"/>
      <c r="H299" s="58">
        <v>4</v>
      </c>
      <c r="I299" s="58">
        <v>9</v>
      </c>
      <c r="J299" s="58"/>
      <c r="K299" s="61">
        <v>5</v>
      </c>
      <c r="L299" t="s">
        <v>154</v>
      </c>
    </row>
    <row r="300" spans="1:13" ht="15.75" outlineLevel="1" thickBot="1" x14ac:dyDescent="0.3">
      <c r="A300" s="52">
        <f t="shared" si="37"/>
        <v>26</v>
      </c>
      <c r="B300" s="52" t="str">
        <f t="shared" si="36"/>
        <v/>
      </c>
      <c r="C300" s="58">
        <f t="shared" si="38"/>
        <v>6</v>
      </c>
      <c r="D300" s="58" t="str">
        <f t="shared" si="39"/>
        <v>D</v>
      </c>
      <c r="E300" s="58">
        <v>18</v>
      </c>
      <c r="F300" s="58">
        <v>23</v>
      </c>
      <c r="G300" s="58">
        <v>25</v>
      </c>
      <c r="H300" s="58">
        <v>11</v>
      </c>
      <c r="I300" s="58">
        <v>19</v>
      </c>
      <c r="J300" s="58">
        <v>22</v>
      </c>
      <c r="K300" s="61">
        <v>6</v>
      </c>
      <c r="L300" t="s">
        <v>154</v>
      </c>
    </row>
    <row r="301" spans="1:13" ht="15.75" outlineLevel="1" thickTop="1" x14ac:dyDescent="0.25">
      <c r="A301" s="64">
        <v>27</v>
      </c>
      <c r="B301" s="64" t="str">
        <f t="shared" si="36"/>
        <v/>
      </c>
      <c r="C301" s="62">
        <f t="shared" si="38"/>
        <v>1</v>
      </c>
      <c r="D301" s="62" t="str">
        <f t="shared" si="39"/>
        <v>A</v>
      </c>
      <c r="E301" s="63">
        <v>13</v>
      </c>
      <c r="F301" s="63">
        <v>22</v>
      </c>
      <c r="G301" s="63"/>
      <c r="H301" s="63">
        <v>9</v>
      </c>
      <c r="I301" s="63">
        <v>27</v>
      </c>
      <c r="J301" s="63"/>
      <c r="K301" s="61">
        <v>1</v>
      </c>
      <c r="L301" t="s">
        <v>151</v>
      </c>
      <c r="M301" s="186" t="s">
        <v>281</v>
      </c>
    </row>
    <row r="302" spans="1:13" outlineLevel="1" x14ac:dyDescent="0.25">
      <c r="A302" s="64">
        <f t="shared" ref="A302:A324" si="40">A301</f>
        <v>27</v>
      </c>
      <c r="B302" s="64" t="str">
        <f t="shared" si="36"/>
        <v/>
      </c>
      <c r="C302" s="62">
        <f t="shared" si="38"/>
        <v>2</v>
      </c>
      <c r="D302" s="62" t="str">
        <f t="shared" si="39"/>
        <v>A</v>
      </c>
      <c r="E302" s="63">
        <v>18</v>
      </c>
      <c r="F302" s="63">
        <v>5</v>
      </c>
      <c r="G302" s="63"/>
      <c r="H302" s="63">
        <v>12</v>
      </c>
      <c r="I302" s="63">
        <v>11</v>
      </c>
      <c r="J302" s="63"/>
      <c r="K302" s="61">
        <v>2</v>
      </c>
      <c r="L302" t="s">
        <v>151</v>
      </c>
    </row>
    <row r="303" spans="1:13" outlineLevel="1" x14ac:dyDescent="0.25">
      <c r="A303" s="64">
        <f t="shared" si="40"/>
        <v>27</v>
      </c>
      <c r="B303" s="64" t="str">
        <f t="shared" si="36"/>
        <v/>
      </c>
      <c r="C303" s="62">
        <f t="shared" si="38"/>
        <v>3</v>
      </c>
      <c r="D303" s="62" t="str">
        <f t="shared" si="39"/>
        <v>A</v>
      </c>
      <c r="E303" s="63">
        <v>25</v>
      </c>
      <c r="F303" s="63">
        <v>23</v>
      </c>
      <c r="G303" s="63"/>
      <c r="H303" s="63">
        <v>20</v>
      </c>
      <c r="I303" s="63">
        <v>6</v>
      </c>
      <c r="J303" s="63"/>
      <c r="K303" s="61">
        <v>3</v>
      </c>
      <c r="L303" t="s">
        <v>151</v>
      </c>
    </row>
    <row r="304" spans="1:13" outlineLevel="1" x14ac:dyDescent="0.25">
      <c r="A304" s="64">
        <f t="shared" si="40"/>
        <v>27</v>
      </c>
      <c r="B304" s="64" t="str">
        <f t="shared" si="36"/>
        <v/>
      </c>
      <c r="C304" s="62">
        <f t="shared" si="38"/>
        <v>4</v>
      </c>
      <c r="D304" s="62" t="str">
        <f t="shared" si="39"/>
        <v>A</v>
      </c>
      <c r="E304" s="63">
        <v>8</v>
      </c>
      <c r="F304" s="63">
        <v>17</v>
      </c>
      <c r="G304" s="63"/>
      <c r="H304" s="63">
        <v>14</v>
      </c>
      <c r="I304" s="63">
        <v>3</v>
      </c>
      <c r="J304" s="63"/>
      <c r="K304" s="61">
        <v>4</v>
      </c>
      <c r="L304" t="s">
        <v>151</v>
      </c>
    </row>
    <row r="305" spans="1:30" outlineLevel="1" x14ac:dyDescent="0.25">
      <c r="A305" s="64">
        <f t="shared" si="40"/>
        <v>27</v>
      </c>
      <c r="B305" s="64" t="str">
        <f t="shared" si="36"/>
        <v/>
      </c>
      <c r="C305" s="62">
        <f t="shared" si="38"/>
        <v>5</v>
      </c>
      <c r="D305" s="62" t="str">
        <f t="shared" si="39"/>
        <v>A</v>
      </c>
      <c r="E305" s="63">
        <v>1</v>
      </c>
      <c r="F305" s="63">
        <v>16</v>
      </c>
      <c r="G305" s="63">
        <v>26</v>
      </c>
      <c r="H305" s="63">
        <v>7</v>
      </c>
      <c r="I305" s="63">
        <v>21</v>
      </c>
      <c r="J305" s="63"/>
      <c r="K305" s="61">
        <v>5</v>
      </c>
      <c r="L305" t="s">
        <v>151</v>
      </c>
    </row>
    <row r="306" spans="1:30" outlineLevel="1" x14ac:dyDescent="0.25">
      <c r="A306" s="64">
        <f t="shared" si="40"/>
        <v>27</v>
      </c>
      <c r="B306" s="64" t="str">
        <f t="shared" si="36"/>
        <v/>
      </c>
      <c r="C306" s="62">
        <f t="shared" si="38"/>
        <v>6</v>
      </c>
      <c r="D306" s="62" t="str">
        <f t="shared" si="39"/>
        <v>A</v>
      </c>
      <c r="E306" s="63">
        <v>4</v>
      </c>
      <c r="F306" s="63">
        <v>19</v>
      </c>
      <c r="G306" s="63">
        <v>2</v>
      </c>
      <c r="H306" s="63">
        <v>10</v>
      </c>
      <c r="I306" s="63">
        <v>15</v>
      </c>
      <c r="J306" s="63">
        <v>24</v>
      </c>
      <c r="K306" s="61">
        <v>6</v>
      </c>
      <c r="L306" t="s">
        <v>151</v>
      </c>
    </row>
    <row r="307" spans="1:30" outlineLevel="1" x14ac:dyDescent="0.25">
      <c r="A307" s="64">
        <f t="shared" si="40"/>
        <v>27</v>
      </c>
      <c r="B307" s="64" t="str">
        <f t="shared" si="36"/>
        <v/>
      </c>
      <c r="C307" s="62">
        <f t="shared" si="38"/>
        <v>1</v>
      </c>
      <c r="D307" s="62" t="str">
        <f t="shared" si="39"/>
        <v>B</v>
      </c>
      <c r="E307" s="63">
        <v>6</v>
      </c>
      <c r="F307" s="63">
        <v>21</v>
      </c>
      <c r="G307" s="63"/>
      <c r="H307" s="63">
        <v>16</v>
      </c>
      <c r="I307" s="63">
        <v>19</v>
      </c>
      <c r="J307" s="63"/>
      <c r="K307" s="61">
        <v>1</v>
      </c>
      <c r="L307" t="s">
        <v>152</v>
      </c>
    </row>
    <row r="308" spans="1:30" outlineLevel="1" x14ac:dyDescent="0.25">
      <c r="A308" s="64">
        <f t="shared" si="40"/>
        <v>27</v>
      </c>
      <c r="B308" s="64" t="str">
        <f t="shared" si="36"/>
        <v/>
      </c>
      <c r="C308" s="62">
        <f t="shared" si="38"/>
        <v>2</v>
      </c>
      <c r="D308" s="62" t="str">
        <f t="shared" si="39"/>
        <v>B</v>
      </c>
      <c r="E308" s="63">
        <v>4</v>
      </c>
      <c r="F308" s="63">
        <v>17</v>
      </c>
      <c r="G308" s="63"/>
      <c r="H308" s="63">
        <v>7</v>
      </c>
      <c r="I308" s="63">
        <v>18</v>
      </c>
      <c r="J308" s="63"/>
      <c r="K308" s="61">
        <v>2</v>
      </c>
      <c r="L308" t="s">
        <v>152</v>
      </c>
    </row>
    <row r="309" spans="1:30" outlineLevel="1" x14ac:dyDescent="0.25">
      <c r="A309" s="64">
        <f t="shared" si="40"/>
        <v>27</v>
      </c>
      <c r="B309" s="64" t="str">
        <f t="shared" si="36"/>
        <v/>
      </c>
      <c r="C309" s="62">
        <f t="shared" si="38"/>
        <v>3</v>
      </c>
      <c r="D309" s="62" t="str">
        <f t="shared" si="39"/>
        <v>B</v>
      </c>
      <c r="E309" s="63">
        <v>2</v>
      </c>
      <c r="F309" s="63">
        <v>20</v>
      </c>
      <c r="G309" s="63"/>
      <c r="H309" s="63">
        <v>8</v>
      </c>
      <c r="I309" s="63">
        <v>9</v>
      </c>
      <c r="J309" s="63"/>
      <c r="K309" s="61">
        <v>3</v>
      </c>
      <c r="L309" t="s">
        <v>152</v>
      </c>
    </row>
    <row r="310" spans="1:30" outlineLevel="1" x14ac:dyDescent="0.25">
      <c r="A310" s="64">
        <f t="shared" si="40"/>
        <v>27</v>
      </c>
      <c r="B310" s="64" t="str">
        <f t="shared" si="36"/>
        <v/>
      </c>
      <c r="C310" s="62">
        <f t="shared" si="38"/>
        <v>4</v>
      </c>
      <c r="D310" s="62" t="str">
        <f t="shared" si="39"/>
        <v>B</v>
      </c>
      <c r="E310" s="63">
        <v>5</v>
      </c>
      <c r="F310" s="63">
        <v>12</v>
      </c>
      <c r="G310" s="63">
        <v>1</v>
      </c>
      <c r="H310" s="63">
        <v>24</v>
      </c>
      <c r="I310" s="63">
        <v>14</v>
      </c>
      <c r="J310" s="63"/>
      <c r="K310" s="61">
        <v>4</v>
      </c>
      <c r="L310" t="s">
        <v>152</v>
      </c>
    </row>
    <row r="311" spans="1:30" outlineLevel="1" x14ac:dyDescent="0.25">
      <c r="A311" s="64">
        <f t="shared" si="40"/>
        <v>27</v>
      </c>
      <c r="B311" s="64" t="str">
        <f t="shared" si="36"/>
        <v/>
      </c>
      <c r="C311" s="62">
        <f t="shared" si="38"/>
        <v>5</v>
      </c>
      <c r="D311" s="62" t="str">
        <f t="shared" si="39"/>
        <v>B</v>
      </c>
      <c r="E311" s="63">
        <v>11</v>
      </c>
      <c r="F311" s="63">
        <v>13</v>
      </c>
      <c r="G311" s="63">
        <v>27</v>
      </c>
      <c r="H311" s="63">
        <v>15</v>
      </c>
      <c r="I311" s="63">
        <v>25</v>
      </c>
      <c r="J311" s="63"/>
      <c r="K311" s="61">
        <v>5</v>
      </c>
      <c r="L311" t="s">
        <v>152</v>
      </c>
    </row>
    <row r="312" spans="1:30" outlineLevel="1" x14ac:dyDescent="0.25">
      <c r="A312" s="64">
        <f t="shared" si="40"/>
        <v>27</v>
      </c>
      <c r="B312" s="64" t="str">
        <f t="shared" si="36"/>
        <v/>
      </c>
      <c r="C312" s="62">
        <f t="shared" si="38"/>
        <v>6</v>
      </c>
      <c r="D312" s="62" t="str">
        <f t="shared" si="39"/>
        <v>B</v>
      </c>
      <c r="E312" s="63">
        <v>23</v>
      </c>
      <c r="F312" s="63">
        <v>26</v>
      </c>
      <c r="G312" s="63"/>
      <c r="H312" s="63">
        <v>3</v>
      </c>
      <c r="I312" s="63">
        <v>10</v>
      </c>
      <c r="J312" s="63">
        <v>22</v>
      </c>
      <c r="K312" s="61">
        <v>6</v>
      </c>
      <c r="L312" t="s">
        <v>152</v>
      </c>
    </row>
    <row r="313" spans="1:30" outlineLevel="1" x14ac:dyDescent="0.25">
      <c r="A313" s="64">
        <f t="shared" si="40"/>
        <v>27</v>
      </c>
      <c r="B313" s="64" t="str">
        <f t="shared" si="36"/>
        <v/>
      </c>
      <c r="C313" s="62">
        <f t="shared" si="38"/>
        <v>1</v>
      </c>
      <c r="D313" s="62" t="str">
        <f t="shared" si="39"/>
        <v>C</v>
      </c>
      <c r="E313" s="63">
        <v>1</v>
      </c>
      <c r="F313" s="63">
        <v>7</v>
      </c>
      <c r="G313" s="63"/>
      <c r="H313" s="63">
        <v>22</v>
      </c>
      <c r="I313" s="63">
        <v>25</v>
      </c>
      <c r="J313" s="63"/>
      <c r="K313" s="61">
        <v>1</v>
      </c>
      <c r="L313" t="s">
        <v>153</v>
      </c>
    </row>
    <row r="314" spans="1:30" outlineLevel="1" x14ac:dyDescent="0.25">
      <c r="A314" s="64">
        <f t="shared" si="40"/>
        <v>27</v>
      </c>
      <c r="B314" s="64" t="str">
        <f t="shared" si="36"/>
        <v/>
      </c>
      <c r="C314" s="62">
        <f t="shared" si="38"/>
        <v>2</v>
      </c>
      <c r="D314" s="62" t="str">
        <f t="shared" si="39"/>
        <v>C</v>
      </c>
      <c r="E314" s="63">
        <v>4</v>
      </c>
      <c r="F314" s="63">
        <v>13</v>
      </c>
      <c r="G314" s="63"/>
      <c r="H314" s="63">
        <v>6</v>
      </c>
      <c r="I314" s="63">
        <v>26</v>
      </c>
      <c r="J314" s="63"/>
      <c r="K314" s="61">
        <v>2</v>
      </c>
      <c r="L314" t="s">
        <v>153</v>
      </c>
    </row>
    <row r="315" spans="1:30" outlineLevel="1" x14ac:dyDescent="0.25">
      <c r="A315" s="64">
        <f t="shared" si="40"/>
        <v>27</v>
      </c>
      <c r="B315" s="64" t="str">
        <f t="shared" si="36"/>
        <v/>
      </c>
      <c r="C315" s="62">
        <f t="shared" si="38"/>
        <v>3</v>
      </c>
      <c r="D315" s="62" t="str">
        <f t="shared" si="39"/>
        <v>C</v>
      </c>
      <c r="E315" s="63">
        <v>16</v>
      </c>
      <c r="F315" s="63">
        <v>24</v>
      </c>
      <c r="G315" s="63"/>
      <c r="H315" s="63">
        <v>11</v>
      </c>
      <c r="I315" s="63">
        <v>14</v>
      </c>
      <c r="J315" s="63"/>
      <c r="K315" s="61">
        <v>3</v>
      </c>
      <c r="L315" t="s">
        <v>153</v>
      </c>
    </row>
    <row r="316" spans="1:30" outlineLevel="1" x14ac:dyDescent="0.25">
      <c r="A316" s="64">
        <f t="shared" si="40"/>
        <v>27</v>
      </c>
      <c r="B316" s="64" t="str">
        <f t="shared" si="36"/>
        <v/>
      </c>
      <c r="C316" s="62">
        <f t="shared" si="38"/>
        <v>4</v>
      </c>
      <c r="D316" s="62" t="str">
        <f t="shared" si="39"/>
        <v>C</v>
      </c>
      <c r="E316" s="63">
        <v>12</v>
      </c>
      <c r="F316" s="63">
        <v>27</v>
      </c>
      <c r="G316" s="63"/>
      <c r="H316" s="63">
        <v>3</v>
      </c>
      <c r="I316" s="63">
        <v>19</v>
      </c>
      <c r="J316" s="63">
        <v>20</v>
      </c>
      <c r="K316" s="61">
        <v>4</v>
      </c>
      <c r="L316" t="s">
        <v>153</v>
      </c>
    </row>
    <row r="317" spans="1:30" outlineLevel="1" x14ac:dyDescent="0.25">
      <c r="A317" s="64">
        <f t="shared" si="40"/>
        <v>27</v>
      </c>
      <c r="B317" s="64" t="str">
        <f t="shared" si="36"/>
        <v/>
      </c>
      <c r="C317" s="62">
        <f t="shared" si="38"/>
        <v>5</v>
      </c>
      <c r="D317" s="62" t="str">
        <f t="shared" si="39"/>
        <v>C</v>
      </c>
      <c r="E317" s="63">
        <v>21</v>
      </c>
      <c r="F317" s="63">
        <v>17</v>
      </c>
      <c r="G317" s="63"/>
      <c r="H317" s="63">
        <v>2</v>
      </c>
      <c r="I317" s="63">
        <v>10</v>
      </c>
      <c r="J317" s="63"/>
      <c r="K317" s="61">
        <v>5</v>
      </c>
      <c r="L317" t="s">
        <v>153</v>
      </c>
    </row>
    <row r="318" spans="1:30" outlineLevel="1" x14ac:dyDescent="0.25">
      <c r="A318" s="64">
        <f t="shared" si="40"/>
        <v>27</v>
      </c>
      <c r="B318" s="64" t="str">
        <f t="shared" si="36"/>
        <v/>
      </c>
      <c r="C318" s="62">
        <f t="shared" si="38"/>
        <v>6</v>
      </c>
      <c r="D318" s="62" t="str">
        <f t="shared" si="39"/>
        <v>C</v>
      </c>
      <c r="E318" s="63">
        <v>5</v>
      </c>
      <c r="F318" s="63">
        <v>8</v>
      </c>
      <c r="G318" s="63">
        <v>15</v>
      </c>
      <c r="H318" s="63">
        <v>9</v>
      </c>
      <c r="I318" s="63">
        <v>18</v>
      </c>
      <c r="J318" s="63">
        <v>23</v>
      </c>
      <c r="K318" s="61">
        <v>6</v>
      </c>
      <c r="L318" t="s">
        <v>153</v>
      </c>
    </row>
    <row r="319" spans="1:30" outlineLevel="1" x14ac:dyDescent="0.25">
      <c r="A319" s="64">
        <f t="shared" si="40"/>
        <v>27</v>
      </c>
      <c r="B319" s="64" t="str">
        <f t="shared" si="36"/>
        <v/>
      </c>
      <c r="C319" s="62">
        <f t="shared" si="38"/>
        <v>1</v>
      </c>
      <c r="D319" s="62" t="str">
        <f t="shared" si="39"/>
        <v>D</v>
      </c>
      <c r="E319" s="62">
        <v>5</v>
      </c>
      <c r="F319" s="62">
        <v>20</v>
      </c>
      <c r="G319" s="63"/>
      <c r="H319" s="62">
        <v>6</v>
      </c>
      <c r="I319" s="62">
        <v>15</v>
      </c>
      <c r="J319" s="63"/>
      <c r="K319" s="61">
        <v>1</v>
      </c>
      <c r="L319" t="s">
        <v>154</v>
      </c>
    </row>
    <row r="320" spans="1:30" outlineLevel="1" x14ac:dyDescent="0.25">
      <c r="A320" s="64">
        <f t="shared" si="40"/>
        <v>27</v>
      </c>
      <c r="B320" s="64" t="str">
        <f t="shared" si="36"/>
        <v/>
      </c>
      <c r="C320" s="62">
        <f t="shared" si="38"/>
        <v>2</v>
      </c>
      <c r="D320" s="62" t="str">
        <f t="shared" si="39"/>
        <v>D</v>
      </c>
      <c r="E320" s="62">
        <v>4</v>
      </c>
      <c r="F320" s="62">
        <v>9</v>
      </c>
      <c r="G320" s="63">
        <v>21</v>
      </c>
      <c r="H320" s="62">
        <v>3</v>
      </c>
      <c r="I320" s="62">
        <v>11</v>
      </c>
      <c r="J320" s="63"/>
      <c r="K320" s="61">
        <v>2</v>
      </c>
      <c r="L320" t="s">
        <v>154</v>
      </c>
    </row>
    <row r="321" spans="1:13" outlineLevel="1" x14ac:dyDescent="0.25">
      <c r="A321" s="64">
        <f t="shared" si="40"/>
        <v>27</v>
      </c>
      <c r="B321" s="64" t="str">
        <f t="shared" si="36"/>
        <v/>
      </c>
      <c r="C321" s="62">
        <f t="shared" si="38"/>
        <v>3</v>
      </c>
      <c r="D321" s="62" t="str">
        <f t="shared" si="39"/>
        <v>D</v>
      </c>
      <c r="E321" s="62">
        <v>18</v>
      </c>
      <c r="F321" s="62">
        <v>26</v>
      </c>
      <c r="G321" s="63"/>
      <c r="H321" s="62">
        <v>14</v>
      </c>
      <c r="I321" s="62">
        <v>19</v>
      </c>
      <c r="J321" s="63"/>
      <c r="K321" s="61">
        <v>3</v>
      </c>
      <c r="L321" t="s">
        <v>154</v>
      </c>
    </row>
    <row r="322" spans="1:13" outlineLevel="1" x14ac:dyDescent="0.25">
      <c r="A322" s="64">
        <f t="shared" si="40"/>
        <v>27</v>
      </c>
      <c r="B322" s="64" t="str">
        <f t="shared" si="36"/>
        <v/>
      </c>
      <c r="C322" s="62">
        <f t="shared" si="38"/>
        <v>4</v>
      </c>
      <c r="D322" s="62" t="str">
        <f t="shared" si="39"/>
        <v>D</v>
      </c>
      <c r="E322" s="62">
        <v>12</v>
      </c>
      <c r="F322" s="62">
        <v>25</v>
      </c>
      <c r="G322" s="63">
        <v>24</v>
      </c>
      <c r="H322" s="62">
        <v>17</v>
      </c>
      <c r="I322" s="62">
        <v>22</v>
      </c>
      <c r="J322" s="63"/>
      <c r="K322" s="61">
        <v>4</v>
      </c>
      <c r="L322" t="s">
        <v>154</v>
      </c>
    </row>
    <row r="323" spans="1:13" outlineLevel="1" x14ac:dyDescent="0.25">
      <c r="A323" s="64">
        <f t="shared" si="40"/>
        <v>27</v>
      </c>
      <c r="B323" s="64" t="str">
        <f t="shared" si="36"/>
        <v/>
      </c>
      <c r="C323" s="62">
        <f t="shared" si="38"/>
        <v>5</v>
      </c>
      <c r="D323" s="62" t="str">
        <f t="shared" si="39"/>
        <v>D</v>
      </c>
      <c r="E323" s="62">
        <v>16</v>
      </c>
      <c r="F323" s="62">
        <v>23</v>
      </c>
      <c r="G323" s="62"/>
      <c r="H323" s="62">
        <v>13</v>
      </c>
      <c r="I323" s="62">
        <v>2</v>
      </c>
      <c r="J323" s="63"/>
      <c r="K323" s="61">
        <v>5</v>
      </c>
      <c r="L323" t="s">
        <v>154</v>
      </c>
    </row>
    <row r="324" spans="1:13" ht="15.75" outlineLevel="1" thickBot="1" x14ac:dyDescent="0.3">
      <c r="A324" s="64">
        <f t="shared" si="40"/>
        <v>27</v>
      </c>
      <c r="B324" s="64" t="str">
        <f t="shared" si="36"/>
        <v/>
      </c>
      <c r="C324" s="62">
        <f t="shared" si="38"/>
        <v>6</v>
      </c>
      <c r="D324" s="62" t="str">
        <f t="shared" si="39"/>
        <v>D</v>
      </c>
      <c r="E324" s="62">
        <v>7</v>
      </c>
      <c r="F324" s="62">
        <v>8</v>
      </c>
      <c r="G324" s="62">
        <v>10</v>
      </c>
      <c r="H324" s="62">
        <v>27</v>
      </c>
      <c r="I324" s="62">
        <v>1</v>
      </c>
      <c r="J324" s="62"/>
      <c r="K324" s="61">
        <v>6</v>
      </c>
      <c r="L324" t="s">
        <v>154</v>
      </c>
    </row>
    <row r="325" spans="1:13" ht="15.75" outlineLevel="1" thickTop="1" x14ac:dyDescent="0.25">
      <c r="A325" s="52">
        <v>28</v>
      </c>
      <c r="B325" s="52" t="str">
        <f t="shared" ref="B325:B388" si="41">IF(A325&lt;&gt;$B$3,"",$B$3&amp;"-"&amp;D325&amp;"-"&amp;C325)</f>
        <v/>
      </c>
      <c r="C325" s="58">
        <f t="shared" si="38"/>
        <v>1</v>
      </c>
      <c r="D325" s="58" t="str">
        <f t="shared" si="39"/>
        <v>A</v>
      </c>
      <c r="E325" s="59">
        <v>3</v>
      </c>
      <c r="F325" s="59">
        <v>14</v>
      </c>
      <c r="G325" s="59"/>
      <c r="H325" s="59">
        <v>8</v>
      </c>
      <c r="I325" s="59">
        <v>26</v>
      </c>
      <c r="J325" s="59"/>
      <c r="K325" s="61">
        <v>1</v>
      </c>
      <c r="L325" t="s">
        <v>151</v>
      </c>
      <c r="M325" s="186" t="s">
        <v>281</v>
      </c>
    </row>
    <row r="326" spans="1:13" outlineLevel="1" x14ac:dyDescent="0.25">
      <c r="A326" s="52">
        <f>A325</f>
        <v>28</v>
      </c>
      <c r="B326" s="52" t="str">
        <f t="shared" si="41"/>
        <v/>
      </c>
      <c r="C326" s="58">
        <f t="shared" si="38"/>
        <v>2</v>
      </c>
      <c r="D326" s="58" t="str">
        <f t="shared" si="39"/>
        <v>A</v>
      </c>
      <c r="E326" s="59">
        <v>13</v>
      </c>
      <c r="F326" s="59">
        <v>18</v>
      </c>
      <c r="G326" s="59"/>
      <c r="H326" s="59">
        <v>7</v>
      </c>
      <c r="I326" s="59">
        <v>28</v>
      </c>
      <c r="J326" s="59"/>
      <c r="K326" s="61">
        <v>2</v>
      </c>
      <c r="L326" t="s">
        <v>151</v>
      </c>
    </row>
    <row r="327" spans="1:13" outlineLevel="1" x14ac:dyDescent="0.25">
      <c r="A327" s="52">
        <f t="shared" ref="A327:A352" si="42">A326</f>
        <v>28</v>
      </c>
      <c r="B327" s="52" t="str">
        <f t="shared" si="41"/>
        <v/>
      </c>
      <c r="C327" s="58">
        <f t="shared" si="38"/>
        <v>3</v>
      </c>
      <c r="D327" s="58" t="str">
        <f t="shared" si="39"/>
        <v>A</v>
      </c>
      <c r="E327" s="59">
        <v>17</v>
      </c>
      <c r="F327" s="59">
        <v>20</v>
      </c>
      <c r="G327" s="59"/>
      <c r="H327" s="59">
        <v>16</v>
      </c>
      <c r="I327" s="59">
        <v>27</v>
      </c>
      <c r="J327" s="59"/>
      <c r="K327" s="61">
        <v>3</v>
      </c>
      <c r="L327" t="s">
        <v>151</v>
      </c>
    </row>
    <row r="328" spans="1:13" outlineLevel="1" x14ac:dyDescent="0.25">
      <c r="A328" s="52">
        <f t="shared" si="42"/>
        <v>28</v>
      </c>
      <c r="B328" s="52" t="str">
        <f t="shared" si="41"/>
        <v/>
      </c>
      <c r="C328" s="58">
        <f t="shared" si="38"/>
        <v>4</v>
      </c>
      <c r="D328" s="58" t="str">
        <f t="shared" si="39"/>
        <v>A</v>
      </c>
      <c r="E328" s="59">
        <v>12</v>
      </c>
      <c r="F328" s="59">
        <v>21</v>
      </c>
      <c r="G328" s="59"/>
      <c r="H328" s="59">
        <v>6</v>
      </c>
      <c r="I328" s="59">
        <v>22</v>
      </c>
      <c r="J328" s="59"/>
      <c r="K328" s="61">
        <v>4</v>
      </c>
      <c r="L328" t="s">
        <v>151</v>
      </c>
    </row>
    <row r="329" spans="1:13" outlineLevel="1" x14ac:dyDescent="0.25">
      <c r="A329" s="52">
        <f t="shared" si="42"/>
        <v>28</v>
      </c>
      <c r="B329" s="52" t="str">
        <f t="shared" si="41"/>
        <v/>
      </c>
      <c r="C329" s="58">
        <f t="shared" si="38"/>
        <v>5</v>
      </c>
      <c r="D329" s="58" t="str">
        <f t="shared" si="39"/>
        <v>A</v>
      </c>
      <c r="E329" s="59">
        <v>10</v>
      </c>
      <c r="F329" s="59">
        <v>15</v>
      </c>
      <c r="G329" s="59"/>
      <c r="H329" s="59">
        <v>24</v>
      </c>
      <c r="I329" s="59">
        <v>25</v>
      </c>
      <c r="J329" s="59"/>
      <c r="K329" s="61">
        <v>5</v>
      </c>
      <c r="L329" t="s">
        <v>151</v>
      </c>
    </row>
    <row r="330" spans="1:13" outlineLevel="1" x14ac:dyDescent="0.25">
      <c r="A330" s="52">
        <f t="shared" si="42"/>
        <v>28</v>
      </c>
      <c r="B330" s="52" t="str">
        <f t="shared" si="41"/>
        <v/>
      </c>
      <c r="C330" s="58">
        <f t="shared" si="38"/>
        <v>6</v>
      </c>
      <c r="D330" s="58" t="str">
        <f t="shared" si="39"/>
        <v>A</v>
      </c>
      <c r="E330" s="59">
        <v>2</v>
      </c>
      <c r="F330" s="59">
        <v>11</v>
      </c>
      <c r="G330" s="59"/>
      <c r="H330" s="59">
        <v>4</v>
      </c>
      <c r="I330" s="59">
        <v>23</v>
      </c>
      <c r="J330" s="59"/>
      <c r="K330" s="61">
        <v>6</v>
      </c>
      <c r="L330" t="s">
        <v>151</v>
      </c>
    </row>
    <row r="331" spans="1:13" outlineLevel="1" x14ac:dyDescent="0.25">
      <c r="A331" s="52">
        <f t="shared" si="42"/>
        <v>28</v>
      </c>
      <c r="B331" s="52" t="str">
        <f t="shared" si="41"/>
        <v/>
      </c>
      <c r="C331" s="58">
        <f t="shared" si="38"/>
        <v>7</v>
      </c>
      <c r="D331" s="58" t="str">
        <f t="shared" si="39"/>
        <v>A</v>
      </c>
      <c r="E331" s="59">
        <v>1</v>
      </c>
      <c r="F331" s="59">
        <v>19</v>
      </c>
      <c r="G331" s="59"/>
      <c r="H331" s="59">
        <v>5</v>
      </c>
      <c r="I331" s="59">
        <v>9</v>
      </c>
      <c r="J331" s="59"/>
      <c r="K331" s="61">
        <v>7</v>
      </c>
      <c r="L331" t="s">
        <v>151</v>
      </c>
    </row>
    <row r="332" spans="1:13" outlineLevel="1" x14ac:dyDescent="0.25">
      <c r="A332" s="52">
        <f t="shared" si="42"/>
        <v>28</v>
      </c>
      <c r="B332" s="52" t="str">
        <f t="shared" si="41"/>
        <v/>
      </c>
      <c r="C332" s="58">
        <f t="shared" si="38"/>
        <v>1</v>
      </c>
      <c r="D332" s="58" t="str">
        <f t="shared" si="39"/>
        <v>B</v>
      </c>
      <c r="E332" s="59">
        <v>9</v>
      </c>
      <c r="F332" s="59">
        <v>11</v>
      </c>
      <c r="G332" s="59"/>
      <c r="H332" s="59">
        <v>3</v>
      </c>
      <c r="I332" s="59">
        <v>22</v>
      </c>
      <c r="J332" s="59"/>
      <c r="K332" s="61">
        <v>1</v>
      </c>
      <c r="L332" t="s">
        <v>152</v>
      </c>
    </row>
    <row r="333" spans="1:13" outlineLevel="1" x14ac:dyDescent="0.25">
      <c r="A333" s="52">
        <f t="shared" si="42"/>
        <v>28</v>
      </c>
      <c r="B333" s="52" t="str">
        <f t="shared" si="41"/>
        <v/>
      </c>
      <c r="C333" s="58">
        <f t="shared" si="38"/>
        <v>2</v>
      </c>
      <c r="D333" s="58" t="str">
        <f t="shared" si="39"/>
        <v>B</v>
      </c>
      <c r="E333" s="59">
        <v>15</v>
      </c>
      <c r="F333" s="59">
        <v>23</v>
      </c>
      <c r="G333" s="59"/>
      <c r="H333" s="59">
        <v>6</v>
      </c>
      <c r="I333" s="59">
        <v>16</v>
      </c>
      <c r="J333" s="59"/>
      <c r="K333" s="61">
        <v>2</v>
      </c>
      <c r="L333" t="s">
        <v>152</v>
      </c>
    </row>
    <row r="334" spans="1:13" outlineLevel="1" x14ac:dyDescent="0.25">
      <c r="A334" s="52">
        <f t="shared" si="42"/>
        <v>28</v>
      </c>
      <c r="B334" s="52" t="str">
        <f t="shared" si="41"/>
        <v/>
      </c>
      <c r="C334" s="58">
        <f t="shared" si="38"/>
        <v>3</v>
      </c>
      <c r="D334" s="58" t="str">
        <f t="shared" si="39"/>
        <v>B</v>
      </c>
      <c r="E334" s="59">
        <v>20</v>
      </c>
      <c r="F334" s="59">
        <v>25</v>
      </c>
      <c r="G334" s="59"/>
      <c r="H334" s="59">
        <v>1</v>
      </c>
      <c r="I334" s="59">
        <v>12</v>
      </c>
      <c r="J334" s="59"/>
      <c r="K334" s="61">
        <v>3</v>
      </c>
      <c r="L334" t="s">
        <v>152</v>
      </c>
    </row>
    <row r="335" spans="1:13" outlineLevel="1" x14ac:dyDescent="0.25">
      <c r="A335" s="52">
        <f t="shared" si="42"/>
        <v>28</v>
      </c>
      <c r="B335" s="52" t="str">
        <f t="shared" si="41"/>
        <v/>
      </c>
      <c r="C335" s="58">
        <f t="shared" si="38"/>
        <v>4</v>
      </c>
      <c r="D335" s="58" t="str">
        <f t="shared" si="39"/>
        <v>B</v>
      </c>
      <c r="E335" s="59">
        <v>14</v>
      </c>
      <c r="F335" s="59">
        <v>19</v>
      </c>
      <c r="G335" s="59"/>
      <c r="H335" s="59">
        <v>18</v>
      </c>
      <c r="I335" s="59">
        <v>21</v>
      </c>
      <c r="J335" s="59"/>
      <c r="K335" s="61">
        <v>4</v>
      </c>
      <c r="L335" t="s">
        <v>152</v>
      </c>
    </row>
    <row r="336" spans="1:13" outlineLevel="1" x14ac:dyDescent="0.25">
      <c r="A336" s="52">
        <f t="shared" si="42"/>
        <v>28</v>
      </c>
      <c r="B336" s="52" t="str">
        <f t="shared" si="41"/>
        <v/>
      </c>
      <c r="C336" s="58">
        <f t="shared" si="38"/>
        <v>5</v>
      </c>
      <c r="D336" s="58" t="str">
        <f t="shared" si="39"/>
        <v>B</v>
      </c>
      <c r="E336" s="59">
        <v>26</v>
      </c>
      <c r="F336" s="59">
        <v>28</v>
      </c>
      <c r="G336" s="59"/>
      <c r="H336" s="59">
        <v>2</v>
      </c>
      <c r="I336" s="59">
        <v>5</v>
      </c>
      <c r="J336" s="59"/>
      <c r="K336" s="61">
        <v>5</v>
      </c>
      <c r="L336" t="s">
        <v>152</v>
      </c>
    </row>
    <row r="337" spans="1:12" outlineLevel="1" x14ac:dyDescent="0.25">
      <c r="A337" s="52">
        <f t="shared" si="42"/>
        <v>28</v>
      </c>
      <c r="B337" s="52" t="str">
        <f t="shared" si="41"/>
        <v/>
      </c>
      <c r="C337" s="58">
        <f t="shared" si="38"/>
        <v>6</v>
      </c>
      <c r="D337" s="58" t="str">
        <f t="shared" si="39"/>
        <v>B</v>
      </c>
      <c r="E337" s="59">
        <v>10</v>
      </c>
      <c r="F337" s="59">
        <v>13</v>
      </c>
      <c r="G337" s="59"/>
      <c r="H337" s="59">
        <v>8</v>
      </c>
      <c r="I337" s="59">
        <v>17</v>
      </c>
      <c r="J337" s="59"/>
      <c r="K337" s="61">
        <v>6</v>
      </c>
      <c r="L337" t="s">
        <v>152</v>
      </c>
    </row>
    <row r="338" spans="1:12" outlineLevel="1" x14ac:dyDescent="0.25">
      <c r="A338" s="52">
        <f t="shared" si="42"/>
        <v>28</v>
      </c>
      <c r="B338" s="52" t="str">
        <f t="shared" si="41"/>
        <v/>
      </c>
      <c r="C338" s="58">
        <f t="shared" si="38"/>
        <v>7</v>
      </c>
      <c r="D338" s="58" t="str">
        <f t="shared" si="39"/>
        <v>B</v>
      </c>
      <c r="E338" s="59">
        <v>24</v>
      </c>
      <c r="F338" s="59">
        <v>27</v>
      </c>
      <c r="G338" s="59"/>
      <c r="H338" s="59">
        <v>4</v>
      </c>
      <c r="I338" s="59">
        <v>7</v>
      </c>
      <c r="J338" s="59"/>
      <c r="K338" s="61">
        <v>7</v>
      </c>
      <c r="L338" t="s">
        <v>152</v>
      </c>
    </row>
    <row r="339" spans="1:12" outlineLevel="1" x14ac:dyDescent="0.25">
      <c r="A339" s="52">
        <f t="shared" si="42"/>
        <v>28</v>
      </c>
      <c r="B339" s="52" t="str">
        <f t="shared" si="41"/>
        <v/>
      </c>
      <c r="C339" s="58">
        <f t="shared" si="38"/>
        <v>1</v>
      </c>
      <c r="D339" s="58" t="str">
        <f t="shared" si="39"/>
        <v>C</v>
      </c>
      <c r="E339" s="59">
        <v>14</v>
      </c>
      <c r="F339" s="59">
        <v>25</v>
      </c>
      <c r="G339" s="59"/>
      <c r="H339" s="59">
        <v>6</v>
      </c>
      <c r="I339" s="59">
        <v>11</v>
      </c>
      <c r="J339" s="59"/>
      <c r="K339" s="61">
        <v>1</v>
      </c>
      <c r="L339" t="s">
        <v>153</v>
      </c>
    </row>
    <row r="340" spans="1:12" outlineLevel="1" x14ac:dyDescent="0.25">
      <c r="A340" s="52">
        <f t="shared" si="42"/>
        <v>28</v>
      </c>
      <c r="B340" s="52" t="str">
        <f t="shared" si="41"/>
        <v/>
      </c>
      <c r="C340" s="58">
        <f t="shared" si="38"/>
        <v>2</v>
      </c>
      <c r="D340" s="58" t="str">
        <f t="shared" si="39"/>
        <v>C</v>
      </c>
      <c r="E340" s="59">
        <v>20</v>
      </c>
      <c r="F340" s="59">
        <v>26</v>
      </c>
      <c r="G340" s="59"/>
      <c r="H340" s="59">
        <v>22</v>
      </c>
      <c r="I340" s="59">
        <v>23</v>
      </c>
      <c r="J340" s="59"/>
      <c r="K340" s="61">
        <v>2</v>
      </c>
      <c r="L340" t="s">
        <v>153</v>
      </c>
    </row>
    <row r="341" spans="1:12" outlineLevel="1" x14ac:dyDescent="0.25">
      <c r="A341" s="52">
        <f t="shared" si="42"/>
        <v>28</v>
      </c>
      <c r="B341" s="52" t="str">
        <f t="shared" si="41"/>
        <v/>
      </c>
      <c r="C341" s="58">
        <f t="shared" si="38"/>
        <v>3</v>
      </c>
      <c r="D341" s="58" t="str">
        <f t="shared" si="39"/>
        <v>C</v>
      </c>
      <c r="E341" s="59">
        <v>7</v>
      </c>
      <c r="F341" s="59">
        <v>10</v>
      </c>
      <c r="G341" s="59"/>
      <c r="H341" s="59">
        <v>2</v>
      </c>
      <c r="I341" s="59">
        <v>16</v>
      </c>
      <c r="J341" s="59"/>
      <c r="K341" s="61">
        <v>3</v>
      </c>
      <c r="L341" t="s">
        <v>153</v>
      </c>
    </row>
    <row r="342" spans="1:12" outlineLevel="1" x14ac:dyDescent="0.25">
      <c r="A342" s="52">
        <f t="shared" si="42"/>
        <v>28</v>
      </c>
      <c r="B342" s="52" t="str">
        <f t="shared" si="41"/>
        <v/>
      </c>
      <c r="C342" s="58">
        <f t="shared" si="38"/>
        <v>4</v>
      </c>
      <c r="D342" s="58" t="str">
        <f t="shared" si="39"/>
        <v>C</v>
      </c>
      <c r="E342" s="59">
        <v>17</v>
      </c>
      <c r="F342" s="59">
        <v>28</v>
      </c>
      <c r="G342" s="59"/>
      <c r="H342" s="59">
        <v>1</v>
      </c>
      <c r="I342" s="59">
        <v>3</v>
      </c>
      <c r="J342" s="59"/>
      <c r="K342" s="61">
        <v>4</v>
      </c>
      <c r="L342" t="s">
        <v>153</v>
      </c>
    </row>
    <row r="343" spans="1:12" outlineLevel="1" x14ac:dyDescent="0.25">
      <c r="A343" s="52">
        <f t="shared" si="42"/>
        <v>28</v>
      </c>
      <c r="B343" s="52" t="str">
        <f t="shared" si="41"/>
        <v/>
      </c>
      <c r="C343" s="58">
        <f t="shared" si="38"/>
        <v>5</v>
      </c>
      <c r="D343" s="58" t="str">
        <f t="shared" si="39"/>
        <v>C</v>
      </c>
      <c r="E343" s="59">
        <v>19</v>
      </c>
      <c r="F343" s="59">
        <v>27</v>
      </c>
      <c r="G343" s="59"/>
      <c r="H343" s="59">
        <v>13</v>
      </c>
      <c r="I343" s="59">
        <v>15</v>
      </c>
      <c r="J343" s="59"/>
      <c r="K343" s="61">
        <v>5</v>
      </c>
      <c r="L343" t="s">
        <v>153</v>
      </c>
    </row>
    <row r="344" spans="1:12" outlineLevel="1" x14ac:dyDescent="0.25">
      <c r="A344" s="52">
        <f t="shared" si="42"/>
        <v>28</v>
      </c>
      <c r="B344" s="52" t="str">
        <f t="shared" si="41"/>
        <v/>
      </c>
      <c r="C344" s="58">
        <f t="shared" si="38"/>
        <v>6</v>
      </c>
      <c r="D344" s="58" t="str">
        <f t="shared" si="39"/>
        <v>C</v>
      </c>
      <c r="E344" s="59">
        <v>4</v>
      </c>
      <c r="F344" s="59">
        <v>12</v>
      </c>
      <c r="G344" s="59"/>
      <c r="H344" s="59">
        <v>9</v>
      </c>
      <c r="I344" s="59">
        <v>18</v>
      </c>
      <c r="J344" s="59"/>
      <c r="K344" s="61">
        <v>6</v>
      </c>
      <c r="L344" t="s">
        <v>153</v>
      </c>
    </row>
    <row r="345" spans="1:12" outlineLevel="1" x14ac:dyDescent="0.25">
      <c r="A345" s="52">
        <f t="shared" si="42"/>
        <v>28</v>
      </c>
      <c r="B345" s="52" t="str">
        <f t="shared" si="41"/>
        <v/>
      </c>
      <c r="C345" s="58">
        <f t="shared" si="38"/>
        <v>7</v>
      </c>
      <c r="D345" s="58" t="str">
        <f t="shared" si="39"/>
        <v>C</v>
      </c>
      <c r="E345" s="59">
        <v>5</v>
      </c>
      <c r="F345" s="59">
        <v>24</v>
      </c>
      <c r="G345" s="59"/>
      <c r="H345" s="59">
        <v>8</v>
      </c>
      <c r="I345" s="59">
        <v>21</v>
      </c>
      <c r="J345" s="59"/>
      <c r="K345" s="61">
        <v>7</v>
      </c>
      <c r="L345" t="s">
        <v>153</v>
      </c>
    </row>
    <row r="346" spans="1:12" outlineLevel="1" x14ac:dyDescent="0.25">
      <c r="A346" s="52">
        <f t="shared" si="42"/>
        <v>28</v>
      </c>
      <c r="B346" s="52" t="str">
        <f t="shared" si="41"/>
        <v/>
      </c>
      <c r="C346" s="58">
        <f t="shared" si="38"/>
        <v>1</v>
      </c>
      <c r="D346" s="58" t="str">
        <f t="shared" si="39"/>
        <v>D</v>
      </c>
      <c r="E346" s="59">
        <v>11</v>
      </c>
      <c r="F346" s="59">
        <v>28</v>
      </c>
      <c r="G346" s="59"/>
      <c r="H346" s="59">
        <v>15</v>
      </c>
      <c r="I346" s="59">
        <v>20</v>
      </c>
      <c r="J346" s="59"/>
      <c r="K346" s="61">
        <v>1</v>
      </c>
      <c r="L346" t="s">
        <v>154</v>
      </c>
    </row>
    <row r="347" spans="1:12" outlineLevel="1" x14ac:dyDescent="0.25">
      <c r="A347" s="52">
        <f t="shared" si="42"/>
        <v>28</v>
      </c>
      <c r="B347" s="52" t="str">
        <f t="shared" si="41"/>
        <v/>
      </c>
      <c r="C347" s="58">
        <f t="shared" si="38"/>
        <v>2</v>
      </c>
      <c r="D347" s="58" t="str">
        <f t="shared" si="39"/>
        <v>D</v>
      </c>
      <c r="E347" s="59">
        <v>24</v>
      </c>
      <c r="F347" s="59">
        <v>26</v>
      </c>
      <c r="G347" s="59"/>
      <c r="H347" s="59">
        <v>12</v>
      </c>
      <c r="I347" s="59">
        <v>17</v>
      </c>
      <c r="J347" s="59"/>
      <c r="K347" s="61">
        <v>2</v>
      </c>
      <c r="L347" t="s">
        <v>154</v>
      </c>
    </row>
    <row r="348" spans="1:12" outlineLevel="1" x14ac:dyDescent="0.25">
      <c r="A348" s="52">
        <f t="shared" si="42"/>
        <v>28</v>
      </c>
      <c r="B348" s="52" t="str">
        <f t="shared" si="41"/>
        <v/>
      </c>
      <c r="C348" s="58">
        <f t="shared" si="38"/>
        <v>3</v>
      </c>
      <c r="D348" s="58" t="str">
        <f t="shared" si="39"/>
        <v>D</v>
      </c>
      <c r="E348" s="59">
        <v>7</v>
      </c>
      <c r="F348" s="59">
        <v>9</v>
      </c>
      <c r="G348" s="59"/>
      <c r="H348" s="59">
        <v>14</v>
      </c>
      <c r="I348" s="59">
        <v>23</v>
      </c>
      <c r="J348" s="59"/>
      <c r="K348" s="61">
        <v>3</v>
      </c>
      <c r="L348" t="s">
        <v>154</v>
      </c>
    </row>
    <row r="349" spans="1:12" outlineLevel="1" x14ac:dyDescent="0.25">
      <c r="A349" s="52">
        <f t="shared" si="42"/>
        <v>28</v>
      </c>
      <c r="B349" s="52" t="str">
        <f t="shared" si="41"/>
        <v/>
      </c>
      <c r="C349" s="58">
        <f t="shared" si="38"/>
        <v>4</v>
      </c>
      <c r="D349" s="58" t="str">
        <f t="shared" si="39"/>
        <v>D</v>
      </c>
      <c r="E349" s="59">
        <v>4</v>
      </c>
      <c r="F349" s="59">
        <v>6</v>
      </c>
      <c r="G349" s="59"/>
      <c r="H349" s="59">
        <v>3</v>
      </c>
      <c r="I349" s="59">
        <v>19</v>
      </c>
      <c r="J349" s="59"/>
      <c r="K349" s="61">
        <v>4</v>
      </c>
      <c r="L349" t="s">
        <v>154</v>
      </c>
    </row>
    <row r="350" spans="1:12" outlineLevel="1" x14ac:dyDescent="0.25">
      <c r="A350" s="52">
        <f t="shared" si="42"/>
        <v>28</v>
      </c>
      <c r="B350" s="52" t="str">
        <f t="shared" si="41"/>
        <v/>
      </c>
      <c r="C350" s="58">
        <f t="shared" si="38"/>
        <v>5</v>
      </c>
      <c r="D350" s="58" t="str">
        <f t="shared" si="39"/>
        <v>D</v>
      </c>
      <c r="E350" s="59">
        <v>2</v>
      </c>
      <c r="F350" s="59">
        <v>13</v>
      </c>
      <c r="G350" s="59"/>
      <c r="H350" s="59">
        <v>1</v>
      </c>
      <c r="I350" s="59">
        <v>21</v>
      </c>
      <c r="J350" s="59"/>
      <c r="K350" s="61">
        <v>5</v>
      </c>
      <c r="L350" t="s">
        <v>154</v>
      </c>
    </row>
    <row r="351" spans="1:12" outlineLevel="1" x14ac:dyDescent="0.25">
      <c r="A351" s="52">
        <f t="shared" si="42"/>
        <v>28</v>
      </c>
      <c r="B351" s="52" t="str">
        <f t="shared" si="41"/>
        <v/>
      </c>
      <c r="C351" s="58">
        <f t="shared" si="38"/>
        <v>6</v>
      </c>
      <c r="D351" s="58" t="str">
        <f t="shared" si="39"/>
        <v>D</v>
      </c>
      <c r="E351" s="59">
        <v>5</v>
      </c>
      <c r="F351" s="59">
        <v>10</v>
      </c>
      <c r="G351" s="59"/>
      <c r="H351" s="59">
        <v>18</v>
      </c>
      <c r="I351" s="59">
        <v>27</v>
      </c>
      <c r="J351" s="59"/>
      <c r="K351" s="61">
        <v>6</v>
      </c>
      <c r="L351" t="s">
        <v>154</v>
      </c>
    </row>
    <row r="352" spans="1:12" ht="15.75" outlineLevel="1" thickBot="1" x14ac:dyDescent="0.3">
      <c r="A352" s="52">
        <f t="shared" si="42"/>
        <v>28</v>
      </c>
      <c r="B352" s="52" t="str">
        <f t="shared" si="41"/>
        <v/>
      </c>
      <c r="C352" s="58">
        <f t="shared" si="38"/>
        <v>7</v>
      </c>
      <c r="D352" s="58" t="str">
        <f t="shared" si="39"/>
        <v>D</v>
      </c>
      <c r="E352" s="59">
        <v>22</v>
      </c>
      <c r="F352" s="59">
        <v>25</v>
      </c>
      <c r="G352" s="59"/>
      <c r="H352" s="59">
        <v>8</v>
      </c>
      <c r="I352" s="59">
        <v>16</v>
      </c>
      <c r="J352" s="59"/>
      <c r="K352" s="61">
        <v>7</v>
      </c>
      <c r="L352" t="s">
        <v>154</v>
      </c>
    </row>
    <row r="353" spans="1:13" ht="15.75" outlineLevel="1" thickTop="1" x14ac:dyDescent="0.25">
      <c r="A353" s="64">
        <v>29</v>
      </c>
      <c r="B353" s="64" t="str">
        <f t="shared" si="41"/>
        <v/>
      </c>
      <c r="C353" s="62">
        <f t="shared" si="38"/>
        <v>1</v>
      </c>
      <c r="D353" s="62" t="str">
        <f t="shared" si="39"/>
        <v>A</v>
      </c>
      <c r="E353" s="63">
        <v>13</v>
      </c>
      <c r="F353" s="63">
        <v>17</v>
      </c>
      <c r="G353" s="63"/>
      <c r="H353" s="63">
        <v>21</v>
      </c>
      <c r="I353" s="63">
        <v>28</v>
      </c>
      <c r="J353" s="63"/>
      <c r="K353" s="61">
        <v>1</v>
      </c>
      <c r="L353" t="s">
        <v>151</v>
      </c>
      <c r="M353" s="186" t="s">
        <v>281</v>
      </c>
    </row>
    <row r="354" spans="1:13" outlineLevel="1" x14ac:dyDescent="0.25">
      <c r="A354" s="64">
        <f>A353</f>
        <v>29</v>
      </c>
      <c r="B354" s="64" t="str">
        <f t="shared" si="41"/>
        <v/>
      </c>
      <c r="C354" s="62">
        <f t="shared" si="38"/>
        <v>2</v>
      </c>
      <c r="D354" s="62" t="str">
        <f t="shared" si="39"/>
        <v>A</v>
      </c>
      <c r="E354" s="63">
        <v>10</v>
      </c>
      <c r="F354" s="63">
        <v>22</v>
      </c>
      <c r="G354" s="63"/>
      <c r="H354" s="63">
        <v>8</v>
      </c>
      <c r="I354" s="63">
        <v>26</v>
      </c>
      <c r="J354" s="63"/>
      <c r="K354" s="61">
        <v>2</v>
      </c>
      <c r="L354" t="s">
        <v>151</v>
      </c>
    </row>
    <row r="355" spans="1:13" outlineLevel="1" x14ac:dyDescent="0.25">
      <c r="A355" s="64">
        <f>A354</f>
        <v>29</v>
      </c>
      <c r="B355" s="64" t="str">
        <f t="shared" si="41"/>
        <v/>
      </c>
      <c r="C355" s="62">
        <f t="shared" si="38"/>
        <v>3</v>
      </c>
      <c r="D355" s="62" t="str">
        <f t="shared" si="39"/>
        <v>A</v>
      </c>
      <c r="E355" s="63">
        <v>3</v>
      </c>
      <c r="F355" s="63">
        <v>19</v>
      </c>
      <c r="G355" s="63"/>
      <c r="H355" s="63">
        <v>6</v>
      </c>
      <c r="I355" s="63">
        <v>20</v>
      </c>
      <c r="J355" s="63"/>
      <c r="K355" s="61">
        <v>3</v>
      </c>
      <c r="L355" t="s">
        <v>151</v>
      </c>
    </row>
    <row r="356" spans="1:13" outlineLevel="1" x14ac:dyDescent="0.25">
      <c r="A356" s="64">
        <f t="shared" ref="A356:A380" si="43">A355</f>
        <v>29</v>
      </c>
      <c r="B356" s="64" t="str">
        <f t="shared" si="41"/>
        <v/>
      </c>
      <c r="C356" s="62">
        <f t="shared" si="38"/>
        <v>4</v>
      </c>
      <c r="D356" s="62" t="str">
        <f t="shared" si="39"/>
        <v>A</v>
      </c>
      <c r="E356" s="63">
        <v>23</v>
      </c>
      <c r="F356" s="63">
        <v>24</v>
      </c>
      <c r="G356" s="63"/>
      <c r="H356" s="63">
        <v>15</v>
      </c>
      <c r="I356" s="63">
        <v>29</v>
      </c>
      <c r="J356" s="63"/>
      <c r="K356" s="61">
        <v>4</v>
      </c>
      <c r="L356" t="s">
        <v>151</v>
      </c>
    </row>
    <row r="357" spans="1:13" outlineLevel="1" x14ac:dyDescent="0.25">
      <c r="A357" s="64">
        <f t="shared" si="43"/>
        <v>29</v>
      </c>
      <c r="B357" s="64" t="str">
        <f t="shared" si="41"/>
        <v/>
      </c>
      <c r="C357" s="62">
        <f t="shared" si="38"/>
        <v>5</v>
      </c>
      <c r="D357" s="62" t="str">
        <f t="shared" si="39"/>
        <v>A</v>
      </c>
      <c r="E357" s="63">
        <v>14</v>
      </c>
      <c r="F357" s="63">
        <v>9</v>
      </c>
      <c r="G357" s="63"/>
      <c r="H357" s="63">
        <v>1</v>
      </c>
      <c r="I357" s="63">
        <v>27</v>
      </c>
      <c r="J357" s="63"/>
      <c r="K357" s="61">
        <v>5</v>
      </c>
      <c r="L357" t="s">
        <v>151</v>
      </c>
    </row>
    <row r="358" spans="1:13" outlineLevel="1" x14ac:dyDescent="0.25">
      <c r="A358" s="64">
        <f t="shared" si="43"/>
        <v>29</v>
      </c>
      <c r="B358" s="64" t="str">
        <f t="shared" si="41"/>
        <v/>
      </c>
      <c r="C358" s="62">
        <f t="shared" ref="C358:C421" si="44">K358</f>
        <v>6</v>
      </c>
      <c r="D358" s="62" t="str">
        <f t="shared" ref="D358:D421" si="45">IF(C358="","",L358)</f>
        <v>A</v>
      </c>
      <c r="E358" s="63">
        <v>5</v>
      </c>
      <c r="F358" s="63">
        <v>12</v>
      </c>
      <c r="G358" s="63"/>
      <c r="H358" s="63">
        <v>16</v>
      </c>
      <c r="I358" s="63">
        <v>18</v>
      </c>
      <c r="J358" s="63"/>
      <c r="K358" s="61">
        <v>6</v>
      </c>
      <c r="L358" t="s">
        <v>151</v>
      </c>
    </row>
    <row r="359" spans="1:13" outlineLevel="1" x14ac:dyDescent="0.25">
      <c r="A359" s="64">
        <f t="shared" si="43"/>
        <v>29</v>
      </c>
      <c r="B359" s="64" t="str">
        <f t="shared" si="41"/>
        <v/>
      </c>
      <c r="C359" s="62">
        <f t="shared" si="44"/>
        <v>7</v>
      </c>
      <c r="D359" s="62" t="str">
        <f t="shared" si="45"/>
        <v>A</v>
      </c>
      <c r="E359" s="63">
        <v>2</v>
      </c>
      <c r="F359" s="63">
        <v>4</v>
      </c>
      <c r="G359" s="63">
        <v>7</v>
      </c>
      <c r="H359" s="63">
        <v>11</v>
      </c>
      <c r="I359" s="63">
        <v>25</v>
      </c>
      <c r="J359" s="63"/>
      <c r="K359" s="61">
        <v>7</v>
      </c>
      <c r="L359" t="s">
        <v>151</v>
      </c>
    </row>
    <row r="360" spans="1:13" outlineLevel="1" x14ac:dyDescent="0.25">
      <c r="A360" s="64">
        <f t="shared" si="43"/>
        <v>29</v>
      </c>
      <c r="B360" s="64" t="str">
        <f t="shared" si="41"/>
        <v/>
      </c>
      <c r="C360" s="62">
        <f t="shared" si="44"/>
        <v>1</v>
      </c>
      <c r="D360" s="62" t="str">
        <f t="shared" si="45"/>
        <v>B</v>
      </c>
      <c r="E360" s="63">
        <v>14</v>
      </c>
      <c r="F360" s="63">
        <v>15</v>
      </c>
      <c r="G360" s="62"/>
      <c r="H360" s="63">
        <v>6</v>
      </c>
      <c r="I360" s="63">
        <v>26</v>
      </c>
      <c r="J360" s="63"/>
      <c r="K360" s="61">
        <v>1</v>
      </c>
      <c r="L360" t="s">
        <v>152</v>
      </c>
    </row>
    <row r="361" spans="1:13" outlineLevel="1" x14ac:dyDescent="0.25">
      <c r="A361" s="64">
        <f t="shared" si="43"/>
        <v>29</v>
      </c>
      <c r="B361" s="64" t="str">
        <f t="shared" si="41"/>
        <v/>
      </c>
      <c r="C361" s="62">
        <f t="shared" si="44"/>
        <v>2</v>
      </c>
      <c r="D361" s="62" t="str">
        <f t="shared" si="45"/>
        <v>B</v>
      </c>
      <c r="E361" s="63">
        <v>9</v>
      </c>
      <c r="F361" s="63">
        <v>11</v>
      </c>
      <c r="G361" s="62"/>
      <c r="H361" s="63">
        <v>5</v>
      </c>
      <c r="I361" s="63">
        <v>22</v>
      </c>
      <c r="J361" s="63"/>
      <c r="K361" s="61">
        <v>2</v>
      </c>
      <c r="L361" t="s">
        <v>152</v>
      </c>
    </row>
    <row r="362" spans="1:13" outlineLevel="1" x14ac:dyDescent="0.25">
      <c r="A362" s="64">
        <f t="shared" si="43"/>
        <v>29</v>
      </c>
      <c r="B362" s="64" t="str">
        <f t="shared" si="41"/>
        <v/>
      </c>
      <c r="C362" s="62">
        <f t="shared" si="44"/>
        <v>3</v>
      </c>
      <c r="D362" s="62" t="str">
        <f t="shared" si="45"/>
        <v>B</v>
      </c>
      <c r="E362" s="63">
        <v>4</v>
      </c>
      <c r="F362" s="63">
        <v>13</v>
      </c>
      <c r="G362" s="62"/>
      <c r="H362" s="63">
        <v>8</v>
      </c>
      <c r="I362" s="63">
        <v>25</v>
      </c>
      <c r="J362" s="63"/>
      <c r="K362" s="61">
        <v>3</v>
      </c>
      <c r="L362" t="s">
        <v>152</v>
      </c>
    </row>
    <row r="363" spans="1:13" outlineLevel="1" x14ac:dyDescent="0.25">
      <c r="A363" s="64">
        <f t="shared" si="43"/>
        <v>29</v>
      </c>
      <c r="B363" s="64" t="str">
        <f t="shared" si="41"/>
        <v/>
      </c>
      <c r="C363" s="62">
        <f t="shared" si="44"/>
        <v>4</v>
      </c>
      <c r="D363" s="62" t="str">
        <f t="shared" si="45"/>
        <v>B</v>
      </c>
      <c r="E363" s="63">
        <v>10</v>
      </c>
      <c r="F363" s="63">
        <v>28</v>
      </c>
      <c r="G363" s="62"/>
      <c r="H363" s="63">
        <v>1</v>
      </c>
      <c r="I363" s="63">
        <v>2</v>
      </c>
      <c r="J363" s="63"/>
      <c r="K363" s="61">
        <v>4</v>
      </c>
      <c r="L363" t="s">
        <v>152</v>
      </c>
    </row>
    <row r="364" spans="1:13" outlineLevel="1" x14ac:dyDescent="0.25">
      <c r="A364" s="64">
        <f t="shared" si="43"/>
        <v>29</v>
      </c>
      <c r="B364" s="64" t="str">
        <f t="shared" si="41"/>
        <v/>
      </c>
      <c r="C364" s="62">
        <f t="shared" si="44"/>
        <v>5</v>
      </c>
      <c r="D364" s="62" t="str">
        <f t="shared" si="45"/>
        <v>B</v>
      </c>
      <c r="E364" s="63">
        <v>7</v>
      </c>
      <c r="F364" s="63">
        <v>23</v>
      </c>
      <c r="G364" s="62"/>
      <c r="H364" s="63">
        <v>18</v>
      </c>
      <c r="I364" s="63">
        <v>20</v>
      </c>
      <c r="J364" s="63"/>
      <c r="K364" s="61">
        <v>5</v>
      </c>
      <c r="L364" t="s">
        <v>152</v>
      </c>
    </row>
    <row r="365" spans="1:13" outlineLevel="1" x14ac:dyDescent="0.25">
      <c r="A365" s="64">
        <f t="shared" si="43"/>
        <v>29</v>
      </c>
      <c r="B365" s="64" t="str">
        <f t="shared" si="41"/>
        <v/>
      </c>
      <c r="C365" s="62">
        <f t="shared" si="44"/>
        <v>6</v>
      </c>
      <c r="D365" s="62" t="str">
        <f t="shared" si="45"/>
        <v>B</v>
      </c>
      <c r="E365" s="63">
        <v>19</v>
      </c>
      <c r="F365" s="63">
        <v>29</v>
      </c>
      <c r="G365" s="62"/>
      <c r="H365" s="63">
        <v>16</v>
      </c>
      <c r="I365" s="63">
        <v>17</v>
      </c>
      <c r="J365" s="63"/>
      <c r="K365" s="61">
        <v>6</v>
      </c>
      <c r="L365" t="s">
        <v>152</v>
      </c>
    </row>
    <row r="366" spans="1:13" outlineLevel="1" x14ac:dyDescent="0.25">
      <c r="A366" s="64">
        <f t="shared" si="43"/>
        <v>29</v>
      </c>
      <c r="B366" s="64" t="str">
        <f t="shared" si="41"/>
        <v/>
      </c>
      <c r="C366" s="62">
        <f t="shared" si="44"/>
        <v>7</v>
      </c>
      <c r="D366" s="62" t="str">
        <f t="shared" si="45"/>
        <v>B</v>
      </c>
      <c r="E366" s="63">
        <v>24</v>
      </c>
      <c r="F366" s="63">
        <v>27</v>
      </c>
      <c r="G366" s="63">
        <v>21</v>
      </c>
      <c r="H366" s="63">
        <v>3</v>
      </c>
      <c r="I366" s="63">
        <v>12</v>
      </c>
      <c r="J366" s="63"/>
      <c r="K366" s="61">
        <v>7</v>
      </c>
      <c r="L366" t="s">
        <v>152</v>
      </c>
    </row>
    <row r="367" spans="1:13" outlineLevel="1" x14ac:dyDescent="0.25">
      <c r="A367" s="64">
        <f t="shared" si="43"/>
        <v>29</v>
      </c>
      <c r="B367" s="64" t="str">
        <f t="shared" si="41"/>
        <v/>
      </c>
      <c r="C367" s="62">
        <f t="shared" si="44"/>
        <v>1</v>
      </c>
      <c r="D367" s="62" t="str">
        <f t="shared" si="45"/>
        <v>C</v>
      </c>
      <c r="E367" s="63">
        <v>5</v>
      </c>
      <c r="F367" s="63">
        <v>13</v>
      </c>
      <c r="G367" s="62"/>
      <c r="H367" s="63">
        <v>3</v>
      </c>
      <c r="I367" s="63">
        <v>10</v>
      </c>
      <c r="J367" s="63"/>
      <c r="K367" s="61">
        <v>1</v>
      </c>
      <c r="L367" t="s">
        <v>153</v>
      </c>
    </row>
    <row r="368" spans="1:13" outlineLevel="1" x14ac:dyDescent="0.25">
      <c r="A368" s="64">
        <f t="shared" si="43"/>
        <v>29</v>
      </c>
      <c r="B368" s="64" t="str">
        <f t="shared" si="41"/>
        <v/>
      </c>
      <c r="C368" s="62">
        <f t="shared" si="44"/>
        <v>2</v>
      </c>
      <c r="D368" s="62" t="str">
        <f t="shared" si="45"/>
        <v>C</v>
      </c>
      <c r="E368" s="63">
        <v>1</v>
      </c>
      <c r="F368" s="63">
        <v>20</v>
      </c>
      <c r="G368" s="62"/>
      <c r="H368" s="63">
        <v>11</v>
      </c>
      <c r="I368" s="63">
        <v>26</v>
      </c>
      <c r="J368" s="63"/>
      <c r="K368" s="61">
        <v>2</v>
      </c>
      <c r="L368" t="s">
        <v>153</v>
      </c>
    </row>
    <row r="369" spans="1:13" outlineLevel="1" x14ac:dyDescent="0.25">
      <c r="A369" s="64">
        <f t="shared" si="43"/>
        <v>29</v>
      </c>
      <c r="B369" s="64" t="str">
        <f t="shared" si="41"/>
        <v/>
      </c>
      <c r="C369" s="62">
        <f t="shared" si="44"/>
        <v>3</v>
      </c>
      <c r="D369" s="62" t="str">
        <f t="shared" si="45"/>
        <v>C</v>
      </c>
      <c r="E369" s="63">
        <v>4</v>
      </c>
      <c r="F369" s="63">
        <v>15</v>
      </c>
      <c r="G369" s="62"/>
      <c r="H369" s="63">
        <v>18</v>
      </c>
      <c r="I369" s="63">
        <v>27</v>
      </c>
      <c r="J369" s="63"/>
      <c r="K369" s="61">
        <v>3</v>
      </c>
      <c r="L369" t="s">
        <v>153</v>
      </c>
    </row>
    <row r="370" spans="1:13" outlineLevel="1" x14ac:dyDescent="0.25">
      <c r="A370" s="64">
        <f t="shared" si="43"/>
        <v>29</v>
      </c>
      <c r="B370" s="64" t="str">
        <f t="shared" si="41"/>
        <v/>
      </c>
      <c r="C370" s="62">
        <f t="shared" si="44"/>
        <v>4</v>
      </c>
      <c r="D370" s="62" t="str">
        <f t="shared" si="45"/>
        <v>C</v>
      </c>
      <c r="E370" s="63">
        <v>2</v>
      </c>
      <c r="F370" s="63">
        <v>23</v>
      </c>
      <c r="G370" s="62"/>
      <c r="H370" s="63">
        <v>17</v>
      </c>
      <c r="I370" s="63">
        <v>22</v>
      </c>
      <c r="J370" s="63"/>
      <c r="K370" s="61">
        <v>4</v>
      </c>
      <c r="L370" t="s">
        <v>153</v>
      </c>
    </row>
    <row r="371" spans="1:13" outlineLevel="1" x14ac:dyDescent="0.25">
      <c r="A371" s="64">
        <f t="shared" si="43"/>
        <v>29</v>
      </c>
      <c r="B371" s="64" t="str">
        <f t="shared" si="41"/>
        <v/>
      </c>
      <c r="C371" s="62">
        <f t="shared" si="44"/>
        <v>5</v>
      </c>
      <c r="D371" s="62" t="str">
        <f t="shared" si="45"/>
        <v>C</v>
      </c>
      <c r="E371" s="63">
        <v>9</v>
      </c>
      <c r="F371" s="63">
        <v>28</v>
      </c>
      <c r="G371" s="62"/>
      <c r="H371" s="63">
        <v>16</v>
      </c>
      <c r="I371" s="63">
        <v>24</v>
      </c>
      <c r="J371" s="63"/>
      <c r="K371" s="61">
        <v>5</v>
      </c>
      <c r="L371" t="s">
        <v>153</v>
      </c>
    </row>
    <row r="372" spans="1:13" outlineLevel="1" x14ac:dyDescent="0.25">
      <c r="A372" s="64">
        <f t="shared" si="43"/>
        <v>29</v>
      </c>
      <c r="B372" s="64" t="str">
        <f t="shared" si="41"/>
        <v/>
      </c>
      <c r="C372" s="62">
        <f t="shared" si="44"/>
        <v>6</v>
      </c>
      <c r="D372" s="62" t="str">
        <f t="shared" si="45"/>
        <v>C</v>
      </c>
      <c r="E372" s="63">
        <v>21</v>
      </c>
      <c r="F372" s="63">
        <v>29</v>
      </c>
      <c r="G372" s="62"/>
      <c r="H372" s="63">
        <v>6</v>
      </c>
      <c r="I372" s="63">
        <v>25</v>
      </c>
      <c r="J372" s="63"/>
      <c r="K372" s="61">
        <v>6</v>
      </c>
      <c r="L372" t="s">
        <v>153</v>
      </c>
    </row>
    <row r="373" spans="1:13" outlineLevel="1" x14ac:dyDescent="0.25">
      <c r="A373" s="64">
        <f t="shared" si="43"/>
        <v>29</v>
      </c>
      <c r="B373" s="64" t="str">
        <f t="shared" si="41"/>
        <v/>
      </c>
      <c r="C373" s="62">
        <f t="shared" si="44"/>
        <v>7</v>
      </c>
      <c r="D373" s="62" t="str">
        <f t="shared" si="45"/>
        <v>C</v>
      </c>
      <c r="E373" s="63">
        <v>12</v>
      </c>
      <c r="F373" s="63">
        <v>14</v>
      </c>
      <c r="G373" s="63">
        <v>19</v>
      </c>
      <c r="H373" s="63">
        <v>7</v>
      </c>
      <c r="I373" s="63">
        <v>8</v>
      </c>
      <c r="J373" s="63"/>
      <c r="K373" s="61">
        <v>7</v>
      </c>
      <c r="L373" t="s">
        <v>153</v>
      </c>
    </row>
    <row r="374" spans="1:13" outlineLevel="1" x14ac:dyDescent="0.25">
      <c r="A374" s="64">
        <f t="shared" si="43"/>
        <v>29</v>
      </c>
      <c r="B374" s="64" t="str">
        <f t="shared" si="41"/>
        <v/>
      </c>
      <c r="C374" s="62">
        <f t="shared" si="44"/>
        <v>1</v>
      </c>
      <c r="D374" s="62" t="str">
        <f t="shared" si="45"/>
        <v>D</v>
      </c>
      <c r="E374" s="62">
        <v>7</v>
      </c>
      <c r="F374" s="62">
        <v>16</v>
      </c>
      <c r="G374" s="62"/>
      <c r="H374" s="62">
        <v>10</v>
      </c>
      <c r="I374" s="62">
        <v>25</v>
      </c>
      <c r="J374" s="63"/>
      <c r="K374" s="61">
        <v>1</v>
      </c>
      <c r="L374" t="s">
        <v>154</v>
      </c>
    </row>
    <row r="375" spans="1:13" outlineLevel="1" x14ac:dyDescent="0.25">
      <c r="A375" s="64">
        <f t="shared" si="43"/>
        <v>29</v>
      </c>
      <c r="B375" s="64" t="str">
        <f t="shared" si="41"/>
        <v/>
      </c>
      <c r="C375" s="62">
        <f t="shared" si="44"/>
        <v>2</v>
      </c>
      <c r="D375" s="62" t="str">
        <f t="shared" si="45"/>
        <v>D</v>
      </c>
      <c r="E375" s="62">
        <v>6</v>
      </c>
      <c r="F375" s="62">
        <v>27</v>
      </c>
      <c r="G375" s="62"/>
      <c r="H375" s="62">
        <v>8</v>
      </c>
      <c r="I375" s="62">
        <v>9</v>
      </c>
      <c r="J375" s="63"/>
      <c r="K375" s="61">
        <v>2</v>
      </c>
      <c r="L375" t="s">
        <v>154</v>
      </c>
    </row>
    <row r="376" spans="1:13" outlineLevel="1" x14ac:dyDescent="0.25">
      <c r="A376" s="64">
        <f t="shared" si="43"/>
        <v>29</v>
      </c>
      <c r="B376" s="64" t="str">
        <f t="shared" si="41"/>
        <v/>
      </c>
      <c r="C376" s="62">
        <f t="shared" si="44"/>
        <v>3</v>
      </c>
      <c r="D376" s="62" t="str">
        <f t="shared" si="45"/>
        <v>D</v>
      </c>
      <c r="E376" s="62">
        <v>22</v>
      </c>
      <c r="F376" s="62">
        <v>24</v>
      </c>
      <c r="G376" s="62"/>
      <c r="H376" s="62">
        <v>13</v>
      </c>
      <c r="I376" s="62">
        <v>18</v>
      </c>
      <c r="J376" s="63"/>
      <c r="K376" s="61">
        <v>3</v>
      </c>
      <c r="L376" t="s">
        <v>154</v>
      </c>
    </row>
    <row r="377" spans="1:13" outlineLevel="1" x14ac:dyDescent="0.25">
      <c r="A377" s="64">
        <f t="shared" si="43"/>
        <v>29</v>
      </c>
      <c r="B377" s="64" t="str">
        <f t="shared" si="41"/>
        <v/>
      </c>
      <c r="C377" s="62">
        <f t="shared" si="44"/>
        <v>4</v>
      </c>
      <c r="D377" s="62" t="str">
        <f t="shared" si="45"/>
        <v>D</v>
      </c>
      <c r="E377" s="62">
        <v>5</v>
      </c>
      <c r="F377" s="62">
        <v>29</v>
      </c>
      <c r="G377" s="62"/>
      <c r="H377" s="62">
        <v>2</v>
      </c>
      <c r="I377" s="62">
        <v>26</v>
      </c>
      <c r="J377" s="63"/>
      <c r="K377" s="61">
        <v>4</v>
      </c>
      <c r="L377" t="s">
        <v>154</v>
      </c>
    </row>
    <row r="378" spans="1:13" outlineLevel="1" x14ac:dyDescent="0.25">
      <c r="A378" s="64">
        <f t="shared" si="43"/>
        <v>29</v>
      </c>
      <c r="B378" s="64" t="str">
        <f t="shared" si="41"/>
        <v/>
      </c>
      <c r="C378" s="62">
        <f t="shared" si="44"/>
        <v>5</v>
      </c>
      <c r="D378" s="62" t="str">
        <f t="shared" si="45"/>
        <v>D</v>
      </c>
      <c r="E378" s="62">
        <v>4</v>
      </c>
      <c r="F378" s="62">
        <v>17</v>
      </c>
      <c r="G378" s="62"/>
      <c r="H378" s="62">
        <v>1</v>
      </c>
      <c r="I378" s="62">
        <v>3</v>
      </c>
      <c r="J378" s="63"/>
      <c r="K378" s="61">
        <v>5</v>
      </c>
      <c r="L378" t="s">
        <v>154</v>
      </c>
    </row>
    <row r="379" spans="1:13" outlineLevel="1" x14ac:dyDescent="0.25">
      <c r="A379" s="64">
        <f t="shared" si="43"/>
        <v>29</v>
      </c>
      <c r="B379" s="64" t="str">
        <f t="shared" si="41"/>
        <v/>
      </c>
      <c r="C379" s="62">
        <f t="shared" si="44"/>
        <v>6</v>
      </c>
      <c r="D379" s="62" t="str">
        <f t="shared" si="45"/>
        <v>D</v>
      </c>
      <c r="E379" s="62">
        <v>12</v>
      </c>
      <c r="F379" s="62">
        <v>28</v>
      </c>
      <c r="G379" s="62"/>
      <c r="H379" s="62">
        <v>15</v>
      </c>
      <c r="I379" s="62">
        <v>20</v>
      </c>
      <c r="J379" s="63"/>
      <c r="K379" s="61">
        <v>6</v>
      </c>
      <c r="L379" t="s">
        <v>154</v>
      </c>
    </row>
    <row r="380" spans="1:13" ht="15.75" outlineLevel="1" thickBot="1" x14ac:dyDescent="0.3">
      <c r="A380" s="64">
        <f t="shared" si="43"/>
        <v>29</v>
      </c>
      <c r="B380" s="64" t="str">
        <f t="shared" si="41"/>
        <v/>
      </c>
      <c r="C380" s="62">
        <f t="shared" si="44"/>
        <v>7</v>
      </c>
      <c r="D380" s="62" t="str">
        <f t="shared" si="45"/>
        <v>D</v>
      </c>
      <c r="E380" s="62">
        <v>14</v>
      </c>
      <c r="F380" s="62">
        <v>19</v>
      </c>
      <c r="G380" s="62">
        <v>23</v>
      </c>
      <c r="H380" s="62">
        <v>11</v>
      </c>
      <c r="I380" s="62">
        <v>21</v>
      </c>
      <c r="J380" s="63"/>
      <c r="K380" s="61">
        <v>7</v>
      </c>
      <c r="L380" t="s">
        <v>154</v>
      </c>
    </row>
    <row r="381" spans="1:13" ht="15.75" outlineLevel="1" thickTop="1" x14ac:dyDescent="0.25">
      <c r="A381" s="52">
        <v>30</v>
      </c>
      <c r="B381" s="52" t="str">
        <f t="shared" si="41"/>
        <v/>
      </c>
      <c r="C381" s="58">
        <f t="shared" si="44"/>
        <v>1</v>
      </c>
      <c r="D381" s="58" t="str">
        <f t="shared" si="45"/>
        <v>A</v>
      </c>
      <c r="E381" s="59">
        <v>14</v>
      </c>
      <c r="F381" s="59">
        <v>24</v>
      </c>
      <c r="G381" s="59"/>
      <c r="H381" s="59">
        <v>5</v>
      </c>
      <c r="I381" s="59">
        <v>7</v>
      </c>
      <c r="J381" s="59"/>
      <c r="K381" s="61">
        <v>1</v>
      </c>
      <c r="L381" t="s">
        <v>151</v>
      </c>
      <c r="M381" s="186" t="s">
        <v>281</v>
      </c>
    </row>
    <row r="382" spans="1:13" outlineLevel="1" x14ac:dyDescent="0.25">
      <c r="A382" s="52">
        <f>A381</f>
        <v>30</v>
      </c>
      <c r="B382" s="52" t="str">
        <f t="shared" si="41"/>
        <v/>
      </c>
      <c r="C382" s="58">
        <f t="shared" si="44"/>
        <v>2</v>
      </c>
      <c r="D382" s="58" t="str">
        <f t="shared" si="45"/>
        <v>A</v>
      </c>
      <c r="E382" s="59">
        <v>10</v>
      </c>
      <c r="F382" s="59">
        <v>11</v>
      </c>
      <c r="G382" s="59"/>
      <c r="H382" s="59">
        <v>15</v>
      </c>
      <c r="I382" s="59">
        <v>20</v>
      </c>
      <c r="J382" s="59"/>
      <c r="K382" s="61">
        <v>2</v>
      </c>
      <c r="L382" t="s">
        <v>151</v>
      </c>
    </row>
    <row r="383" spans="1:13" outlineLevel="1" x14ac:dyDescent="0.25">
      <c r="A383" s="52">
        <f t="shared" ref="A383:A446" si="46">A382</f>
        <v>30</v>
      </c>
      <c r="B383" s="52" t="str">
        <f t="shared" si="41"/>
        <v/>
      </c>
      <c r="C383" s="58">
        <f t="shared" si="44"/>
        <v>3</v>
      </c>
      <c r="D383" s="58" t="str">
        <f t="shared" si="45"/>
        <v>A</v>
      </c>
      <c r="E383" s="59">
        <v>12</v>
      </c>
      <c r="F383" s="59">
        <v>18</v>
      </c>
      <c r="G383" s="59"/>
      <c r="H383" s="59">
        <v>3</v>
      </c>
      <c r="I383" s="59">
        <v>13</v>
      </c>
      <c r="J383" s="59"/>
      <c r="K383" s="61">
        <v>3</v>
      </c>
      <c r="L383" t="s">
        <v>151</v>
      </c>
    </row>
    <row r="384" spans="1:13" outlineLevel="1" x14ac:dyDescent="0.25">
      <c r="A384" s="52">
        <f t="shared" si="46"/>
        <v>30</v>
      </c>
      <c r="B384" s="52" t="str">
        <f t="shared" si="41"/>
        <v/>
      </c>
      <c r="C384" s="58">
        <f t="shared" si="44"/>
        <v>4</v>
      </c>
      <c r="D384" s="58" t="str">
        <f t="shared" si="45"/>
        <v>A</v>
      </c>
      <c r="E384" s="59">
        <v>2</v>
      </c>
      <c r="F384" s="59">
        <v>23</v>
      </c>
      <c r="G384" s="59"/>
      <c r="H384" s="59">
        <v>26</v>
      </c>
      <c r="I384" s="59">
        <v>27</v>
      </c>
      <c r="J384" s="59"/>
      <c r="K384" s="61">
        <v>4</v>
      </c>
      <c r="L384" t="s">
        <v>151</v>
      </c>
    </row>
    <row r="385" spans="1:12" outlineLevel="1" x14ac:dyDescent="0.25">
      <c r="A385" s="52">
        <f t="shared" si="46"/>
        <v>30</v>
      </c>
      <c r="B385" s="52" t="str">
        <f t="shared" si="41"/>
        <v/>
      </c>
      <c r="C385" s="58">
        <f t="shared" si="44"/>
        <v>5</v>
      </c>
      <c r="D385" s="58" t="str">
        <f t="shared" si="45"/>
        <v>A</v>
      </c>
      <c r="E385" s="59">
        <v>16</v>
      </c>
      <c r="F385" s="59">
        <v>19</v>
      </c>
      <c r="G385" s="59"/>
      <c r="H385" s="59">
        <v>17</v>
      </c>
      <c r="I385" s="59">
        <v>29</v>
      </c>
      <c r="J385" s="59"/>
      <c r="K385" s="61">
        <v>5</v>
      </c>
      <c r="L385" t="s">
        <v>151</v>
      </c>
    </row>
    <row r="386" spans="1:12" outlineLevel="1" x14ac:dyDescent="0.25">
      <c r="A386" s="52">
        <f t="shared" si="46"/>
        <v>30</v>
      </c>
      <c r="B386" s="52" t="str">
        <f t="shared" si="41"/>
        <v/>
      </c>
      <c r="C386" s="58">
        <f t="shared" si="44"/>
        <v>6</v>
      </c>
      <c r="D386" s="58" t="str">
        <f t="shared" si="45"/>
        <v>A</v>
      </c>
      <c r="E386" s="59">
        <v>1</v>
      </c>
      <c r="F386" s="59">
        <v>30</v>
      </c>
      <c r="G386" s="59"/>
      <c r="H386" s="59">
        <v>4</v>
      </c>
      <c r="I386" s="59">
        <v>6</v>
      </c>
      <c r="J386" s="59"/>
      <c r="K386" s="61">
        <v>6</v>
      </c>
      <c r="L386" t="s">
        <v>151</v>
      </c>
    </row>
    <row r="387" spans="1:12" outlineLevel="1" x14ac:dyDescent="0.25">
      <c r="A387" s="52">
        <f t="shared" si="46"/>
        <v>30</v>
      </c>
      <c r="B387" s="52" t="str">
        <f t="shared" si="41"/>
        <v/>
      </c>
      <c r="C387" s="58">
        <f t="shared" si="44"/>
        <v>7</v>
      </c>
      <c r="D387" s="58" t="str">
        <f t="shared" si="45"/>
        <v>A</v>
      </c>
      <c r="E387" s="59">
        <v>9</v>
      </c>
      <c r="F387" s="59">
        <v>22</v>
      </c>
      <c r="G387" s="59">
        <v>28</v>
      </c>
      <c r="H387" s="59">
        <v>8</v>
      </c>
      <c r="I387" s="59">
        <v>21</v>
      </c>
      <c r="J387" s="59">
        <v>25</v>
      </c>
      <c r="K387" s="61">
        <v>7</v>
      </c>
      <c r="L387" t="s">
        <v>151</v>
      </c>
    </row>
    <row r="388" spans="1:12" outlineLevel="1" x14ac:dyDescent="0.25">
      <c r="A388" s="52">
        <f t="shared" si="46"/>
        <v>30</v>
      </c>
      <c r="B388" s="52" t="str">
        <f t="shared" si="41"/>
        <v/>
      </c>
      <c r="C388" s="58">
        <f t="shared" si="44"/>
        <v>1</v>
      </c>
      <c r="D388" s="58" t="str">
        <f t="shared" si="45"/>
        <v>B</v>
      </c>
      <c r="E388" s="59">
        <v>14</v>
      </c>
      <c r="F388" s="59">
        <v>26</v>
      </c>
      <c r="G388" s="59"/>
      <c r="H388" s="59">
        <v>4</v>
      </c>
      <c r="I388" s="59">
        <v>22</v>
      </c>
      <c r="J388" s="59"/>
      <c r="K388" s="61">
        <v>1</v>
      </c>
      <c r="L388" t="s">
        <v>152</v>
      </c>
    </row>
    <row r="389" spans="1:12" outlineLevel="1" x14ac:dyDescent="0.25">
      <c r="A389" s="52">
        <f t="shared" si="46"/>
        <v>30</v>
      </c>
      <c r="B389" s="52" t="str">
        <f t="shared" ref="B389:B452" si="47">IF(A389&lt;&gt;$B$3,"",$B$3&amp;"-"&amp;D389&amp;"-"&amp;C389)</f>
        <v/>
      </c>
      <c r="C389" s="58">
        <f t="shared" si="44"/>
        <v>2</v>
      </c>
      <c r="D389" s="58" t="str">
        <f t="shared" si="45"/>
        <v>B</v>
      </c>
      <c r="E389" s="59">
        <v>16</v>
      </c>
      <c r="F389" s="59">
        <v>25</v>
      </c>
      <c r="G389" s="59"/>
      <c r="H389" s="59">
        <v>6</v>
      </c>
      <c r="I389" s="59">
        <v>27</v>
      </c>
      <c r="J389" s="59"/>
      <c r="K389" s="61">
        <v>2</v>
      </c>
      <c r="L389" t="s">
        <v>152</v>
      </c>
    </row>
    <row r="390" spans="1:12" outlineLevel="1" x14ac:dyDescent="0.25">
      <c r="A390" s="52">
        <f t="shared" si="46"/>
        <v>30</v>
      </c>
      <c r="B390" s="52" t="str">
        <f t="shared" si="47"/>
        <v/>
      </c>
      <c r="C390" s="58">
        <f t="shared" si="44"/>
        <v>3</v>
      </c>
      <c r="D390" s="58" t="str">
        <f t="shared" si="45"/>
        <v>B</v>
      </c>
      <c r="E390" s="59">
        <v>13</v>
      </c>
      <c r="F390" s="59">
        <v>19</v>
      </c>
      <c r="G390" s="59"/>
      <c r="H390" s="59">
        <v>20</v>
      </c>
      <c r="I390" s="59">
        <v>30</v>
      </c>
      <c r="J390" s="59"/>
      <c r="K390" s="61">
        <v>3</v>
      </c>
      <c r="L390" t="s">
        <v>152</v>
      </c>
    </row>
    <row r="391" spans="1:12" outlineLevel="1" x14ac:dyDescent="0.25">
      <c r="A391" s="52">
        <f t="shared" si="46"/>
        <v>30</v>
      </c>
      <c r="B391" s="52" t="str">
        <f t="shared" si="47"/>
        <v/>
      </c>
      <c r="C391" s="58">
        <f t="shared" si="44"/>
        <v>4</v>
      </c>
      <c r="D391" s="58" t="str">
        <f t="shared" si="45"/>
        <v>B</v>
      </c>
      <c r="E391" s="59">
        <v>2</v>
      </c>
      <c r="F391" s="59">
        <v>29</v>
      </c>
      <c r="G391" s="59"/>
      <c r="H391" s="59">
        <v>8</v>
      </c>
      <c r="I391" s="59">
        <v>12</v>
      </c>
      <c r="J391" s="59"/>
      <c r="K391" s="61">
        <v>4</v>
      </c>
      <c r="L391" t="s">
        <v>152</v>
      </c>
    </row>
    <row r="392" spans="1:12" outlineLevel="1" x14ac:dyDescent="0.25">
      <c r="A392" s="52">
        <f t="shared" si="46"/>
        <v>30</v>
      </c>
      <c r="B392" s="52" t="str">
        <f t="shared" si="47"/>
        <v/>
      </c>
      <c r="C392" s="58">
        <f t="shared" si="44"/>
        <v>5</v>
      </c>
      <c r="D392" s="58" t="str">
        <f t="shared" si="45"/>
        <v>B</v>
      </c>
      <c r="E392" s="59">
        <v>10</v>
      </c>
      <c r="F392" s="59">
        <v>18</v>
      </c>
      <c r="G392" s="59"/>
      <c r="H392" s="59">
        <v>9</v>
      </c>
      <c r="I392" s="59">
        <v>24</v>
      </c>
      <c r="J392" s="59"/>
      <c r="K392" s="61">
        <v>5</v>
      </c>
      <c r="L392" t="s">
        <v>152</v>
      </c>
    </row>
    <row r="393" spans="1:12" outlineLevel="1" x14ac:dyDescent="0.25">
      <c r="A393" s="52">
        <f t="shared" si="46"/>
        <v>30</v>
      </c>
      <c r="B393" s="52" t="str">
        <f t="shared" si="47"/>
        <v/>
      </c>
      <c r="C393" s="58">
        <f t="shared" si="44"/>
        <v>6</v>
      </c>
      <c r="D393" s="58" t="str">
        <f t="shared" si="45"/>
        <v>B</v>
      </c>
      <c r="E393" s="59">
        <v>7</v>
      </c>
      <c r="F393" s="59">
        <v>28</v>
      </c>
      <c r="G393" s="59"/>
      <c r="H393" s="59">
        <v>17</v>
      </c>
      <c r="I393" s="59">
        <v>21</v>
      </c>
      <c r="J393" s="59"/>
      <c r="K393" s="61">
        <v>6</v>
      </c>
      <c r="L393" t="s">
        <v>152</v>
      </c>
    </row>
    <row r="394" spans="1:12" outlineLevel="1" x14ac:dyDescent="0.25">
      <c r="A394" s="52">
        <f t="shared" si="46"/>
        <v>30</v>
      </c>
      <c r="B394" s="52" t="str">
        <f t="shared" si="47"/>
        <v/>
      </c>
      <c r="C394" s="58">
        <f t="shared" si="44"/>
        <v>7</v>
      </c>
      <c r="D394" s="58" t="str">
        <f t="shared" si="45"/>
        <v>B</v>
      </c>
      <c r="E394" s="59">
        <v>3</v>
      </c>
      <c r="F394" s="59">
        <v>11</v>
      </c>
      <c r="G394" s="59">
        <v>23</v>
      </c>
      <c r="H394" s="59">
        <v>1</v>
      </c>
      <c r="I394" s="59">
        <v>5</v>
      </c>
      <c r="J394" s="59">
        <v>15</v>
      </c>
      <c r="K394" s="61">
        <v>7</v>
      </c>
      <c r="L394" t="s">
        <v>152</v>
      </c>
    </row>
    <row r="395" spans="1:12" outlineLevel="1" x14ac:dyDescent="0.25">
      <c r="A395" s="52">
        <f t="shared" si="46"/>
        <v>30</v>
      </c>
      <c r="B395" s="52" t="str">
        <f t="shared" si="47"/>
        <v/>
      </c>
      <c r="C395" s="58">
        <f t="shared" si="44"/>
        <v>1</v>
      </c>
      <c r="D395" s="58" t="str">
        <f t="shared" si="45"/>
        <v>C</v>
      </c>
      <c r="E395" s="59">
        <v>7</v>
      </c>
      <c r="F395" s="59">
        <v>8</v>
      </c>
      <c r="G395" s="59"/>
      <c r="H395" s="59">
        <v>6</v>
      </c>
      <c r="I395" s="59">
        <v>11</v>
      </c>
      <c r="J395" s="59"/>
      <c r="K395" s="61">
        <v>1</v>
      </c>
      <c r="L395" t="s">
        <v>153</v>
      </c>
    </row>
    <row r="396" spans="1:12" outlineLevel="1" x14ac:dyDescent="0.25">
      <c r="A396" s="52">
        <f t="shared" si="46"/>
        <v>30</v>
      </c>
      <c r="B396" s="52" t="str">
        <f t="shared" si="47"/>
        <v/>
      </c>
      <c r="C396" s="58">
        <f t="shared" si="44"/>
        <v>2</v>
      </c>
      <c r="D396" s="58" t="str">
        <f t="shared" si="45"/>
        <v>C</v>
      </c>
      <c r="E396" s="59">
        <v>1</v>
      </c>
      <c r="F396" s="59">
        <v>10</v>
      </c>
      <c r="G396" s="59"/>
      <c r="H396" s="59">
        <v>2</v>
      </c>
      <c r="I396" s="59">
        <v>25</v>
      </c>
      <c r="J396" s="59"/>
      <c r="K396" s="61">
        <v>2</v>
      </c>
      <c r="L396" t="s">
        <v>153</v>
      </c>
    </row>
    <row r="397" spans="1:12" outlineLevel="1" x14ac:dyDescent="0.25">
      <c r="A397" s="52">
        <f t="shared" si="46"/>
        <v>30</v>
      </c>
      <c r="B397" s="52" t="str">
        <f t="shared" si="47"/>
        <v/>
      </c>
      <c r="C397" s="58">
        <f t="shared" si="44"/>
        <v>3</v>
      </c>
      <c r="D397" s="58" t="str">
        <f t="shared" si="45"/>
        <v>C</v>
      </c>
      <c r="E397" s="59">
        <v>20</v>
      </c>
      <c r="F397" s="59">
        <v>22</v>
      </c>
      <c r="G397" s="59"/>
      <c r="H397" s="59">
        <v>12</v>
      </c>
      <c r="I397" s="59">
        <v>27</v>
      </c>
      <c r="J397" s="59"/>
      <c r="K397" s="61">
        <v>3</v>
      </c>
      <c r="L397" t="s">
        <v>153</v>
      </c>
    </row>
    <row r="398" spans="1:12" outlineLevel="1" x14ac:dyDescent="0.25">
      <c r="A398" s="52">
        <f t="shared" si="46"/>
        <v>30</v>
      </c>
      <c r="B398" s="52" t="str">
        <f t="shared" si="47"/>
        <v/>
      </c>
      <c r="C398" s="58">
        <f t="shared" si="44"/>
        <v>4</v>
      </c>
      <c r="D398" s="58" t="str">
        <f t="shared" si="45"/>
        <v>C</v>
      </c>
      <c r="E398" s="59">
        <v>9</v>
      </c>
      <c r="F398" s="59">
        <v>29</v>
      </c>
      <c r="G398" s="59"/>
      <c r="H398" s="59">
        <v>23</v>
      </c>
      <c r="I398" s="59">
        <v>30</v>
      </c>
      <c r="J398" s="59"/>
      <c r="K398" s="61">
        <v>4</v>
      </c>
      <c r="L398" t="s">
        <v>153</v>
      </c>
    </row>
    <row r="399" spans="1:12" outlineLevel="1" x14ac:dyDescent="0.25">
      <c r="A399" s="52">
        <f t="shared" si="46"/>
        <v>30</v>
      </c>
      <c r="B399" s="52" t="str">
        <f t="shared" si="47"/>
        <v/>
      </c>
      <c r="C399" s="58">
        <f t="shared" si="44"/>
        <v>5</v>
      </c>
      <c r="D399" s="58" t="str">
        <f t="shared" si="45"/>
        <v>C</v>
      </c>
      <c r="E399" s="59">
        <v>13</v>
      </c>
      <c r="F399" s="59">
        <v>15</v>
      </c>
      <c r="G399" s="59"/>
      <c r="H399" s="59">
        <v>5</v>
      </c>
      <c r="I399" s="59">
        <v>28</v>
      </c>
      <c r="J399" s="59"/>
      <c r="K399" s="61">
        <v>5</v>
      </c>
      <c r="L399" t="s">
        <v>153</v>
      </c>
    </row>
    <row r="400" spans="1:12" outlineLevel="1" x14ac:dyDescent="0.25">
      <c r="A400" s="52">
        <f t="shared" si="46"/>
        <v>30</v>
      </c>
      <c r="B400" s="52" t="str">
        <f t="shared" si="47"/>
        <v/>
      </c>
      <c r="C400" s="58">
        <f t="shared" si="44"/>
        <v>6</v>
      </c>
      <c r="D400" s="58" t="str">
        <f t="shared" si="45"/>
        <v>C</v>
      </c>
      <c r="E400" s="59">
        <v>3</v>
      </c>
      <c r="F400" s="59">
        <v>17</v>
      </c>
      <c r="G400" s="59"/>
      <c r="H400" s="59">
        <v>21</v>
      </c>
      <c r="I400" s="59">
        <v>24</v>
      </c>
      <c r="J400" s="59"/>
      <c r="K400" s="61">
        <v>6</v>
      </c>
      <c r="L400" t="s">
        <v>153</v>
      </c>
    </row>
    <row r="401" spans="1:13" outlineLevel="1" x14ac:dyDescent="0.25">
      <c r="A401" s="52">
        <f t="shared" si="46"/>
        <v>30</v>
      </c>
      <c r="B401" s="52" t="str">
        <f t="shared" si="47"/>
        <v/>
      </c>
      <c r="C401" s="58">
        <f t="shared" si="44"/>
        <v>7</v>
      </c>
      <c r="D401" s="58" t="str">
        <f t="shared" si="45"/>
        <v>C</v>
      </c>
      <c r="E401" s="59">
        <v>4</v>
      </c>
      <c r="F401" s="59">
        <v>14</v>
      </c>
      <c r="G401" s="59">
        <v>16</v>
      </c>
      <c r="H401" s="59">
        <v>26</v>
      </c>
      <c r="I401" s="59">
        <v>18</v>
      </c>
      <c r="J401" s="59">
        <v>19</v>
      </c>
      <c r="K401" s="61">
        <v>7</v>
      </c>
      <c r="L401" t="s">
        <v>153</v>
      </c>
    </row>
    <row r="402" spans="1:13" outlineLevel="1" x14ac:dyDescent="0.25">
      <c r="A402" s="52">
        <f t="shared" si="46"/>
        <v>30</v>
      </c>
      <c r="B402" s="52" t="str">
        <f t="shared" si="47"/>
        <v/>
      </c>
      <c r="C402" s="58">
        <f t="shared" si="44"/>
        <v>1</v>
      </c>
      <c r="D402" s="58" t="str">
        <f t="shared" si="45"/>
        <v>D</v>
      </c>
      <c r="E402" s="58">
        <v>19</v>
      </c>
      <c r="F402" s="58">
        <v>23</v>
      </c>
      <c r="G402" s="58"/>
      <c r="H402" s="58">
        <v>8</v>
      </c>
      <c r="I402" s="58">
        <v>10</v>
      </c>
      <c r="J402" s="58"/>
      <c r="K402" s="61">
        <v>1</v>
      </c>
      <c r="L402" t="s">
        <v>154</v>
      </c>
    </row>
    <row r="403" spans="1:13" outlineLevel="1" x14ac:dyDescent="0.25">
      <c r="A403" s="52">
        <f t="shared" si="46"/>
        <v>30</v>
      </c>
      <c r="B403" s="52" t="str">
        <f t="shared" si="47"/>
        <v/>
      </c>
      <c r="C403" s="58">
        <f t="shared" si="44"/>
        <v>2</v>
      </c>
      <c r="D403" s="58" t="str">
        <f t="shared" si="45"/>
        <v>D</v>
      </c>
      <c r="E403" s="58">
        <v>4</v>
      </c>
      <c r="F403" s="58">
        <v>7</v>
      </c>
      <c r="G403" s="58"/>
      <c r="H403" s="58">
        <v>21</v>
      </c>
      <c r="I403" s="58">
        <v>27</v>
      </c>
      <c r="J403" s="58"/>
      <c r="K403" s="61">
        <v>2</v>
      </c>
      <c r="L403" t="s">
        <v>154</v>
      </c>
    </row>
    <row r="404" spans="1:13" outlineLevel="1" x14ac:dyDescent="0.25">
      <c r="A404" s="52">
        <f t="shared" si="46"/>
        <v>30</v>
      </c>
      <c r="B404" s="52" t="str">
        <f t="shared" si="47"/>
        <v/>
      </c>
      <c r="C404" s="58">
        <f t="shared" si="44"/>
        <v>3</v>
      </c>
      <c r="D404" s="58" t="str">
        <f t="shared" si="45"/>
        <v>D</v>
      </c>
      <c r="E404" s="58">
        <v>26</v>
      </c>
      <c r="F404" s="58">
        <v>30</v>
      </c>
      <c r="G404" s="58"/>
      <c r="H404" s="58">
        <v>6</v>
      </c>
      <c r="I404" s="58">
        <v>24</v>
      </c>
      <c r="J404" s="58"/>
      <c r="K404" s="61">
        <v>3</v>
      </c>
      <c r="L404" t="s">
        <v>154</v>
      </c>
    </row>
    <row r="405" spans="1:13" outlineLevel="1" x14ac:dyDescent="0.25">
      <c r="A405" s="52">
        <f t="shared" si="46"/>
        <v>30</v>
      </c>
      <c r="B405" s="52" t="str">
        <f t="shared" si="47"/>
        <v/>
      </c>
      <c r="C405" s="58">
        <f t="shared" si="44"/>
        <v>4</v>
      </c>
      <c r="D405" s="58" t="str">
        <f t="shared" si="45"/>
        <v>D</v>
      </c>
      <c r="E405" s="58">
        <v>5</v>
      </c>
      <c r="F405" s="58">
        <v>20</v>
      </c>
      <c r="G405" s="58"/>
      <c r="H405" s="58">
        <v>17</v>
      </c>
      <c r="I405" s="58">
        <v>25</v>
      </c>
      <c r="J405" s="58"/>
      <c r="K405" s="61">
        <v>4</v>
      </c>
      <c r="L405" t="s">
        <v>154</v>
      </c>
    </row>
    <row r="406" spans="1:13" outlineLevel="1" x14ac:dyDescent="0.25">
      <c r="A406" s="52">
        <f t="shared" si="46"/>
        <v>30</v>
      </c>
      <c r="B406" s="52" t="str">
        <f t="shared" si="47"/>
        <v/>
      </c>
      <c r="C406" s="58">
        <f t="shared" si="44"/>
        <v>5</v>
      </c>
      <c r="D406" s="58" t="str">
        <f t="shared" si="45"/>
        <v>D</v>
      </c>
      <c r="E406" s="58">
        <v>11</v>
      </c>
      <c r="F406" s="58">
        <v>22</v>
      </c>
      <c r="G406" s="58"/>
      <c r="H406" s="58">
        <v>18</v>
      </c>
      <c r="I406" s="58">
        <v>29</v>
      </c>
      <c r="J406" s="58"/>
      <c r="K406" s="61">
        <v>5</v>
      </c>
      <c r="L406" t="s">
        <v>154</v>
      </c>
    </row>
    <row r="407" spans="1:13" outlineLevel="1" x14ac:dyDescent="0.25">
      <c r="A407" s="52">
        <f t="shared" si="46"/>
        <v>30</v>
      </c>
      <c r="B407" s="52" t="str">
        <f t="shared" si="47"/>
        <v/>
      </c>
      <c r="C407" s="58">
        <f t="shared" si="44"/>
        <v>6</v>
      </c>
      <c r="D407" s="58" t="str">
        <f t="shared" si="45"/>
        <v>D</v>
      </c>
      <c r="E407" s="58">
        <v>1</v>
      </c>
      <c r="F407" s="58">
        <v>14</v>
      </c>
      <c r="G407" s="58"/>
      <c r="H407" s="58">
        <v>12</v>
      </c>
      <c r="I407" s="58">
        <v>28</v>
      </c>
      <c r="J407" s="58"/>
      <c r="K407" s="61">
        <v>6</v>
      </c>
      <c r="L407" t="s">
        <v>154</v>
      </c>
    </row>
    <row r="408" spans="1:13" ht="15.75" outlineLevel="1" thickBot="1" x14ac:dyDescent="0.3">
      <c r="A408" s="52">
        <f t="shared" si="46"/>
        <v>30</v>
      </c>
      <c r="B408" s="52" t="str">
        <f t="shared" si="47"/>
        <v/>
      </c>
      <c r="C408" s="58">
        <f t="shared" si="44"/>
        <v>7</v>
      </c>
      <c r="D408" s="58" t="str">
        <f t="shared" si="45"/>
        <v>D</v>
      </c>
      <c r="E408" s="58">
        <v>2</v>
      </c>
      <c r="F408" s="58">
        <v>3</v>
      </c>
      <c r="G408" s="58">
        <v>15</v>
      </c>
      <c r="H408" s="58">
        <v>9</v>
      </c>
      <c r="I408" s="58">
        <v>13</v>
      </c>
      <c r="J408" s="58">
        <v>16</v>
      </c>
      <c r="K408" s="61">
        <v>7</v>
      </c>
      <c r="L408" t="s">
        <v>154</v>
      </c>
    </row>
    <row r="409" spans="1:13" ht="15.75" outlineLevel="1" thickTop="1" x14ac:dyDescent="0.25">
      <c r="A409" s="64">
        <v>31</v>
      </c>
      <c r="B409" s="64" t="str">
        <f t="shared" si="47"/>
        <v/>
      </c>
      <c r="C409" s="62">
        <f t="shared" si="44"/>
        <v>1</v>
      </c>
      <c r="D409" s="62" t="str">
        <f t="shared" si="45"/>
        <v>A</v>
      </c>
      <c r="E409" s="63">
        <v>28</v>
      </c>
      <c r="F409" s="63">
        <v>19</v>
      </c>
      <c r="G409" s="62"/>
      <c r="H409" s="63">
        <v>25</v>
      </c>
      <c r="I409" s="63">
        <v>30</v>
      </c>
      <c r="J409" s="62"/>
      <c r="K409" s="61">
        <v>1</v>
      </c>
      <c r="L409" t="s">
        <v>151</v>
      </c>
      <c r="M409" s="186" t="s">
        <v>281</v>
      </c>
    </row>
    <row r="410" spans="1:13" outlineLevel="1" x14ac:dyDescent="0.25">
      <c r="A410" s="64">
        <f t="shared" si="46"/>
        <v>31</v>
      </c>
      <c r="B410" s="64" t="str">
        <f t="shared" si="47"/>
        <v/>
      </c>
      <c r="C410" s="62">
        <f t="shared" si="44"/>
        <v>2</v>
      </c>
      <c r="D410" s="62" t="str">
        <f t="shared" si="45"/>
        <v>A</v>
      </c>
      <c r="E410" s="63">
        <v>18</v>
      </c>
      <c r="F410" s="63">
        <v>31</v>
      </c>
      <c r="G410" s="62"/>
      <c r="H410" s="63">
        <v>5</v>
      </c>
      <c r="I410" s="63">
        <v>27</v>
      </c>
      <c r="J410" s="62"/>
      <c r="K410" s="61">
        <v>2</v>
      </c>
      <c r="L410" t="s">
        <v>151</v>
      </c>
    </row>
    <row r="411" spans="1:13" outlineLevel="1" x14ac:dyDescent="0.25">
      <c r="A411" s="64">
        <f t="shared" si="46"/>
        <v>31</v>
      </c>
      <c r="B411" s="64" t="str">
        <f t="shared" si="47"/>
        <v/>
      </c>
      <c r="C411" s="62">
        <f t="shared" si="44"/>
        <v>3</v>
      </c>
      <c r="D411" s="62" t="str">
        <f t="shared" si="45"/>
        <v>A</v>
      </c>
      <c r="E411" s="63">
        <v>9</v>
      </c>
      <c r="F411" s="63">
        <v>20</v>
      </c>
      <c r="G411" s="62"/>
      <c r="H411" s="63">
        <v>10</v>
      </c>
      <c r="I411" s="63">
        <v>15</v>
      </c>
      <c r="J411" s="62"/>
      <c r="K411" s="61">
        <v>3</v>
      </c>
      <c r="L411" t="s">
        <v>151</v>
      </c>
    </row>
    <row r="412" spans="1:13" outlineLevel="1" x14ac:dyDescent="0.25">
      <c r="A412" s="64">
        <f t="shared" si="46"/>
        <v>31</v>
      </c>
      <c r="B412" s="64" t="str">
        <f t="shared" si="47"/>
        <v/>
      </c>
      <c r="C412" s="62">
        <f t="shared" si="44"/>
        <v>4</v>
      </c>
      <c r="D412" s="62" t="str">
        <f t="shared" si="45"/>
        <v>A</v>
      </c>
      <c r="E412" s="63">
        <v>14</v>
      </c>
      <c r="F412" s="63">
        <v>17</v>
      </c>
      <c r="G412" s="62"/>
      <c r="H412" s="63">
        <v>2</v>
      </c>
      <c r="I412" s="63">
        <v>22</v>
      </c>
      <c r="J412" s="62"/>
      <c r="K412" s="61">
        <v>4</v>
      </c>
      <c r="L412" t="s">
        <v>151</v>
      </c>
    </row>
    <row r="413" spans="1:13" outlineLevel="1" x14ac:dyDescent="0.25">
      <c r="A413" s="64">
        <f t="shared" si="46"/>
        <v>31</v>
      </c>
      <c r="B413" s="64" t="str">
        <f t="shared" si="47"/>
        <v/>
      </c>
      <c r="C413" s="62">
        <f t="shared" si="44"/>
        <v>5</v>
      </c>
      <c r="D413" s="62" t="str">
        <f t="shared" si="45"/>
        <v>A</v>
      </c>
      <c r="E413" s="63">
        <v>1</v>
      </c>
      <c r="F413" s="63">
        <v>23</v>
      </c>
      <c r="G413" s="62"/>
      <c r="H413" s="63">
        <v>4</v>
      </c>
      <c r="I413" s="63">
        <v>26</v>
      </c>
      <c r="J413" s="62"/>
      <c r="K413" s="61">
        <v>5</v>
      </c>
      <c r="L413" t="s">
        <v>151</v>
      </c>
    </row>
    <row r="414" spans="1:13" outlineLevel="1" x14ac:dyDescent="0.25">
      <c r="A414" s="64">
        <f t="shared" si="46"/>
        <v>31</v>
      </c>
      <c r="B414" s="64" t="str">
        <f t="shared" si="47"/>
        <v/>
      </c>
      <c r="C414" s="62">
        <f t="shared" si="44"/>
        <v>6</v>
      </c>
      <c r="D414" s="62" t="str">
        <f t="shared" si="45"/>
        <v>A</v>
      </c>
      <c r="E414" s="63">
        <v>29</v>
      </c>
      <c r="F414" s="63">
        <v>24</v>
      </c>
      <c r="G414" s="63">
        <v>21</v>
      </c>
      <c r="H414" s="63">
        <v>6</v>
      </c>
      <c r="I414" s="63">
        <v>13</v>
      </c>
      <c r="J414" s="62"/>
      <c r="K414" s="61">
        <v>6</v>
      </c>
      <c r="L414" t="s">
        <v>151</v>
      </c>
    </row>
    <row r="415" spans="1:13" outlineLevel="1" x14ac:dyDescent="0.25">
      <c r="A415" s="64">
        <f t="shared" si="46"/>
        <v>31</v>
      </c>
      <c r="B415" s="64" t="str">
        <f t="shared" si="47"/>
        <v/>
      </c>
      <c r="C415" s="62">
        <f t="shared" si="44"/>
        <v>7</v>
      </c>
      <c r="D415" s="62" t="str">
        <f t="shared" si="45"/>
        <v>A</v>
      </c>
      <c r="E415" s="63">
        <v>7</v>
      </c>
      <c r="F415" s="63">
        <v>11</v>
      </c>
      <c r="G415" s="63">
        <v>12</v>
      </c>
      <c r="H415" s="63">
        <v>3</v>
      </c>
      <c r="I415" s="63">
        <v>8</v>
      </c>
      <c r="J415" s="63">
        <v>16</v>
      </c>
      <c r="K415" s="61">
        <v>7</v>
      </c>
      <c r="L415" t="s">
        <v>151</v>
      </c>
    </row>
    <row r="416" spans="1:13" outlineLevel="1" x14ac:dyDescent="0.25">
      <c r="A416" s="64">
        <f t="shared" si="46"/>
        <v>31</v>
      </c>
      <c r="B416" s="64" t="str">
        <f t="shared" si="47"/>
        <v/>
      </c>
      <c r="C416" s="62">
        <f t="shared" si="44"/>
        <v>1</v>
      </c>
      <c r="D416" s="62" t="str">
        <f t="shared" si="45"/>
        <v>B</v>
      </c>
      <c r="E416" s="63">
        <v>23</v>
      </c>
      <c r="F416" s="63">
        <v>27</v>
      </c>
      <c r="G416" s="62"/>
      <c r="H416" s="63">
        <v>11</v>
      </c>
      <c r="I416" s="63">
        <v>19</v>
      </c>
      <c r="J416" s="62"/>
      <c r="K416" s="61">
        <v>1</v>
      </c>
      <c r="L416" t="s">
        <v>152</v>
      </c>
    </row>
    <row r="417" spans="1:12" outlineLevel="1" x14ac:dyDescent="0.25">
      <c r="A417" s="64">
        <f t="shared" si="46"/>
        <v>31</v>
      </c>
      <c r="B417" s="64" t="str">
        <f t="shared" si="47"/>
        <v/>
      </c>
      <c r="C417" s="62">
        <f t="shared" si="44"/>
        <v>2</v>
      </c>
      <c r="D417" s="62" t="str">
        <f t="shared" si="45"/>
        <v>B</v>
      </c>
      <c r="E417" s="63">
        <v>8</v>
      </c>
      <c r="F417" s="63">
        <v>31</v>
      </c>
      <c r="G417" s="62"/>
      <c r="H417" s="63">
        <v>21</v>
      </c>
      <c r="I417" s="63">
        <v>22</v>
      </c>
      <c r="J417" s="62"/>
      <c r="K417" s="61">
        <v>2</v>
      </c>
      <c r="L417" t="s">
        <v>152</v>
      </c>
    </row>
    <row r="418" spans="1:12" outlineLevel="1" x14ac:dyDescent="0.25">
      <c r="A418" s="64">
        <f t="shared" si="46"/>
        <v>31</v>
      </c>
      <c r="B418" s="64" t="str">
        <f t="shared" si="47"/>
        <v/>
      </c>
      <c r="C418" s="62">
        <f t="shared" si="44"/>
        <v>3</v>
      </c>
      <c r="D418" s="62" t="str">
        <f t="shared" si="45"/>
        <v>B</v>
      </c>
      <c r="E418" s="63">
        <v>7</v>
      </c>
      <c r="F418" s="63">
        <v>17</v>
      </c>
      <c r="G418" s="62"/>
      <c r="H418" s="63">
        <v>10</v>
      </c>
      <c r="I418" s="63">
        <v>30</v>
      </c>
      <c r="J418" s="62"/>
      <c r="K418" s="61">
        <v>3</v>
      </c>
      <c r="L418" t="s">
        <v>152</v>
      </c>
    </row>
    <row r="419" spans="1:12" outlineLevel="1" x14ac:dyDescent="0.25">
      <c r="A419" s="64">
        <f t="shared" si="46"/>
        <v>31</v>
      </c>
      <c r="B419" s="64" t="str">
        <f t="shared" si="47"/>
        <v/>
      </c>
      <c r="C419" s="62">
        <f t="shared" si="44"/>
        <v>4</v>
      </c>
      <c r="D419" s="62" t="str">
        <f t="shared" si="45"/>
        <v>B</v>
      </c>
      <c r="E419" s="63">
        <v>3</v>
      </c>
      <c r="F419" s="63">
        <v>2</v>
      </c>
      <c r="G419" s="62"/>
      <c r="H419" s="63">
        <v>16</v>
      </c>
      <c r="I419" s="63">
        <v>24</v>
      </c>
      <c r="J419" s="62"/>
      <c r="K419" s="61">
        <v>4</v>
      </c>
      <c r="L419" t="s">
        <v>152</v>
      </c>
    </row>
    <row r="420" spans="1:12" outlineLevel="1" x14ac:dyDescent="0.25">
      <c r="A420" s="64">
        <f t="shared" si="46"/>
        <v>31</v>
      </c>
      <c r="B420" s="64" t="str">
        <f t="shared" si="47"/>
        <v/>
      </c>
      <c r="C420" s="62">
        <f t="shared" si="44"/>
        <v>5</v>
      </c>
      <c r="D420" s="62" t="str">
        <f t="shared" si="45"/>
        <v>B</v>
      </c>
      <c r="E420" s="63">
        <v>6</v>
      </c>
      <c r="F420" s="63">
        <v>12</v>
      </c>
      <c r="G420" s="62"/>
      <c r="H420" s="63">
        <v>20</v>
      </c>
      <c r="I420" s="63">
        <v>29</v>
      </c>
      <c r="J420" s="62"/>
      <c r="K420" s="61">
        <v>5</v>
      </c>
      <c r="L420" t="s">
        <v>152</v>
      </c>
    </row>
    <row r="421" spans="1:12" outlineLevel="1" x14ac:dyDescent="0.25">
      <c r="A421" s="64">
        <f t="shared" si="46"/>
        <v>31</v>
      </c>
      <c r="B421" s="64" t="str">
        <f t="shared" si="47"/>
        <v/>
      </c>
      <c r="C421" s="62">
        <f t="shared" si="44"/>
        <v>6</v>
      </c>
      <c r="D421" s="62" t="str">
        <f t="shared" si="45"/>
        <v>B</v>
      </c>
      <c r="E421" s="63">
        <v>1</v>
      </c>
      <c r="F421" s="63">
        <v>28</v>
      </c>
      <c r="G421" s="63">
        <v>14</v>
      </c>
      <c r="H421" s="63">
        <v>4</v>
      </c>
      <c r="I421" s="63">
        <v>9</v>
      </c>
      <c r="J421" s="62"/>
      <c r="K421" s="61">
        <v>6</v>
      </c>
      <c r="L421" t="s">
        <v>152</v>
      </c>
    </row>
    <row r="422" spans="1:12" outlineLevel="1" x14ac:dyDescent="0.25">
      <c r="A422" s="64">
        <f t="shared" si="46"/>
        <v>31</v>
      </c>
      <c r="B422" s="64" t="str">
        <f t="shared" si="47"/>
        <v/>
      </c>
      <c r="C422" s="62">
        <f t="shared" ref="C422:C485" si="48">K422</f>
        <v>7</v>
      </c>
      <c r="D422" s="62" t="str">
        <f t="shared" ref="D422:D485" si="49">IF(C422="","",L422)</f>
        <v>B</v>
      </c>
      <c r="E422" s="63">
        <v>15</v>
      </c>
      <c r="F422" s="63">
        <v>5</v>
      </c>
      <c r="G422" s="63">
        <v>18</v>
      </c>
      <c r="H422" s="63">
        <v>13</v>
      </c>
      <c r="I422" s="63">
        <v>25</v>
      </c>
      <c r="J422" s="63">
        <v>26</v>
      </c>
      <c r="K422" s="61">
        <v>7</v>
      </c>
      <c r="L422" t="s">
        <v>152</v>
      </c>
    </row>
    <row r="423" spans="1:12" outlineLevel="1" x14ac:dyDescent="0.25">
      <c r="A423" s="64">
        <f t="shared" si="46"/>
        <v>31</v>
      </c>
      <c r="B423" s="64" t="str">
        <f t="shared" si="47"/>
        <v/>
      </c>
      <c r="C423" s="62">
        <f t="shared" si="48"/>
        <v>1</v>
      </c>
      <c r="D423" s="62" t="str">
        <f t="shared" si="49"/>
        <v>C</v>
      </c>
      <c r="E423" s="63">
        <v>15</v>
      </c>
      <c r="F423" s="63">
        <v>28</v>
      </c>
      <c r="G423" s="62"/>
      <c r="H423" s="63">
        <v>8</v>
      </c>
      <c r="I423" s="63">
        <v>26</v>
      </c>
      <c r="J423" s="62"/>
      <c r="K423" s="61">
        <v>1</v>
      </c>
      <c r="L423" t="s">
        <v>153</v>
      </c>
    </row>
    <row r="424" spans="1:12" outlineLevel="1" x14ac:dyDescent="0.25">
      <c r="A424" s="64">
        <f t="shared" si="46"/>
        <v>31</v>
      </c>
      <c r="B424" s="64" t="str">
        <f t="shared" si="47"/>
        <v/>
      </c>
      <c r="C424" s="62">
        <f t="shared" si="48"/>
        <v>2</v>
      </c>
      <c r="D424" s="62" t="str">
        <f t="shared" si="49"/>
        <v>C</v>
      </c>
      <c r="E424" s="63">
        <v>9</v>
      </c>
      <c r="F424" s="63">
        <v>14</v>
      </c>
      <c r="G424" s="62"/>
      <c r="H424" s="63">
        <v>18</v>
      </c>
      <c r="I424" s="63">
        <v>29</v>
      </c>
      <c r="J424" s="62"/>
      <c r="K424" s="61">
        <v>2</v>
      </c>
      <c r="L424" t="s">
        <v>153</v>
      </c>
    </row>
    <row r="425" spans="1:12" outlineLevel="1" x14ac:dyDescent="0.25">
      <c r="A425" s="64">
        <f t="shared" si="46"/>
        <v>31</v>
      </c>
      <c r="B425" s="64" t="str">
        <f t="shared" si="47"/>
        <v/>
      </c>
      <c r="C425" s="62">
        <f t="shared" si="48"/>
        <v>3</v>
      </c>
      <c r="D425" s="62" t="str">
        <f t="shared" si="49"/>
        <v>C</v>
      </c>
      <c r="E425" s="63">
        <v>6</v>
      </c>
      <c r="F425" s="63">
        <v>24</v>
      </c>
      <c r="G425" s="62"/>
      <c r="H425" s="63">
        <v>3</v>
      </c>
      <c r="I425" s="63">
        <v>25</v>
      </c>
      <c r="J425" s="62"/>
      <c r="K425" s="61">
        <v>3</v>
      </c>
      <c r="L425" t="s">
        <v>153</v>
      </c>
    </row>
    <row r="426" spans="1:12" outlineLevel="1" x14ac:dyDescent="0.25">
      <c r="A426" s="64">
        <f t="shared" si="46"/>
        <v>31</v>
      </c>
      <c r="B426" s="64" t="str">
        <f t="shared" si="47"/>
        <v/>
      </c>
      <c r="C426" s="62">
        <f t="shared" si="48"/>
        <v>4</v>
      </c>
      <c r="D426" s="62" t="str">
        <f t="shared" si="49"/>
        <v>C</v>
      </c>
      <c r="E426" s="63">
        <v>1</v>
      </c>
      <c r="F426" s="63">
        <v>12</v>
      </c>
      <c r="G426" s="62"/>
      <c r="H426" s="63">
        <v>13</v>
      </c>
      <c r="I426" s="63">
        <v>31</v>
      </c>
      <c r="J426" s="62"/>
      <c r="K426" s="61">
        <v>4</v>
      </c>
      <c r="L426" t="s">
        <v>153</v>
      </c>
    </row>
    <row r="427" spans="1:12" outlineLevel="1" x14ac:dyDescent="0.25">
      <c r="A427" s="64">
        <f t="shared" si="46"/>
        <v>31</v>
      </c>
      <c r="B427" s="64" t="str">
        <f t="shared" si="47"/>
        <v/>
      </c>
      <c r="C427" s="62">
        <f t="shared" si="48"/>
        <v>5</v>
      </c>
      <c r="D427" s="62" t="str">
        <f t="shared" si="49"/>
        <v>C</v>
      </c>
      <c r="E427" s="63">
        <v>16</v>
      </c>
      <c r="F427" s="63">
        <v>21</v>
      </c>
      <c r="G427" s="62"/>
      <c r="H427" s="63">
        <v>2</v>
      </c>
      <c r="I427" s="63">
        <v>7</v>
      </c>
      <c r="J427" s="62"/>
      <c r="K427" s="61">
        <v>5</v>
      </c>
      <c r="L427" t="s">
        <v>153</v>
      </c>
    </row>
    <row r="428" spans="1:12" outlineLevel="1" x14ac:dyDescent="0.25">
      <c r="A428" s="64">
        <f t="shared" si="46"/>
        <v>31</v>
      </c>
      <c r="B428" s="64" t="str">
        <f t="shared" si="47"/>
        <v/>
      </c>
      <c r="C428" s="62">
        <f t="shared" si="48"/>
        <v>6</v>
      </c>
      <c r="D428" s="62" t="str">
        <f t="shared" si="49"/>
        <v>C</v>
      </c>
      <c r="E428" s="63">
        <v>19</v>
      </c>
      <c r="F428" s="63">
        <v>22</v>
      </c>
      <c r="G428" s="63">
        <v>4</v>
      </c>
      <c r="H428" s="63">
        <v>5</v>
      </c>
      <c r="I428" s="63">
        <v>11</v>
      </c>
      <c r="J428" s="62"/>
      <c r="K428" s="61">
        <v>6</v>
      </c>
      <c r="L428" t="s">
        <v>153</v>
      </c>
    </row>
    <row r="429" spans="1:12" outlineLevel="1" x14ac:dyDescent="0.25">
      <c r="A429" s="64">
        <f t="shared" si="46"/>
        <v>31</v>
      </c>
      <c r="B429" s="64" t="str">
        <f t="shared" si="47"/>
        <v/>
      </c>
      <c r="C429" s="62">
        <f t="shared" si="48"/>
        <v>7</v>
      </c>
      <c r="D429" s="62" t="str">
        <f t="shared" si="49"/>
        <v>C</v>
      </c>
      <c r="E429" s="63">
        <v>17</v>
      </c>
      <c r="F429" s="63">
        <v>20</v>
      </c>
      <c r="G429" s="63">
        <v>23</v>
      </c>
      <c r="H429" s="63">
        <v>10</v>
      </c>
      <c r="I429" s="63">
        <v>27</v>
      </c>
      <c r="J429" s="63">
        <v>30</v>
      </c>
      <c r="K429" s="61">
        <v>7</v>
      </c>
      <c r="L429" t="s">
        <v>153</v>
      </c>
    </row>
    <row r="430" spans="1:12" outlineLevel="1" x14ac:dyDescent="0.25">
      <c r="A430" s="64">
        <f t="shared" si="46"/>
        <v>31</v>
      </c>
      <c r="B430" s="64" t="str">
        <f t="shared" si="47"/>
        <v/>
      </c>
      <c r="C430" s="62">
        <f t="shared" si="48"/>
        <v>1</v>
      </c>
      <c r="D430" s="62" t="str">
        <f t="shared" si="49"/>
        <v>D</v>
      </c>
      <c r="E430" s="62">
        <v>11</v>
      </c>
      <c r="F430" s="62">
        <v>31</v>
      </c>
      <c r="G430" s="62"/>
      <c r="H430" s="62">
        <v>14</v>
      </c>
      <c r="I430" s="62">
        <v>28</v>
      </c>
      <c r="J430" s="62"/>
      <c r="K430" s="61">
        <v>1</v>
      </c>
      <c r="L430" t="s">
        <v>154</v>
      </c>
    </row>
    <row r="431" spans="1:12" outlineLevel="1" x14ac:dyDescent="0.25">
      <c r="A431" s="64">
        <f t="shared" si="46"/>
        <v>31</v>
      </c>
      <c r="B431" s="64" t="str">
        <f t="shared" si="47"/>
        <v/>
      </c>
      <c r="C431" s="62">
        <f t="shared" si="48"/>
        <v>2</v>
      </c>
      <c r="D431" s="62" t="str">
        <f t="shared" si="49"/>
        <v>D</v>
      </c>
      <c r="E431" s="62">
        <v>3</v>
      </c>
      <c r="F431" s="62">
        <v>13</v>
      </c>
      <c r="G431" s="62"/>
      <c r="H431" s="62">
        <v>2</v>
      </c>
      <c r="I431" s="62">
        <v>20</v>
      </c>
      <c r="J431" s="62"/>
      <c r="K431" s="61">
        <v>2</v>
      </c>
      <c r="L431" t="s">
        <v>154</v>
      </c>
    </row>
    <row r="432" spans="1:12" outlineLevel="1" x14ac:dyDescent="0.25">
      <c r="A432" s="64">
        <f t="shared" si="46"/>
        <v>31</v>
      </c>
      <c r="B432" s="64" t="str">
        <f t="shared" si="47"/>
        <v/>
      </c>
      <c r="C432" s="62">
        <f t="shared" si="48"/>
        <v>3</v>
      </c>
      <c r="D432" s="62" t="str">
        <f t="shared" si="49"/>
        <v>D</v>
      </c>
      <c r="E432" s="62">
        <v>5</v>
      </c>
      <c r="F432" s="62">
        <v>12</v>
      </c>
      <c r="G432" s="62"/>
      <c r="H432" s="62">
        <v>17</v>
      </c>
      <c r="I432" s="62">
        <v>25</v>
      </c>
      <c r="J432" s="62"/>
      <c r="K432" s="61">
        <v>3</v>
      </c>
      <c r="L432" t="s">
        <v>154</v>
      </c>
    </row>
    <row r="433" spans="1:13" outlineLevel="1" x14ac:dyDescent="0.25">
      <c r="A433" s="64">
        <f t="shared" si="46"/>
        <v>31</v>
      </c>
      <c r="B433" s="64" t="str">
        <f t="shared" si="47"/>
        <v/>
      </c>
      <c r="C433" s="62">
        <f t="shared" si="48"/>
        <v>4</v>
      </c>
      <c r="D433" s="62" t="str">
        <f t="shared" si="49"/>
        <v>D</v>
      </c>
      <c r="E433" s="62">
        <v>7</v>
      </c>
      <c r="F433" s="62">
        <v>26</v>
      </c>
      <c r="G433" s="62"/>
      <c r="H433" s="62">
        <v>19</v>
      </c>
      <c r="I433" s="62">
        <v>29</v>
      </c>
      <c r="J433" s="62"/>
      <c r="K433" s="61">
        <v>4</v>
      </c>
      <c r="L433" t="s">
        <v>154</v>
      </c>
    </row>
    <row r="434" spans="1:13" outlineLevel="1" x14ac:dyDescent="0.25">
      <c r="A434" s="64">
        <f t="shared" si="46"/>
        <v>31</v>
      </c>
      <c r="B434" s="64" t="str">
        <f t="shared" si="47"/>
        <v/>
      </c>
      <c r="C434" s="62">
        <f t="shared" si="48"/>
        <v>5</v>
      </c>
      <c r="D434" s="62" t="str">
        <f t="shared" si="49"/>
        <v>D</v>
      </c>
      <c r="E434" s="62">
        <v>6</v>
      </c>
      <c r="F434" s="62">
        <v>15</v>
      </c>
      <c r="G434" s="62"/>
      <c r="H434" s="62">
        <v>4</v>
      </c>
      <c r="I434" s="62">
        <v>22</v>
      </c>
      <c r="J434" s="62"/>
      <c r="K434" s="61">
        <v>5</v>
      </c>
      <c r="L434" t="s">
        <v>154</v>
      </c>
    </row>
    <row r="435" spans="1:13" outlineLevel="1" x14ac:dyDescent="0.25">
      <c r="A435" s="64">
        <f t="shared" si="46"/>
        <v>31</v>
      </c>
      <c r="B435" s="64" t="str">
        <f t="shared" si="47"/>
        <v/>
      </c>
      <c r="C435" s="62">
        <f t="shared" si="48"/>
        <v>6</v>
      </c>
      <c r="D435" s="62" t="str">
        <f t="shared" si="49"/>
        <v>D</v>
      </c>
      <c r="E435" s="62">
        <v>23</v>
      </c>
      <c r="F435" s="62">
        <v>24</v>
      </c>
      <c r="G435" s="62">
        <v>18</v>
      </c>
      <c r="H435" s="62">
        <v>8</v>
      </c>
      <c r="I435" s="62">
        <v>10</v>
      </c>
      <c r="J435" s="62"/>
      <c r="K435" s="61">
        <v>6</v>
      </c>
      <c r="L435" t="s">
        <v>154</v>
      </c>
    </row>
    <row r="436" spans="1:13" ht="15.75" outlineLevel="1" thickBot="1" x14ac:dyDescent="0.3">
      <c r="A436" s="64">
        <f t="shared" si="46"/>
        <v>31</v>
      </c>
      <c r="B436" s="64" t="str">
        <f t="shared" si="47"/>
        <v/>
      </c>
      <c r="C436" s="62">
        <f t="shared" si="48"/>
        <v>7</v>
      </c>
      <c r="D436" s="62" t="str">
        <f t="shared" si="49"/>
        <v>D</v>
      </c>
      <c r="E436" s="62">
        <v>9</v>
      </c>
      <c r="F436" s="62">
        <v>21</v>
      </c>
      <c r="G436" s="62">
        <v>27</v>
      </c>
      <c r="H436" s="62">
        <v>1</v>
      </c>
      <c r="I436" s="62">
        <v>16</v>
      </c>
      <c r="J436" s="62">
        <v>30</v>
      </c>
      <c r="K436" s="61">
        <v>7</v>
      </c>
      <c r="L436" t="s">
        <v>154</v>
      </c>
    </row>
    <row r="437" spans="1:13" ht="15.75" outlineLevel="1" thickTop="1" x14ac:dyDescent="0.25">
      <c r="A437" s="52">
        <v>32</v>
      </c>
      <c r="B437" s="52" t="str">
        <f t="shared" si="47"/>
        <v/>
      </c>
      <c r="C437" s="58">
        <f t="shared" si="48"/>
        <v>1</v>
      </c>
      <c r="D437" s="58" t="str">
        <f t="shared" si="49"/>
        <v>A</v>
      </c>
      <c r="E437" s="59">
        <v>8</v>
      </c>
      <c r="F437" s="59">
        <v>18</v>
      </c>
      <c r="G437" s="59"/>
      <c r="H437" s="59">
        <v>13</v>
      </c>
      <c r="I437" s="59">
        <v>16</v>
      </c>
      <c r="J437" s="59"/>
      <c r="K437" s="61">
        <v>1</v>
      </c>
      <c r="L437" t="s">
        <v>151</v>
      </c>
      <c r="M437" s="186" t="s">
        <v>281</v>
      </c>
    </row>
    <row r="438" spans="1:13" outlineLevel="1" x14ac:dyDescent="0.25">
      <c r="A438" s="52">
        <f t="shared" si="46"/>
        <v>32</v>
      </c>
      <c r="B438" s="52" t="str">
        <f t="shared" si="47"/>
        <v/>
      </c>
      <c r="C438" s="58">
        <f t="shared" si="48"/>
        <v>2</v>
      </c>
      <c r="D438" s="58" t="str">
        <f t="shared" si="49"/>
        <v>A</v>
      </c>
      <c r="E438" s="59">
        <v>29</v>
      </c>
      <c r="F438" s="59">
        <v>30</v>
      </c>
      <c r="G438" s="59"/>
      <c r="H438" s="59">
        <v>14</v>
      </c>
      <c r="I438" s="59">
        <v>31</v>
      </c>
      <c r="J438" s="59"/>
      <c r="K438" s="61">
        <v>2</v>
      </c>
      <c r="L438" t="s">
        <v>151</v>
      </c>
    </row>
    <row r="439" spans="1:13" outlineLevel="1" x14ac:dyDescent="0.25">
      <c r="A439" s="52">
        <f t="shared" si="46"/>
        <v>32</v>
      </c>
      <c r="B439" s="52" t="str">
        <f t="shared" si="47"/>
        <v/>
      </c>
      <c r="C439" s="58">
        <f t="shared" si="48"/>
        <v>3</v>
      </c>
      <c r="D439" s="58" t="str">
        <f t="shared" si="49"/>
        <v>A</v>
      </c>
      <c r="E439" s="59">
        <v>6</v>
      </c>
      <c r="F439" s="59">
        <v>12</v>
      </c>
      <c r="G439" s="59"/>
      <c r="H439" s="59">
        <v>2</v>
      </c>
      <c r="I439" s="59">
        <v>15</v>
      </c>
      <c r="J439" s="59"/>
      <c r="K439" s="61">
        <v>3</v>
      </c>
      <c r="L439" t="s">
        <v>151</v>
      </c>
    </row>
    <row r="440" spans="1:13" outlineLevel="1" x14ac:dyDescent="0.25">
      <c r="A440" s="52">
        <f t="shared" si="46"/>
        <v>32</v>
      </c>
      <c r="B440" s="52" t="str">
        <f t="shared" si="47"/>
        <v/>
      </c>
      <c r="C440" s="58">
        <f t="shared" si="48"/>
        <v>4</v>
      </c>
      <c r="D440" s="58" t="str">
        <f t="shared" si="49"/>
        <v>A</v>
      </c>
      <c r="E440" s="59">
        <v>9</v>
      </c>
      <c r="F440" s="59">
        <v>10</v>
      </c>
      <c r="G440" s="59"/>
      <c r="H440" s="59">
        <v>19</v>
      </c>
      <c r="I440" s="59">
        <v>20</v>
      </c>
      <c r="J440" s="59"/>
      <c r="K440" s="61">
        <v>4</v>
      </c>
      <c r="L440" t="s">
        <v>151</v>
      </c>
    </row>
    <row r="441" spans="1:13" outlineLevel="1" x14ac:dyDescent="0.25">
      <c r="A441" s="52">
        <f t="shared" si="46"/>
        <v>32</v>
      </c>
      <c r="B441" s="52" t="str">
        <f t="shared" si="47"/>
        <v/>
      </c>
      <c r="C441" s="58">
        <f t="shared" si="48"/>
        <v>5</v>
      </c>
      <c r="D441" s="58" t="str">
        <f t="shared" si="49"/>
        <v>A</v>
      </c>
      <c r="E441" s="59">
        <v>17</v>
      </c>
      <c r="F441" s="59">
        <v>25</v>
      </c>
      <c r="G441" s="59"/>
      <c r="H441" s="59">
        <v>1</v>
      </c>
      <c r="I441" s="59">
        <v>4</v>
      </c>
      <c r="J441" s="59"/>
      <c r="K441" s="61">
        <v>5</v>
      </c>
      <c r="L441" t="s">
        <v>151</v>
      </c>
    </row>
    <row r="442" spans="1:13" outlineLevel="1" x14ac:dyDescent="0.25">
      <c r="A442" s="52">
        <f t="shared" si="46"/>
        <v>32</v>
      </c>
      <c r="B442" s="52" t="str">
        <f t="shared" si="47"/>
        <v/>
      </c>
      <c r="C442" s="58">
        <f t="shared" si="48"/>
        <v>6</v>
      </c>
      <c r="D442" s="58" t="str">
        <f t="shared" si="49"/>
        <v>A</v>
      </c>
      <c r="E442" s="59">
        <v>3</v>
      </c>
      <c r="F442" s="59">
        <v>24</v>
      </c>
      <c r="G442" s="59"/>
      <c r="H442" s="59">
        <v>11</v>
      </c>
      <c r="I442" s="59">
        <v>21</v>
      </c>
      <c r="J442" s="59"/>
      <c r="K442" s="61">
        <v>6</v>
      </c>
      <c r="L442" t="s">
        <v>151</v>
      </c>
    </row>
    <row r="443" spans="1:13" outlineLevel="1" x14ac:dyDescent="0.25">
      <c r="A443" s="52">
        <f t="shared" si="46"/>
        <v>32</v>
      </c>
      <c r="B443" s="52" t="str">
        <f t="shared" si="47"/>
        <v/>
      </c>
      <c r="C443" s="58">
        <f t="shared" si="48"/>
        <v>7</v>
      </c>
      <c r="D443" s="58" t="str">
        <f t="shared" si="49"/>
        <v>A</v>
      </c>
      <c r="E443" s="59">
        <v>7</v>
      </c>
      <c r="F443" s="59">
        <v>32</v>
      </c>
      <c r="G443" s="59"/>
      <c r="H443" s="59">
        <v>22</v>
      </c>
      <c r="I443" s="59">
        <v>26</v>
      </c>
      <c r="J443" s="59"/>
      <c r="K443" s="61">
        <v>7</v>
      </c>
      <c r="L443" t="s">
        <v>151</v>
      </c>
    </row>
    <row r="444" spans="1:13" outlineLevel="1" x14ac:dyDescent="0.25">
      <c r="A444" s="52">
        <f t="shared" si="46"/>
        <v>32</v>
      </c>
      <c r="B444" s="52" t="str">
        <f t="shared" si="47"/>
        <v/>
      </c>
      <c r="C444" s="58">
        <f t="shared" si="48"/>
        <v>8</v>
      </c>
      <c r="D444" s="58" t="str">
        <f t="shared" si="49"/>
        <v>A</v>
      </c>
      <c r="E444" s="59">
        <v>27</v>
      </c>
      <c r="F444" s="59">
        <v>28</v>
      </c>
      <c r="G444" s="59"/>
      <c r="H444" s="59">
        <v>5</v>
      </c>
      <c r="I444" s="59">
        <v>23</v>
      </c>
      <c r="J444" s="59"/>
      <c r="K444" s="61">
        <v>8</v>
      </c>
      <c r="L444" t="s">
        <v>151</v>
      </c>
    </row>
    <row r="445" spans="1:13" outlineLevel="1" x14ac:dyDescent="0.25">
      <c r="A445" s="52">
        <f t="shared" si="46"/>
        <v>32</v>
      </c>
      <c r="B445" s="52" t="str">
        <f t="shared" si="47"/>
        <v/>
      </c>
      <c r="C445" s="58">
        <f t="shared" si="48"/>
        <v>1</v>
      </c>
      <c r="D445" s="58" t="str">
        <f t="shared" si="49"/>
        <v>B</v>
      </c>
      <c r="E445" s="59">
        <v>14</v>
      </c>
      <c r="F445" s="59">
        <v>20</v>
      </c>
      <c r="G445" s="59"/>
      <c r="H445" s="59">
        <v>17</v>
      </c>
      <c r="I445" s="59">
        <v>23</v>
      </c>
      <c r="J445" s="59"/>
      <c r="K445" s="61">
        <v>1</v>
      </c>
      <c r="L445" t="s">
        <v>152</v>
      </c>
    </row>
    <row r="446" spans="1:13" outlineLevel="1" x14ac:dyDescent="0.25">
      <c r="A446" s="52">
        <f t="shared" si="46"/>
        <v>32</v>
      </c>
      <c r="B446" s="52" t="str">
        <f t="shared" si="47"/>
        <v/>
      </c>
      <c r="C446" s="58">
        <f t="shared" si="48"/>
        <v>2</v>
      </c>
      <c r="D446" s="58" t="str">
        <f t="shared" si="49"/>
        <v>B</v>
      </c>
      <c r="E446" s="59">
        <v>11</v>
      </c>
      <c r="F446" s="59">
        <v>26</v>
      </c>
      <c r="G446" s="59"/>
      <c r="H446" s="59">
        <v>16</v>
      </c>
      <c r="I446" s="59">
        <v>30</v>
      </c>
      <c r="J446" s="59"/>
      <c r="K446" s="61">
        <v>2</v>
      </c>
      <c r="L446" t="s">
        <v>152</v>
      </c>
    </row>
    <row r="447" spans="1:13" outlineLevel="1" x14ac:dyDescent="0.25">
      <c r="A447" s="52">
        <f t="shared" ref="A447:A468" si="50">A446</f>
        <v>32</v>
      </c>
      <c r="B447" s="52" t="str">
        <f t="shared" si="47"/>
        <v/>
      </c>
      <c r="C447" s="58">
        <f t="shared" si="48"/>
        <v>3</v>
      </c>
      <c r="D447" s="58" t="str">
        <f t="shared" si="49"/>
        <v>B</v>
      </c>
      <c r="E447" s="59">
        <v>5</v>
      </c>
      <c r="F447" s="59">
        <v>9</v>
      </c>
      <c r="G447" s="59"/>
      <c r="H447" s="59">
        <v>3</v>
      </c>
      <c r="I447" s="59">
        <v>25</v>
      </c>
      <c r="J447" s="59"/>
      <c r="K447" s="61">
        <v>3</v>
      </c>
      <c r="L447" t="s">
        <v>152</v>
      </c>
    </row>
    <row r="448" spans="1:13" outlineLevel="1" x14ac:dyDescent="0.25">
      <c r="A448" s="52">
        <f t="shared" si="50"/>
        <v>32</v>
      </c>
      <c r="B448" s="52" t="str">
        <f t="shared" si="47"/>
        <v/>
      </c>
      <c r="C448" s="58">
        <f t="shared" si="48"/>
        <v>4</v>
      </c>
      <c r="D448" s="58" t="str">
        <f t="shared" si="49"/>
        <v>B</v>
      </c>
      <c r="E448" s="59">
        <v>12</v>
      </c>
      <c r="F448" s="59">
        <v>31</v>
      </c>
      <c r="G448" s="59"/>
      <c r="H448" s="59">
        <v>4</v>
      </c>
      <c r="I448" s="59">
        <v>18</v>
      </c>
      <c r="J448" s="59"/>
      <c r="K448" s="61">
        <v>4</v>
      </c>
      <c r="L448" t="s">
        <v>152</v>
      </c>
    </row>
    <row r="449" spans="1:12" outlineLevel="1" x14ac:dyDescent="0.25">
      <c r="A449" s="52">
        <f t="shared" si="50"/>
        <v>32</v>
      </c>
      <c r="B449" s="52" t="str">
        <f t="shared" si="47"/>
        <v/>
      </c>
      <c r="C449" s="58">
        <f t="shared" si="48"/>
        <v>5</v>
      </c>
      <c r="D449" s="58" t="str">
        <f t="shared" si="49"/>
        <v>B</v>
      </c>
      <c r="E449" s="59">
        <v>24</v>
      </c>
      <c r="F449" s="59">
        <v>28</v>
      </c>
      <c r="G449" s="59"/>
      <c r="H449" s="59">
        <v>6</v>
      </c>
      <c r="I449" s="59">
        <v>7</v>
      </c>
      <c r="J449" s="59"/>
      <c r="K449" s="61">
        <v>5</v>
      </c>
      <c r="L449" t="s">
        <v>152</v>
      </c>
    </row>
    <row r="450" spans="1:12" outlineLevel="1" x14ac:dyDescent="0.25">
      <c r="A450" s="52">
        <f t="shared" si="50"/>
        <v>32</v>
      </c>
      <c r="B450" s="52" t="str">
        <f t="shared" si="47"/>
        <v/>
      </c>
      <c r="C450" s="58">
        <f t="shared" si="48"/>
        <v>6</v>
      </c>
      <c r="D450" s="58" t="str">
        <f t="shared" si="49"/>
        <v>B</v>
      </c>
      <c r="E450" s="59">
        <v>19</v>
      </c>
      <c r="F450" s="59">
        <v>22</v>
      </c>
      <c r="G450" s="59"/>
      <c r="H450" s="59">
        <v>13</v>
      </c>
      <c r="I450" s="59">
        <v>15</v>
      </c>
      <c r="J450" s="59"/>
      <c r="K450" s="61">
        <v>6</v>
      </c>
      <c r="L450" t="s">
        <v>152</v>
      </c>
    </row>
    <row r="451" spans="1:12" outlineLevel="1" x14ac:dyDescent="0.25">
      <c r="A451" s="52">
        <f t="shared" si="50"/>
        <v>32</v>
      </c>
      <c r="B451" s="52" t="str">
        <f t="shared" si="47"/>
        <v/>
      </c>
      <c r="C451" s="58">
        <f t="shared" si="48"/>
        <v>7</v>
      </c>
      <c r="D451" s="58" t="str">
        <f t="shared" si="49"/>
        <v>B</v>
      </c>
      <c r="E451" s="59">
        <v>10</v>
      </c>
      <c r="F451" s="59">
        <v>29</v>
      </c>
      <c r="G451" s="59"/>
      <c r="H451" s="59">
        <v>8</v>
      </c>
      <c r="I451" s="59">
        <v>27</v>
      </c>
      <c r="J451" s="59"/>
      <c r="K451" s="61">
        <v>7</v>
      </c>
      <c r="L451" t="s">
        <v>152</v>
      </c>
    </row>
    <row r="452" spans="1:12" outlineLevel="1" x14ac:dyDescent="0.25">
      <c r="A452" s="52">
        <f t="shared" si="50"/>
        <v>32</v>
      </c>
      <c r="B452" s="52" t="str">
        <f t="shared" si="47"/>
        <v/>
      </c>
      <c r="C452" s="58">
        <f t="shared" si="48"/>
        <v>8</v>
      </c>
      <c r="D452" s="58" t="str">
        <f t="shared" si="49"/>
        <v>B</v>
      </c>
      <c r="E452" s="59">
        <v>1</v>
      </c>
      <c r="F452" s="59">
        <v>32</v>
      </c>
      <c r="G452" s="59"/>
      <c r="H452" s="59">
        <v>2</v>
      </c>
      <c r="I452" s="59">
        <v>21</v>
      </c>
      <c r="J452" s="59"/>
      <c r="K452" s="61">
        <v>8</v>
      </c>
      <c r="L452" t="s">
        <v>152</v>
      </c>
    </row>
    <row r="453" spans="1:12" outlineLevel="1" x14ac:dyDescent="0.25">
      <c r="A453" s="52">
        <f t="shared" si="50"/>
        <v>32</v>
      </c>
      <c r="B453" s="52" t="str">
        <f t="shared" ref="B453:B516" si="51">IF(A453&lt;&gt;$B$3,"",$B$3&amp;"-"&amp;D453&amp;"-"&amp;C453)</f>
        <v/>
      </c>
      <c r="C453" s="58">
        <f t="shared" si="48"/>
        <v>1</v>
      </c>
      <c r="D453" s="58" t="str">
        <f t="shared" si="49"/>
        <v>C</v>
      </c>
      <c r="E453" s="59">
        <v>12</v>
      </c>
      <c r="F453" s="59">
        <v>30</v>
      </c>
      <c r="G453" s="59"/>
      <c r="H453" s="59">
        <v>5</v>
      </c>
      <c r="I453" s="59">
        <v>24</v>
      </c>
      <c r="J453" s="59"/>
      <c r="K453" s="61">
        <v>1</v>
      </c>
      <c r="L453" t="s">
        <v>153</v>
      </c>
    </row>
    <row r="454" spans="1:12" outlineLevel="1" x14ac:dyDescent="0.25">
      <c r="A454" s="52">
        <f t="shared" si="50"/>
        <v>32</v>
      </c>
      <c r="B454" s="52" t="str">
        <f t="shared" si="51"/>
        <v/>
      </c>
      <c r="C454" s="58">
        <f t="shared" si="48"/>
        <v>2</v>
      </c>
      <c r="D454" s="58" t="str">
        <f t="shared" si="49"/>
        <v>C</v>
      </c>
      <c r="E454" s="59">
        <v>18</v>
      </c>
      <c r="F454" s="59">
        <v>22</v>
      </c>
      <c r="G454" s="59"/>
      <c r="H454" s="59">
        <v>2</v>
      </c>
      <c r="I454" s="59">
        <v>25</v>
      </c>
      <c r="J454" s="59"/>
      <c r="K454" s="61">
        <v>2</v>
      </c>
      <c r="L454" t="s">
        <v>153</v>
      </c>
    </row>
    <row r="455" spans="1:12" outlineLevel="1" x14ac:dyDescent="0.25">
      <c r="A455" s="52">
        <f t="shared" si="50"/>
        <v>32</v>
      </c>
      <c r="B455" s="52" t="str">
        <f t="shared" si="51"/>
        <v/>
      </c>
      <c r="C455" s="58">
        <f t="shared" si="48"/>
        <v>3</v>
      </c>
      <c r="D455" s="58" t="str">
        <f t="shared" si="49"/>
        <v>C</v>
      </c>
      <c r="E455" s="59">
        <v>1</v>
      </c>
      <c r="F455" s="59">
        <v>26</v>
      </c>
      <c r="G455" s="59"/>
      <c r="H455" s="59">
        <v>3</v>
      </c>
      <c r="I455" s="59">
        <v>10</v>
      </c>
      <c r="J455" s="59"/>
      <c r="K455" s="61">
        <v>3</v>
      </c>
      <c r="L455" t="s">
        <v>153</v>
      </c>
    </row>
    <row r="456" spans="1:12" outlineLevel="1" x14ac:dyDescent="0.25">
      <c r="A456" s="52">
        <f t="shared" si="50"/>
        <v>32</v>
      </c>
      <c r="B456" s="52" t="str">
        <f t="shared" si="51"/>
        <v/>
      </c>
      <c r="C456" s="58">
        <f t="shared" si="48"/>
        <v>4</v>
      </c>
      <c r="D456" s="58" t="str">
        <f t="shared" si="49"/>
        <v>C</v>
      </c>
      <c r="E456" s="59">
        <v>11</v>
      </c>
      <c r="F456" s="59">
        <v>23</v>
      </c>
      <c r="G456" s="59"/>
      <c r="H456" s="59">
        <v>13</v>
      </c>
      <c r="I456" s="59">
        <v>29</v>
      </c>
      <c r="J456" s="59"/>
      <c r="K456" s="61">
        <v>4</v>
      </c>
      <c r="L456" t="s">
        <v>153</v>
      </c>
    </row>
    <row r="457" spans="1:12" outlineLevel="1" x14ac:dyDescent="0.25">
      <c r="A457" s="52">
        <f t="shared" si="50"/>
        <v>32</v>
      </c>
      <c r="B457" s="52" t="str">
        <f t="shared" si="51"/>
        <v/>
      </c>
      <c r="C457" s="58">
        <f t="shared" si="48"/>
        <v>5</v>
      </c>
      <c r="D457" s="58" t="str">
        <f t="shared" si="49"/>
        <v>C</v>
      </c>
      <c r="E457" s="59">
        <v>21</v>
      </c>
      <c r="F457" s="59">
        <v>27</v>
      </c>
      <c r="G457" s="59"/>
      <c r="H457" s="59">
        <v>7</v>
      </c>
      <c r="I457" s="59">
        <v>17</v>
      </c>
      <c r="J457" s="59"/>
      <c r="K457" s="61">
        <v>5</v>
      </c>
      <c r="L457" t="s">
        <v>153</v>
      </c>
    </row>
    <row r="458" spans="1:12" outlineLevel="1" x14ac:dyDescent="0.25">
      <c r="A458" s="52">
        <f t="shared" si="50"/>
        <v>32</v>
      </c>
      <c r="B458" s="52" t="str">
        <f t="shared" si="51"/>
        <v/>
      </c>
      <c r="C458" s="58">
        <f t="shared" si="48"/>
        <v>6</v>
      </c>
      <c r="D458" s="58" t="str">
        <f t="shared" si="49"/>
        <v>C</v>
      </c>
      <c r="E458" s="59">
        <v>20</v>
      </c>
      <c r="F458" s="59">
        <v>31</v>
      </c>
      <c r="G458" s="59"/>
      <c r="H458" s="59">
        <v>28</v>
      </c>
      <c r="I458" s="59">
        <v>32</v>
      </c>
      <c r="J458" s="59"/>
      <c r="K458" s="61">
        <v>6</v>
      </c>
      <c r="L458" t="s">
        <v>153</v>
      </c>
    </row>
    <row r="459" spans="1:12" outlineLevel="1" x14ac:dyDescent="0.25">
      <c r="A459" s="52">
        <f t="shared" si="50"/>
        <v>32</v>
      </c>
      <c r="B459" s="52" t="str">
        <f t="shared" si="51"/>
        <v/>
      </c>
      <c r="C459" s="58">
        <f t="shared" si="48"/>
        <v>7</v>
      </c>
      <c r="D459" s="58" t="str">
        <f t="shared" si="49"/>
        <v>C</v>
      </c>
      <c r="E459" s="59">
        <v>8</v>
      </c>
      <c r="F459" s="59">
        <v>19</v>
      </c>
      <c r="G459" s="59"/>
      <c r="H459" s="59">
        <v>6</v>
      </c>
      <c r="I459" s="59">
        <v>14</v>
      </c>
      <c r="J459" s="59"/>
      <c r="K459" s="61">
        <v>7</v>
      </c>
      <c r="L459" t="s">
        <v>153</v>
      </c>
    </row>
    <row r="460" spans="1:12" outlineLevel="1" x14ac:dyDescent="0.25">
      <c r="A460" s="52">
        <f t="shared" si="50"/>
        <v>32</v>
      </c>
      <c r="B460" s="52" t="str">
        <f t="shared" si="51"/>
        <v/>
      </c>
      <c r="C460" s="58">
        <f t="shared" si="48"/>
        <v>8</v>
      </c>
      <c r="D460" s="58" t="str">
        <f t="shared" si="49"/>
        <v>C</v>
      </c>
      <c r="E460" s="59">
        <v>9</v>
      </c>
      <c r="F460" s="59">
        <v>15</v>
      </c>
      <c r="G460" s="59"/>
      <c r="H460" s="59">
        <v>4</v>
      </c>
      <c r="I460" s="59">
        <v>16</v>
      </c>
      <c r="J460" s="59"/>
      <c r="K460" s="61">
        <v>8</v>
      </c>
      <c r="L460" t="s">
        <v>153</v>
      </c>
    </row>
    <row r="461" spans="1:12" outlineLevel="1" x14ac:dyDescent="0.25">
      <c r="A461" s="52">
        <f t="shared" si="50"/>
        <v>32</v>
      </c>
      <c r="B461" s="52" t="str">
        <f t="shared" si="51"/>
        <v/>
      </c>
      <c r="C461" s="58">
        <f t="shared" si="48"/>
        <v>1</v>
      </c>
      <c r="D461" s="58" t="str">
        <f t="shared" si="49"/>
        <v>D</v>
      </c>
      <c r="E461" s="59">
        <v>2</v>
      </c>
      <c r="F461" s="59">
        <v>13</v>
      </c>
      <c r="G461" s="59"/>
      <c r="H461" s="59">
        <v>17</v>
      </c>
      <c r="I461" s="59">
        <v>28</v>
      </c>
      <c r="J461" s="59"/>
      <c r="K461" s="61">
        <v>1</v>
      </c>
      <c r="L461" t="s">
        <v>154</v>
      </c>
    </row>
    <row r="462" spans="1:12" outlineLevel="1" x14ac:dyDescent="0.25">
      <c r="A462" s="52">
        <f t="shared" si="50"/>
        <v>32</v>
      </c>
      <c r="B462" s="52" t="str">
        <f t="shared" si="51"/>
        <v/>
      </c>
      <c r="C462" s="58">
        <f t="shared" si="48"/>
        <v>2</v>
      </c>
      <c r="D462" s="58" t="str">
        <f t="shared" si="49"/>
        <v>D</v>
      </c>
      <c r="E462" s="59">
        <v>20</v>
      </c>
      <c r="F462" s="59">
        <v>24</v>
      </c>
      <c r="G462" s="59"/>
      <c r="H462" s="59">
        <v>4</v>
      </c>
      <c r="I462" s="59">
        <v>29</v>
      </c>
      <c r="J462" s="59"/>
      <c r="K462" s="61">
        <v>2</v>
      </c>
      <c r="L462" t="s">
        <v>154</v>
      </c>
    </row>
    <row r="463" spans="1:12" outlineLevel="1" x14ac:dyDescent="0.25">
      <c r="A463" s="52">
        <f t="shared" si="50"/>
        <v>32</v>
      </c>
      <c r="B463" s="52" t="str">
        <f t="shared" si="51"/>
        <v/>
      </c>
      <c r="C463" s="58">
        <f t="shared" si="48"/>
        <v>3</v>
      </c>
      <c r="D463" s="58" t="str">
        <f t="shared" si="49"/>
        <v>D</v>
      </c>
      <c r="E463" s="59">
        <v>5</v>
      </c>
      <c r="F463" s="59">
        <v>15</v>
      </c>
      <c r="G463" s="59"/>
      <c r="H463" s="59">
        <v>10</v>
      </c>
      <c r="I463" s="59">
        <v>21</v>
      </c>
      <c r="J463" s="59"/>
      <c r="K463" s="61">
        <v>3</v>
      </c>
      <c r="L463" t="s">
        <v>154</v>
      </c>
    </row>
    <row r="464" spans="1:12" outlineLevel="1" x14ac:dyDescent="0.25">
      <c r="A464" s="52">
        <f t="shared" si="50"/>
        <v>32</v>
      </c>
      <c r="B464" s="52" t="str">
        <f t="shared" si="51"/>
        <v/>
      </c>
      <c r="C464" s="58">
        <f t="shared" si="48"/>
        <v>4</v>
      </c>
      <c r="D464" s="58" t="str">
        <f t="shared" si="49"/>
        <v>D</v>
      </c>
      <c r="E464" s="59">
        <v>25</v>
      </c>
      <c r="F464" s="59">
        <v>26</v>
      </c>
      <c r="G464" s="59"/>
      <c r="H464" s="59">
        <v>8</v>
      </c>
      <c r="I464" s="59">
        <v>23</v>
      </c>
      <c r="J464" s="59"/>
      <c r="K464" s="61">
        <v>4</v>
      </c>
      <c r="L464" t="s">
        <v>154</v>
      </c>
    </row>
    <row r="465" spans="1:13" outlineLevel="1" x14ac:dyDescent="0.25">
      <c r="A465" s="52">
        <f t="shared" si="50"/>
        <v>32</v>
      </c>
      <c r="B465" s="52" t="str">
        <f t="shared" si="51"/>
        <v/>
      </c>
      <c r="C465" s="58">
        <f t="shared" si="48"/>
        <v>5</v>
      </c>
      <c r="D465" s="58" t="str">
        <f t="shared" si="49"/>
        <v>D</v>
      </c>
      <c r="E465" s="59">
        <v>6</v>
      </c>
      <c r="F465" s="59">
        <v>31</v>
      </c>
      <c r="G465" s="59"/>
      <c r="H465" s="59">
        <v>9</v>
      </c>
      <c r="I465" s="59">
        <v>11</v>
      </c>
      <c r="J465" s="59"/>
      <c r="K465" s="61">
        <v>5</v>
      </c>
      <c r="L465" t="s">
        <v>154</v>
      </c>
    </row>
    <row r="466" spans="1:13" outlineLevel="1" x14ac:dyDescent="0.25">
      <c r="A466" s="52">
        <f t="shared" si="50"/>
        <v>32</v>
      </c>
      <c r="B466" s="52" t="str">
        <f t="shared" si="51"/>
        <v/>
      </c>
      <c r="C466" s="58">
        <f t="shared" si="48"/>
        <v>6</v>
      </c>
      <c r="D466" s="58" t="str">
        <f t="shared" si="49"/>
        <v>D</v>
      </c>
      <c r="E466" s="59">
        <v>14</v>
      </c>
      <c r="F466" s="59">
        <v>22</v>
      </c>
      <c r="G466" s="59"/>
      <c r="H466" s="59">
        <v>1</v>
      </c>
      <c r="I466" s="59">
        <v>27</v>
      </c>
      <c r="J466" s="59"/>
      <c r="K466" s="61">
        <v>6</v>
      </c>
      <c r="L466" t="s">
        <v>154</v>
      </c>
    </row>
    <row r="467" spans="1:13" outlineLevel="1" x14ac:dyDescent="0.25">
      <c r="A467" s="52">
        <f t="shared" si="50"/>
        <v>32</v>
      </c>
      <c r="B467" s="52" t="str">
        <f t="shared" si="51"/>
        <v/>
      </c>
      <c r="C467" s="58">
        <f t="shared" si="48"/>
        <v>7</v>
      </c>
      <c r="D467" s="58" t="str">
        <f t="shared" si="49"/>
        <v>D</v>
      </c>
      <c r="E467" s="59">
        <v>12</v>
      </c>
      <c r="F467" s="59">
        <v>16</v>
      </c>
      <c r="G467" s="59"/>
      <c r="H467" s="59">
        <v>3</v>
      </c>
      <c r="I467" s="59">
        <v>7</v>
      </c>
      <c r="J467" s="59"/>
      <c r="K467" s="61">
        <v>7</v>
      </c>
      <c r="L467" t="s">
        <v>154</v>
      </c>
    </row>
    <row r="468" spans="1:13" ht="15.75" outlineLevel="1" thickBot="1" x14ac:dyDescent="0.3">
      <c r="A468" s="52">
        <f t="shared" si="50"/>
        <v>32</v>
      </c>
      <c r="B468" s="52" t="str">
        <f t="shared" si="51"/>
        <v/>
      </c>
      <c r="C468" s="58">
        <f t="shared" si="48"/>
        <v>8</v>
      </c>
      <c r="D468" s="58" t="str">
        <f t="shared" si="49"/>
        <v>D</v>
      </c>
      <c r="E468" s="59">
        <v>19</v>
      </c>
      <c r="F468" s="59">
        <v>32</v>
      </c>
      <c r="G468" s="59"/>
      <c r="H468" s="59">
        <v>18</v>
      </c>
      <c r="I468" s="59">
        <v>30</v>
      </c>
      <c r="J468" s="59"/>
      <c r="K468" s="61">
        <v>8</v>
      </c>
      <c r="L468" t="s">
        <v>154</v>
      </c>
    </row>
    <row r="469" spans="1:13" ht="15.75" outlineLevel="1" thickTop="1" x14ac:dyDescent="0.25">
      <c r="A469" s="64">
        <v>33</v>
      </c>
      <c r="B469" s="64" t="str">
        <f t="shared" si="51"/>
        <v/>
      </c>
      <c r="C469" s="62">
        <f t="shared" si="48"/>
        <v>1</v>
      </c>
      <c r="D469" s="62" t="str">
        <f t="shared" si="49"/>
        <v>A</v>
      </c>
      <c r="E469" s="63">
        <v>13</v>
      </c>
      <c r="F469" s="63">
        <v>28</v>
      </c>
      <c r="G469" s="62"/>
      <c r="H469" s="63">
        <v>8</v>
      </c>
      <c r="I469" s="63">
        <v>27</v>
      </c>
      <c r="J469" s="62"/>
      <c r="K469" s="61">
        <v>1</v>
      </c>
      <c r="L469" t="s">
        <v>151</v>
      </c>
      <c r="M469" s="186" t="s">
        <v>281</v>
      </c>
    </row>
    <row r="470" spans="1:13" outlineLevel="1" x14ac:dyDescent="0.25">
      <c r="A470" s="64">
        <f t="shared" ref="A470:A500" si="52">A469</f>
        <v>33</v>
      </c>
      <c r="B470" s="64" t="str">
        <f t="shared" si="51"/>
        <v/>
      </c>
      <c r="C470" s="62">
        <f t="shared" si="48"/>
        <v>2</v>
      </c>
      <c r="D470" s="62" t="str">
        <f t="shared" si="49"/>
        <v>A</v>
      </c>
      <c r="E470" s="63">
        <v>18</v>
      </c>
      <c r="F470" s="63">
        <v>31</v>
      </c>
      <c r="G470" s="62"/>
      <c r="H470" s="63">
        <v>17</v>
      </c>
      <c r="I470" s="63">
        <v>19</v>
      </c>
      <c r="J470" s="62"/>
      <c r="K470" s="61">
        <v>2</v>
      </c>
      <c r="L470" t="s">
        <v>151</v>
      </c>
    </row>
    <row r="471" spans="1:13" outlineLevel="1" x14ac:dyDescent="0.25">
      <c r="A471" s="64">
        <f t="shared" si="52"/>
        <v>33</v>
      </c>
      <c r="B471" s="64" t="str">
        <f t="shared" si="51"/>
        <v/>
      </c>
      <c r="C471" s="62">
        <f t="shared" si="48"/>
        <v>3</v>
      </c>
      <c r="D471" s="62" t="str">
        <f t="shared" si="49"/>
        <v>A</v>
      </c>
      <c r="E471" s="63">
        <v>16</v>
      </c>
      <c r="F471" s="63">
        <v>33</v>
      </c>
      <c r="G471" s="62"/>
      <c r="H471" s="63">
        <v>11</v>
      </c>
      <c r="I471" s="63">
        <v>15</v>
      </c>
      <c r="J471" s="62"/>
      <c r="K471" s="61">
        <v>3</v>
      </c>
      <c r="L471" t="s">
        <v>151</v>
      </c>
    </row>
    <row r="472" spans="1:13" outlineLevel="1" x14ac:dyDescent="0.25">
      <c r="A472" s="64">
        <f t="shared" si="52"/>
        <v>33</v>
      </c>
      <c r="B472" s="64" t="str">
        <f t="shared" si="51"/>
        <v/>
      </c>
      <c r="C472" s="62">
        <f t="shared" si="48"/>
        <v>4</v>
      </c>
      <c r="D472" s="62" t="str">
        <f t="shared" si="49"/>
        <v>A</v>
      </c>
      <c r="E472" s="63">
        <v>10</v>
      </c>
      <c r="F472" s="63">
        <v>14</v>
      </c>
      <c r="G472" s="62"/>
      <c r="H472" s="63">
        <v>6</v>
      </c>
      <c r="I472" s="63">
        <v>12</v>
      </c>
      <c r="J472" s="62"/>
      <c r="K472" s="61">
        <v>4</v>
      </c>
      <c r="L472" t="s">
        <v>151</v>
      </c>
    </row>
    <row r="473" spans="1:13" outlineLevel="1" x14ac:dyDescent="0.25">
      <c r="A473" s="64">
        <f t="shared" si="52"/>
        <v>33</v>
      </c>
      <c r="B473" s="64" t="str">
        <f t="shared" si="51"/>
        <v/>
      </c>
      <c r="C473" s="62">
        <f t="shared" si="48"/>
        <v>5</v>
      </c>
      <c r="D473" s="62" t="str">
        <f t="shared" si="49"/>
        <v>A</v>
      </c>
      <c r="E473" s="63">
        <v>7</v>
      </c>
      <c r="F473" s="63">
        <v>22</v>
      </c>
      <c r="G473" s="62"/>
      <c r="H473" s="63">
        <v>2</v>
      </c>
      <c r="I473" s="63">
        <v>9</v>
      </c>
      <c r="J473" s="62"/>
      <c r="K473" s="61">
        <v>5</v>
      </c>
      <c r="L473" t="s">
        <v>151</v>
      </c>
    </row>
    <row r="474" spans="1:13" outlineLevel="1" x14ac:dyDescent="0.25">
      <c r="A474" s="64">
        <f t="shared" si="52"/>
        <v>33</v>
      </c>
      <c r="B474" s="64" t="str">
        <f t="shared" si="51"/>
        <v/>
      </c>
      <c r="C474" s="62">
        <f t="shared" si="48"/>
        <v>6</v>
      </c>
      <c r="D474" s="62" t="str">
        <f t="shared" si="49"/>
        <v>A</v>
      </c>
      <c r="E474" s="63">
        <v>3</v>
      </c>
      <c r="F474" s="63">
        <v>21</v>
      </c>
      <c r="G474" s="63"/>
      <c r="H474" s="63">
        <v>20</v>
      </c>
      <c r="I474" s="63">
        <v>26</v>
      </c>
      <c r="J474" s="62"/>
      <c r="K474" s="61">
        <v>6</v>
      </c>
      <c r="L474" t="s">
        <v>151</v>
      </c>
    </row>
    <row r="475" spans="1:13" outlineLevel="1" x14ac:dyDescent="0.25">
      <c r="A475" s="64">
        <f t="shared" si="52"/>
        <v>33</v>
      </c>
      <c r="B475" s="64" t="str">
        <f t="shared" si="51"/>
        <v/>
      </c>
      <c r="C475" s="62">
        <f t="shared" si="48"/>
        <v>7</v>
      </c>
      <c r="D475" s="62" t="str">
        <f t="shared" si="49"/>
        <v>A</v>
      </c>
      <c r="E475" s="63">
        <v>1</v>
      </c>
      <c r="F475" s="63">
        <v>4</v>
      </c>
      <c r="G475" s="63"/>
      <c r="H475" s="63">
        <v>29</v>
      </c>
      <c r="I475" s="63">
        <v>30</v>
      </c>
      <c r="J475" s="62"/>
      <c r="K475" s="61">
        <v>7</v>
      </c>
      <c r="L475" t="s">
        <v>151</v>
      </c>
    </row>
    <row r="476" spans="1:13" outlineLevel="1" x14ac:dyDescent="0.25">
      <c r="A476" s="64">
        <f t="shared" si="52"/>
        <v>33</v>
      </c>
      <c r="B476" s="64" t="str">
        <f t="shared" si="51"/>
        <v/>
      </c>
      <c r="C476" s="62">
        <f t="shared" si="48"/>
        <v>8</v>
      </c>
      <c r="D476" s="62" t="str">
        <f t="shared" si="49"/>
        <v>A</v>
      </c>
      <c r="E476" s="63">
        <v>23</v>
      </c>
      <c r="F476" s="63">
        <v>32</v>
      </c>
      <c r="G476" s="63">
        <v>25</v>
      </c>
      <c r="H476" s="63">
        <v>5</v>
      </c>
      <c r="I476" s="63">
        <v>24</v>
      </c>
      <c r="J476" s="62"/>
      <c r="K476" s="61">
        <v>8</v>
      </c>
      <c r="L476" t="s">
        <v>151</v>
      </c>
    </row>
    <row r="477" spans="1:13" outlineLevel="1" x14ac:dyDescent="0.25">
      <c r="A477" s="64">
        <f t="shared" si="52"/>
        <v>33</v>
      </c>
      <c r="B477" s="64" t="str">
        <f t="shared" si="51"/>
        <v/>
      </c>
      <c r="C477" s="62">
        <f t="shared" si="48"/>
        <v>1</v>
      </c>
      <c r="D477" s="62" t="str">
        <f t="shared" si="49"/>
        <v>B</v>
      </c>
      <c r="E477" s="63">
        <v>21</v>
      </c>
      <c r="F477" s="63">
        <v>24</v>
      </c>
      <c r="G477" s="62"/>
      <c r="H477" s="63">
        <v>4</v>
      </c>
      <c r="I477" s="63">
        <v>18</v>
      </c>
      <c r="J477" s="62"/>
      <c r="K477" s="61">
        <v>1</v>
      </c>
      <c r="L477" t="s">
        <v>152</v>
      </c>
    </row>
    <row r="478" spans="1:13" outlineLevel="1" x14ac:dyDescent="0.25">
      <c r="A478" s="64">
        <f t="shared" si="52"/>
        <v>33</v>
      </c>
      <c r="B478" s="64" t="str">
        <f t="shared" si="51"/>
        <v/>
      </c>
      <c r="C478" s="62">
        <f t="shared" si="48"/>
        <v>2</v>
      </c>
      <c r="D478" s="62" t="str">
        <f t="shared" si="49"/>
        <v>B</v>
      </c>
      <c r="E478" s="63">
        <v>15</v>
      </c>
      <c r="F478" s="63">
        <v>22</v>
      </c>
      <c r="G478" s="62"/>
      <c r="H478" s="63">
        <v>13</v>
      </c>
      <c r="I478" s="63">
        <v>20</v>
      </c>
      <c r="J478" s="62"/>
      <c r="K478" s="61">
        <v>2</v>
      </c>
      <c r="L478" t="s">
        <v>152</v>
      </c>
    </row>
    <row r="479" spans="1:13" outlineLevel="1" x14ac:dyDescent="0.25">
      <c r="A479" s="64">
        <f t="shared" si="52"/>
        <v>33</v>
      </c>
      <c r="B479" s="64" t="str">
        <f t="shared" si="51"/>
        <v/>
      </c>
      <c r="C479" s="62">
        <f t="shared" si="48"/>
        <v>3</v>
      </c>
      <c r="D479" s="62" t="str">
        <f t="shared" si="49"/>
        <v>B</v>
      </c>
      <c r="E479" s="63">
        <v>2</v>
      </c>
      <c r="F479" s="63">
        <v>8</v>
      </c>
      <c r="G479" s="62"/>
      <c r="H479" s="63">
        <v>6</v>
      </c>
      <c r="I479" s="63">
        <v>31</v>
      </c>
      <c r="J479" s="62"/>
      <c r="K479" s="61">
        <v>3</v>
      </c>
      <c r="L479" t="s">
        <v>152</v>
      </c>
    </row>
    <row r="480" spans="1:13" outlineLevel="1" x14ac:dyDescent="0.25">
      <c r="A480" s="64">
        <f t="shared" si="52"/>
        <v>33</v>
      </c>
      <c r="B480" s="64" t="str">
        <f t="shared" si="51"/>
        <v/>
      </c>
      <c r="C480" s="62">
        <f t="shared" si="48"/>
        <v>4</v>
      </c>
      <c r="D480" s="62" t="str">
        <f t="shared" si="49"/>
        <v>B</v>
      </c>
      <c r="E480" s="63">
        <v>1</v>
      </c>
      <c r="F480" s="63">
        <v>10</v>
      </c>
      <c r="G480" s="62"/>
      <c r="H480" s="63">
        <v>7</v>
      </c>
      <c r="I480" s="63">
        <v>28</v>
      </c>
      <c r="J480" s="62"/>
      <c r="K480" s="61">
        <v>4</v>
      </c>
      <c r="L480" t="s">
        <v>152</v>
      </c>
    </row>
    <row r="481" spans="1:12" outlineLevel="1" x14ac:dyDescent="0.25">
      <c r="A481" s="64">
        <f t="shared" si="52"/>
        <v>33</v>
      </c>
      <c r="B481" s="64" t="str">
        <f t="shared" si="51"/>
        <v/>
      </c>
      <c r="C481" s="62">
        <f t="shared" si="48"/>
        <v>5</v>
      </c>
      <c r="D481" s="62" t="str">
        <f t="shared" si="49"/>
        <v>B</v>
      </c>
      <c r="E481" s="63">
        <v>32</v>
      </c>
      <c r="F481" s="63">
        <v>33</v>
      </c>
      <c r="G481" s="62"/>
      <c r="H481" s="63">
        <v>12</v>
      </c>
      <c r="I481" s="63">
        <v>19</v>
      </c>
      <c r="J481" s="62"/>
      <c r="K481" s="61">
        <v>5</v>
      </c>
      <c r="L481" t="s">
        <v>152</v>
      </c>
    </row>
    <row r="482" spans="1:12" outlineLevel="1" x14ac:dyDescent="0.25">
      <c r="A482" s="64">
        <f t="shared" si="52"/>
        <v>33</v>
      </c>
      <c r="B482" s="64" t="str">
        <f t="shared" si="51"/>
        <v/>
      </c>
      <c r="C482" s="62">
        <f t="shared" si="48"/>
        <v>6</v>
      </c>
      <c r="D482" s="62" t="str">
        <f t="shared" si="49"/>
        <v>B</v>
      </c>
      <c r="E482" s="63">
        <v>14</v>
      </c>
      <c r="F482" s="63">
        <v>29</v>
      </c>
      <c r="G482" s="63"/>
      <c r="H482" s="63">
        <v>3</v>
      </c>
      <c r="I482" s="63">
        <v>23</v>
      </c>
      <c r="J482" s="62"/>
      <c r="K482" s="61">
        <v>6</v>
      </c>
      <c r="L482" t="s">
        <v>152</v>
      </c>
    </row>
    <row r="483" spans="1:12" outlineLevel="1" x14ac:dyDescent="0.25">
      <c r="A483" s="64">
        <f t="shared" si="52"/>
        <v>33</v>
      </c>
      <c r="B483" s="64" t="str">
        <f t="shared" si="51"/>
        <v/>
      </c>
      <c r="C483" s="62">
        <f t="shared" si="48"/>
        <v>7</v>
      </c>
      <c r="D483" s="62" t="str">
        <f t="shared" si="49"/>
        <v>B</v>
      </c>
      <c r="E483" s="63">
        <v>16</v>
      </c>
      <c r="F483" s="63">
        <v>17</v>
      </c>
      <c r="G483" s="63"/>
      <c r="H483" s="63">
        <v>25</v>
      </c>
      <c r="I483" s="63">
        <v>30</v>
      </c>
      <c r="J483" s="62"/>
      <c r="K483" s="61">
        <v>7</v>
      </c>
      <c r="L483" t="s">
        <v>152</v>
      </c>
    </row>
    <row r="484" spans="1:12" outlineLevel="1" x14ac:dyDescent="0.25">
      <c r="A484" s="64">
        <f t="shared" si="52"/>
        <v>33</v>
      </c>
      <c r="B484" s="64" t="str">
        <f t="shared" si="51"/>
        <v/>
      </c>
      <c r="C484" s="62">
        <f t="shared" si="48"/>
        <v>8</v>
      </c>
      <c r="D484" s="62" t="str">
        <f t="shared" si="49"/>
        <v>B</v>
      </c>
      <c r="E484" s="63">
        <v>26</v>
      </c>
      <c r="F484" s="63">
        <v>27</v>
      </c>
      <c r="G484" s="63">
        <v>11</v>
      </c>
      <c r="H484" s="63">
        <v>5</v>
      </c>
      <c r="I484" s="63">
        <v>9</v>
      </c>
      <c r="J484" s="62"/>
      <c r="K484" s="61">
        <v>8</v>
      </c>
      <c r="L484" t="s">
        <v>152</v>
      </c>
    </row>
    <row r="485" spans="1:12" outlineLevel="1" x14ac:dyDescent="0.25">
      <c r="A485" s="64">
        <f t="shared" si="52"/>
        <v>33</v>
      </c>
      <c r="B485" s="64" t="str">
        <f t="shared" si="51"/>
        <v/>
      </c>
      <c r="C485" s="62">
        <f t="shared" si="48"/>
        <v>1</v>
      </c>
      <c r="D485" s="62" t="str">
        <f t="shared" si="49"/>
        <v>C</v>
      </c>
      <c r="E485" s="63">
        <v>7</v>
      </c>
      <c r="F485" s="63">
        <v>19</v>
      </c>
      <c r="G485" s="62"/>
      <c r="H485" s="63">
        <v>11</v>
      </c>
      <c r="I485" s="63">
        <v>25</v>
      </c>
      <c r="J485" s="62"/>
      <c r="K485" s="61">
        <v>1</v>
      </c>
      <c r="L485" t="s">
        <v>153</v>
      </c>
    </row>
    <row r="486" spans="1:12" outlineLevel="1" x14ac:dyDescent="0.25">
      <c r="A486" s="64">
        <f t="shared" si="52"/>
        <v>33</v>
      </c>
      <c r="B486" s="64" t="str">
        <f t="shared" si="51"/>
        <v/>
      </c>
      <c r="C486" s="62">
        <f t="shared" ref="C486:C549" si="53">K486</f>
        <v>2</v>
      </c>
      <c r="D486" s="62" t="str">
        <f t="shared" ref="D486:D549" si="54">IF(C486="","",L486)</f>
        <v>C</v>
      </c>
      <c r="E486" s="63">
        <v>8</v>
      </c>
      <c r="F486" s="63">
        <v>14</v>
      </c>
      <c r="G486" s="62"/>
      <c r="H486" s="63">
        <v>26</v>
      </c>
      <c r="I486" s="63">
        <v>24</v>
      </c>
      <c r="J486" s="62"/>
      <c r="K486" s="61">
        <v>2</v>
      </c>
      <c r="L486" t="s">
        <v>153</v>
      </c>
    </row>
    <row r="487" spans="1:12" outlineLevel="1" x14ac:dyDescent="0.25">
      <c r="A487" s="64">
        <f t="shared" si="52"/>
        <v>33</v>
      </c>
      <c r="B487" s="64" t="str">
        <f t="shared" si="51"/>
        <v/>
      </c>
      <c r="C487" s="62">
        <f t="shared" si="53"/>
        <v>3</v>
      </c>
      <c r="D487" s="62" t="str">
        <f t="shared" si="54"/>
        <v>C</v>
      </c>
      <c r="E487" s="63">
        <v>30</v>
      </c>
      <c r="F487" s="63">
        <v>33</v>
      </c>
      <c r="G487" s="62"/>
      <c r="H487" s="63">
        <v>3</v>
      </c>
      <c r="I487" s="63">
        <v>9</v>
      </c>
      <c r="J487" s="62"/>
      <c r="K487" s="61">
        <v>3</v>
      </c>
      <c r="L487" t="s">
        <v>153</v>
      </c>
    </row>
    <row r="488" spans="1:12" outlineLevel="1" x14ac:dyDescent="0.25">
      <c r="A488" s="64">
        <f t="shared" si="52"/>
        <v>33</v>
      </c>
      <c r="B488" s="64" t="str">
        <f t="shared" si="51"/>
        <v/>
      </c>
      <c r="C488" s="62">
        <f t="shared" si="53"/>
        <v>4</v>
      </c>
      <c r="D488" s="62" t="str">
        <f t="shared" si="54"/>
        <v>C</v>
      </c>
      <c r="E488" s="63">
        <v>22</v>
      </c>
      <c r="F488" s="63">
        <v>28</v>
      </c>
      <c r="G488" s="62"/>
      <c r="H488" s="63">
        <v>5</v>
      </c>
      <c r="I488" s="63">
        <v>29</v>
      </c>
      <c r="J488" s="62"/>
      <c r="K488" s="61">
        <v>4</v>
      </c>
      <c r="L488" t="s">
        <v>153</v>
      </c>
    </row>
    <row r="489" spans="1:12" outlineLevel="1" x14ac:dyDescent="0.25">
      <c r="A489" s="64">
        <f t="shared" si="52"/>
        <v>33</v>
      </c>
      <c r="B489" s="64" t="str">
        <f t="shared" si="51"/>
        <v/>
      </c>
      <c r="C489" s="62">
        <f t="shared" si="53"/>
        <v>5</v>
      </c>
      <c r="D489" s="62" t="str">
        <f t="shared" si="54"/>
        <v>C</v>
      </c>
      <c r="E489" s="63">
        <v>27</v>
      </c>
      <c r="F489" s="63">
        <v>32</v>
      </c>
      <c r="G489" s="62"/>
      <c r="H489" s="63">
        <v>6</v>
      </c>
      <c r="I489" s="63">
        <v>18</v>
      </c>
      <c r="J489" s="62"/>
      <c r="K489" s="61">
        <v>5</v>
      </c>
      <c r="L489" t="s">
        <v>153</v>
      </c>
    </row>
    <row r="490" spans="1:12" outlineLevel="1" x14ac:dyDescent="0.25">
      <c r="A490" s="64">
        <f t="shared" si="52"/>
        <v>33</v>
      </c>
      <c r="B490" s="64" t="str">
        <f t="shared" si="51"/>
        <v/>
      </c>
      <c r="C490" s="62">
        <f t="shared" si="53"/>
        <v>6</v>
      </c>
      <c r="D490" s="62" t="str">
        <f t="shared" si="54"/>
        <v>C</v>
      </c>
      <c r="E490" s="63">
        <v>15</v>
      </c>
      <c r="F490" s="63">
        <v>21</v>
      </c>
      <c r="G490" s="63"/>
      <c r="H490" s="63">
        <v>10</v>
      </c>
      <c r="I490" s="63">
        <v>31</v>
      </c>
      <c r="J490" s="62"/>
      <c r="K490" s="61">
        <v>6</v>
      </c>
      <c r="L490" t="s">
        <v>153</v>
      </c>
    </row>
    <row r="491" spans="1:12" outlineLevel="1" x14ac:dyDescent="0.25">
      <c r="A491" s="64">
        <f t="shared" si="52"/>
        <v>33</v>
      </c>
      <c r="B491" s="64" t="str">
        <f t="shared" si="51"/>
        <v/>
      </c>
      <c r="C491" s="62">
        <f t="shared" si="53"/>
        <v>7</v>
      </c>
      <c r="D491" s="62" t="str">
        <f t="shared" si="54"/>
        <v>C</v>
      </c>
      <c r="E491" s="63">
        <v>2</v>
      </c>
      <c r="F491" s="63">
        <v>23</v>
      </c>
      <c r="G491" s="63"/>
      <c r="H491" s="63">
        <v>1</v>
      </c>
      <c r="I491" s="63">
        <v>17</v>
      </c>
      <c r="J491" s="62"/>
      <c r="K491" s="61">
        <v>7</v>
      </c>
      <c r="L491" t="s">
        <v>153</v>
      </c>
    </row>
    <row r="492" spans="1:12" outlineLevel="1" x14ac:dyDescent="0.25">
      <c r="A492" s="64">
        <f t="shared" si="52"/>
        <v>33</v>
      </c>
      <c r="B492" s="64" t="str">
        <f t="shared" si="51"/>
        <v/>
      </c>
      <c r="C492" s="62">
        <f t="shared" si="53"/>
        <v>8</v>
      </c>
      <c r="D492" s="62" t="str">
        <f t="shared" si="54"/>
        <v>C</v>
      </c>
      <c r="E492" s="63">
        <v>13</v>
      </c>
      <c r="F492" s="63">
        <v>20</v>
      </c>
      <c r="G492" s="63">
        <v>16</v>
      </c>
      <c r="H492" s="63">
        <v>4</v>
      </c>
      <c r="I492" s="63">
        <v>12</v>
      </c>
      <c r="J492" s="62"/>
      <c r="K492" s="61">
        <v>8</v>
      </c>
      <c r="L492" t="s">
        <v>153</v>
      </c>
    </row>
    <row r="493" spans="1:12" outlineLevel="1" x14ac:dyDescent="0.25">
      <c r="A493" s="64">
        <f t="shared" si="52"/>
        <v>33</v>
      </c>
      <c r="B493" s="64" t="str">
        <f t="shared" si="51"/>
        <v/>
      </c>
      <c r="C493" s="62">
        <f t="shared" si="53"/>
        <v>1</v>
      </c>
      <c r="D493" s="62" t="str">
        <f t="shared" si="54"/>
        <v>D</v>
      </c>
      <c r="E493" s="62">
        <v>9</v>
      </c>
      <c r="F493" s="62">
        <v>13</v>
      </c>
      <c r="G493" s="62"/>
      <c r="H493" s="62">
        <v>16</v>
      </c>
      <c r="I493" s="62">
        <v>31</v>
      </c>
      <c r="J493" s="62"/>
      <c r="K493" s="61">
        <v>1</v>
      </c>
      <c r="L493" t="s">
        <v>154</v>
      </c>
    </row>
    <row r="494" spans="1:12" outlineLevel="1" x14ac:dyDescent="0.25">
      <c r="A494" s="64">
        <f t="shared" si="52"/>
        <v>33</v>
      </c>
      <c r="B494" s="64" t="str">
        <f t="shared" si="51"/>
        <v/>
      </c>
      <c r="C494" s="62">
        <f t="shared" si="53"/>
        <v>2</v>
      </c>
      <c r="D494" s="62" t="str">
        <f t="shared" si="54"/>
        <v>D</v>
      </c>
      <c r="E494" s="62">
        <v>5</v>
      </c>
      <c r="F494" s="62">
        <v>21</v>
      </c>
      <c r="G494" s="62"/>
      <c r="H494" s="62">
        <v>8</v>
      </c>
      <c r="I494" s="62">
        <v>33</v>
      </c>
      <c r="J494" s="62"/>
      <c r="K494" s="61">
        <v>2</v>
      </c>
      <c r="L494" t="s">
        <v>154</v>
      </c>
    </row>
    <row r="495" spans="1:12" outlineLevel="1" x14ac:dyDescent="0.25">
      <c r="A495" s="64">
        <f t="shared" si="52"/>
        <v>33</v>
      </c>
      <c r="B495" s="64" t="str">
        <f t="shared" si="51"/>
        <v/>
      </c>
      <c r="C495" s="62">
        <f t="shared" si="53"/>
        <v>3</v>
      </c>
      <c r="D495" s="62" t="str">
        <f t="shared" si="54"/>
        <v>D</v>
      </c>
      <c r="E495" s="62">
        <v>11</v>
      </c>
      <c r="F495" s="62">
        <v>17</v>
      </c>
      <c r="G495" s="62"/>
      <c r="H495" s="62">
        <v>3</v>
      </c>
      <c r="I495" s="62">
        <v>6</v>
      </c>
      <c r="J495" s="62"/>
      <c r="K495" s="61">
        <v>3</v>
      </c>
      <c r="L495" t="s">
        <v>154</v>
      </c>
    </row>
    <row r="496" spans="1:12" outlineLevel="1" x14ac:dyDescent="0.25">
      <c r="A496" s="64">
        <f t="shared" si="52"/>
        <v>33</v>
      </c>
      <c r="B496" s="64" t="str">
        <f t="shared" si="51"/>
        <v/>
      </c>
      <c r="C496" s="62">
        <f t="shared" si="53"/>
        <v>4</v>
      </c>
      <c r="D496" s="62" t="str">
        <f t="shared" si="54"/>
        <v>D</v>
      </c>
      <c r="E496" s="62">
        <v>1</v>
      </c>
      <c r="F496" s="62">
        <v>19</v>
      </c>
      <c r="G496" s="62"/>
      <c r="H496" s="62">
        <v>14</v>
      </c>
      <c r="I496" s="62">
        <v>27</v>
      </c>
      <c r="J496" s="62"/>
      <c r="K496" s="61">
        <v>4</v>
      </c>
      <c r="L496" t="s">
        <v>154</v>
      </c>
    </row>
    <row r="497" spans="1:13" outlineLevel="1" x14ac:dyDescent="0.25">
      <c r="A497" s="64">
        <f t="shared" si="52"/>
        <v>33</v>
      </c>
      <c r="B497" s="64" t="str">
        <f t="shared" si="51"/>
        <v/>
      </c>
      <c r="C497" s="62">
        <f t="shared" si="53"/>
        <v>5</v>
      </c>
      <c r="D497" s="62" t="str">
        <f t="shared" si="54"/>
        <v>D</v>
      </c>
      <c r="E497" s="62">
        <v>7</v>
      </c>
      <c r="F497" s="62">
        <v>23</v>
      </c>
      <c r="G497" s="62"/>
      <c r="H497" s="62">
        <v>20</v>
      </c>
      <c r="I497" s="62">
        <v>30</v>
      </c>
      <c r="J497" s="62"/>
      <c r="K497" s="61">
        <v>5</v>
      </c>
      <c r="L497" t="s">
        <v>154</v>
      </c>
    </row>
    <row r="498" spans="1:13" outlineLevel="1" x14ac:dyDescent="0.25">
      <c r="A498" s="64">
        <f t="shared" si="52"/>
        <v>33</v>
      </c>
      <c r="B498" s="64" t="str">
        <f t="shared" si="51"/>
        <v/>
      </c>
      <c r="C498" s="62">
        <f t="shared" si="53"/>
        <v>6</v>
      </c>
      <c r="D498" s="62" t="str">
        <f t="shared" si="54"/>
        <v>D</v>
      </c>
      <c r="E498" s="62">
        <v>22</v>
      </c>
      <c r="F498" s="62">
        <v>25</v>
      </c>
      <c r="G498" s="63"/>
      <c r="H498" s="62">
        <v>12</v>
      </c>
      <c r="I498" s="62">
        <v>18</v>
      </c>
      <c r="J498" s="62"/>
      <c r="K498" s="61">
        <v>6</v>
      </c>
      <c r="L498" t="s">
        <v>154</v>
      </c>
    </row>
    <row r="499" spans="1:13" outlineLevel="1" x14ac:dyDescent="0.25">
      <c r="A499" s="64">
        <f t="shared" si="52"/>
        <v>33</v>
      </c>
      <c r="B499" s="64" t="str">
        <f t="shared" si="51"/>
        <v/>
      </c>
      <c r="C499" s="62">
        <f t="shared" si="53"/>
        <v>7</v>
      </c>
      <c r="D499" s="62" t="str">
        <f t="shared" si="54"/>
        <v>D</v>
      </c>
      <c r="E499" s="62">
        <v>4</v>
      </c>
      <c r="F499" s="62">
        <v>32</v>
      </c>
      <c r="G499" s="63"/>
      <c r="H499" s="62">
        <v>15</v>
      </c>
      <c r="I499" s="62">
        <v>28</v>
      </c>
      <c r="J499" s="62"/>
      <c r="K499" s="61">
        <v>7</v>
      </c>
      <c r="L499" t="s">
        <v>154</v>
      </c>
    </row>
    <row r="500" spans="1:13" ht="15.75" outlineLevel="1" thickBot="1" x14ac:dyDescent="0.3">
      <c r="A500" s="64">
        <f t="shared" si="52"/>
        <v>33</v>
      </c>
      <c r="B500" s="64" t="str">
        <f t="shared" si="51"/>
        <v/>
      </c>
      <c r="C500" s="62">
        <f t="shared" si="53"/>
        <v>8</v>
      </c>
      <c r="D500" s="62" t="str">
        <f t="shared" si="54"/>
        <v>D</v>
      </c>
      <c r="E500" s="62">
        <v>2</v>
      </c>
      <c r="F500" s="62">
        <v>26</v>
      </c>
      <c r="G500" s="62">
        <v>29</v>
      </c>
      <c r="H500" s="62">
        <v>10</v>
      </c>
      <c r="I500" s="62">
        <v>24</v>
      </c>
      <c r="J500" s="62"/>
      <c r="K500" s="61">
        <v>8</v>
      </c>
      <c r="L500" t="s">
        <v>154</v>
      </c>
    </row>
    <row r="501" spans="1:13" ht="15.75" outlineLevel="1" thickTop="1" x14ac:dyDescent="0.25">
      <c r="A501" s="52">
        <v>34</v>
      </c>
      <c r="B501" s="52" t="str">
        <f t="shared" si="51"/>
        <v/>
      </c>
      <c r="C501" s="58">
        <f t="shared" si="53"/>
        <v>1</v>
      </c>
      <c r="D501" s="58" t="str">
        <f t="shared" si="54"/>
        <v>A</v>
      </c>
      <c r="E501" s="59">
        <v>25</v>
      </c>
      <c r="F501" s="59">
        <v>27</v>
      </c>
      <c r="G501" s="59"/>
      <c r="H501" s="59">
        <v>21</v>
      </c>
      <c r="I501" s="59">
        <v>31</v>
      </c>
      <c r="J501" s="59"/>
      <c r="K501" s="61">
        <v>1</v>
      </c>
      <c r="L501" t="s">
        <v>151</v>
      </c>
      <c r="M501" s="186" t="s">
        <v>281</v>
      </c>
    </row>
    <row r="502" spans="1:13" outlineLevel="1" x14ac:dyDescent="0.25">
      <c r="A502" s="52">
        <f t="shared" ref="A502:A532" si="55">A501</f>
        <v>34</v>
      </c>
      <c r="B502" s="52" t="str">
        <f t="shared" si="51"/>
        <v/>
      </c>
      <c r="C502" s="58">
        <f t="shared" si="53"/>
        <v>2</v>
      </c>
      <c r="D502" s="58" t="str">
        <f t="shared" si="54"/>
        <v>A</v>
      </c>
      <c r="E502" s="59">
        <v>18</v>
      </c>
      <c r="F502" s="59">
        <v>24</v>
      </c>
      <c r="G502" s="59"/>
      <c r="H502" s="59">
        <v>4</v>
      </c>
      <c r="I502" s="59">
        <v>6</v>
      </c>
      <c r="J502" s="59"/>
      <c r="K502" s="61">
        <v>2</v>
      </c>
      <c r="L502" t="s">
        <v>151</v>
      </c>
    </row>
    <row r="503" spans="1:13" outlineLevel="1" x14ac:dyDescent="0.25">
      <c r="A503" s="52">
        <f t="shared" si="55"/>
        <v>34</v>
      </c>
      <c r="B503" s="52" t="str">
        <f t="shared" si="51"/>
        <v/>
      </c>
      <c r="C503" s="58">
        <f t="shared" si="53"/>
        <v>3</v>
      </c>
      <c r="D503" s="58" t="str">
        <f t="shared" si="54"/>
        <v>A</v>
      </c>
      <c r="E503" s="59">
        <v>30</v>
      </c>
      <c r="F503" s="59">
        <v>34</v>
      </c>
      <c r="G503" s="59"/>
      <c r="H503" s="59">
        <v>10</v>
      </c>
      <c r="I503" s="59">
        <v>32</v>
      </c>
      <c r="J503" s="59"/>
      <c r="K503" s="61">
        <v>3</v>
      </c>
      <c r="L503" t="s">
        <v>151</v>
      </c>
    </row>
    <row r="504" spans="1:13" outlineLevel="1" x14ac:dyDescent="0.25">
      <c r="A504" s="52">
        <f t="shared" si="55"/>
        <v>34</v>
      </c>
      <c r="B504" s="52" t="str">
        <f t="shared" si="51"/>
        <v/>
      </c>
      <c r="C504" s="58">
        <f t="shared" si="53"/>
        <v>4</v>
      </c>
      <c r="D504" s="58" t="str">
        <f t="shared" si="54"/>
        <v>A</v>
      </c>
      <c r="E504" s="59">
        <v>3</v>
      </c>
      <c r="F504" s="59">
        <v>5</v>
      </c>
      <c r="G504" s="59"/>
      <c r="H504" s="59">
        <v>13</v>
      </c>
      <c r="I504" s="59">
        <v>14</v>
      </c>
      <c r="J504" s="59"/>
      <c r="K504" s="61">
        <v>4</v>
      </c>
      <c r="L504" t="s">
        <v>151</v>
      </c>
    </row>
    <row r="505" spans="1:13" outlineLevel="1" x14ac:dyDescent="0.25">
      <c r="A505" s="52">
        <f t="shared" si="55"/>
        <v>34</v>
      </c>
      <c r="B505" s="52" t="str">
        <f t="shared" si="51"/>
        <v/>
      </c>
      <c r="C505" s="58">
        <f t="shared" si="53"/>
        <v>5</v>
      </c>
      <c r="D505" s="58" t="str">
        <f t="shared" si="54"/>
        <v>A</v>
      </c>
      <c r="E505" s="59">
        <v>23</v>
      </c>
      <c r="F505" s="59">
        <v>29</v>
      </c>
      <c r="G505" s="59"/>
      <c r="H505" s="59">
        <v>2</v>
      </c>
      <c r="I505" s="59">
        <v>15</v>
      </c>
      <c r="J505" s="59"/>
      <c r="K505" s="61">
        <v>5</v>
      </c>
      <c r="L505" t="s">
        <v>151</v>
      </c>
    </row>
    <row r="506" spans="1:13" outlineLevel="1" x14ac:dyDescent="0.25">
      <c r="A506" s="52">
        <f t="shared" si="55"/>
        <v>34</v>
      </c>
      <c r="B506" s="52" t="str">
        <f t="shared" si="51"/>
        <v/>
      </c>
      <c r="C506" s="58">
        <f t="shared" si="53"/>
        <v>6</v>
      </c>
      <c r="D506" s="58" t="str">
        <f t="shared" si="54"/>
        <v>A</v>
      </c>
      <c r="E506" s="59">
        <v>26</v>
      </c>
      <c r="F506" s="59">
        <v>33</v>
      </c>
      <c r="G506" s="59"/>
      <c r="H506" s="59">
        <v>11</v>
      </c>
      <c r="I506" s="59">
        <v>17</v>
      </c>
      <c r="J506" s="59"/>
      <c r="K506" s="61">
        <v>6</v>
      </c>
      <c r="L506" t="s">
        <v>151</v>
      </c>
    </row>
    <row r="507" spans="1:13" outlineLevel="1" x14ac:dyDescent="0.25">
      <c r="A507" s="52">
        <f t="shared" si="55"/>
        <v>34</v>
      </c>
      <c r="B507" s="52" t="str">
        <f t="shared" si="51"/>
        <v/>
      </c>
      <c r="C507" s="58">
        <f t="shared" si="53"/>
        <v>7</v>
      </c>
      <c r="D507" s="58" t="str">
        <f t="shared" si="54"/>
        <v>A</v>
      </c>
      <c r="E507" s="59">
        <v>19</v>
      </c>
      <c r="F507" s="59">
        <v>16</v>
      </c>
      <c r="G507" s="59"/>
      <c r="H507" s="59">
        <v>9</v>
      </c>
      <c r="I507" s="59">
        <v>28</v>
      </c>
      <c r="J507" s="59"/>
      <c r="K507" s="61">
        <v>7</v>
      </c>
      <c r="L507" t="s">
        <v>151</v>
      </c>
    </row>
    <row r="508" spans="1:13" outlineLevel="1" x14ac:dyDescent="0.25">
      <c r="A508" s="52">
        <f t="shared" si="55"/>
        <v>34</v>
      </c>
      <c r="B508" s="52" t="str">
        <f t="shared" si="51"/>
        <v/>
      </c>
      <c r="C508" s="58">
        <f t="shared" si="53"/>
        <v>8</v>
      </c>
      <c r="D508" s="58" t="str">
        <f t="shared" si="54"/>
        <v>A</v>
      </c>
      <c r="E508" s="59">
        <v>1</v>
      </c>
      <c r="F508" s="59">
        <v>12</v>
      </c>
      <c r="G508" s="59">
        <v>22</v>
      </c>
      <c r="H508" s="59">
        <v>7</v>
      </c>
      <c r="I508" s="59">
        <v>8</v>
      </c>
      <c r="J508" s="59">
        <v>20</v>
      </c>
      <c r="K508" s="61">
        <v>8</v>
      </c>
      <c r="L508" t="s">
        <v>151</v>
      </c>
    </row>
    <row r="509" spans="1:13" outlineLevel="1" x14ac:dyDescent="0.25">
      <c r="A509" s="52">
        <f t="shared" si="55"/>
        <v>34</v>
      </c>
      <c r="B509" s="52" t="str">
        <f t="shared" si="51"/>
        <v/>
      </c>
      <c r="C509" s="58">
        <f t="shared" si="53"/>
        <v>1</v>
      </c>
      <c r="D509" s="58" t="str">
        <f t="shared" si="54"/>
        <v>B</v>
      </c>
      <c r="E509" s="59">
        <v>10</v>
      </c>
      <c r="F509" s="59">
        <v>29</v>
      </c>
      <c r="G509" s="59"/>
      <c r="H509" s="59">
        <v>5</v>
      </c>
      <c r="I509" s="59">
        <v>17</v>
      </c>
      <c r="J509" s="59"/>
      <c r="K509" s="61">
        <v>1</v>
      </c>
      <c r="L509" t="s">
        <v>152</v>
      </c>
    </row>
    <row r="510" spans="1:13" outlineLevel="1" x14ac:dyDescent="0.25">
      <c r="A510" s="52">
        <f t="shared" si="55"/>
        <v>34</v>
      </c>
      <c r="B510" s="52" t="str">
        <f t="shared" si="51"/>
        <v/>
      </c>
      <c r="C510" s="58">
        <f t="shared" si="53"/>
        <v>2</v>
      </c>
      <c r="D510" s="58" t="str">
        <f t="shared" si="54"/>
        <v>B</v>
      </c>
      <c r="E510" s="59">
        <v>4</v>
      </c>
      <c r="F510" s="59">
        <v>12</v>
      </c>
      <c r="G510" s="59"/>
      <c r="H510" s="59">
        <v>20</v>
      </c>
      <c r="I510" s="59">
        <v>34</v>
      </c>
      <c r="J510" s="59"/>
      <c r="K510" s="61">
        <v>2</v>
      </c>
      <c r="L510" t="s">
        <v>152</v>
      </c>
    </row>
    <row r="511" spans="1:13" outlineLevel="1" x14ac:dyDescent="0.25">
      <c r="A511" s="52">
        <f t="shared" si="55"/>
        <v>34</v>
      </c>
      <c r="B511" s="52" t="str">
        <f t="shared" si="51"/>
        <v/>
      </c>
      <c r="C511" s="58">
        <f t="shared" si="53"/>
        <v>3</v>
      </c>
      <c r="D511" s="58" t="str">
        <f t="shared" si="54"/>
        <v>B</v>
      </c>
      <c r="E511" s="59">
        <v>15</v>
      </c>
      <c r="F511" s="59">
        <v>33</v>
      </c>
      <c r="G511" s="59"/>
      <c r="H511" s="59">
        <v>3</v>
      </c>
      <c r="I511" s="59">
        <v>21</v>
      </c>
      <c r="J511" s="59"/>
      <c r="K511" s="61">
        <v>3</v>
      </c>
      <c r="L511" t="s">
        <v>152</v>
      </c>
    </row>
    <row r="512" spans="1:13" outlineLevel="1" x14ac:dyDescent="0.25">
      <c r="A512" s="52">
        <f t="shared" si="55"/>
        <v>34</v>
      </c>
      <c r="B512" s="52" t="str">
        <f t="shared" si="51"/>
        <v/>
      </c>
      <c r="C512" s="58">
        <f t="shared" si="53"/>
        <v>4</v>
      </c>
      <c r="D512" s="58" t="str">
        <f t="shared" si="54"/>
        <v>B</v>
      </c>
      <c r="E512" s="59">
        <v>6</v>
      </c>
      <c r="F512" s="59">
        <v>22</v>
      </c>
      <c r="G512" s="59"/>
      <c r="H512" s="59">
        <v>27</v>
      </c>
      <c r="I512" s="59">
        <v>28</v>
      </c>
      <c r="J512" s="59"/>
      <c r="K512" s="61">
        <v>4</v>
      </c>
      <c r="L512" t="s">
        <v>152</v>
      </c>
    </row>
    <row r="513" spans="1:12" outlineLevel="1" x14ac:dyDescent="0.25">
      <c r="A513" s="52">
        <f t="shared" si="55"/>
        <v>34</v>
      </c>
      <c r="B513" s="52" t="str">
        <f t="shared" si="51"/>
        <v/>
      </c>
      <c r="C513" s="58">
        <f t="shared" si="53"/>
        <v>5</v>
      </c>
      <c r="D513" s="58" t="str">
        <f t="shared" si="54"/>
        <v>B</v>
      </c>
      <c r="E513" s="59">
        <v>26</v>
      </c>
      <c r="F513" s="59">
        <v>30</v>
      </c>
      <c r="G513" s="59"/>
      <c r="H513" s="59">
        <v>1</v>
      </c>
      <c r="I513" s="59">
        <v>2</v>
      </c>
      <c r="J513" s="59"/>
      <c r="K513" s="61">
        <v>5</v>
      </c>
      <c r="L513" t="s">
        <v>152</v>
      </c>
    </row>
    <row r="514" spans="1:12" outlineLevel="1" x14ac:dyDescent="0.25">
      <c r="A514" s="52">
        <f t="shared" si="55"/>
        <v>34</v>
      </c>
      <c r="B514" s="52" t="str">
        <f t="shared" si="51"/>
        <v/>
      </c>
      <c r="C514" s="58">
        <f t="shared" si="53"/>
        <v>6</v>
      </c>
      <c r="D514" s="58" t="str">
        <f t="shared" si="54"/>
        <v>B</v>
      </c>
      <c r="E514" s="59">
        <v>13</v>
      </c>
      <c r="F514" s="59">
        <v>25</v>
      </c>
      <c r="G514" s="59"/>
      <c r="H514" s="59">
        <v>7</v>
      </c>
      <c r="I514" s="59">
        <v>19</v>
      </c>
      <c r="J514" s="59"/>
      <c r="K514" s="61">
        <v>6</v>
      </c>
      <c r="L514" t="s">
        <v>152</v>
      </c>
    </row>
    <row r="515" spans="1:12" outlineLevel="1" x14ac:dyDescent="0.25">
      <c r="A515" s="52">
        <f t="shared" si="55"/>
        <v>34</v>
      </c>
      <c r="B515" s="52" t="str">
        <f t="shared" si="51"/>
        <v/>
      </c>
      <c r="C515" s="58">
        <f t="shared" si="53"/>
        <v>7</v>
      </c>
      <c r="D515" s="58" t="str">
        <f t="shared" si="54"/>
        <v>B</v>
      </c>
      <c r="E515" s="59">
        <v>8</v>
      </c>
      <c r="F515" s="59">
        <v>11</v>
      </c>
      <c r="G515" s="59"/>
      <c r="H515" s="59">
        <v>24</v>
      </c>
      <c r="I515" s="59">
        <v>31</v>
      </c>
      <c r="J515" s="59"/>
      <c r="K515" s="61">
        <v>7</v>
      </c>
      <c r="L515" t="s">
        <v>152</v>
      </c>
    </row>
    <row r="516" spans="1:12" outlineLevel="1" x14ac:dyDescent="0.25">
      <c r="A516" s="52">
        <f t="shared" si="55"/>
        <v>34</v>
      </c>
      <c r="B516" s="52" t="str">
        <f t="shared" si="51"/>
        <v/>
      </c>
      <c r="C516" s="58">
        <f t="shared" si="53"/>
        <v>8</v>
      </c>
      <c r="D516" s="58" t="str">
        <f t="shared" si="54"/>
        <v>B</v>
      </c>
      <c r="E516" s="59">
        <v>9</v>
      </c>
      <c r="F516" s="59">
        <v>16</v>
      </c>
      <c r="G516" s="59">
        <v>32</v>
      </c>
      <c r="H516" s="59">
        <v>14</v>
      </c>
      <c r="I516" s="59">
        <v>18</v>
      </c>
      <c r="J516" s="59">
        <v>23</v>
      </c>
      <c r="K516" s="61">
        <v>8</v>
      </c>
      <c r="L516" t="s">
        <v>152</v>
      </c>
    </row>
    <row r="517" spans="1:12" outlineLevel="1" x14ac:dyDescent="0.25">
      <c r="A517" s="52">
        <f t="shared" si="55"/>
        <v>34</v>
      </c>
      <c r="B517" s="52" t="str">
        <f t="shared" ref="B517:B580" si="56">IF(A517&lt;&gt;$B$3,"",$B$3&amp;"-"&amp;D517&amp;"-"&amp;C517)</f>
        <v/>
      </c>
      <c r="C517" s="58">
        <f t="shared" si="53"/>
        <v>1</v>
      </c>
      <c r="D517" s="58" t="str">
        <f t="shared" si="54"/>
        <v>C</v>
      </c>
      <c r="E517" s="59">
        <v>6</v>
      </c>
      <c r="F517" s="59">
        <v>33</v>
      </c>
      <c r="G517" s="59"/>
      <c r="H517" s="59">
        <v>5</v>
      </c>
      <c r="I517" s="59">
        <v>7</v>
      </c>
      <c r="J517" s="59"/>
      <c r="K517" s="61">
        <v>1</v>
      </c>
      <c r="L517" t="s">
        <v>153</v>
      </c>
    </row>
    <row r="518" spans="1:12" outlineLevel="1" x14ac:dyDescent="0.25">
      <c r="A518" s="52">
        <f t="shared" si="55"/>
        <v>34</v>
      </c>
      <c r="B518" s="52" t="str">
        <f t="shared" si="56"/>
        <v/>
      </c>
      <c r="C518" s="58">
        <f t="shared" si="53"/>
        <v>2</v>
      </c>
      <c r="D518" s="58" t="str">
        <f t="shared" si="54"/>
        <v>C</v>
      </c>
      <c r="E518" s="59">
        <v>16</v>
      </c>
      <c r="F518" s="59">
        <v>24</v>
      </c>
      <c r="G518" s="59"/>
      <c r="H518" s="59">
        <v>27</v>
      </c>
      <c r="I518" s="59">
        <v>29</v>
      </c>
      <c r="J518" s="59"/>
      <c r="K518" s="61">
        <v>2</v>
      </c>
      <c r="L518" t="s">
        <v>153</v>
      </c>
    </row>
    <row r="519" spans="1:12" outlineLevel="1" x14ac:dyDescent="0.25">
      <c r="A519" s="52">
        <f t="shared" si="55"/>
        <v>34</v>
      </c>
      <c r="B519" s="52" t="str">
        <f t="shared" si="56"/>
        <v/>
      </c>
      <c r="C519" s="58">
        <f t="shared" si="53"/>
        <v>3</v>
      </c>
      <c r="D519" s="58" t="str">
        <f t="shared" si="54"/>
        <v>C</v>
      </c>
      <c r="E519" s="59">
        <v>26</v>
      </c>
      <c r="F519" s="59">
        <v>32</v>
      </c>
      <c r="G519" s="59"/>
      <c r="H519" s="59">
        <v>20</v>
      </c>
      <c r="I519" s="59">
        <v>21</v>
      </c>
      <c r="J519" s="59"/>
      <c r="K519" s="61">
        <v>3</v>
      </c>
      <c r="L519" t="s">
        <v>153</v>
      </c>
    </row>
    <row r="520" spans="1:12" outlineLevel="1" x14ac:dyDescent="0.25">
      <c r="A520" s="52">
        <f t="shared" si="55"/>
        <v>34</v>
      </c>
      <c r="B520" s="52" t="str">
        <f t="shared" si="56"/>
        <v/>
      </c>
      <c r="C520" s="58">
        <f t="shared" si="53"/>
        <v>4</v>
      </c>
      <c r="D520" s="58" t="str">
        <f t="shared" si="54"/>
        <v>C</v>
      </c>
      <c r="E520" s="59">
        <v>23</v>
      </c>
      <c r="F520" s="59">
        <v>18</v>
      </c>
      <c r="G520" s="59"/>
      <c r="H520" s="59">
        <v>22</v>
      </c>
      <c r="I520" s="59">
        <v>34</v>
      </c>
      <c r="J520" s="59"/>
      <c r="K520" s="61">
        <v>4</v>
      </c>
      <c r="L520" t="s">
        <v>153</v>
      </c>
    </row>
    <row r="521" spans="1:12" outlineLevel="1" x14ac:dyDescent="0.25">
      <c r="A521" s="52">
        <f t="shared" si="55"/>
        <v>34</v>
      </c>
      <c r="B521" s="52" t="str">
        <f t="shared" si="56"/>
        <v/>
      </c>
      <c r="C521" s="58">
        <f t="shared" si="53"/>
        <v>5</v>
      </c>
      <c r="D521" s="58" t="str">
        <f t="shared" si="54"/>
        <v>C</v>
      </c>
      <c r="E521" s="59">
        <v>9</v>
      </c>
      <c r="F521" s="59">
        <v>11</v>
      </c>
      <c r="G521" s="59"/>
      <c r="H521" s="59">
        <v>12</v>
      </c>
      <c r="I521" s="59">
        <v>25</v>
      </c>
      <c r="J521" s="59"/>
      <c r="K521" s="61">
        <v>5</v>
      </c>
      <c r="L521" t="s">
        <v>153</v>
      </c>
    </row>
    <row r="522" spans="1:12" outlineLevel="1" x14ac:dyDescent="0.25">
      <c r="A522" s="52">
        <f t="shared" si="55"/>
        <v>34</v>
      </c>
      <c r="B522" s="52" t="str">
        <f t="shared" si="56"/>
        <v/>
      </c>
      <c r="C522" s="58">
        <f t="shared" si="53"/>
        <v>6</v>
      </c>
      <c r="D522" s="58" t="str">
        <f t="shared" si="54"/>
        <v>C</v>
      </c>
      <c r="E522" s="59">
        <v>1</v>
      </c>
      <c r="F522" s="59">
        <v>19</v>
      </c>
      <c r="G522" s="59"/>
      <c r="H522" s="59">
        <v>4</v>
      </c>
      <c r="I522" s="59">
        <v>17</v>
      </c>
      <c r="J522" s="59"/>
      <c r="K522" s="61">
        <v>6</v>
      </c>
      <c r="L522" t="s">
        <v>153</v>
      </c>
    </row>
    <row r="523" spans="1:12" outlineLevel="1" x14ac:dyDescent="0.25">
      <c r="A523" s="52">
        <f t="shared" si="55"/>
        <v>34</v>
      </c>
      <c r="B523" s="52" t="str">
        <f t="shared" si="56"/>
        <v/>
      </c>
      <c r="C523" s="58">
        <f t="shared" si="53"/>
        <v>7</v>
      </c>
      <c r="D523" s="58" t="str">
        <f t="shared" si="54"/>
        <v>C</v>
      </c>
      <c r="E523" s="59">
        <v>14</v>
      </c>
      <c r="F523" s="59">
        <v>15</v>
      </c>
      <c r="G523" s="59"/>
      <c r="H523" s="59">
        <v>8</v>
      </c>
      <c r="I523" s="59">
        <v>30</v>
      </c>
      <c r="J523" s="59"/>
      <c r="K523" s="61">
        <v>7</v>
      </c>
      <c r="L523" t="s">
        <v>153</v>
      </c>
    </row>
    <row r="524" spans="1:12" outlineLevel="1" x14ac:dyDescent="0.25">
      <c r="A524" s="52">
        <f t="shared" si="55"/>
        <v>34</v>
      </c>
      <c r="B524" s="52" t="str">
        <f t="shared" si="56"/>
        <v/>
      </c>
      <c r="C524" s="58">
        <f t="shared" si="53"/>
        <v>8</v>
      </c>
      <c r="D524" s="58" t="str">
        <f t="shared" si="54"/>
        <v>C</v>
      </c>
      <c r="E524" s="59">
        <v>2</v>
      </c>
      <c r="F524" s="59">
        <v>13</v>
      </c>
      <c r="G524" s="59">
        <v>3</v>
      </c>
      <c r="H524" s="59">
        <v>10</v>
      </c>
      <c r="I524" s="59">
        <v>28</v>
      </c>
      <c r="J524" s="59">
        <v>31</v>
      </c>
      <c r="K524" s="61">
        <v>8</v>
      </c>
      <c r="L524" t="s">
        <v>153</v>
      </c>
    </row>
    <row r="525" spans="1:12" outlineLevel="1" x14ac:dyDescent="0.25">
      <c r="A525" s="52">
        <f t="shared" si="55"/>
        <v>34</v>
      </c>
      <c r="B525" s="52" t="str">
        <f t="shared" si="56"/>
        <v/>
      </c>
      <c r="C525" s="58">
        <f t="shared" si="53"/>
        <v>1</v>
      </c>
      <c r="D525" s="58" t="str">
        <f t="shared" si="54"/>
        <v>D</v>
      </c>
      <c r="E525" s="58">
        <v>2</v>
      </c>
      <c r="F525" s="58">
        <v>4</v>
      </c>
      <c r="G525" s="58"/>
      <c r="H525" s="58">
        <v>13</v>
      </c>
      <c r="I525" s="58">
        <v>22</v>
      </c>
      <c r="J525" s="58"/>
      <c r="K525" s="61">
        <v>1</v>
      </c>
      <c r="L525" t="s">
        <v>154</v>
      </c>
    </row>
    <row r="526" spans="1:12" outlineLevel="1" x14ac:dyDescent="0.25">
      <c r="A526" s="52">
        <f t="shared" si="55"/>
        <v>34</v>
      </c>
      <c r="B526" s="52" t="str">
        <f t="shared" si="56"/>
        <v/>
      </c>
      <c r="C526" s="58">
        <f t="shared" si="53"/>
        <v>2</v>
      </c>
      <c r="D526" s="58" t="str">
        <f t="shared" si="54"/>
        <v>D</v>
      </c>
      <c r="E526" s="58">
        <v>17</v>
      </c>
      <c r="F526" s="58">
        <v>24</v>
      </c>
      <c r="G526" s="58"/>
      <c r="H526" s="58">
        <v>14</v>
      </c>
      <c r="I526" s="58">
        <v>21</v>
      </c>
      <c r="J526" s="58"/>
      <c r="K526" s="61">
        <v>2</v>
      </c>
      <c r="L526" t="s">
        <v>154</v>
      </c>
    </row>
    <row r="527" spans="1:12" outlineLevel="1" x14ac:dyDescent="0.25">
      <c r="A527" s="52">
        <f t="shared" si="55"/>
        <v>34</v>
      </c>
      <c r="B527" s="52" t="str">
        <f t="shared" si="56"/>
        <v/>
      </c>
      <c r="C527" s="58">
        <f t="shared" si="53"/>
        <v>3</v>
      </c>
      <c r="D527" s="58" t="str">
        <f t="shared" si="54"/>
        <v>D</v>
      </c>
      <c r="E527" s="58">
        <v>3</v>
      </c>
      <c r="F527" s="58">
        <v>9</v>
      </c>
      <c r="G527" s="58"/>
      <c r="H527" s="58">
        <v>12</v>
      </c>
      <c r="I527" s="58">
        <v>27</v>
      </c>
      <c r="J527" s="58"/>
      <c r="K527" s="61">
        <v>3</v>
      </c>
      <c r="L527" t="s">
        <v>154</v>
      </c>
    </row>
    <row r="528" spans="1:12" outlineLevel="1" x14ac:dyDescent="0.25">
      <c r="A528" s="52">
        <f t="shared" si="55"/>
        <v>34</v>
      </c>
      <c r="B528" s="52" t="str">
        <f t="shared" si="56"/>
        <v/>
      </c>
      <c r="C528" s="58">
        <f t="shared" si="53"/>
        <v>4</v>
      </c>
      <c r="D528" s="58" t="str">
        <f t="shared" si="54"/>
        <v>D</v>
      </c>
      <c r="E528" s="58">
        <v>23</v>
      </c>
      <c r="F528" s="58">
        <v>25</v>
      </c>
      <c r="G528" s="58"/>
      <c r="H528" s="58">
        <v>30</v>
      </c>
      <c r="I528" s="58">
        <v>33</v>
      </c>
      <c r="J528" s="58"/>
      <c r="K528" s="61">
        <v>4</v>
      </c>
      <c r="L528" t="s">
        <v>154</v>
      </c>
    </row>
    <row r="529" spans="1:13" outlineLevel="1" x14ac:dyDescent="0.25">
      <c r="A529" s="52">
        <f t="shared" si="55"/>
        <v>34</v>
      </c>
      <c r="B529" s="52" t="str">
        <f t="shared" si="56"/>
        <v/>
      </c>
      <c r="C529" s="58">
        <f t="shared" si="53"/>
        <v>5</v>
      </c>
      <c r="D529" s="58" t="str">
        <f t="shared" si="54"/>
        <v>D</v>
      </c>
      <c r="E529" s="58">
        <v>10</v>
      </c>
      <c r="F529" s="58">
        <v>18</v>
      </c>
      <c r="G529" s="58"/>
      <c r="H529" s="58">
        <v>1</v>
      </c>
      <c r="I529" s="58">
        <v>20</v>
      </c>
      <c r="J529" s="58"/>
      <c r="K529" s="61">
        <v>5</v>
      </c>
      <c r="L529" t="s">
        <v>154</v>
      </c>
    </row>
    <row r="530" spans="1:13" outlineLevel="1" x14ac:dyDescent="0.25">
      <c r="A530" s="52">
        <f t="shared" si="55"/>
        <v>34</v>
      </c>
      <c r="B530" s="52" t="str">
        <f t="shared" si="56"/>
        <v/>
      </c>
      <c r="C530" s="58">
        <f t="shared" si="53"/>
        <v>6</v>
      </c>
      <c r="D530" s="58" t="str">
        <f t="shared" si="54"/>
        <v>D</v>
      </c>
      <c r="E530" s="58">
        <v>6</v>
      </c>
      <c r="F530" s="58">
        <v>8</v>
      </c>
      <c r="G530" s="58"/>
      <c r="H530" s="58">
        <v>19</v>
      </c>
      <c r="I530" s="58">
        <v>29</v>
      </c>
      <c r="J530" s="58"/>
      <c r="K530" s="61">
        <v>6</v>
      </c>
      <c r="L530" t="s">
        <v>154</v>
      </c>
    </row>
    <row r="531" spans="1:13" outlineLevel="1" x14ac:dyDescent="0.25">
      <c r="A531" s="52">
        <f t="shared" si="55"/>
        <v>34</v>
      </c>
      <c r="B531" s="52" t="str">
        <f t="shared" si="56"/>
        <v/>
      </c>
      <c r="C531" s="58">
        <f t="shared" si="53"/>
        <v>7</v>
      </c>
      <c r="D531" s="58" t="str">
        <f t="shared" si="54"/>
        <v>D</v>
      </c>
      <c r="E531" s="58">
        <v>7</v>
      </c>
      <c r="F531" s="58">
        <v>32</v>
      </c>
      <c r="G531" s="58"/>
      <c r="H531" s="58">
        <v>11</v>
      </c>
      <c r="I531" s="58">
        <v>28</v>
      </c>
      <c r="J531" s="58"/>
      <c r="K531" s="61">
        <v>7</v>
      </c>
      <c r="L531" t="s">
        <v>154</v>
      </c>
    </row>
    <row r="532" spans="1:13" ht="15.75" outlineLevel="1" thickBot="1" x14ac:dyDescent="0.3">
      <c r="A532" s="52">
        <f t="shared" si="55"/>
        <v>34</v>
      </c>
      <c r="B532" s="52" t="str">
        <f t="shared" si="56"/>
        <v/>
      </c>
      <c r="C532" s="58">
        <f t="shared" si="53"/>
        <v>8</v>
      </c>
      <c r="D532" s="58" t="str">
        <f t="shared" si="54"/>
        <v>D</v>
      </c>
      <c r="E532" s="58">
        <v>5</v>
      </c>
      <c r="F532" s="58">
        <v>26</v>
      </c>
      <c r="G532" s="58">
        <v>31</v>
      </c>
      <c r="H532" s="58">
        <v>15</v>
      </c>
      <c r="I532" s="58">
        <v>16</v>
      </c>
      <c r="J532" s="58">
        <v>34</v>
      </c>
      <c r="K532" s="61">
        <v>8</v>
      </c>
      <c r="L532" t="s">
        <v>154</v>
      </c>
    </row>
    <row r="533" spans="1:13" ht="15.75" outlineLevel="1" thickTop="1" x14ac:dyDescent="0.25">
      <c r="A533" s="64">
        <v>35</v>
      </c>
      <c r="B533" s="64" t="str">
        <f t="shared" si="56"/>
        <v/>
      </c>
      <c r="C533" s="62">
        <f t="shared" si="53"/>
        <v>1</v>
      </c>
      <c r="D533" s="62" t="str">
        <f t="shared" si="54"/>
        <v>A</v>
      </c>
      <c r="E533" s="63">
        <v>10</v>
      </c>
      <c r="F533" s="63">
        <v>24</v>
      </c>
      <c r="G533" s="63"/>
      <c r="H533" s="63">
        <v>3</v>
      </c>
      <c r="I533" s="63">
        <v>17</v>
      </c>
      <c r="J533" s="63"/>
      <c r="K533" s="61">
        <v>1</v>
      </c>
      <c r="L533" t="s">
        <v>151</v>
      </c>
      <c r="M533" s="186" t="s">
        <v>281</v>
      </c>
    </row>
    <row r="534" spans="1:13" outlineLevel="1" x14ac:dyDescent="0.25">
      <c r="A534" s="64">
        <f>A533</f>
        <v>35</v>
      </c>
      <c r="B534" s="64" t="str">
        <f t="shared" si="56"/>
        <v/>
      </c>
      <c r="C534" s="62">
        <f t="shared" si="53"/>
        <v>2</v>
      </c>
      <c r="D534" s="62" t="str">
        <f t="shared" si="54"/>
        <v>A</v>
      </c>
      <c r="E534" s="63">
        <v>12</v>
      </c>
      <c r="F534" s="63">
        <v>22</v>
      </c>
      <c r="G534" s="63"/>
      <c r="H534" s="63">
        <v>9</v>
      </c>
      <c r="I534" s="63">
        <v>14</v>
      </c>
      <c r="J534" s="63"/>
      <c r="K534" s="61">
        <v>2</v>
      </c>
      <c r="L534" t="s">
        <v>151</v>
      </c>
    </row>
    <row r="535" spans="1:13" outlineLevel="1" x14ac:dyDescent="0.25">
      <c r="A535" s="64">
        <f>A534</f>
        <v>35</v>
      </c>
      <c r="B535" s="64" t="str">
        <f t="shared" si="56"/>
        <v/>
      </c>
      <c r="C535" s="62">
        <f t="shared" si="53"/>
        <v>3</v>
      </c>
      <c r="D535" s="62" t="str">
        <f t="shared" si="54"/>
        <v>A</v>
      </c>
      <c r="E535" s="63">
        <v>11</v>
      </c>
      <c r="F535" s="63">
        <v>16</v>
      </c>
      <c r="G535" s="63"/>
      <c r="H535" s="63">
        <v>21</v>
      </c>
      <c r="I535" s="63">
        <v>28</v>
      </c>
      <c r="J535" s="63"/>
      <c r="K535" s="61">
        <v>3</v>
      </c>
      <c r="L535" t="s">
        <v>151</v>
      </c>
    </row>
    <row r="536" spans="1:13" outlineLevel="1" x14ac:dyDescent="0.25">
      <c r="A536" s="64">
        <f>A535</f>
        <v>35</v>
      </c>
      <c r="B536" s="64" t="str">
        <f t="shared" si="56"/>
        <v/>
      </c>
      <c r="C536" s="62">
        <f t="shared" si="53"/>
        <v>4</v>
      </c>
      <c r="D536" s="62" t="str">
        <f t="shared" si="54"/>
        <v>A</v>
      </c>
      <c r="E536" s="63">
        <v>30</v>
      </c>
      <c r="F536" s="63">
        <v>31</v>
      </c>
      <c r="G536" s="63"/>
      <c r="H536" s="63">
        <v>7</v>
      </c>
      <c r="I536" s="63">
        <v>27</v>
      </c>
      <c r="J536" s="63"/>
      <c r="K536" s="61">
        <v>4</v>
      </c>
      <c r="L536" t="s">
        <v>151</v>
      </c>
    </row>
    <row r="537" spans="1:13" outlineLevel="1" x14ac:dyDescent="0.25">
      <c r="A537" s="64">
        <f>A536</f>
        <v>35</v>
      </c>
      <c r="B537" s="64" t="str">
        <f t="shared" si="56"/>
        <v/>
      </c>
      <c r="C537" s="62">
        <f t="shared" si="53"/>
        <v>5</v>
      </c>
      <c r="D537" s="62" t="str">
        <f t="shared" si="54"/>
        <v>A</v>
      </c>
      <c r="E537" s="63">
        <v>2</v>
      </c>
      <c r="F537" s="63">
        <v>20</v>
      </c>
      <c r="G537" s="63"/>
      <c r="H537" s="63">
        <v>5</v>
      </c>
      <c r="I537" s="63">
        <v>23</v>
      </c>
      <c r="J537" s="63"/>
      <c r="K537" s="61">
        <v>5</v>
      </c>
      <c r="L537" t="s">
        <v>151</v>
      </c>
    </row>
    <row r="538" spans="1:13" outlineLevel="1" x14ac:dyDescent="0.25">
      <c r="A538" s="64">
        <f t="shared" ref="A538:A564" si="57">A537</f>
        <v>35</v>
      </c>
      <c r="B538" s="64" t="str">
        <f t="shared" si="56"/>
        <v/>
      </c>
      <c r="C538" s="62">
        <f t="shared" si="53"/>
        <v>6</v>
      </c>
      <c r="D538" s="62" t="str">
        <f t="shared" si="54"/>
        <v>A</v>
      </c>
      <c r="E538" s="63">
        <v>19</v>
      </c>
      <c r="F538" s="63">
        <v>25</v>
      </c>
      <c r="G538" s="63"/>
      <c r="H538" s="63">
        <v>29</v>
      </c>
      <c r="I538" s="63">
        <v>35</v>
      </c>
      <c r="J538" s="63"/>
      <c r="K538" s="61">
        <v>6</v>
      </c>
      <c r="L538" t="s">
        <v>151</v>
      </c>
    </row>
    <row r="539" spans="1:13" outlineLevel="1" x14ac:dyDescent="0.25">
      <c r="A539" s="64">
        <f t="shared" si="57"/>
        <v>35</v>
      </c>
      <c r="B539" s="64" t="str">
        <f t="shared" si="56"/>
        <v/>
      </c>
      <c r="C539" s="62">
        <f t="shared" si="53"/>
        <v>7</v>
      </c>
      <c r="D539" s="62" t="str">
        <f t="shared" si="54"/>
        <v>A</v>
      </c>
      <c r="E539" s="63">
        <v>15</v>
      </c>
      <c r="F539" s="63">
        <v>32</v>
      </c>
      <c r="G539" s="63">
        <v>26</v>
      </c>
      <c r="H539" s="63">
        <v>6</v>
      </c>
      <c r="I539" s="63">
        <v>8</v>
      </c>
      <c r="J539" s="63"/>
      <c r="K539" s="61">
        <v>7</v>
      </c>
      <c r="L539" t="s">
        <v>151</v>
      </c>
    </row>
    <row r="540" spans="1:13" outlineLevel="1" x14ac:dyDescent="0.25">
      <c r="A540" s="64">
        <f t="shared" si="57"/>
        <v>35</v>
      </c>
      <c r="B540" s="64" t="str">
        <f t="shared" si="56"/>
        <v/>
      </c>
      <c r="C540" s="62">
        <f t="shared" si="53"/>
        <v>8</v>
      </c>
      <c r="D540" s="62" t="str">
        <f t="shared" si="54"/>
        <v>A</v>
      </c>
      <c r="E540" s="63">
        <v>13</v>
      </c>
      <c r="F540" s="63">
        <v>18</v>
      </c>
      <c r="G540" s="63">
        <v>33</v>
      </c>
      <c r="H540" s="63">
        <v>4</v>
      </c>
      <c r="I540" s="63">
        <v>1</v>
      </c>
      <c r="J540" s="63">
        <v>34</v>
      </c>
      <c r="K540" s="61">
        <v>8</v>
      </c>
      <c r="L540" t="s">
        <v>151</v>
      </c>
    </row>
    <row r="541" spans="1:13" outlineLevel="1" x14ac:dyDescent="0.25">
      <c r="A541" s="64">
        <f t="shared" si="57"/>
        <v>35</v>
      </c>
      <c r="B541" s="64" t="str">
        <f t="shared" si="56"/>
        <v/>
      </c>
      <c r="C541" s="62">
        <f t="shared" si="53"/>
        <v>1</v>
      </c>
      <c r="D541" s="62" t="str">
        <f t="shared" si="54"/>
        <v>B</v>
      </c>
      <c r="E541" s="63">
        <v>18</v>
      </c>
      <c r="F541" s="63">
        <v>28</v>
      </c>
      <c r="G541" s="63"/>
      <c r="H541" s="63">
        <v>1</v>
      </c>
      <c r="I541" s="63">
        <v>5</v>
      </c>
      <c r="J541" s="63"/>
      <c r="K541" s="61">
        <v>1</v>
      </c>
      <c r="L541" t="s">
        <v>152</v>
      </c>
    </row>
    <row r="542" spans="1:13" outlineLevel="1" x14ac:dyDescent="0.25">
      <c r="A542" s="64">
        <f t="shared" si="57"/>
        <v>35</v>
      </c>
      <c r="B542" s="64" t="str">
        <f t="shared" si="56"/>
        <v/>
      </c>
      <c r="C542" s="62">
        <f t="shared" si="53"/>
        <v>2</v>
      </c>
      <c r="D542" s="62" t="str">
        <f t="shared" si="54"/>
        <v>B</v>
      </c>
      <c r="E542" s="63">
        <v>21</v>
      </c>
      <c r="F542" s="63">
        <v>31</v>
      </c>
      <c r="G542" s="63"/>
      <c r="H542" s="63">
        <v>32</v>
      </c>
      <c r="I542" s="63">
        <v>22</v>
      </c>
      <c r="J542" s="63"/>
      <c r="K542" s="61">
        <v>2</v>
      </c>
      <c r="L542" t="s">
        <v>152</v>
      </c>
    </row>
    <row r="543" spans="1:13" outlineLevel="1" x14ac:dyDescent="0.25">
      <c r="A543" s="64">
        <f t="shared" si="57"/>
        <v>35</v>
      </c>
      <c r="B543" s="64" t="str">
        <f t="shared" si="56"/>
        <v/>
      </c>
      <c r="C543" s="62">
        <f t="shared" si="53"/>
        <v>3</v>
      </c>
      <c r="D543" s="62" t="str">
        <f t="shared" si="54"/>
        <v>B</v>
      </c>
      <c r="E543" s="63">
        <v>7</v>
      </c>
      <c r="F543" s="63">
        <v>34</v>
      </c>
      <c r="G543" s="63"/>
      <c r="H543" s="63">
        <v>6</v>
      </c>
      <c r="I543" s="63">
        <v>26</v>
      </c>
      <c r="J543" s="63"/>
      <c r="K543" s="61">
        <v>3</v>
      </c>
      <c r="L543" t="s">
        <v>152</v>
      </c>
    </row>
    <row r="544" spans="1:13" outlineLevel="1" x14ac:dyDescent="0.25">
      <c r="A544" s="64">
        <f t="shared" si="57"/>
        <v>35</v>
      </c>
      <c r="B544" s="64" t="str">
        <f t="shared" si="56"/>
        <v/>
      </c>
      <c r="C544" s="62">
        <f t="shared" si="53"/>
        <v>4</v>
      </c>
      <c r="D544" s="62" t="str">
        <f t="shared" si="54"/>
        <v>B</v>
      </c>
      <c r="E544" s="63">
        <v>23</v>
      </c>
      <c r="F544" s="63">
        <v>27</v>
      </c>
      <c r="G544" s="63"/>
      <c r="H544" s="63">
        <v>4</v>
      </c>
      <c r="I544" s="63">
        <v>12</v>
      </c>
      <c r="J544" s="63"/>
      <c r="K544" s="61">
        <v>4</v>
      </c>
      <c r="L544" t="s">
        <v>152</v>
      </c>
    </row>
    <row r="545" spans="1:12" outlineLevel="1" x14ac:dyDescent="0.25">
      <c r="A545" s="64">
        <f t="shared" si="57"/>
        <v>35</v>
      </c>
      <c r="B545" s="64" t="str">
        <f t="shared" si="56"/>
        <v/>
      </c>
      <c r="C545" s="62">
        <f t="shared" si="53"/>
        <v>5</v>
      </c>
      <c r="D545" s="62" t="str">
        <f t="shared" si="54"/>
        <v>B</v>
      </c>
      <c r="E545" s="63">
        <v>10</v>
      </c>
      <c r="F545" s="63">
        <v>33</v>
      </c>
      <c r="G545" s="63"/>
      <c r="H545" s="63">
        <v>11</v>
      </c>
      <c r="I545" s="63">
        <v>35</v>
      </c>
      <c r="J545" s="63"/>
      <c r="K545" s="61">
        <v>5</v>
      </c>
      <c r="L545" t="s">
        <v>152</v>
      </c>
    </row>
    <row r="546" spans="1:12" outlineLevel="1" x14ac:dyDescent="0.25">
      <c r="A546" s="64">
        <f t="shared" si="57"/>
        <v>35</v>
      </c>
      <c r="B546" s="64" t="str">
        <f t="shared" si="56"/>
        <v/>
      </c>
      <c r="C546" s="62">
        <f t="shared" si="53"/>
        <v>6</v>
      </c>
      <c r="D546" s="62" t="str">
        <f t="shared" si="54"/>
        <v>B</v>
      </c>
      <c r="E546" s="63">
        <v>3</v>
      </c>
      <c r="F546" s="63">
        <v>15</v>
      </c>
      <c r="G546" s="63"/>
      <c r="H546" s="63">
        <v>13</v>
      </c>
      <c r="I546" s="63">
        <v>19</v>
      </c>
      <c r="J546" s="63"/>
      <c r="K546" s="61">
        <v>6</v>
      </c>
      <c r="L546" t="s">
        <v>152</v>
      </c>
    </row>
    <row r="547" spans="1:12" outlineLevel="1" x14ac:dyDescent="0.25">
      <c r="A547" s="64">
        <f t="shared" si="57"/>
        <v>35</v>
      </c>
      <c r="B547" s="64" t="str">
        <f t="shared" si="56"/>
        <v/>
      </c>
      <c r="C547" s="62">
        <f t="shared" si="53"/>
        <v>7</v>
      </c>
      <c r="D547" s="62" t="str">
        <f t="shared" si="54"/>
        <v>B</v>
      </c>
      <c r="E547" s="63">
        <v>8</v>
      </c>
      <c r="F547" s="63">
        <v>25</v>
      </c>
      <c r="G547" s="63">
        <v>29</v>
      </c>
      <c r="H547" s="63">
        <v>16</v>
      </c>
      <c r="I547" s="63">
        <v>20</v>
      </c>
      <c r="J547" s="63"/>
      <c r="K547" s="61">
        <v>7</v>
      </c>
      <c r="L547" t="s">
        <v>152</v>
      </c>
    </row>
    <row r="548" spans="1:12" outlineLevel="1" x14ac:dyDescent="0.25">
      <c r="A548" s="64">
        <f t="shared" si="57"/>
        <v>35</v>
      </c>
      <c r="B548" s="64" t="str">
        <f t="shared" si="56"/>
        <v/>
      </c>
      <c r="C548" s="62">
        <f t="shared" si="53"/>
        <v>8</v>
      </c>
      <c r="D548" s="62" t="str">
        <f t="shared" si="54"/>
        <v>B</v>
      </c>
      <c r="E548" s="63">
        <v>9</v>
      </c>
      <c r="F548" s="63">
        <v>30</v>
      </c>
      <c r="G548" s="63">
        <v>2</v>
      </c>
      <c r="H548" s="63">
        <v>14</v>
      </c>
      <c r="I548" s="63">
        <v>17</v>
      </c>
      <c r="J548" s="63">
        <v>24</v>
      </c>
      <c r="K548" s="61">
        <v>8</v>
      </c>
      <c r="L548" t="s">
        <v>152</v>
      </c>
    </row>
    <row r="549" spans="1:12" outlineLevel="1" x14ac:dyDescent="0.25">
      <c r="A549" s="64">
        <f t="shared" si="57"/>
        <v>35</v>
      </c>
      <c r="B549" s="64" t="str">
        <f t="shared" si="56"/>
        <v/>
      </c>
      <c r="C549" s="62">
        <f t="shared" si="53"/>
        <v>1</v>
      </c>
      <c r="D549" s="62" t="str">
        <f t="shared" si="54"/>
        <v>C</v>
      </c>
      <c r="E549" s="63">
        <v>29</v>
      </c>
      <c r="F549" s="63">
        <v>32</v>
      </c>
      <c r="G549" s="63"/>
      <c r="H549" s="63">
        <v>2</v>
      </c>
      <c r="I549" s="63">
        <v>4</v>
      </c>
      <c r="J549" s="63"/>
      <c r="K549" s="61">
        <v>1</v>
      </c>
      <c r="L549" t="s">
        <v>153</v>
      </c>
    </row>
    <row r="550" spans="1:12" outlineLevel="1" x14ac:dyDescent="0.25">
      <c r="A550" s="64">
        <f t="shared" si="57"/>
        <v>35</v>
      </c>
      <c r="B550" s="64" t="str">
        <f t="shared" si="56"/>
        <v/>
      </c>
      <c r="C550" s="62">
        <f t="shared" ref="C550:C613" si="58">K550</f>
        <v>2</v>
      </c>
      <c r="D550" s="62" t="str">
        <f t="shared" ref="D550:D613" si="59">IF(C550="","",L550)</f>
        <v>C</v>
      </c>
      <c r="E550" s="63">
        <v>23</v>
      </c>
      <c r="F550" s="63">
        <v>25</v>
      </c>
      <c r="G550" s="63"/>
      <c r="H550" s="63">
        <v>9</v>
      </c>
      <c r="I550" s="63">
        <v>11</v>
      </c>
      <c r="J550" s="63"/>
      <c r="K550" s="61">
        <v>2</v>
      </c>
      <c r="L550" t="s">
        <v>153</v>
      </c>
    </row>
    <row r="551" spans="1:12" outlineLevel="1" x14ac:dyDescent="0.25">
      <c r="A551" s="64">
        <f t="shared" si="57"/>
        <v>35</v>
      </c>
      <c r="B551" s="64" t="str">
        <f t="shared" si="56"/>
        <v/>
      </c>
      <c r="C551" s="62">
        <f t="shared" si="58"/>
        <v>3</v>
      </c>
      <c r="D551" s="62" t="str">
        <f t="shared" si="59"/>
        <v>C</v>
      </c>
      <c r="E551" s="63">
        <v>1</v>
      </c>
      <c r="F551" s="63">
        <v>14</v>
      </c>
      <c r="G551" s="63"/>
      <c r="H551" s="63">
        <v>15</v>
      </c>
      <c r="I551" s="63">
        <v>22</v>
      </c>
      <c r="J551" s="63"/>
      <c r="K551" s="61">
        <v>3</v>
      </c>
      <c r="L551" t="s">
        <v>153</v>
      </c>
    </row>
    <row r="552" spans="1:12" outlineLevel="1" x14ac:dyDescent="0.25">
      <c r="A552" s="64">
        <f t="shared" si="57"/>
        <v>35</v>
      </c>
      <c r="B552" s="64" t="str">
        <f t="shared" si="56"/>
        <v/>
      </c>
      <c r="C552" s="62">
        <f t="shared" si="58"/>
        <v>4</v>
      </c>
      <c r="D552" s="62" t="str">
        <f t="shared" si="59"/>
        <v>C</v>
      </c>
      <c r="E552" s="63">
        <v>19</v>
      </c>
      <c r="F552" s="63">
        <v>24</v>
      </c>
      <c r="G552" s="63"/>
      <c r="H552" s="63">
        <v>7</v>
      </c>
      <c r="I552" s="63">
        <v>33</v>
      </c>
      <c r="J552" s="63"/>
      <c r="K552" s="61">
        <v>4</v>
      </c>
      <c r="L552" t="s">
        <v>153</v>
      </c>
    </row>
    <row r="553" spans="1:12" outlineLevel="1" x14ac:dyDescent="0.25">
      <c r="A553" s="64">
        <f t="shared" si="57"/>
        <v>35</v>
      </c>
      <c r="B553" s="64" t="str">
        <f t="shared" si="56"/>
        <v/>
      </c>
      <c r="C553" s="62">
        <f t="shared" si="58"/>
        <v>5</v>
      </c>
      <c r="D553" s="62" t="str">
        <f t="shared" si="59"/>
        <v>C</v>
      </c>
      <c r="E553" s="63">
        <v>13</v>
      </c>
      <c r="F553" s="63">
        <v>21</v>
      </c>
      <c r="G553" s="63"/>
      <c r="H553" s="63">
        <v>26</v>
      </c>
      <c r="I553" s="63">
        <v>30</v>
      </c>
      <c r="J553" s="63"/>
      <c r="K553" s="61">
        <v>5</v>
      </c>
      <c r="L553" t="s">
        <v>153</v>
      </c>
    </row>
    <row r="554" spans="1:12" outlineLevel="1" x14ac:dyDescent="0.25">
      <c r="A554" s="64">
        <f t="shared" si="57"/>
        <v>35</v>
      </c>
      <c r="B554" s="64" t="str">
        <f t="shared" si="56"/>
        <v/>
      </c>
      <c r="C554" s="62">
        <f t="shared" si="58"/>
        <v>6</v>
      </c>
      <c r="D554" s="62" t="str">
        <f t="shared" si="59"/>
        <v>C</v>
      </c>
      <c r="E554" s="63">
        <v>8</v>
      </c>
      <c r="F554" s="63">
        <v>17</v>
      </c>
      <c r="G554" s="63"/>
      <c r="H554" s="63">
        <v>18</v>
      </c>
      <c r="I554" s="63">
        <v>34</v>
      </c>
      <c r="J554" s="63"/>
      <c r="K554" s="61">
        <v>6</v>
      </c>
      <c r="L554" t="s">
        <v>153</v>
      </c>
    </row>
    <row r="555" spans="1:12" outlineLevel="1" x14ac:dyDescent="0.25">
      <c r="A555" s="64">
        <f t="shared" si="57"/>
        <v>35</v>
      </c>
      <c r="B555" s="64" t="str">
        <f t="shared" si="56"/>
        <v/>
      </c>
      <c r="C555" s="62">
        <f t="shared" si="58"/>
        <v>7</v>
      </c>
      <c r="D555" s="62" t="str">
        <f t="shared" si="59"/>
        <v>C</v>
      </c>
      <c r="E555" s="63">
        <v>31</v>
      </c>
      <c r="F555" s="63">
        <v>35</v>
      </c>
      <c r="G555" s="63">
        <v>12</v>
      </c>
      <c r="H555" s="63">
        <v>3</v>
      </c>
      <c r="I555" s="63">
        <v>5</v>
      </c>
      <c r="J555" s="63"/>
      <c r="K555" s="61">
        <v>7</v>
      </c>
      <c r="L555" t="s">
        <v>153</v>
      </c>
    </row>
    <row r="556" spans="1:12" outlineLevel="1" x14ac:dyDescent="0.25">
      <c r="A556" s="64">
        <f t="shared" si="57"/>
        <v>35</v>
      </c>
      <c r="B556" s="64" t="str">
        <f t="shared" si="56"/>
        <v/>
      </c>
      <c r="C556" s="62">
        <f t="shared" si="58"/>
        <v>8</v>
      </c>
      <c r="D556" s="62" t="str">
        <f t="shared" si="59"/>
        <v>C</v>
      </c>
      <c r="E556" s="63">
        <v>6</v>
      </c>
      <c r="F556" s="63">
        <v>10</v>
      </c>
      <c r="G556" s="63">
        <v>16</v>
      </c>
      <c r="H556" s="63">
        <v>20</v>
      </c>
      <c r="I556" s="63">
        <v>27</v>
      </c>
      <c r="J556" s="63">
        <v>28</v>
      </c>
      <c r="K556" s="61">
        <v>8</v>
      </c>
      <c r="L556" t="s">
        <v>153</v>
      </c>
    </row>
    <row r="557" spans="1:12" outlineLevel="1" x14ac:dyDescent="0.25">
      <c r="A557" s="64">
        <f t="shared" si="57"/>
        <v>35</v>
      </c>
      <c r="B557" s="64" t="str">
        <f t="shared" si="56"/>
        <v/>
      </c>
      <c r="C557" s="62">
        <f t="shared" si="58"/>
        <v>1</v>
      </c>
      <c r="D557" s="62" t="str">
        <f t="shared" si="59"/>
        <v>D</v>
      </c>
      <c r="E557" s="62">
        <v>2</v>
      </c>
      <c r="F557" s="62">
        <v>34</v>
      </c>
      <c r="G557" s="63"/>
      <c r="H557" s="62">
        <v>11</v>
      </c>
      <c r="I557" s="62">
        <v>27</v>
      </c>
      <c r="J557" s="63"/>
      <c r="K557" s="61">
        <v>1</v>
      </c>
      <c r="L557" t="s">
        <v>154</v>
      </c>
    </row>
    <row r="558" spans="1:12" outlineLevel="1" x14ac:dyDescent="0.25">
      <c r="A558" s="64">
        <f t="shared" si="57"/>
        <v>35</v>
      </c>
      <c r="B558" s="64" t="str">
        <f t="shared" si="56"/>
        <v/>
      </c>
      <c r="C558" s="62">
        <f t="shared" si="58"/>
        <v>2</v>
      </c>
      <c r="D558" s="62" t="str">
        <f t="shared" si="59"/>
        <v>D</v>
      </c>
      <c r="E558" s="62">
        <v>7</v>
      </c>
      <c r="F558" s="62">
        <v>8</v>
      </c>
      <c r="G558" s="63"/>
      <c r="H558" s="62">
        <v>5</v>
      </c>
      <c r="I558" s="62">
        <v>22</v>
      </c>
      <c r="J558" s="63"/>
      <c r="K558" s="61">
        <v>2</v>
      </c>
      <c r="L558" t="s">
        <v>154</v>
      </c>
    </row>
    <row r="559" spans="1:12" outlineLevel="1" x14ac:dyDescent="0.25">
      <c r="A559" s="64">
        <f t="shared" si="57"/>
        <v>35</v>
      </c>
      <c r="B559" s="64" t="str">
        <f t="shared" si="56"/>
        <v/>
      </c>
      <c r="C559" s="62">
        <f t="shared" si="58"/>
        <v>3</v>
      </c>
      <c r="D559" s="62" t="str">
        <f t="shared" si="59"/>
        <v>D</v>
      </c>
      <c r="E559" s="62">
        <v>14</v>
      </c>
      <c r="F559" s="62">
        <v>26</v>
      </c>
      <c r="G559" s="63"/>
      <c r="H559" s="62">
        <v>19</v>
      </c>
      <c r="I559" s="62">
        <v>31</v>
      </c>
      <c r="J559" s="63"/>
      <c r="K559" s="61">
        <v>3</v>
      </c>
      <c r="L559" t="s">
        <v>154</v>
      </c>
    </row>
    <row r="560" spans="1:12" outlineLevel="1" x14ac:dyDescent="0.25">
      <c r="A560" s="64">
        <f t="shared" si="57"/>
        <v>35</v>
      </c>
      <c r="B560" s="64" t="str">
        <f t="shared" si="56"/>
        <v/>
      </c>
      <c r="C560" s="62">
        <f t="shared" si="58"/>
        <v>4</v>
      </c>
      <c r="D560" s="62" t="str">
        <f t="shared" si="59"/>
        <v>D</v>
      </c>
      <c r="E560" s="62">
        <v>13</v>
      </c>
      <c r="F560" s="62">
        <v>17</v>
      </c>
      <c r="G560" s="63"/>
      <c r="H560" s="62">
        <v>6</v>
      </c>
      <c r="I560" s="62">
        <v>35</v>
      </c>
      <c r="J560" s="63"/>
      <c r="K560" s="61">
        <v>4</v>
      </c>
      <c r="L560" t="s">
        <v>154</v>
      </c>
    </row>
    <row r="561" spans="1:13" outlineLevel="1" x14ac:dyDescent="0.25">
      <c r="A561" s="64">
        <f t="shared" si="57"/>
        <v>35</v>
      </c>
      <c r="B561" s="64" t="str">
        <f t="shared" si="56"/>
        <v/>
      </c>
      <c r="C561" s="62">
        <f t="shared" si="58"/>
        <v>5</v>
      </c>
      <c r="D561" s="62" t="str">
        <f t="shared" si="59"/>
        <v>D</v>
      </c>
      <c r="E561" s="62">
        <v>9</v>
      </c>
      <c r="F561" s="62">
        <v>20</v>
      </c>
      <c r="G561" s="63"/>
      <c r="H561" s="62">
        <v>1</v>
      </c>
      <c r="I561" s="62">
        <v>33</v>
      </c>
      <c r="J561" s="63"/>
      <c r="K561" s="61">
        <v>5</v>
      </c>
      <c r="L561" t="s">
        <v>154</v>
      </c>
    </row>
    <row r="562" spans="1:13" outlineLevel="1" x14ac:dyDescent="0.25">
      <c r="A562" s="64">
        <f t="shared" si="57"/>
        <v>35</v>
      </c>
      <c r="B562" s="64" t="str">
        <f t="shared" si="56"/>
        <v/>
      </c>
      <c r="C562" s="62">
        <f t="shared" si="58"/>
        <v>6</v>
      </c>
      <c r="D562" s="62" t="str">
        <f t="shared" si="59"/>
        <v>D</v>
      </c>
      <c r="E562" s="62">
        <v>3</v>
      </c>
      <c r="F562" s="62">
        <v>28</v>
      </c>
      <c r="G562" s="63"/>
      <c r="H562" s="62">
        <v>4</v>
      </c>
      <c r="I562" s="62">
        <v>25</v>
      </c>
      <c r="J562" s="63"/>
      <c r="K562" s="61">
        <v>6</v>
      </c>
      <c r="L562" t="s">
        <v>154</v>
      </c>
    </row>
    <row r="563" spans="1:13" outlineLevel="1" x14ac:dyDescent="0.25">
      <c r="A563" s="64">
        <f t="shared" si="57"/>
        <v>35</v>
      </c>
      <c r="B563" s="64" t="str">
        <f t="shared" si="56"/>
        <v/>
      </c>
      <c r="C563" s="62">
        <f t="shared" si="58"/>
        <v>7</v>
      </c>
      <c r="D563" s="62" t="str">
        <f t="shared" si="59"/>
        <v>D</v>
      </c>
      <c r="E563" s="62">
        <v>10</v>
      </c>
      <c r="F563" s="62">
        <v>32</v>
      </c>
      <c r="G563" s="62">
        <v>21</v>
      </c>
      <c r="H563" s="62">
        <v>12</v>
      </c>
      <c r="I563" s="62">
        <v>18</v>
      </c>
      <c r="J563" s="63"/>
      <c r="K563" s="61">
        <v>7</v>
      </c>
      <c r="L563" t="s">
        <v>154</v>
      </c>
    </row>
    <row r="564" spans="1:13" ht="15.75" outlineLevel="1" thickBot="1" x14ac:dyDescent="0.3">
      <c r="A564" s="64">
        <f t="shared" si="57"/>
        <v>35</v>
      </c>
      <c r="B564" s="64" t="str">
        <f t="shared" si="56"/>
        <v/>
      </c>
      <c r="C564" s="62">
        <f t="shared" si="58"/>
        <v>8</v>
      </c>
      <c r="D564" s="62" t="str">
        <f t="shared" si="59"/>
        <v>D</v>
      </c>
      <c r="E564" s="62">
        <v>16</v>
      </c>
      <c r="F564" s="62">
        <v>24</v>
      </c>
      <c r="G564" s="62">
        <v>30</v>
      </c>
      <c r="H564" s="62">
        <v>15</v>
      </c>
      <c r="I564" s="62">
        <v>23</v>
      </c>
      <c r="J564" s="62">
        <v>29</v>
      </c>
      <c r="K564" s="61">
        <v>8</v>
      </c>
      <c r="L564" t="s">
        <v>154</v>
      </c>
    </row>
    <row r="565" spans="1:13" ht="15.75" outlineLevel="1" thickTop="1" x14ac:dyDescent="0.25">
      <c r="A565" s="52">
        <v>36</v>
      </c>
      <c r="B565" s="52" t="str">
        <f t="shared" si="56"/>
        <v/>
      </c>
      <c r="C565" s="58">
        <f t="shared" si="58"/>
        <v>1</v>
      </c>
      <c r="D565" s="58" t="str">
        <f t="shared" si="59"/>
        <v>A</v>
      </c>
      <c r="E565" s="59">
        <v>31</v>
      </c>
      <c r="F565" s="59">
        <v>36</v>
      </c>
      <c r="G565" s="59"/>
      <c r="H565" s="59">
        <v>8</v>
      </c>
      <c r="I565" s="59">
        <v>18</v>
      </c>
      <c r="J565" s="59"/>
      <c r="K565" s="61">
        <v>1</v>
      </c>
      <c r="L565" t="s">
        <v>151</v>
      </c>
      <c r="M565" s="186" t="s">
        <v>281</v>
      </c>
    </row>
    <row r="566" spans="1:13" outlineLevel="1" x14ac:dyDescent="0.25">
      <c r="A566" s="52">
        <f t="shared" ref="A566:A600" si="60">A565</f>
        <v>36</v>
      </c>
      <c r="B566" s="52" t="str">
        <f t="shared" si="56"/>
        <v/>
      </c>
      <c r="C566" s="58">
        <f t="shared" si="58"/>
        <v>2</v>
      </c>
      <c r="D566" s="58" t="str">
        <f t="shared" si="59"/>
        <v>A</v>
      </c>
      <c r="E566" s="59">
        <v>21</v>
      </c>
      <c r="F566" s="59">
        <v>26</v>
      </c>
      <c r="G566" s="59"/>
      <c r="H566" s="59">
        <v>4</v>
      </c>
      <c r="I566" s="59">
        <v>32</v>
      </c>
      <c r="J566" s="59"/>
      <c r="K566" s="61">
        <v>2</v>
      </c>
      <c r="L566" t="s">
        <v>151</v>
      </c>
    </row>
    <row r="567" spans="1:13" outlineLevel="1" x14ac:dyDescent="0.25">
      <c r="A567" s="52">
        <f t="shared" si="60"/>
        <v>36</v>
      </c>
      <c r="B567" s="52" t="str">
        <f t="shared" si="56"/>
        <v/>
      </c>
      <c r="C567" s="58">
        <f t="shared" si="58"/>
        <v>3</v>
      </c>
      <c r="D567" s="58" t="str">
        <f t="shared" si="59"/>
        <v>A</v>
      </c>
      <c r="E567" s="59">
        <v>25</v>
      </c>
      <c r="F567" s="59">
        <v>29</v>
      </c>
      <c r="G567" s="59"/>
      <c r="H567" s="59">
        <v>13</v>
      </c>
      <c r="I567" s="59">
        <v>28</v>
      </c>
      <c r="J567" s="59"/>
      <c r="K567" s="61">
        <v>3</v>
      </c>
      <c r="L567" t="s">
        <v>151</v>
      </c>
    </row>
    <row r="568" spans="1:13" outlineLevel="1" x14ac:dyDescent="0.25">
      <c r="A568" s="52">
        <f t="shared" si="60"/>
        <v>36</v>
      </c>
      <c r="B568" s="52" t="str">
        <f t="shared" si="56"/>
        <v/>
      </c>
      <c r="C568" s="58">
        <f t="shared" si="58"/>
        <v>4</v>
      </c>
      <c r="D568" s="58" t="str">
        <f t="shared" si="59"/>
        <v>A</v>
      </c>
      <c r="E568" s="59">
        <v>3</v>
      </c>
      <c r="F568" s="59">
        <v>24</v>
      </c>
      <c r="G568" s="59"/>
      <c r="H568" s="59">
        <v>5</v>
      </c>
      <c r="I568" s="59">
        <v>15</v>
      </c>
      <c r="J568" s="59"/>
      <c r="K568" s="61">
        <v>4</v>
      </c>
      <c r="L568" t="s">
        <v>151</v>
      </c>
    </row>
    <row r="569" spans="1:13" outlineLevel="1" x14ac:dyDescent="0.25">
      <c r="A569" s="52">
        <f t="shared" si="60"/>
        <v>36</v>
      </c>
      <c r="B569" s="52" t="str">
        <f t="shared" si="56"/>
        <v/>
      </c>
      <c r="C569" s="58">
        <f t="shared" si="58"/>
        <v>5</v>
      </c>
      <c r="D569" s="58" t="str">
        <f t="shared" si="59"/>
        <v>A</v>
      </c>
      <c r="E569" s="59">
        <v>9</v>
      </c>
      <c r="F569" s="59">
        <v>16</v>
      </c>
      <c r="G569" s="59"/>
      <c r="H569" s="59">
        <v>1</v>
      </c>
      <c r="I569" s="59">
        <v>34</v>
      </c>
      <c r="J569" s="59"/>
      <c r="K569" s="61">
        <v>5</v>
      </c>
      <c r="L569" t="s">
        <v>151</v>
      </c>
    </row>
    <row r="570" spans="1:13" outlineLevel="1" x14ac:dyDescent="0.25">
      <c r="A570" s="52">
        <f t="shared" si="60"/>
        <v>36</v>
      </c>
      <c r="B570" s="52" t="str">
        <f t="shared" si="56"/>
        <v/>
      </c>
      <c r="C570" s="58">
        <f t="shared" si="58"/>
        <v>6</v>
      </c>
      <c r="D570" s="58" t="str">
        <f t="shared" si="59"/>
        <v>A</v>
      </c>
      <c r="E570" s="59">
        <v>22</v>
      </c>
      <c r="F570" s="59">
        <v>35</v>
      </c>
      <c r="G570" s="59"/>
      <c r="H570" s="59">
        <v>10</v>
      </c>
      <c r="I570" s="59">
        <v>11</v>
      </c>
      <c r="J570" s="59"/>
      <c r="K570" s="61">
        <v>6</v>
      </c>
      <c r="L570" t="s">
        <v>151</v>
      </c>
    </row>
    <row r="571" spans="1:13" outlineLevel="1" x14ac:dyDescent="0.25">
      <c r="A571" s="52">
        <f t="shared" si="60"/>
        <v>36</v>
      </c>
      <c r="B571" s="52" t="str">
        <f t="shared" si="56"/>
        <v/>
      </c>
      <c r="C571" s="58">
        <f t="shared" si="58"/>
        <v>7</v>
      </c>
      <c r="D571" s="58" t="str">
        <f t="shared" si="59"/>
        <v>A</v>
      </c>
      <c r="E571" s="59">
        <v>17</v>
      </c>
      <c r="F571" s="59">
        <v>19</v>
      </c>
      <c r="G571" s="59"/>
      <c r="H571" s="59">
        <v>27</v>
      </c>
      <c r="I571" s="59">
        <v>33</v>
      </c>
      <c r="J571" s="59"/>
      <c r="K571" s="61">
        <v>7</v>
      </c>
      <c r="L571" t="s">
        <v>151</v>
      </c>
    </row>
    <row r="572" spans="1:13" outlineLevel="1" x14ac:dyDescent="0.25">
      <c r="A572" s="52">
        <f t="shared" si="60"/>
        <v>36</v>
      </c>
      <c r="B572" s="52" t="str">
        <f t="shared" si="56"/>
        <v/>
      </c>
      <c r="C572" s="58">
        <f t="shared" si="58"/>
        <v>8</v>
      </c>
      <c r="D572" s="58" t="str">
        <f t="shared" si="59"/>
        <v>A</v>
      </c>
      <c r="E572" s="59">
        <v>20</v>
      </c>
      <c r="F572" s="59">
        <v>23</v>
      </c>
      <c r="G572" s="59"/>
      <c r="H572" s="59">
        <v>7</v>
      </c>
      <c r="I572" s="59">
        <v>14</v>
      </c>
      <c r="J572" s="59"/>
      <c r="K572" s="61">
        <v>8</v>
      </c>
      <c r="L572" t="s">
        <v>151</v>
      </c>
    </row>
    <row r="573" spans="1:13" outlineLevel="1" x14ac:dyDescent="0.25">
      <c r="A573" s="52">
        <f t="shared" si="60"/>
        <v>36</v>
      </c>
      <c r="B573" s="52" t="str">
        <f t="shared" si="56"/>
        <v/>
      </c>
      <c r="C573" s="58">
        <f t="shared" si="58"/>
        <v>9</v>
      </c>
      <c r="D573" s="58" t="str">
        <f t="shared" si="59"/>
        <v>A</v>
      </c>
      <c r="E573" s="59">
        <v>12</v>
      </c>
      <c r="F573" s="59">
        <v>30</v>
      </c>
      <c r="G573" s="59"/>
      <c r="H573" s="59">
        <v>2</v>
      </c>
      <c r="I573" s="59">
        <v>6</v>
      </c>
      <c r="J573" s="59"/>
      <c r="K573" s="61">
        <v>9</v>
      </c>
      <c r="L573" t="s">
        <v>151</v>
      </c>
    </row>
    <row r="574" spans="1:13" outlineLevel="1" x14ac:dyDescent="0.25">
      <c r="A574" s="52">
        <f t="shared" si="60"/>
        <v>36</v>
      </c>
      <c r="B574" s="52" t="str">
        <f t="shared" si="56"/>
        <v/>
      </c>
      <c r="C574" s="58">
        <f t="shared" si="58"/>
        <v>1</v>
      </c>
      <c r="D574" s="58" t="str">
        <f t="shared" si="59"/>
        <v>B</v>
      </c>
      <c r="E574" s="59">
        <v>29</v>
      </c>
      <c r="F574" s="59">
        <v>35</v>
      </c>
      <c r="G574" s="59"/>
      <c r="H574" s="59">
        <v>4</v>
      </c>
      <c r="I574" s="59">
        <v>6</v>
      </c>
      <c r="J574" s="59"/>
      <c r="K574" s="61">
        <v>1</v>
      </c>
      <c r="L574" t="s">
        <v>152</v>
      </c>
    </row>
    <row r="575" spans="1:13" outlineLevel="1" x14ac:dyDescent="0.25">
      <c r="A575" s="52">
        <f t="shared" si="60"/>
        <v>36</v>
      </c>
      <c r="B575" s="52" t="str">
        <f t="shared" si="56"/>
        <v/>
      </c>
      <c r="C575" s="58">
        <f t="shared" si="58"/>
        <v>2</v>
      </c>
      <c r="D575" s="58" t="str">
        <f t="shared" si="59"/>
        <v>B</v>
      </c>
      <c r="E575" s="59">
        <v>5</v>
      </c>
      <c r="F575" s="59">
        <v>18</v>
      </c>
      <c r="G575" s="59"/>
      <c r="H575" s="59">
        <v>16</v>
      </c>
      <c r="I575" s="59">
        <v>20</v>
      </c>
      <c r="J575" s="59"/>
      <c r="K575" s="61">
        <v>2</v>
      </c>
      <c r="L575" t="s">
        <v>152</v>
      </c>
    </row>
    <row r="576" spans="1:13" outlineLevel="1" x14ac:dyDescent="0.25">
      <c r="A576" s="52">
        <f t="shared" si="60"/>
        <v>36</v>
      </c>
      <c r="B576" s="52" t="str">
        <f t="shared" si="56"/>
        <v/>
      </c>
      <c r="C576" s="58">
        <f t="shared" si="58"/>
        <v>3</v>
      </c>
      <c r="D576" s="58" t="str">
        <f t="shared" si="59"/>
        <v>B</v>
      </c>
      <c r="E576" s="59">
        <v>1</v>
      </c>
      <c r="F576" s="59">
        <v>23</v>
      </c>
      <c r="G576" s="59"/>
      <c r="H576" s="59">
        <v>21</v>
      </c>
      <c r="I576" s="59">
        <v>36</v>
      </c>
      <c r="J576" s="59"/>
      <c r="K576" s="61">
        <v>3</v>
      </c>
      <c r="L576" t="s">
        <v>152</v>
      </c>
    </row>
    <row r="577" spans="1:12" outlineLevel="1" x14ac:dyDescent="0.25">
      <c r="A577" s="52">
        <f t="shared" si="60"/>
        <v>36</v>
      </c>
      <c r="B577" s="52" t="str">
        <f t="shared" si="56"/>
        <v/>
      </c>
      <c r="C577" s="58">
        <f t="shared" si="58"/>
        <v>4</v>
      </c>
      <c r="D577" s="58" t="str">
        <f t="shared" si="59"/>
        <v>B</v>
      </c>
      <c r="E577" s="59">
        <v>9</v>
      </c>
      <c r="F577" s="59">
        <v>27</v>
      </c>
      <c r="G577" s="59"/>
      <c r="H577" s="59">
        <v>12</v>
      </c>
      <c r="I577" s="59">
        <v>32</v>
      </c>
      <c r="J577" s="59"/>
      <c r="K577" s="61">
        <v>4</v>
      </c>
      <c r="L577" t="s">
        <v>152</v>
      </c>
    </row>
    <row r="578" spans="1:12" outlineLevel="1" x14ac:dyDescent="0.25">
      <c r="A578" s="52">
        <f t="shared" si="60"/>
        <v>36</v>
      </c>
      <c r="B578" s="52" t="str">
        <f t="shared" si="56"/>
        <v/>
      </c>
      <c r="C578" s="58">
        <f t="shared" si="58"/>
        <v>5</v>
      </c>
      <c r="D578" s="58" t="str">
        <f t="shared" si="59"/>
        <v>B</v>
      </c>
      <c r="E578" s="59">
        <v>30</v>
      </c>
      <c r="F578" s="59">
        <v>33</v>
      </c>
      <c r="G578" s="59"/>
      <c r="H578" s="59">
        <v>7</v>
      </c>
      <c r="I578" s="59">
        <v>13</v>
      </c>
      <c r="J578" s="59"/>
      <c r="K578" s="61">
        <v>5</v>
      </c>
      <c r="L578" t="s">
        <v>152</v>
      </c>
    </row>
    <row r="579" spans="1:12" outlineLevel="1" x14ac:dyDescent="0.25">
      <c r="A579" s="52">
        <f t="shared" si="60"/>
        <v>36</v>
      </c>
      <c r="B579" s="52" t="str">
        <f t="shared" si="56"/>
        <v/>
      </c>
      <c r="C579" s="58">
        <f t="shared" si="58"/>
        <v>6</v>
      </c>
      <c r="D579" s="58" t="str">
        <f t="shared" si="59"/>
        <v>B</v>
      </c>
      <c r="E579" s="59">
        <v>11</v>
      </c>
      <c r="F579" s="59">
        <v>19</v>
      </c>
      <c r="G579" s="59"/>
      <c r="H579" s="59">
        <v>14</v>
      </c>
      <c r="I579" s="59">
        <v>28</v>
      </c>
      <c r="J579" s="59"/>
      <c r="K579" s="61">
        <v>6</v>
      </c>
      <c r="L579" t="s">
        <v>152</v>
      </c>
    </row>
    <row r="580" spans="1:12" outlineLevel="1" x14ac:dyDescent="0.25">
      <c r="A580" s="52">
        <f t="shared" si="60"/>
        <v>36</v>
      </c>
      <c r="B580" s="52" t="str">
        <f t="shared" si="56"/>
        <v/>
      </c>
      <c r="C580" s="58">
        <f t="shared" si="58"/>
        <v>7</v>
      </c>
      <c r="D580" s="58" t="str">
        <f t="shared" si="59"/>
        <v>B</v>
      </c>
      <c r="E580" s="59">
        <v>31</v>
      </c>
      <c r="F580" s="59">
        <v>34</v>
      </c>
      <c r="G580" s="59"/>
      <c r="H580" s="59">
        <v>25</v>
      </c>
      <c r="I580" s="59">
        <v>26</v>
      </c>
      <c r="J580" s="59"/>
      <c r="K580" s="61">
        <v>7</v>
      </c>
      <c r="L580" t="s">
        <v>152</v>
      </c>
    </row>
    <row r="581" spans="1:12" outlineLevel="1" x14ac:dyDescent="0.25">
      <c r="A581" s="52">
        <f t="shared" si="60"/>
        <v>36</v>
      </c>
      <c r="B581" s="52" t="str">
        <f t="shared" ref="B581:B644" si="61">IF(A581&lt;&gt;$B$3,"",$B$3&amp;"-"&amp;D581&amp;"-"&amp;C581)</f>
        <v/>
      </c>
      <c r="C581" s="58">
        <f t="shared" si="58"/>
        <v>8</v>
      </c>
      <c r="D581" s="58" t="str">
        <f t="shared" si="59"/>
        <v>B</v>
      </c>
      <c r="E581" s="59">
        <v>8</v>
      </c>
      <c r="F581" s="59">
        <v>10</v>
      </c>
      <c r="G581" s="59"/>
      <c r="H581" s="59">
        <v>2</v>
      </c>
      <c r="I581" s="59">
        <v>24</v>
      </c>
      <c r="J581" s="59"/>
      <c r="K581" s="61">
        <v>8</v>
      </c>
      <c r="L581" t="s">
        <v>152</v>
      </c>
    </row>
    <row r="582" spans="1:12" outlineLevel="1" x14ac:dyDescent="0.25">
      <c r="A582" s="52">
        <f t="shared" si="60"/>
        <v>36</v>
      </c>
      <c r="B582" s="52" t="str">
        <f t="shared" si="61"/>
        <v/>
      </c>
      <c r="C582" s="58">
        <f t="shared" si="58"/>
        <v>9</v>
      </c>
      <c r="D582" s="58" t="str">
        <f t="shared" si="59"/>
        <v>B</v>
      </c>
      <c r="E582" s="59">
        <v>3</v>
      </c>
      <c r="F582" s="59">
        <v>17</v>
      </c>
      <c r="G582" s="59"/>
      <c r="H582" s="59">
        <v>15</v>
      </c>
      <c r="I582" s="59">
        <v>22</v>
      </c>
      <c r="J582" s="59"/>
      <c r="K582" s="61">
        <v>9</v>
      </c>
      <c r="L582" t="s">
        <v>152</v>
      </c>
    </row>
    <row r="583" spans="1:12" outlineLevel="1" x14ac:dyDescent="0.25">
      <c r="A583" s="52">
        <f t="shared" si="60"/>
        <v>36</v>
      </c>
      <c r="B583" s="52" t="str">
        <f t="shared" si="61"/>
        <v/>
      </c>
      <c r="C583" s="58">
        <f t="shared" si="58"/>
        <v>1</v>
      </c>
      <c r="D583" s="58" t="str">
        <f t="shared" si="59"/>
        <v>C</v>
      </c>
      <c r="E583" s="59">
        <v>23</v>
      </c>
      <c r="F583" s="59">
        <v>27</v>
      </c>
      <c r="G583" s="59"/>
      <c r="H583" s="59">
        <v>25</v>
      </c>
      <c r="I583" s="59">
        <v>28</v>
      </c>
      <c r="J583" s="59"/>
      <c r="K583" s="61">
        <v>1</v>
      </c>
      <c r="L583" t="s">
        <v>153</v>
      </c>
    </row>
    <row r="584" spans="1:12" outlineLevel="1" x14ac:dyDescent="0.25">
      <c r="A584" s="52">
        <f t="shared" si="60"/>
        <v>36</v>
      </c>
      <c r="B584" s="52" t="str">
        <f t="shared" si="61"/>
        <v/>
      </c>
      <c r="C584" s="58">
        <f t="shared" si="58"/>
        <v>2</v>
      </c>
      <c r="D584" s="58" t="str">
        <f t="shared" si="59"/>
        <v>C</v>
      </c>
      <c r="E584" s="59">
        <v>1</v>
      </c>
      <c r="F584" s="59">
        <v>18</v>
      </c>
      <c r="G584" s="59"/>
      <c r="H584" s="59">
        <v>6</v>
      </c>
      <c r="I584" s="59">
        <v>24</v>
      </c>
      <c r="J584" s="59"/>
      <c r="K584" s="61">
        <v>2</v>
      </c>
      <c r="L584" t="s">
        <v>153</v>
      </c>
    </row>
    <row r="585" spans="1:12" outlineLevel="1" x14ac:dyDescent="0.25">
      <c r="A585" s="52">
        <f t="shared" si="60"/>
        <v>36</v>
      </c>
      <c r="B585" s="52" t="str">
        <f t="shared" si="61"/>
        <v/>
      </c>
      <c r="C585" s="58">
        <f t="shared" si="58"/>
        <v>3</v>
      </c>
      <c r="D585" s="58" t="str">
        <f t="shared" si="59"/>
        <v>C</v>
      </c>
      <c r="E585" s="59">
        <v>32</v>
      </c>
      <c r="F585" s="59">
        <v>36</v>
      </c>
      <c r="G585" s="59"/>
      <c r="H585" s="59">
        <v>3</v>
      </c>
      <c r="I585" s="59">
        <v>34</v>
      </c>
      <c r="J585" s="59"/>
      <c r="K585" s="61">
        <v>3</v>
      </c>
      <c r="L585" t="s">
        <v>153</v>
      </c>
    </row>
    <row r="586" spans="1:12" outlineLevel="1" x14ac:dyDescent="0.25">
      <c r="A586" s="52">
        <f t="shared" si="60"/>
        <v>36</v>
      </c>
      <c r="B586" s="52" t="str">
        <f t="shared" si="61"/>
        <v/>
      </c>
      <c r="C586" s="58">
        <f t="shared" si="58"/>
        <v>4</v>
      </c>
      <c r="D586" s="58" t="str">
        <f t="shared" si="59"/>
        <v>C</v>
      </c>
      <c r="E586" s="59">
        <v>10</v>
      </c>
      <c r="F586" s="59">
        <v>12</v>
      </c>
      <c r="G586" s="59"/>
      <c r="H586" s="59">
        <v>26</v>
      </c>
      <c r="I586" s="59">
        <v>33</v>
      </c>
      <c r="J586" s="59"/>
      <c r="K586" s="61">
        <v>4</v>
      </c>
      <c r="L586" t="s">
        <v>153</v>
      </c>
    </row>
    <row r="587" spans="1:12" outlineLevel="1" x14ac:dyDescent="0.25">
      <c r="A587" s="52">
        <f t="shared" si="60"/>
        <v>36</v>
      </c>
      <c r="B587" s="52" t="str">
        <f t="shared" si="61"/>
        <v/>
      </c>
      <c r="C587" s="58">
        <f t="shared" si="58"/>
        <v>5</v>
      </c>
      <c r="D587" s="58" t="str">
        <f t="shared" si="59"/>
        <v>C</v>
      </c>
      <c r="E587" s="59">
        <v>2</v>
      </c>
      <c r="F587" s="59">
        <v>31</v>
      </c>
      <c r="G587" s="59"/>
      <c r="H587" s="59">
        <v>14</v>
      </c>
      <c r="I587" s="59">
        <v>21</v>
      </c>
      <c r="J587" s="59"/>
      <c r="K587" s="61">
        <v>5</v>
      </c>
      <c r="L587" t="s">
        <v>153</v>
      </c>
    </row>
    <row r="588" spans="1:12" outlineLevel="1" x14ac:dyDescent="0.25">
      <c r="A588" s="52">
        <f t="shared" si="60"/>
        <v>36</v>
      </c>
      <c r="B588" s="52" t="str">
        <f t="shared" si="61"/>
        <v/>
      </c>
      <c r="C588" s="58">
        <f t="shared" si="58"/>
        <v>6</v>
      </c>
      <c r="D588" s="58" t="str">
        <f t="shared" si="59"/>
        <v>C</v>
      </c>
      <c r="E588" s="59">
        <v>4</v>
      </c>
      <c r="F588" s="59">
        <v>13</v>
      </c>
      <c r="G588" s="59"/>
      <c r="H588" s="59">
        <v>8</v>
      </c>
      <c r="I588" s="59">
        <v>20</v>
      </c>
      <c r="J588" s="59"/>
      <c r="K588" s="61">
        <v>6</v>
      </c>
      <c r="L588" t="s">
        <v>153</v>
      </c>
    </row>
    <row r="589" spans="1:12" outlineLevel="1" x14ac:dyDescent="0.25">
      <c r="A589" s="52">
        <f t="shared" si="60"/>
        <v>36</v>
      </c>
      <c r="B589" s="52" t="str">
        <f t="shared" si="61"/>
        <v/>
      </c>
      <c r="C589" s="58">
        <f t="shared" si="58"/>
        <v>7</v>
      </c>
      <c r="D589" s="58" t="str">
        <f t="shared" si="59"/>
        <v>C</v>
      </c>
      <c r="E589" s="59">
        <v>22</v>
      </c>
      <c r="F589" s="59">
        <v>29</v>
      </c>
      <c r="G589" s="59"/>
      <c r="H589" s="59">
        <v>9</v>
      </c>
      <c r="I589" s="59">
        <v>19</v>
      </c>
      <c r="J589" s="59"/>
      <c r="K589" s="61">
        <v>7</v>
      </c>
      <c r="L589" t="s">
        <v>153</v>
      </c>
    </row>
    <row r="590" spans="1:12" outlineLevel="1" x14ac:dyDescent="0.25">
      <c r="A590" s="52">
        <f t="shared" si="60"/>
        <v>36</v>
      </c>
      <c r="B590" s="52" t="str">
        <f t="shared" si="61"/>
        <v/>
      </c>
      <c r="C590" s="58">
        <f t="shared" si="58"/>
        <v>8</v>
      </c>
      <c r="D590" s="58" t="str">
        <f t="shared" si="59"/>
        <v>C</v>
      </c>
      <c r="E590" s="59">
        <v>16</v>
      </c>
      <c r="F590" s="59">
        <v>17</v>
      </c>
      <c r="G590" s="59"/>
      <c r="H590" s="59">
        <v>7</v>
      </c>
      <c r="I590" s="59">
        <v>35</v>
      </c>
      <c r="J590" s="59"/>
      <c r="K590" s="61">
        <v>8</v>
      </c>
      <c r="L590" t="s">
        <v>153</v>
      </c>
    </row>
    <row r="591" spans="1:12" outlineLevel="1" x14ac:dyDescent="0.25">
      <c r="A591" s="52">
        <f t="shared" si="60"/>
        <v>36</v>
      </c>
      <c r="B591" s="52" t="str">
        <f t="shared" si="61"/>
        <v/>
      </c>
      <c r="C591" s="58">
        <f t="shared" si="58"/>
        <v>9</v>
      </c>
      <c r="D591" s="58" t="str">
        <f t="shared" si="59"/>
        <v>C</v>
      </c>
      <c r="E591" s="59">
        <v>15</v>
      </c>
      <c r="F591" s="59">
        <v>30</v>
      </c>
      <c r="G591" s="59"/>
      <c r="H591" s="59">
        <v>5</v>
      </c>
      <c r="I591" s="59">
        <v>11</v>
      </c>
      <c r="J591" s="59"/>
      <c r="K591" s="61">
        <v>9</v>
      </c>
      <c r="L591" t="s">
        <v>153</v>
      </c>
    </row>
    <row r="592" spans="1:12" outlineLevel="1" x14ac:dyDescent="0.25">
      <c r="A592" s="52">
        <f t="shared" si="60"/>
        <v>36</v>
      </c>
      <c r="B592" s="52" t="str">
        <f t="shared" si="61"/>
        <v/>
      </c>
      <c r="C592" s="58">
        <f t="shared" si="58"/>
        <v>1</v>
      </c>
      <c r="D592" s="58" t="str">
        <f t="shared" si="59"/>
        <v>D</v>
      </c>
      <c r="E592" s="59">
        <v>15</v>
      </c>
      <c r="F592" s="59">
        <v>16</v>
      </c>
      <c r="G592" s="59"/>
      <c r="H592" s="59">
        <v>23</v>
      </c>
      <c r="I592" s="59">
        <v>33</v>
      </c>
      <c r="J592" s="59"/>
      <c r="K592" s="61">
        <v>1</v>
      </c>
      <c r="L592" t="s">
        <v>154</v>
      </c>
    </row>
    <row r="593" spans="1:13" outlineLevel="1" x14ac:dyDescent="0.25">
      <c r="A593" s="52">
        <f t="shared" si="60"/>
        <v>36</v>
      </c>
      <c r="B593" s="52" t="str">
        <f t="shared" si="61"/>
        <v/>
      </c>
      <c r="C593" s="58">
        <f t="shared" si="58"/>
        <v>2</v>
      </c>
      <c r="D593" s="58" t="str">
        <f t="shared" si="59"/>
        <v>D</v>
      </c>
      <c r="E593" s="59">
        <v>2</v>
      </c>
      <c r="F593" s="59">
        <v>7</v>
      </c>
      <c r="G593" s="59"/>
      <c r="H593" s="59">
        <v>4</v>
      </c>
      <c r="I593" s="59">
        <v>9</v>
      </c>
      <c r="J593" s="59"/>
      <c r="K593" s="61">
        <v>2</v>
      </c>
      <c r="L593" t="s">
        <v>154</v>
      </c>
    </row>
    <row r="594" spans="1:13" outlineLevel="1" x14ac:dyDescent="0.25">
      <c r="A594" s="52">
        <f t="shared" si="60"/>
        <v>36</v>
      </c>
      <c r="B594" s="52" t="str">
        <f t="shared" si="61"/>
        <v/>
      </c>
      <c r="C594" s="58">
        <f t="shared" si="58"/>
        <v>3</v>
      </c>
      <c r="D594" s="58" t="str">
        <f t="shared" si="59"/>
        <v>D</v>
      </c>
      <c r="E594" s="59">
        <v>29</v>
      </c>
      <c r="F594" s="59">
        <v>31</v>
      </c>
      <c r="G594" s="59"/>
      <c r="H594" s="59">
        <v>12</v>
      </c>
      <c r="I594" s="59">
        <v>17</v>
      </c>
      <c r="J594" s="59"/>
      <c r="K594" s="61">
        <v>3</v>
      </c>
      <c r="L594" t="s">
        <v>154</v>
      </c>
    </row>
    <row r="595" spans="1:13" outlineLevel="1" x14ac:dyDescent="0.25">
      <c r="A595" s="52">
        <f t="shared" si="60"/>
        <v>36</v>
      </c>
      <c r="B595" s="52" t="str">
        <f t="shared" si="61"/>
        <v/>
      </c>
      <c r="C595" s="58">
        <f t="shared" si="58"/>
        <v>4</v>
      </c>
      <c r="D595" s="58" t="str">
        <f t="shared" si="59"/>
        <v>D</v>
      </c>
      <c r="E595" s="59">
        <v>3</v>
      </c>
      <c r="F595" s="59">
        <v>10</v>
      </c>
      <c r="G595" s="59"/>
      <c r="H595" s="59">
        <v>18</v>
      </c>
      <c r="I595" s="59">
        <v>27</v>
      </c>
      <c r="J595" s="59"/>
      <c r="K595" s="61">
        <v>4</v>
      </c>
      <c r="L595" t="s">
        <v>154</v>
      </c>
    </row>
    <row r="596" spans="1:13" outlineLevel="1" x14ac:dyDescent="0.25">
      <c r="A596" s="52">
        <f t="shared" si="60"/>
        <v>36</v>
      </c>
      <c r="B596" s="52" t="str">
        <f t="shared" si="61"/>
        <v/>
      </c>
      <c r="C596" s="58">
        <f t="shared" si="58"/>
        <v>5</v>
      </c>
      <c r="D596" s="58" t="str">
        <f t="shared" si="59"/>
        <v>D</v>
      </c>
      <c r="E596" s="59">
        <v>22</v>
      </c>
      <c r="F596" s="59">
        <v>26</v>
      </c>
      <c r="G596" s="59"/>
      <c r="H596" s="59">
        <v>1</v>
      </c>
      <c r="I596" s="59">
        <v>8</v>
      </c>
      <c r="J596" s="59"/>
      <c r="K596" s="61">
        <v>5</v>
      </c>
      <c r="L596" t="s">
        <v>154</v>
      </c>
    </row>
    <row r="597" spans="1:13" outlineLevel="1" x14ac:dyDescent="0.25">
      <c r="A597" s="52">
        <f t="shared" si="60"/>
        <v>36</v>
      </c>
      <c r="B597" s="52" t="str">
        <f t="shared" si="61"/>
        <v/>
      </c>
      <c r="C597" s="58">
        <f t="shared" si="58"/>
        <v>6</v>
      </c>
      <c r="D597" s="58" t="str">
        <f t="shared" si="59"/>
        <v>D</v>
      </c>
      <c r="E597" s="59">
        <v>13</v>
      </c>
      <c r="F597" s="59">
        <v>14</v>
      </c>
      <c r="G597" s="59"/>
      <c r="H597" s="59">
        <v>5</v>
      </c>
      <c r="I597" s="59">
        <v>32</v>
      </c>
      <c r="J597" s="59"/>
      <c r="K597" s="61">
        <v>6</v>
      </c>
      <c r="L597" t="s">
        <v>154</v>
      </c>
    </row>
    <row r="598" spans="1:13" outlineLevel="1" x14ac:dyDescent="0.25">
      <c r="A598" s="52">
        <f t="shared" si="60"/>
        <v>36</v>
      </c>
      <c r="B598" s="52" t="str">
        <f t="shared" si="61"/>
        <v/>
      </c>
      <c r="C598" s="58">
        <f t="shared" si="58"/>
        <v>7</v>
      </c>
      <c r="D598" s="58" t="str">
        <f t="shared" si="59"/>
        <v>D</v>
      </c>
      <c r="E598" s="59">
        <v>6</v>
      </c>
      <c r="F598" s="59">
        <v>25</v>
      </c>
      <c r="G598" s="59"/>
      <c r="H598" s="59">
        <v>11</v>
      </c>
      <c r="I598" s="59">
        <v>36</v>
      </c>
      <c r="J598" s="59"/>
      <c r="K598" s="61">
        <v>7</v>
      </c>
      <c r="L598" t="s">
        <v>154</v>
      </c>
    </row>
    <row r="599" spans="1:13" outlineLevel="1" x14ac:dyDescent="0.25">
      <c r="A599" s="52">
        <f t="shared" si="60"/>
        <v>36</v>
      </c>
      <c r="B599" s="52" t="str">
        <f t="shared" si="61"/>
        <v/>
      </c>
      <c r="C599" s="58">
        <f t="shared" si="58"/>
        <v>8</v>
      </c>
      <c r="D599" s="58" t="str">
        <f t="shared" si="59"/>
        <v>D</v>
      </c>
      <c r="E599" s="59">
        <v>19</v>
      </c>
      <c r="F599" s="59">
        <v>20</v>
      </c>
      <c r="G599" s="59"/>
      <c r="H599" s="59">
        <v>30</v>
      </c>
      <c r="I599" s="59">
        <v>35</v>
      </c>
      <c r="J599" s="59"/>
      <c r="K599" s="61">
        <v>8</v>
      </c>
      <c r="L599" t="s">
        <v>154</v>
      </c>
    </row>
    <row r="600" spans="1:13" ht="15.75" outlineLevel="1" thickBot="1" x14ac:dyDescent="0.3">
      <c r="A600" s="52">
        <f t="shared" si="60"/>
        <v>36</v>
      </c>
      <c r="B600" s="52" t="str">
        <f t="shared" si="61"/>
        <v/>
      </c>
      <c r="C600" s="58">
        <f t="shared" si="58"/>
        <v>9</v>
      </c>
      <c r="D600" s="58" t="str">
        <f t="shared" si="59"/>
        <v>D</v>
      </c>
      <c r="E600" s="59">
        <v>24</v>
      </c>
      <c r="F600" s="59">
        <v>28</v>
      </c>
      <c r="G600" s="59"/>
      <c r="H600" s="59">
        <v>21</v>
      </c>
      <c r="I600" s="59">
        <v>34</v>
      </c>
      <c r="J600" s="59"/>
      <c r="K600" s="61">
        <v>9</v>
      </c>
      <c r="L600" t="s">
        <v>154</v>
      </c>
    </row>
    <row r="601" spans="1:13" ht="15.75" outlineLevel="1" thickTop="1" x14ac:dyDescent="0.25">
      <c r="A601" s="64">
        <v>37</v>
      </c>
      <c r="B601" s="64" t="str">
        <f t="shared" si="61"/>
        <v/>
      </c>
      <c r="C601" s="62">
        <f t="shared" si="58"/>
        <v>1</v>
      </c>
      <c r="D601" s="62" t="str">
        <f t="shared" si="59"/>
        <v>A</v>
      </c>
      <c r="E601" s="63">
        <v>9</v>
      </c>
      <c r="F601" s="63">
        <v>35</v>
      </c>
      <c r="G601" s="63">
        <v>37</v>
      </c>
      <c r="H601" s="63">
        <v>32</v>
      </c>
      <c r="I601" s="63">
        <v>34</v>
      </c>
      <c r="J601" s="63"/>
      <c r="K601" s="61">
        <v>1</v>
      </c>
      <c r="L601" t="s">
        <v>151</v>
      </c>
      <c r="M601" s="186" t="s">
        <v>281</v>
      </c>
    </row>
    <row r="602" spans="1:13" outlineLevel="1" x14ac:dyDescent="0.25">
      <c r="A602" s="64">
        <f>A601</f>
        <v>37</v>
      </c>
      <c r="B602" s="64" t="str">
        <f t="shared" si="61"/>
        <v/>
      </c>
      <c r="C602" s="62">
        <f t="shared" si="58"/>
        <v>2</v>
      </c>
      <c r="D602" s="62" t="str">
        <f t="shared" si="59"/>
        <v>A</v>
      </c>
      <c r="E602" s="63">
        <v>14</v>
      </c>
      <c r="F602" s="63">
        <v>17</v>
      </c>
      <c r="G602" s="62"/>
      <c r="H602" s="63">
        <v>8</v>
      </c>
      <c r="I602" s="63">
        <v>16</v>
      </c>
      <c r="J602" s="63"/>
      <c r="K602" s="61">
        <v>2</v>
      </c>
      <c r="L602" t="s">
        <v>151</v>
      </c>
    </row>
    <row r="603" spans="1:13" outlineLevel="1" x14ac:dyDescent="0.25">
      <c r="A603" s="64">
        <f>A602</f>
        <v>37</v>
      </c>
      <c r="B603" s="64" t="str">
        <f t="shared" si="61"/>
        <v/>
      </c>
      <c r="C603" s="62">
        <f t="shared" si="58"/>
        <v>3</v>
      </c>
      <c r="D603" s="62" t="str">
        <f t="shared" si="59"/>
        <v>A</v>
      </c>
      <c r="E603" s="63">
        <v>5</v>
      </c>
      <c r="F603" s="63">
        <v>18</v>
      </c>
      <c r="G603" s="62"/>
      <c r="H603" s="63">
        <v>19</v>
      </c>
      <c r="I603" s="63">
        <v>20</v>
      </c>
      <c r="J603" s="63"/>
      <c r="K603" s="61">
        <v>3</v>
      </c>
      <c r="L603" t="s">
        <v>151</v>
      </c>
    </row>
    <row r="604" spans="1:13" outlineLevel="1" x14ac:dyDescent="0.25">
      <c r="A604" s="64">
        <f>A603</f>
        <v>37</v>
      </c>
      <c r="B604" s="64" t="str">
        <f t="shared" si="61"/>
        <v/>
      </c>
      <c r="C604" s="62">
        <f t="shared" si="58"/>
        <v>4</v>
      </c>
      <c r="D604" s="62" t="str">
        <f t="shared" si="59"/>
        <v>A</v>
      </c>
      <c r="E604" s="63">
        <v>11</v>
      </c>
      <c r="F604" s="63">
        <v>29</v>
      </c>
      <c r="G604" s="62"/>
      <c r="H604" s="63">
        <v>15</v>
      </c>
      <c r="I604" s="63">
        <v>36</v>
      </c>
      <c r="J604" s="63"/>
      <c r="K604" s="61">
        <v>4</v>
      </c>
      <c r="L604" t="s">
        <v>151</v>
      </c>
    </row>
    <row r="605" spans="1:13" outlineLevel="1" x14ac:dyDescent="0.25">
      <c r="A605" s="64">
        <f t="shared" ref="A605:A636" si="62">A604</f>
        <v>37</v>
      </c>
      <c r="B605" s="64" t="str">
        <f t="shared" si="61"/>
        <v/>
      </c>
      <c r="C605" s="62">
        <f t="shared" si="58"/>
        <v>5</v>
      </c>
      <c r="D605" s="62" t="str">
        <f t="shared" si="59"/>
        <v>A</v>
      </c>
      <c r="E605" s="63">
        <v>2</v>
      </c>
      <c r="F605" s="63">
        <v>13</v>
      </c>
      <c r="G605" s="62"/>
      <c r="H605" s="63">
        <v>22</v>
      </c>
      <c r="I605" s="63">
        <v>26</v>
      </c>
      <c r="J605" s="63"/>
      <c r="K605" s="61">
        <v>5</v>
      </c>
      <c r="L605" t="s">
        <v>151</v>
      </c>
    </row>
    <row r="606" spans="1:13" outlineLevel="1" x14ac:dyDescent="0.25">
      <c r="A606" s="64">
        <f t="shared" si="62"/>
        <v>37</v>
      </c>
      <c r="B606" s="64" t="str">
        <f t="shared" si="61"/>
        <v/>
      </c>
      <c r="C606" s="62">
        <f t="shared" si="58"/>
        <v>6</v>
      </c>
      <c r="D606" s="62" t="str">
        <f t="shared" si="59"/>
        <v>A</v>
      </c>
      <c r="E606" s="63">
        <v>23</v>
      </c>
      <c r="F606" s="63">
        <v>31</v>
      </c>
      <c r="G606" s="62"/>
      <c r="H606" s="63">
        <v>4</v>
      </c>
      <c r="I606" s="63">
        <v>27</v>
      </c>
      <c r="J606" s="63"/>
      <c r="K606" s="61">
        <v>6</v>
      </c>
      <c r="L606" t="s">
        <v>151</v>
      </c>
    </row>
    <row r="607" spans="1:13" outlineLevel="1" x14ac:dyDescent="0.25">
      <c r="A607" s="64">
        <f t="shared" si="62"/>
        <v>37</v>
      </c>
      <c r="B607" s="64" t="str">
        <f t="shared" si="61"/>
        <v/>
      </c>
      <c r="C607" s="62">
        <f t="shared" si="58"/>
        <v>7</v>
      </c>
      <c r="D607" s="62" t="str">
        <f t="shared" si="59"/>
        <v>A</v>
      </c>
      <c r="E607" s="63">
        <v>24</v>
      </c>
      <c r="F607" s="63">
        <v>28</v>
      </c>
      <c r="G607" s="62"/>
      <c r="H607" s="63">
        <v>6</v>
      </c>
      <c r="I607" s="63">
        <v>30</v>
      </c>
      <c r="J607" s="63"/>
      <c r="K607" s="61">
        <v>7</v>
      </c>
      <c r="L607" t="s">
        <v>151</v>
      </c>
    </row>
    <row r="608" spans="1:13" outlineLevel="1" x14ac:dyDescent="0.25">
      <c r="A608" s="64">
        <f t="shared" si="62"/>
        <v>37</v>
      </c>
      <c r="B608" s="64" t="str">
        <f t="shared" si="61"/>
        <v/>
      </c>
      <c r="C608" s="62">
        <f t="shared" si="58"/>
        <v>8</v>
      </c>
      <c r="D608" s="62" t="str">
        <f t="shared" si="59"/>
        <v>A</v>
      </c>
      <c r="E608" s="63">
        <v>21</v>
      </c>
      <c r="F608" s="63">
        <v>33</v>
      </c>
      <c r="G608" s="62"/>
      <c r="H608" s="63">
        <v>3</v>
      </c>
      <c r="I608" s="63">
        <v>7</v>
      </c>
      <c r="J608" s="63"/>
      <c r="K608" s="61">
        <v>8</v>
      </c>
      <c r="L608" t="s">
        <v>151</v>
      </c>
    </row>
    <row r="609" spans="1:12" outlineLevel="1" x14ac:dyDescent="0.25">
      <c r="A609" s="64">
        <f t="shared" si="62"/>
        <v>37</v>
      </c>
      <c r="B609" s="64" t="str">
        <f t="shared" si="61"/>
        <v/>
      </c>
      <c r="C609" s="62">
        <f t="shared" si="58"/>
        <v>9</v>
      </c>
      <c r="D609" s="62" t="str">
        <f t="shared" si="59"/>
        <v>A</v>
      </c>
      <c r="E609" s="63">
        <v>1</v>
      </c>
      <c r="F609" s="63">
        <v>10</v>
      </c>
      <c r="G609" s="62"/>
      <c r="H609" s="63">
        <v>12</v>
      </c>
      <c r="I609" s="63">
        <v>25</v>
      </c>
      <c r="J609" s="63"/>
      <c r="K609" s="61">
        <v>9</v>
      </c>
      <c r="L609" t="s">
        <v>151</v>
      </c>
    </row>
    <row r="610" spans="1:12" outlineLevel="1" x14ac:dyDescent="0.25">
      <c r="A610" s="64">
        <f t="shared" si="62"/>
        <v>37</v>
      </c>
      <c r="B610" s="64" t="str">
        <f t="shared" si="61"/>
        <v/>
      </c>
      <c r="C610" s="62">
        <f t="shared" si="58"/>
        <v>1</v>
      </c>
      <c r="D610" s="62" t="str">
        <f t="shared" si="59"/>
        <v>B</v>
      </c>
      <c r="E610" s="63">
        <v>7</v>
      </c>
      <c r="F610" s="63">
        <v>17</v>
      </c>
      <c r="G610" s="63">
        <v>34</v>
      </c>
      <c r="H610" s="63">
        <v>23</v>
      </c>
      <c r="I610" s="63">
        <v>28</v>
      </c>
      <c r="J610" s="63"/>
      <c r="K610" s="61">
        <v>1</v>
      </c>
      <c r="L610" t="s">
        <v>152</v>
      </c>
    </row>
    <row r="611" spans="1:12" outlineLevel="1" x14ac:dyDescent="0.25">
      <c r="A611" s="64">
        <f t="shared" si="62"/>
        <v>37</v>
      </c>
      <c r="B611" s="64" t="str">
        <f t="shared" si="61"/>
        <v/>
      </c>
      <c r="C611" s="62">
        <f t="shared" si="58"/>
        <v>2</v>
      </c>
      <c r="D611" s="62" t="str">
        <f t="shared" si="59"/>
        <v>B</v>
      </c>
      <c r="E611" s="63">
        <v>24</v>
      </c>
      <c r="F611" s="63">
        <v>29</v>
      </c>
      <c r="G611" s="62"/>
      <c r="H611" s="63">
        <v>12</v>
      </c>
      <c r="I611" s="63">
        <v>13</v>
      </c>
      <c r="J611" s="63"/>
      <c r="K611" s="61">
        <v>2</v>
      </c>
      <c r="L611" t="s">
        <v>152</v>
      </c>
    </row>
    <row r="612" spans="1:12" outlineLevel="1" x14ac:dyDescent="0.25">
      <c r="A612" s="64">
        <f t="shared" si="62"/>
        <v>37</v>
      </c>
      <c r="B612" s="64" t="str">
        <f t="shared" si="61"/>
        <v/>
      </c>
      <c r="C612" s="62">
        <f t="shared" si="58"/>
        <v>3</v>
      </c>
      <c r="D612" s="62" t="str">
        <f t="shared" si="59"/>
        <v>B</v>
      </c>
      <c r="E612" s="63">
        <v>1</v>
      </c>
      <c r="F612" s="63">
        <v>36</v>
      </c>
      <c r="G612" s="62"/>
      <c r="H612" s="63">
        <v>4</v>
      </c>
      <c r="I612" s="63">
        <v>33</v>
      </c>
      <c r="J612" s="63"/>
      <c r="K612" s="61">
        <v>3</v>
      </c>
      <c r="L612" t="s">
        <v>152</v>
      </c>
    </row>
    <row r="613" spans="1:12" outlineLevel="1" x14ac:dyDescent="0.25">
      <c r="A613" s="64">
        <f t="shared" si="62"/>
        <v>37</v>
      </c>
      <c r="B613" s="64" t="str">
        <f t="shared" si="61"/>
        <v/>
      </c>
      <c r="C613" s="62">
        <f t="shared" si="58"/>
        <v>4</v>
      </c>
      <c r="D613" s="62" t="str">
        <f t="shared" si="59"/>
        <v>B</v>
      </c>
      <c r="E613" s="63">
        <v>16</v>
      </c>
      <c r="F613" s="63">
        <v>35</v>
      </c>
      <c r="G613" s="62"/>
      <c r="H613" s="63">
        <v>15</v>
      </c>
      <c r="I613" s="63">
        <v>21</v>
      </c>
      <c r="J613" s="63"/>
      <c r="K613" s="61">
        <v>4</v>
      </c>
      <c r="L613" t="s">
        <v>152</v>
      </c>
    </row>
    <row r="614" spans="1:12" outlineLevel="1" x14ac:dyDescent="0.25">
      <c r="A614" s="64">
        <f t="shared" si="62"/>
        <v>37</v>
      </c>
      <c r="B614" s="64" t="str">
        <f t="shared" si="61"/>
        <v/>
      </c>
      <c r="C614" s="62">
        <f t="shared" ref="C614:C677" si="63">K614</f>
        <v>5</v>
      </c>
      <c r="D614" s="62" t="str">
        <f t="shared" ref="D614:D677" si="64">IF(C614="","",L614)</f>
        <v>B</v>
      </c>
      <c r="E614" s="63">
        <v>18</v>
      </c>
      <c r="F614" s="63">
        <v>26</v>
      </c>
      <c r="G614" s="62"/>
      <c r="H614" s="63">
        <v>3</v>
      </c>
      <c r="I614" s="63">
        <v>27</v>
      </c>
      <c r="J614" s="63"/>
      <c r="K614" s="61">
        <v>5</v>
      </c>
      <c r="L614" t="s">
        <v>152</v>
      </c>
    </row>
    <row r="615" spans="1:12" outlineLevel="1" x14ac:dyDescent="0.25">
      <c r="A615" s="64">
        <f t="shared" si="62"/>
        <v>37</v>
      </c>
      <c r="B615" s="64" t="str">
        <f t="shared" si="61"/>
        <v/>
      </c>
      <c r="C615" s="62">
        <f t="shared" si="63"/>
        <v>6</v>
      </c>
      <c r="D615" s="62" t="str">
        <f t="shared" si="64"/>
        <v>B</v>
      </c>
      <c r="E615" s="63">
        <v>8</v>
      </c>
      <c r="F615" s="63">
        <v>30</v>
      </c>
      <c r="G615" s="62"/>
      <c r="H615" s="63">
        <v>22</v>
      </c>
      <c r="I615" s="63">
        <v>37</v>
      </c>
      <c r="J615" s="63"/>
      <c r="K615" s="61">
        <v>6</v>
      </c>
      <c r="L615" t="s">
        <v>152</v>
      </c>
    </row>
    <row r="616" spans="1:12" outlineLevel="1" x14ac:dyDescent="0.25">
      <c r="A616" s="64">
        <f t="shared" si="62"/>
        <v>37</v>
      </c>
      <c r="B616" s="64" t="str">
        <f t="shared" si="61"/>
        <v/>
      </c>
      <c r="C616" s="62">
        <f t="shared" si="63"/>
        <v>7</v>
      </c>
      <c r="D616" s="62" t="str">
        <f t="shared" si="64"/>
        <v>B</v>
      </c>
      <c r="E616" s="63">
        <v>10</v>
      </c>
      <c r="F616" s="63">
        <v>14</v>
      </c>
      <c r="G616" s="62"/>
      <c r="H616" s="63">
        <v>6</v>
      </c>
      <c r="I616" s="63">
        <v>20</v>
      </c>
      <c r="J616" s="63"/>
      <c r="K616" s="61">
        <v>7</v>
      </c>
      <c r="L616" t="s">
        <v>152</v>
      </c>
    </row>
    <row r="617" spans="1:12" outlineLevel="1" x14ac:dyDescent="0.25">
      <c r="A617" s="64">
        <f t="shared" si="62"/>
        <v>37</v>
      </c>
      <c r="B617" s="64" t="str">
        <f t="shared" si="61"/>
        <v/>
      </c>
      <c r="C617" s="62">
        <f t="shared" si="63"/>
        <v>8</v>
      </c>
      <c r="D617" s="62" t="str">
        <f t="shared" si="64"/>
        <v>B</v>
      </c>
      <c r="E617" s="63">
        <v>9</v>
      </c>
      <c r="F617" s="63">
        <v>19</v>
      </c>
      <c r="G617" s="62"/>
      <c r="H617" s="63">
        <v>2</v>
      </c>
      <c r="I617" s="63">
        <v>31</v>
      </c>
      <c r="J617" s="63"/>
      <c r="K617" s="61">
        <v>8</v>
      </c>
      <c r="L617" t="s">
        <v>152</v>
      </c>
    </row>
    <row r="618" spans="1:12" outlineLevel="1" x14ac:dyDescent="0.25">
      <c r="A618" s="64">
        <f t="shared" si="62"/>
        <v>37</v>
      </c>
      <c r="B618" s="64" t="str">
        <f t="shared" si="61"/>
        <v/>
      </c>
      <c r="C618" s="62">
        <f t="shared" si="63"/>
        <v>9</v>
      </c>
      <c r="D618" s="62" t="str">
        <f t="shared" si="64"/>
        <v>B</v>
      </c>
      <c r="E618" s="63">
        <v>5</v>
      </c>
      <c r="F618" s="63">
        <v>11</v>
      </c>
      <c r="G618" s="62"/>
      <c r="H618" s="63">
        <v>25</v>
      </c>
      <c r="I618" s="63">
        <v>32</v>
      </c>
      <c r="J618" s="63"/>
      <c r="K618" s="61">
        <v>9</v>
      </c>
      <c r="L618" t="s">
        <v>152</v>
      </c>
    </row>
    <row r="619" spans="1:12" outlineLevel="1" x14ac:dyDescent="0.25">
      <c r="A619" s="64">
        <f t="shared" si="62"/>
        <v>37</v>
      </c>
      <c r="B619" s="64" t="str">
        <f t="shared" si="61"/>
        <v/>
      </c>
      <c r="C619" s="62">
        <f t="shared" si="63"/>
        <v>1</v>
      </c>
      <c r="D619" s="62" t="str">
        <f t="shared" si="64"/>
        <v>C</v>
      </c>
      <c r="E619" s="63">
        <v>15</v>
      </c>
      <c r="F619" s="63">
        <v>25</v>
      </c>
      <c r="G619" s="63">
        <v>27</v>
      </c>
      <c r="H619" s="63">
        <v>10</v>
      </c>
      <c r="I619" s="63">
        <v>30</v>
      </c>
      <c r="J619" s="63"/>
      <c r="K619" s="61">
        <v>1</v>
      </c>
      <c r="L619" t="s">
        <v>153</v>
      </c>
    </row>
    <row r="620" spans="1:12" outlineLevel="1" x14ac:dyDescent="0.25">
      <c r="A620" s="64">
        <f t="shared" si="62"/>
        <v>37</v>
      </c>
      <c r="B620" s="64" t="str">
        <f t="shared" si="61"/>
        <v/>
      </c>
      <c r="C620" s="62">
        <f t="shared" si="63"/>
        <v>2</v>
      </c>
      <c r="D620" s="62" t="str">
        <f t="shared" si="64"/>
        <v>C</v>
      </c>
      <c r="E620" s="63">
        <v>28</v>
      </c>
      <c r="F620" s="63">
        <v>29</v>
      </c>
      <c r="G620" s="62"/>
      <c r="H620" s="63">
        <v>3</v>
      </c>
      <c r="I620" s="63">
        <v>37</v>
      </c>
      <c r="J620" s="63"/>
      <c r="K620" s="61">
        <v>2</v>
      </c>
      <c r="L620" t="s">
        <v>153</v>
      </c>
    </row>
    <row r="621" spans="1:12" outlineLevel="1" x14ac:dyDescent="0.25">
      <c r="A621" s="64">
        <f t="shared" si="62"/>
        <v>37</v>
      </c>
      <c r="B621" s="64" t="str">
        <f t="shared" si="61"/>
        <v/>
      </c>
      <c r="C621" s="62">
        <f t="shared" si="63"/>
        <v>3</v>
      </c>
      <c r="D621" s="62" t="str">
        <f t="shared" si="64"/>
        <v>C</v>
      </c>
      <c r="E621" s="63">
        <v>6</v>
      </c>
      <c r="F621" s="63">
        <v>33</v>
      </c>
      <c r="G621" s="62"/>
      <c r="H621" s="63">
        <v>13</v>
      </c>
      <c r="I621" s="63">
        <v>19</v>
      </c>
      <c r="J621" s="63"/>
      <c r="K621" s="61">
        <v>3</v>
      </c>
      <c r="L621" t="s">
        <v>153</v>
      </c>
    </row>
    <row r="622" spans="1:12" outlineLevel="1" x14ac:dyDescent="0.25">
      <c r="A622" s="64">
        <f t="shared" si="62"/>
        <v>37</v>
      </c>
      <c r="B622" s="64" t="str">
        <f t="shared" si="61"/>
        <v/>
      </c>
      <c r="C622" s="62">
        <f t="shared" si="63"/>
        <v>4</v>
      </c>
      <c r="D622" s="62" t="str">
        <f t="shared" si="64"/>
        <v>C</v>
      </c>
      <c r="E622" s="63">
        <v>8</v>
      </c>
      <c r="F622" s="63">
        <v>34</v>
      </c>
      <c r="G622" s="62"/>
      <c r="H622" s="63">
        <v>11</v>
      </c>
      <c r="I622" s="63">
        <v>24</v>
      </c>
      <c r="J622" s="63"/>
      <c r="K622" s="61">
        <v>4</v>
      </c>
      <c r="L622" t="s">
        <v>153</v>
      </c>
    </row>
    <row r="623" spans="1:12" outlineLevel="1" x14ac:dyDescent="0.25">
      <c r="A623" s="64">
        <f t="shared" si="62"/>
        <v>37</v>
      </c>
      <c r="B623" s="64" t="str">
        <f t="shared" si="61"/>
        <v/>
      </c>
      <c r="C623" s="62">
        <f t="shared" si="63"/>
        <v>5</v>
      </c>
      <c r="D623" s="62" t="str">
        <f t="shared" si="64"/>
        <v>C</v>
      </c>
      <c r="E623" s="63">
        <v>2</v>
      </c>
      <c r="F623" s="63">
        <v>21</v>
      </c>
      <c r="G623" s="62"/>
      <c r="H623" s="63">
        <v>17</v>
      </c>
      <c r="I623" s="63">
        <v>36</v>
      </c>
      <c r="J623" s="63"/>
      <c r="K623" s="61">
        <v>5</v>
      </c>
      <c r="L623" t="s">
        <v>153</v>
      </c>
    </row>
    <row r="624" spans="1:12" outlineLevel="1" x14ac:dyDescent="0.25">
      <c r="A624" s="64">
        <f t="shared" si="62"/>
        <v>37</v>
      </c>
      <c r="B624" s="64" t="str">
        <f t="shared" si="61"/>
        <v/>
      </c>
      <c r="C624" s="62">
        <f t="shared" si="63"/>
        <v>6</v>
      </c>
      <c r="D624" s="62" t="str">
        <f t="shared" si="64"/>
        <v>C</v>
      </c>
      <c r="E624" s="63">
        <v>7</v>
      </c>
      <c r="F624" s="63">
        <v>35</v>
      </c>
      <c r="G624" s="62"/>
      <c r="H624" s="63">
        <v>26</v>
      </c>
      <c r="I624" s="63">
        <v>31</v>
      </c>
      <c r="J624" s="63"/>
      <c r="K624" s="61">
        <v>6</v>
      </c>
      <c r="L624" t="s">
        <v>153</v>
      </c>
    </row>
    <row r="625" spans="1:13" outlineLevel="1" x14ac:dyDescent="0.25">
      <c r="A625" s="64">
        <f t="shared" si="62"/>
        <v>37</v>
      </c>
      <c r="B625" s="64" t="str">
        <f t="shared" si="61"/>
        <v/>
      </c>
      <c r="C625" s="62">
        <f t="shared" si="63"/>
        <v>7</v>
      </c>
      <c r="D625" s="62" t="str">
        <f t="shared" si="64"/>
        <v>C</v>
      </c>
      <c r="E625" s="63">
        <v>20</v>
      </c>
      <c r="F625" s="63">
        <v>22</v>
      </c>
      <c r="G625" s="62"/>
      <c r="H625" s="63">
        <v>16</v>
      </c>
      <c r="I625" s="63">
        <v>32</v>
      </c>
      <c r="J625" s="63"/>
      <c r="K625" s="61">
        <v>7</v>
      </c>
      <c r="L625" t="s">
        <v>153</v>
      </c>
    </row>
    <row r="626" spans="1:13" outlineLevel="1" x14ac:dyDescent="0.25">
      <c r="A626" s="64">
        <f t="shared" si="62"/>
        <v>37</v>
      </c>
      <c r="B626" s="64" t="str">
        <f t="shared" si="61"/>
        <v/>
      </c>
      <c r="C626" s="62">
        <f t="shared" si="63"/>
        <v>8</v>
      </c>
      <c r="D626" s="62" t="str">
        <f t="shared" si="64"/>
        <v>C</v>
      </c>
      <c r="E626" s="63">
        <v>5</v>
      </c>
      <c r="F626" s="63">
        <v>9</v>
      </c>
      <c r="G626" s="62"/>
      <c r="H626" s="63">
        <v>4</v>
      </c>
      <c r="I626" s="63">
        <v>12</v>
      </c>
      <c r="J626" s="63"/>
      <c r="K626" s="61">
        <v>8</v>
      </c>
      <c r="L626" t="s">
        <v>153</v>
      </c>
    </row>
    <row r="627" spans="1:13" outlineLevel="1" x14ac:dyDescent="0.25">
      <c r="A627" s="64">
        <f t="shared" si="62"/>
        <v>37</v>
      </c>
      <c r="B627" s="64" t="str">
        <f t="shared" si="61"/>
        <v/>
      </c>
      <c r="C627" s="62">
        <f t="shared" si="63"/>
        <v>9</v>
      </c>
      <c r="D627" s="62" t="str">
        <f t="shared" si="64"/>
        <v>C</v>
      </c>
      <c r="E627" s="63">
        <v>1</v>
      </c>
      <c r="F627" s="63">
        <v>14</v>
      </c>
      <c r="G627" s="62"/>
      <c r="H627" s="63">
        <v>18</v>
      </c>
      <c r="I627" s="63">
        <v>23</v>
      </c>
      <c r="J627" s="63"/>
      <c r="K627" s="61">
        <v>9</v>
      </c>
      <c r="L627" t="s">
        <v>153</v>
      </c>
    </row>
    <row r="628" spans="1:13" outlineLevel="1" x14ac:dyDescent="0.25">
      <c r="A628" s="64">
        <f t="shared" si="62"/>
        <v>37</v>
      </c>
      <c r="B628" s="64" t="str">
        <f t="shared" si="61"/>
        <v/>
      </c>
      <c r="C628" s="62">
        <f t="shared" si="63"/>
        <v>1</v>
      </c>
      <c r="D628" s="62" t="str">
        <f t="shared" si="64"/>
        <v>D</v>
      </c>
      <c r="E628" s="62">
        <v>17</v>
      </c>
      <c r="F628" s="62">
        <v>18</v>
      </c>
      <c r="G628" s="62">
        <v>33</v>
      </c>
      <c r="H628" s="62">
        <v>9</v>
      </c>
      <c r="I628" s="62">
        <v>11</v>
      </c>
      <c r="J628" s="63"/>
      <c r="K628" s="61">
        <v>1</v>
      </c>
      <c r="L628" t="s">
        <v>154</v>
      </c>
    </row>
    <row r="629" spans="1:13" outlineLevel="1" x14ac:dyDescent="0.25">
      <c r="A629" s="64">
        <f t="shared" si="62"/>
        <v>37</v>
      </c>
      <c r="B629" s="64" t="str">
        <f t="shared" si="61"/>
        <v/>
      </c>
      <c r="C629" s="62">
        <f t="shared" si="63"/>
        <v>2</v>
      </c>
      <c r="D629" s="62" t="str">
        <f t="shared" si="64"/>
        <v>D</v>
      </c>
      <c r="E629" s="62">
        <v>21</v>
      </c>
      <c r="F629" s="62">
        <v>24</v>
      </c>
      <c r="G629" s="62"/>
      <c r="H629" s="62">
        <v>19</v>
      </c>
      <c r="I629" s="62">
        <v>28</v>
      </c>
      <c r="J629" s="63"/>
      <c r="K629" s="61">
        <v>2</v>
      </c>
      <c r="L629" t="s">
        <v>154</v>
      </c>
    </row>
    <row r="630" spans="1:13" outlineLevel="1" x14ac:dyDescent="0.25">
      <c r="A630" s="64">
        <f t="shared" si="62"/>
        <v>37</v>
      </c>
      <c r="B630" s="64" t="str">
        <f t="shared" si="61"/>
        <v/>
      </c>
      <c r="C630" s="62">
        <f t="shared" si="63"/>
        <v>3</v>
      </c>
      <c r="D630" s="62" t="str">
        <f t="shared" si="64"/>
        <v>D</v>
      </c>
      <c r="E630" s="62">
        <v>16</v>
      </c>
      <c r="F630" s="62">
        <v>25</v>
      </c>
      <c r="G630" s="62"/>
      <c r="H630" s="62">
        <v>7</v>
      </c>
      <c r="I630" s="62">
        <v>13</v>
      </c>
      <c r="J630" s="63"/>
      <c r="K630" s="61">
        <v>3</v>
      </c>
      <c r="L630" t="s">
        <v>154</v>
      </c>
    </row>
    <row r="631" spans="1:13" outlineLevel="1" x14ac:dyDescent="0.25">
      <c r="A631" s="64">
        <f t="shared" si="62"/>
        <v>37</v>
      </c>
      <c r="B631" s="64" t="str">
        <f t="shared" si="61"/>
        <v/>
      </c>
      <c r="C631" s="62">
        <f t="shared" si="63"/>
        <v>4</v>
      </c>
      <c r="D631" s="62" t="str">
        <f t="shared" si="64"/>
        <v>D</v>
      </c>
      <c r="E631" s="62">
        <v>3</v>
      </c>
      <c r="F631" s="62">
        <v>10</v>
      </c>
      <c r="G631" s="62"/>
      <c r="H631" s="62">
        <v>23</v>
      </c>
      <c r="I631" s="62">
        <v>32</v>
      </c>
      <c r="J631" s="63"/>
      <c r="K631" s="61">
        <v>4</v>
      </c>
      <c r="L631" t="s">
        <v>154</v>
      </c>
    </row>
    <row r="632" spans="1:13" outlineLevel="1" x14ac:dyDescent="0.25">
      <c r="A632" s="64">
        <f t="shared" si="62"/>
        <v>37</v>
      </c>
      <c r="B632" s="64" t="str">
        <f t="shared" si="61"/>
        <v/>
      </c>
      <c r="C632" s="62">
        <f t="shared" si="63"/>
        <v>5</v>
      </c>
      <c r="D632" s="62" t="str">
        <f t="shared" si="64"/>
        <v>D</v>
      </c>
      <c r="E632" s="62">
        <v>8</v>
      </c>
      <c r="F632" s="62">
        <v>15</v>
      </c>
      <c r="G632" s="62"/>
      <c r="H632" s="62">
        <v>2</v>
      </c>
      <c r="I632" s="62">
        <v>4</v>
      </c>
      <c r="J632" s="63"/>
      <c r="K632" s="61">
        <v>5</v>
      </c>
      <c r="L632" t="s">
        <v>154</v>
      </c>
    </row>
    <row r="633" spans="1:13" outlineLevel="1" x14ac:dyDescent="0.25">
      <c r="A633" s="64">
        <f t="shared" si="62"/>
        <v>37</v>
      </c>
      <c r="B633" s="64" t="str">
        <f t="shared" si="61"/>
        <v/>
      </c>
      <c r="C633" s="62">
        <f t="shared" si="63"/>
        <v>6</v>
      </c>
      <c r="D633" s="62" t="str">
        <f t="shared" si="64"/>
        <v>D</v>
      </c>
      <c r="E633" s="62">
        <v>6</v>
      </c>
      <c r="F633" s="62">
        <v>31</v>
      </c>
      <c r="G633" s="62"/>
      <c r="H633" s="62">
        <v>22</v>
      </c>
      <c r="I633" s="62">
        <v>34</v>
      </c>
      <c r="J633" s="63"/>
      <c r="K633" s="61">
        <v>6</v>
      </c>
      <c r="L633" t="s">
        <v>154</v>
      </c>
    </row>
    <row r="634" spans="1:13" outlineLevel="1" x14ac:dyDescent="0.25">
      <c r="A634" s="64">
        <f t="shared" si="62"/>
        <v>37</v>
      </c>
      <c r="B634" s="64" t="str">
        <f t="shared" si="61"/>
        <v/>
      </c>
      <c r="C634" s="62">
        <f t="shared" si="63"/>
        <v>7</v>
      </c>
      <c r="D634" s="62" t="str">
        <f t="shared" si="64"/>
        <v>D</v>
      </c>
      <c r="E634" s="62">
        <v>14</v>
      </c>
      <c r="F634" s="62">
        <v>36</v>
      </c>
      <c r="G634" s="62"/>
      <c r="H634" s="62">
        <v>5</v>
      </c>
      <c r="I634" s="62">
        <v>37</v>
      </c>
      <c r="J634" s="63"/>
      <c r="K634" s="61">
        <v>7</v>
      </c>
      <c r="L634" t="s">
        <v>154</v>
      </c>
    </row>
    <row r="635" spans="1:13" outlineLevel="1" x14ac:dyDescent="0.25">
      <c r="A635" s="64">
        <f t="shared" si="62"/>
        <v>37</v>
      </c>
      <c r="B635" s="64" t="str">
        <f t="shared" si="61"/>
        <v/>
      </c>
      <c r="C635" s="62">
        <f t="shared" si="63"/>
        <v>8</v>
      </c>
      <c r="D635" s="62" t="str">
        <f t="shared" si="64"/>
        <v>D</v>
      </c>
      <c r="E635" s="62">
        <v>12</v>
      </c>
      <c r="F635" s="62">
        <v>29</v>
      </c>
      <c r="G635" s="62"/>
      <c r="H635" s="62">
        <v>30</v>
      </c>
      <c r="I635" s="62">
        <v>35</v>
      </c>
      <c r="J635" s="63"/>
      <c r="K635" s="61">
        <v>8</v>
      </c>
      <c r="L635" t="s">
        <v>154</v>
      </c>
    </row>
    <row r="636" spans="1:13" ht="15.75" outlineLevel="1" thickBot="1" x14ac:dyDescent="0.3">
      <c r="A636" s="64">
        <f t="shared" si="62"/>
        <v>37</v>
      </c>
      <c r="B636" s="64" t="str">
        <f t="shared" si="61"/>
        <v/>
      </c>
      <c r="C636" s="62">
        <f t="shared" si="63"/>
        <v>9</v>
      </c>
      <c r="D636" s="62" t="str">
        <f t="shared" si="64"/>
        <v>D</v>
      </c>
      <c r="E636" s="62">
        <v>1</v>
      </c>
      <c r="F636" s="62">
        <v>20</v>
      </c>
      <c r="G636" s="62"/>
      <c r="H636" s="62">
        <v>26</v>
      </c>
      <c r="I636" s="62">
        <v>27</v>
      </c>
      <c r="J636" s="63"/>
      <c r="K636" s="61">
        <v>9</v>
      </c>
      <c r="L636" t="s">
        <v>154</v>
      </c>
    </row>
    <row r="637" spans="1:13" ht="15.75" outlineLevel="1" thickTop="1" x14ac:dyDescent="0.25">
      <c r="A637" s="52">
        <v>38</v>
      </c>
      <c r="B637" s="52" t="str">
        <f t="shared" si="61"/>
        <v/>
      </c>
      <c r="C637" s="58">
        <f t="shared" si="63"/>
        <v>1</v>
      </c>
      <c r="D637" s="58" t="str">
        <f t="shared" si="64"/>
        <v>A</v>
      </c>
      <c r="E637" s="59">
        <v>4</v>
      </c>
      <c r="F637" s="59">
        <v>6</v>
      </c>
      <c r="G637" s="59">
        <v>28</v>
      </c>
      <c r="H637" s="59">
        <v>16</v>
      </c>
      <c r="I637" s="59">
        <v>17</v>
      </c>
      <c r="J637" s="59">
        <v>22</v>
      </c>
      <c r="K637" s="61">
        <v>1</v>
      </c>
      <c r="L637" t="s">
        <v>151</v>
      </c>
      <c r="M637" s="186" t="s">
        <v>281</v>
      </c>
    </row>
    <row r="638" spans="1:13" outlineLevel="1" x14ac:dyDescent="0.25">
      <c r="A638" s="52">
        <f t="shared" ref="A638:A672" si="65">A637</f>
        <v>38</v>
      </c>
      <c r="B638" s="52" t="str">
        <f t="shared" si="61"/>
        <v/>
      </c>
      <c r="C638" s="58">
        <f t="shared" si="63"/>
        <v>2</v>
      </c>
      <c r="D638" s="58" t="str">
        <f t="shared" si="64"/>
        <v>A</v>
      </c>
      <c r="E638" s="59">
        <v>5</v>
      </c>
      <c r="F638" s="59">
        <v>37</v>
      </c>
      <c r="G638" s="59"/>
      <c r="H638" s="59">
        <v>15</v>
      </c>
      <c r="I638" s="59">
        <v>36</v>
      </c>
      <c r="J638" s="59"/>
      <c r="K638" s="61">
        <v>2</v>
      </c>
      <c r="L638" t="s">
        <v>151</v>
      </c>
    </row>
    <row r="639" spans="1:13" outlineLevel="1" x14ac:dyDescent="0.25">
      <c r="A639" s="52">
        <f t="shared" si="65"/>
        <v>38</v>
      </c>
      <c r="B639" s="52" t="str">
        <f t="shared" si="61"/>
        <v/>
      </c>
      <c r="C639" s="58">
        <f t="shared" si="63"/>
        <v>3</v>
      </c>
      <c r="D639" s="58" t="str">
        <f t="shared" si="64"/>
        <v>A</v>
      </c>
      <c r="E639" s="59">
        <v>1</v>
      </c>
      <c r="F639" s="59">
        <v>11</v>
      </c>
      <c r="G639" s="59"/>
      <c r="H639" s="59">
        <v>24</v>
      </c>
      <c r="I639" s="59">
        <v>27</v>
      </c>
      <c r="J639" s="59"/>
      <c r="K639" s="61">
        <v>3</v>
      </c>
      <c r="L639" t="s">
        <v>151</v>
      </c>
    </row>
    <row r="640" spans="1:13" outlineLevel="1" x14ac:dyDescent="0.25">
      <c r="A640" s="52">
        <f t="shared" si="65"/>
        <v>38</v>
      </c>
      <c r="B640" s="52" t="str">
        <f t="shared" si="61"/>
        <v/>
      </c>
      <c r="C640" s="58">
        <f t="shared" si="63"/>
        <v>4</v>
      </c>
      <c r="D640" s="58" t="str">
        <f t="shared" si="64"/>
        <v>A</v>
      </c>
      <c r="E640" s="59">
        <v>25</v>
      </c>
      <c r="F640" s="59">
        <v>33</v>
      </c>
      <c r="G640" s="59"/>
      <c r="H640" s="59">
        <v>35</v>
      </c>
      <c r="I640" s="59">
        <v>38</v>
      </c>
      <c r="J640" s="59"/>
      <c r="K640" s="61">
        <v>4</v>
      </c>
      <c r="L640" t="s">
        <v>151</v>
      </c>
    </row>
    <row r="641" spans="1:12" outlineLevel="1" x14ac:dyDescent="0.25">
      <c r="A641" s="52">
        <f t="shared" si="65"/>
        <v>38</v>
      </c>
      <c r="B641" s="52" t="str">
        <f t="shared" si="61"/>
        <v/>
      </c>
      <c r="C641" s="58">
        <f t="shared" si="63"/>
        <v>5</v>
      </c>
      <c r="D641" s="58" t="str">
        <f t="shared" si="64"/>
        <v>A</v>
      </c>
      <c r="E641" s="59">
        <v>12</v>
      </c>
      <c r="F641" s="59">
        <v>31</v>
      </c>
      <c r="G641" s="59"/>
      <c r="H641" s="59">
        <v>2</v>
      </c>
      <c r="I641" s="59">
        <v>13</v>
      </c>
      <c r="J641" s="59"/>
      <c r="K641" s="61">
        <v>5</v>
      </c>
      <c r="L641" t="s">
        <v>151</v>
      </c>
    </row>
    <row r="642" spans="1:12" outlineLevel="1" x14ac:dyDescent="0.25">
      <c r="A642" s="52">
        <f t="shared" si="65"/>
        <v>38</v>
      </c>
      <c r="B642" s="52" t="str">
        <f t="shared" si="61"/>
        <v/>
      </c>
      <c r="C642" s="58">
        <f t="shared" si="63"/>
        <v>6</v>
      </c>
      <c r="D642" s="58" t="str">
        <f t="shared" si="64"/>
        <v>A</v>
      </c>
      <c r="E642" s="59">
        <v>3</v>
      </c>
      <c r="F642" s="59">
        <v>29</v>
      </c>
      <c r="G642" s="59"/>
      <c r="H642" s="59">
        <v>8</v>
      </c>
      <c r="I642" s="59">
        <v>21</v>
      </c>
      <c r="J642" s="59"/>
      <c r="K642" s="61">
        <v>6</v>
      </c>
      <c r="L642" t="s">
        <v>151</v>
      </c>
    </row>
    <row r="643" spans="1:12" outlineLevel="1" x14ac:dyDescent="0.25">
      <c r="A643" s="52">
        <f t="shared" si="65"/>
        <v>38</v>
      </c>
      <c r="B643" s="52" t="str">
        <f t="shared" si="61"/>
        <v/>
      </c>
      <c r="C643" s="58">
        <f t="shared" si="63"/>
        <v>7</v>
      </c>
      <c r="D643" s="58" t="str">
        <f t="shared" si="64"/>
        <v>A</v>
      </c>
      <c r="E643" s="59">
        <v>23</v>
      </c>
      <c r="F643" s="59">
        <v>34</v>
      </c>
      <c r="G643" s="59"/>
      <c r="H643" s="59">
        <v>14</v>
      </c>
      <c r="I643" s="59">
        <v>26</v>
      </c>
      <c r="J643" s="59"/>
      <c r="K643" s="61">
        <v>7</v>
      </c>
      <c r="L643" t="s">
        <v>151</v>
      </c>
    </row>
    <row r="644" spans="1:12" outlineLevel="1" x14ac:dyDescent="0.25">
      <c r="A644" s="52">
        <f t="shared" si="65"/>
        <v>38</v>
      </c>
      <c r="B644" s="52" t="str">
        <f t="shared" si="61"/>
        <v/>
      </c>
      <c r="C644" s="58">
        <f t="shared" si="63"/>
        <v>8</v>
      </c>
      <c r="D644" s="58" t="str">
        <f t="shared" si="64"/>
        <v>A</v>
      </c>
      <c r="E644" s="59">
        <v>18</v>
      </c>
      <c r="F644" s="59">
        <v>19</v>
      </c>
      <c r="G644" s="59"/>
      <c r="H644" s="59">
        <v>7</v>
      </c>
      <c r="I644" s="59">
        <v>32</v>
      </c>
      <c r="J644" s="59"/>
      <c r="K644" s="61">
        <v>8</v>
      </c>
      <c r="L644" t="s">
        <v>151</v>
      </c>
    </row>
    <row r="645" spans="1:12" outlineLevel="1" x14ac:dyDescent="0.25">
      <c r="A645" s="52">
        <f t="shared" si="65"/>
        <v>38</v>
      </c>
      <c r="B645" s="52" t="str">
        <f t="shared" ref="B645:B708" si="66">IF(A645&lt;&gt;$B$3,"",$B$3&amp;"-"&amp;D645&amp;"-"&amp;C645)</f>
        <v/>
      </c>
      <c r="C645" s="58">
        <f t="shared" si="63"/>
        <v>9</v>
      </c>
      <c r="D645" s="58" t="str">
        <f t="shared" si="64"/>
        <v>A</v>
      </c>
      <c r="E645" s="59">
        <v>9</v>
      </c>
      <c r="F645" s="59">
        <v>20</v>
      </c>
      <c r="G645" s="59"/>
      <c r="H645" s="59">
        <v>10</v>
      </c>
      <c r="I645" s="59">
        <v>30</v>
      </c>
      <c r="J645" s="59"/>
      <c r="K645" s="61">
        <v>9</v>
      </c>
      <c r="L645" t="s">
        <v>151</v>
      </c>
    </row>
    <row r="646" spans="1:12" outlineLevel="1" x14ac:dyDescent="0.25">
      <c r="A646" s="52">
        <f t="shared" si="65"/>
        <v>38</v>
      </c>
      <c r="B646" s="52" t="str">
        <f t="shared" si="66"/>
        <v/>
      </c>
      <c r="C646" s="58">
        <f t="shared" si="63"/>
        <v>1</v>
      </c>
      <c r="D646" s="58" t="str">
        <f t="shared" si="64"/>
        <v>B</v>
      </c>
      <c r="E646" s="59">
        <v>8</v>
      </c>
      <c r="F646" s="59">
        <v>11</v>
      </c>
      <c r="G646" s="59">
        <v>33</v>
      </c>
      <c r="H646" s="59">
        <v>13</v>
      </c>
      <c r="I646" s="59">
        <v>23</v>
      </c>
      <c r="J646" s="59">
        <v>32</v>
      </c>
      <c r="K646" s="61">
        <v>1</v>
      </c>
      <c r="L646" t="s">
        <v>152</v>
      </c>
    </row>
    <row r="647" spans="1:12" outlineLevel="1" x14ac:dyDescent="0.25">
      <c r="A647" s="52">
        <f t="shared" si="65"/>
        <v>38</v>
      </c>
      <c r="B647" s="52" t="str">
        <f t="shared" si="66"/>
        <v/>
      </c>
      <c r="C647" s="58">
        <f t="shared" si="63"/>
        <v>2</v>
      </c>
      <c r="D647" s="58" t="str">
        <f t="shared" si="64"/>
        <v>B</v>
      </c>
      <c r="E647" s="59">
        <v>3</v>
      </c>
      <c r="F647" s="59">
        <v>18</v>
      </c>
      <c r="G647" s="59"/>
      <c r="H647" s="59">
        <v>9</v>
      </c>
      <c r="I647" s="59">
        <v>36</v>
      </c>
      <c r="J647" s="59"/>
      <c r="K647" s="61">
        <v>2</v>
      </c>
      <c r="L647" t="s">
        <v>152</v>
      </c>
    </row>
    <row r="648" spans="1:12" outlineLevel="1" x14ac:dyDescent="0.25">
      <c r="A648" s="52">
        <f t="shared" si="65"/>
        <v>38</v>
      </c>
      <c r="B648" s="52" t="str">
        <f t="shared" si="66"/>
        <v/>
      </c>
      <c r="C648" s="58">
        <f t="shared" si="63"/>
        <v>3</v>
      </c>
      <c r="D648" s="58" t="str">
        <f t="shared" si="64"/>
        <v>B</v>
      </c>
      <c r="E648" s="59">
        <v>10</v>
      </c>
      <c r="F648" s="59">
        <v>16</v>
      </c>
      <c r="G648" s="59"/>
      <c r="H648" s="59">
        <v>12</v>
      </c>
      <c r="I648" s="59">
        <v>21</v>
      </c>
      <c r="J648" s="59"/>
      <c r="K648" s="61">
        <v>3</v>
      </c>
      <c r="L648" t="s">
        <v>152</v>
      </c>
    </row>
    <row r="649" spans="1:12" outlineLevel="1" x14ac:dyDescent="0.25">
      <c r="A649" s="52">
        <f t="shared" si="65"/>
        <v>38</v>
      </c>
      <c r="B649" s="52" t="str">
        <f t="shared" si="66"/>
        <v/>
      </c>
      <c r="C649" s="58">
        <f t="shared" si="63"/>
        <v>4</v>
      </c>
      <c r="D649" s="58" t="str">
        <f t="shared" si="64"/>
        <v>B</v>
      </c>
      <c r="E649" s="59">
        <v>6</v>
      </c>
      <c r="F649" s="59">
        <v>35</v>
      </c>
      <c r="G649" s="59"/>
      <c r="H649" s="59">
        <v>5</v>
      </c>
      <c r="I649" s="59">
        <v>27</v>
      </c>
      <c r="J649" s="59"/>
      <c r="K649" s="61">
        <v>4</v>
      </c>
      <c r="L649" t="s">
        <v>152</v>
      </c>
    </row>
    <row r="650" spans="1:12" outlineLevel="1" x14ac:dyDescent="0.25">
      <c r="A650" s="52">
        <f t="shared" si="65"/>
        <v>38</v>
      </c>
      <c r="B650" s="52" t="str">
        <f t="shared" si="66"/>
        <v/>
      </c>
      <c r="C650" s="58">
        <f t="shared" si="63"/>
        <v>5</v>
      </c>
      <c r="D650" s="58" t="str">
        <f t="shared" si="64"/>
        <v>B</v>
      </c>
      <c r="E650" s="59">
        <v>4</v>
      </c>
      <c r="F650" s="59">
        <v>38</v>
      </c>
      <c r="G650" s="59"/>
      <c r="H650" s="59">
        <v>19</v>
      </c>
      <c r="I650" s="59">
        <v>24</v>
      </c>
      <c r="J650" s="59"/>
      <c r="K650" s="61">
        <v>5</v>
      </c>
      <c r="L650" t="s">
        <v>152</v>
      </c>
    </row>
    <row r="651" spans="1:12" outlineLevel="1" x14ac:dyDescent="0.25">
      <c r="A651" s="52">
        <f t="shared" si="65"/>
        <v>38</v>
      </c>
      <c r="B651" s="52" t="str">
        <f t="shared" si="66"/>
        <v/>
      </c>
      <c r="C651" s="58">
        <f t="shared" si="63"/>
        <v>6</v>
      </c>
      <c r="D651" s="58" t="str">
        <f t="shared" si="64"/>
        <v>B</v>
      </c>
      <c r="E651" s="59">
        <v>15</v>
      </c>
      <c r="F651" s="59">
        <v>28</v>
      </c>
      <c r="G651" s="59"/>
      <c r="H651" s="59">
        <v>2</v>
      </c>
      <c r="I651" s="59">
        <v>26</v>
      </c>
      <c r="J651" s="59"/>
      <c r="K651" s="61">
        <v>6</v>
      </c>
      <c r="L651" t="s">
        <v>152</v>
      </c>
    </row>
    <row r="652" spans="1:12" outlineLevel="1" x14ac:dyDescent="0.25">
      <c r="A652" s="52">
        <f t="shared" si="65"/>
        <v>38</v>
      </c>
      <c r="B652" s="52" t="str">
        <f t="shared" si="66"/>
        <v/>
      </c>
      <c r="C652" s="58">
        <f t="shared" si="63"/>
        <v>7</v>
      </c>
      <c r="D652" s="58" t="str">
        <f t="shared" si="64"/>
        <v>B</v>
      </c>
      <c r="E652" s="59">
        <v>7</v>
      </c>
      <c r="F652" s="59">
        <v>31</v>
      </c>
      <c r="G652" s="59"/>
      <c r="H652" s="59">
        <v>34</v>
      </c>
      <c r="I652" s="59">
        <v>25</v>
      </c>
      <c r="J652" s="59"/>
      <c r="K652" s="61">
        <v>7</v>
      </c>
      <c r="L652" t="s">
        <v>152</v>
      </c>
    </row>
    <row r="653" spans="1:12" outlineLevel="1" x14ac:dyDescent="0.25">
      <c r="A653" s="52">
        <f t="shared" si="65"/>
        <v>38</v>
      </c>
      <c r="B653" s="52" t="str">
        <f t="shared" si="66"/>
        <v/>
      </c>
      <c r="C653" s="58">
        <f t="shared" si="63"/>
        <v>8</v>
      </c>
      <c r="D653" s="58" t="str">
        <f t="shared" si="64"/>
        <v>B</v>
      </c>
      <c r="E653" s="59">
        <v>20</v>
      </c>
      <c r="F653" s="59">
        <v>37</v>
      </c>
      <c r="G653" s="59"/>
      <c r="H653" s="59">
        <v>22</v>
      </c>
      <c r="I653" s="59">
        <v>29</v>
      </c>
      <c r="J653" s="59"/>
      <c r="K653" s="61">
        <v>8</v>
      </c>
      <c r="L653" t="s">
        <v>152</v>
      </c>
    </row>
    <row r="654" spans="1:12" outlineLevel="1" x14ac:dyDescent="0.25">
      <c r="A654" s="52">
        <f t="shared" si="65"/>
        <v>38</v>
      </c>
      <c r="B654" s="52" t="str">
        <f t="shared" si="66"/>
        <v/>
      </c>
      <c r="C654" s="58">
        <f t="shared" si="63"/>
        <v>9</v>
      </c>
      <c r="D654" s="58" t="str">
        <f t="shared" si="64"/>
        <v>B</v>
      </c>
      <c r="E654" s="59">
        <v>1</v>
      </c>
      <c r="F654" s="59">
        <v>14</v>
      </c>
      <c r="G654" s="59"/>
      <c r="H654" s="59">
        <v>17</v>
      </c>
      <c r="I654" s="59">
        <v>30</v>
      </c>
      <c r="J654" s="59"/>
      <c r="K654" s="61">
        <v>9</v>
      </c>
      <c r="L654" t="s">
        <v>152</v>
      </c>
    </row>
    <row r="655" spans="1:12" outlineLevel="1" x14ac:dyDescent="0.25">
      <c r="A655" s="52">
        <f t="shared" si="65"/>
        <v>38</v>
      </c>
      <c r="B655" s="52" t="str">
        <f t="shared" si="66"/>
        <v/>
      </c>
      <c r="C655" s="58">
        <f t="shared" si="63"/>
        <v>1</v>
      </c>
      <c r="D655" s="58" t="str">
        <f t="shared" si="64"/>
        <v>C</v>
      </c>
      <c r="E655" s="59">
        <v>1</v>
      </c>
      <c r="F655" s="59">
        <v>27</v>
      </c>
      <c r="G655" s="59">
        <v>19</v>
      </c>
      <c r="H655" s="59">
        <v>3</v>
      </c>
      <c r="I655" s="59">
        <v>15</v>
      </c>
      <c r="J655" s="59">
        <v>38</v>
      </c>
      <c r="K655" s="61">
        <v>1</v>
      </c>
      <c r="L655" t="s">
        <v>153</v>
      </c>
    </row>
    <row r="656" spans="1:12" outlineLevel="1" x14ac:dyDescent="0.25">
      <c r="A656" s="52">
        <f t="shared" si="65"/>
        <v>38</v>
      </c>
      <c r="B656" s="52" t="str">
        <f t="shared" si="66"/>
        <v/>
      </c>
      <c r="C656" s="58">
        <f t="shared" si="63"/>
        <v>2</v>
      </c>
      <c r="D656" s="58" t="str">
        <f t="shared" si="64"/>
        <v>C</v>
      </c>
      <c r="E656" s="59">
        <v>12</v>
      </c>
      <c r="F656" s="59">
        <v>20</v>
      </c>
      <c r="G656" s="59"/>
      <c r="H656" s="59">
        <v>17</v>
      </c>
      <c r="I656" s="59">
        <v>23</v>
      </c>
      <c r="J656" s="59"/>
      <c r="K656" s="61">
        <v>2</v>
      </c>
      <c r="L656" t="s">
        <v>153</v>
      </c>
    </row>
    <row r="657" spans="1:12" outlineLevel="1" x14ac:dyDescent="0.25">
      <c r="A657" s="52">
        <f t="shared" si="65"/>
        <v>38</v>
      </c>
      <c r="B657" s="52" t="str">
        <f t="shared" si="66"/>
        <v/>
      </c>
      <c r="C657" s="58">
        <f t="shared" si="63"/>
        <v>3</v>
      </c>
      <c r="D657" s="58" t="str">
        <f t="shared" si="64"/>
        <v>C</v>
      </c>
      <c r="E657" s="59">
        <v>30</v>
      </c>
      <c r="F657" s="59">
        <v>35</v>
      </c>
      <c r="G657" s="59"/>
      <c r="H657" s="59">
        <v>31</v>
      </c>
      <c r="I657" s="59">
        <v>36</v>
      </c>
      <c r="J657" s="59"/>
      <c r="K657" s="61">
        <v>3</v>
      </c>
      <c r="L657" t="s">
        <v>153</v>
      </c>
    </row>
    <row r="658" spans="1:12" outlineLevel="1" x14ac:dyDescent="0.25">
      <c r="A658" s="52">
        <f t="shared" si="65"/>
        <v>38</v>
      </c>
      <c r="B658" s="52" t="str">
        <f t="shared" si="66"/>
        <v/>
      </c>
      <c r="C658" s="58">
        <f t="shared" si="63"/>
        <v>4</v>
      </c>
      <c r="D658" s="58" t="str">
        <f t="shared" si="64"/>
        <v>C</v>
      </c>
      <c r="E658" s="59">
        <v>6</v>
      </c>
      <c r="F658" s="59">
        <v>32</v>
      </c>
      <c r="G658" s="59"/>
      <c r="H658" s="59">
        <v>7</v>
      </c>
      <c r="I658" s="59">
        <v>26</v>
      </c>
      <c r="J658" s="59"/>
      <c r="K658" s="61">
        <v>4</v>
      </c>
      <c r="L658" t="s">
        <v>153</v>
      </c>
    </row>
    <row r="659" spans="1:12" outlineLevel="1" x14ac:dyDescent="0.25">
      <c r="A659" s="52">
        <f t="shared" si="65"/>
        <v>38</v>
      </c>
      <c r="B659" s="52" t="str">
        <f t="shared" si="66"/>
        <v/>
      </c>
      <c r="C659" s="58">
        <f t="shared" si="63"/>
        <v>5</v>
      </c>
      <c r="D659" s="58" t="str">
        <f t="shared" si="64"/>
        <v>C</v>
      </c>
      <c r="E659" s="59">
        <v>8</v>
      </c>
      <c r="F659" s="59">
        <v>33</v>
      </c>
      <c r="G659" s="59"/>
      <c r="H659" s="59">
        <v>10</v>
      </c>
      <c r="I659" s="59">
        <v>34</v>
      </c>
      <c r="J659" s="59"/>
      <c r="K659" s="61">
        <v>5</v>
      </c>
      <c r="L659" t="s">
        <v>153</v>
      </c>
    </row>
    <row r="660" spans="1:12" outlineLevel="1" x14ac:dyDescent="0.25">
      <c r="A660" s="52">
        <f t="shared" si="65"/>
        <v>38</v>
      </c>
      <c r="B660" s="52" t="str">
        <f t="shared" si="66"/>
        <v/>
      </c>
      <c r="C660" s="58">
        <f t="shared" si="63"/>
        <v>6</v>
      </c>
      <c r="D660" s="58" t="str">
        <f t="shared" si="64"/>
        <v>C</v>
      </c>
      <c r="E660" s="59">
        <v>2</v>
      </c>
      <c r="F660" s="59">
        <v>22</v>
      </c>
      <c r="G660" s="59"/>
      <c r="H660" s="59">
        <v>5</v>
      </c>
      <c r="I660" s="59">
        <v>14</v>
      </c>
      <c r="J660" s="59"/>
      <c r="K660" s="61">
        <v>6</v>
      </c>
      <c r="L660" t="s">
        <v>153</v>
      </c>
    </row>
    <row r="661" spans="1:12" outlineLevel="1" x14ac:dyDescent="0.25">
      <c r="A661" s="52">
        <f t="shared" si="65"/>
        <v>38</v>
      </c>
      <c r="B661" s="52" t="str">
        <f t="shared" si="66"/>
        <v/>
      </c>
      <c r="C661" s="58">
        <f t="shared" si="63"/>
        <v>7</v>
      </c>
      <c r="D661" s="58" t="str">
        <f t="shared" si="64"/>
        <v>C</v>
      </c>
      <c r="E661" s="59">
        <v>4</v>
      </c>
      <c r="F661" s="59">
        <v>11</v>
      </c>
      <c r="G661" s="59"/>
      <c r="H661" s="59">
        <v>9</v>
      </c>
      <c r="I661" s="59">
        <v>25</v>
      </c>
      <c r="J661" s="59"/>
      <c r="K661" s="61">
        <v>7</v>
      </c>
      <c r="L661" t="s">
        <v>153</v>
      </c>
    </row>
    <row r="662" spans="1:12" outlineLevel="1" x14ac:dyDescent="0.25">
      <c r="A662" s="52">
        <f t="shared" si="65"/>
        <v>38</v>
      </c>
      <c r="B662" s="52" t="str">
        <f t="shared" si="66"/>
        <v/>
      </c>
      <c r="C662" s="58">
        <f t="shared" si="63"/>
        <v>8</v>
      </c>
      <c r="D662" s="58" t="str">
        <f t="shared" si="64"/>
        <v>C</v>
      </c>
      <c r="E662" s="59">
        <v>24</v>
      </c>
      <c r="F662" s="59">
        <v>29</v>
      </c>
      <c r="G662" s="59"/>
      <c r="H662" s="59">
        <v>13</v>
      </c>
      <c r="I662" s="59">
        <v>16</v>
      </c>
      <c r="J662" s="59"/>
      <c r="K662" s="61">
        <v>8</v>
      </c>
      <c r="L662" t="s">
        <v>153</v>
      </c>
    </row>
    <row r="663" spans="1:12" outlineLevel="1" x14ac:dyDescent="0.25">
      <c r="A663" s="52">
        <f t="shared" si="65"/>
        <v>38</v>
      </c>
      <c r="B663" s="52" t="str">
        <f t="shared" si="66"/>
        <v/>
      </c>
      <c r="C663" s="58">
        <f t="shared" si="63"/>
        <v>9</v>
      </c>
      <c r="D663" s="58" t="str">
        <f t="shared" si="64"/>
        <v>C</v>
      </c>
      <c r="E663" s="59">
        <v>18</v>
      </c>
      <c r="F663" s="59">
        <v>37</v>
      </c>
      <c r="G663" s="59"/>
      <c r="H663" s="59">
        <v>21</v>
      </c>
      <c r="I663" s="59">
        <v>28</v>
      </c>
      <c r="J663" s="59"/>
      <c r="K663" s="61">
        <v>9</v>
      </c>
      <c r="L663" t="s">
        <v>153</v>
      </c>
    </row>
    <row r="664" spans="1:12" outlineLevel="1" x14ac:dyDescent="0.25">
      <c r="A664" s="52">
        <f t="shared" si="65"/>
        <v>38</v>
      </c>
      <c r="B664" s="52" t="str">
        <f t="shared" si="66"/>
        <v/>
      </c>
      <c r="C664" s="58">
        <f t="shared" si="63"/>
        <v>1</v>
      </c>
      <c r="D664" s="58" t="str">
        <f t="shared" si="64"/>
        <v>D</v>
      </c>
      <c r="E664" s="58">
        <v>3</v>
      </c>
      <c r="F664" s="58">
        <v>25</v>
      </c>
      <c r="G664" s="58">
        <v>26</v>
      </c>
      <c r="H664" s="58">
        <v>13</v>
      </c>
      <c r="I664" s="58">
        <v>19</v>
      </c>
      <c r="J664" s="58">
        <v>22</v>
      </c>
      <c r="K664" s="61">
        <v>1</v>
      </c>
      <c r="L664" t="s">
        <v>154</v>
      </c>
    </row>
    <row r="665" spans="1:12" outlineLevel="1" x14ac:dyDescent="0.25">
      <c r="A665" s="52">
        <f t="shared" si="65"/>
        <v>38</v>
      </c>
      <c r="B665" s="52" t="str">
        <f t="shared" si="66"/>
        <v/>
      </c>
      <c r="C665" s="58">
        <f t="shared" si="63"/>
        <v>2</v>
      </c>
      <c r="D665" s="58" t="str">
        <f t="shared" si="64"/>
        <v>D</v>
      </c>
      <c r="E665" s="58">
        <v>7</v>
      </c>
      <c r="F665" s="58">
        <v>16</v>
      </c>
      <c r="G665" s="58"/>
      <c r="H665" s="58">
        <v>9</v>
      </c>
      <c r="I665" s="58">
        <v>37</v>
      </c>
      <c r="J665" s="58"/>
      <c r="K665" s="61">
        <v>2</v>
      </c>
      <c r="L665" t="s">
        <v>154</v>
      </c>
    </row>
    <row r="666" spans="1:12" outlineLevel="1" x14ac:dyDescent="0.25">
      <c r="A666" s="52">
        <f t="shared" si="65"/>
        <v>38</v>
      </c>
      <c r="B666" s="52" t="str">
        <f t="shared" si="66"/>
        <v/>
      </c>
      <c r="C666" s="58">
        <f t="shared" si="63"/>
        <v>3</v>
      </c>
      <c r="D666" s="58" t="str">
        <f t="shared" si="64"/>
        <v>D</v>
      </c>
      <c r="E666" s="58">
        <v>6</v>
      </c>
      <c r="F666" s="58">
        <v>10</v>
      </c>
      <c r="G666" s="58"/>
      <c r="H666" s="58">
        <v>23</v>
      </c>
      <c r="I666" s="58">
        <v>31</v>
      </c>
      <c r="J666" s="58"/>
      <c r="K666" s="61">
        <v>3</v>
      </c>
      <c r="L666" t="s">
        <v>154</v>
      </c>
    </row>
    <row r="667" spans="1:12" outlineLevel="1" x14ac:dyDescent="0.25">
      <c r="A667" s="52">
        <f t="shared" si="65"/>
        <v>38</v>
      </c>
      <c r="B667" s="52" t="str">
        <f t="shared" si="66"/>
        <v/>
      </c>
      <c r="C667" s="58">
        <f t="shared" si="63"/>
        <v>4</v>
      </c>
      <c r="D667" s="58" t="str">
        <f t="shared" si="64"/>
        <v>D</v>
      </c>
      <c r="E667" s="58">
        <v>27</v>
      </c>
      <c r="F667" s="58">
        <v>28</v>
      </c>
      <c r="G667" s="58"/>
      <c r="H667" s="58">
        <v>29</v>
      </c>
      <c r="I667" s="58">
        <v>30</v>
      </c>
      <c r="J667" s="58"/>
      <c r="K667" s="61">
        <v>4</v>
      </c>
      <c r="L667" t="s">
        <v>154</v>
      </c>
    </row>
    <row r="668" spans="1:12" outlineLevel="1" x14ac:dyDescent="0.25">
      <c r="A668" s="52">
        <f t="shared" si="65"/>
        <v>38</v>
      </c>
      <c r="B668" s="52" t="str">
        <f t="shared" si="66"/>
        <v/>
      </c>
      <c r="C668" s="58">
        <f t="shared" si="63"/>
        <v>5</v>
      </c>
      <c r="D668" s="58" t="str">
        <f t="shared" si="64"/>
        <v>D</v>
      </c>
      <c r="E668" s="58">
        <v>2</v>
      </c>
      <c r="F668" s="58">
        <v>8</v>
      </c>
      <c r="G668" s="58"/>
      <c r="H668" s="58">
        <v>18</v>
      </c>
      <c r="I668" s="58">
        <v>38</v>
      </c>
      <c r="J668" s="58"/>
      <c r="K668" s="61">
        <v>5</v>
      </c>
      <c r="L668" t="s">
        <v>154</v>
      </c>
    </row>
    <row r="669" spans="1:12" outlineLevel="1" x14ac:dyDescent="0.25">
      <c r="A669" s="52">
        <f t="shared" si="65"/>
        <v>38</v>
      </c>
      <c r="B669" s="52" t="str">
        <f t="shared" si="66"/>
        <v/>
      </c>
      <c r="C669" s="58">
        <f t="shared" si="63"/>
        <v>6</v>
      </c>
      <c r="D669" s="58" t="str">
        <f t="shared" si="64"/>
        <v>D</v>
      </c>
      <c r="E669" s="58">
        <v>14</v>
      </c>
      <c r="F669" s="58">
        <v>35</v>
      </c>
      <c r="G669" s="58"/>
      <c r="H669" s="58">
        <v>4</v>
      </c>
      <c r="I669" s="58">
        <v>21</v>
      </c>
      <c r="J669" s="58"/>
      <c r="K669" s="61">
        <v>6</v>
      </c>
      <c r="L669" t="s">
        <v>154</v>
      </c>
    </row>
    <row r="670" spans="1:12" outlineLevel="1" x14ac:dyDescent="0.25">
      <c r="A670" s="52">
        <f t="shared" si="65"/>
        <v>38</v>
      </c>
      <c r="B670" s="52" t="str">
        <f t="shared" si="66"/>
        <v/>
      </c>
      <c r="C670" s="58">
        <f t="shared" si="63"/>
        <v>7</v>
      </c>
      <c r="D670" s="58" t="str">
        <f t="shared" si="64"/>
        <v>D</v>
      </c>
      <c r="E670" s="58">
        <v>15</v>
      </c>
      <c r="F670" s="58">
        <v>17</v>
      </c>
      <c r="G670" s="58"/>
      <c r="H670" s="58">
        <v>24</v>
      </c>
      <c r="I670" s="58">
        <v>32</v>
      </c>
      <c r="J670" s="58"/>
      <c r="K670" s="61">
        <v>7</v>
      </c>
      <c r="L670" t="s">
        <v>154</v>
      </c>
    </row>
    <row r="671" spans="1:12" outlineLevel="1" x14ac:dyDescent="0.25">
      <c r="A671" s="52">
        <f t="shared" si="65"/>
        <v>38</v>
      </c>
      <c r="B671" s="52" t="str">
        <f t="shared" si="66"/>
        <v/>
      </c>
      <c r="C671" s="58">
        <f t="shared" si="63"/>
        <v>8</v>
      </c>
      <c r="D671" s="58" t="str">
        <f t="shared" si="64"/>
        <v>D</v>
      </c>
      <c r="E671" s="58">
        <v>11</v>
      </c>
      <c r="F671" s="58">
        <v>34</v>
      </c>
      <c r="G671" s="58"/>
      <c r="H671" s="58">
        <v>5</v>
      </c>
      <c r="I671" s="58">
        <v>20</v>
      </c>
      <c r="J671" s="58"/>
      <c r="K671" s="61">
        <v>8</v>
      </c>
      <c r="L671" t="s">
        <v>154</v>
      </c>
    </row>
    <row r="672" spans="1:12" ht="15.75" outlineLevel="1" thickBot="1" x14ac:dyDescent="0.3">
      <c r="A672" s="52">
        <f t="shared" si="65"/>
        <v>38</v>
      </c>
      <c r="B672" s="52" t="str">
        <f t="shared" si="66"/>
        <v/>
      </c>
      <c r="C672" s="58">
        <f t="shared" si="63"/>
        <v>9</v>
      </c>
      <c r="D672" s="58" t="str">
        <f t="shared" si="64"/>
        <v>D</v>
      </c>
      <c r="E672" s="58">
        <v>1</v>
      </c>
      <c r="F672" s="58">
        <v>12</v>
      </c>
      <c r="G672" s="58"/>
      <c r="H672" s="58">
        <v>33</v>
      </c>
      <c r="I672" s="58">
        <v>36</v>
      </c>
      <c r="J672" s="58"/>
      <c r="K672" s="61">
        <v>9</v>
      </c>
      <c r="L672" t="s">
        <v>154</v>
      </c>
    </row>
    <row r="673" spans="1:13" ht="15.75" outlineLevel="1" thickTop="1" x14ac:dyDescent="0.25">
      <c r="A673" s="64">
        <v>39</v>
      </c>
      <c r="B673" s="64" t="str">
        <f t="shared" si="66"/>
        <v/>
      </c>
      <c r="C673" s="62">
        <f t="shared" si="63"/>
        <v>1</v>
      </c>
      <c r="D673" s="62" t="str">
        <f t="shared" si="64"/>
        <v>A</v>
      </c>
      <c r="E673" s="63">
        <v>2</v>
      </c>
      <c r="F673" s="63">
        <v>9</v>
      </c>
      <c r="G673" s="63">
        <v>20</v>
      </c>
      <c r="H673" s="63">
        <v>19</v>
      </c>
      <c r="I673" s="63">
        <v>27</v>
      </c>
      <c r="J673" s="63">
        <v>32</v>
      </c>
      <c r="K673" s="61">
        <v>1</v>
      </c>
      <c r="L673" t="s">
        <v>151</v>
      </c>
      <c r="M673" s="186" t="s">
        <v>281</v>
      </c>
    </row>
    <row r="674" spans="1:13" outlineLevel="1" x14ac:dyDescent="0.25">
      <c r="A674" s="64">
        <f t="shared" ref="A674:A708" si="67">A673</f>
        <v>39</v>
      </c>
      <c r="B674" s="64" t="str">
        <f t="shared" si="66"/>
        <v/>
      </c>
      <c r="C674" s="62">
        <f t="shared" si="63"/>
        <v>2</v>
      </c>
      <c r="D674" s="62" t="str">
        <f t="shared" si="64"/>
        <v>A</v>
      </c>
      <c r="E674" s="63">
        <v>5</v>
      </c>
      <c r="F674" s="63">
        <v>17</v>
      </c>
      <c r="G674" s="63">
        <v>39</v>
      </c>
      <c r="H674" s="63">
        <v>7</v>
      </c>
      <c r="I674" s="63">
        <v>28</v>
      </c>
      <c r="J674" s="63"/>
      <c r="K674" s="61">
        <v>2</v>
      </c>
      <c r="L674" t="s">
        <v>151</v>
      </c>
    </row>
    <row r="675" spans="1:13" outlineLevel="1" x14ac:dyDescent="0.25">
      <c r="A675" s="64">
        <f t="shared" si="67"/>
        <v>39</v>
      </c>
      <c r="B675" s="64" t="str">
        <f t="shared" si="66"/>
        <v/>
      </c>
      <c r="C675" s="62">
        <f t="shared" si="63"/>
        <v>3</v>
      </c>
      <c r="D675" s="62" t="str">
        <f t="shared" si="64"/>
        <v>A</v>
      </c>
      <c r="E675" s="63">
        <v>4</v>
      </c>
      <c r="F675" s="63">
        <v>10</v>
      </c>
      <c r="G675" s="63"/>
      <c r="H675" s="63">
        <v>8</v>
      </c>
      <c r="I675" s="63">
        <v>29</v>
      </c>
      <c r="J675" s="63"/>
      <c r="K675" s="61">
        <v>3</v>
      </c>
      <c r="L675" t="s">
        <v>151</v>
      </c>
    </row>
    <row r="676" spans="1:13" outlineLevel="1" x14ac:dyDescent="0.25">
      <c r="A676" s="64">
        <f t="shared" si="67"/>
        <v>39</v>
      </c>
      <c r="B676" s="64" t="str">
        <f t="shared" si="66"/>
        <v/>
      </c>
      <c r="C676" s="62">
        <f t="shared" si="63"/>
        <v>4</v>
      </c>
      <c r="D676" s="62" t="str">
        <f t="shared" si="64"/>
        <v>A</v>
      </c>
      <c r="E676" s="63">
        <v>25</v>
      </c>
      <c r="F676" s="63">
        <v>33</v>
      </c>
      <c r="G676" s="63"/>
      <c r="H676" s="63">
        <v>21</v>
      </c>
      <c r="I676" s="63">
        <v>35</v>
      </c>
      <c r="J676" s="63"/>
      <c r="K676" s="61">
        <v>4</v>
      </c>
      <c r="L676" t="s">
        <v>151</v>
      </c>
    </row>
    <row r="677" spans="1:13" outlineLevel="1" x14ac:dyDescent="0.25">
      <c r="A677" s="64">
        <f t="shared" si="67"/>
        <v>39</v>
      </c>
      <c r="B677" s="64" t="str">
        <f t="shared" si="66"/>
        <v/>
      </c>
      <c r="C677" s="62">
        <f t="shared" si="63"/>
        <v>5</v>
      </c>
      <c r="D677" s="62" t="str">
        <f t="shared" si="64"/>
        <v>A</v>
      </c>
      <c r="E677" s="63">
        <v>34</v>
      </c>
      <c r="F677" s="63">
        <v>36</v>
      </c>
      <c r="G677" s="63"/>
      <c r="H677" s="63">
        <v>18</v>
      </c>
      <c r="I677" s="63">
        <v>30</v>
      </c>
      <c r="J677" s="63"/>
      <c r="K677" s="61">
        <v>5</v>
      </c>
      <c r="L677" t="s">
        <v>151</v>
      </c>
    </row>
    <row r="678" spans="1:13" outlineLevel="1" x14ac:dyDescent="0.25">
      <c r="A678" s="64">
        <f t="shared" si="67"/>
        <v>39</v>
      </c>
      <c r="B678" s="64" t="str">
        <f t="shared" si="66"/>
        <v/>
      </c>
      <c r="C678" s="62">
        <f t="shared" ref="C678:C741" si="68">K678</f>
        <v>6</v>
      </c>
      <c r="D678" s="62" t="str">
        <f t="shared" ref="D678:D741" si="69">IF(C678="","",L678)</f>
        <v>A</v>
      </c>
      <c r="E678" s="63">
        <v>13</v>
      </c>
      <c r="F678" s="63">
        <v>22</v>
      </c>
      <c r="G678" s="63"/>
      <c r="H678" s="63">
        <v>1</v>
      </c>
      <c r="I678" s="63">
        <v>16</v>
      </c>
      <c r="J678" s="63"/>
      <c r="K678" s="61">
        <v>6</v>
      </c>
      <c r="L678" t="s">
        <v>151</v>
      </c>
    </row>
    <row r="679" spans="1:13" outlineLevel="1" x14ac:dyDescent="0.25">
      <c r="A679" s="64">
        <f t="shared" si="67"/>
        <v>39</v>
      </c>
      <c r="B679" s="64" t="str">
        <f t="shared" si="66"/>
        <v/>
      </c>
      <c r="C679" s="62">
        <f t="shared" si="68"/>
        <v>7</v>
      </c>
      <c r="D679" s="62" t="str">
        <f t="shared" si="69"/>
        <v>A</v>
      </c>
      <c r="E679" s="63">
        <v>3</v>
      </c>
      <c r="F679" s="63">
        <v>23</v>
      </c>
      <c r="G679" s="63"/>
      <c r="H679" s="63">
        <v>15</v>
      </c>
      <c r="I679" s="63">
        <v>37</v>
      </c>
      <c r="J679" s="63"/>
      <c r="K679" s="61">
        <v>7</v>
      </c>
      <c r="L679" t="s">
        <v>151</v>
      </c>
    </row>
    <row r="680" spans="1:13" outlineLevel="1" x14ac:dyDescent="0.25">
      <c r="A680" s="64">
        <f t="shared" si="67"/>
        <v>39</v>
      </c>
      <c r="B680" s="64" t="str">
        <f t="shared" si="66"/>
        <v/>
      </c>
      <c r="C680" s="62">
        <f t="shared" si="68"/>
        <v>8</v>
      </c>
      <c r="D680" s="62" t="str">
        <f t="shared" si="69"/>
        <v>A</v>
      </c>
      <c r="E680" s="63">
        <v>11</v>
      </c>
      <c r="F680" s="63">
        <v>31</v>
      </c>
      <c r="G680" s="63"/>
      <c r="H680" s="63">
        <v>6</v>
      </c>
      <c r="I680" s="63">
        <v>12</v>
      </c>
      <c r="J680" s="63"/>
      <c r="K680" s="61">
        <v>8</v>
      </c>
      <c r="L680" t="s">
        <v>151</v>
      </c>
    </row>
    <row r="681" spans="1:13" outlineLevel="1" x14ac:dyDescent="0.25">
      <c r="A681" s="64">
        <f t="shared" si="67"/>
        <v>39</v>
      </c>
      <c r="B681" s="64" t="str">
        <f t="shared" si="66"/>
        <v/>
      </c>
      <c r="C681" s="62">
        <f t="shared" si="68"/>
        <v>9</v>
      </c>
      <c r="D681" s="62" t="str">
        <f t="shared" si="69"/>
        <v>A</v>
      </c>
      <c r="E681" s="63">
        <v>26</v>
      </c>
      <c r="F681" s="63">
        <v>38</v>
      </c>
      <c r="G681" s="63"/>
      <c r="H681" s="63">
        <v>14</v>
      </c>
      <c r="I681" s="63">
        <v>24</v>
      </c>
      <c r="J681" s="63"/>
      <c r="K681" s="61">
        <v>9</v>
      </c>
      <c r="L681" t="s">
        <v>151</v>
      </c>
    </row>
    <row r="682" spans="1:13" outlineLevel="1" x14ac:dyDescent="0.25">
      <c r="A682" s="64">
        <f t="shared" si="67"/>
        <v>39</v>
      </c>
      <c r="B682" s="64" t="str">
        <f t="shared" si="66"/>
        <v/>
      </c>
      <c r="C682" s="62">
        <f t="shared" si="68"/>
        <v>1</v>
      </c>
      <c r="D682" s="62" t="str">
        <f t="shared" si="69"/>
        <v>B</v>
      </c>
      <c r="E682" s="63">
        <v>10</v>
      </c>
      <c r="F682" s="63">
        <v>21</v>
      </c>
      <c r="G682" s="63">
        <v>38</v>
      </c>
      <c r="H682" s="63">
        <v>1</v>
      </c>
      <c r="I682" s="63">
        <v>4</v>
      </c>
      <c r="J682" s="63">
        <v>23</v>
      </c>
      <c r="K682" s="61">
        <v>1</v>
      </c>
      <c r="L682" t="s">
        <v>152</v>
      </c>
    </row>
    <row r="683" spans="1:13" outlineLevel="1" x14ac:dyDescent="0.25">
      <c r="A683" s="64">
        <f t="shared" si="67"/>
        <v>39</v>
      </c>
      <c r="B683" s="64" t="str">
        <f t="shared" si="66"/>
        <v/>
      </c>
      <c r="C683" s="62">
        <f t="shared" si="68"/>
        <v>2</v>
      </c>
      <c r="D683" s="62" t="str">
        <f t="shared" si="69"/>
        <v>B</v>
      </c>
      <c r="E683" s="63">
        <v>33</v>
      </c>
      <c r="F683" s="63">
        <v>37</v>
      </c>
      <c r="G683" s="63">
        <v>14</v>
      </c>
      <c r="H683" s="63">
        <v>9</v>
      </c>
      <c r="I683" s="63">
        <v>25</v>
      </c>
      <c r="J683" s="63"/>
      <c r="K683" s="61">
        <v>2</v>
      </c>
      <c r="L683" t="s">
        <v>152</v>
      </c>
    </row>
    <row r="684" spans="1:13" outlineLevel="1" x14ac:dyDescent="0.25">
      <c r="A684" s="64">
        <f t="shared" si="67"/>
        <v>39</v>
      </c>
      <c r="B684" s="64" t="str">
        <f t="shared" si="66"/>
        <v/>
      </c>
      <c r="C684" s="62">
        <f t="shared" si="68"/>
        <v>3</v>
      </c>
      <c r="D684" s="62" t="str">
        <f t="shared" si="69"/>
        <v>B</v>
      </c>
      <c r="E684" s="63">
        <v>3</v>
      </c>
      <c r="F684" s="63">
        <v>7</v>
      </c>
      <c r="G684" s="63"/>
      <c r="H684" s="63">
        <v>2</v>
      </c>
      <c r="I684" s="63">
        <v>11</v>
      </c>
      <c r="J684" s="63"/>
      <c r="K684" s="61">
        <v>3</v>
      </c>
      <c r="L684" t="s">
        <v>152</v>
      </c>
    </row>
    <row r="685" spans="1:13" outlineLevel="1" x14ac:dyDescent="0.25">
      <c r="A685" s="64">
        <f t="shared" si="67"/>
        <v>39</v>
      </c>
      <c r="B685" s="64" t="str">
        <f t="shared" si="66"/>
        <v/>
      </c>
      <c r="C685" s="62">
        <f t="shared" si="68"/>
        <v>4</v>
      </c>
      <c r="D685" s="62" t="str">
        <f t="shared" si="69"/>
        <v>B</v>
      </c>
      <c r="E685" s="63">
        <v>19</v>
      </c>
      <c r="F685" s="63">
        <v>30</v>
      </c>
      <c r="G685" s="63"/>
      <c r="H685" s="63">
        <v>24</v>
      </c>
      <c r="I685" s="63">
        <v>39</v>
      </c>
      <c r="J685" s="63"/>
      <c r="K685" s="61">
        <v>4</v>
      </c>
      <c r="L685" t="s">
        <v>152</v>
      </c>
    </row>
    <row r="686" spans="1:13" outlineLevel="1" x14ac:dyDescent="0.25">
      <c r="A686" s="64">
        <f t="shared" si="67"/>
        <v>39</v>
      </c>
      <c r="B686" s="64" t="str">
        <f t="shared" si="66"/>
        <v/>
      </c>
      <c r="C686" s="62">
        <f t="shared" si="68"/>
        <v>5</v>
      </c>
      <c r="D686" s="62" t="str">
        <f t="shared" si="69"/>
        <v>B</v>
      </c>
      <c r="E686" s="63">
        <v>16</v>
      </c>
      <c r="F686" s="63">
        <v>26</v>
      </c>
      <c r="G686" s="63"/>
      <c r="H686" s="63">
        <v>5</v>
      </c>
      <c r="I686" s="63">
        <v>20</v>
      </c>
      <c r="J686" s="63"/>
      <c r="K686" s="61">
        <v>5</v>
      </c>
      <c r="L686" t="s">
        <v>152</v>
      </c>
    </row>
    <row r="687" spans="1:13" outlineLevel="1" x14ac:dyDescent="0.25">
      <c r="A687" s="64">
        <f t="shared" si="67"/>
        <v>39</v>
      </c>
      <c r="B687" s="64" t="str">
        <f t="shared" si="66"/>
        <v/>
      </c>
      <c r="C687" s="62">
        <f t="shared" si="68"/>
        <v>6</v>
      </c>
      <c r="D687" s="62" t="str">
        <f t="shared" si="69"/>
        <v>B</v>
      </c>
      <c r="E687" s="63">
        <v>15</v>
      </c>
      <c r="F687" s="63">
        <v>22</v>
      </c>
      <c r="G687" s="63"/>
      <c r="H687" s="63">
        <v>17</v>
      </c>
      <c r="I687" s="63">
        <v>32</v>
      </c>
      <c r="J687" s="63"/>
      <c r="K687" s="61">
        <v>6</v>
      </c>
      <c r="L687" t="s">
        <v>152</v>
      </c>
    </row>
    <row r="688" spans="1:13" outlineLevel="1" x14ac:dyDescent="0.25">
      <c r="A688" s="64">
        <f t="shared" si="67"/>
        <v>39</v>
      </c>
      <c r="B688" s="64" t="str">
        <f t="shared" si="66"/>
        <v/>
      </c>
      <c r="C688" s="62">
        <f t="shared" si="68"/>
        <v>7</v>
      </c>
      <c r="D688" s="62" t="str">
        <f t="shared" si="69"/>
        <v>B</v>
      </c>
      <c r="E688" s="63">
        <v>27</v>
      </c>
      <c r="F688" s="63">
        <v>31</v>
      </c>
      <c r="G688" s="63"/>
      <c r="H688" s="63">
        <v>28</v>
      </c>
      <c r="I688" s="63">
        <v>36</v>
      </c>
      <c r="J688" s="63"/>
      <c r="K688" s="61">
        <v>7</v>
      </c>
      <c r="L688" t="s">
        <v>152</v>
      </c>
    </row>
    <row r="689" spans="1:12" outlineLevel="1" x14ac:dyDescent="0.25">
      <c r="A689" s="64">
        <f t="shared" si="67"/>
        <v>39</v>
      </c>
      <c r="B689" s="64" t="str">
        <f t="shared" si="66"/>
        <v/>
      </c>
      <c r="C689" s="62">
        <f t="shared" si="68"/>
        <v>8</v>
      </c>
      <c r="D689" s="62" t="str">
        <f t="shared" si="69"/>
        <v>B</v>
      </c>
      <c r="E689" s="63">
        <v>18</v>
      </c>
      <c r="F689" s="63">
        <v>35</v>
      </c>
      <c r="G689" s="63"/>
      <c r="H689" s="63">
        <v>8</v>
      </c>
      <c r="I689" s="63">
        <v>12</v>
      </c>
      <c r="J689" s="63"/>
      <c r="K689" s="61">
        <v>8</v>
      </c>
      <c r="L689" t="s">
        <v>152</v>
      </c>
    </row>
    <row r="690" spans="1:12" outlineLevel="1" x14ac:dyDescent="0.25">
      <c r="A690" s="64">
        <f t="shared" si="67"/>
        <v>39</v>
      </c>
      <c r="B690" s="64" t="str">
        <f t="shared" si="66"/>
        <v/>
      </c>
      <c r="C690" s="62">
        <f t="shared" si="68"/>
        <v>9</v>
      </c>
      <c r="D690" s="62" t="str">
        <f t="shared" si="69"/>
        <v>B</v>
      </c>
      <c r="E690" s="63">
        <v>6</v>
      </c>
      <c r="F690" s="63">
        <v>13</v>
      </c>
      <c r="G690" s="63"/>
      <c r="H690" s="63">
        <v>29</v>
      </c>
      <c r="I690" s="63">
        <v>34</v>
      </c>
      <c r="J690" s="63"/>
      <c r="K690" s="61">
        <v>9</v>
      </c>
      <c r="L690" t="s">
        <v>152</v>
      </c>
    </row>
    <row r="691" spans="1:12" outlineLevel="1" x14ac:dyDescent="0.25">
      <c r="A691" s="64">
        <f t="shared" si="67"/>
        <v>39</v>
      </c>
      <c r="B691" s="64" t="str">
        <f t="shared" si="66"/>
        <v/>
      </c>
      <c r="C691" s="62">
        <f t="shared" si="68"/>
        <v>1</v>
      </c>
      <c r="D691" s="62" t="str">
        <f t="shared" si="69"/>
        <v>C</v>
      </c>
      <c r="E691" s="63">
        <v>15</v>
      </c>
      <c r="F691" s="63">
        <v>28</v>
      </c>
      <c r="G691" s="63">
        <v>36</v>
      </c>
      <c r="H691" s="63">
        <v>7</v>
      </c>
      <c r="I691" s="63">
        <v>8</v>
      </c>
      <c r="J691" s="63">
        <v>16</v>
      </c>
      <c r="K691" s="61">
        <v>1</v>
      </c>
      <c r="L691" t="s">
        <v>153</v>
      </c>
    </row>
    <row r="692" spans="1:12" outlineLevel="1" x14ac:dyDescent="0.25">
      <c r="A692" s="64">
        <f t="shared" si="67"/>
        <v>39</v>
      </c>
      <c r="B692" s="64" t="str">
        <f t="shared" si="66"/>
        <v/>
      </c>
      <c r="C692" s="62">
        <f t="shared" si="68"/>
        <v>2</v>
      </c>
      <c r="D692" s="62" t="str">
        <f t="shared" si="69"/>
        <v>C</v>
      </c>
      <c r="E692" s="63">
        <v>18</v>
      </c>
      <c r="F692" s="63">
        <v>25</v>
      </c>
      <c r="G692" s="63">
        <v>29</v>
      </c>
      <c r="H692" s="63">
        <v>6</v>
      </c>
      <c r="I692" s="63">
        <v>32</v>
      </c>
      <c r="J692" s="63"/>
      <c r="K692" s="61">
        <v>2</v>
      </c>
      <c r="L692" t="s">
        <v>153</v>
      </c>
    </row>
    <row r="693" spans="1:12" outlineLevel="1" x14ac:dyDescent="0.25">
      <c r="A693" s="64">
        <f t="shared" si="67"/>
        <v>39</v>
      </c>
      <c r="B693" s="64" t="str">
        <f t="shared" si="66"/>
        <v/>
      </c>
      <c r="C693" s="62">
        <f t="shared" si="68"/>
        <v>3</v>
      </c>
      <c r="D693" s="62" t="str">
        <f t="shared" si="69"/>
        <v>C</v>
      </c>
      <c r="E693" s="63">
        <v>12</v>
      </c>
      <c r="F693" s="63">
        <v>14</v>
      </c>
      <c r="G693" s="63"/>
      <c r="H693" s="63">
        <v>27</v>
      </c>
      <c r="I693" s="63">
        <v>30</v>
      </c>
      <c r="J693" s="63"/>
      <c r="K693" s="61">
        <v>3</v>
      </c>
      <c r="L693" t="s">
        <v>153</v>
      </c>
    </row>
    <row r="694" spans="1:12" outlineLevel="1" x14ac:dyDescent="0.25">
      <c r="A694" s="64">
        <f t="shared" si="67"/>
        <v>39</v>
      </c>
      <c r="B694" s="64" t="str">
        <f t="shared" si="66"/>
        <v/>
      </c>
      <c r="C694" s="62">
        <f t="shared" si="68"/>
        <v>4</v>
      </c>
      <c r="D694" s="62" t="str">
        <f t="shared" si="69"/>
        <v>C</v>
      </c>
      <c r="E694" s="63">
        <v>3</v>
      </c>
      <c r="F694" s="63">
        <v>33</v>
      </c>
      <c r="G694" s="63"/>
      <c r="H694" s="63">
        <v>24</v>
      </c>
      <c r="I694" s="63">
        <v>39</v>
      </c>
      <c r="J694" s="63"/>
      <c r="K694" s="61">
        <v>4</v>
      </c>
      <c r="L694" t="s">
        <v>153</v>
      </c>
    </row>
    <row r="695" spans="1:12" outlineLevel="1" x14ac:dyDescent="0.25">
      <c r="A695" s="64">
        <f t="shared" si="67"/>
        <v>39</v>
      </c>
      <c r="B695" s="64" t="str">
        <f t="shared" si="66"/>
        <v/>
      </c>
      <c r="C695" s="62">
        <f t="shared" si="68"/>
        <v>5</v>
      </c>
      <c r="D695" s="62" t="str">
        <f t="shared" si="69"/>
        <v>C</v>
      </c>
      <c r="E695" s="63">
        <v>23</v>
      </c>
      <c r="F695" s="63">
        <v>34</v>
      </c>
      <c r="G695" s="63"/>
      <c r="H695" s="63">
        <v>4</v>
      </c>
      <c r="I695" s="63">
        <v>26</v>
      </c>
      <c r="J695" s="63"/>
      <c r="K695" s="61">
        <v>5</v>
      </c>
      <c r="L695" t="s">
        <v>153</v>
      </c>
    </row>
    <row r="696" spans="1:12" outlineLevel="1" x14ac:dyDescent="0.25">
      <c r="A696" s="64">
        <f t="shared" si="67"/>
        <v>39</v>
      </c>
      <c r="B696" s="64" t="str">
        <f t="shared" si="66"/>
        <v/>
      </c>
      <c r="C696" s="62">
        <f t="shared" si="68"/>
        <v>6</v>
      </c>
      <c r="D696" s="62" t="str">
        <f t="shared" si="69"/>
        <v>C</v>
      </c>
      <c r="E696" s="63">
        <v>20</v>
      </c>
      <c r="F696" s="63">
        <v>38</v>
      </c>
      <c r="G696" s="63"/>
      <c r="H696" s="63">
        <v>9</v>
      </c>
      <c r="I696" s="63">
        <v>11</v>
      </c>
      <c r="J696" s="63"/>
      <c r="K696" s="61">
        <v>6</v>
      </c>
      <c r="L696" t="s">
        <v>153</v>
      </c>
    </row>
    <row r="697" spans="1:12" outlineLevel="1" x14ac:dyDescent="0.25">
      <c r="A697" s="64">
        <f t="shared" si="67"/>
        <v>39</v>
      </c>
      <c r="B697" s="64" t="str">
        <f t="shared" si="66"/>
        <v/>
      </c>
      <c r="C697" s="62">
        <f t="shared" si="68"/>
        <v>7</v>
      </c>
      <c r="D697" s="62" t="str">
        <f t="shared" si="69"/>
        <v>C</v>
      </c>
      <c r="E697" s="63">
        <v>17</v>
      </c>
      <c r="F697" s="63">
        <v>35</v>
      </c>
      <c r="G697" s="63"/>
      <c r="H697" s="63">
        <v>1</v>
      </c>
      <c r="I697" s="63">
        <v>19</v>
      </c>
      <c r="J697" s="63"/>
      <c r="K697" s="61">
        <v>7</v>
      </c>
      <c r="L697" t="s">
        <v>153</v>
      </c>
    </row>
    <row r="698" spans="1:12" outlineLevel="1" x14ac:dyDescent="0.25">
      <c r="A698" s="64">
        <f t="shared" si="67"/>
        <v>39</v>
      </c>
      <c r="B698" s="64" t="str">
        <f t="shared" si="66"/>
        <v/>
      </c>
      <c r="C698" s="62">
        <f t="shared" si="68"/>
        <v>8</v>
      </c>
      <c r="D698" s="62" t="str">
        <f t="shared" si="69"/>
        <v>C</v>
      </c>
      <c r="E698" s="63">
        <v>22</v>
      </c>
      <c r="F698" s="63">
        <v>31</v>
      </c>
      <c r="G698" s="63"/>
      <c r="H698" s="63">
        <v>2</v>
      </c>
      <c r="I698" s="63">
        <v>5</v>
      </c>
      <c r="J698" s="63"/>
      <c r="K698" s="61">
        <v>8</v>
      </c>
      <c r="L698" t="s">
        <v>153</v>
      </c>
    </row>
    <row r="699" spans="1:12" outlineLevel="1" x14ac:dyDescent="0.25">
      <c r="A699" s="64">
        <f t="shared" si="67"/>
        <v>39</v>
      </c>
      <c r="B699" s="64" t="str">
        <f t="shared" si="66"/>
        <v/>
      </c>
      <c r="C699" s="62">
        <f t="shared" si="68"/>
        <v>9</v>
      </c>
      <c r="D699" s="62" t="str">
        <f t="shared" si="69"/>
        <v>C</v>
      </c>
      <c r="E699" s="63">
        <v>13</v>
      </c>
      <c r="F699" s="63">
        <v>21</v>
      </c>
      <c r="G699" s="63"/>
      <c r="H699" s="63">
        <v>10</v>
      </c>
      <c r="I699" s="63">
        <v>37</v>
      </c>
      <c r="J699" s="63"/>
      <c r="K699" s="61">
        <v>9</v>
      </c>
      <c r="L699" t="s">
        <v>153</v>
      </c>
    </row>
    <row r="700" spans="1:12" outlineLevel="1" x14ac:dyDescent="0.25">
      <c r="A700" s="64">
        <f t="shared" si="67"/>
        <v>39</v>
      </c>
      <c r="B700" s="64" t="str">
        <f t="shared" si="66"/>
        <v/>
      </c>
      <c r="C700" s="62">
        <f t="shared" si="68"/>
        <v>1</v>
      </c>
      <c r="D700" s="62" t="str">
        <f t="shared" si="69"/>
        <v>D</v>
      </c>
      <c r="E700" s="62">
        <v>24</v>
      </c>
      <c r="F700" s="62">
        <v>35</v>
      </c>
      <c r="G700" s="62">
        <v>36</v>
      </c>
      <c r="H700" s="62">
        <v>11</v>
      </c>
      <c r="I700" s="62">
        <v>22</v>
      </c>
      <c r="J700" s="62">
        <v>38</v>
      </c>
      <c r="K700" s="61">
        <v>1</v>
      </c>
      <c r="L700" t="s">
        <v>154</v>
      </c>
    </row>
    <row r="701" spans="1:12" outlineLevel="1" x14ac:dyDescent="0.25">
      <c r="A701" s="64">
        <f t="shared" si="67"/>
        <v>39</v>
      </c>
      <c r="B701" s="64" t="str">
        <f t="shared" si="66"/>
        <v/>
      </c>
      <c r="C701" s="62">
        <f t="shared" si="68"/>
        <v>2</v>
      </c>
      <c r="D701" s="62" t="str">
        <f t="shared" si="69"/>
        <v>D</v>
      </c>
      <c r="E701" s="62">
        <v>19</v>
      </c>
      <c r="F701" s="62">
        <v>20</v>
      </c>
      <c r="G701" s="62">
        <v>30</v>
      </c>
      <c r="H701" s="62">
        <v>6</v>
      </c>
      <c r="I701" s="62">
        <v>37</v>
      </c>
      <c r="J701" s="62"/>
      <c r="K701" s="61">
        <v>2</v>
      </c>
      <c r="L701" t="s">
        <v>154</v>
      </c>
    </row>
    <row r="702" spans="1:12" outlineLevel="1" x14ac:dyDescent="0.25">
      <c r="A702" s="64">
        <f t="shared" si="67"/>
        <v>39</v>
      </c>
      <c r="B702" s="64" t="str">
        <f t="shared" si="66"/>
        <v/>
      </c>
      <c r="C702" s="62">
        <f t="shared" si="68"/>
        <v>3</v>
      </c>
      <c r="D702" s="62" t="str">
        <f t="shared" si="69"/>
        <v>D</v>
      </c>
      <c r="E702" s="62">
        <v>21</v>
      </c>
      <c r="F702" s="62">
        <v>31</v>
      </c>
      <c r="G702" s="62"/>
      <c r="H702" s="62">
        <v>33</v>
      </c>
      <c r="I702" s="62">
        <v>29</v>
      </c>
      <c r="J702" s="62"/>
      <c r="K702" s="61">
        <v>3</v>
      </c>
      <c r="L702" t="s">
        <v>154</v>
      </c>
    </row>
    <row r="703" spans="1:12" outlineLevel="1" x14ac:dyDescent="0.25">
      <c r="A703" s="64">
        <f t="shared" si="67"/>
        <v>39</v>
      </c>
      <c r="B703" s="64" t="str">
        <f t="shared" si="66"/>
        <v/>
      </c>
      <c r="C703" s="62">
        <f t="shared" si="68"/>
        <v>4</v>
      </c>
      <c r="D703" s="62" t="str">
        <f t="shared" si="69"/>
        <v>D</v>
      </c>
      <c r="E703" s="62">
        <v>7</v>
      </c>
      <c r="F703" s="62">
        <v>9</v>
      </c>
      <c r="G703" s="62"/>
      <c r="H703" s="62">
        <v>1</v>
      </c>
      <c r="I703" s="62">
        <v>34</v>
      </c>
      <c r="J703" s="62"/>
      <c r="K703" s="61">
        <v>4</v>
      </c>
      <c r="L703" t="s">
        <v>154</v>
      </c>
    </row>
    <row r="704" spans="1:12" outlineLevel="1" x14ac:dyDescent="0.25">
      <c r="A704" s="64">
        <f t="shared" si="67"/>
        <v>39</v>
      </c>
      <c r="B704" s="64" t="str">
        <f t="shared" si="66"/>
        <v/>
      </c>
      <c r="C704" s="62">
        <f t="shared" si="68"/>
        <v>5</v>
      </c>
      <c r="D704" s="62" t="str">
        <f t="shared" si="69"/>
        <v>D</v>
      </c>
      <c r="E704" s="62">
        <v>12</v>
      </c>
      <c r="F704" s="62">
        <v>17</v>
      </c>
      <c r="G704" s="62"/>
      <c r="H704" s="62">
        <v>10</v>
      </c>
      <c r="I704" s="62">
        <v>26</v>
      </c>
      <c r="J704" s="62"/>
      <c r="K704" s="61">
        <v>5</v>
      </c>
      <c r="L704" t="s">
        <v>154</v>
      </c>
    </row>
    <row r="705" spans="1:13" outlineLevel="1" x14ac:dyDescent="0.25">
      <c r="A705" s="64">
        <f t="shared" si="67"/>
        <v>39</v>
      </c>
      <c r="B705" s="64" t="str">
        <f t="shared" si="66"/>
        <v/>
      </c>
      <c r="C705" s="62">
        <f t="shared" si="68"/>
        <v>6</v>
      </c>
      <c r="D705" s="62" t="str">
        <f t="shared" si="69"/>
        <v>D</v>
      </c>
      <c r="E705" s="62">
        <v>8</v>
      </c>
      <c r="F705" s="62">
        <v>25</v>
      </c>
      <c r="G705" s="62"/>
      <c r="H705" s="62">
        <v>13</v>
      </c>
      <c r="I705" s="62">
        <v>23</v>
      </c>
      <c r="J705" s="62"/>
      <c r="K705" s="61">
        <v>6</v>
      </c>
      <c r="L705" t="s">
        <v>154</v>
      </c>
    </row>
    <row r="706" spans="1:13" outlineLevel="1" x14ac:dyDescent="0.25">
      <c r="A706" s="64">
        <f t="shared" si="67"/>
        <v>39</v>
      </c>
      <c r="B706" s="64" t="str">
        <f t="shared" si="66"/>
        <v/>
      </c>
      <c r="C706" s="62">
        <f t="shared" si="68"/>
        <v>7</v>
      </c>
      <c r="D706" s="62" t="str">
        <f t="shared" si="69"/>
        <v>D</v>
      </c>
      <c r="E706" s="62">
        <v>14</v>
      </c>
      <c r="F706" s="62">
        <v>16</v>
      </c>
      <c r="G706" s="62"/>
      <c r="H706" s="62">
        <v>32</v>
      </c>
      <c r="I706" s="62">
        <v>39</v>
      </c>
      <c r="J706" s="62"/>
      <c r="K706" s="61">
        <v>7</v>
      </c>
      <c r="L706" t="s">
        <v>154</v>
      </c>
    </row>
    <row r="707" spans="1:13" outlineLevel="1" x14ac:dyDescent="0.25">
      <c r="A707" s="64">
        <f t="shared" si="67"/>
        <v>39</v>
      </c>
      <c r="B707" s="64" t="str">
        <f t="shared" si="66"/>
        <v/>
      </c>
      <c r="C707" s="62">
        <f t="shared" si="68"/>
        <v>8</v>
      </c>
      <c r="D707" s="62" t="str">
        <f t="shared" si="69"/>
        <v>D</v>
      </c>
      <c r="E707" s="62">
        <v>2</v>
      </c>
      <c r="F707" s="62">
        <v>18</v>
      </c>
      <c r="G707" s="62"/>
      <c r="H707" s="62">
        <v>15</v>
      </c>
      <c r="I707" s="62">
        <v>28</v>
      </c>
      <c r="J707" s="62"/>
      <c r="K707" s="61">
        <v>8</v>
      </c>
      <c r="L707" t="s">
        <v>154</v>
      </c>
    </row>
    <row r="708" spans="1:13" ht="15.75" outlineLevel="1" thickBot="1" x14ac:dyDescent="0.3">
      <c r="A708" s="64">
        <f t="shared" si="67"/>
        <v>39</v>
      </c>
      <c r="B708" s="64" t="str">
        <f t="shared" si="66"/>
        <v/>
      </c>
      <c r="C708" s="62">
        <f t="shared" si="68"/>
        <v>9</v>
      </c>
      <c r="D708" s="62" t="str">
        <f t="shared" si="69"/>
        <v>D</v>
      </c>
      <c r="E708" s="62">
        <v>3</v>
      </c>
      <c r="F708" s="62">
        <v>5</v>
      </c>
      <c r="G708" s="62"/>
      <c r="H708" s="62">
        <v>4</v>
      </c>
      <c r="I708" s="62">
        <v>27</v>
      </c>
      <c r="J708" s="62"/>
      <c r="K708" s="61">
        <v>9</v>
      </c>
      <c r="L708" t="s">
        <v>154</v>
      </c>
    </row>
    <row r="709" spans="1:13" ht="15.75" outlineLevel="1" thickTop="1" x14ac:dyDescent="0.25">
      <c r="A709" s="52">
        <v>40</v>
      </c>
      <c r="B709" s="52" t="str">
        <f t="shared" ref="B709:B772" si="70">IF(A709&lt;&gt;$B$3,"",$B$3&amp;"-"&amp;D709&amp;"-"&amp;C709)</f>
        <v/>
      </c>
      <c r="C709" s="58">
        <f t="shared" si="68"/>
        <v>1</v>
      </c>
      <c r="D709" s="58" t="str">
        <f t="shared" si="69"/>
        <v>A</v>
      </c>
      <c r="E709" s="59">
        <v>1</v>
      </c>
      <c r="F709" s="59">
        <v>2</v>
      </c>
      <c r="G709" s="59"/>
      <c r="H709" s="59">
        <v>3</v>
      </c>
      <c r="I709" s="59">
        <v>4</v>
      </c>
      <c r="J709" s="59"/>
      <c r="K709" s="61">
        <v>1</v>
      </c>
      <c r="L709" t="s">
        <v>151</v>
      </c>
      <c r="M709" s="186" t="s">
        <v>281</v>
      </c>
    </row>
    <row r="710" spans="1:13" outlineLevel="1" x14ac:dyDescent="0.25">
      <c r="A710" s="52">
        <f t="shared" ref="A710:A773" si="71">A709</f>
        <v>40</v>
      </c>
      <c r="B710" s="52" t="str">
        <f t="shared" si="70"/>
        <v/>
      </c>
      <c r="C710" s="58">
        <f t="shared" si="68"/>
        <v>2</v>
      </c>
      <c r="D710" s="58" t="str">
        <f t="shared" si="69"/>
        <v>A</v>
      </c>
      <c r="E710" s="59">
        <v>5</v>
      </c>
      <c r="F710" s="59">
        <v>6</v>
      </c>
      <c r="G710" s="59"/>
      <c r="H710" s="59">
        <v>7</v>
      </c>
      <c r="I710" s="59">
        <v>8</v>
      </c>
      <c r="J710" s="59"/>
      <c r="K710" s="61">
        <v>2</v>
      </c>
      <c r="L710" t="s">
        <v>151</v>
      </c>
    </row>
    <row r="711" spans="1:13" outlineLevel="1" x14ac:dyDescent="0.25">
      <c r="A711" s="52">
        <f t="shared" si="71"/>
        <v>40</v>
      </c>
      <c r="B711" s="52" t="str">
        <f t="shared" si="70"/>
        <v/>
      </c>
      <c r="C711" s="58">
        <f t="shared" si="68"/>
        <v>3</v>
      </c>
      <c r="D711" s="58" t="str">
        <f t="shared" si="69"/>
        <v>A</v>
      </c>
      <c r="E711" s="59">
        <v>9</v>
      </c>
      <c r="F711" s="59">
        <v>10</v>
      </c>
      <c r="G711" s="59"/>
      <c r="H711" s="59">
        <v>11</v>
      </c>
      <c r="I711" s="59">
        <v>12</v>
      </c>
      <c r="J711" s="59"/>
      <c r="K711" s="61">
        <v>3</v>
      </c>
      <c r="L711" t="s">
        <v>151</v>
      </c>
    </row>
    <row r="712" spans="1:13" outlineLevel="1" x14ac:dyDescent="0.25">
      <c r="A712" s="52">
        <f t="shared" si="71"/>
        <v>40</v>
      </c>
      <c r="B712" s="52" t="str">
        <f t="shared" si="70"/>
        <v/>
      </c>
      <c r="C712" s="58">
        <f t="shared" si="68"/>
        <v>4</v>
      </c>
      <c r="D712" s="58" t="str">
        <f t="shared" si="69"/>
        <v>A</v>
      </c>
      <c r="E712" s="59">
        <v>13</v>
      </c>
      <c r="F712" s="59">
        <v>14</v>
      </c>
      <c r="G712" s="59"/>
      <c r="H712" s="59">
        <v>15</v>
      </c>
      <c r="I712" s="59">
        <v>16</v>
      </c>
      <c r="J712" s="59"/>
      <c r="K712" s="61">
        <v>4</v>
      </c>
      <c r="L712" t="s">
        <v>151</v>
      </c>
    </row>
    <row r="713" spans="1:13" outlineLevel="1" x14ac:dyDescent="0.25">
      <c r="A713" s="52">
        <f t="shared" si="71"/>
        <v>40</v>
      </c>
      <c r="B713" s="52" t="str">
        <f t="shared" si="70"/>
        <v/>
      </c>
      <c r="C713" s="58">
        <f t="shared" si="68"/>
        <v>5</v>
      </c>
      <c r="D713" s="58" t="str">
        <f t="shared" si="69"/>
        <v>A</v>
      </c>
      <c r="E713" s="59">
        <v>17</v>
      </c>
      <c r="F713" s="59">
        <v>18</v>
      </c>
      <c r="G713" s="59"/>
      <c r="H713" s="59">
        <v>19</v>
      </c>
      <c r="I713" s="59">
        <v>20</v>
      </c>
      <c r="J713" s="59"/>
      <c r="K713" s="61">
        <v>5</v>
      </c>
      <c r="L713" t="s">
        <v>151</v>
      </c>
    </row>
    <row r="714" spans="1:13" outlineLevel="1" x14ac:dyDescent="0.25">
      <c r="A714" s="52">
        <f t="shared" si="71"/>
        <v>40</v>
      </c>
      <c r="B714" s="52" t="str">
        <f t="shared" si="70"/>
        <v/>
      </c>
      <c r="C714" s="58">
        <f t="shared" si="68"/>
        <v>6</v>
      </c>
      <c r="D714" s="58" t="str">
        <f t="shared" si="69"/>
        <v>A</v>
      </c>
      <c r="E714" s="59">
        <v>21</v>
      </c>
      <c r="F714" s="59">
        <v>22</v>
      </c>
      <c r="G714" s="59"/>
      <c r="H714" s="59">
        <v>23</v>
      </c>
      <c r="I714" s="59">
        <v>24</v>
      </c>
      <c r="J714" s="59"/>
      <c r="K714" s="61">
        <v>6</v>
      </c>
      <c r="L714" t="s">
        <v>151</v>
      </c>
    </row>
    <row r="715" spans="1:13" outlineLevel="1" x14ac:dyDescent="0.25">
      <c r="A715" s="52">
        <f t="shared" si="71"/>
        <v>40</v>
      </c>
      <c r="B715" s="52" t="str">
        <f t="shared" si="70"/>
        <v/>
      </c>
      <c r="C715" s="58">
        <f t="shared" si="68"/>
        <v>7</v>
      </c>
      <c r="D715" s="58" t="str">
        <f t="shared" si="69"/>
        <v>A</v>
      </c>
      <c r="E715" s="59">
        <v>25</v>
      </c>
      <c r="F715" s="59">
        <v>26</v>
      </c>
      <c r="G715" s="59"/>
      <c r="H715" s="59">
        <v>27</v>
      </c>
      <c r="I715" s="59">
        <v>28</v>
      </c>
      <c r="J715" s="59"/>
      <c r="K715" s="61">
        <v>7</v>
      </c>
      <c r="L715" t="s">
        <v>151</v>
      </c>
    </row>
    <row r="716" spans="1:13" outlineLevel="1" x14ac:dyDescent="0.25">
      <c r="A716" s="52">
        <f t="shared" si="71"/>
        <v>40</v>
      </c>
      <c r="B716" s="52" t="str">
        <f t="shared" si="70"/>
        <v/>
      </c>
      <c r="C716" s="58">
        <f t="shared" si="68"/>
        <v>8</v>
      </c>
      <c r="D716" s="58" t="str">
        <f t="shared" si="69"/>
        <v>A</v>
      </c>
      <c r="E716" s="59">
        <v>29</v>
      </c>
      <c r="F716" s="59">
        <v>30</v>
      </c>
      <c r="G716" s="59"/>
      <c r="H716" s="59">
        <v>31</v>
      </c>
      <c r="I716" s="59">
        <v>32</v>
      </c>
      <c r="J716" s="59"/>
      <c r="K716" s="61">
        <v>8</v>
      </c>
      <c r="L716" t="s">
        <v>151</v>
      </c>
    </row>
    <row r="717" spans="1:13" outlineLevel="1" x14ac:dyDescent="0.25">
      <c r="A717" s="52">
        <f t="shared" si="71"/>
        <v>40</v>
      </c>
      <c r="B717" s="52" t="str">
        <f t="shared" si="70"/>
        <v/>
      </c>
      <c r="C717" s="58">
        <f t="shared" si="68"/>
        <v>9</v>
      </c>
      <c r="D717" s="58" t="str">
        <f t="shared" si="69"/>
        <v>A</v>
      </c>
      <c r="E717" s="59">
        <v>33</v>
      </c>
      <c r="F717" s="59">
        <v>34</v>
      </c>
      <c r="G717" s="59"/>
      <c r="H717" s="59">
        <v>35</v>
      </c>
      <c r="I717" s="59">
        <v>36</v>
      </c>
      <c r="J717" s="59"/>
      <c r="K717" s="61">
        <v>9</v>
      </c>
      <c r="L717" t="s">
        <v>151</v>
      </c>
    </row>
    <row r="718" spans="1:13" outlineLevel="1" x14ac:dyDescent="0.25">
      <c r="A718" s="52">
        <f t="shared" si="71"/>
        <v>40</v>
      </c>
      <c r="B718" s="52" t="str">
        <f t="shared" si="70"/>
        <v/>
      </c>
      <c r="C718" s="58">
        <f t="shared" si="68"/>
        <v>10</v>
      </c>
      <c r="D718" s="58" t="str">
        <f t="shared" si="69"/>
        <v>A</v>
      </c>
      <c r="E718" s="59">
        <v>37</v>
      </c>
      <c r="F718" s="59">
        <v>38</v>
      </c>
      <c r="G718" s="59"/>
      <c r="H718" s="59">
        <v>39</v>
      </c>
      <c r="I718" s="59">
        <v>40</v>
      </c>
      <c r="J718" s="59"/>
      <c r="K718" s="61">
        <v>10</v>
      </c>
      <c r="L718" t="s">
        <v>151</v>
      </c>
    </row>
    <row r="719" spans="1:13" outlineLevel="1" x14ac:dyDescent="0.25">
      <c r="A719" s="52">
        <f t="shared" si="71"/>
        <v>40</v>
      </c>
      <c r="B719" s="52" t="str">
        <f t="shared" si="70"/>
        <v/>
      </c>
      <c r="C719" s="58">
        <f t="shared" si="68"/>
        <v>1</v>
      </c>
      <c r="D719" s="58" t="str">
        <f t="shared" si="69"/>
        <v>B</v>
      </c>
      <c r="E719" s="59">
        <v>9</v>
      </c>
      <c r="F719" s="59">
        <v>24</v>
      </c>
      <c r="G719" s="59"/>
      <c r="H719" s="59">
        <v>13</v>
      </c>
      <c r="I719" s="59">
        <v>36</v>
      </c>
      <c r="J719" s="59"/>
      <c r="K719" s="61">
        <v>1</v>
      </c>
      <c r="L719" t="s">
        <v>152</v>
      </c>
    </row>
    <row r="720" spans="1:13" outlineLevel="1" x14ac:dyDescent="0.25">
      <c r="A720" s="52">
        <f t="shared" si="71"/>
        <v>40</v>
      </c>
      <c r="B720" s="52" t="str">
        <f t="shared" si="70"/>
        <v/>
      </c>
      <c r="C720" s="58">
        <f t="shared" si="68"/>
        <v>2</v>
      </c>
      <c r="D720" s="58" t="str">
        <f t="shared" si="69"/>
        <v>B</v>
      </c>
      <c r="E720" s="59">
        <v>29</v>
      </c>
      <c r="F720" s="59">
        <v>38</v>
      </c>
      <c r="G720" s="59"/>
      <c r="H720" s="59">
        <v>10</v>
      </c>
      <c r="I720" s="59">
        <v>27</v>
      </c>
      <c r="J720" s="59"/>
      <c r="K720" s="61">
        <v>2</v>
      </c>
      <c r="L720" t="s">
        <v>152</v>
      </c>
    </row>
    <row r="721" spans="1:12" outlineLevel="1" x14ac:dyDescent="0.25">
      <c r="A721" s="52">
        <f t="shared" si="71"/>
        <v>40</v>
      </c>
      <c r="B721" s="52" t="str">
        <f t="shared" si="70"/>
        <v/>
      </c>
      <c r="C721" s="58">
        <f t="shared" si="68"/>
        <v>3</v>
      </c>
      <c r="D721" s="58" t="str">
        <f t="shared" si="69"/>
        <v>B</v>
      </c>
      <c r="E721" s="59">
        <v>7</v>
      </c>
      <c r="F721" s="59">
        <v>20</v>
      </c>
      <c r="G721" s="59"/>
      <c r="H721" s="59">
        <v>15</v>
      </c>
      <c r="I721" s="59">
        <v>40</v>
      </c>
      <c r="J721" s="59"/>
      <c r="K721" s="61">
        <v>3</v>
      </c>
      <c r="L721" t="s">
        <v>152</v>
      </c>
    </row>
    <row r="722" spans="1:12" outlineLevel="1" x14ac:dyDescent="0.25">
      <c r="A722" s="52">
        <f t="shared" si="71"/>
        <v>40</v>
      </c>
      <c r="B722" s="52" t="str">
        <f t="shared" si="70"/>
        <v/>
      </c>
      <c r="C722" s="58">
        <f t="shared" si="68"/>
        <v>4</v>
      </c>
      <c r="D722" s="58" t="str">
        <f t="shared" si="69"/>
        <v>B</v>
      </c>
      <c r="E722" s="59">
        <v>1</v>
      </c>
      <c r="F722" s="59">
        <v>18</v>
      </c>
      <c r="G722" s="59"/>
      <c r="H722" s="59">
        <v>30</v>
      </c>
      <c r="I722" s="59">
        <v>39</v>
      </c>
      <c r="J722" s="59"/>
      <c r="K722" s="61">
        <v>4</v>
      </c>
      <c r="L722" t="s">
        <v>152</v>
      </c>
    </row>
    <row r="723" spans="1:12" outlineLevel="1" x14ac:dyDescent="0.25">
      <c r="A723" s="52">
        <f t="shared" si="71"/>
        <v>40</v>
      </c>
      <c r="B723" s="52" t="str">
        <f t="shared" si="70"/>
        <v/>
      </c>
      <c r="C723" s="58">
        <f t="shared" si="68"/>
        <v>5</v>
      </c>
      <c r="D723" s="58" t="str">
        <f t="shared" si="69"/>
        <v>B</v>
      </c>
      <c r="E723" s="127">
        <v>3</v>
      </c>
      <c r="F723" s="127">
        <v>28</v>
      </c>
      <c r="G723" s="59"/>
      <c r="H723" s="127">
        <v>23</v>
      </c>
      <c r="I723" s="59">
        <v>34</v>
      </c>
      <c r="J723" s="59"/>
      <c r="K723" s="61">
        <v>5</v>
      </c>
      <c r="L723" t="s">
        <v>152</v>
      </c>
    </row>
    <row r="724" spans="1:12" outlineLevel="1" x14ac:dyDescent="0.25">
      <c r="A724" s="52">
        <f t="shared" si="71"/>
        <v>40</v>
      </c>
      <c r="B724" s="52" t="str">
        <f t="shared" si="70"/>
        <v/>
      </c>
      <c r="C724" s="58">
        <f t="shared" si="68"/>
        <v>6</v>
      </c>
      <c r="D724" s="58" t="str">
        <f t="shared" si="69"/>
        <v>B</v>
      </c>
      <c r="E724" s="59">
        <v>17</v>
      </c>
      <c r="F724" s="59">
        <v>26</v>
      </c>
      <c r="G724" s="59"/>
      <c r="H724" s="59">
        <v>6</v>
      </c>
      <c r="I724" s="59">
        <v>33</v>
      </c>
      <c r="J724" s="59"/>
      <c r="K724" s="61">
        <v>6</v>
      </c>
      <c r="L724" t="s">
        <v>152</v>
      </c>
    </row>
    <row r="725" spans="1:12" outlineLevel="1" x14ac:dyDescent="0.25">
      <c r="A725" s="52">
        <f t="shared" si="71"/>
        <v>40</v>
      </c>
      <c r="B725" s="52" t="str">
        <f t="shared" si="70"/>
        <v/>
      </c>
      <c r="C725" s="58">
        <f t="shared" si="68"/>
        <v>7</v>
      </c>
      <c r="D725" s="58" t="str">
        <f t="shared" si="69"/>
        <v>B</v>
      </c>
      <c r="E725" s="59">
        <v>2</v>
      </c>
      <c r="F725" s="59">
        <v>21</v>
      </c>
      <c r="G725" s="59"/>
      <c r="H725" s="59">
        <v>11</v>
      </c>
      <c r="I725" s="59">
        <v>32</v>
      </c>
      <c r="J725" s="59"/>
      <c r="K725" s="61">
        <v>7</v>
      </c>
      <c r="L725" t="s">
        <v>152</v>
      </c>
    </row>
    <row r="726" spans="1:12" outlineLevel="1" x14ac:dyDescent="0.25">
      <c r="A726" s="52">
        <f t="shared" si="71"/>
        <v>40</v>
      </c>
      <c r="B726" s="52" t="str">
        <f t="shared" si="70"/>
        <v/>
      </c>
      <c r="C726" s="58">
        <f t="shared" si="68"/>
        <v>8</v>
      </c>
      <c r="D726" s="58" t="str">
        <f t="shared" si="69"/>
        <v>B</v>
      </c>
      <c r="E726" s="59">
        <v>16</v>
      </c>
      <c r="F726" s="59">
        <v>19</v>
      </c>
      <c r="G726" s="59"/>
      <c r="H726" s="59">
        <v>12</v>
      </c>
      <c r="I726" s="59">
        <v>37</v>
      </c>
      <c r="J726" s="59"/>
      <c r="K726" s="61">
        <v>8</v>
      </c>
      <c r="L726" t="s">
        <v>152</v>
      </c>
    </row>
    <row r="727" spans="1:12" outlineLevel="1" x14ac:dyDescent="0.25">
      <c r="A727" s="52">
        <f t="shared" si="71"/>
        <v>40</v>
      </c>
      <c r="B727" s="52" t="str">
        <f t="shared" si="70"/>
        <v/>
      </c>
      <c r="C727" s="58">
        <f t="shared" si="68"/>
        <v>9</v>
      </c>
      <c r="D727" s="58" t="str">
        <f t="shared" si="69"/>
        <v>B</v>
      </c>
      <c r="E727" s="59">
        <v>22</v>
      </c>
      <c r="F727" s="59">
        <v>25</v>
      </c>
      <c r="G727" s="59"/>
      <c r="H727" s="59">
        <v>5</v>
      </c>
      <c r="I727" s="59">
        <v>14</v>
      </c>
      <c r="J727" s="59"/>
      <c r="K727" s="61">
        <v>9</v>
      </c>
      <c r="L727" t="s">
        <v>152</v>
      </c>
    </row>
    <row r="728" spans="1:12" outlineLevel="1" x14ac:dyDescent="0.25">
      <c r="A728" s="52">
        <f t="shared" si="71"/>
        <v>40</v>
      </c>
      <c r="B728" s="52" t="str">
        <f t="shared" si="70"/>
        <v/>
      </c>
      <c r="C728" s="58">
        <f t="shared" si="68"/>
        <v>10</v>
      </c>
      <c r="D728" s="58" t="str">
        <f t="shared" si="69"/>
        <v>B</v>
      </c>
      <c r="E728" s="59">
        <v>4</v>
      </c>
      <c r="F728" s="59">
        <v>31</v>
      </c>
      <c r="G728" s="59"/>
      <c r="H728" s="59">
        <v>8</v>
      </c>
      <c r="I728" s="59">
        <v>35</v>
      </c>
      <c r="J728" s="59"/>
      <c r="K728" s="61">
        <v>10</v>
      </c>
      <c r="L728" t="s">
        <v>152</v>
      </c>
    </row>
    <row r="729" spans="1:12" outlineLevel="1" x14ac:dyDescent="0.25">
      <c r="A729" s="52">
        <f t="shared" si="71"/>
        <v>40</v>
      </c>
      <c r="B729" s="52" t="str">
        <f t="shared" si="70"/>
        <v/>
      </c>
      <c r="C729" s="58">
        <f t="shared" si="68"/>
        <v>1</v>
      </c>
      <c r="D729" s="58" t="str">
        <f t="shared" si="69"/>
        <v>C</v>
      </c>
      <c r="E729" s="59">
        <v>12</v>
      </c>
      <c r="F729" s="59">
        <v>17</v>
      </c>
      <c r="G729" s="59"/>
      <c r="H729" s="59">
        <v>21</v>
      </c>
      <c r="I729" s="59">
        <v>30</v>
      </c>
      <c r="J729" s="59"/>
      <c r="K729" s="61">
        <v>1</v>
      </c>
      <c r="L729" t="s">
        <v>153</v>
      </c>
    </row>
    <row r="730" spans="1:12" outlineLevel="1" x14ac:dyDescent="0.25">
      <c r="A730" s="52">
        <f t="shared" si="71"/>
        <v>40</v>
      </c>
      <c r="B730" s="52" t="str">
        <f t="shared" si="70"/>
        <v/>
      </c>
      <c r="C730" s="58">
        <f t="shared" si="68"/>
        <v>2</v>
      </c>
      <c r="D730" s="58" t="str">
        <f t="shared" si="69"/>
        <v>C</v>
      </c>
      <c r="E730" s="59">
        <v>11</v>
      </c>
      <c r="F730" s="59">
        <v>24</v>
      </c>
      <c r="G730" s="59"/>
      <c r="H730" s="59">
        <v>15</v>
      </c>
      <c r="I730" s="59">
        <v>26</v>
      </c>
      <c r="J730" s="59"/>
      <c r="K730" s="61">
        <v>2</v>
      </c>
      <c r="L730" t="s">
        <v>153</v>
      </c>
    </row>
    <row r="731" spans="1:12" outlineLevel="1" x14ac:dyDescent="0.25">
      <c r="A731" s="52">
        <f t="shared" si="71"/>
        <v>40</v>
      </c>
      <c r="B731" s="52" t="str">
        <f t="shared" si="70"/>
        <v/>
      </c>
      <c r="C731" s="58">
        <f t="shared" si="68"/>
        <v>3</v>
      </c>
      <c r="D731" s="58" t="str">
        <f t="shared" si="69"/>
        <v>C</v>
      </c>
      <c r="E731" s="59">
        <v>1</v>
      </c>
      <c r="F731" s="59">
        <v>6</v>
      </c>
      <c r="G731" s="59"/>
      <c r="H731" s="59">
        <v>10</v>
      </c>
      <c r="I731" s="59">
        <v>37</v>
      </c>
      <c r="J731" s="59"/>
      <c r="K731" s="61">
        <v>3</v>
      </c>
      <c r="L731" t="s">
        <v>153</v>
      </c>
    </row>
    <row r="732" spans="1:12" outlineLevel="1" x14ac:dyDescent="0.25">
      <c r="A732" s="52">
        <f t="shared" si="71"/>
        <v>40</v>
      </c>
      <c r="B732" s="52" t="str">
        <f t="shared" si="70"/>
        <v/>
      </c>
      <c r="C732" s="58">
        <f t="shared" si="68"/>
        <v>4</v>
      </c>
      <c r="D732" s="58" t="str">
        <f t="shared" si="69"/>
        <v>C</v>
      </c>
      <c r="E732" s="59">
        <v>3</v>
      </c>
      <c r="F732" s="59">
        <v>32</v>
      </c>
      <c r="G732" s="59"/>
      <c r="H732" s="59">
        <v>8</v>
      </c>
      <c r="I732" s="59">
        <v>39</v>
      </c>
      <c r="J732" s="59"/>
      <c r="K732" s="61">
        <v>4</v>
      </c>
      <c r="L732" t="s">
        <v>153</v>
      </c>
    </row>
    <row r="733" spans="1:12" outlineLevel="1" x14ac:dyDescent="0.25">
      <c r="A733" s="52">
        <f t="shared" si="71"/>
        <v>40</v>
      </c>
      <c r="B733" s="52" t="str">
        <f t="shared" si="70"/>
        <v/>
      </c>
      <c r="C733" s="58">
        <f t="shared" si="68"/>
        <v>5</v>
      </c>
      <c r="D733" s="58" t="str">
        <f t="shared" si="69"/>
        <v>C</v>
      </c>
      <c r="E733" s="59">
        <v>9</v>
      </c>
      <c r="F733" s="59">
        <v>14</v>
      </c>
      <c r="G733" s="59"/>
      <c r="H733" s="59">
        <v>7</v>
      </c>
      <c r="I733" s="59">
        <v>28</v>
      </c>
      <c r="J733" s="59"/>
      <c r="K733" s="61">
        <v>5</v>
      </c>
      <c r="L733" t="s">
        <v>153</v>
      </c>
    </row>
    <row r="734" spans="1:12" outlineLevel="1" x14ac:dyDescent="0.25">
      <c r="A734" s="52">
        <f t="shared" si="71"/>
        <v>40</v>
      </c>
      <c r="B734" s="52" t="str">
        <f t="shared" si="70"/>
        <v/>
      </c>
      <c r="C734" s="58">
        <f t="shared" si="68"/>
        <v>6</v>
      </c>
      <c r="D734" s="58" t="str">
        <f t="shared" si="69"/>
        <v>C</v>
      </c>
      <c r="E734" s="59">
        <v>4</v>
      </c>
      <c r="F734" s="59">
        <v>13</v>
      </c>
      <c r="G734" s="59"/>
      <c r="H734" s="59">
        <v>22</v>
      </c>
      <c r="I734" s="59">
        <v>40</v>
      </c>
      <c r="J734" s="59"/>
      <c r="K734" s="61">
        <v>6</v>
      </c>
      <c r="L734" t="s">
        <v>153</v>
      </c>
    </row>
    <row r="735" spans="1:12" outlineLevel="1" x14ac:dyDescent="0.25">
      <c r="A735" s="52">
        <f t="shared" si="71"/>
        <v>40</v>
      </c>
      <c r="B735" s="52" t="str">
        <f t="shared" si="70"/>
        <v/>
      </c>
      <c r="C735" s="58">
        <f t="shared" si="68"/>
        <v>7</v>
      </c>
      <c r="D735" s="58" t="str">
        <f t="shared" si="69"/>
        <v>C</v>
      </c>
      <c r="E735" s="59">
        <v>19</v>
      </c>
      <c r="F735" s="59">
        <v>38</v>
      </c>
      <c r="G735" s="59"/>
      <c r="H735" s="59">
        <v>23</v>
      </c>
      <c r="I735" s="59">
        <v>35</v>
      </c>
      <c r="J735" s="59"/>
      <c r="K735" s="61">
        <v>7</v>
      </c>
      <c r="L735" t="s">
        <v>153</v>
      </c>
    </row>
    <row r="736" spans="1:12" outlineLevel="1" x14ac:dyDescent="0.25">
      <c r="A736" s="52">
        <f t="shared" si="71"/>
        <v>40</v>
      </c>
      <c r="B736" s="52" t="str">
        <f t="shared" si="70"/>
        <v/>
      </c>
      <c r="C736" s="58">
        <f t="shared" si="68"/>
        <v>8</v>
      </c>
      <c r="D736" s="58" t="str">
        <f t="shared" si="69"/>
        <v>C</v>
      </c>
      <c r="E736" s="59">
        <v>25</v>
      </c>
      <c r="F736" s="59">
        <v>34</v>
      </c>
      <c r="G736" s="59"/>
      <c r="H736" s="59">
        <v>16</v>
      </c>
      <c r="I736" s="59">
        <v>29</v>
      </c>
      <c r="J736" s="59"/>
      <c r="K736" s="61">
        <v>8</v>
      </c>
      <c r="L736" t="s">
        <v>153</v>
      </c>
    </row>
    <row r="737" spans="1:13" outlineLevel="1" x14ac:dyDescent="0.25">
      <c r="A737" s="52">
        <f t="shared" si="71"/>
        <v>40</v>
      </c>
      <c r="B737" s="52" t="str">
        <f t="shared" si="70"/>
        <v/>
      </c>
      <c r="C737" s="58">
        <f t="shared" si="68"/>
        <v>9</v>
      </c>
      <c r="D737" s="58" t="str">
        <f t="shared" si="69"/>
        <v>C</v>
      </c>
      <c r="E737" s="59">
        <v>5</v>
      </c>
      <c r="F737" s="59">
        <v>20</v>
      </c>
      <c r="G737" s="59"/>
      <c r="H737" s="59">
        <v>2</v>
      </c>
      <c r="I737" s="59">
        <v>33</v>
      </c>
      <c r="J737" s="59"/>
      <c r="K737" s="61">
        <v>9</v>
      </c>
      <c r="L737" t="s">
        <v>153</v>
      </c>
    </row>
    <row r="738" spans="1:13" outlineLevel="1" x14ac:dyDescent="0.25">
      <c r="A738" s="52">
        <f t="shared" si="71"/>
        <v>40</v>
      </c>
      <c r="B738" s="52" t="str">
        <f t="shared" si="70"/>
        <v/>
      </c>
      <c r="C738" s="58">
        <f t="shared" si="68"/>
        <v>10</v>
      </c>
      <c r="D738" s="58" t="str">
        <f t="shared" si="69"/>
        <v>C</v>
      </c>
      <c r="E738" s="59">
        <v>18</v>
      </c>
      <c r="F738" s="59">
        <v>27</v>
      </c>
      <c r="G738" s="59"/>
      <c r="H738" s="59">
        <v>31</v>
      </c>
      <c r="I738" s="59">
        <v>36</v>
      </c>
      <c r="J738" s="59"/>
      <c r="K738" s="61">
        <v>10</v>
      </c>
      <c r="L738" t="s">
        <v>153</v>
      </c>
    </row>
    <row r="739" spans="1:13" outlineLevel="1" x14ac:dyDescent="0.25">
      <c r="A739" s="52">
        <f t="shared" si="71"/>
        <v>40</v>
      </c>
      <c r="B739" s="52" t="str">
        <f t="shared" si="70"/>
        <v/>
      </c>
      <c r="C739" s="58">
        <f t="shared" si="68"/>
        <v>1</v>
      </c>
      <c r="D739" s="58" t="str">
        <f t="shared" si="69"/>
        <v>D</v>
      </c>
      <c r="E739" s="59">
        <v>19</v>
      </c>
      <c r="F739" s="59">
        <v>36</v>
      </c>
      <c r="G739" s="59"/>
      <c r="H739" s="59">
        <v>6</v>
      </c>
      <c r="I739" s="59">
        <v>25</v>
      </c>
      <c r="J739" s="59"/>
      <c r="K739" s="61">
        <v>1</v>
      </c>
      <c r="L739" t="s">
        <v>154</v>
      </c>
    </row>
    <row r="740" spans="1:13" outlineLevel="1" x14ac:dyDescent="0.25">
      <c r="A740" s="52">
        <f t="shared" si="71"/>
        <v>40</v>
      </c>
      <c r="B740" s="52" t="str">
        <f t="shared" si="70"/>
        <v/>
      </c>
      <c r="C740" s="58">
        <f t="shared" si="68"/>
        <v>2</v>
      </c>
      <c r="D740" s="58" t="str">
        <f t="shared" si="69"/>
        <v>D</v>
      </c>
      <c r="E740" s="59">
        <v>8</v>
      </c>
      <c r="F740" s="59">
        <v>33</v>
      </c>
      <c r="G740" s="59"/>
      <c r="H740" s="59">
        <v>16</v>
      </c>
      <c r="I740" s="59">
        <v>22</v>
      </c>
      <c r="J740" s="59"/>
      <c r="K740" s="61">
        <v>2</v>
      </c>
      <c r="L740" t="s">
        <v>154</v>
      </c>
    </row>
    <row r="741" spans="1:13" outlineLevel="1" x14ac:dyDescent="0.25">
      <c r="A741" s="52">
        <f t="shared" si="71"/>
        <v>40</v>
      </c>
      <c r="B741" s="52" t="str">
        <f t="shared" si="70"/>
        <v/>
      </c>
      <c r="C741" s="58">
        <f t="shared" si="68"/>
        <v>3</v>
      </c>
      <c r="D741" s="58" t="str">
        <f t="shared" si="69"/>
        <v>D</v>
      </c>
      <c r="E741" s="59">
        <v>1</v>
      </c>
      <c r="F741" s="59">
        <v>40</v>
      </c>
      <c r="G741" s="59"/>
      <c r="H741" s="59">
        <v>9</v>
      </c>
      <c r="I741" s="59">
        <v>32</v>
      </c>
      <c r="J741" s="59"/>
      <c r="K741" s="61">
        <v>3</v>
      </c>
      <c r="L741" t="s">
        <v>154</v>
      </c>
    </row>
    <row r="742" spans="1:13" outlineLevel="1" x14ac:dyDescent="0.25">
      <c r="A742" s="52">
        <f t="shared" si="71"/>
        <v>40</v>
      </c>
      <c r="B742" s="52" t="str">
        <f t="shared" si="70"/>
        <v/>
      </c>
      <c r="C742" s="58">
        <f t="shared" ref="C742:C805" si="72">K742</f>
        <v>4</v>
      </c>
      <c r="D742" s="58" t="str">
        <f t="shared" ref="D742:D805" si="73">IF(C742="","",L742)</f>
        <v>D</v>
      </c>
      <c r="E742" s="127">
        <v>3</v>
      </c>
      <c r="F742" s="127">
        <v>10</v>
      </c>
      <c r="G742" s="59"/>
      <c r="H742" s="127">
        <v>17</v>
      </c>
      <c r="I742" s="127">
        <v>38</v>
      </c>
      <c r="J742" s="59"/>
      <c r="K742" s="61">
        <v>4</v>
      </c>
      <c r="L742" t="s">
        <v>154</v>
      </c>
    </row>
    <row r="743" spans="1:13" outlineLevel="1" x14ac:dyDescent="0.25">
      <c r="A743" s="52">
        <f t="shared" si="71"/>
        <v>40</v>
      </c>
      <c r="B743" s="52" t="str">
        <f t="shared" si="70"/>
        <v/>
      </c>
      <c r="C743" s="58">
        <f t="shared" si="72"/>
        <v>5</v>
      </c>
      <c r="D743" s="58" t="str">
        <f t="shared" si="73"/>
        <v>D</v>
      </c>
      <c r="E743" s="59">
        <v>13</v>
      </c>
      <c r="F743" s="59">
        <v>18</v>
      </c>
      <c r="G743" s="59"/>
      <c r="H743" s="59">
        <v>21</v>
      </c>
      <c r="I743" s="59">
        <v>23</v>
      </c>
      <c r="J743" s="59"/>
      <c r="K743" s="61">
        <v>5</v>
      </c>
      <c r="L743" t="s">
        <v>154</v>
      </c>
    </row>
    <row r="744" spans="1:13" outlineLevel="1" x14ac:dyDescent="0.25">
      <c r="A744" s="52">
        <f t="shared" si="71"/>
        <v>40</v>
      </c>
      <c r="B744" s="52" t="str">
        <f t="shared" si="70"/>
        <v/>
      </c>
      <c r="C744" s="58">
        <f t="shared" si="72"/>
        <v>6</v>
      </c>
      <c r="D744" s="58" t="str">
        <f t="shared" si="73"/>
        <v>D</v>
      </c>
      <c r="E744" s="59">
        <v>5</v>
      </c>
      <c r="F744" s="59">
        <v>12</v>
      </c>
      <c r="G744" s="59"/>
      <c r="H744" s="59">
        <v>27</v>
      </c>
      <c r="I744" s="59">
        <v>34</v>
      </c>
      <c r="J744" s="59"/>
      <c r="K744" s="61">
        <v>6</v>
      </c>
      <c r="L744" t="s">
        <v>154</v>
      </c>
    </row>
    <row r="745" spans="1:13" outlineLevel="1" x14ac:dyDescent="0.25">
      <c r="A745" s="52">
        <f t="shared" si="71"/>
        <v>40</v>
      </c>
      <c r="B745" s="52" t="str">
        <f t="shared" si="70"/>
        <v/>
      </c>
      <c r="C745" s="58">
        <f t="shared" si="72"/>
        <v>7</v>
      </c>
      <c r="D745" s="58" t="str">
        <f t="shared" si="73"/>
        <v>D</v>
      </c>
      <c r="E745" s="59">
        <v>4</v>
      </c>
      <c r="F745" s="59">
        <v>29</v>
      </c>
      <c r="G745" s="59"/>
      <c r="H745" s="59">
        <v>11</v>
      </c>
      <c r="I745" s="59">
        <v>20</v>
      </c>
      <c r="J745" s="59"/>
      <c r="K745" s="61">
        <v>7</v>
      </c>
      <c r="L745" t="s">
        <v>154</v>
      </c>
    </row>
    <row r="746" spans="1:13" outlineLevel="1" x14ac:dyDescent="0.25">
      <c r="A746" s="52">
        <f t="shared" si="71"/>
        <v>40</v>
      </c>
      <c r="B746" s="52" t="str">
        <f t="shared" si="70"/>
        <v/>
      </c>
      <c r="C746" s="58">
        <f t="shared" si="72"/>
        <v>8</v>
      </c>
      <c r="D746" s="58" t="str">
        <f t="shared" si="73"/>
        <v>D</v>
      </c>
      <c r="E746" s="59">
        <v>7</v>
      </c>
      <c r="F746" s="59">
        <v>30</v>
      </c>
      <c r="G746" s="59"/>
      <c r="H746" s="59">
        <v>26</v>
      </c>
      <c r="I746" s="59">
        <v>35</v>
      </c>
      <c r="J746" s="59"/>
      <c r="K746" s="61">
        <v>8</v>
      </c>
      <c r="L746" t="s">
        <v>154</v>
      </c>
    </row>
    <row r="747" spans="1:13" outlineLevel="1" x14ac:dyDescent="0.25">
      <c r="A747" s="52">
        <f t="shared" si="71"/>
        <v>40</v>
      </c>
      <c r="B747" s="52" t="str">
        <f t="shared" si="70"/>
        <v/>
      </c>
      <c r="C747" s="58">
        <f t="shared" si="72"/>
        <v>9</v>
      </c>
      <c r="D747" s="58" t="str">
        <f t="shared" si="73"/>
        <v>D</v>
      </c>
      <c r="E747" s="59">
        <v>2</v>
      </c>
      <c r="F747" s="59">
        <v>15</v>
      </c>
      <c r="G747" s="59"/>
      <c r="H747" s="59">
        <v>28</v>
      </c>
      <c r="I747" s="59">
        <v>39</v>
      </c>
      <c r="J747" s="59"/>
      <c r="K747" s="61">
        <v>9</v>
      </c>
      <c r="L747" t="s">
        <v>154</v>
      </c>
    </row>
    <row r="748" spans="1:13" ht="15.75" outlineLevel="1" thickBot="1" x14ac:dyDescent="0.3">
      <c r="A748" s="52">
        <f t="shared" si="71"/>
        <v>40</v>
      </c>
      <c r="B748" s="52" t="str">
        <f t="shared" si="70"/>
        <v/>
      </c>
      <c r="C748" s="58">
        <f t="shared" si="72"/>
        <v>10</v>
      </c>
      <c r="D748" s="58" t="str">
        <f t="shared" si="73"/>
        <v>D</v>
      </c>
      <c r="E748" s="59">
        <v>14</v>
      </c>
      <c r="F748" s="59">
        <v>37</v>
      </c>
      <c r="G748" s="59"/>
      <c r="H748" s="59">
        <v>24</v>
      </c>
      <c r="I748" s="59">
        <v>31</v>
      </c>
      <c r="J748" s="59"/>
      <c r="K748" s="61">
        <v>10</v>
      </c>
      <c r="L748" t="s">
        <v>154</v>
      </c>
    </row>
    <row r="749" spans="1:13" ht="15.75" outlineLevel="1" thickTop="1" x14ac:dyDescent="0.25">
      <c r="A749" s="64">
        <v>41</v>
      </c>
      <c r="B749" s="64" t="str">
        <f t="shared" si="70"/>
        <v/>
      </c>
      <c r="C749" s="62">
        <f t="shared" si="72"/>
        <v>1</v>
      </c>
      <c r="D749" s="62" t="str">
        <f t="shared" si="73"/>
        <v>A</v>
      </c>
      <c r="E749" s="63">
        <v>1</v>
      </c>
      <c r="F749" s="63">
        <v>2</v>
      </c>
      <c r="G749" s="63">
        <v>41</v>
      </c>
      <c r="H749" s="63">
        <v>3</v>
      </c>
      <c r="I749" s="63">
        <v>4</v>
      </c>
      <c r="J749" s="62"/>
      <c r="K749" s="61">
        <v>1</v>
      </c>
      <c r="L749" t="s">
        <v>151</v>
      </c>
      <c r="M749" s="186" t="s">
        <v>281</v>
      </c>
    </row>
    <row r="750" spans="1:13" outlineLevel="1" x14ac:dyDescent="0.25">
      <c r="A750" s="64">
        <f t="shared" si="71"/>
        <v>41</v>
      </c>
      <c r="B750" s="64" t="str">
        <f t="shared" si="70"/>
        <v/>
      </c>
      <c r="C750" s="62">
        <f t="shared" si="72"/>
        <v>2</v>
      </c>
      <c r="D750" s="62" t="str">
        <f t="shared" si="73"/>
        <v>A</v>
      </c>
      <c r="E750" s="63">
        <v>5</v>
      </c>
      <c r="F750" s="63">
        <v>6</v>
      </c>
      <c r="G750" s="63"/>
      <c r="H750" s="63">
        <v>7</v>
      </c>
      <c r="I750" s="63">
        <v>8</v>
      </c>
      <c r="J750" s="62"/>
      <c r="K750" s="61">
        <v>2</v>
      </c>
      <c r="L750" t="s">
        <v>151</v>
      </c>
    </row>
    <row r="751" spans="1:13" outlineLevel="1" x14ac:dyDescent="0.25">
      <c r="A751" s="64">
        <f t="shared" si="71"/>
        <v>41</v>
      </c>
      <c r="B751" s="64" t="str">
        <f t="shared" si="70"/>
        <v/>
      </c>
      <c r="C751" s="62">
        <f t="shared" si="72"/>
        <v>3</v>
      </c>
      <c r="D751" s="62" t="str">
        <f t="shared" si="73"/>
        <v>A</v>
      </c>
      <c r="E751" s="63">
        <v>9</v>
      </c>
      <c r="F751" s="63">
        <v>10</v>
      </c>
      <c r="G751" s="63"/>
      <c r="H751" s="63">
        <v>11</v>
      </c>
      <c r="I751" s="63">
        <v>12</v>
      </c>
      <c r="J751" s="62"/>
      <c r="K751" s="61">
        <v>3</v>
      </c>
      <c r="L751" t="s">
        <v>151</v>
      </c>
    </row>
    <row r="752" spans="1:13" outlineLevel="1" x14ac:dyDescent="0.25">
      <c r="A752" s="64">
        <f t="shared" si="71"/>
        <v>41</v>
      </c>
      <c r="B752" s="64" t="str">
        <f t="shared" si="70"/>
        <v/>
      </c>
      <c r="C752" s="62">
        <f t="shared" si="72"/>
        <v>4</v>
      </c>
      <c r="D752" s="62" t="str">
        <f t="shared" si="73"/>
        <v>A</v>
      </c>
      <c r="E752" s="63">
        <v>13</v>
      </c>
      <c r="F752" s="63">
        <v>14</v>
      </c>
      <c r="G752" s="63"/>
      <c r="H752" s="63">
        <v>15</v>
      </c>
      <c r="I752" s="63">
        <v>16</v>
      </c>
      <c r="J752" s="62"/>
      <c r="K752" s="61">
        <v>4</v>
      </c>
      <c r="L752" t="s">
        <v>151</v>
      </c>
    </row>
    <row r="753" spans="1:12" outlineLevel="1" x14ac:dyDescent="0.25">
      <c r="A753" s="64">
        <f t="shared" si="71"/>
        <v>41</v>
      </c>
      <c r="B753" s="64" t="str">
        <f t="shared" si="70"/>
        <v/>
      </c>
      <c r="C753" s="62">
        <f t="shared" si="72"/>
        <v>5</v>
      </c>
      <c r="D753" s="62" t="str">
        <f t="shared" si="73"/>
        <v>A</v>
      </c>
      <c r="E753" s="63">
        <v>17</v>
      </c>
      <c r="F753" s="63">
        <v>18</v>
      </c>
      <c r="G753" s="63"/>
      <c r="H753" s="63">
        <v>19</v>
      </c>
      <c r="I753" s="63">
        <v>20</v>
      </c>
      <c r="J753" s="62"/>
      <c r="K753" s="61">
        <v>5</v>
      </c>
      <c r="L753" t="s">
        <v>151</v>
      </c>
    </row>
    <row r="754" spans="1:12" outlineLevel="1" x14ac:dyDescent="0.25">
      <c r="A754" s="64">
        <f t="shared" si="71"/>
        <v>41</v>
      </c>
      <c r="B754" s="64" t="str">
        <f t="shared" si="70"/>
        <v/>
      </c>
      <c r="C754" s="62">
        <f t="shared" si="72"/>
        <v>6</v>
      </c>
      <c r="D754" s="62" t="str">
        <f t="shared" si="73"/>
        <v>A</v>
      </c>
      <c r="E754" s="63">
        <v>21</v>
      </c>
      <c r="F754" s="63">
        <v>22</v>
      </c>
      <c r="G754" s="63"/>
      <c r="H754" s="63">
        <v>23</v>
      </c>
      <c r="I754" s="63">
        <v>24</v>
      </c>
      <c r="J754" s="62"/>
      <c r="K754" s="61">
        <v>6</v>
      </c>
      <c r="L754" t="s">
        <v>151</v>
      </c>
    </row>
    <row r="755" spans="1:12" outlineLevel="1" x14ac:dyDescent="0.25">
      <c r="A755" s="64">
        <f t="shared" si="71"/>
        <v>41</v>
      </c>
      <c r="B755" s="64" t="str">
        <f t="shared" si="70"/>
        <v/>
      </c>
      <c r="C755" s="62">
        <f t="shared" si="72"/>
        <v>7</v>
      </c>
      <c r="D755" s="62" t="str">
        <f t="shared" si="73"/>
        <v>A</v>
      </c>
      <c r="E755" s="63">
        <v>25</v>
      </c>
      <c r="F755" s="63">
        <v>26</v>
      </c>
      <c r="G755" s="63"/>
      <c r="H755" s="63">
        <v>27</v>
      </c>
      <c r="I755" s="63">
        <v>28</v>
      </c>
      <c r="J755" s="62"/>
      <c r="K755" s="61">
        <v>7</v>
      </c>
      <c r="L755" t="s">
        <v>151</v>
      </c>
    </row>
    <row r="756" spans="1:12" outlineLevel="1" x14ac:dyDescent="0.25">
      <c r="A756" s="64">
        <f t="shared" si="71"/>
        <v>41</v>
      </c>
      <c r="B756" s="64" t="str">
        <f t="shared" si="70"/>
        <v/>
      </c>
      <c r="C756" s="62">
        <f t="shared" si="72"/>
        <v>8</v>
      </c>
      <c r="D756" s="62" t="str">
        <f t="shared" si="73"/>
        <v>A</v>
      </c>
      <c r="E756" s="63">
        <v>29</v>
      </c>
      <c r="F756" s="63">
        <v>30</v>
      </c>
      <c r="G756" s="63"/>
      <c r="H756" s="63">
        <v>31</v>
      </c>
      <c r="I756" s="63">
        <v>32</v>
      </c>
      <c r="J756" s="62"/>
      <c r="K756" s="61">
        <v>8</v>
      </c>
      <c r="L756" t="s">
        <v>151</v>
      </c>
    </row>
    <row r="757" spans="1:12" outlineLevel="1" x14ac:dyDescent="0.25">
      <c r="A757" s="64">
        <f t="shared" si="71"/>
        <v>41</v>
      </c>
      <c r="B757" s="64" t="str">
        <f t="shared" si="70"/>
        <v/>
      </c>
      <c r="C757" s="62">
        <f t="shared" si="72"/>
        <v>9</v>
      </c>
      <c r="D757" s="62" t="str">
        <f t="shared" si="73"/>
        <v>A</v>
      </c>
      <c r="E757" s="63">
        <v>33</v>
      </c>
      <c r="F757" s="63">
        <v>34</v>
      </c>
      <c r="G757" s="63"/>
      <c r="H757" s="63">
        <v>35</v>
      </c>
      <c r="I757" s="63">
        <v>36</v>
      </c>
      <c r="J757" s="62"/>
      <c r="K757" s="61">
        <v>9</v>
      </c>
      <c r="L757" t="s">
        <v>151</v>
      </c>
    </row>
    <row r="758" spans="1:12" outlineLevel="1" x14ac:dyDescent="0.25">
      <c r="A758" s="64">
        <f t="shared" si="71"/>
        <v>41</v>
      </c>
      <c r="B758" s="64" t="str">
        <f t="shared" si="70"/>
        <v/>
      </c>
      <c r="C758" s="62">
        <f t="shared" si="72"/>
        <v>10</v>
      </c>
      <c r="D758" s="62" t="str">
        <f t="shared" si="73"/>
        <v>A</v>
      </c>
      <c r="E758" s="63">
        <v>37</v>
      </c>
      <c r="F758" s="63">
        <v>38</v>
      </c>
      <c r="G758" s="63"/>
      <c r="H758" s="63">
        <v>39</v>
      </c>
      <c r="I758" s="63">
        <v>40</v>
      </c>
      <c r="J758" s="62"/>
      <c r="K758" s="61">
        <v>10</v>
      </c>
      <c r="L758" t="s">
        <v>151</v>
      </c>
    </row>
    <row r="759" spans="1:12" outlineLevel="1" x14ac:dyDescent="0.25">
      <c r="A759" s="64">
        <f t="shared" si="71"/>
        <v>41</v>
      </c>
      <c r="B759" s="64" t="str">
        <f t="shared" si="70"/>
        <v/>
      </c>
      <c r="C759" s="62">
        <f t="shared" si="72"/>
        <v>1</v>
      </c>
      <c r="D759" s="62" t="str">
        <f t="shared" si="73"/>
        <v>B</v>
      </c>
      <c r="E759" s="63">
        <v>24</v>
      </c>
      <c r="F759" s="63">
        <v>27</v>
      </c>
      <c r="G759" s="63">
        <v>29</v>
      </c>
      <c r="H759" s="63">
        <v>2</v>
      </c>
      <c r="I759" s="63">
        <v>38</v>
      </c>
      <c r="J759" s="62"/>
      <c r="K759" s="61">
        <v>1</v>
      </c>
      <c r="L759" t="s">
        <v>152</v>
      </c>
    </row>
    <row r="760" spans="1:12" outlineLevel="1" x14ac:dyDescent="0.25">
      <c r="A760" s="64">
        <f t="shared" si="71"/>
        <v>41</v>
      </c>
      <c r="B760" s="64" t="str">
        <f t="shared" si="70"/>
        <v/>
      </c>
      <c r="C760" s="62">
        <f t="shared" si="72"/>
        <v>2</v>
      </c>
      <c r="D760" s="62" t="str">
        <f t="shared" si="73"/>
        <v>B</v>
      </c>
      <c r="E760" s="63">
        <v>9</v>
      </c>
      <c r="F760" s="63">
        <v>40</v>
      </c>
      <c r="G760" s="63"/>
      <c r="H760" s="63">
        <v>13</v>
      </c>
      <c r="I760" s="63">
        <v>22</v>
      </c>
      <c r="J760" s="62"/>
      <c r="K760" s="61">
        <v>2</v>
      </c>
      <c r="L760" t="s">
        <v>152</v>
      </c>
    </row>
    <row r="761" spans="1:12" outlineLevel="1" x14ac:dyDescent="0.25">
      <c r="A761" s="64">
        <f t="shared" si="71"/>
        <v>41</v>
      </c>
      <c r="B761" s="64" t="str">
        <f t="shared" si="70"/>
        <v/>
      </c>
      <c r="C761" s="62">
        <f t="shared" si="72"/>
        <v>3</v>
      </c>
      <c r="D761" s="62" t="str">
        <f t="shared" si="73"/>
        <v>B</v>
      </c>
      <c r="E761" s="63">
        <v>1</v>
      </c>
      <c r="F761" s="63">
        <v>36</v>
      </c>
      <c r="G761" s="63"/>
      <c r="H761" s="63">
        <v>12</v>
      </c>
      <c r="I761" s="63">
        <v>39</v>
      </c>
      <c r="J761" s="62"/>
      <c r="K761" s="61">
        <v>3</v>
      </c>
      <c r="L761" t="s">
        <v>152</v>
      </c>
    </row>
    <row r="762" spans="1:12" outlineLevel="1" x14ac:dyDescent="0.25">
      <c r="A762" s="64">
        <f t="shared" si="71"/>
        <v>41</v>
      </c>
      <c r="B762" s="64" t="str">
        <f t="shared" si="70"/>
        <v/>
      </c>
      <c r="C762" s="62">
        <f t="shared" si="72"/>
        <v>4</v>
      </c>
      <c r="D762" s="62" t="str">
        <f t="shared" si="73"/>
        <v>B</v>
      </c>
      <c r="E762" s="63">
        <v>3</v>
      </c>
      <c r="F762" s="63">
        <v>30</v>
      </c>
      <c r="G762" s="63"/>
      <c r="H762" s="63">
        <v>10</v>
      </c>
      <c r="I762" s="63">
        <v>23</v>
      </c>
      <c r="J762" s="62"/>
      <c r="K762" s="61">
        <v>4</v>
      </c>
      <c r="L762" t="s">
        <v>152</v>
      </c>
    </row>
    <row r="763" spans="1:12" outlineLevel="1" x14ac:dyDescent="0.25">
      <c r="A763" s="64">
        <f t="shared" si="71"/>
        <v>41</v>
      </c>
      <c r="B763" s="64" t="str">
        <f t="shared" si="70"/>
        <v/>
      </c>
      <c r="C763" s="62">
        <f t="shared" si="72"/>
        <v>5</v>
      </c>
      <c r="D763" s="62" t="str">
        <f t="shared" si="73"/>
        <v>B</v>
      </c>
      <c r="E763" s="63">
        <v>16</v>
      </c>
      <c r="F763" s="63">
        <v>17</v>
      </c>
      <c r="G763" s="63"/>
      <c r="H763" s="63">
        <v>6</v>
      </c>
      <c r="I763" s="63">
        <v>33</v>
      </c>
      <c r="J763" s="62"/>
      <c r="K763" s="61">
        <v>5</v>
      </c>
      <c r="L763" t="s">
        <v>152</v>
      </c>
    </row>
    <row r="764" spans="1:12" outlineLevel="1" x14ac:dyDescent="0.25">
      <c r="A764" s="64">
        <f t="shared" si="71"/>
        <v>41</v>
      </c>
      <c r="B764" s="64" t="str">
        <f t="shared" si="70"/>
        <v/>
      </c>
      <c r="C764" s="62">
        <f t="shared" si="72"/>
        <v>6</v>
      </c>
      <c r="D764" s="62" t="str">
        <f t="shared" si="73"/>
        <v>B</v>
      </c>
      <c r="E764" s="63">
        <v>21</v>
      </c>
      <c r="F764" s="63">
        <v>26</v>
      </c>
      <c r="G764" s="63"/>
      <c r="H764" s="63">
        <v>11</v>
      </c>
      <c r="I764" s="63">
        <v>14</v>
      </c>
      <c r="J764" s="62"/>
      <c r="K764" s="61">
        <v>6</v>
      </c>
      <c r="L764" t="s">
        <v>152</v>
      </c>
    </row>
    <row r="765" spans="1:12" outlineLevel="1" x14ac:dyDescent="0.25">
      <c r="A765" s="64">
        <f t="shared" si="71"/>
        <v>41</v>
      </c>
      <c r="B765" s="64" t="str">
        <f t="shared" si="70"/>
        <v/>
      </c>
      <c r="C765" s="62">
        <f t="shared" si="72"/>
        <v>7</v>
      </c>
      <c r="D765" s="62" t="str">
        <f t="shared" si="73"/>
        <v>B</v>
      </c>
      <c r="E765" s="63">
        <v>19</v>
      </c>
      <c r="F765" s="63">
        <v>34</v>
      </c>
      <c r="G765" s="63"/>
      <c r="H765" s="63">
        <v>8</v>
      </c>
      <c r="I765" s="63">
        <v>37</v>
      </c>
      <c r="J765" s="62"/>
      <c r="K765" s="61">
        <v>7</v>
      </c>
      <c r="L765" t="s">
        <v>152</v>
      </c>
    </row>
    <row r="766" spans="1:12" outlineLevel="1" x14ac:dyDescent="0.25">
      <c r="A766" s="64">
        <f t="shared" si="71"/>
        <v>41</v>
      </c>
      <c r="B766" s="64" t="str">
        <f t="shared" si="70"/>
        <v/>
      </c>
      <c r="C766" s="62">
        <f t="shared" si="72"/>
        <v>8</v>
      </c>
      <c r="D766" s="62" t="str">
        <f t="shared" si="73"/>
        <v>B</v>
      </c>
      <c r="E766" s="63">
        <v>4</v>
      </c>
      <c r="F766" s="63">
        <v>25</v>
      </c>
      <c r="G766" s="63"/>
      <c r="H766" s="63">
        <v>5</v>
      </c>
      <c r="I766" s="63">
        <v>32</v>
      </c>
      <c r="J766" s="62"/>
      <c r="K766" s="61">
        <v>8</v>
      </c>
      <c r="L766" t="s">
        <v>152</v>
      </c>
    </row>
    <row r="767" spans="1:12" outlineLevel="1" x14ac:dyDescent="0.25">
      <c r="A767" s="64">
        <f t="shared" si="71"/>
        <v>41</v>
      </c>
      <c r="B767" s="64" t="str">
        <f t="shared" si="70"/>
        <v/>
      </c>
      <c r="C767" s="62">
        <f t="shared" si="72"/>
        <v>9</v>
      </c>
      <c r="D767" s="62" t="str">
        <f t="shared" si="73"/>
        <v>B</v>
      </c>
      <c r="E767" s="63">
        <v>7</v>
      </c>
      <c r="F767" s="63">
        <v>20</v>
      </c>
      <c r="G767" s="63"/>
      <c r="H767" s="63">
        <v>15</v>
      </c>
      <c r="I767" s="63">
        <v>41</v>
      </c>
      <c r="J767" s="62"/>
      <c r="K767" s="61">
        <v>9</v>
      </c>
      <c r="L767" t="s">
        <v>152</v>
      </c>
    </row>
    <row r="768" spans="1:12" outlineLevel="1" x14ac:dyDescent="0.25">
      <c r="A768" s="64">
        <f t="shared" si="71"/>
        <v>41</v>
      </c>
      <c r="B768" s="64" t="str">
        <f t="shared" si="70"/>
        <v/>
      </c>
      <c r="C768" s="62">
        <f t="shared" si="72"/>
        <v>10</v>
      </c>
      <c r="D768" s="62" t="str">
        <f t="shared" si="73"/>
        <v>B</v>
      </c>
      <c r="E768" s="63">
        <v>18</v>
      </c>
      <c r="F768" s="63">
        <v>31</v>
      </c>
      <c r="G768" s="63"/>
      <c r="H768" s="63">
        <v>28</v>
      </c>
      <c r="I768" s="63">
        <v>35</v>
      </c>
      <c r="J768" s="62"/>
      <c r="K768" s="61">
        <v>10</v>
      </c>
      <c r="L768" t="s">
        <v>152</v>
      </c>
    </row>
    <row r="769" spans="1:12" outlineLevel="1" x14ac:dyDescent="0.25">
      <c r="A769" s="64">
        <f t="shared" si="71"/>
        <v>41</v>
      </c>
      <c r="B769" s="64" t="str">
        <f t="shared" si="70"/>
        <v/>
      </c>
      <c r="C769" s="62">
        <f t="shared" si="72"/>
        <v>1</v>
      </c>
      <c r="D769" s="62" t="str">
        <f t="shared" si="73"/>
        <v>C</v>
      </c>
      <c r="E769" s="63">
        <v>8</v>
      </c>
      <c r="F769" s="63">
        <v>11</v>
      </c>
      <c r="G769" s="63">
        <v>26</v>
      </c>
      <c r="H769" s="63">
        <v>15</v>
      </c>
      <c r="I769" s="63">
        <v>18</v>
      </c>
      <c r="J769" s="62"/>
      <c r="K769" s="61">
        <v>1</v>
      </c>
      <c r="L769" t="s">
        <v>153</v>
      </c>
    </row>
    <row r="770" spans="1:12" outlineLevel="1" x14ac:dyDescent="0.25">
      <c r="A770" s="64">
        <f t="shared" si="71"/>
        <v>41</v>
      </c>
      <c r="B770" s="64" t="str">
        <f t="shared" si="70"/>
        <v/>
      </c>
      <c r="C770" s="62">
        <f t="shared" si="72"/>
        <v>2</v>
      </c>
      <c r="D770" s="62" t="str">
        <f t="shared" si="73"/>
        <v>C</v>
      </c>
      <c r="E770" s="63">
        <v>12</v>
      </c>
      <c r="F770" s="63">
        <v>17</v>
      </c>
      <c r="G770" s="63"/>
      <c r="H770" s="63">
        <v>21</v>
      </c>
      <c r="I770" s="63">
        <v>34</v>
      </c>
      <c r="J770" s="62"/>
      <c r="K770" s="61">
        <v>2</v>
      </c>
      <c r="L770" t="s">
        <v>153</v>
      </c>
    </row>
    <row r="771" spans="1:12" outlineLevel="1" x14ac:dyDescent="0.25">
      <c r="A771" s="64">
        <f t="shared" si="71"/>
        <v>41</v>
      </c>
      <c r="B771" s="64" t="str">
        <f t="shared" si="70"/>
        <v/>
      </c>
      <c r="C771" s="62">
        <f t="shared" si="72"/>
        <v>3</v>
      </c>
      <c r="D771" s="62" t="str">
        <f t="shared" si="73"/>
        <v>C</v>
      </c>
      <c r="E771" s="63">
        <v>1</v>
      </c>
      <c r="F771" s="63">
        <v>30</v>
      </c>
      <c r="G771" s="63"/>
      <c r="H771" s="63">
        <v>20</v>
      </c>
      <c r="I771" s="63">
        <v>37</v>
      </c>
      <c r="J771" s="62"/>
      <c r="K771" s="61">
        <v>3</v>
      </c>
      <c r="L771" t="s">
        <v>153</v>
      </c>
    </row>
    <row r="772" spans="1:12" outlineLevel="1" x14ac:dyDescent="0.25">
      <c r="A772" s="64">
        <f t="shared" si="71"/>
        <v>41</v>
      </c>
      <c r="B772" s="64" t="str">
        <f t="shared" si="70"/>
        <v/>
      </c>
      <c r="C772" s="62">
        <f t="shared" si="72"/>
        <v>4</v>
      </c>
      <c r="D772" s="62" t="str">
        <f t="shared" si="73"/>
        <v>C</v>
      </c>
      <c r="E772" s="63">
        <v>3</v>
      </c>
      <c r="F772" s="63">
        <v>16</v>
      </c>
      <c r="G772" s="63"/>
      <c r="H772" s="63">
        <v>24</v>
      </c>
      <c r="I772" s="63">
        <v>39</v>
      </c>
      <c r="J772" s="62"/>
      <c r="K772" s="61">
        <v>4</v>
      </c>
      <c r="L772" t="s">
        <v>153</v>
      </c>
    </row>
    <row r="773" spans="1:12" outlineLevel="1" x14ac:dyDescent="0.25">
      <c r="A773" s="64">
        <f t="shared" si="71"/>
        <v>41</v>
      </c>
      <c r="B773" s="64" t="str">
        <f t="shared" ref="B773:B836" si="74">IF(A773&lt;&gt;$B$3,"",$B$3&amp;"-"&amp;D773&amp;"-"&amp;C773)</f>
        <v/>
      </c>
      <c r="C773" s="62">
        <f t="shared" si="72"/>
        <v>5</v>
      </c>
      <c r="D773" s="62" t="str">
        <f t="shared" si="73"/>
        <v>C</v>
      </c>
      <c r="E773" s="63">
        <v>9</v>
      </c>
      <c r="F773" s="63">
        <v>14</v>
      </c>
      <c r="G773" s="63"/>
      <c r="H773" s="63">
        <v>7</v>
      </c>
      <c r="I773" s="63">
        <v>28</v>
      </c>
      <c r="J773" s="62"/>
      <c r="K773" s="61">
        <v>5</v>
      </c>
      <c r="L773" t="s">
        <v>153</v>
      </c>
    </row>
    <row r="774" spans="1:12" outlineLevel="1" x14ac:dyDescent="0.25">
      <c r="A774" s="64">
        <f t="shared" ref="A774:A837" si="75">A773</f>
        <v>41</v>
      </c>
      <c r="B774" s="64" t="str">
        <f t="shared" si="74"/>
        <v/>
      </c>
      <c r="C774" s="62">
        <f t="shared" si="72"/>
        <v>6</v>
      </c>
      <c r="D774" s="62" t="str">
        <f t="shared" si="73"/>
        <v>C</v>
      </c>
      <c r="E774" s="63">
        <v>13</v>
      </c>
      <c r="F774" s="63">
        <v>36</v>
      </c>
      <c r="G774" s="63"/>
      <c r="H774" s="63">
        <v>23</v>
      </c>
      <c r="I774" s="63">
        <v>38</v>
      </c>
      <c r="J774" s="62"/>
      <c r="K774" s="61">
        <v>6</v>
      </c>
      <c r="L774" t="s">
        <v>153</v>
      </c>
    </row>
    <row r="775" spans="1:12" outlineLevel="1" x14ac:dyDescent="0.25">
      <c r="A775" s="64">
        <f t="shared" si="75"/>
        <v>41</v>
      </c>
      <c r="B775" s="64" t="str">
        <f t="shared" si="74"/>
        <v/>
      </c>
      <c r="C775" s="62">
        <f t="shared" si="72"/>
        <v>7</v>
      </c>
      <c r="D775" s="62" t="str">
        <f t="shared" si="73"/>
        <v>C</v>
      </c>
      <c r="E775" s="63">
        <v>19</v>
      </c>
      <c r="F775" s="63">
        <v>41</v>
      </c>
      <c r="G775" s="63"/>
      <c r="H775" s="63">
        <v>32</v>
      </c>
      <c r="I775" s="63">
        <v>35</v>
      </c>
      <c r="J775" s="62"/>
      <c r="K775" s="61">
        <v>7</v>
      </c>
      <c r="L775" t="s">
        <v>153</v>
      </c>
    </row>
    <row r="776" spans="1:12" outlineLevel="1" x14ac:dyDescent="0.25">
      <c r="A776" s="64">
        <f t="shared" si="75"/>
        <v>41</v>
      </c>
      <c r="B776" s="64" t="str">
        <f t="shared" si="74"/>
        <v/>
      </c>
      <c r="C776" s="62">
        <f t="shared" si="72"/>
        <v>8</v>
      </c>
      <c r="D776" s="62" t="str">
        <f t="shared" si="73"/>
        <v>C</v>
      </c>
      <c r="E776" s="63">
        <v>10</v>
      </c>
      <c r="F776" s="63">
        <v>25</v>
      </c>
      <c r="G776" s="63"/>
      <c r="H776" s="63">
        <v>6</v>
      </c>
      <c r="I776" s="63">
        <v>29</v>
      </c>
      <c r="J776" s="62"/>
      <c r="K776" s="61">
        <v>8</v>
      </c>
      <c r="L776" t="s">
        <v>153</v>
      </c>
    </row>
    <row r="777" spans="1:12" outlineLevel="1" x14ac:dyDescent="0.25">
      <c r="A777" s="64">
        <f t="shared" si="75"/>
        <v>41</v>
      </c>
      <c r="B777" s="64" t="str">
        <f t="shared" si="74"/>
        <v/>
      </c>
      <c r="C777" s="62">
        <f t="shared" si="72"/>
        <v>9</v>
      </c>
      <c r="D777" s="62" t="str">
        <f t="shared" si="73"/>
        <v>C</v>
      </c>
      <c r="E777" s="63">
        <v>2</v>
      </c>
      <c r="F777" s="63">
        <v>5</v>
      </c>
      <c r="G777" s="63"/>
      <c r="H777" s="63">
        <v>22</v>
      </c>
      <c r="I777" s="63">
        <v>33</v>
      </c>
      <c r="J777" s="62"/>
      <c r="K777" s="61">
        <v>9</v>
      </c>
      <c r="L777" t="s">
        <v>153</v>
      </c>
    </row>
    <row r="778" spans="1:12" outlineLevel="1" x14ac:dyDescent="0.25">
      <c r="A778" s="64">
        <f t="shared" si="75"/>
        <v>41</v>
      </c>
      <c r="B778" s="64" t="str">
        <f t="shared" si="74"/>
        <v/>
      </c>
      <c r="C778" s="62">
        <f t="shared" si="72"/>
        <v>10</v>
      </c>
      <c r="D778" s="62" t="str">
        <f t="shared" si="73"/>
        <v>C</v>
      </c>
      <c r="E778" s="63">
        <v>4</v>
      </c>
      <c r="F778" s="63">
        <v>27</v>
      </c>
      <c r="G778" s="63"/>
      <c r="H778" s="63">
        <v>31</v>
      </c>
      <c r="I778" s="63">
        <v>40</v>
      </c>
      <c r="J778" s="62"/>
      <c r="K778" s="61">
        <v>10</v>
      </c>
      <c r="L778" t="s">
        <v>153</v>
      </c>
    </row>
    <row r="779" spans="1:12" outlineLevel="1" x14ac:dyDescent="0.25">
      <c r="A779" s="64">
        <f t="shared" si="75"/>
        <v>41</v>
      </c>
      <c r="B779" s="64" t="str">
        <f t="shared" si="74"/>
        <v/>
      </c>
      <c r="C779" s="62">
        <f t="shared" si="72"/>
        <v>1</v>
      </c>
      <c r="D779" s="62" t="str">
        <f t="shared" si="73"/>
        <v>D</v>
      </c>
      <c r="E779" s="62">
        <v>19</v>
      </c>
      <c r="F779" s="62">
        <v>33</v>
      </c>
      <c r="G779" s="62">
        <v>36</v>
      </c>
      <c r="H779" s="62">
        <v>24</v>
      </c>
      <c r="I779" s="62">
        <v>25</v>
      </c>
      <c r="J779" s="62"/>
      <c r="K779" s="61">
        <v>1</v>
      </c>
      <c r="L779" t="s">
        <v>154</v>
      </c>
    </row>
    <row r="780" spans="1:12" outlineLevel="1" x14ac:dyDescent="0.25">
      <c r="A780" s="64">
        <f t="shared" si="75"/>
        <v>41</v>
      </c>
      <c r="B780" s="64" t="str">
        <f t="shared" si="74"/>
        <v/>
      </c>
      <c r="C780" s="62">
        <f t="shared" si="72"/>
        <v>2</v>
      </c>
      <c r="D780" s="62" t="str">
        <f t="shared" si="73"/>
        <v>D</v>
      </c>
      <c r="E780" s="62">
        <v>38</v>
      </c>
      <c r="F780" s="62">
        <v>41</v>
      </c>
      <c r="G780" s="62"/>
      <c r="H780" s="62">
        <v>23</v>
      </c>
      <c r="I780" s="62">
        <v>28</v>
      </c>
      <c r="J780" s="62"/>
      <c r="K780" s="61">
        <v>2</v>
      </c>
      <c r="L780" t="s">
        <v>154</v>
      </c>
    </row>
    <row r="781" spans="1:12" outlineLevel="1" x14ac:dyDescent="0.25">
      <c r="A781" s="64">
        <f t="shared" si="75"/>
        <v>41</v>
      </c>
      <c r="B781" s="64" t="str">
        <f t="shared" si="74"/>
        <v/>
      </c>
      <c r="C781" s="62">
        <f t="shared" si="72"/>
        <v>3</v>
      </c>
      <c r="D781" s="62" t="str">
        <f t="shared" si="73"/>
        <v>D</v>
      </c>
      <c r="E781" s="62">
        <v>1</v>
      </c>
      <c r="F781" s="62">
        <v>18</v>
      </c>
      <c r="G781" s="62"/>
      <c r="H781" s="62">
        <v>9</v>
      </c>
      <c r="I781" s="62">
        <v>16</v>
      </c>
      <c r="J781" s="62"/>
      <c r="K781" s="61">
        <v>3</v>
      </c>
      <c r="L781" t="s">
        <v>154</v>
      </c>
    </row>
    <row r="782" spans="1:12" outlineLevel="1" x14ac:dyDescent="0.25">
      <c r="A782" s="64">
        <f t="shared" si="75"/>
        <v>41</v>
      </c>
      <c r="B782" s="64" t="str">
        <f t="shared" si="74"/>
        <v/>
      </c>
      <c r="C782" s="62">
        <f t="shared" si="72"/>
        <v>4</v>
      </c>
      <c r="D782" s="62" t="str">
        <f t="shared" si="73"/>
        <v>D</v>
      </c>
      <c r="E782" s="62">
        <v>3</v>
      </c>
      <c r="F782" s="62">
        <v>32</v>
      </c>
      <c r="G782" s="62"/>
      <c r="H782" s="62">
        <v>17</v>
      </c>
      <c r="I782" s="62">
        <v>40</v>
      </c>
      <c r="J782" s="62"/>
      <c r="K782" s="61">
        <v>4</v>
      </c>
      <c r="L782" t="s">
        <v>154</v>
      </c>
    </row>
    <row r="783" spans="1:12" outlineLevel="1" x14ac:dyDescent="0.25">
      <c r="A783" s="64">
        <f t="shared" si="75"/>
        <v>41</v>
      </c>
      <c r="B783" s="64" t="str">
        <f t="shared" si="74"/>
        <v/>
      </c>
      <c r="C783" s="62">
        <f t="shared" si="72"/>
        <v>5</v>
      </c>
      <c r="D783" s="62" t="str">
        <f t="shared" si="73"/>
        <v>D</v>
      </c>
      <c r="E783" s="62">
        <v>4</v>
      </c>
      <c r="F783" s="62">
        <v>13</v>
      </c>
      <c r="G783" s="62"/>
      <c r="H783" s="62">
        <v>6</v>
      </c>
      <c r="I783" s="62">
        <v>21</v>
      </c>
      <c r="J783" s="62"/>
      <c r="K783" s="61">
        <v>5</v>
      </c>
      <c r="L783" t="s">
        <v>154</v>
      </c>
    </row>
    <row r="784" spans="1:12" outlineLevel="1" x14ac:dyDescent="0.25">
      <c r="A784" s="64">
        <f t="shared" si="75"/>
        <v>41</v>
      </c>
      <c r="B784" s="64" t="str">
        <f t="shared" si="74"/>
        <v/>
      </c>
      <c r="C784" s="62">
        <f t="shared" si="72"/>
        <v>6</v>
      </c>
      <c r="D784" s="62" t="str">
        <f t="shared" si="73"/>
        <v>D</v>
      </c>
      <c r="E784" s="62">
        <v>5</v>
      </c>
      <c r="F784" s="62">
        <v>14</v>
      </c>
      <c r="G784" s="62"/>
      <c r="H784" s="62">
        <v>27</v>
      </c>
      <c r="I784" s="62">
        <v>34</v>
      </c>
      <c r="J784" s="62"/>
      <c r="K784" s="61">
        <v>6</v>
      </c>
      <c r="L784" t="s">
        <v>154</v>
      </c>
    </row>
    <row r="785" spans="1:13" outlineLevel="1" x14ac:dyDescent="0.25">
      <c r="A785" s="64">
        <f t="shared" si="75"/>
        <v>41</v>
      </c>
      <c r="B785" s="64" t="str">
        <f t="shared" si="74"/>
        <v/>
      </c>
      <c r="C785" s="62">
        <f t="shared" si="72"/>
        <v>7</v>
      </c>
      <c r="D785" s="62" t="str">
        <f t="shared" si="73"/>
        <v>D</v>
      </c>
      <c r="E785" s="62">
        <v>8</v>
      </c>
      <c r="F785" s="62">
        <v>29</v>
      </c>
      <c r="G785" s="62"/>
      <c r="H785" s="62">
        <v>11</v>
      </c>
      <c r="I785" s="62">
        <v>20</v>
      </c>
      <c r="J785" s="62"/>
      <c r="K785" s="61">
        <v>7</v>
      </c>
      <c r="L785" t="s">
        <v>154</v>
      </c>
    </row>
    <row r="786" spans="1:13" outlineLevel="1" x14ac:dyDescent="0.25">
      <c r="A786" s="64">
        <f t="shared" si="75"/>
        <v>41</v>
      </c>
      <c r="B786" s="64" t="str">
        <f t="shared" si="74"/>
        <v/>
      </c>
      <c r="C786" s="62">
        <f t="shared" si="72"/>
        <v>8</v>
      </c>
      <c r="D786" s="62" t="str">
        <f t="shared" si="73"/>
        <v>D</v>
      </c>
      <c r="E786" s="62">
        <v>7</v>
      </c>
      <c r="F786" s="62">
        <v>22</v>
      </c>
      <c r="G786" s="62"/>
      <c r="H786" s="62">
        <v>12</v>
      </c>
      <c r="I786" s="62">
        <v>35</v>
      </c>
      <c r="J786" s="62"/>
      <c r="K786" s="61">
        <v>8</v>
      </c>
      <c r="L786" t="s">
        <v>154</v>
      </c>
    </row>
    <row r="787" spans="1:13" outlineLevel="1" x14ac:dyDescent="0.25">
      <c r="A787" s="64">
        <f t="shared" si="75"/>
        <v>41</v>
      </c>
      <c r="B787" s="64" t="str">
        <f t="shared" si="74"/>
        <v/>
      </c>
      <c r="C787" s="62">
        <f t="shared" si="72"/>
        <v>9</v>
      </c>
      <c r="D787" s="62" t="str">
        <f t="shared" si="73"/>
        <v>D</v>
      </c>
      <c r="E787" s="62">
        <v>15</v>
      </c>
      <c r="F787" s="62">
        <v>30</v>
      </c>
      <c r="G787" s="62"/>
      <c r="H787" s="62">
        <v>2</v>
      </c>
      <c r="I787" s="62">
        <v>39</v>
      </c>
      <c r="J787" s="62"/>
      <c r="K787" s="61">
        <v>9</v>
      </c>
      <c r="L787" t="s">
        <v>154</v>
      </c>
    </row>
    <row r="788" spans="1:13" ht="15.75" outlineLevel="1" thickBot="1" x14ac:dyDescent="0.3">
      <c r="A788" s="64">
        <f t="shared" si="75"/>
        <v>41</v>
      </c>
      <c r="B788" s="64" t="str">
        <f t="shared" si="74"/>
        <v/>
      </c>
      <c r="C788" s="62">
        <f t="shared" si="72"/>
        <v>10</v>
      </c>
      <c r="D788" s="62" t="str">
        <f t="shared" si="73"/>
        <v>D</v>
      </c>
      <c r="E788" s="62">
        <v>10</v>
      </c>
      <c r="F788" s="62">
        <v>37</v>
      </c>
      <c r="G788" s="62"/>
      <c r="H788" s="62">
        <v>26</v>
      </c>
      <c r="I788" s="62">
        <v>31</v>
      </c>
      <c r="J788" s="62"/>
      <c r="K788" s="61">
        <v>10</v>
      </c>
      <c r="L788" t="s">
        <v>154</v>
      </c>
    </row>
    <row r="789" spans="1:13" ht="15.75" outlineLevel="1" thickTop="1" x14ac:dyDescent="0.25">
      <c r="A789" s="52">
        <v>42</v>
      </c>
      <c r="B789" s="52" t="str">
        <f t="shared" si="74"/>
        <v/>
      </c>
      <c r="C789" s="58">
        <f t="shared" si="72"/>
        <v>1</v>
      </c>
      <c r="D789" s="58" t="str">
        <f t="shared" si="73"/>
        <v>A</v>
      </c>
      <c r="E789" s="59">
        <v>1</v>
      </c>
      <c r="F789" s="59">
        <v>21</v>
      </c>
      <c r="G789" s="59">
        <v>41</v>
      </c>
      <c r="H789" s="59">
        <v>3</v>
      </c>
      <c r="I789" s="59">
        <v>4</v>
      </c>
      <c r="J789" s="59">
        <v>42</v>
      </c>
      <c r="K789" s="61">
        <v>1</v>
      </c>
      <c r="L789" t="s">
        <v>151</v>
      </c>
      <c r="M789" s="186" t="s">
        <v>281</v>
      </c>
    </row>
    <row r="790" spans="1:13" outlineLevel="1" x14ac:dyDescent="0.25">
      <c r="A790" s="52">
        <f t="shared" si="75"/>
        <v>42</v>
      </c>
      <c r="B790" s="52" t="str">
        <f t="shared" si="74"/>
        <v/>
      </c>
      <c r="C790" s="58">
        <f t="shared" si="72"/>
        <v>2</v>
      </c>
      <c r="D790" s="58" t="str">
        <f t="shared" si="73"/>
        <v>A</v>
      </c>
      <c r="E790" s="59">
        <v>5</v>
      </c>
      <c r="F790" s="59">
        <v>6</v>
      </c>
      <c r="G790" s="59"/>
      <c r="H790" s="59">
        <v>7</v>
      </c>
      <c r="I790" s="59">
        <v>8</v>
      </c>
      <c r="J790" s="59"/>
      <c r="K790" s="61">
        <v>2</v>
      </c>
      <c r="L790" t="s">
        <v>151</v>
      </c>
    </row>
    <row r="791" spans="1:13" outlineLevel="1" x14ac:dyDescent="0.25">
      <c r="A791" s="52">
        <f t="shared" si="75"/>
        <v>42</v>
      </c>
      <c r="B791" s="52" t="str">
        <f t="shared" si="74"/>
        <v/>
      </c>
      <c r="C791" s="58">
        <f t="shared" si="72"/>
        <v>3</v>
      </c>
      <c r="D791" s="58" t="str">
        <f t="shared" si="73"/>
        <v>A</v>
      </c>
      <c r="E791" s="59">
        <v>9</v>
      </c>
      <c r="F791" s="59">
        <v>10</v>
      </c>
      <c r="G791" s="59"/>
      <c r="H791" s="59">
        <v>11</v>
      </c>
      <c r="I791" s="59">
        <v>12</v>
      </c>
      <c r="J791" s="59"/>
      <c r="K791" s="61">
        <v>3</v>
      </c>
      <c r="L791" t="s">
        <v>151</v>
      </c>
    </row>
    <row r="792" spans="1:13" outlineLevel="1" x14ac:dyDescent="0.25">
      <c r="A792" s="52">
        <f t="shared" si="75"/>
        <v>42</v>
      </c>
      <c r="B792" s="52" t="str">
        <f t="shared" si="74"/>
        <v/>
      </c>
      <c r="C792" s="58">
        <f t="shared" si="72"/>
        <v>4</v>
      </c>
      <c r="D792" s="58" t="str">
        <f t="shared" si="73"/>
        <v>A</v>
      </c>
      <c r="E792" s="59">
        <v>13</v>
      </c>
      <c r="F792" s="59">
        <v>14</v>
      </c>
      <c r="G792" s="59"/>
      <c r="H792" s="59">
        <v>15</v>
      </c>
      <c r="I792" s="59">
        <v>16</v>
      </c>
      <c r="J792" s="59"/>
      <c r="K792" s="61">
        <v>4</v>
      </c>
      <c r="L792" t="s">
        <v>151</v>
      </c>
    </row>
    <row r="793" spans="1:13" outlineLevel="1" x14ac:dyDescent="0.25">
      <c r="A793" s="52">
        <f t="shared" si="75"/>
        <v>42</v>
      </c>
      <c r="B793" s="52" t="str">
        <f t="shared" si="74"/>
        <v/>
      </c>
      <c r="C793" s="58">
        <f t="shared" si="72"/>
        <v>5</v>
      </c>
      <c r="D793" s="58" t="str">
        <f t="shared" si="73"/>
        <v>A</v>
      </c>
      <c r="E793" s="59">
        <v>17</v>
      </c>
      <c r="F793" s="59">
        <v>18</v>
      </c>
      <c r="G793" s="59"/>
      <c r="H793" s="59">
        <v>19</v>
      </c>
      <c r="I793" s="59">
        <v>20</v>
      </c>
      <c r="J793" s="59"/>
      <c r="K793" s="61">
        <v>5</v>
      </c>
      <c r="L793" t="s">
        <v>151</v>
      </c>
    </row>
    <row r="794" spans="1:13" outlineLevel="1" x14ac:dyDescent="0.25">
      <c r="A794" s="52">
        <f t="shared" si="75"/>
        <v>42</v>
      </c>
      <c r="B794" s="52" t="str">
        <f t="shared" si="74"/>
        <v/>
      </c>
      <c r="C794" s="58">
        <f t="shared" si="72"/>
        <v>6</v>
      </c>
      <c r="D794" s="58" t="str">
        <f t="shared" si="73"/>
        <v>A</v>
      </c>
      <c r="E794" s="59">
        <v>2</v>
      </c>
      <c r="F794" s="59">
        <v>22</v>
      </c>
      <c r="G794" s="59"/>
      <c r="H794" s="59">
        <v>23</v>
      </c>
      <c r="I794" s="59">
        <v>24</v>
      </c>
      <c r="J794" s="59"/>
      <c r="K794" s="61">
        <v>6</v>
      </c>
      <c r="L794" t="s">
        <v>151</v>
      </c>
    </row>
    <row r="795" spans="1:13" outlineLevel="1" x14ac:dyDescent="0.25">
      <c r="A795" s="52">
        <f t="shared" si="75"/>
        <v>42</v>
      </c>
      <c r="B795" s="52" t="str">
        <f t="shared" si="74"/>
        <v/>
      </c>
      <c r="C795" s="58">
        <f t="shared" si="72"/>
        <v>7</v>
      </c>
      <c r="D795" s="58" t="str">
        <f t="shared" si="73"/>
        <v>A</v>
      </c>
      <c r="E795" s="59">
        <v>25</v>
      </c>
      <c r="F795" s="59">
        <v>26</v>
      </c>
      <c r="G795" s="59"/>
      <c r="H795" s="59">
        <v>27</v>
      </c>
      <c r="I795" s="59">
        <v>28</v>
      </c>
      <c r="J795" s="59"/>
      <c r="K795" s="61">
        <v>7</v>
      </c>
      <c r="L795" t="s">
        <v>151</v>
      </c>
    </row>
    <row r="796" spans="1:13" outlineLevel="1" x14ac:dyDescent="0.25">
      <c r="A796" s="52">
        <f t="shared" si="75"/>
        <v>42</v>
      </c>
      <c r="B796" s="52" t="str">
        <f t="shared" si="74"/>
        <v/>
      </c>
      <c r="C796" s="58">
        <f t="shared" si="72"/>
        <v>8</v>
      </c>
      <c r="D796" s="58" t="str">
        <f t="shared" si="73"/>
        <v>A</v>
      </c>
      <c r="E796" s="59">
        <v>29</v>
      </c>
      <c r="F796" s="59">
        <v>30</v>
      </c>
      <c r="G796" s="59"/>
      <c r="H796" s="59">
        <v>31</v>
      </c>
      <c r="I796" s="59">
        <v>32</v>
      </c>
      <c r="J796" s="59"/>
      <c r="K796" s="61">
        <v>8</v>
      </c>
      <c r="L796" t="s">
        <v>151</v>
      </c>
    </row>
    <row r="797" spans="1:13" outlineLevel="1" x14ac:dyDescent="0.25">
      <c r="A797" s="52">
        <f t="shared" si="75"/>
        <v>42</v>
      </c>
      <c r="B797" s="52" t="str">
        <f t="shared" si="74"/>
        <v/>
      </c>
      <c r="C797" s="58">
        <f t="shared" si="72"/>
        <v>9</v>
      </c>
      <c r="D797" s="58" t="str">
        <f t="shared" si="73"/>
        <v>A</v>
      </c>
      <c r="E797" s="59">
        <v>33</v>
      </c>
      <c r="F797" s="59">
        <v>34</v>
      </c>
      <c r="G797" s="59"/>
      <c r="H797" s="59">
        <v>35</v>
      </c>
      <c r="I797" s="59">
        <v>36</v>
      </c>
      <c r="J797" s="59"/>
      <c r="K797" s="61">
        <v>9</v>
      </c>
      <c r="L797" t="s">
        <v>151</v>
      </c>
    </row>
    <row r="798" spans="1:13" outlineLevel="1" x14ac:dyDescent="0.25">
      <c r="A798" s="52">
        <f t="shared" si="75"/>
        <v>42</v>
      </c>
      <c r="B798" s="52" t="str">
        <f t="shared" si="74"/>
        <v/>
      </c>
      <c r="C798" s="58">
        <f t="shared" si="72"/>
        <v>10</v>
      </c>
      <c r="D798" s="58" t="str">
        <f t="shared" si="73"/>
        <v>A</v>
      </c>
      <c r="E798" s="59">
        <v>37</v>
      </c>
      <c r="F798" s="59">
        <v>38</v>
      </c>
      <c r="G798" s="59"/>
      <c r="H798" s="59">
        <v>39</v>
      </c>
      <c r="I798" s="59">
        <v>40</v>
      </c>
      <c r="J798" s="59"/>
      <c r="K798" s="61">
        <v>10</v>
      </c>
      <c r="L798" t="s">
        <v>151</v>
      </c>
    </row>
    <row r="799" spans="1:13" outlineLevel="1" x14ac:dyDescent="0.25">
      <c r="A799" s="52">
        <f t="shared" si="75"/>
        <v>42</v>
      </c>
      <c r="B799" s="52" t="str">
        <f t="shared" si="74"/>
        <v/>
      </c>
      <c r="C799" s="58">
        <f t="shared" si="72"/>
        <v>1</v>
      </c>
      <c r="D799" s="58" t="str">
        <f t="shared" si="73"/>
        <v>B</v>
      </c>
      <c r="E799" s="59">
        <v>24</v>
      </c>
      <c r="F799" s="59">
        <v>27</v>
      </c>
      <c r="G799" s="59">
        <v>29</v>
      </c>
      <c r="H799" s="59">
        <v>2</v>
      </c>
      <c r="I799" s="59">
        <v>35</v>
      </c>
      <c r="J799" s="59">
        <v>38</v>
      </c>
      <c r="K799" s="61">
        <v>1</v>
      </c>
      <c r="L799" t="s">
        <v>152</v>
      </c>
    </row>
    <row r="800" spans="1:13" outlineLevel="1" x14ac:dyDescent="0.25">
      <c r="A800" s="52">
        <f t="shared" si="75"/>
        <v>42</v>
      </c>
      <c r="B800" s="52" t="str">
        <f t="shared" si="74"/>
        <v/>
      </c>
      <c r="C800" s="58">
        <f t="shared" si="72"/>
        <v>2</v>
      </c>
      <c r="D800" s="58" t="str">
        <f t="shared" si="73"/>
        <v>B</v>
      </c>
      <c r="E800" s="59">
        <v>9</v>
      </c>
      <c r="F800" s="59">
        <v>40</v>
      </c>
      <c r="G800" s="59"/>
      <c r="H800" s="59">
        <v>13</v>
      </c>
      <c r="I800" s="59">
        <v>22</v>
      </c>
      <c r="J800" s="59"/>
      <c r="K800" s="61">
        <v>2</v>
      </c>
      <c r="L800" t="s">
        <v>152</v>
      </c>
    </row>
    <row r="801" spans="1:12" outlineLevel="1" x14ac:dyDescent="0.25">
      <c r="A801" s="52">
        <f t="shared" si="75"/>
        <v>42</v>
      </c>
      <c r="B801" s="52" t="str">
        <f t="shared" si="74"/>
        <v/>
      </c>
      <c r="C801" s="58">
        <f t="shared" si="72"/>
        <v>3</v>
      </c>
      <c r="D801" s="58" t="str">
        <f t="shared" si="73"/>
        <v>B</v>
      </c>
      <c r="E801" s="59">
        <v>1</v>
      </c>
      <c r="F801" s="59">
        <v>36</v>
      </c>
      <c r="G801" s="59"/>
      <c r="H801" s="59">
        <v>12</v>
      </c>
      <c r="I801" s="59">
        <v>39</v>
      </c>
      <c r="J801" s="59"/>
      <c r="K801" s="61">
        <v>3</v>
      </c>
      <c r="L801" t="s">
        <v>152</v>
      </c>
    </row>
    <row r="802" spans="1:12" outlineLevel="1" x14ac:dyDescent="0.25">
      <c r="A802" s="52">
        <f t="shared" si="75"/>
        <v>42</v>
      </c>
      <c r="B802" s="52" t="str">
        <f t="shared" si="74"/>
        <v/>
      </c>
      <c r="C802" s="58">
        <f t="shared" si="72"/>
        <v>4</v>
      </c>
      <c r="D802" s="58" t="str">
        <f t="shared" si="73"/>
        <v>B</v>
      </c>
      <c r="E802" s="59">
        <v>3</v>
      </c>
      <c r="F802" s="59">
        <v>30</v>
      </c>
      <c r="G802" s="59"/>
      <c r="H802" s="59">
        <v>10</v>
      </c>
      <c r="I802" s="59">
        <v>23</v>
      </c>
      <c r="J802" s="59"/>
      <c r="K802" s="61">
        <v>4</v>
      </c>
      <c r="L802" t="s">
        <v>152</v>
      </c>
    </row>
    <row r="803" spans="1:12" outlineLevel="1" x14ac:dyDescent="0.25">
      <c r="A803" s="52">
        <f t="shared" si="75"/>
        <v>42</v>
      </c>
      <c r="B803" s="52" t="str">
        <f t="shared" si="74"/>
        <v/>
      </c>
      <c r="C803" s="58">
        <f t="shared" si="72"/>
        <v>5</v>
      </c>
      <c r="D803" s="58" t="str">
        <f t="shared" si="73"/>
        <v>B</v>
      </c>
      <c r="E803" s="59">
        <v>16</v>
      </c>
      <c r="F803" s="59">
        <v>17</v>
      </c>
      <c r="G803" s="59"/>
      <c r="H803" s="59">
        <v>6</v>
      </c>
      <c r="I803" s="59">
        <v>33</v>
      </c>
      <c r="J803" s="59"/>
      <c r="K803" s="61">
        <v>5</v>
      </c>
      <c r="L803" t="s">
        <v>152</v>
      </c>
    </row>
    <row r="804" spans="1:12" outlineLevel="1" x14ac:dyDescent="0.25">
      <c r="A804" s="52">
        <f t="shared" si="75"/>
        <v>42</v>
      </c>
      <c r="B804" s="52" t="str">
        <f t="shared" si="74"/>
        <v/>
      </c>
      <c r="C804" s="58">
        <f t="shared" si="72"/>
        <v>6</v>
      </c>
      <c r="D804" s="58" t="str">
        <f t="shared" si="73"/>
        <v>B</v>
      </c>
      <c r="E804" s="59">
        <v>21</v>
      </c>
      <c r="F804" s="59">
        <v>26</v>
      </c>
      <c r="G804" s="59"/>
      <c r="H804" s="59">
        <v>11</v>
      </c>
      <c r="I804" s="59">
        <v>14</v>
      </c>
      <c r="J804" s="59"/>
      <c r="K804" s="61">
        <v>6</v>
      </c>
      <c r="L804" t="s">
        <v>152</v>
      </c>
    </row>
    <row r="805" spans="1:12" outlineLevel="1" x14ac:dyDescent="0.25">
      <c r="A805" s="52">
        <f t="shared" si="75"/>
        <v>42</v>
      </c>
      <c r="B805" s="52" t="str">
        <f t="shared" si="74"/>
        <v/>
      </c>
      <c r="C805" s="58">
        <f t="shared" si="72"/>
        <v>7</v>
      </c>
      <c r="D805" s="58" t="str">
        <f t="shared" si="73"/>
        <v>B</v>
      </c>
      <c r="E805" s="59">
        <v>19</v>
      </c>
      <c r="F805" s="59">
        <v>34</v>
      </c>
      <c r="G805" s="59"/>
      <c r="H805" s="59">
        <v>8</v>
      </c>
      <c r="I805" s="59">
        <v>37</v>
      </c>
      <c r="J805" s="59"/>
      <c r="K805" s="61">
        <v>7</v>
      </c>
      <c r="L805" t="s">
        <v>152</v>
      </c>
    </row>
    <row r="806" spans="1:12" outlineLevel="1" x14ac:dyDescent="0.25">
      <c r="A806" s="52">
        <f t="shared" si="75"/>
        <v>42</v>
      </c>
      <c r="B806" s="52" t="str">
        <f t="shared" si="74"/>
        <v/>
      </c>
      <c r="C806" s="58">
        <f t="shared" ref="C806:C869" si="76">K806</f>
        <v>8</v>
      </c>
      <c r="D806" s="58" t="str">
        <f t="shared" ref="D806:D869" si="77">IF(C806="","",L806)</f>
        <v>B</v>
      </c>
      <c r="E806" s="59">
        <v>4</v>
      </c>
      <c r="F806" s="59">
        <v>25</v>
      </c>
      <c r="G806" s="59"/>
      <c r="H806" s="59">
        <v>5</v>
      </c>
      <c r="I806" s="59">
        <v>32</v>
      </c>
      <c r="J806" s="59"/>
      <c r="K806" s="61">
        <v>8</v>
      </c>
      <c r="L806" t="s">
        <v>152</v>
      </c>
    </row>
    <row r="807" spans="1:12" outlineLevel="1" x14ac:dyDescent="0.25">
      <c r="A807" s="52">
        <f t="shared" si="75"/>
        <v>42</v>
      </c>
      <c r="B807" s="52" t="str">
        <f t="shared" si="74"/>
        <v/>
      </c>
      <c r="C807" s="58">
        <f t="shared" si="76"/>
        <v>9</v>
      </c>
      <c r="D807" s="58" t="str">
        <f t="shared" si="77"/>
        <v>B</v>
      </c>
      <c r="E807" s="59">
        <v>7</v>
      </c>
      <c r="F807" s="59">
        <v>20</v>
      </c>
      <c r="G807" s="59"/>
      <c r="H807" s="59">
        <v>15</v>
      </c>
      <c r="I807" s="59">
        <v>41</v>
      </c>
      <c r="J807" s="59"/>
      <c r="K807" s="61">
        <v>9</v>
      </c>
      <c r="L807" t="s">
        <v>152</v>
      </c>
    </row>
    <row r="808" spans="1:12" outlineLevel="1" x14ac:dyDescent="0.25">
      <c r="A808" s="52">
        <f t="shared" si="75"/>
        <v>42</v>
      </c>
      <c r="B808" s="52" t="str">
        <f t="shared" si="74"/>
        <v/>
      </c>
      <c r="C808" s="58">
        <f t="shared" si="76"/>
        <v>10</v>
      </c>
      <c r="D808" s="58" t="str">
        <f t="shared" si="77"/>
        <v>B</v>
      </c>
      <c r="E808" s="59">
        <v>18</v>
      </c>
      <c r="F808" s="59">
        <v>31</v>
      </c>
      <c r="G808" s="59"/>
      <c r="H808" s="59">
        <v>28</v>
      </c>
      <c r="I808" s="59">
        <v>42</v>
      </c>
      <c r="J808" s="59"/>
      <c r="K808" s="61">
        <v>10</v>
      </c>
      <c r="L808" t="s">
        <v>152</v>
      </c>
    </row>
    <row r="809" spans="1:12" outlineLevel="1" x14ac:dyDescent="0.25">
      <c r="A809" s="52">
        <f t="shared" si="75"/>
        <v>42</v>
      </c>
      <c r="B809" s="52" t="str">
        <f t="shared" si="74"/>
        <v/>
      </c>
      <c r="C809" s="58">
        <f t="shared" si="76"/>
        <v>1</v>
      </c>
      <c r="D809" s="58" t="str">
        <f t="shared" si="77"/>
        <v>C</v>
      </c>
      <c r="E809" s="59">
        <v>8</v>
      </c>
      <c r="F809" s="59">
        <v>11</v>
      </c>
      <c r="G809" s="59">
        <v>26</v>
      </c>
      <c r="H809" s="59">
        <v>15</v>
      </c>
      <c r="I809" s="59">
        <v>18</v>
      </c>
      <c r="J809" s="59">
        <v>31</v>
      </c>
      <c r="K809" s="61">
        <v>1</v>
      </c>
      <c r="L809" t="s">
        <v>153</v>
      </c>
    </row>
    <row r="810" spans="1:12" outlineLevel="1" x14ac:dyDescent="0.25">
      <c r="A810" s="52">
        <f t="shared" si="75"/>
        <v>42</v>
      </c>
      <c r="B810" s="52" t="str">
        <f t="shared" si="74"/>
        <v/>
      </c>
      <c r="C810" s="58">
        <f t="shared" si="76"/>
        <v>2</v>
      </c>
      <c r="D810" s="58" t="str">
        <f t="shared" si="77"/>
        <v>C</v>
      </c>
      <c r="E810" s="59">
        <v>12</v>
      </c>
      <c r="F810" s="59">
        <v>17</v>
      </c>
      <c r="G810" s="59"/>
      <c r="H810" s="59">
        <v>21</v>
      </c>
      <c r="I810" s="59">
        <v>34</v>
      </c>
      <c r="J810" s="59"/>
      <c r="K810" s="61">
        <v>2</v>
      </c>
      <c r="L810" t="s">
        <v>153</v>
      </c>
    </row>
    <row r="811" spans="1:12" outlineLevel="1" x14ac:dyDescent="0.25">
      <c r="A811" s="52">
        <f t="shared" si="75"/>
        <v>42</v>
      </c>
      <c r="B811" s="52" t="str">
        <f t="shared" si="74"/>
        <v/>
      </c>
      <c r="C811" s="58">
        <f t="shared" si="76"/>
        <v>3</v>
      </c>
      <c r="D811" s="58" t="str">
        <f t="shared" si="77"/>
        <v>C</v>
      </c>
      <c r="E811" s="59">
        <v>1</v>
      </c>
      <c r="F811" s="59">
        <v>30</v>
      </c>
      <c r="G811" s="59"/>
      <c r="H811" s="59">
        <v>20</v>
      </c>
      <c r="I811" s="59">
        <v>37</v>
      </c>
      <c r="J811" s="59"/>
      <c r="K811" s="61">
        <v>3</v>
      </c>
      <c r="L811" t="s">
        <v>153</v>
      </c>
    </row>
    <row r="812" spans="1:12" outlineLevel="1" x14ac:dyDescent="0.25">
      <c r="A812" s="52">
        <f t="shared" si="75"/>
        <v>42</v>
      </c>
      <c r="B812" s="52" t="str">
        <f t="shared" si="74"/>
        <v/>
      </c>
      <c r="C812" s="58">
        <f t="shared" si="76"/>
        <v>4</v>
      </c>
      <c r="D812" s="58" t="str">
        <f t="shared" si="77"/>
        <v>C</v>
      </c>
      <c r="E812" s="59">
        <v>3</v>
      </c>
      <c r="F812" s="59">
        <v>16</v>
      </c>
      <c r="G812" s="59"/>
      <c r="H812" s="59">
        <v>24</v>
      </c>
      <c r="I812" s="59">
        <v>39</v>
      </c>
      <c r="J812" s="59"/>
      <c r="K812" s="61">
        <v>4</v>
      </c>
      <c r="L812" t="s">
        <v>153</v>
      </c>
    </row>
    <row r="813" spans="1:12" outlineLevel="1" x14ac:dyDescent="0.25">
      <c r="A813" s="52">
        <f t="shared" si="75"/>
        <v>42</v>
      </c>
      <c r="B813" s="52" t="str">
        <f t="shared" si="74"/>
        <v/>
      </c>
      <c r="C813" s="58">
        <f t="shared" si="76"/>
        <v>5</v>
      </c>
      <c r="D813" s="58" t="str">
        <f t="shared" si="77"/>
        <v>C</v>
      </c>
      <c r="E813" s="59">
        <v>9</v>
      </c>
      <c r="F813" s="59">
        <v>14</v>
      </c>
      <c r="G813" s="59"/>
      <c r="H813" s="59">
        <v>7</v>
      </c>
      <c r="I813" s="59">
        <v>28</v>
      </c>
      <c r="J813" s="59"/>
      <c r="K813" s="61">
        <v>5</v>
      </c>
      <c r="L813" t="s">
        <v>153</v>
      </c>
    </row>
    <row r="814" spans="1:12" outlineLevel="1" x14ac:dyDescent="0.25">
      <c r="A814" s="52">
        <f t="shared" si="75"/>
        <v>42</v>
      </c>
      <c r="B814" s="52" t="str">
        <f t="shared" si="74"/>
        <v/>
      </c>
      <c r="C814" s="58">
        <f t="shared" si="76"/>
        <v>6</v>
      </c>
      <c r="D814" s="58" t="str">
        <f t="shared" si="77"/>
        <v>C</v>
      </c>
      <c r="E814" s="59">
        <v>13</v>
      </c>
      <c r="F814" s="59">
        <v>36</v>
      </c>
      <c r="G814" s="59"/>
      <c r="H814" s="59">
        <v>23</v>
      </c>
      <c r="I814" s="59">
        <v>38</v>
      </c>
      <c r="J814" s="59"/>
      <c r="K814" s="61">
        <v>6</v>
      </c>
      <c r="L814" t="s">
        <v>153</v>
      </c>
    </row>
    <row r="815" spans="1:12" outlineLevel="1" x14ac:dyDescent="0.25">
      <c r="A815" s="52">
        <f t="shared" si="75"/>
        <v>42</v>
      </c>
      <c r="B815" s="52" t="str">
        <f t="shared" si="74"/>
        <v/>
      </c>
      <c r="C815" s="58">
        <f t="shared" si="76"/>
        <v>7</v>
      </c>
      <c r="D815" s="58" t="str">
        <f t="shared" si="77"/>
        <v>C</v>
      </c>
      <c r="E815" s="59">
        <v>19</v>
      </c>
      <c r="F815" s="59">
        <v>41</v>
      </c>
      <c r="G815" s="59"/>
      <c r="H815" s="59">
        <v>32</v>
      </c>
      <c r="I815" s="59">
        <v>35</v>
      </c>
      <c r="J815" s="59"/>
      <c r="K815" s="61">
        <v>7</v>
      </c>
      <c r="L815" t="s">
        <v>153</v>
      </c>
    </row>
    <row r="816" spans="1:12" outlineLevel="1" x14ac:dyDescent="0.25">
      <c r="A816" s="52">
        <f t="shared" si="75"/>
        <v>42</v>
      </c>
      <c r="B816" s="52" t="str">
        <f t="shared" si="74"/>
        <v/>
      </c>
      <c r="C816" s="58">
        <f t="shared" si="76"/>
        <v>8</v>
      </c>
      <c r="D816" s="58" t="str">
        <f t="shared" si="77"/>
        <v>C</v>
      </c>
      <c r="E816" s="59">
        <v>10</v>
      </c>
      <c r="F816" s="59">
        <v>25</v>
      </c>
      <c r="G816" s="59"/>
      <c r="H816" s="59">
        <v>6</v>
      </c>
      <c r="I816" s="59">
        <v>29</v>
      </c>
      <c r="J816" s="59"/>
      <c r="K816" s="61">
        <v>8</v>
      </c>
      <c r="L816" t="s">
        <v>153</v>
      </c>
    </row>
    <row r="817" spans="1:13" outlineLevel="1" x14ac:dyDescent="0.25">
      <c r="A817" s="52">
        <f t="shared" si="75"/>
        <v>42</v>
      </c>
      <c r="B817" s="52" t="str">
        <f t="shared" si="74"/>
        <v/>
      </c>
      <c r="C817" s="58">
        <f t="shared" si="76"/>
        <v>9</v>
      </c>
      <c r="D817" s="58" t="str">
        <f t="shared" si="77"/>
        <v>C</v>
      </c>
      <c r="E817" s="59">
        <v>2</v>
      </c>
      <c r="F817" s="59">
        <v>5</v>
      </c>
      <c r="G817" s="59"/>
      <c r="H817" s="59">
        <v>22</v>
      </c>
      <c r="I817" s="59">
        <v>33</v>
      </c>
      <c r="J817" s="59"/>
      <c r="K817" s="61">
        <v>9</v>
      </c>
      <c r="L817" t="s">
        <v>153</v>
      </c>
    </row>
    <row r="818" spans="1:13" outlineLevel="1" x14ac:dyDescent="0.25">
      <c r="A818" s="52">
        <f t="shared" si="75"/>
        <v>42</v>
      </c>
      <c r="B818" s="52" t="str">
        <f t="shared" si="74"/>
        <v/>
      </c>
      <c r="C818" s="58">
        <f t="shared" si="76"/>
        <v>10</v>
      </c>
      <c r="D818" s="58" t="str">
        <f t="shared" si="77"/>
        <v>C</v>
      </c>
      <c r="E818" s="59">
        <v>4</v>
      </c>
      <c r="F818" s="59">
        <v>27</v>
      </c>
      <c r="G818" s="59"/>
      <c r="H818" s="59">
        <v>40</v>
      </c>
      <c r="I818" s="59">
        <v>42</v>
      </c>
      <c r="J818" s="59"/>
      <c r="K818" s="61">
        <v>10</v>
      </c>
      <c r="L818" t="s">
        <v>153</v>
      </c>
    </row>
    <row r="819" spans="1:13" outlineLevel="1" x14ac:dyDescent="0.25">
      <c r="A819" s="52">
        <f t="shared" si="75"/>
        <v>42</v>
      </c>
      <c r="B819" s="52" t="str">
        <f t="shared" si="74"/>
        <v/>
      </c>
      <c r="C819" s="58">
        <f t="shared" si="76"/>
        <v>1</v>
      </c>
      <c r="D819" s="58" t="str">
        <f t="shared" si="77"/>
        <v>D</v>
      </c>
      <c r="E819" s="58">
        <v>19</v>
      </c>
      <c r="F819" s="58">
        <v>33</v>
      </c>
      <c r="G819" s="58">
        <v>36</v>
      </c>
      <c r="H819" s="58">
        <v>23</v>
      </c>
      <c r="I819" s="58">
        <v>25</v>
      </c>
      <c r="J819" s="58">
        <v>39</v>
      </c>
      <c r="K819" s="61">
        <v>1</v>
      </c>
      <c r="L819" t="s">
        <v>154</v>
      </c>
    </row>
    <row r="820" spans="1:13" outlineLevel="1" x14ac:dyDescent="0.25">
      <c r="A820" s="52">
        <f t="shared" si="75"/>
        <v>42</v>
      </c>
      <c r="B820" s="52" t="str">
        <f t="shared" si="74"/>
        <v/>
      </c>
      <c r="C820" s="58">
        <f t="shared" si="76"/>
        <v>2</v>
      </c>
      <c r="D820" s="58" t="str">
        <f t="shared" si="77"/>
        <v>D</v>
      </c>
      <c r="E820" s="58">
        <v>38</v>
      </c>
      <c r="F820" s="58">
        <v>41</v>
      </c>
      <c r="G820" s="58"/>
      <c r="H820" s="58">
        <v>24</v>
      </c>
      <c r="I820" s="58">
        <v>28</v>
      </c>
      <c r="J820" s="58"/>
      <c r="K820" s="61">
        <v>2</v>
      </c>
      <c r="L820" t="s">
        <v>154</v>
      </c>
    </row>
    <row r="821" spans="1:13" outlineLevel="1" x14ac:dyDescent="0.25">
      <c r="A821" s="52">
        <f t="shared" si="75"/>
        <v>42</v>
      </c>
      <c r="B821" s="52" t="str">
        <f t="shared" si="74"/>
        <v/>
      </c>
      <c r="C821" s="58">
        <f t="shared" si="76"/>
        <v>3</v>
      </c>
      <c r="D821" s="58" t="str">
        <f t="shared" si="77"/>
        <v>D</v>
      </c>
      <c r="E821" s="58">
        <v>1</v>
      </c>
      <c r="F821" s="58">
        <v>18</v>
      </c>
      <c r="G821" s="58"/>
      <c r="H821" s="58">
        <v>9</v>
      </c>
      <c r="I821" s="58">
        <v>16</v>
      </c>
      <c r="J821" s="58"/>
      <c r="K821" s="61">
        <v>3</v>
      </c>
      <c r="L821" t="s">
        <v>154</v>
      </c>
    </row>
    <row r="822" spans="1:13" outlineLevel="1" x14ac:dyDescent="0.25">
      <c r="A822" s="52">
        <f t="shared" si="75"/>
        <v>42</v>
      </c>
      <c r="B822" s="52" t="str">
        <f t="shared" si="74"/>
        <v/>
      </c>
      <c r="C822" s="58">
        <f t="shared" si="76"/>
        <v>4</v>
      </c>
      <c r="D822" s="58" t="str">
        <f t="shared" si="77"/>
        <v>D</v>
      </c>
      <c r="E822" s="58">
        <v>3</v>
      </c>
      <c r="F822" s="58">
        <v>32</v>
      </c>
      <c r="G822" s="58"/>
      <c r="H822" s="58">
        <v>17</v>
      </c>
      <c r="I822" s="58">
        <v>40</v>
      </c>
      <c r="J822" s="58"/>
      <c r="K822" s="61">
        <v>4</v>
      </c>
      <c r="L822" t="s">
        <v>154</v>
      </c>
    </row>
    <row r="823" spans="1:13" outlineLevel="1" x14ac:dyDescent="0.25">
      <c r="A823" s="52">
        <f t="shared" si="75"/>
        <v>42</v>
      </c>
      <c r="B823" s="52" t="str">
        <f t="shared" si="74"/>
        <v/>
      </c>
      <c r="C823" s="58">
        <f t="shared" si="76"/>
        <v>5</v>
      </c>
      <c r="D823" s="58" t="str">
        <f t="shared" si="77"/>
        <v>D</v>
      </c>
      <c r="E823" s="58">
        <v>4</v>
      </c>
      <c r="F823" s="58">
        <v>13</v>
      </c>
      <c r="G823" s="58"/>
      <c r="H823" s="58">
        <v>6</v>
      </c>
      <c r="I823" s="58">
        <v>21</v>
      </c>
      <c r="J823" s="58"/>
      <c r="K823" s="61">
        <v>5</v>
      </c>
      <c r="L823" t="s">
        <v>154</v>
      </c>
    </row>
    <row r="824" spans="1:13" outlineLevel="1" x14ac:dyDescent="0.25">
      <c r="A824" s="52">
        <f t="shared" si="75"/>
        <v>42</v>
      </c>
      <c r="B824" s="52" t="str">
        <f t="shared" si="74"/>
        <v/>
      </c>
      <c r="C824" s="58">
        <f t="shared" si="76"/>
        <v>6</v>
      </c>
      <c r="D824" s="58" t="str">
        <f t="shared" si="77"/>
        <v>D</v>
      </c>
      <c r="E824" s="58">
        <v>5</v>
      </c>
      <c r="F824" s="58">
        <v>14</v>
      </c>
      <c r="G824" s="58"/>
      <c r="H824" s="58">
        <v>27</v>
      </c>
      <c r="I824" s="58">
        <v>34</v>
      </c>
      <c r="J824" s="58"/>
      <c r="K824" s="61">
        <v>6</v>
      </c>
      <c r="L824" t="s">
        <v>154</v>
      </c>
    </row>
    <row r="825" spans="1:13" outlineLevel="1" x14ac:dyDescent="0.25">
      <c r="A825" s="52">
        <f t="shared" si="75"/>
        <v>42</v>
      </c>
      <c r="B825" s="52" t="str">
        <f t="shared" si="74"/>
        <v/>
      </c>
      <c r="C825" s="58">
        <f t="shared" si="76"/>
        <v>7</v>
      </c>
      <c r="D825" s="58" t="str">
        <f t="shared" si="77"/>
        <v>D</v>
      </c>
      <c r="E825" s="58">
        <v>8</v>
      </c>
      <c r="F825" s="58">
        <v>29</v>
      </c>
      <c r="G825" s="58"/>
      <c r="H825" s="58">
        <v>11</v>
      </c>
      <c r="I825" s="58">
        <v>20</v>
      </c>
      <c r="J825" s="58"/>
      <c r="K825" s="61">
        <v>7</v>
      </c>
      <c r="L825" t="s">
        <v>154</v>
      </c>
    </row>
    <row r="826" spans="1:13" outlineLevel="1" x14ac:dyDescent="0.25">
      <c r="A826" s="52">
        <f t="shared" si="75"/>
        <v>42</v>
      </c>
      <c r="B826" s="52" t="str">
        <f t="shared" si="74"/>
        <v/>
      </c>
      <c r="C826" s="58">
        <f t="shared" si="76"/>
        <v>8</v>
      </c>
      <c r="D826" s="58" t="str">
        <f t="shared" si="77"/>
        <v>D</v>
      </c>
      <c r="E826" s="58">
        <v>7</v>
      </c>
      <c r="F826" s="58">
        <v>22</v>
      </c>
      <c r="G826" s="58"/>
      <c r="H826" s="58">
        <v>12</v>
      </c>
      <c r="I826" s="58">
        <v>35</v>
      </c>
      <c r="J826" s="58"/>
      <c r="K826" s="61">
        <v>8</v>
      </c>
      <c r="L826" t="s">
        <v>154</v>
      </c>
    </row>
    <row r="827" spans="1:13" outlineLevel="1" x14ac:dyDescent="0.25">
      <c r="A827" s="52">
        <f t="shared" si="75"/>
        <v>42</v>
      </c>
      <c r="B827" s="52" t="str">
        <f t="shared" si="74"/>
        <v/>
      </c>
      <c r="C827" s="58">
        <f t="shared" si="76"/>
        <v>9</v>
      </c>
      <c r="D827" s="58" t="str">
        <f t="shared" si="77"/>
        <v>D</v>
      </c>
      <c r="E827" s="58">
        <v>15</v>
      </c>
      <c r="F827" s="58">
        <v>30</v>
      </c>
      <c r="G827" s="58"/>
      <c r="H827" s="58">
        <v>2</v>
      </c>
      <c r="I827" s="58">
        <v>42</v>
      </c>
      <c r="J827" s="58"/>
      <c r="K827" s="61">
        <v>9</v>
      </c>
      <c r="L827" t="s">
        <v>154</v>
      </c>
    </row>
    <row r="828" spans="1:13" ht="15.75" outlineLevel="1" thickBot="1" x14ac:dyDescent="0.3">
      <c r="A828" s="52">
        <f t="shared" si="75"/>
        <v>42</v>
      </c>
      <c r="B828" s="52" t="str">
        <f t="shared" si="74"/>
        <v/>
      </c>
      <c r="C828" s="58">
        <f t="shared" si="76"/>
        <v>10</v>
      </c>
      <c r="D828" s="58" t="str">
        <f t="shared" si="77"/>
        <v>D</v>
      </c>
      <c r="E828" s="58">
        <v>10</v>
      </c>
      <c r="F828" s="58">
        <v>37</v>
      </c>
      <c r="G828" s="58"/>
      <c r="H828" s="58">
        <v>26</v>
      </c>
      <c r="I828" s="58">
        <v>31</v>
      </c>
      <c r="J828" s="58"/>
      <c r="K828" s="61">
        <v>10</v>
      </c>
      <c r="L828" t="s">
        <v>154</v>
      </c>
    </row>
    <row r="829" spans="1:13" ht="15.75" outlineLevel="1" thickTop="1" x14ac:dyDescent="0.25">
      <c r="A829" s="64">
        <v>43</v>
      </c>
      <c r="B829" s="64" t="str">
        <f t="shared" si="74"/>
        <v/>
      </c>
      <c r="C829" s="62">
        <f t="shared" si="76"/>
        <v>1</v>
      </c>
      <c r="D829" s="62" t="str">
        <f t="shared" si="77"/>
        <v>A</v>
      </c>
      <c r="E829" s="63">
        <v>1</v>
      </c>
      <c r="F829" s="63">
        <v>2</v>
      </c>
      <c r="G829" s="63">
        <v>41</v>
      </c>
      <c r="H829" s="63">
        <v>3</v>
      </c>
      <c r="I829" s="63">
        <v>4</v>
      </c>
      <c r="J829" s="63">
        <v>42</v>
      </c>
      <c r="K829" s="61">
        <v>1</v>
      </c>
      <c r="L829" t="s">
        <v>151</v>
      </c>
      <c r="M829" s="186" t="s">
        <v>281</v>
      </c>
    </row>
    <row r="830" spans="1:13" outlineLevel="1" x14ac:dyDescent="0.25">
      <c r="A830" s="64">
        <f t="shared" si="75"/>
        <v>43</v>
      </c>
      <c r="B830" s="64" t="str">
        <f t="shared" si="74"/>
        <v/>
      </c>
      <c r="C830" s="62">
        <f t="shared" si="76"/>
        <v>2</v>
      </c>
      <c r="D830" s="62" t="str">
        <f t="shared" si="77"/>
        <v>A</v>
      </c>
      <c r="E830" s="63">
        <v>5</v>
      </c>
      <c r="F830" s="63">
        <v>6</v>
      </c>
      <c r="G830" s="63">
        <v>43</v>
      </c>
      <c r="H830" s="63">
        <v>7</v>
      </c>
      <c r="I830" s="63">
        <v>8</v>
      </c>
      <c r="J830" s="63"/>
      <c r="K830" s="61">
        <v>2</v>
      </c>
      <c r="L830" t="s">
        <v>151</v>
      </c>
    </row>
    <row r="831" spans="1:13" outlineLevel="1" x14ac:dyDescent="0.25">
      <c r="A831" s="64">
        <f t="shared" si="75"/>
        <v>43</v>
      </c>
      <c r="B831" s="64" t="str">
        <f t="shared" si="74"/>
        <v/>
      </c>
      <c r="C831" s="62">
        <f t="shared" si="76"/>
        <v>3</v>
      </c>
      <c r="D831" s="62" t="str">
        <f t="shared" si="77"/>
        <v>A</v>
      </c>
      <c r="E831" s="63">
        <v>9</v>
      </c>
      <c r="F831" s="63">
        <v>10</v>
      </c>
      <c r="G831" s="63"/>
      <c r="H831" s="63">
        <v>11</v>
      </c>
      <c r="I831" s="63">
        <v>12</v>
      </c>
      <c r="J831" s="63"/>
      <c r="K831" s="61">
        <v>3</v>
      </c>
      <c r="L831" t="s">
        <v>151</v>
      </c>
    </row>
    <row r="832" spans="1:13" outlineLevel="1" x14ac:dyDescent="0.25">
      <c r="A832" s="64">
        <f t="shared" si="75"/>
        <v>43</v>
      </c>
      <c r="B832" s="64" t="str">
        <f t="shared" si="74"/>
        <v/>
      </c>
      <c r="C832" s="62">
        <f t="shared" si="76"/>
        <v>4</v>
      </c>
      <c r="D832" s="62" t="str">
        <f t="shared" si="77"/>
        <v>A</v>
      </c>
      <c r="E832" s="63">
        <v>13</v>
      </c>
      <c r="F832" s="63">
        <v>14</v>
      </c>
      <c r="G832" s="63"/>
      <c r="H832" s="63">
        <v>15</v>
      </c>
      <c r="I832" s="63">
        <v>16</v>
      </c>
      <c r="J832" s="63"/>
      <c r="K832" s="61">
        <v>4</v>
      </c>
      <c r="L832" t="s">
        <v>151</v>
      </c>
    </row>
    <row r="833" spans="1:12" outlineLevel="1" x14ac:dyDescent="0.25">
      <c r="A833" s="64">
        <f t="shared" si="75"/>
        <v>43</v>
      </c>
      <c r="B833" s="64" t="str">
        <f t="shared" si="74"/>
        <v/>
      </c>
      <c r="C833" s="62">
        <f t="shared" si="76"/>
        <v>5</v>
      </c>
      <c r="D833" s="62" t="str">
        <f t="shared" si="77"/>
        <v>A</v>
      </c>
      <c r="E833" s="63">
        <v>17</v>
      </c>
      <c r="F833" s="63">
        <v>18</v>
      </c>
      <c r="G833" s="63"/>
      <c r="H833" s="63">
        <v>19</v>
      </c>
      <c r="I833" s="63">
        <v>20</v>
      </c>
      <c r="J833" s="63"/>
      <c r="K833" s="61">
        <v>5</v>
      </c>
      <c r="L833" t="s">
        <v>151</v>
      </c>
    </row>
    <row r="834" spans="1:12" outlineLevel="1" x14ac:dyDescent="0.25">
      <c r="A834" s="64">
        <f t="shared" si="75"/>
        <v>43</v>
      </c>
      <c r="B834" s="64" t="str">
        <f t="shared" si="74"/>
        <v/>
      </c>
      <c r="C834" s="62">
        <f t="shared" si="76"/>
        <v>6</v>
      </c>
      <c r="D834" s="62" t="str">
        <f t="shared" si="77"/>
        <v>A</v>
      </c>
      <c r="E834" s="63">
        <v>21</v>
      </c>
      <c r="F834" s="63">
        <v>22</v>
      </c>
      <c r="G834" s="63"/>
      <c r="H834" s="63">
        <v>23</v>
      </c>
      <c r="I834" s="63">
        <v>24</v>
      </c>
      <c r="J834" s="63"/>
      <c r="K834" s="61">
        <v>6</v>
      </c>
      <c r="L834" t="s">
        <v>151</v>
      </c>
    </row>
    <row r="835" spans="1:12" outlineLevel="1" x14ac:dyDescent="0.25">
      <c r="A835" s="64">
        <f t="shared" si="75"/>
        <v>43</v>
      </c>
      <c r="B835" s="64" t="str">
        <f t="shared" si="74"/>
        <v/>
      </c>
      <c r="C835" s="62">
        <f t="shared" si="76"/>
        <v>7</v>
      </c>
      <c r="D835" s="62" t="str">
        <f t="shared" si="77"/>
        <v>A</v>
      </c>
      <c r="E835" s="63">
        <v>25</v>
      </c>
      <c r="F835" s="63">
        <v>26</v>
      </c>
      <c r="G835" s="63"/>
      <c r="H835" s="63">
        <v>27</v>
      </c>
      <c r="I835" s="63">
        <v>28</v>
      </c>
      <c r="J835" s="63"/>
      <c r="K835" s="61">
        <v>7</v>
      </c>
      <c r="L835" t="s">
        <v>151</v>
      </c>
    </row>
    <row r="836" spans="1:12" outlineLevel="1" x14ac:dyDescent="0.25">
      <c r="A836" s="64">
        <f t="shared" si="75"/>
        <v>43</v>
      </c>
      <c r="B836" s="64" t="str">
        <f t="shared" si="74"/>
        <v/>
      </c>
      <c r="C836" s="62">
        <f t="shared" si="76"/>
        <v>8</v>
      </c>
      <c r="D836" s="62" t="str">
        <f t="shared" si="77"/>
        <v>A</v>
      </c>
      <c r="E836" s="63">
        <v>29</v>
      </c>
      <c r="F836" s="63">
        <v>30</v>
      </c>
      <c r="G836" s="63"/>
      <c r="H836" s="63">
        <v>31</v>
      </c>
      <c r="I836" s="63">
        <v>32</v>
      </c>
      <c r="J836" s="63"/>
      <c r="K836" s="61">
        <v>8</v>
      </c>
      <c r="L836" t="s">
        <v>151</v>
      </c>
    </row>
    <row r="837" spans="1:12" outlineLevel="1" x14ac:dyDescent="0.25">
      <c r="A837" s="64">
        <f t="shared" si="75"/>
        <v>43</v>
      </c>
      <c r="B837" s="64" t="str">
        <f t="shared" ref="B837:B900" si="78">IF(A837&lt;&gt;$B$3,"",$B$3&amp;"-"&amp;D837&amp;"-"&amp;C837)</f>
        <v/>
      </c>
      <c r="C837" s="62">
        <f t="shared" si="76"/>
        <v>9</v>
      </c>
      <c r="D837" s="62" t="str">
        <f t="shared" si="77"/>
        <v>A</v>
      </c>
      <c r="E837" s="63">
        <v>33</v>
      </c>
      <c r="F837" s="63">
        <v>34</v>
      </c>
      <c r="G837" s="63"/>
      <c r="H837" s="63">
        <v>35</v>
      </c>
      <c r="I837" s="63">
        <v>36</v>
      </c>
      <c r="J837" s="63"/>
      <c r="K837" s="61">
        <v>9</v>
      </c>
      <c r="L837" t="s">
        <v>151</v>
      </c>
    </row>
    <row r="838" spans="1:12" outlineLevel="1" x14ac:dyDescent="0.25">
      <c r="A838" s="64">
        <f t="shared" ref="A838:A901" si="79">A837</f>
        <v>43</v>
      </c>
      <c r="B838" s="64" t="str">
        <f t="shared" si="78"/>
        <v/>
      </c>
      <c r="C838" s="62">
        <f t="shared" si="76"/>
        <v>10</v>
      </c>
      <c r="D838" s="62" t="str">
        <f t="shared" si="77"/>
        <v>A</v>
      </c>
      <c r="E838" s="63">
        <v>37</v>
      </c>
      <c r="F838" s="63">
        <v>38</v>
      </c>
      <c r="G838" s="63"/>
      <c r="H838" s="63">
        <v>39</v>
      </c>
      <c r="I838" s="63">
        <v>40</v>
      </c>
      <c r="J838" s="63"/>
      <c r="K838" s="61">
        <v>10</v>
      </c>
      <c r="L838" t="s">
        <v>151</v>
      </c>
    </row>
    <row r="839" spans="1:12" outlineLevel="1" x14ac:dyDescent="0.25">
      <c r="A839" s="64">
        <f t="shared" si="79"/>
        <v>43</v>
      </c>
      <c r="B839" s="64" t="str">
        <f t="shared" si="78"/>
        <v/>
      </c>
      <c r="C839" s="62">
        <f t="shared" si="76"/>
        <v>1</v>
      </c>
      <c r="D839" s="62" t="str">
        <f t="shared" si="77"/>
        <v>B</v>
      </c>
      <c r="E839" s="63">
        <v>24</v>
      </c>
      <c r="F839" s="63">
        <v>27</v>
      </c>
      <c r="G839" s="63">
        <v>29</v>
      </c>
      <c r="H839" s="63">
        <v>20</v>
      </c>
      <c r="I839" s="63">
        <v>35</v>
      </c>
      <c r="J839" s="63">
        <v>38</v>
      </c>
      <c r="K839" s="61">
        <v>1</v>
      </c>
      <c r="L839" t="s">
        <v>152</v>
      </c>
    </row>
    <row r="840" spans="1:12" outlineLevel="1" x14ac:dyDescent="0.25">
      <c r="A840" s="64">
        <f t="shared" si="79"/>
        <v>43</v>
      </c>
      <c r="B840" s="64" t="str">
        <f t="shared" si="78"/>
        <v/>
      </c>
      <c r="C840" s="62">
        <f t="shared" si="76"/>
        <v>2</v>
      </c>
      <c r="D840" s="62" t="str">
        <f t="shared" si="77"/>
        <v>B</v>
      </c>
      <c r="E840" s="63">
        <v>9</v>
      </c>
      <c r="F840" s="63">
        <v>40</v>
      </c>
      <c r="G840" s="63">
        <v>22</v>
      </c>
      <c r="H840" s="63">
        <v>13</v>
      </c>
      <c r="I840" s="63">
        <v>43</v>
      </c>
      <c r="J840" s="63"/>
      <c r="K840" s="61">
        <v>2</v>
      </c>
      <c r="L840" t="s">
        <v>152</v>
      </c>
    </row>
    <row r="841" spans="1:12" outlineLevel="1" x14ac:dyDescent="0.25">
      <c r="A841" s="64">
        <f t="shared" si="79"/>
        <v>43</v>
      </c>
      <c r="B841" s="64" t="str">
        <f t="shared" si="78"/>
        <v/>
      </c>
      <c r="C841" s="62">
        <f t="shared" si="76"/>
        <v>3</v>
      </c>
      <c r="D841" s="62" t="str">
        <f t="shared" si="77"/>
        <v>B</v>
      </c>
      <c r="E841" s="63">
        <v>1</v>
      </c>
      <c r="F841" s="63">
        <v>36</v>
      </c>
      <c r="G841" s="63"/>
      <c r="H841" s="63">
        <v>12</v>
      </c>
      <c r="I841" s="63">
        <v>39</v>
      </c>
      <c r="J841" s="63"/>
      <c r="K841" s="61">
        <v>3</v>
      </c>
      <c r="L841" t="s">
        <v>152</v>
      </c>
    </row>
    <row r="842" spans="1:12" outlineLevel="1" x14ac:dyDescent="0.25">
      <c r="A842" s="64">
        <f t="shared" si="79"/>
        <v>43</v>
      </c>
      <c r="B842" s="64" t="str">
        <f t="shared" si="78"/>
        <v/>
      </c>
      <c r="C842" s="62">
        <f t="shared" si="76"/>
        <v>4</v>
      </c>
      <c r="D842" s="62" t="str">
        <f t="shared" si="77"/>
        <v>B</v>
      </c>
      <c r="E842" s="63">
        <v>3</v>
      </c>
      <c r="F842" s="63">
        <v>30</v>
      </c>
      <c r="G842" s="63"/>
      <c r="H842" s="63">
        <v>10</v>
      </c>
      <c r="I842" s="63">
        <v>23</v>
      </c>
      <c r="J842" s="63"/>
      <c r="K842" s="61">
        <v>4</v>
      </c>
      <c r="L842" t="s">
        <v>152</v>
      </c>
    </row>
    <row r="843" spans="1:12" outlineLevel="1" x14ac:dyDescent="0.25">
      <c r="A843" s="64">
        <f t="shared" si="79"/>
        <v>43</v>
      </c>
      <c r="B843" s="64" t="str">
        <f t="shared" si="78"/>
        <v/>
      </c>
      <c r="C843" s="62">
        <f t="shared" si="76"/>
        <v>5</v>
      </c>
      <c r="D843" s="62" t="str">
        <f t="shared" si="77"/>
        <v>B</v>
      </c>
      <c r="E843" s="63">
        <v>16</v>
      </c>
      <c r="F843" s="63">
        <v>17</v>
      </c>
      <c r="G843" s="63"/>
      <c r="H843" s="63">
        <v>6</v>
      </c>
      <c r="I843" s="63">
        <v>33</v>
      </c>
      <c r="J843" s="63"/>
      <c r="K843" s="61">
        <v>5</v>
      </c>
      <c r="L843" t="s">
        <v>152</v>
      </c>
    </row>
    <row r="844" spans="1:12" outlineLevel="1" x14ac:dyDescent="0.25">
      <c r="A844" s="64">
        <f t="shared" si="79"/>
        <v>43</v>
      </c>
      <c r="B844" s="64" t="str">
        <f t="shared" si="78"/>
        <v/>
      </c>
      <c r="C844" s="62">
        <f t="shared" si="76"/>
        <v>6</v>
      </c>
      <c r="D844" s="62" t="str">
        <f t="shared" si="77"/>
        <v>B</v>
      </c>
      <c r="E844" s="63">
        <v>21</v>
      </c>
      <c r="F844" s="63">
        <v>26</v>
      </c>
      <c r="G844" s="63"/>
      <c r="H844" s="63">
        <v>11</v>
      </c>
      <c r="I844" s="63">
        <v>14</v>
      </c>
      <c r="J844" s="63"/>
      <c r="K844" s="61">
        <v>6</v>
      </c>
      <c r="L844" t="s">
        <v>152</v>
      </c>
    </row>
    <row r="845" spans="1:12" outlineLevel="1" x14ac:dyDescent="0.25">
      <c r="A845" s="64">
        <f t="shared" si="79"/>
        <v>43</v>
      </c>
      <c r="B845" s="64" t="str">
        <f t="shared" si="78"/>
        <v/>
      </c>
      <c r="C845" s="62">
        <f t="shared" si="76"/>
        <v>7</v>
      </c>
      <c r="D845" s="62" t="str">
        <f t="shared" si="77"/>
        <v>B</v>
      </c>
      <c r="E845" s="63">
        <v>19</v>
      </c>
      <c r="F845" s="63">
        <v>34</v>
      </c>
      <c r="G845" s="63"/>
      <c r="H845" s="63">
        <v>8</v>
      </c>
      <c r="I845" s="63">
        <v>37</v>
      </c>
      <c r="J845" s="63"/>
      <c r="K845" s="61">
        <v>7</v>
      </c>
      <c r="L845" t="s">
        <v>152</v>
      </c>
    </row>
    <row r="846" spans="1:12" outlineLevel="1" x14ac:dyDescent="0.25">
      <c r="A846" s="64">
        <f t="shared" si="79"/>
        <v>43</v>
      </c>
      <c r="B846" s="64" t="str">
        <f t="shared" si="78"/>
        <v/>
      </c>
      <c r="C846" s="62">
        <f t="shared" si="76"/>
        <v>8</v>
      </c>
      <c r="D846" s="62" t="str">
        <f t="shared" si="77"/>
        <v>B</v>
      </c>
      <c r="E846" s="63">
        <v>4</v>
      </c>
      <c r="F846" s="63">
        <v>25</v>
      </c>
      <c r="G846" s="63"/>
      <c r="H846" s="63">
        <v>5</v>
      </c>
      <c r="I846" s="63">
        <v>32</v>
      </c>
      <c r="J846" s="63"/>
      <c r="K846" s="61">
        <v>8</v>
      </c>
      <c r="L846" t="s">
        <v>152</v>
      </c>
    </row>
    <row r="847" spans="1:12" outlineLevel="1" x14ac:dyDescent="0.25">
      <c r="A847" s="64">
        <f t="shared" si="79"/>
        <v>43</v>
      </c>
      <c r="B847" s="64" t="str">
        <f t="shared" si="78"/>
        <v/>
      </c>
      <c r="C847" s="62">
        <f t="shared" si="76"/>
        <v>9</v>
      </c>
      <c r="D847" s="62" t="str">
        <f t="shared" si="77"/>
        <v>B</v>
      </c>
      <c r="E847" s="63">
        <v>7</v>
      </c>
      <c r="F847" s="63">
        <v>2</v>
      </c>
      <c r="G847" s="63"/>
      <c r="H847" s="63">
        <v>15</v>
      </c>
      <c r="I847" s="63">
        <v>41</v>
      </c>
      <c r="J847" s="63"/>
      <c r="K847" s="61">
        <v>9</v>
      </c>
      <c r="L847" t="s">
        <v>152</v>
      </c>
    </row>
    <row r="848" spans="1:12" outlineLevel="1" x14ac:dyDescent="0.25">
      <c r="A848" s="64">
        <f t="shared" si="79"/>
        <v>43</v>
      </c>
      <c r="B848" s="64" t="str">
        <f t="shared" si="78"/>
        <v/>
      </c>
      <c r="C848" s="62">
        <f t="shared" si="76"/>
        <v>10</v>
      </c>
      <c r="D848" s="62" t="str">
        <f t="shared" si="77"/>
        <v>B</v>
      </c>
      <c r="E848" s="63">
        <v>18</v>
      </c>
      <c r="F848" s="63">
        <v>31</v>
      </c>
      <c r="G848" s="63"/>
      <c r="H848" s="63">
        <v>28</v>
      </c>
      <c r="I848" s="63">
        <v>42</v>
      </c>
      <c r="J848" s="63"/>
      <c r="K848" s="61">
        <v>10</v>
      </c>
      <c r="L848" t="s">
        <v>152</v>
      </c>
    </row>
    <row r="849" spans="1:12" outlineLevel="1" x14ac:dyDescent="0.25">
      <c r="A849" s="64">
        <f t="shared" si="79"/>
        <v>43</v>
      </c>
      <c r="B849" s="64" t="str">
        <f t="shared" si="78"/>
        <v/>
      </c>
      <c r="C849" s="62">
        <f t="shared" si="76"/>
        <v>1</v>
      </c>
      <c r="D849" s="62" t="str">
        <f t="shared" si="77"/>
        <v>C</v>
      </c>
      <c r="E849" s="63">
        <v>8</v>
      </c>
      <c r="F849" s="63">
        <v>11</v>
      </c>
      <c r="G849" s="63">
        <v>26</v>
      </c>
      <c r="H849" s="63">
        <v>15</v>
      </c>
      <c r="I849" s="63">
        <v>18</v>
      </c>
      <c r="J849" s="63">
        <v>31</v>
      </c>
      <c r="K849" s="61">
        <v>1</v>
      </c>
      <c r="L849" t="s">
        <v>153</v>
      </c>
    </row>
    <row r="850" spans="1:12" outlineLevel="1" x14ac:dyDescent="0.25">
      <c r="A850" s="64">
        <f t="shared" si="79"/>
        <v>43</v>
      </c>
      <c r="B850" s="64" t="str">
        <f t="shared" si="78"/>
        <v/>
      </c>
      <c r="C850" s="62">
        <f t="shared" si="76"/>
        <v>2</v>
      </c>
      <c r="D850" s="62" t="str">
        <f t="shared" si="77"/>
        <v>C</v>
      </c>
      <c r="E850" s="63">
        <v>12</v>
      </c>
      <c r="F850" s="63">
        <v>17</v>
      </c>
      <c r="G850" s="63">
        <v>21</v>
      </c>
      <c r="H850" s="63">
        <v>34</v>
      </c>
      <c r="I850" s="63">
        <v>43</v>
      </c>
      <c r="J850" s="63"/>
      <c r="K850" s="61">
        <v>2</v>
      </c>
      <c r="L850" t="s">
        <v>153</v>
      </c>
    </row>
    <row r="851" spans="1:12" outlineLevel="1" x14ac:dyDescent="0.25">
      <c r="A851" s="64">
        <f t="shared" si="79"/>
        <v>43</v>
      </c>
      <c r="B851" s="64" t="str">
        <f t="shared" si="78"/>
        <v/>
      </c>
      <c r="C851" s="62">
        <f t="shared" si="76"/>
        <v>3</v>
      </c>
      <c r="D851" s="62" t="str">
        <f t="shared" si="77"/>
        <v>C</v>
      </c>
      <c r="E851" s="63">
        <v>1</v>
      </c>
      <c r="F851" s="63">
        <v>30</v>
      </c>
      <c r="G851" s="63"/>
      <c r="H851" s="63">
        <v>20</v>
      </c>
      <c r="I851" s="63">
        <v>37</v>
      </c>
      <c r="J851" s="63"/>
      <c r="K851" s="61">
        <v>3</v>
      </c>
      <c r="L851" t="s">
        <v>153</v>
      </c>
    </row>
    <row r="852" spans="1:12" outlineLevel="1" x14ac:dyDescent="0.25">
      <c r="A852" s="64">
        <f t="shared" si="79"/>
        <v>43</v>
      </c>
      <c r="B852" s="64" t="str">
        <f t="shared" si="78"/>
        <v/>
      </c>
      <c r="C852" s="62">
        <f t="shared" si="76"/>
        <v>4</v>
      </c>
      <c r="D852" s="62" t="str">
        <f t="shared" si="77"/>
        <v>C</v>
      </c>
      <c r="E852" s="63">
        <v>3</v>
      </c>
      <c r="F852" s="63">
        <v>16</v>
      </c>
      <c r="G852" s="63"/>
      <c r="H852" s="63">
        <v>24</v>
      </c>
      <c r="I852" s="63">
        <v>39</v>
      </c>
      <c r="J852" s="63"/>
      <c r="K852" s="61">
        <v>4</v>
      </c>
      <c r="L852" t="s">
        <v>153</v>
      </c>
    </row>
    <row r="853" spans="1:12" outlineLevel="1" x14ac:dyDescent="0.25">
      <c r="A853" s="64">
        <f t="shared" si="79"/>
        <v>43</v>
      </c>
      <c r="B853" s="64" t="str">
        <f t="shared" si="78"/>
        <v/>
      </c>
      <c r="C853" s="62">
        <f t="shared" si="76"/>
        <v>5</v>
      </c>
      <c r="D853" s="62" t="str">
        <f t="shared" si="77"/>
        <v>C</v>
      </c>
      <c r="E853" s="63">
        <v>9</v>
      </c>
      <c r="F853" s="63">
        <v>14</v>
      </c>
      <c r="G853" s="63"/>
      <c r="H853" s="63">
        <v>7</v>
      </c>
      <c r="I853" s="63">
        <v>28</v>
      </c>
      <c r="J853" s="63"/>
      <c r="K853" s="61">
        <v>5</v>
      </c>
      <c r="L853" t="s">
        <v>153</v>
      </c>
    </row>
    <row r="854" spans="1:12" outlineLevel="1" x14ac:dyDescent="0.25">
      <c r="A854" s="64">
        <f t="shared" si="79"/>
        <v>43</v>
      </c>
      <c r="B854" s="64" t="str">
        <f t="shared" si="78"/>
        <v/>
      </c>
      <c r="C854" s="62">
        <f t="shared" si="76"/>
        <v>6</v>
      </c>
      <c r="D854" s="62" t="str">
        <f t="shared" si="77"/>
        <v>C</v>
      </c>
      <c r="E854" s="63">
        <v>13</v>
      </c>
      <c r="F854" s="63">
        <v>36</v>
      </c>
      <c r="G854" s="63"/>
      <c r="H854" s="63">
        <v>23</v>
      </c>
      <c r="I854" s="63">
        <v>38</v>
      </c>
      <c r="J854" s="63"/>
      <c r="K854" s="61">
        <v>6</v>
      </c>
      <c r="L854" t="s">
        <v>153</v>
      </c>
    </row>
    <row r="855" spans="1:12" outlineLevel="1" x14ac:dyDescent="0.25">
      <c r="A855" s="64">
        <f t="shared" si="79"/>
        <v>43</v>
      </c>
      <c r="B855" s="64" t="str">
        <f t="shared" si="78"/>
        <v/>
      </c>
      <c r="C855" s="62">
        <f t="shared" si="76"/>
        <v>7</v>
      </c>
      <c r="D855" s="62" t="str">
        <f t="shared" si="77"/>
        <v>C</v>
      </c>
      <c r="E855" s="63">
        <v>19</v>
      </c>
      <c r="F855" s="63">
        <v>41</v>
      </c>
      <c r="G855" s="63"/>
      <c r="H855" s="63">
        <v>32</v>
      </c>
      <c r="I855" s="63">
        <v>35</v>
      </c>
      <c r="J855" s="63"/>
      <c r="K855" s="61">
        <v>7</v>
      </c>
      <c r="L855" t="s">
        <v>153</v>
      </c>
    </row>
    <row r="856" spans="1:12" outlineLevel="1" x14ac:dyDescent="0.25">
      <c r="A856" s="64">
        <f t="shared" si="79"/>
        <v>43</v>
      </c>
      <c r="B856" s="64" t="str">
        <f t="shared" si="78"/>
        <v/>
      </c>
      <c r="C856" s="62">
        <f t="shared" si="76"/>
        <v>8</v>
      </c>
      <c r="D856" s="62" t="str">
        <f t="shared" si="77"/>
        <v>C</v>
      </c>
      <c r="E856" s="63">
        <v>10</v>
      </c>
      <c r="F856" s="63">
        <v>25</v>
      </c>
      <c r="G856" s="63"/>
      <c r="H856" s="63">
        <v>6</v>
      </c>
      <c r="I856" s="63">
        <v>29</v>
      </c>
      <c r="J856" s="63"/>
      <c r="K856" s="61">
        <v>8</v>
      </c>
      <c r="L856" t="s">
        <v>153</v>
      </c>
    </row>
    <row r="857" spans="1:12" outlineLevel="1" x14ac:dyDescent="0.25">
      <c r="A857" s="64">
        <f t="shared" si="79"/>
        <v>43</v>
      </c>
      <c r="B857" s="64" t="str">
        <f t="shared" si="78"/>
        <v/>
      </c>
      <c r="C857" s="62">
        <f t="shared" si="76"/>
        <v>9</v>
      </c>
      <c r="D857" s="62" t="str">
        <f t="shared" si="77"/>
        <v>C</v>
      </c>
      <c r="E857" s="63">
        <v>2</v>
      </c>
      <c r="F857" s="63">
        <v>5</v>
      </c>
      <c r="G857" s="63"/>
      <c r="H857" s="63">
        <v>22</v>
      </c>
      <c r="I857" s="63">
        <v>33</v>
      </c>
      <c r="J857" s="63"/>
      <c r="K857" s="61">
        <v>9</v>
      </c>
      <c r="L857" t="s">
        <v>153</v>
      </c>
    </row>
    <row r="858" spans="1:12" outlineLevel="1" x14ac:dyDescent="0.25">
      <c r="A858" s="64">
        <f t="shared" si="79"/>
        <v>43</v>
      </c>
      <c r="B858" s="64" t="str">
        <f t="shared" si="78"/>
        <v/>
      </c>
      <c r="C858" s="62">
        <f t="shared" si="76"/>
        <v>10</v>
      </c>
      <c r="D858" s="62" t="str">
        <f t="shared" si="77"/>
        <v>C</v>
      </c>
      <c r="E858" s="63">
        <v>4</v>
      </c>
      <c r="F858" s="63">
        <v>27</v>
      </c>
      <c r="G858" s="63"/>
      <c r="H858" s="63">
        <v>40</v>
      </c>
      <c r="I858" s="63">
        <v>42</v>
      </c>
      <c r="J858" s="63"/>
      <c r="K858" s="61">
        <v>10</v>
      </c>
      <c r="L858" t="s">
        <v>153</v>
      </c>
    </row>
    <row r="859" spans="1:12" outlineLevel="1" x14ac:dyDescent="0.25">
      <c r="A859" s="64">
        <f t="shared" si="79"/>
        <v>43</v>
      </c>
      <c r="B859" s="64" t="str">
        <f t="shared" si="78"/>
        <v/>
      </c>
      <c r="C859" s="62">
        <f t="shared" si="76"/>
        <v>1</v>
      </c>
      <c r="D859" s="62" t="str">
        <f t="shared" si="77"/>
        <v>D</v>
      </c>
      <c r="E859" s="62">
        <v>19</v>
      </c>
      <c r="F859" s="62">
        <v>33</v>
      </c>
      <c r="G859" s="62">
        <v>36</v>
      </c>
      <c r="H859" s="62">
        <v>23</v>
      </c>
      <c r="I859" s="62">
        <v>25</v>
      </c>
      <c r="J859" s="62">
        <v>39</v>
      </c>
      <c r="K859" s="61">
        <v>1</v>
      </c>
      <c r="L859" t="s">
        <v>154</v>
      </c>
    </row>
    <row r="860" spans="1:12" outlineLevel="1" x14ac:dyDescent="0.25">
      <c r="A860" s="64">
        <f t="shared" si="79"/>
        <v>43</v>
      </c>
      <c r="B860" s="64" t="str">
        <f t="shared" si="78"/>
        <v/>
      </c>
      <c r="C860" s="62">
        <f t="shared" si="76"/>
        <v>2</v>
      </c>
      <c r="D860" s="62" t="str">
        <f t="shared" si="77"/>
        <v>D</v>
      </c>
      <c r="E860" s="62">
        <v>28</v>
      </c>
      <c r="F860" s="62">
        <v>38</v>
      </c>
      <c r="G860" s="62">
        <v>41</v>
      </c>
      <c r="H860" s="62">
        <v>24</v>
      </c>
      <c r="I860" s="62">
        <v>43</v>
      </c>
      <c r="J860" s="62"/>
      <c r="K860" s="61">
        <v>2</v>
      </c>
      <c r="L860" t="s">
        <v>154</v>
      </c>
    </row>
    <row r="861" spans="1:12" outlineLevel="1" x14ac:dyDescent="0.25">
      <c r="A861" s="64">
        <f t="shared" si="79"/>
        <v>43</v>
      </c>
      <c r="B861" s="64" t="str">
        <f t="shared" si="78"/>
        <v/>
      </c>
      <c r="C861" s="62">
        <f t="shared" si="76"/>
        <v>3</v>
      </c>
      <c r="D861" s="62" t="str">
        <f t="shared" si="77"/>
        <v>D</v>
      </c>
      <c r="E861" s="62">
        <v>1</v>
      </c>
      <c r="F861" s="62">
        <v>18</v>
      </c>
      <c r="G861" s="62"/>
      <c r="H861" s="62">
        <v>9</v>
      </c>
      <c r="I861" s="62">
        <v>16</v>
      </c>
      <c r="J861" s="62"/>
      <c r="K861" s="61">
        <v>3</v>
      </c>
      <c r="L861" t="s">
        <v>154</v>
      </c>
    </row>
    <row r="862" spans="1:12" outlineLevel="1" x14ac:dyDescent="0.25">
      <c r="A862" s="64">
        <f t="shared" si="79"/>
        <v>43</v>
      </c>
      <c r="B862" s="64" t="str">
        <f t="shared" si="78"/>
        <v/>
      </c>
      <c r="C862" s="62">
        <f t="shared" si="76"/>
        <v>4</v>
      </c>
      <c r="D862" s="62" t="str">
        <f t="shared" si="77"/>
        <v>D</v>
      </c>
      <c r="E862" s="62">
        <v>3</v>
      </c>
      <c r="F862" s="62">
        <v>32</v>
      </c>
      <c r="G862" s="62"/>
      <c r="H862" s="62">
        <v>17</v>
      </c>
      <c r="I862" s="62">
        <v>40</v>
      </c>
      <c r="J862" s="62"/>
      <c r="K862" s="61">
        <v>4</v>
      </c>
      <c r="L862" t="s">
        <v>154</v>
      </c>
    </row>
    <row r="863" spans="1:12" outlineLevel="1" x14ac:dyDescent="0.25">
      <c r="A863" s="64">
        <f t="shared" si="79"/>
        <v>43</v>
      </c>
      <c r="B863" s="64" t="str">
        <f t="shared" si="78"/>
        <v/>
      </c>
      <c r="C863" s="62">
        <f t="shared" si="76"/>
        <v>5</v>
      </c>
      <c r="D863" s="62" t="str">
        <f t="shared" si="77"/>
        <v>D</v>
      </c>
      <c r="E863" s="62">
        <v>4</v>
      </c>
      <c r="F863" s="62">
        <v>13</v>
      </c>
      <c r="G863" s="62"/>
      <c r="H863" s="62">
        <v>6</v>
      </c>
      <c r="I863" s="62">
        <v>21</v>
      </c>
      <c r="J863" s="62"/>
      <c r="K863" s="61">
        <v>5</v>
      </c>
      <c r="L863" t="s">
        <v>154</v>
      </c>
    </row>
    <row r="864" spans="1:12" outlineLevel="1" x14ac:dyDescent="0.25">
      <c r="A864" s="64">
        <f t="shared" si="79"/>
        <v>43</v>
      </c>
      <c r="B864" s="64" t="str">
        <f t="shared" si="78"/>
        <v/>
      </c>
      <c r="C864" s="62">
        <f t="shared" si="76"/>
        <v>6</v>
      </c>
      <c r="D864" s="62" t="str">
        <f t="shared" si="77"/>
        <v>D</v>
      </c>
      <c r="E864" s="62">
        <v>5</v>
      </c>
      <c r="F864" s="62">
        <v>14</v>
      </c>
      <c r="G864" s="62"/>
      <c r="H864" s="62">
        <v>27</v>
      </c>
      <c r="I864" s="62">
        <v>34</v>
      </c>
      <c r="J864" s="62"/>
      <c r="K864" s="61">
        <v>6</v>
      </c>
      <c r="L864" t="s">
        <v>154</v>
      </c>
    </row>
    <row r="865" spans="1:13" outlineLevel="1" x14ac:dyDescent="0.25">
      <c r="A865" s="64">
        <f t="shared" si="79"/>
        <v>43</v>
      </c>
      <c r="B865" s="64" t="str">
        <f t="shared" si="78"/>
        <v/>
      </c>
      <c r="C865" s="62">
        <f t="shared" si="76"/>
        <v>7</v>
      </c>
      <c r="D865" s="62" t="str">
        <f t="shared" si="77"/>
        <v>D</v>
      </c>
      <c r="E865" s="62">
        <v>8</v>
      </c>
      <c r="F865" s="62">
        <v>29</v>
      </c>
      <c r="G865" s="62"/>
      <c r="H865" s="62">
        <v>11</v>
      </c>
      <c r="I865" s="62">
        <v>20</v>
      </c>
      <c r="J865" s="62"/>
      <c r="K865" s="61">
        <v>7</v>
      </c>
      <c r="L865" t="s">
        <v>154</v>
      </c>
    </row>
    <row r="866" spans="1:13" outlineLevel="1" x14ac:dyDescent="0.25">
      <c r="A866" s="64">
        <f t="shared" si="79"/>
        <v>43</v>
      </c>
      <c r="B866" s="64" t="str">
        <f t="shared" si="78"/>
        <v/>
      </c>
      <c r="C866" s="62">
        <f t="shared" si="76"/>
        <v>8</v>
      </c>
      <c r="D866" s="62" t="str">
        <f t="shared" si="77"/>
        <v>D</v>
      </c>
      <c r="E866" s="62">
        <v>7</v>
      </c>
      <c r="F866" s="62">
        <v>22</v>
      </c>
      <c r="G866" s="62"/>
      <c r="H866" s="62">
        <v>12</v>
      </c>
      <c r="I866" s="62">
        <v>35</v>
      </c>
      <c r="J866" s="62"/>
      <c r="K866" s="61">
        <v>8</v>
      </c>
      <c r="L866" t="s">
        <v>154</v>
      </c>
    </row>
    <row r="867" spans="1:13" outlineLevel="1" x14ac:dyDescent="0.25">
      <c r="A867" s="64">
        <f t="shared" si="79"/>
        <v>43</v>
      </c>
      <c r="B867" s="64" t="str">
        <f t="shared" si="78"/>
        <v/>
      </c>
      <c r="C867" s="62">
        <f t="shared" si="76"/>
        <v>9</v>
      </c>
      <c r="D867" s="62" t="str">
        <f t="shared" si="77"/>
        <v>D</v>
      </c>
      <c r="E867" s="62">
        <v>15</v>
      </c>
      <c r="F867" s="62">
        <v>30</v>
      </c>
      <c r="G867" s="62"/>
      <c r="H867" s="62">
        <v>2</v>
      </c>
      <c r="I867" s="62">
        <v>42</v>
      </c>
      <c r="J867" s="62"/>
      <c r="K867" s="61">
        <v>9</v>
      </c>
      <c r="L867" t="s">
        <v>154</v>
      </c>
    </row>
    <row r="868" spans="1:13" ht="15.75" outlineLevel="1" thickBot="1" x14ac:dyDescent="0.3">
      <c r="A868" s="64">
        <f t="shared" si="79"/>
        <v>43</v>
      </c>
      <c r="B868" s="64" t="str">
        <f t="shared" si="78"/>
        <v/>
      </c>
      <c r="C868" s="62">
        <f t="shared" si="76"/>
        <v>10</v>
      </c>
      <c r="D868" s="62" t="str">
        <f t="shared" si="77"/>
        <v>D</v>
      </c>
      <c r="E868" s="62">
        <v>10</v>
      </c>
      <c r="F868" s="62">
        <v>37</v>
      </c>
      <c r="G868" s="62"/>
      <c r="H868" s="62">
        <v>26</v>
      </c>
      <c r="I868" s="62">
        <v>31</v>
      </c>
      <c r="J868" s="62"/>
      <c r="K868" s="61">
        <v>10</v>
      </c>
      <c r="L868" t="s">
        <v>154</v>
      </c>
    </row>
    <row r="869" spans="1:13" ht="15.75" outlineLevel="1" thickTop="1" x14ac:dyDescent="0.25">
      <c r="A869" s="52">
        <v>44</v>
      </c>
      <c r="B869" s="52" t="str">
        <f t="shared" si="78"/>
        <v/>
      </c>
      <c r="C869" s="58">
        <f t="shared" si="76"/>
        <v>1</v>
      </c>
      <c r="D869" s="58" t="str">
        <f t="shared" si="77"/>
        <v>A</v>
      </c>
      <c r="E869" s="59">
        <v>1</v>
      </c>
      <c r="F869" s="59">
        <v>2</v>
      </c>
      <c r="G869" s="59">
        <v>41</v>
      </c>
      <c r="H869" s="59">
        <v>3</v>
      </c>
      <c r="I869" s="59">
        <v>4</v>
      </c>
      <c r="J869" s="59">
        <v>42</v>
      </c>
      <c r="K869" s="61">
        <v>1</v>
      </c>
      <c r="L869" t="s">
        <v>151</v>
      </c>
      <c r="M869" s="186" t="s">
        <v>281</v>
      </c>
    </row>
    <row r="870" spans="1:13" outlineLevel="1" x14ac:dyDescent="0.25">
      <c r="A870" s="52">
        <f t="shared" si="79"/>
        <v>44</v>
      </c>
      <c r="B870" s="52" t="str">
        <f t="shared" si="78"/>
        <v/>
      </c>
      <c r="C870" s="58">
        <f t="shared" ref="C870:C933" si="80">K870</f>
        <v>2</v>
      </c>
      <c r="D870" s="58" t="str">
        <f t="shared" ref="D870:D933" si="81">IF(C870="","",L870)</f>
        <v>A</v>
      </c>
      <c r="E870" s="59">
        <v>5</v>
      </c>
      <c r="F870" s="59">
        <v>6</v>
      </c>
      <c r="G870" s="59"/>
      <c r="H870" s="59">
        <v>7</v>
      </c>
      <c r="I870" s="59">
        <v>8</v>
      </c>
      <c r="J870" s="59"/>
      <c r="K870" s="61">
        <v>2</v>
      </c>
      <c r="L870" t="s">
        <v>151</v>
      </c>
    </row>
    <row r="871" spans="1:13" outlineLevel="1" x14ac:dyDescent="0.25">
      <c r="A871" s="52">
        <f t="shared" si="79"/>
        <v>44</v>
      </c>
      <c r="B871" s="52" t="str">
        <f t="shared" si="78"/>
        <v/>
      </c>
      <c r="C871" s="58">
        <f t="shared" si="80"/>
        <v>3</v>
      </c>
      <c r="D871" s="58" t="str">
        <f t="shared" si="81"/>
        <v>A</v>
      </c>
      <c r="E871" s="59">
        <v>9</v>
      </c>
      <c r="F871" s="59">
        <v>10</v>
      </c>
      <c r="G871" s="59"/>
      <c r="H871" s="59">
        <v>11</v>
      </c>
      <c r="I871" s="59">
        <v>12</v>
      </c>
      <c r="J871" s="59"/>
      <c r="K871" s="61">
        <v>3</v>
      </c>
      <c r="L871" t="s">
        <v>151</v>
      </c>
    </row>
    <row r="872" spans="1:13" outlineLevel="1" x14ac:dyDescent="0.25">
      <c r="A872" s="52">
        <f t="shared" si="79"/>
        <v>44</v>
      </c>
      <c r="B872" s="52" t="str">
        <f t="shared" si="78"/>
        <v/>
      </c>
      <c r="C872" s="58">
        <f t="shared" si="80"/>
        <v>4</v>
      </c>
      <c r="D872" s="58" t="str">
        <f t="shared" si="81"/>
        <v>A</v>
      </c>
      <c r="E872" s="59">
        <v>13</v>
      </c>
      <c r="F872" s="59">
        <v>14</v>
      </c>
      <c r="G872" s="59"/>
      <c r="H872" s="59">
        <v>15</v>
      </c>
      <c r="I872" s="59">
        <v>16</v>
      </c>
      <c r="J872" s="59"/>
      <c r="K872" s="61">
        <v>4</v>
      </c>
      <c r="L872" t="s">
        <v>151</v>
      </c>
    </row>
    <row r="873" spans="1:13" outlineLevel="1" x14ac:dyDescent="0.25">
      <c r="A873" s="52">
        <f t="shared" si="79"/>
        <v>44</v>
      </c>
      <c r="B873" s="52" t="str">
        <f t="shared" si="78"/>
        <v/>
      </c>
      <c r="C873" s="58">
        <f t="shared" si="80"/>
        <v>5</v>
      </c>
      <c r="D873" s="58" t="str">
        <f t="shared" si="81"/>
        <v>A</v>
      </c>
      <c r="E873" s="59">
        <v>17</v>
      </c>
      <c r="F873" s="59">
        <v>18</v>
      </c>
      <c r="G873" s="59"/>
      <c r="H873" s="59">
        <v>19</v>
      </c>
      <c r="I873" s="59">
        <v>20</v>
      </c>
      <c r="J873" s="59"/>
      <c r="K873" s="61">
        <v>5</v>
      </c>
      <c r="L873" t="s">
        <v>151</v>
      </c>
    </row>
    <row r="874" spans="1:13" outlineLevel="1" x14ac:dyDescent="0.25">
      <c r="A874" s="52">
        <f t="shared" si="79"/>
        <v>44</v>
      </c>
      <c r="B874" s="52" t="str">
        <f t="shared" si="78"/>
        <v/>
      </c>
      <c r="C874" s="58">
        <f t="shared" si="80"/>
        <v>6</v>
      </c>
      <c r="D874" s="58" t="str">
        <f t="shared" si="81"/>
        <v>A</v>
      </c>
      <c r="E874" s="59">
        <v>21</v>
      </c>
      <c r="F874" s="59">
        <v>22</v>
      </c>
      <c r="G874" s="59"/>
      <c r="H874" s="59">
        <v>23</v>
      </c>
      <c r="I874" s="59">
        <v>24</v>
      </c>
      <c r="J874" s="59"/>
      <c r="K874" s="61">
        <v>6</v>
      </c>
      <c r="L874" t="s">
        <v>151</v>
      </c>
    </row>
    <row r="875" spans="1:13" outlineLevel="1" x14ac:dyDescent="0.25">
      <c r="A875" s="52">
        <f t="shared" si="79"/>
        <v>44</v>
      </c>
      <c r="B875" s="52" t="str">
        <f t="shared" si="78"/>
        <v/>
      </c>
      <c r="C875" s="58">
        <f t="shared" si="80"/>
        <v>7</v>
      </c>
      <c r="D875" s="58" t="str">
        <f t="shared" si="81"/>
        <v>A</v>
      </c>
      <c r="E875" s="59">
        <v>25</v>
      </c>
      <c r="F875" s="59">
        <v>26</v>
      </c>
      <c r="G875" s="59">
        <v>43</v>
      </c>
      <c r="H875" s="59">
        <v>27</v>
      </c>
      <c r="I875" s="59">
        <v>28</v>
      </c>
      <c r="J875" s="59">
        <v>44</v>
      </c>
      <c r="K875" s="61">
        <v>7</v>
      </c>
      <c r="L875" t="s">
        <v>151</v>
      </c>
    </row>
    <row r="876" spans="1:13" outlineLevel="1" x14ac:dyDescent="0.25">
      <c r="A876" s="52">
        <f t="shared" si="79"/>
        <v>44</v>
      </c>
      <c r="B876" s="52" t="str">
        <f t="shared" si="78"/>
        <v/>
      </c>
      <c r="C876" s="58">
        <f t="shared" si="80"/>
        <v>8</v>
      </c>
      <c r="D876" s="58" t="str">
        <f t="shared" si="81"/>
        <v>A</v>
      </c>
      <c r="E876" s="59">
        <v>29</v>
      </c>
      <c r="F876" s="59">
        <v>30</v>
      </c>
      <c r="G876" s="59"/>
      <c r="H876" s="59">
        <v>31</v>
      </c>
      <c r="I876" s="59">
        <v>32</v>
      </c>
      <c r="J876" s="59"/>
      <c r="K876" s="61">
        <v>8</v>
      </c>
      <c r="L876" t="s">
        <v>151</v>
      </c>
    </row>
    <row r="877" spans="1:13" outlineLevel="1" x14ac:dyDescent="0.25">
      <c r="A877" s="52">
        <f t="shared" si="79"/>
        <v>44</v>
      </c>
      <c r="B877" s="52" t="str">
        <f t="shared" si="78"/>
        <v/>
      </c>
      <c r="C877" s="58">
        <f t="shared" si="80"/>
        <v>9</v>
      </c>
      <c r="D877" s="58" t="str">
        <f t="shared" si="81"/>
        <v>A</v>
      </c>
      <c r="E877" s="59">
        <v>33</v>
      </c>
      <c r="F877" s="59">
        <v>34</v>
      </c>
      <c r="G877" s="59"/>
      <c r="H877" s="59">
        <v>35</v>
      </c>
      <c r="I877" s="59">
        <v>36</v>
      </c>
      <c r="J877" s="59"/>
      <c r="K877" s="61">
        <v>9</v>
      </c>
      <c r="L877" t="s">
        <v>151</v>
      </c>
    </row>
    <row r="878" spans="1:13" outlineLevel="1" x14ac:dyDescent="0.25">
      <c r="A878" s="52">
        <f t="shared" si="79"/>
        <v>44</v>
      </c>
      <c r="B878" s="52" t="str">
        <f t="shared" si="78"/>
        <v/>
      </c>
      <c r="C878" s="58">
        <f t="shared" si="80"/>
        <v>10</v>
      </c>
      <c r="D878" s="58" t="str">
        <f t="shared" si="81"/>
        <v>A</v>
      </c>
      <c r="E878" s="59">
        <v>37</v>
      </c>
      <c r="F878" s="59">
        <v>38</v>
      </c>
      <c r="G878" s="59"/>
      <c r="H878" s="59">
        <v>39</v>
      </c>
      <c r="I878" s="59">
        <v>40</v>
      </c>
      <c r="J878" s="59"/>
      <c r="K878" s="61">
        <v>10</v>
      </c>
      <c r="L878" t="s">
        <v>151</v>
      </c>
    </row>
    <row r="879" spans="1:13" outlineLevel="1" x14ac:dyDescent="0.25">
      <c r="A879" s="52">
        <f t="shared" si="79"/>
        <v>44</v>
      </c>
      <c r="B879" s="52" t="str">
        <f t="shared" si="78"/>
        <v/>
      </c>
      <c r="C879" s="58">
        <f t="shared" si="80"/>
        <v>1</v>
      </c>
      <c r="D879" s="58" t="str">
        <f t="shared" si="81"/>
        <v>B</v>
      </c>
      <c r="E879" s="59">
        <v>24</v>
      </c>
      <c r="F879" s="59">
        <v>6</v>
      </c>
      <c r="G879" s="59">
        <v>22</v>
      </c>
      <c r="H879" s="59">
        <v>13</v>
      </c>
      <c r="I879" s="59">
        <v>35</v>
      </c>
      <c r="J879" s="59">
        <v>29</v>
      </c>
      <c r="K879" s="61">
        <v>1</v>
      </c>
      <c r="L879" t="s">
        <v>152</v>
      </c>
    </row>
    <row r="880" spans="1:13" outlineLevel="1" x14ac:dyDescent="0.25">
      <c r="A880" s="52">
        <f t="shared" si="79"/>
        <v>44</v>
      </c>
      <c r="B880" s="52" t="str">
        <f t="shared" si="78"/>
        <v/>
      </c>
      <c r="C880" s="58">
        <f t="shared" si="80"/>
        <v>2</v>
      </c>
      <c r="D880" s="58" t="str">
        <f t="shared" si="81"/>
        <v>B</v>
      </c>
      <c r="E880" s="59">
        <v>9</v>
      </c>
      <c r="F880" s="59">
        <v>40</v>
      </c>
      <c r="G880" s="59"/>
      <c r="H880" s="59">
        <v>2</v>
      </c>
      <c r="I880" s="59">
        <v>43</v>
      </c>
      <c r="J880" s="59"/>
      <c r="K880" s="61">
        <v>2</v>
      </c>
      <c r="L880" t="s">
        <v>152</v>
      </c>
    </row>
    <row r="881" spans="1:12" outlineLevel="1" x14ac:dyDescent="0.25">
      <c r="A881" s="52">
        <f t="shared" si="79"/>
        <v>44</v>
      </c>
      <c r="B881" s="52" t="str">
        <f t="shared" si="78"/>
        <v/>
      </c>
      <c r="C881" s="58">
        <f t="shared" si="80"/>
        <v>3</v>
      </c>
      <c r="D881" s="58" t="str">
        <f t="shared" si="81"/>
        <v>B</v>
      </c>
      <c r="E881" s="59">
        <v>1</v>
      </c>
      <c r="F881" s="59">
        <v>36</v>
      </c>
      <c r="G881" s="59"/>
      <c r="H881" s="59">
        <v>12</v>
      </c>
      <c r="I881" s="59">
        <v>39</v>
      </c>
      <c r="J881" s="59"/>
      <c r="K881" s="61">
        <v>3</v>
      </c>
      <c r="L881" t="s">
        <v>152</v>
      </c>
    </row>
    <row r="882" spans="1:12" outlineLevel="1" x14ac:dyDescent="0.25">
      <c r="A882" s="52">
        <f t="shared" si="79"/>
        <v>44</v>
      </c>
      <c r="B882" s="52" t="str">
        <f t="shared" si="78"/>
        <v/>
      </c>
      <c r="C882" s="58">
        <f t="shared" si="80"/>
        <v>4</v>
      </c>
      <c r="D882" s="58" t="str">
        <f t="shared" si="81"/>
        <v>B</v>
      </c>
      <c r="E882" s="59">
        <v>3</v>
      </c>
      <c r="F882" s="59">
        <v>30</v>
      </c>
      <c r="G882" s="59"/>
      <c r="H882" s="59">
        <v>10</v>
      </c>
      <c r="I882" s="59">
        <v>23</v>
      </c>
      <c r="J882" s="59"/>
      <c r="K882" s="61">
        <v>4</v>
      </c>
      <c r="L882" t="s">
        <v>152</v>
      </c>
    </row>
    <row r="883" spans="1:12" outlineLevel="1" x14ac:dyDescent="0.25">
      <c r="A883" s="52">
        <f t="shared" si="79"/>
        <v>44</v>
      </c>
      <c r="B883" s="52" t="str">
        <f t="shared" si="78"/>
        <v/>
      </c>
      <c r="C883" s="58">
        <f t="shared" si="80"/>
        <v>5</v>
      </c>
      <c r="D883" s="58" t="str">
        <f t="shared" si="81"/>
        <v>B</v>
      </c>
      <c r="E883" s="59">
        <v>16</v>
      </c>
      <c r="F883" s="59">
        <v>26</v>
      </c>
      <c r="G883" s="59"/>
      <c r="H883" s="59">
        <v>27</v>
      </c>
      <c r="I883" s="59">
        <v>33</v>
      </c>
      <c r="J883" s="59"/>
      <c r="K883" s="61">
        <v>5</v>
      </c>
      <c r="L883" t="s">
        <v>152</v>
      </c>
    </row>
    <row r="884" spans="1:12" outlineLevel="1" x14ac:dyDescent="0.25">
      <c r="A884" s="52">
        <f t="shared" si="79"/>
        <v>44</v>
      </c>
      <c r="B884" s="52" t="str">
        <f t="shared" si="78"/>
        <v/>
      </c>
      <c r="C884" s="58">
        <f t="shared" si="80"/>
        <v>6</v>
      </c>
      <c r="D884" s="58" t="str">
        <f t="shared" si="81"/>
        <v>B</v>
      </c>
      <c r="E884" s="59">
        <v>21</v>
      </c>
      <c r="F884" s="59">
        <v>17</v>
      </c>
      <c r="G884" s="59">
        <v>18</v>
      </c>
      <c r="H884" s="59">
        <v>11</v>
      </c>
      <c r="I884" s="59">
        <v>14</v>
      </c>
      <c r="J884" s="59">
        <v>31</v>
      </c>
      <c r="K884" s="61">
        <v>6</v>
      </c>
      <c r="L884" t="s">
        <v>152</v>
      </c>
    </row>
    <row r="885" spans="1:12" outlineLevel="1" x14ac:dyDescent="0.25">
      <c r="A885" s="52">
        <f t="shared" si="79"/>
        <v>44</v>
      </c>
      <c r="B885" s="52" t="str">
        <f t="shared" si="78"/>
        <v/>
      </c>
      <c r="C885" s="58">
        <f t="shared" si="80"/>
        <v>7</v>
      </c>
      <c r="D885" s="58" t="str">
        <f t="shared" si="81"/>
        <v>B</v>
      </c>
      <c r="E885" s="59">
        <v>19</v>
      </c>
      <c r="F885" s="59">
        <v>34</v>
      </c>
      <c r="G885" s="59"/>
      <c r="H885" s="59">
        <v>8</v>
      </c>
      <c r="I885" s="59">
        <v>37</v>
      </c>
      <c r="J885" s="59"/>
      <c r="K885" s="61">
        <v>7</v>
      </c>
      <c r="L885" t="s">
        <v>152</v>
      </c>
    </row>
    <row r="886" spans="1:12" outlineLevel="1" x14ac:dyDescent="0.25">
      <c r="A886" s="52">
        <f t="shared" si="79"/>
        <v>44</v>
      </c>
      <c r="B886" s="52" t="str">
        <f t="shared" si="78"/>
        <v/>
      </c>
      <c r="C886" s="58">
        <f t="shared" si="80"/>
        <v>8</v>
      </c>
      <c r="D886" s="58" t="str">
        <f t="shared" si="81"/>
        <v>B</v>
      </c>
      <c r="E886" s="59">
        <v>4</v>
      </c>
      <c r="F886" s="59">
        <v>25</v>
      </c>
      <c r="G886" s="59"/>
      <c r="H886" s="59">
        <v>5</v>
      </c>
      <c r="I886" s="59">
        <v>32</v>
      </c>
      <c r="J886" s="59"/>
      <c r="K886" s="61">
        <v>8</v>
      </c>
      <c r="L886" t="s">
        <v>152</v>
      </c>
    </row>
    <row r="887" spans="1:12" outlineLevel="1" x14ac:dyDescent="0.25">
      <c r="A887" s="52">
        <f t="shared" si="79"/>
        <v>44</v>
      </c>
      <c r="B887" s="52" t="str">
        <f t="shared" si="78"/>
        <v/>
      </c>
      <c r="C887" s="58">
        <f t="shared" si="80"/>
        <v>9</v>
      </c>
      <c r="D887" s="58" t="str">
        <f t="shared" si="81"/>
        <v>B</v>
      </c>
      <c r="E887" s="59">
        <v>7</v>
      </c>
      <c r="F887" s="59">
        <v>20</v>
      </c>
      <c r="G887" s="59"/>
      <c r="H887" s="59">
        <v>15</v>
      </c>
      <c r="I887" s="59">
        <v>41</v>
      </c>
      <c r="J887" s="59"/>
      <c r="K887" s="61">
        <v>9</v>
      </c>
      <c r="L887" t="s">
        <v>152</v>
      </c>
    </row>
    <row r="888" spans="1:12" outlineLevel="1" x14ac:dyDescent="0.25">
      <c r="A888" s="52">
        <f t="shared" si="79"/>
        <v>44</v>
      </c>
      <c r="B888" s="52" t="str">
        <f t="shared" si="78"/>
        <v/>
      </c>
      <c r="C888" s="58">
        <f t="shared" si="80"/>
        <v>10</v>
      </c>
      <c r="D888" s="58" t="str">
        <f t="shared" si="81"/>
        <v>B</v>
      </c>
      <c r="E888" s="59">
        <v>38</v>
      </c>
      <c r="F888" s="59">
        <v>44</v>
      </c>
      <c r="G888" s="59"/>
      <c r="H888" s="59">
        <v>28</v>
      </c>
      <c r="I888" s="59">
        <v>42</v>
      </c>
      <c r="J888" s="59"/>
      <c r="K888" s="61">
        <v>10</v>
      </c>
      <c r="L888" t="s">
        <v>152</v>
      </c>
    </row>
    <row r="889" spans="1:12" outlineLevel="1" x14ac:dyDescent="0.25">
      <c r="A889" s="52">
        <f t="shared" si="79"/>
        <v>44</v>
      </c>
      <c r="B889" s="52" t="str">
        <f t="shared" si="78"/>
        <v/>
      </c>
      <c r="C889" s="58">
        <f t="shared" si="80"/>
        <v>1</v>
      </c>
      <c r="D889" s="58" t="str">
        <f t="shared" si="81"/>
        <v>C</v>
      </c>
      <c r="E889" s="59">
        <v>8</v>
      </c>
      <c r="F889" s="59">
        <v>30</v>
      </c>
      <c r="G889" s="59">
        <v>16</v>
      </c>
      <c r="H889" s="59">
        <v>15</v>
      </c>
      <c r="I889" s="59">
        <v>34</v>
      </c>
      <c r="J889" s="59">
        <v>39</v>
      </c>
      <c r="K889" s="61">
        <v>1</v>
      </c>
      <c r="L889" t="s">
        <v>153</v>
      </c>
    </row>
    <row r="890" spans="1:12" outlineLevel="1" x14ac:dyDescent="0.25">
      <c r="A890" s="52">
        <f t="shared" si="79"/>
        <v>44</v>
      </c>
      <c r="B890" s="52" t="str">
        <f t="shared" si="78"/>
        <v/>
      </c>
      <c r="C890" s="58">
        <f t="shared" si="80"/>
        <v>2</v>
      </c>
      <c r="D890" s="58" t="str">
        <f t="shared" si="81"/>
        <v>C</v>
      </c>
      <c r="E890" s="59">
        <v>12</v>
      </c>
      <c r="F890" s="59">
        <v>17</v>
      </c>
      <c r="G890" s="59"/>
      <c r="H890" s="59">
        <v>21</v>
      </c>
      <c r="I890" s="59">
        <v>22</v>
      </c>
      <c r="J890" s="59"/>
      <c r="K890" s="61">
        <v>2</v>
      </c>
      <c r="L890" t="s">
        <v>153</v>
      </c>
    </row>
    <row r="891" spans="1:12" outlineLevel="1" x14ac:dyDescent="0.25">
      <c r="A891" s="52">
        <f t="shared" si="79"/>
        <v>44</v>
      </c>
      <c r="B891" s="52" t="str">
        <f t="shared" si="78"/>
        <v/>
      </c>
      <c r="C891" s="58">
        <f t="shared" si="80"/>
        <v>3</v>
      </c>
      <c r="D891" s="58" t="str">
        <f t="shared" si="81"/>
        <v>C</v>
      </c>
      <c r="E891" s="59">
        <v>1</v>
      </c>
      <c r="F891" s="59">
        <v>11</v>
      </c>
      <c r="G891" s="59"/>
      <c r="H891" s="59">
        <v>20</v>
      </c>
      <c r="I891" s="59">
        <v>37</v>
      </c>
      <c r="J891" s="59"/>
      <c r="K891" s="61">
        <v>3</v>
      </c>
      <c r="L891" t="s">
        <v>153</v>
      </c>
    </row>
    <row r="892" spans="1:12" outlineLevel="1" x14ac:dyDescent="0.25">
      <c r="A892" s="52">
        <f t="shared" si="79"/>
        <v>44</v>
      </c>
      <c r="B892" s="52" t="str">
        <f t="shared" si="78"/>
        <v/>
      </c>
      <c r="C892" s="58">
        <f t="shared" si="80"/>
        <v>4</v>
      </c>
      <c r="D892" s="58" t="str">
        <f t="shared" si="81"/>
        <v>C</v>
      </c>
      <c r="E892" s="59">
        <v>3</v>
      </c>
      <c r="F892" s="59">
        <v>44</v>
      </c>
      <c r="G892" s="59"/>
      <c r="H892" s="59">
        <v>24</v>
      </c>
      <c r="I892" s="59">
        <v>31</v>
      </c>
      <c r="J892" s="59"/>
      <c r="K892" s="61">
        <v>4</v>
      </c>
      <c r="L892" t="s">
        <v>153</v>
      </c>
    </row>
    <row r="893" spans="1:12" outlineLevel="1" x14ac:dyDescent="0.25">
      <c r="A893" s="52">
        <f t="shared" si="79"/>
        <v>44</v>
      </c>
      <c r="B893" s="52" t="str">
        <f t="shared" si="78"/>
        <v/>
      </c>
      <c r="C893" s="58">
        <f t="shared" si="80"/>
        <v>5</v>
      </c>
      <c r="D893" s="58" t="str">
        <f t="shared" si="81"/>
        <v>C</v>
      </c>
      <c r="E893" s="59">
        <v>9</v>
      </c>
      <c r="F893" s="59">
        <v>14</v>
      </c>
      <c r="G893" s="59"/>
      <c r="H893" s="59">
        <v>7</v>
      </c>
      <c r="I893" s="59">
        <v>28</v>
      </c>
      <c r="J893" s="59"/>
      <c r="K893" s="61">
        <v>5</v>
      </c>
      <c r="L893" t="s">
        <v>153</v>
      </c>
    </row>
    <row r="894" spans="1:12" outlineLevel="1" x14ac:dyDescent="0.25">
      <c r="A894" s="52">
        <f t="shared" si="79"/>
        <v>44</v>
      </c>
      <c r="B894" s="52" t="str">
        <f t="shared" si="78"/>
        <v/>
      </c>
      <c r="C894" s="58">
        <f t="shared" si="80"/>
        <v>6</v>
      </c>
      <c r="D894" s="58" t="str">
        <f t="shared" si="81"/>
        <v>C</v>
      </c>
      <c r="E894" s="59">
        <v>5</v>
      </c>
      <c r="F894" s="59">
        <v>36</v>
      </c>
      <c r="G894" s="59">
        <v>10</v>
      </c>
      <c r="H894" s="59">
        <v>23</v>
      </c>
      <c r="I894" s="59">
        <v>38</v>
      </c>
      <c r="J894" s="59">
        <v>19</v>
      </c>
      <c r="K894" s="61">
        <v>6</v>
      </c>
      <c r="L894" t="s">
        <v>153</v>
      </c>
    </row>
    <row r="895" spans="1:12" outlineLevel="1" x14ac:dyDescent="0.25">
      <c r="A895" s="52">
        <f t="shared" si="79"/>
        <v>44</v>
      </c>
      <c r="B895" s="52" t="str">
        <f t="shared" si="78"/>
        <v/>
      </c>
      <c r="C895" s="58">
        <f t="shared" si="80"/>
        <v>7</v>
      </c>
      <c r="D895" s="58" t="str">
        <f t="shared" si="81"/>
        <v>C</v>
      </c>
      <c r="E895" s="59">
        <v>25</v>
      </c>
      <c r="F895" s="59">
        <v>41</v>
      </c>
      <c r="G895" s="59"/>
      <c r="H895" s="59">
        <v>32</v>
      </c>
      <c r="I895" s="59">
        <v>35</v>
      </c>
      <c r="J895" s="59"/>
      <c r="K895" s="61">
        <v>7</v>
      </c>
      <c r="L895" t="s">
        <v>153</v>
      </c>
    </row>
    <row r="896" spans="1:12" outlineLevel="1" x14ac:dyDescent="0.25">
      <c r="A896" s="52">
        <f t="shared" si="79"/>
        <v>44</v>
      </c>
      <c r="B896" s="52" t="str">
        <f t="shared" si="78"/>
        <v/>
      </c>
      <c r="C896" s="58">
        <f t="shared" si="80"/>
        <v>8</v>
      </c>
      <c r="D896" s="58" t="str">
        <f t="shared" si="81"/>
        <v>C</v>
      </c>
      <c r="E896" s="222">
        <v>26</v>
      </c>
      <c r="F896" s="222">
        <v>43</v>
      </c>
      <c r="G896" s="59"/>
      <c r="H896" s="59">
        <v>6</v>
      </c>
      <c r="I896" s="59">
        <v>29</v>
      </c>
      <c r="J896" s="59"/>
      <c r="K896" s="61">
        <v>8</v>
      </c>
      <c r="L896" t="s">
        <v>153</v>
      </c>
    </row>
    <row r="897" spans="1:13" outlineLevel="1" x14ac:dyDescent="0.25">
      <c r="A897" s="52">
        <f t="shared" si="79"/>
        <v>44</v>
      </c>
      <c r="B897" s="52" t="str">
        <f t="shared" si="78"/>
        <v/>
      </c>
      <c r="C897" s="58">
        <f t="shared" si="80"/>
        <v>9</v>
      </c>
      <c r="D897" s="58" t="str">
        <f t="shared" si="81"/>
        <v>C</v>
      </c>
      <c r="E897" s="59">
        <v>2</v>
      </c>
      <c r="F897" s="59">
        <v>13</v>
      </c>
      <c r="G897" s="59"/>
      <c r="H897" s="59">
        <v>18</v>
      </c>
      <c r="I897" s="59">
        <v>33</v>
      </c>
      <c r="J897" s="59"/>
      <c r="K897" s="61">
        <v>9</v>
      </c>
      <c r="L897" t="s">
        <v>153</v>
      </c>
    </row>
    <row r="898" spans="1:13" outlineLevel="1" x14ac:dyDescent="0.25">
      <c r="A898" s="52">
        <f t="shared" si="79"/>
        <v>44</v>
      </c>
      <c r="B898" s="52" t="str">
        <f t="shared" si="78"/>
        <v/>
      </c>
      <c r="C898" s="58">
        <f t="shared" si="80"/>
        <v>10</v>
      </c>
      <c r="D898" s="58" t="str">
        <f t="shared" si="81"/>
        <v>C</v>
      </c>
      <c r="E898" s="59">
        <v>4</v>
      </c>
      <c r="F898" s="59">
        <v>27</v>
      </c>
      <c r="G898" s="59"/>
      <c r="H898" s="59">
        <v>40</v>
      </c>
      <c r="I898" s="59">
        <v>42</v>
      </c>
      <c r="J898" s="59"/>
      <c r="K898" s="61">
        <v>10</v>
      </c>
      <c r="L898" t="s">
        <v>153</v>
      </c>
    </row>
    <row r="899" spans="1:13" outlineLevel="1" x14ac:dyDescent="0.25">
      <c r="A899" s="52">
        <f t="shared" si="79"/>
        <v>44</v>
      </c>
      <c r="B899" s="52" t="str">
        <f t="shared" si="78"/>
        <v/>
      </c>
      <c r="C899" s="58">
        <f t="shared" si="80"/>
        <v>1</v>
      </c>
      <c r="D899" s="58" t="str">
        <f t="shared" si="81"/>
        <v>D</v>
      </c>
      <c r="E899" s="59">
        <v>9</v>
      </c>
      <c r="F899" s="59">
        <v>33</v>
      </c>
      <c r="G899" s="59">
        <v>36</v>
      </c>
      <c r="H899" s="59">
        <v>40</v>
      </c>
      <c r="I899" s="59">
        <v>20</v>
      </c>
      <c r="J899" s="59">
        <v>41</v>
      </c>
      <c r="K899" s="61">
        <v>1</v>
      </c>
      <c r="L899" t="s">
        <v>154</v>
      </c>
    </row>
    <row r="900" spans="1:13" outlineLevel="1" x14ac:dyDescent="0.25">
      <c r="A900" s="52">
        <f t="shared" si="79"/>
        <v>44</v>
      </c>
      <c r="B900" s="52" t="str">
        <f t="shared" si="78"/>
        <v/>
      </c>
      <c r="C900" s="58">
        <f t="shared" si="80"/>
        <v>2</v>
      </c>
      <c r="D900" s="58" t="str">
        <f t="shared" si="81"/>
        <v>D</v>
      </c>
      <c r="E900" s="59">
        <v>18</v>
      </c>
      <c r="F900" s="59">
        <v>38</v>
      </c>
      <c r="G900" s="59"/>
      <c r="H900" s="59">
        <v>24</v>
      </c>
      <c r="I900" s="59">
        <v>43</v>
      </c>
      <c r="J900" s="59"/>
      <c r="K900" s="61">
        <v>2</v>
      </c>
      <c r="L900" t="s">
        <v>154</v>
      </c>
    </row>
    <row r="901" spans="1:13" outlineLevel="1" x14ac:dyDescent="0.25">
      <c r="A901" s="52">
        <f t="shared" si="79"/>
        <v>44</v>
      </c>
      <c r="B901" s="52" t="str">
        <f t="shared" ref="B901:B964" si="82">IF(A901&lt;&gt;$B$3,"",$B$3&amp;"-"&amp;D901&amp;"-"&amp;C901)</f>
        <v/>
      </c>
      <c r="C901" s="58">
        <f t="shared" si="80"/>
        <v>3</v>
      </c>
      <c r="D901" s="58" t="str">
        <f t="shared" si="81"/>
        <v>D</v>
      </c>
      <c r="E901" s="59">
        <v>1</v>
      </c>
      <c r="F901" s="59">
        <v>19</v>
      </c>
      <c r="G901" s="59"/>
      <c r="H901" s="59">
        <v>28</v>
      </c>
      <c r="I901" s="59">
        <v>16</v>
      </c>
      <c r="J901" s="59"/>
      <c r="K901" s="61">
        <v>3</v>
      </c>
      <c r="L901" t="s">
        <v>154</v>
      </c>
    </row>
    <row r="902" spans="1:13" outlineLevel="1" x14ac:dyDescent="0.25">
      <c r="A902" s="52">
        <f t="shared" ref="A902:A908" si="83">A901</f>
        <v>44</v>
      </c>
      <c r="B902" s="52" t="str">
        <f t="shared" si="82"/>
        <v/>
      </c>
      <c r="C902" s="58">
        <f t="shared" si="80"/>
        <v>4</v>
      </c>
      <c r="D902" s="58" t="str">
        <f t="shared" si="81"/>
        <v>D</v>
      </c>
      <c r="E902" s="59">
        <v>3</v>
      </c>
      <c r="F902" s="59">
        <v>34</v>
      </c>
      <c r="G902" s="59"/>
      <c r="H902" s="59">
        <v>17</v>
      </c>
      <c r="I902" s="59">
        <v>42</v>
      </c>
      <c r="J902" s="59"/>
      <c r="K902" s="61">
        <v>4</v>
      </c>
      <c r="L902" t="s">
        <v>154</v>
      </c>
    </row>
    <row r="903" spans="1:13" outlineLevel="1" x14ac:dyDescent="0.25">
      <c r="A903" s="52">
        <f t="shared" si="83"/>
        <v>44</v>
      </c>
      <c r="B903" s="52" t="str">
        <f t="shared" si="82"/>
        <v/>
      </c>
      <c r="C903" s="58">
        <f t="shared" si="80"/>
        <v>5</v>
      </c>
      <c r="D903" s="58" t="str">
        <f t="shared" si="81"/>
        <v>D</v>
      </c>
      <c r="E903" s="59">
        <v>4</v>
      </c>
      <c r="F903" s="59">
        <v>13</v>
      </c>
      <c r="G903" s="59"/>
      <c r="H903" s="59">
        <v>6</v>
      </c>
      <c r="I903" s="59">
        <v>21</v>
      </c>
      <c r="J903" s="59"/>
      <c r="K903" s="61">
        <v>5</v>
      </c>
      <c r="L903" t="s">
        <v>154</v>
      </c>
    </row>
    <row r="904" spans="1:13" outlineLevel="1" x14ac:dyDescent="0.25">
      <c r="A904" s="52">
        <f t="shared" si="83"/>
        <v>44</v>
      </c>
      <c r="B904" s="52" t="str">
        <f t="shared" si="82"/>
        <v/>
      </c>
      <c r="C904" s="58">
        <f t="shared" si="80"/>
        <v>6</v>
      </c>
      <c r="D904" s="58" t="str">
        <f t="shared" si="81"/>
        <v>D</v>
      </c>
      <c r="E904" s="59">
        <v>7</v>
      </c>
      <c r="F904" s="59">
        <v>37</v>
      </c>
      <c r="G904" s="59">
        <v>39</v>
      </c>
      <c r="H904" s="59">
        <v>12</v>
      </c>
      <c r="I904" s="59">
        <v>32</v>
      </c>
      <c r="J904" s="59">
        <v>44</v>
      </c>
      <c r="K904" s="61">
        <v>6</v>
      </c>
      <c r="L904" t="s">
        <v>154</v>
      </c>
    </row>
    <row r="905" spans="1:13" outlineLevel="1" x14ac:dyDescent="0.25">
      <c r="A905" s="52">
        <f t="shared" si="83"/>
        <v>44</v>
      </c>
      <c r="B905" s="52" t="str">
        <f t="shared" si="82"/>
        <v/>
      </c>
      <c r="C905" s="58">
        <f t="shared" si="80"/>
        <v>7</v>
      </c>
      <c r="D905" s="58" t="str">
        <f t="shared" si="81"/>
        <v>D</v>
      </c>
      <c r="E905" s="59">
        <v>5</v>
      </c>
      <c r="F905" s="59">
        <v>14</v>
      </c>
      <c r="G905" s="59"/>
      <c r="H905" s="59">
        <v>11</v>
      </c>
      <c r="I905" s="59">
        <v>25</v>
      </c>
      <c r="J905" s="59"/>
      <c r="K905" s="61">
        <v>7</v>
      </c>
      <c r="L905" t="s">
        <v>154</v>
      </c>
    </row>
    <row r="906" spans="1:13" outlineLevel="1" x14ac:dyDescent="0.25">
      <c r="A906" s="52">
        <f t="shared" si="83"/>
        <v>44</v>
      </c>
      <c r="B906" s="52" t="str">
        <f t="shared" si="82"/>
        <v/>
      </c>
      <c r="C906" s="58">
        <f t="shared" si="80"/>
        <v>8</v>
      </c>
      <c r="D906" s="58" t="str">
        <f t="shared" si="81"/>
        <v>D</v>
      </c>
      <c r="E906" s="59">
        <v>8</v>
      </c>
      <c r="F906" s="59">
        <v>22</v>
      </c>
      <c r="G906" s="59"/>
      <c r="H906" s="59">
        <v>27</v>
      </c>
      <c r="I906" s="59">
        <v>35</v>
      </c>
      <c r="J906" s="59"/>
      <c r="K906" s="61">
        <v>8</v>
      </c>
      <c r="L906" t="s">
        <v>154</v>
      </c>
    </row>
    <row r="907" spans="1:13" outlineLevel="1" x14ac:dyDescent="0.25">
      <c r="A907" s="52">
        <f t="shared" si="83"/>
        <v>44</v>
      </c>
      <c r="B907" s="52" t="str">
        <f t="shared" si="82"/>
        <v/>
      </c>
      <c r="C907" s="58">
        <f t="shared" si="80"/>
        <v>9</v>
      </c>
      <c r="D907" s="58" t="str">
        <f t="shared" si="81"/>
        <v>D</v>
      </c>
      <c r="E907" s="59">
        <v>15</v>
      </c>
      <c r="F907" s="59">
        <v>30</v>
      </c>
      <c r="G907" s="59"/>
      <c r="H907" s="59">
        <v>2</v>
      </c>
      <c r="I907" s="59">
        <v>23</v>
      </c>
      <c r="J907" s="59"/>
      <c r="K907" s="61">
        <v>9</v>
      </c>
      <c r="L907" t="s">
        <v>154</v>
      </c>
    </row>
    <row r="908" spans="1:13" ht="15.75" outlineLevel="1" thickBot="1" x14ac:dyDescent="0.3">
      <c r="A908" s="52">
        <f t="shared" si="83"/>
        <v>44</v>
      </c>
      <c r="B908" s="52" t="str">
        <f t="shared" si="82"/>
        <v/>
      </c>
      <c r="C908" s="58">
        <f t="shared" si="80"/>
        <v>10</v>
      </c>
      <c r="D908" s="58" t="str">
        <f t="shared" si="81"/>
        <v>D</v>
      </c>
      <c r="E908" s="59">
        <v>10</v>
      </c>
      <c r="F908" s="59">
        <v>29</v>
      </c>
      <c r="G908" s="59"/>
      <c r="H908" s="59">
        <v>26</v>
      </c>
      <c r="I908" s="59">
        <v>31</v>
      </c>
      <c r="J908" s="59"/>
      <c r="K908" s="61">
        <v>10</v>
      </c>
      <c r="L908" t="s">
        <v>154</v>
      </c>
    </row>
    <row r="909" spans="1:13" ht="15.75" outlineLevel="1" thickTop="1" x14ac:dyDescent="0.25">
      <c r="A909" s="64">
        <v>45</v>
      </c>
      <c r="B909" s="64" t="str">
        <f t="shared" si="82"/>
        <v/>
      </c>
      <c r="C909" s="62">
        <f t="shared" si="80"/>
        <v>1</v>
      </c>
      <c r="D909" s="62" t="str">
        <f t="shared" si="81"/>
        <v>A</v>
      </c>
      <c r="E909" s="63">
        <v>1</v>
      </c>
      <c r="F909" s="63">
        <v>2</v>
      </c>
      <c r="G909" s="63">
        <v>45</v>
      </c>
      <c r="H909" s="63">
        <v>3</v>
      </c>
      <c r="I909" s="63">
        <v>4</v>
      </c>
      <c r="J909" s="63">
        <v>41</v>
      </c>
      <c r="K909" s="61">
        <v>1</v>
      </c>
      <c r="L909" t="s">
        <v>151</v>
      </c>
      <c r="M909" s="186" t="s">
        <v>281</v>
      </c>
    </row>
    <row r="910" spans="1:13" outlineLevel="1" x14ac:dyDescent="0.25">
      <c r="A910" s="64">
        <f t="shared" ref="A910:A973" si="84">A909</f>
        <v>45</v>
      </c>
      <c r="B910" s="64" t="str">
        <f t="shared" si="82"/>
        <v/>
      </c>
      <c r="C910" s="62">
        <f t="shared" si="80"/>
        <v>2</v>
      </c>
      <c r="D910" s="62" t="str">
        <f t="shared" si="81"/>
        <v>A</v>
      </c>
      <c r="E910" s="63">
        <v>5</v>
      </c>
      <c r="F910" s="63">
        <v>6</v>
      </c>
      <c r="G910" s="63"/>
      <c r="H910" s="63">
        <v>7</v>
      </c>
      <c r="I910" s="63">
        <v>8</v>
      </c>
      <c r="J910" s="63"/>
      <c r="K910" s="61">
        <v>2</v>
      </c>
      <c r="L910" t="s">
        <v>151</v>
      </c>
    </row>
    <row r="911" spans="1:13" outlineLevel="1" x14ac:dyDescent="0.25">
      <c r="A911" s="64">
        <f t="shared" si="84"/>
        <v>45</v>
      </c>
      <c r="B911" s="64" t="str">
        <f t="shared" si="82"/>
        <v/>
      </c>
      <c r="C911" s="62">
        <f t="shared" si="80"/>
        <v>3</v>
      </c>
      <c r="D911" s="62" t="str">
        <f t="shared" si="81"/>
        <v>A</v>
      </c>
      <c r="E911" s="63">
        <v>9</v>
      </c>
      <c r="F911" s="63">
        <v>10</v>
      </c>
      <c r="G911" s="63"/>
      <c r="H911" s="63">
        <v>11</v>
      </c>
      <c r="I911" s="63">
        <v>12</v>
      </c>
      <c r="J911" s="63"/>
      <c r="K911" s="61">
        <v>3</v>
      </c>
      <c r="L911" t="s">
        <v>151</v>
      </c>
    </row>
    <row r="912" spans="1:13" outlineLevel="1" x14ac:dyDescent="0.25">
      <c r="A912" s="64">
        <f t="shared" si="84"/>
        <v>45</v>
      </c>
      <c r="B912" s="64" t="str">
        <f t="shared" si="82"/>
        <v/>
      </c>
      <c r="C912" s="62">
        <f t="shared" si="80"/>
        <v>4</v>
      </c>
      <c r="D912" s="62" t="str">
        <f t="shared" si="81"/>
        <v>A</v>
      </c>
      <c r="E912" s="63">
        <v>13</v>
      </c>
      <c r="F912" s="63">
        <v>14</v>
      </c>
      <c r="G912" s="63"/>
      <c r="H912" s="63">
        <v>15</v>
      </c>
      <c r="I912" s="63">
        <v>16</v>
      </c>
      <c r="J912" s="63"/>
      <c r="K912" s="61">
        <v>4</v>
      </c>
      <c r="L912" t="s">
        <v>151</v>
      </c>
    </row>
    <row r="913" spans="1:12" outlineLevel="1" x14ac:dyDescent="0.25">
      <c r="A913" s="64">
        <f t="shared" si="84"/>
        <v>45</v>
      </c>
      <c r="B913" s="64" t="str">
        <f t="shared" si="82"/>
        <v/>
      </c>
      <c r="C913" s="62">
        <f t="shared" si="80"/>
        <v>5</v>
      </c>
      <c r="D913" s="62" t="str">
        <f t="shared" si="81"/>
        <v>A</v>
      </c>
      <c r="E913" s="63">
        <v>17</v>
      </c>
      <c r="F913" s="63">
        <v>18</v>
      </c>
      <c r="G913" s="63"/>
      <c r="H913" s="63">
        <v>19</v>
      </c>
      <c r="I913" s="63">
        <v>20</v>
      </c>
      <c r="J913" s="63"/>
      <c r="K913" s="61">
        <v>5</v>
      </c>
      <c r="L913" t="s">
        <v>151</v>
      </c>
    </row>
    <row r="914" spans="1:12" outlineLevel="1" x14ac:dyDescent="0.25">
      <c r="A914" s="64">
        <f t="shared" si="84"/>
        <v>45</v>
      </c>
      <c r="B914" s="64" t="str">
        <f t="shared" si="82"/>
        <v/>
      </c>
      <c r="C914" s="62">
        <f t="shared" si="80"/>
        <v>6</v>
      </c>
      <c r="D914" s="62" t="str">
        <f t="shared" si="81"/>
        <v>A</v>
      </c>
      <c r="E914" s="63">
        <v>21</v>
      </c>
      <c r="F914" s="63">
        <v>22</v>
      </c>
      <c r="G914" s="63"/>
      <c r="H914" s="63">
        <v>23</v>
      </c>
      <c r="I914" s="63">
        <v>24</v>
      </c>
      <c r="J914" s="63"/>
      <c r="K914" s="61">
        <v>6</v>
      </c>
      <c r="L914" t="s">
        <v>151</v>
      </c>
    </row>
    <row r="915" spans="1:12" outlineLevel="1" x14ac:dyDescent="0.25">
      <c r="A915" s="64">
        <f t="shared" si="84"/>
        <v>45</v>
      </c>
      <c r="B915" s="64" t="str">
        <f t="shared" si="82"/>
        <v/>
      </c>
      <c r="C915" s="62">
        <f t="shared" si="80"/>
        <v>7</v>
      </c>
      <c r="D915" s="62" t="str">
        <f t="shared" si="81"/>
        <v>A</v>
      </c>
      <c r="E915" s="63">
        <v>25</v>
      </c>
      <c r="F915" s="63">
        <v>26</v>
      </c>
      <c r="G915" s="63">
        <v>43</v>
      </c>
      <c r="H915" s="63">
        <v>27</v>
      </c>
      <c r="I915" s="63">
        <v>28</v>
      </c>
      <c r="J915" s="63">
        <v>42</v>
      </c>
      <c r="K915" s="61">
        <v>7</v>
      </c>
      <c r="L915" t="s">
        <v>151</v>
      </c>
    </row>
    <row r="916" spans="1:12" outlineLevel="1" x14ac:dyDescent="0.25">
      <c r="A916" s="64">
        <f t="shared" si="84"/>
        <v>45</v>
      </c>
      <c r="B916" s="64" t="str">
        <f t="shared" si="82"/>
        <v/>
      </c>
      <c r="C916" s="62">
        <f t="shared" si="80"/>
        <v>8</v>
      </c>
      <c r="D916" s="62" t="str">
        <f t="shared" si="81"/>
        <v>A</v>
      </c>
      <c r="E916" s="63">
        <v>29</v>
      </c>
      <c r="F916" s="63">
        <v>30</v>
      </c>
      <c r="G916" s="63">
        <v>44</v>
      </c>
      <c r="H916" s="63">
        <v>31</v>
      </c>
      <c r="I916" s="63">
        <v>32</v>
      </c>
      <c r="J916" s="63"/>
      <c r="K916" s="61">
        <v>8</v>
      </c>
      <c r="L916" t="s">
        <v>151</v>
      </c>
    </row>
    <row r="917" spans="1:12" outlineLevel="1" x14ac:dyDescent="0.25">
      <c r="A917" s="64">
        <f t="shared" si="84"/>
        <v>45</v>
      </c>
      <c r="B917" s="64" t="str">
        <f t="shared" si="82"/>
        <v/>
      </c>
      <c r="C917" s="62">
        <f t="shared" si="80"/>
        <v>9</v>
      </c>
      <c r="D917" s="62" t="str">
        <f t="shared" si="81"/>
        <v>A</v>
      </c>
      <c r="E917" s="63">
        <v>33</v>
      </c>
      <c r="F917" s="63">
        <v>34</v>
      </c>
      <c r="G917" s="63"/>
      <c r="H917" s="63">
        <v>35</v>
      </c>
      <c r="I917" s="63">
        <v>36</v>
      </c>
      <c r="J917" s="63"/>
      <c r="K917" s="61">
        <v>9</v>
      </c>
      <c r="L917" t="s">
        <v>151</v>
      </c>
    </row>
    <row r="918" spans="1:12" outlineLevel="1" x14ac:dyDescent="0.25">
      <c r="A918" s="64">
        <f t="shared" si="84"/>
        <v>45</v>
      </c>
      <c r="B918" s="64" t="str">
        <f t="shared" si="82"/>
        <v/>
      </c>
      <c r="C918" s="62">
        <f t="shared" si="80"/>
        <v>10</v>
      </c>
      <c r="D918" s="62" t="str">
        <f t="shared" si="81"/>
        <v>A</v>
      </c>
      <c r="E918" s="63">
        <v>37</v>
      </c>
      <c r="F918" s="63">
        <v>38</v>
      </c>
      <c r="G918" s="63"/>
      <c r="H918" s="63">
        <v>39</v>
      </c>
      <c r="I918" s="63">
        <v>40</v>
      </c>
      <c r="J918" s="63"/>
      <c r="K918" s="61">
        <v>10</v>
      </c>
      <c r="L918" t="s">
        <v>151</v>
      </c>
    </row>
    <row r="919" spans="1:12" outlineLevel="1" x14ac:dyDescent="0.25">
      <c r="A919" s="64">
        <f t="shared" si="84"/>
        <v>45</v>
      </c>
      <c r="B919" s="64" t="str">
        <f t="shared" si="82"/>
        <v/>
      </c>
      <c r="C919" s="62">
        <f t="shared" si="80"/>
        <v>1</v>
      </c>
      <c r="D919" s="62" t="str">
        <f t="shared" si="81"/>
        <v>B</v>
      </c>
      <c r="E919" s="63">
        <v>24</v>
      </c>
      <c r="F919" s="63">
        <v>22</v>
      </c>
      <c r="G919" s="63">
        <v>37</v>
      </c>
      <c r="H919" s="63">
        <v>20</v>
      </c>
      <c r="I919" s="63">
        <v>35</v>
      </c>
      <c r="J919" s="63">
        <v>31</v>
      </c>
      <c r="K919" s="61">
        <v>1</v>
      </c>
      <c r="L919" t="s">
        <v>152</v>
      </c>
    </row>
    <row r="920" spans="1:12" outlineLevel="1" x14ac:dyDescent="0.25">
      <c r="A920" s="64">
        <f t="shared" si="84"/>
        <v>45</v>
      </c>
      <c r="B920" s="64" t="str">
        <f t="shared" si="82"/>
        <v/>
      </c>
      <c r="C920" s="62">
        <f t="shared" si="80"/>
        <v>2</v>
      </c>
      <c r="D920" s="62" t="str">
        <f t="shared" si="81"/>
        <v>B</v>
      </c>
      <c r="E920" s="63">
        <v>9</v>
      </c>
      <c r="F920" s="63">
        <v>40</v>
      </c>
      <c r="G920" s="63">
        <v>38</v>
      </c>
      <c r="H920" s="63">
        <v>13</v>
      </c>
      <c r="I920" s="63">
        <v>7</v>
      </c>
      <c r="J920" s="63">
        <v>6</v>
      </c>
      <c r="K920" s="61">
        <v>2</v>
      </c>
      <c r="L920" t="s">
        <v>152</v>
      </c>
    </row>
    <row r="921" spans="1:12" outlineLevel="1" x14ac:dyDescent="0.25">
      <c r="A921" s="64">
        <f t="shared" si="84"/>
        <v>45</v>
      </c>
      <c r="B921" s="64" t="str">
        <f t="shared" si="82"/>
        <v/>
      </c>
      <c r="C921" s="62">
        <f t="shared" si="80"/>
        <v>3</v>
      </c>
      <c r="D921" s="62" t="str">
        <f t="shared" si="81"/>
        <v>B</v>
      </c>
      <c r="E921" s="63">
        <v>1</v>
      </c>
      <c r="F921" s="63">
        <v>36</v>
      </c>
      <c r="G921" s="63"/>
      <c r="H921" s="63">
        <v>42</v>
      </c>
      <c r="I921" s="63">
        <v>39</v>
      </c>
      <c r="J921" s="63"/>
      <c r="K921" s="61">
        <v>3</v>
      </c>
      <c r="L921" t="s">
        <v>152</v>
      </c>
    </row>
    <row r="922" spans="1:12" outlineLevel="1" x14ac:dyDescent="0.25">
      <c r="A922" s="64">
        <f t="shared" si="84"/>
        <v>45</v>
      </c>
      <c r="B922" s="64" t="str">
        <f t="shared" si="82"/>
        <v/>
      </c>
      <c r="C922" s="62">
        <f t="shared" si="80"/>
        <v>4</v>
      </c>
      <c r="D922" s="62" t="str">
        <f t="shared" si="81"/>
        <v>B</v>
      </c>
      <c r="E922" s="63">
        <v>3</v>
      </c>
      <c r="F922" s="63">
        <v>44</v>
      </c>
      <c r="G922" s="63"/>
      <c r="H922" s="63">
        <v>10</v>
      </c>
      <c r="I922" s="63">
        <v>23</v>
      </c>
      <c r="J922" s="63"/>
      <c r="K922" s="61">
        <v>4</v>
      </c>
      <c r="L922" t="s">
        <v>152</v>
      </c>
    </row>
    <row r="923" spans="1:12" outlineLevel="1" x14ac:dyDescent="0.25">
      <c r="A923" s="64">
        <f t="shared" si="84"/>
        <v>45</v>
      </c>
      <c r="B923" s="64" t="str">
        <f t="shared" si="82"/>
        <v/>
      </c>
      <c r="C923" s="62">
        <f t="shared" si="80"/>
        <v>5</v>
      </c>
      <c r="D923" s="62" t="str">
        <f t="shared" si="81"/>
        <v>B</v>
      </c>
      <c r="E923" s="63">
        <v>16</v>
      </c>
      <c r="F923" s="63">
        <v>17</v>
      </c>
      <c r="G923" s="63"/>
      <c r="H923" s="63">
        <v>45</v>
      </c>
      <c r="I923" s="63">
        <v>33</v>
      </c>
      <c r="J923" s="63"/>
      <c r="K923" s="61">
        <v>5</v>
      </c>
      <c r="L923" t="s">
        <v>152</v>
      </c>
    </row>
    <row r="924" spans="1:12" outlineLevel="1" x14ac:dyDescent="0.25">
      <c r="A924" s="64">
        <f t="shared" si="84"/>
        <v>45</v>
      </c>
      <c r="B924" s="64" t="str">
        <f t="shared" si="82"/>
        <v/>
      </c>
      <c r="C924" s="62">
        <f t="shared" si="80"/>
        <v>6</v>
      </c>
      <c r="D924" s="62" t="str">
        <f t="shared" si="81"/>
        <v>B</v>
      </c>
      <c r="E924" s="63">
        <v>21</v>
      </c>
      <c r="F924" s="63">
        <v>34</v>
      </c>
      <c r="G924" s="63">
        <v>5</v>
      </c>
      <c r="H924" s="63">
        <v>11</v>
      </c>
      <c r="I924" s="63">
        <v>14</v>
      </c>
      <c r="J924" s="63"/>
      <c r="K924" s="61">
        <v>6</v>
      </c>
      <c r="L924" t="s">
        <v>152</v>
      </c>
    </row>
    <row r="925" spans="1:12" outlineLevel="1" x14ac:dyDescent="0.25">
      <c r="A925" s="64">
        <f t="shared" si="84"/>
        <v>45</v>
      </c>
      <c r="B925" s="64" t="str">
        <f t="shared" si="82"/>
        <v/>
      </c>
      <c r="C925" s="62">
        <f t="shared" si="80"/>
        <v>7</v>
      </c>
      <c r="D925" s="62" t="str">
        <f t="shared" si="81"/>
        <v>B</v>
      </c>
      <c r="E925" s="63">
        <v>19</v>
      </c>
      <c r="F925" s="63">
        <v>12</v>
      </c>
      <c r="G925" s="63"/>
      <c r="H925" s="63">
        <v>8</v>
      </c>
      <c r="I925" s="63">
        <v>30</v>
      </c>
      <c r="J925" s="63"/>
      <c r="K925" s="61">
        <v>7</v>
      </c>
      <c r="L925" t="s">
        <v>152</v>
      </c>
    </row>
    <row r="926" spans="1:12" outlineLevel="1" x14ac:dyDescent="0.25">
      <c r="A926" s="64">
        <f t="shared" si="84"/>
        <v>45</v>
      </c>
      <c r="B926" s="64" t="str">
        <f t="shared" si="82"/>
        <v/>
      </c>
      <c r="C926" s="62">
        <f t="shared" si="80"/>
        <v>8</v>
      </c>
      <c r="D926" s="62" t="str">
        <f t="shared" si="81"/>
        <v>B</v>
      </c>
      <c r="E926" s="63">
        <v>4</v>
      </c>
      <c r="F926" s="63">
        <v>26</v>
      </c>
      <c r="G926" s="63"/>
      <c r="H926" s="63">
        <v>29</v>
      </c>
      <c r="I926" s="63">
        <v>32</v>
      </c>
      <c r="J926" s="63"/>
      <c r="K926" s="61">
        <v>8</v>
      </c>
      <c r="L926" t="s">
        <v>152</v>
      </c>
    </row>
    <row r="927" spans="1:12" outlineLevel="1" x14ac:dyDescent="0.25">
      <c r="A927" s="64">
        <f t="shared" si="84"/>
        <v>45</v>
      </c>
      <c r="B927" s="64" t="str">
        <f t="shared" si="82"/>
        <v/>
      </c>
      <c r="C927" s="62">
        <f t="shared" si="80"/>
        <v>9</v>
      </c>
      <c r="D927" s="62" t="str">
        <f t="shared" si="81"/>
        <v>B</v>
      </c>
      <c r="E927" s="63">
        <v>25</v>
      </c>
      <c r="F927" s="63">
        <v>2</v>
      </c>
      <c r="G927" s="63"/>
      <c r="H927" s="63">
        <v>15</v>
      </c>
      <c r="I927" s="63">
        <v>41</v>
      </c>
      <c r="J927" s="63"/>
      <c r="K927" s="61">
        <v>9</v>
      </c>
      <c r="L927" t="s">
        <v>152</v>
      </c>
    </row>
    <row r="928" spans="1:12" outlineLevel="1" x14ac:dyDescent="0.25">
      <c r="A928" s="64">
        <f t="shared" si="84"/>
        <v>45</v>
      </c>
      <c r="B928" s="64" t="str">
        <f t="shared" si="82"/>
        <v/>
      </c>
      <c r="C928" s="62">
        <f t="shared" si="80"/>
        <v>10</v>
      </c>
      <c r="D928" s="62" t="str">
        <f t="shared" si="81"/>
        <v>B</v>
      </c>
      <c r="E928" s="63">
        <v>18</v>
      </c>
      <c r="F928" s="63">
        <v>27</v>
      </c>
      <c r="G928" s="63"/>
      <c r="H928" s="63">
        <v>28</v>
      </c>
      <c r="I928" s="63">
        <v>43</v>
      </c>
      <c r="J928" s="63"/>
      <c r="K928" s="61">
        <v>10</v>
      </c>
      <c r="L928" t="s">
        <v>152</v>
      </c>
    </row>
    <row r="929" spans="1:12" outlineLevel="1" x14ac:dyDescent="0.25">
      <c r="A929" s="64">
        <f t="shared" si="84"/>
        <v>45</v>
      </c>
      <c r="B929" s="64" t="str">
        <f t="shared" si="82"/>
        <v/>
      </c>
      <c r="C929" s="62">
        <f t="shared" si="80"/>
        <v>1</v>
      </c>
      <c r="D929" s="62" t="str">
        <f t="shared" si="81"/>
        <v>C</v>
      </c>
      <c r="E929" s="63">
        <v>8</v>
      </c>
      <c r="F929" s="63">
        <v>11</v>
      </c>
      <c r="G929" s="63">
        <v>33</v>
      </c>
      <c r="H929" s="63">
        <v>15</v>
      </c>
      <c r="I929" s="63">
        <v>18</v>
      </c>
      <c r="J929" s="63">
        <v>26</v>
      </c>
      <c r="K929" s="61">
        <v>1</v>
      </c>
      <c r="L929" t="s">
        <v>153</v>
      </c>
    </row>
    <row r="930" spans="1:12" outlineLevel="1" x14ac:dyDescent="0.25">
      <c r="A930" s="64">
        <f t="shared" si="84"/>
        <v>45</v>
      </c>
      <c r="B930" s="64" t="str">
        <f t="shared" si="82"/>
        <v/>
      </c>
      <c r="C930" s="62">
        <f t="shared" si="80"/>
        <v>2</v>
      </c>
      <c r="D930" s="62" t="str">
        <f t="shared" si="81"/>
        <v>C</v>
      </c>
      <c r="E930" s="63">
        <v>32</v>
      </c>
      <c r="F930" s="63">
        <v>17</v>
      </c>
      <c r="G930" s="63">
        <v>39</v>
      </c>
      <c r="H930" s="63">
        <v>34</v>
      </c>
      <c r="I930" s="63">
        <v>43</v>
      </c>
      <c r="J930" s="63"/>
      <c r="K930" s="61">
        <v>2</v>
      </c>
      <c r="L930" t="s">
        <v>153</v>
      </c>
    </row>
    <row r="931" spans="1:12" outlineLevel="1" x14ac:dyDescent="0.25">
      <c r="A931" s="64">
        <f t="shared" si="84"/>
        <v>45</v>
      </c>
      <c r="B931" s="64" t="str">
        <f t="shared" si="82"/>
        <v/>
      </c>
      <c r="C931" s="62">
        <f t="shared" si="80"/>
        <v>3</v>
      </c>
      <c r="D931" s="62" t="str">
        <f t="shared" si="81"/>
        <v>C</v>
      </c>
      <c r="E931" s="63">
        <v>1</v>
      </c>
      <c r="F931" s="63">
        <v>30</v>
      </c>
      <c r="G931" s="63"/>
      <c r="H931" s="63">
        <v>20</v>
      </c>
      <c r="I931" s="63">
        <v>37</v>
      </c>
      <c r="J931" s="63"/>
      <c r="K931" s="61">
        <v>3</v>
      </c>
      <c r="L931" t="s">
        <v>153</v>
      </c>
    </row>
    <row r="932" spans="1:12" outlineLevel="1" x14ac:dyDescent="0.25">
      <c r="A932" s="64">
        <f t="shared" si="84"/>
        <v>45</v>
      </c>
      <c r="B932" s="64" t="str">
        <f t="shared" si="82"/>
        <v/>
      </c>
      <c r="C932" s="62">
        <f t="shared" si="80"/>
        <v>4</v>
      </c>
      <c r="D932" s="62" t="str">
        <f t="shared" si="81"/>
        <v>C</v>
      </c>
      <c r="E932" s="63">
        <v>3</v>
      </c>
      <c r="F932" s="63">
        <v>13</v>
      </c>
      <c r="G932" s="63"/>
      <c r="H932" s="63">
        <v>24</v>
      </c>
      <c r="I932" s="63">
        <v>45</v>
      </c>
      <c r="J932" s="63"/>
      <c r="K932" s="61">
        <v>4</v>
      </c>
      <c r="L932" t="s">
        <v>153</v>
      </c>
    </row>
    <row r="933" spans="1:12" outlineLevel="1" x14ac:dyDescent="0.25">
      <c r="A933" s="64">
        <f t="shared" si="84"/>
        <v>45</v>
      </c>
      <c r="B933" s="64" t="str">
        <f t="shared" si="82"/>
        <v/>
      </c>
      <c r="C933" s="62">
        <f t="shared" si="80"/>
        <v>5</v>
      </c>
      <c r="D933" s="62" t="str">
        <f t="shared" si="81"/>
        <v>C</v>
      </c>
      <c r="E933" s="63">
        <v>9</v>
      </c>
      <c r="F933" s="63">
        <v>31</v>
      </c>
      <c r="G933" s="63"/>
      <c r="H933" s="63">
        <v>7</v>
      </c>
      <c r="I933" s="63">
        <v>28</v>
      </c>
      <c r="J933" s="63"/>
      <c r="K933" s="61">
        <v>5</v>
      </c>
      <c r="L933" t="s">
        <v>153</v>
      </c>
    </row>
    <row r="934" spans="1:12" outlineLevel="1" x14ac:dyDescent="0.25">
      <c r="A934" s="64">
        <f t="shared" si="84"/>
        <v>45</v>
      </c>
      <c r="B934" s="64" t="str">
        <f t="shared" si="82"/>
        <v/>
      </c>
      <c r="C934" s="62">
        <f t="shared" ref="C934:C997" si="85">K934</f>
        <v>6</v>
      </c>
      <c r="D934" s="62" t="str">
        <f t="shared" ref="D934:D997" si="86">IF(C934="","",L934)</f>
        <v>C</v>
      </c>
      <c r="E934" s="63">
        <v>16</v>
      </c>
      <c r="F934" s="63">
        <v>36</v>
      </c>
      <c r="G934" s="63">
        <v>10</v>
      </c>
      <c r="H934" s="63">
        <v>23</v>
      </c>
      <c r="I934" s="63">
        <v>14</v>
      </c>
      <c r="J934" s="63">
        <v>44</v>
      </c>
      <c r="K934" s="61">
        <v>6</v>
      </c>
      <c r="L934" t="s">
        <v>153</v>
      </c>
    </row>
    <row r="935" spans="1:12" outlineLevel="1" x14ac:dyDescent="0.25">
      <c r="A935" s="64">
        <f t="shared" si="84"/>
        <v>45</v>
      </c>
      <c r="B935" s="64" t="str">
        <f t="shared" si="82"/>
        <v/>
      </c>
      <c r="C935" s="62">
        <f t="shared" si="85"/>
        <v>7</v>
      </c>
      <c r="D935" s="62" t="str">
        <f t="shared" si="86"/>
        <v>C</v>
      </c>
      <c r="E935" s="63">
        <v>19</v>
      </c>
      <c r="F935" s="63">
        <v>41</v>
      </c>
      <c r="G935" s="63"/>
      <c r="H935" s="63">
        <v>12</v>
      </c>
      <c r="I935" s="63">
        <v>35</v>
      </c>
      <c r="J935" s="63"/>
      <c r="K935" s="61">
        <v>7</v>
      </c>
      <c r="L935" t="s">
        <v>153</v>
      </c>
    </row>
    <row r="936" spans="1:12" outlineLevel="1" x14ac:dyDescent="0.25">
      <c r="A936" s="64">
        <f t="shared" si="84"/>
        <v>45</v>
      </c>
      <c r="B936" s="64" t="str">
        <f t="shared" si="82"/>
        <v/>
      </c>
      <c r="C936" s="62">
        <f t="shared" si="85"/>
        <v>8</v>
      </c>
      <c r="D936" s="62" t="str">
        <f t="shared" si="86"/>
        <v>C</v>
      </c>
      <c r="E936" s="63">
        <v>38</v>
      </c>
      <c r="F936" s="63">
        <v>25</v>
      </c>
      <c r="G936" s="63"/>
      <c r="H936" s="63">
        <v>6</v>
      </c>
      <c r="I936" s="63">
        <v>29</v>
      </c>
      <c r="J936" s="63"/>
      <c r="K936" s="61">
        <v>8</v>
      </c>
      <c r="L936" t="s">
        <v>153</v>
      </c>
    </row>
    <row r="937" spans="1:12" outlineLevel="1" x14ac:dyDescent="0.25">
      <c r="A937" s="64">
        <f t="shared" si="84"/>
        <v>45</v>
      </c>
      <c r="B937" s="64" t="str">
        <f t="shared" si="82"/>
        <v/>
      </c>
      <c r="C937" s="62">
        <f t="shared" si="85"/>
        <v>9</v>
      </c>
      <c r="D937" s="62" t="str">
        <f t="shared" si="86"/>
        <v>C</v>
      </c>
      <c r="E937" s="63">
        <v>2</v>
      </c>
      <c r="F937" s="63">
        <v>5</v>
      </c>
      <c r="G937" s="63"/>
      <c r="H937" s="63">
        <v>22</v>
      </c>
      <c r="I937" s="63">
        <v>42</v>
      </c>
      <c r="J937" s="63"/>
      <c r="K937" s="61">
        <v>9</v>
      </c>
      <c r="L937" t="s">
        <v>153</v>
      </c>
    </row>
    <row r="938" spans="1:12" outlineLevel="1" x14ac:dyDescent="0.25">
      <c r="A938" s="64">
        <f t="shared" si="84"/>
        <v>45</v>
      </c>
      <c r="B938" s="64" t="str">
        <f t="shared" si="82"/>
        <v/>
      </c>
      <c r="C938" s="62">
        <f t="shared" si="85"/>
        <v>10</v>
      </c>
      <c r="D938" s="62" t="str">
        <f t="shared" si="86"/>
        <v>C</v>
      </c>
      <c r="E938" s="63">
        <v>4</v>
      </c>
      <c r="F938" s="63">
        <v>27</v>
      </c>
      <c r="G938" s="63"/>
      <c r="H938" s="63">
        <v>40</v>
      </c>
      <c r="I938" s="63">
        <v>21</v>
      </c>
      <c r="J938" s="63"/>
      <c r="K938" s="61">
        <v>10</v>
      </c>
      <c r="L938" t="s">
        <v>153</v>
      </c>
    </row>
    <row r="939" spans="1:12" outlineLevel="1" x14ac:dyDescent="0.25">
      <c r="A939" s="64">
        <f t="shared" si="84"/>
        <v>45</v>
      </c>
      <c r="B939" s="64" t="str">
        <f t="shared" si="82"/>
        <v/>
      </c>
      <c r="C939" s="62">
        <f t="shared" si="85"/>
        <v>1</v>
      </c>
      <c r="D939" s="62" t="str">
        <f t="shared" si="86"/>
        <v>D</v>
      </c>
      <c r="E939" s="215">
        <v>19</v>
      </c>
      <c r="F939" s="215">
        <v>33</v>
      </c>
      <c r="G939" s="215">
        <v>38</v>
      </c>
      <c r="H939" s="215">
        <v>23</v>
      </c>
      <c r="I939" s="215">
        <v>25</v>
      </c>
      <c r="J939" s="215">
        <v>36</v>
      </c>
      <c r="K939" s="61">
        <v>1</v>
      </c>
      <c r="L939" t="s">
        <v>154</v>
      </c>
    </row>
    <row r="940" spans="1:12" outlineLevel="1" x14ac:dyDescent="0.25">
      <c r="A940" s="64">
        <f t="shared" si="84"/>
        <v>45</v>
      </c>
      <c r="B940" s="64" t="str">
        <f t="shared" si="82"/>
        <v/>
      </c>
      <c r="C940" s="62">
        <f t="shared" si="85"/>
        <v>2</v>
      </c>
      <c r="D940" s="62" t="str">
        <f t="shared" si="86"/>
        <v>D</v>
      </c>
      <c r="E940" s="215">
        <v>28</v>
      </c>
      <c r="F940" s="215">
        <v>45</v>
      </c>
      <c r="G940" s="215"/>
      <c r="H940" s="215">
        <v>24</v>
      </c>
      <c r="I940" s="215">
        <v>43</v>
      </c>
      <c r="J940" s="215"/>
      <c r="K940" s="61">
        <v>2</v>
      </c>
      <c r="L940" t="s">
        <v>154</v>
      </c>
    </row>
    <row r="941" spans="1:12" outlineLevel="1" x14ac:dyDescent="0.25">
      <c r="A941" s="64">
        <f t="shared" si="84"/>
        <v>45</v>
      </c>
      <c r="B941" s="64" t="str">
        <f t="shared" si="82"/>
        <v/>
      </c>
      <c r="C941" s="62">
        <f t="shared" si="85"/>
        <v>3</v>
      </c>
      <c r="D941" s="62" t="str">
        <f t="shared" si="86"/>
        <v>D</v>
      </c>
      <c r="E941" s="215">
        <v>1</v>
      </c>
      <c r="F941" s="215">
        <v>18</v>
      </c>
      <c r="G941" s="215">
        <v>41</v>
      </c>
      <c r="H941" s="215">
        <v>9</v>
      </c>
      <c r="I941" s="215">
        <v>16</v>
      </c>
      <c r="J941" s="215"/>
      <c r="K941" s="61">
        <v>3</v>
      </c>
      <c r="L941" t="s">
        <v>154</v>
      </c>
    </row>
    <row r="942" spans="1:12" outlineLevel="1" x14ac:dyDescent="0.25">
      <c r="A942" s="64">
        <f t="shared" si="84"/>
        <v>45</v>
      </c>
      <c r="B942" s="64" t="str">
        <f t="shared" si="82"/>
        <v/>
      </c>
      <c r="C942" s="62">
        <f t="shared" si="85"/>
        <v>4</v>
      </c>
      <c r="D942" s="62" t="str">
        <f t="shared" si="86"/>
        <v>D</v>
      </c>
      <c r="E942" s="215">
        <v>3</v>
      </c>
      <c r="F942" s="215">
        <v>32</v>
      </c>
      <c r="G942" s="215"/>
      <c r="H942" s="215">
        <v>17</v>
      </c>
      <c r="I942" s="215">
        <v>40</v>
      </c>
      <c r="J942" s="215"/>
      <c r="K942" s="61">
        <v>4</v>
      </c>
      <c r="L942" t="s">
        <v>154</v>
      </c>
    </row>
    <row r="943" spans="1:12" outlineLevel="1" x14ac:dyDescent="0.25">
      <c r="A943" s="64">
        <f t="shared" si="84"/>
        <v>45</v>
      </c>
      <c r="B943" s="64" t="str">
        <f t="shared" si="82"/>
        <v/>
      </c>
      <c r="C943" s="62">
        <f t="shared" si="85"/>
        <v>5</v>
      </c>
      <c r="D943" s="62" t="str">
        <f t="shared" si="86"/>
        <v>D</v>
      </c>
      <c r="E943" s="215">
        <v>4</v>
      </c>
      <c r="F943" s="215">
        <v>13</v>
      </c>
      <c r="G943" s="215"/>
      <c r="H943" s="215">
        <v>6</v>
      </c>
      <c r="I943" s="215">
        <v>21</v>
      </c>
      <c r="J943" s="215"/>
      <c r="K943" s="61">
        <v>5</v>
      </c>
      <c r="L943" t="s">
        <v>154</v>
      </c>
    </row>
    <row r="944" spans="1:12" outlineLevel="1" x14ac:dyDescent="0.25">
      <c r="A944" s="64">
        <f t="shared" si="84"/>
        <v>45</v>
      </c>
      <c r="B944" s="64" t="str">
        <f t="shared" si="82"/>
        <v/>
      </c>
      <c r="C944" s="62">
        <f t="shared" si="85"/>
        <v>6</v>
      </c>
      <c r="D944" s="62" t="str">
        <f t="shared" si="86"/>
        <v>D</v>
      </c>
      <c r="E944" s="215">
        <v>5</v>
      </c>
      <c r="F944" s="215">
        <v>14</v>
      </c>
      <c r="G944" s="215"/>
      <c r="H944" s="215">
        <v>27</v>
      </c>
      <c r="I944" s="215">
        <v>34</v>
      </c>
      <c r="J944" s="215"/>
      <c r="K944" s="61">
        <v>6</v>
      </c>
      <c r="L944" t="s">
        <v>154</v>
      </c>
    </row>
    <row r="945" spans="1:13" outlineLevel="1" x14ac:dyDescent="0.25">
      <c r="A945" s="64">
        <f t="shared" si="84"/>
        <v>45</v>
      </c>
      <c r="B945" s="64" t="str">
        <f t="shared" si="82"/>
        <v/>
      </c>
      <c r="C945" s="62">
        <f t="shared" si="85"/>
        <v>7</v>
      </c>
      <c r="D945" s="62" t="str">
        <f t="shared" si="86"/>
        <v>D</v>
      </c>
      <c r="E945" s="215">
        <v>8</v>
      </c>
      <c r="F945" s="215">
        <v>29</v>
      </c>
      <c r="G945" s="215"/>
      <c r="H945" s="215">
        <v>11</v>
      </c>
      <c r="I945" s="215">
        <v>20</v>
      </c>
      <c r="J945" s="215"/>
      <c r="K945" s="61">
        <v>7</v>
      </c>
      <c r="L945" t="s">
        <v>154</v>
      </c>
    </row>
    <row r="946" spans="1:13" outlineLevel="1" x14ac:dyDescent="0.25">
      <c r="A946" s="64">
        <f t="shared" si="84"/>
        <v>45</v>
      </c>
      <c r="B946" s="64" t="str">
        <f t="shared" si="82"/>
        <v/>
      </c>
      <c r="C946" s="62">
        <f t="shared" si="85"/>
        <v>8</v>
      </c>
      <c r="D946" s="62" t="str">
        <f t="shared" si="86"/>
        <v>D</v>
      </c>
      <c r="E946" s="215">
        <v>7</v>
      </c>
      <c r="F946" s="215">
        <v>22</v>
      </c>
      <c r="G946" s="215">
        <v>39</v>
      </c>
      <c r="H946" s="215">
        <v>12</v>
      </c>
      <c r="I946" s="215">
        <v>35</v>
      </c>
      <c r="J946" s="215">
        <v>42</v>
      </c>
      <c r="K946" s="61">
        <v>8</v>
      </c>
      <c r="L946" t="s">
        <v>154</v>
      </c>
    </row>
    <row r="947" spans="1:13" outlineLevel="1" x14ac:dyDescent="0.25">
      <c r="A947" s="64">
        <f t="shared" si="84"/>
        <v>45</v>
      </c>
      <c r="B947" s="64" t="str">
        <f t="shared" si="82"/>
        <v/>
      </c>
      <c r="C947" s="62">
        <f t="shared" si="85"/>
        <v>9</v>
      </c>
      <c r="D947" s="62" t="str">
        <f t="shared" si="86"/>
        <v>D</v>
      </c>
      <c r="E947" s="215">
        <v>15</v>
      </c>
      <c r="F947" s="215">
        <v>30</v>
      </c>
      <c r="G947" s="215"/>
      <c r="H947" s="215">
        <v>2</v>
      </c>
      <c r="I947" s="215">
        <v>44</v>
      </c>
      <c r="J947" s="215"/>
      <c r="K947" s="61">
        <v>9</v>
      </c>
      <c r="L947" t="s">
        <v>154</v>
      </c>
    </row>
    <row r="948" spans="1:13" ht="15.75" outlineLevel="1" thickBot="1" x14ac:dyDescent="0.3">
      <c r="A948" s="64">
        <f t="shared" si="84"/>
        <v>45</v>
      </c>
      <c r="B948" s="64" t="str">
        <f t="shared" si="82"/>
        <v/>
      </c>
      <c r="C948" s="62">
        <f t="shared" si="85"/>
        <v>10</v>
      </c>
      <c r="D948" s="62" t="str">
        <f t="shared" si="86"/>
        <v>D</v>
      </c>
      <c r="E948" s="215">
        <v>10</v>
      </c>
      <c r="F948" s="215">
        <v>37</v>
      </c>
      <c r="G948" s="215"/>
      <c r="H948" s="215">
        <v>26</v>
      </c>
      <c r="I948" s="215">
        <v>31</v>
      </c>
      <c r="J948" s="215"/>
      <c r="K948" s="61">
        <v>10</v>
      </c>
      <c r="L948" t="s">
        <v>154</v>
      </c>
    </row>
    <row r="949" spans="1:13" ht="15.75" outlineLevel="1" thickTop="1" x14ac:dyDescent="0.25">
      <c r="A949" s="52">
        <v>46</v>
      </c>
      <c r="B949" s="52" t="str">
        <f t="shared" si="82"/>
        <v/>
      </c>
      <c r="C949" s="58">
        <f t="shared" si="85"/>
        <v>1</v>
      </c>
      <c r="D949" s="58" t="str">
        <f t="shared" si="86"/>
        <v>A</v>
      </c>
      <c r="E949" s="59">
        <v>1</v>
      </c>
      <c r="F949" s="59">
        <v>2</v>
      </c>
      <c r="G949" s="59">
        <v>45</v>
      </c>
      <c r="H949" s="59">
        <v>3</v>
      </c>
      <c r="I949" s="59">
        <v>4</v>
      </c>
      <c r="J949" s="59">
        <v>46</v>
      </c>
      <c r="K949" s="61">
        <v>1</v>
      </c>
      <c r="L949" t="s">
        <v>151</v>
      </c>
      <c r="M949" s="186" t="s">
        <v>281</v>
      </c>
    </row>
    <row r="950" spans="1:13" outlineLevel="1" x14ac:dyDescent="0.25">
      <c r="A950" s="52">
        <f t="shared" si="84"/>
        <v>46</v>
      </c>
      <c r="B950" s="52" t="str">
        <f t="shared" si="82"/>
        <v/>
      </c>
      <c r="C950" s="58">
        <f t="shared" si="85"/>
        <v>2</v>
      </c>
      <c r="D950" s="58" t="str">
        <f t="shared" si="86"/>
        <v>A</v>
      </c>
      <c r="E950" s="59">
        <v>5</v>
      </c>
      <c r="F950" s="59">
        <v>6</v>
      </c>
      <c r="G950" s="59"/>
      <c r="H950" s="59">
        <v>7</v>
      </c>
      <c r="I950" s="59">
        <v>8</v>
      </c>
      <c r="J950" s="59"/>
      <c r="K950" s="61">
        <v>2</v>
      </c>
      <c r="L950" t="s">
        <v>151</v>
      </c>
    </row>
    <row r="951" spans="1:13" outlineLevel="1" x14ac:dyDescent="0.25">
      <c r="A951" s="52">
        <f t="shared" si="84"/>
        <v>46</v>
      </c>
      <c r="B951" s="52" t="str">
        <f t="shared" si="82"/>
        <v/>
      </c>
      <c r="C951" s="58">
        <f t="shared" si="85"/>
        <v>3</v>
      </c>
      <c r="D951" s="58" t="str">
        <f t="shared" si="86"/>
        <v>A</v>
      </c>
      <c r="E951" s="59">
        <v>9</v>
      </c>
      <c r="F951" s="59">
        <v>10</v>
      </c>
      <c r="G951" s="59"/>
      <c r="H951" s="59">
        <v>11</v>
      </c>
      <c r="I951" s="59">
        <v>12</v>
      </c>
      <c r="J951" s="59"/>
      <c r="K951" s="61">
        <v>3</v>
      </c>
      <c r="L951" t="s">
        <v>151</v>
      </c>
    </row>
    <row r="952" spans="1:13" outlineLevel="1" x14ac:dyDescent="0.25">
      <c r="A952" s="52">
        <f t="shared" si="84"/>
        <v>46</v>
      </c>
      <c r="B952" s="52" t="str">
        <f t="shared" si="82"/>
        <v/>
      </c>
      <c r="C952" s="58">
        <f t="shared" si="85"/>
        <v>4</v>
      </c>
      <c r="D952" s="58" t="str">
        <f t="shared" si="86"/>
        <v>A</v>
      </c>
      <c r="E952" s="59">
        <v>13</v>
      </c>
      <c r="F952" s="59">
        <v>14</v>
      </c>
      <c r="G952" s="59"/>
      <c r="H952" s="59">
        <v>15</v>
      </c>
      <c r="I952" s="59">
        <v>16</v>
      </c>
      <c r="J952" s="59"/>
      <c r="K952" s="61">
        <v>4</v>
      </c>
      <c r="L952" t="s">
        <v>151</v>
      </c>
    </row>
    <row r="953" spans="1:13" outlineLevel="1" x14ac:dyDescent="0.25">
      <c r="A953" s="52">
        <f t="shared" si="84"/>
        <v>46</v>
      </c>
      <c r="B953" s="52" t="str">
        <f t="shared" si="82"/>
        <v/>
      </c>
      <c r="C953" s="58">
        <f t="shared" si="85"/>
        <v>5</v>
      </c>
      <c r="D953" s="58" t="str">
        <f t="shared" si="86"/>
        <v>A</v>
      </c>
      <c r="E953" s="59">
        <v>17</v>
      </c>
      <c r="F953" s="59">
        <v>18</v>
      </c>
      <c r="G953" s="59"/>
      <c r="H953" s="59">
        <v>19</v>
      </c>
      <c r="I953" s="59">
        <v>20</v>
      </c>
      <c r="J953" s="59"/>
      <c r="K953" s="61">
        <v>5</v>
      </c>
      <c r="L953" t="s">
        <v>151</v>
      </c>
    </row>
    <row r="954" spans="1:13" outlineLevel="1" x14ac:dyDescent="0.25">
      <c r="A954" s="52">
        <f t="shared" si="84"/>
        <v>46</v>
      </c>
      <c r="B954" s="52" t="str">
        <f t="shared" si="82"/>
        <v/>
      </c>
      <c r="C954" s="58">
        <f t="shared" si="85"/>
        <v>6</v>
      </c>
      <c r="D954" s="58" t="str">
        <f t="shared" si="86"/>
        <v>A</v>
      </c>
      <c r="E954" s="59">
        <v>21</v>
      </c>
      <c r="F954" s="59">
        <v>22</v>
      </c>
      <c r="G954" s="59"/>
      <c r="H954" s="59">
        <v>23</v>
      </c>
      <c r="I954" s="59">
        <v>24</v>
      </c>
      <c r="J954" s="59"/>
      <c r="K954" s="61">
        <v>6</v>
      </c>
      <c r="L954" t="s">
        <v>151</v>
      </c>
    </row>
    <row r="955" spans="1:13" outlineLevel="1" x14ac:dyDescent="0.25">
      <c r="A955" s="52">
        <f t="shared" si="84"/>
        <v>46</v>
      </c>
      <c r="B955" s="52" t="str">
        <f t="shared" si="82"/>
        <v/>
      </c>
      <c r="C955" s="58">
        <f t="shared" si="85"/>
        <v>7</v>
      </c>
      <c r="D955" s="58" t="str">
        <f t="shared" si="86"/>
        <v>A</v>
      </c>
      <c r="E955" s="59">
        <v>25</v>
      </c>
      <c r="F955" s="59">
        <v>26</v>
      </c>
      <c r="G955" s="59">
        <v>41</v>
      </c>
      <c r="H955" s="59">
        <v>27</v>
      </c>
      <c r="I955" s="59">
        <v>28</v>
      </c>
      <c r="J955" s="59">
        <v>42</v>
      </c>
      <c r="K955" s="61">
        <v>7</v>
      </c>
      <c r="L955" t="s">
        <v>151</v>
      </c>
    </row>
    <row r="956" spans="1:13" outlineLevel="1" x14ac:dyDescent="0.25">
      <c r="A956" s="52">
        <f t="shared" si="84"/>
        <v>46</v>
      </c>
      <c r="B956" s="52" t="str">
        <f t="shared" si="82"/>
        <v/>
      </c>
      <c r="C956" s="58">
        <f t="shared" si="85"/>
        <v>8</v>
      </c>
      <c r="D956" s="58" t="str">
        <f t="shared" si="86"/>
        <v>A</v>
      </c>
      <c r="E956" s="59">
        <v>29</v>
      </c>
      <c r="F956" s="59">
        <v>30</v>
      </c>
      <c r="G956" s="59">
        <v>43</v>
      </c>
      <c r="H956" s="59">
        <v>31</v>
      </c>
      <c r="I956" s="59">
        <v>32</v>
      </c>
      <c r="J956" s="59">
        <v>44</v>
      </c>
      <c r="K956" s="61">
        <v>8</v>
      </c>
      <c r="L956" t="s">
        <v>151</v>
      </c>
    </row>
    <row r="957" spans="1:13" outlineLevel="1" x14ac:dyDescent="0.25">
      <c r="A957" s="52">
        <f t="shared" si="84"/>
        <v>46</v>
      </c>
      <c r="B957" s="52" t="str">
        <f t="shared" si="82"/>
        <v/>
      </c>
      <c r="C957" s="58">
        <f t="shared" si="85"/>
        <v>9</v>
      </c>
      <c r="D957" s="58" t="str">
        <f t="shared" si="86"/>
        <v>A</v>
      </c>
      <c r="E957" s="59">
        <v>33</v>
      </c>
      <c r="F957" s="59">
        <v>34</v>
      </c>
      <c r="G957" s="59"/>
      <c r="H957" s="59">
        <v>35</v>
      </c>
      <c r="I957" s="59">
        <v>36</v>
      </c>
      <c r="J957" s="59"/>
      <c r="K957" s="61">
        <v>9</v>
      </c>
      <c r="L957" t="s">
        <v>151</v>
      </c>
    </row>
    <row r="958" spans="1:13" outlineLevel="1" x14ac:dyDescent="0.25">
      <c r="A958" s="52">
        <f t="shared" si="84"/>
        <v>46</v>
      </c>
      <c r="B958" s="52" t="str">
        <f t="shared" si="82"/>
        <v/>
      </c>
      <c r="C958" s="58">
        <f t="shared" si="85"/>
        <v>10</v>
      </c>
      <c r="D958" s="58" t="str">
        <f t="shared" si="86"/>
        <v>A</v>
      </c>
      <c r="E958" s="59">
        <v>37</v>
      </c>
      <c r="F958" s="59">
        <v>38</v>
      </c>
      <c r="G958" s="59"/>
      <c r="H958" s="59">
        <v>39</v>
      </c>
      <c r="I958" s="59">
        <v>40</v>
      </c>
      <c r="J958" s="59"/>
      <c r="K958" s="61">
        <v>10</v>
      </c>
      <c r="L958" t="s">
        <v>151</v>
      </c>
    </row>
    <row r="959" spans="1:13" outlineLevel="1" x14ac:dyDescent="0.25">
      <c r="A959" s="52">
        <f t="shared" si="84"/>
        <v>46</v>
      </c>
      <c r="B959" s="52" t="str">
        <f t="shared" si="82"/>
        <v/>
      </c>
      <c r="C959" s="58">
        <f t="shared" si="85"/>
        <v>1</v>
      </c>
      <c r="D959" s="58" t="str">
        <f t="shared" si="86"/>
        <v>B</v>
      </c>
      <c r="E959" s="59">
        <v>24</v>
      </c>
      <c r="F959" s="59">
        <v>37</v>
      </c>
      <c r="G959" s="59">
        <v>17</v>
      </c>
      <c r="H959" s="59">
        <v>20</v>
      </c>
      <c r="I959" s="59">
        <v>35</v>
      </c>
      <c r="J959" s="59">
        <v>38</v>
      </c>
      <c r="K959" s="61">
        <v>1</v>
      </c>
      <c r="L959" t="s">
        <v>152</v>
      </c>
    </row>
    <row r="960" spans="1:13" outlineLevel="1" x14ac:dyDescent="0.25">
      <c r="A960" s="52">
        <f t="shared" si="84"/>
        <v>46</v>
      </c>
      <c r="B960" s="52" t="str">
        <f t="shared" si="82"/>
        <v/>
      </c>
      <c r="C960" s="58">
        <f t="shared" si="85"/>
        <v>2</v>
      </c>
      <c r="D960" s="58" t="str">
        <f t="shared" si="86"/>
        <v>B</v>
      </c>
      <c r="E960" s="59">
        <v>9</v>
      </c>
      <c r="F960" s="59">
        <v>40</v>
      </c>
      <c r="G960" s="59">
        <v>18</v>
      </c>
      <c r="H960" s="59">
        <v>13</v>
      </c>
      <c r="I960" s="59">
        <v>7</v>
      </c>
      <c r="J960" s="59">
        <v>22</v>
      </c>
      <c r="K960" s="61">
        <v>2</v>
      </c>
      <c r="L960" t="s">
        <v>152</v>
      </c>
    </row>
    <row r="961" spans="1:12" outlineLevel="1" x14ac:dyDescent="0.25">
      <c r="A961" s="52">
        <f t="shared" si="84"/>
        <v>46</v>
      </c>
      <c r="B961" s="52" t="str">
        <f t="shared" si="82"/>
        <v/>
      </c>
      <c r="C961" s="58">
        <f t="shared" si="85"/>
        <v>3</v>
      </c>
      <c r="D961" s="58" t="str">
        <f t="shared" si="86"/>
        <v>B</v>
      </c>
      <c r="E961" s="59">
        <v>1</v>
      </c>
      <c r="F961" s="59">
        <v>36</v>
      </c>
      <c r="G961" s="59"/>
      <c r="H961" s="59">
        <v>12</v>
      </c>
      <c r="I961" s="59">
        <v>39</v>
      </c>
      <c r="J961" s="59"/>
      <c r="K961" s="61">
        <v>3</v>
      </c>
      <c r="L961" t="s">
        <v>152</v>
      </c>
    </row>
    <row r="962" spans="1:12" outlineLevel="1" x14ac:dyDescent="0.25">
      <c r="A962" s="52">
        <f t="shared" si="84"/>
        <v>46</v>
      </c>
      <c r="B962" s="52" t="str">
        <f t="shared" si="82"/>
        <v/>
      </c>
      <c r="C962" s="58">
        <f t="shared" si="85"/>
        <v>4</v>
      </c>
      <c r="D962" s="58" t="str">
        <f t="shared" si="86"/>
        <v>B</v>
      </c>
      <c r="E962" s="59">
        <v>3</v>
      </c>
      <c r="F962" s="59">
        <v>30</v>
      </c>
      <c r="G962" s="59"/>
      <c r="H962" s="59">
        <v>29</v>
      </c>
      <c r="I962" s="59">
        <v>23</v>
      </c>
      <c r="J962" s="59"/>
      <c r="K962" s="61">
        <v>4</v>
      </c>
      <c r="L962" t="s">
        <v>152</v>
      </c>
    </row>
    <row r="963" spans="1:12" outlineLevel="1" x14ac:dyDescent="0.25">
      <c r="A963" s="52">
        <f t="shared" si="84"/>
        <v>46</v>
      </c>
      <c r="B963" s="52" t="str">
        <f t="shared" si="82"/>
        <v/>
      </c>
      <c r="C963" s="58">
        <f t="shared" si="85"/>
        <v>5</v>
      </c>
      <c r="D963" s="58" t="str">
        <f t="shared" si="86"/>
        <v>B</v>
      </c>
      <c r="E963" s="59">
        <v>46</v>
      </c>
      <c r="F963" s="59">
        <v>41</v>
      </c>
      <c r="G963" s="59"/>
      <c r="H963" s="59">
        <v>6</v>
      </c>
      <c r="I963" s="59">
        <v>33</v>
      </c>
      <c r="J963" s="59"/>
      <c r="K963" s="61">
        <v>5</v>
      </c>
      <c r="L963" t="s">
        <v>152</v>
      </c>
    </row>
    <row r="964" spans="1:12" outlineLevel="1" x14ac:dyDescent="0.25">
      <c r="A964" s="52">
        <f t="shared" si="84"/>
        <v>46</v>
      </c>
      <c r="B964" s="52" t="str">
        <f t="shared" si="82"/>
        <v/>
      </c>
      <c r="C964" s="58">
        <f t="shared" si="85"/>
        <v>6</v>
      </c>
      <c r="D964" s="58" t="str">
        <f t="shared" si="86"/>
        <v>B</v>
      </c>
      <c r="E964" s="59">
        <v>21</v>
      </c>
      <c r="F964" s="59">
        <v>5</v>
      </c>
      <c r="G964" s="59">
        <v>10</v>
      </c>
      <c r="H964" s="59">
        <v>11</v>
      </c>
      <c r="I964" s="59">
        <v>14</v>
      </c>
      <c r="J964" s="59">
        <v>16</v>
      </c>
      <c r="K964" s="61">
        <v>6</v>
      </c>
      <c r="L964" t="s">
        <v>152</v>
      </c>
    </row>
    <row r="965" spans="1:12" outlineLevel="1" x14ac:dyDescent="0.25">
      <c r="A965" s="52">
        <f t="shared" si="84"/>
        <v>46</v>
      </c>
      <c r="B965" s="52" t="str">
        <f t="shared" ref="B965:B1028" si="87">IF(A965&lt;&gt;$B$3,"",$B$3&amp;"-"&amp;D965&amp;"-"&amp;C965)</f>
        <v/>
      </c>
      <c r="C965" s="58">
        <f t="shared" si="85"/>
        <v>7</v>
      </c>
      <c r="D965" s="58" t="str">
        <f t="shared" si="86"/>
        <v>B</v>
      </c>
      <c r="E965" s="59">
        <v>19</v>
      </c>
      <c r="F965" s="59">
        <v>34</v>
      </c>
      <c r="G965" s="59"/>
      <c r="H965" s="59">
        <v>8</v>
      </c>
      <c r="I965" s="59">
        <v>27</v>
      </c>
      <c r="J965" s="59"/>
      <c r="K965" s="61">
        <v>7</v>
      </c>
      <c r="L965" t="s">
        <v>152</v>
      </c>
    </row>
    <row r="966" spans="1:12" outlineLevel="1" x14ac:dyDescent="0.25">
      <c r="A966" s="52">
        <f t="shared" si="84"/>
        <v>46</v>
      </c>
      <c r="B966" s="52" t="str">
        <f t="shared" si="87"/>
        <v/>
      </c>
      <c r="C966" s="58">
        <f t="shared" si="85"/>
        <v>8</v>
      </c>
      <c r="D966" s="58" t="str">
        <f t="shared" si="86"/>
        <v>B</v>
      </c>
      <c r="E966" s="59">
        <v>4</v>
      </c>
      <c r="F966" s="59">
        <v>26</v>
      </c>
      <c r="G966" s="59"/>
      <c r="H966" s="59">
        <v>2</v>
      </c>
      <c r="I966" s="59">
        <v>32</v>
      </c>
      <c r="J966" s="59"/>
      <c r="K966" s="61">
        <v>8</v>
      </c>
      <c r="L966" t="s">
        <v>152</v>
      </c>
    </row>
    <row r="967" spans="1:12" outlineLevel="1" x14ac:dyDescent="0.25">
      <c r="A967" s="52">
        <f t="shared" si="84"/>
        <v>46</v>
      </c>
      <c r="B967" s="52" t="str">
        <f t="shared" si="87"/>
        <v/>
      </c>
      <c r="C967" s="58">
        <f t="shared" si="85"/>
        <v>9</v>
      </c>
      <c r="D967" s="58" t="str">
        <f t="shared" si="86"/>
        <v>B</v>
      </c>
      <c r="E967" s="59">
        <v>43</v>
      </c>
      <c r="F967" s="59">
        <v>25</v>
      </c>
      <c r="G967" s="59"/>
      <c r="H967" s="59">
        <v>15</v>
      </c>
      <c r="I967" s="59">
        <v>44</v>
      </c>
      <c r="J967" s="59"/>
      <c r="K967" s="61">
        <v>9</v>
      </c>
      <c r="L967" t="s">
        <v>152</v>
      </c>
    </row>
    <row r="968" spans="1:12" outlineLevel="1" x14ac:dyDescent="0.25">
      <c r="A968" s="52">
        <f t="shared" si="84"/>
        <v>46</v>
      </c>
      <c r="B968" s="52" t="str">
        <f t="shared" si="87"/>
        <v/>
      </c>
      <c r="C968" s="58">
        <f t="shared" si="85"/>
        <v>10</v>
      </c>
      <c r="D968" s="58" t="str">
        <f t="shared" si="86"/>
        <v>B</v>
      </c>
      <c r="E968" s="59">
        <v>45</v>
      </c>
      <c r="F968" s="59">
        <v>31</v>
      </c>
      <c r="G968" s="59"/>
      <c r="H968" s="59">
        <v>28</v>
      </c>
      <c r="I968" s="59">
        <v>42</v>
      </c>
      <c r="J968" s="59"/>
      <c r="K968" s="61">
        <v>10</v>
      </c>
      <c r="L968" t="s">
        <v>152</v>
      </c>
    </row>
    <row r="969" spans="1:12" outlineLevel="1" x14ac:dyDescent="0.25">
      <c r="A969" s="52">
        <f t="shared" si="84"/>
        <v>46</v>
      </c>
      <c r="B969" s="52" t="str">
        <f t="shared" si="87"/>
        <v/>
      </c>
      <c r="C969" s="58">
        <f t="shared" si="85"/>
        <v>1</v>
      </c>
      <c r="D969" s="58" t="str">
        <f t="shared" si="86"/>
        <v>C</v>
      </c>
      <c r="E969" s="59">
        <v>8</v>
      </c>
      <c r="F969" s="59">
        <v>19</v>
      </c>
      <c r="G969" s="59">
        <v>6</v>
      </c>
      <c r="H969" s="59">
        <v>15</v>
      </c>
      <c r="I969" s="59">
        <v>18</v>
      </c>
      <c r="J969" s="59">
        <v>43</v>
      </c>
      <c r="K969" s="61">
        <v>1</v>
      </c>
      <c r="L969" t="s">
        <v>153</v>
      </c>
    </row>
    <row r="970" spans="1:12" outlineLevel="1" x14ac:dyDescent="0.25">
      <c r="A970" s="52">
        <f t="shared" si="84"/>
        <v>46</v>
      </c>
      <c r="B970" s="52" t="str">
        <f t="shared" si="87"/>
        <v/>
      </c>
      <c r="C970" s="58">
        <f t="shared" si="85"/>
        <v>2</v>
      </c>
      <c r="D970" s="58" t="str">
        <f t="shared" si="86"/>
        <v>C</v>
      </c>
      <c r="E970" s="59">
        <v>12</v>
      </c>
      <c r="F970" s="59">
        <v>39</v>
      </c>
      <c r="G970" s="59">
        <v>26</v>
      </c>
      <c r="H970" s="59">
        <v>34</v>
      </c>
      <c r="I970" s="59">
        <v>46</v>
      </c>
      <c r="J970" s="59">
        <v>45</v>
      </c>
      <c r="K970" s="61">
        <v>2</v>
      </c>
      <c r="L970" t="s">
        <v>153</v>
      </c>
    </row>
    <row r="971" spans="1:12" outlineLevel="1" x14ac:dyDescent="0.25">
      <c r="A971" s="52">
        <f t="shared" si="84"/>
        <v>46</v>
      </c>
      <c r="B971" s="52" t="str">
        <f t="shared" si="87"/>
        <v/>
      </c>
      <c r="C971" s="58">
        <f t="shared" si="85"/>
        <v>3</v>
      </c>
      <c r="D971" s="58" t="str">
        <f t="shared" si="86"/>
        <v>C</v>
      </c>
      <c r="E971" s="59">
        <v>1</v>
      </c>
      <c r="F971" s="59">
        <v>30</v>
      </c>
      <c r="G971" s="59"/>
      <c r="H971" s="59">
        <v>20</v>
      </c>
      <c r="I971" s="59">
        <v>37</v>
      </c>
      <c r="J971" s="59"/>
      <c r="K971" s="61">
        <v>3</v>
      </c>
      <c r="L971" t="s">
        <v>153</v>
      </c>
    </row>
    <row r="972" spans="1:12" outlineLevel="1" x14ac:dyDescent="0.25">
      <c r="A972" s="52">
        <f t="shared" si="84"/>
        <v>46</v>
      </c>
      <c r="B972" s="52" t="str">
        <f t="shared" si="87"/>
        <v/>
      </c>
      <c r="C972" s="58">
        <f t="shared" si="85"/>
        <v>4</v>
      </c>
      <c r="D972" s="58" t="str">
        <f t="shared" si="86"/>
        <v>C</v>
      </c>
      <c r="E972" s="59">
        <v>3</v>
      </c>
      <c r="F972" s="59">
        <v>16</v>
      </c>
      <c r="G972" s="59"/>
      <c r="H972" s="59">
        <v>24</v>
      </c>
      <c r="I972" s="59">
        <v>28</v>
      </c>
      <c r="J972" s="59"/>
      <c r="K972" s="61">
        <v>4</v>
      </c>
      <c r="L972" t="s">
        <v>153</v>
      </c>
    </row>
    <row r="973" spans="1:12" outlineLevel="1" x14ac:dyDescent="0.25">
      <c r="A973" s="52">
        <f t="shared" si="84"/>
        <v>46</v>
      </c>
      <c r="B973" s="52" t="str">
        <f t="shared" si="87"/>
        <v/>
      </c>
      <c r="C973" s="58">
        <f t="shared" si="85"/>
        <v>5</v>
      </c>
      <c r="D973" s="58" t="str">
        <f t="shared" si="86"/>
        <v>C</v>
      </c>
      <c r="E973" s="59">
        <v>9</v>
      </c>
      <c r="F973" s="59">
        <v>14</v>
      </c>
      <c r="G973" s="59"/>
      <c r="H973" s="59">
        <v>7</v>
      </c>
      <c r="I973" s="59">
        <v>17</v>
      </c>
      <c r="J973" s="59"/>
      <c r="K973" s="61">
        <v>5</v>
      </c>
      <c r="L973" t="s">
        <v>153</v>
      </c>
    </row>
    <row r="974" spans="1:12" outlineLevel="1" x14ac:dyDescent="0.25">
      <c r="A974" s="52">
        <f t="shared" ref="A974:A988" si="88">A973</f>
        <v>46</v>
      </c>
      <c r="B974" s="52" t="str">
        <f t="shared" si="87"/>
        <v/>
      </c>
      <c r="C974" s="58">
        <f t="shared" si="85"/>
        <v>6</v>
      </c>
      <c r="D974" s="58" t="str">
        <f t="shared" si="86"/>
        <v>C</v>
      </c>
      <c r="E974" s="59">
        <v>33</v>
      </c>
      <c r="F974" s="59">
        <v>36</v>
      </c>
      <c r="G974" s="59">
        <v>21</v>
      </c>
      <c r="H974" s="59">
        <v>23</v>
      </c>
      <c r="I974" s="59">
        <v>38</v>
      </c>
      <c r="J974" s="59">
        <v>44</v>
      </c>
      <c r="K974" s="61">
        <v>6</v>
      </c>
      <c r="L974" t="s">
        <v>153</v>
      </c>
    </row>
    <row r="975" spans="1:12" outlineLevel="1" x14ac:dyDescent="0.25">
      <c r="A975" s="52">
        <f t="shared" si="88"/>
        <v>46</v>
      </c>
      <c r="B975" s="52" t="str">
        <f t="shared" si="87"/>
        <v/>
      </c>
      <c r="C975" s="58">
        <f t="shared" si="85"/>
        <v>7</v>
      </c>
      <c r="D975" s="58" t="str">
        <f t="shared" si="86"/>
        <v>C</v>
      </c>
      <c r="E975" s="59">
        <v>11</v>
      </c>
      <c r="F975" s="59">
        <v>41</v>
      </c>
      <c r="G975" s="59"/>
      <c r="H975" s="59">
        <v>32</v>
      </c>
      <c r="I975" s="59">
        <v>35</v>
      </c>
      <c r="J975" s="59"/>
      <c r="K975" s="61">
        <v>7</v>
      </c>
      <c r="L975" t="s">
        <v>153</v>
      </c>
    </row>
    <row r="976" spans="1:12" outlineLevel="1" x14ac:dyDescent="0.25">
      <c r="A976" s="52">
        <f t="shared" si="88"/>
        <v>46</v>
      </c>
      <c r="B976" s="52" t="str">
        <f t="shared" si="87"/>
        <v/>
      </c>
      <c r="C976" s="58">
        <f t="shared" si="85"/>
        <v>8</v>
      </c>
      <c r="D976" s="58" t="str">
        <f t="shared" si="86"/>
        <v>C</v>
      </c>
      <c r="E976" s="59">
        <v>10</v>
      </c>
      <c r="F976" s="59">
        <v>25</v>
      </c>
      <c r="G976" s="59"/>
      <c r="H976" s="59">
        <v>22</v>
      </c>
      <c r="I976" s="59">
        <v>29</v>
      </c>
      <c r="J976" s="59"/>
      <c r="K976" s="61">
        <v>8</v>
      </c>
      <c r="L976" t="s">
        <v>153</v>
      </c>
    </row>
    <row r="977" spans="1:13" outlineLevel="1" x14ac:dyDescent="0.25">
      <c r="A977" s="52">
        <f t="shared" si="88"/>
        <v>46</v>
      </c>
      <c r="B977" s="52" t="str">
        <f t="shared" si="87"/>
        <v/>
      </c>
      <c r="C977" s="58">
        <f t="shared" si="85"/>
        <v>9</v>
      </c>
      <c r="D977" s="58" t="str">
        <f t="shared" si="86"/>
        <v>C</v>
      </c>
      <c r="E977" s="59">
        <v>2</v>
      </c>
      <c r="F977" s="59">
        <v>5</v>
      </c>
      <c r="G977" s="59"/>
      <c r="H977" s="59">
        <v>31</v>
      </c>
      <c r="I977" s="59">
        <v>40</v>
      </c>
      <c r="J977" s="59"/>
      <c r="K977" s="61">
        <v>9</v>
      </c>
      <c r="L977" t="s">
        <v>153</v>
      </c>
    </row>
    <row r="978" spans="1:13" outlineLevel="1" x14ac:dyDescent="0.25">
      <c r="A978" s="52">
        <f t="shared" si="88"/>
        <v>46</v>
      </c>
      <c r="B978" s="52" t="str">
        <f t="shared" si="87"/>
        <v/>
      </c>
      <c r="C978" s="58">
        <f t="shared" si="85"/>
        <v>10</v>
      </c>
      <c r="D978" s="58" t="str">
        <f t="shared" si="86"/>
        <v>C</v>
      </c>
      <c r="E978" s="59">
        <v>4</v>
      </c>
      <c r="F978" s="59">
        <v>27</v>
      </c>
      <c r="G978" s="59"/>
      <c r="H978" s="59">
        <v>13</v>
      </c>
      <c r="I978" s="59">
        <v>42</v>
      </c>
      <c r="J978" s="59"/>
      <c r="K978" s="61">
        <v>10</v>
      </c>
      <c r="L978" t="s">
        <v>153</v>
      </c>
    </row>
    <row r="979" spans="1:13" outlineLevel="1" x14ac:dyDescent="0.25">
      <c r="A979" s="52">
        <f t="shared" si="88"/>
        <v>46</v>
      </c>
      <c r="B979" s="52" t="str">
        <f t="shared" si="87"/>
        <v/>
      </c>
      <c r="C979" s="58">
        <f t="shared" si="85"/>
        <v>1</v>
      </c>
      <c r="D979" s="58" t="str">
        <f t="shared" si="86"/>
        <v>D</v>
      </c>
      <c r="E979" s="127">
        <v>19</v>
      </c>
      <c r="F979" s="127">
        <v>33</v>
      </c>
      <c r="G979" s="127">
        <v>42</v>
      </c>
      <c r="H979" s="127">
        <v>2</v>
      </c>
      <c r="I979" s="127">
        <v>23</v>
      </c>
      <c r="J979" s="127">
        <v>25</v>
      </c>
      <c r="K979" s="61">
        <v>1</v>
      </c>
      <c r="L979" t="s">
        <v>154</v>
      </c>
    </row>
    <row r="980" spans="1:13" outlineLevel="1" x14ac:dyDescent="0.25">
      <c r="A980" s="52">
        <f t="shared" si="88"/>
        <v>46</v>
      </c>
      <c r="B980" s="52" t="str">
        <f t="shared" si="87"/>
        <v/>
      </c>
      <c r="C980" s="58">
        <f t="shared" si="85"/>
        <v>2</v>
      </c>
      <c r="D980" s="58" t="str">
        <f t="shared" si="86"/>
        <v>D</v>
      </c>
      <c r="E980" s="127">
        <v>28</v>
      </c>
      <c r="F980" s="127">
        <v>45</v>
      </c>
      <c r="G980" s="127"/>
      <c r="H980" s="127">
        <v>24</v>
      </c>
      <c r="I980" s="127">
        <v>43</v>
      </c>
      <c r="J980" s="127"/>
      <c r="K980" s="61">
        <v>2</v>
      </c>
      <c r="L980" t="s">
        <v>154</v>
      </c>
    </row>
    <row r="981" spans="1:13" outlineLevel="1" x14ac:dyDescent="0.25">
      <c r="A981" s="52">
        <f t="shared" si="88"/>
        <v>46</v>
      </c>
      <c r="B981" s="52" t="str">
        <f t="shared" si="87"/>
        <v/>
      </c>
      <c r="C981" s="58">
        <f t="shared" si="85"/>
        <v>3</v>
      </c>
      <c r="D981" s="58" t="str">
        <f t="shared" si="86"/>
        <v>D</v>
      </c>
      <c r="E981" s="127">
        <v>1</v>
      </c>
      <c r="F981" s="127">
        <v>20</v>
      </c>
      <c r="G981" s="127">
        <v>36</v>
      </c>
      <c r="H981" s="127">
        <v>9</v>
      </c>
      <c r="I981" s="127">
        <v>16</v>
      </c>
      <c r="J981" s="127">
        <v>41</v>
      </c>
      <c r="K981" s="61">
        <v>3</v>
      </c>
      <c r="L981" t="s">
        <v>154</v>
      </c>
    </row>
    <row r="982" spans="1:13" outlineLevel="1" x14ac:dyDescent="0.25">
      <c r="A982" s="52">
        <f t="shared" si="88"/>
        <v>46</v>
      </c>
      <c r="B982" s="52" t="str">
        <f t="shared" si="87"/>
        <v/>
      </c>
      <c r="C982" s="58">
        <f t="shared" si="85"/>
        <v>4</v>
      </c>
      <c r="D982" s="58" t="str">
        <f t="shared" si="86"/>
        <v>D</v>
      </c>
      <c r="E982" s="127">
        <v>3</v>
      </c>
      <c r="F982" s="127">
        <v>32</v>
      </c>
      <c r="G982" s="127"/>
      <c r="H982" s="127">
        <v>17</v>
      </c>
      <c r="I982" s="127">
        <v>40</v>
      </c>
      <c r="J982" s="127"/>
      <c r="K982" s="61">
        <v>4</v>
      </c>
      <c r="L982" t="s">
        <v>154</v>
      </c>
    </row>
    <row r="983" spans="1:13" outlineLevel="1" x14ac:dyDescent="0.25">
      <c r="A983" s="52">
        <f t="shared" si="88"/>
        <v>46</v>
      </c>
      <c r="B983" s="52" t="str">
        <f t="shared" si="87"/>
        <v/>
      </c>
      <c r="C983" s="58">
        <f t="shared" si="85"/>
        <v>5</v>
      </c>
      <c r="D983" s="58" t="str">
        <f t="shared" si="86"/>
        <v>D</v>
      </c>
      <c r="E983" s="127">
        <v>4</v>
      </c>
      <c r="F983" s="127">
        <v>13</v>
      </c>
      <c r="G983" s="127"/>
      <c r="H983" s="127">
        <v>6</v>
      </c>
      <c r="I983" s="127">
        <v>21</v>
      </c>
      <c r="J983" s="127"/>
      <c r="K983" s="61">
        <v>5</v>
      </c>
      <c r="L983" t="s">
        <v>154</v>
      </c>
    </row>
    <row r="984" spans="1:13" outlineLevel="1" x14ac:dyDescent="0.25">
      <c r="A984" s="52">
        <f t="shared" si="88"/>
        <v>46</v>
      </c>
      <c r="B984" s="52" t="str">
        <f t="shared" si="87"/>
        <v/>
      </c>
      <c r="C984" s="58">
        <f t="shared" si="85"/>
        <v>6</v>
      </c>
      <c r="D984" s="58" t="str">
        <f t="shared" si="86"/>
        <v>D</v>
      </c>
      <c r="E984" s="127">
        <v>5</v>
      </c>
      <c r="F984" s="127">
        <v>14</v>
      </c>
      <c r="G984" s="127"/>
      <c r="H984" s="127">
        <v>27</v>
      </c>
      <c r="I984" s="127">
        <v>34</v>
      </c>
      <c r="J984" s="127"/>
      <c r="K984" s="61">
        <v>6</v>
      </c>
      <c r="L984" t="s">
        <v>154</v>
      </c>
    </row>
    <row r="985" spans="1:13" outlineLevel="1" x14ac:dyDescent="0.25">
      <c r="A985" s="52">
        <f t="shared" si="88"/>
        <v>46</v>
      </c>
      <c r="B985" s="52" t="str">
        <f t="shared" si="87"/>
        <v/>
      </c>
      <c r="C985" s="58">
        <f t="shared" si="85"/>
        <v>7</v>
      </c>
      <c r="D985" s="58" t="str">
        <f t="shared" si="86"/>
        <v>D</v>
      </c>
      <c r="E985" s="127">
        <v>8</v>
      </c>
      <c r="F985" s="127">
        <v>29</v>
      </c>
      <c r="G985" s="127"/>
      <c r="H985" s="127">
        <v>11</v>
      </c>
      <c r="I985" s="127">
        <v>18</v>
      </c>
      <c r="J985" s="127"/>
      <c r="K985" s="61">
        <v>7</v>
      </c>
      <c r="L985" t="s">
        <v>154</v>
      </c>
    </row>
    <row r="986" spans="1:13" outlineLevel="1" x14ac:dyDescent="0.25">
      <c r="A986" s="52">
        <f t="shared" si="88"/>
        <v>46</v>
      </c>
      <c r="B986" s="52" t="str">
        <f t="shared" si="87"/>
        <v/>
      </c>
      <c r="C986" s="58">
        <f t="shared" si="85"/>
        <v>8</v>
      </c>
      <c r="D986" s="58" t="str">
        <f t="shared" si="86"/>
        <v>D</v>
      </c>
      <c r="E986" s="127">
        <v>7</v>
      </c>
      <c r="F986" s="127">
        <v>22</v>
      </c>
      <c r="G986" s="127">
        <v>39</v>
      </c>
      <c r="H986" s="127">
        <v>12</v>
      </c>
      <c r="I986" s="127">
        <v>35</v>
      </c>
      <c r="J986" s="127">
        <v>30</v>
      </c>
      <c r="K986" s="61">
        <v>8</v>
      </c>
      <c r="L986" t="s">
        <v>154</v>
      </c>
    </row>
    <row r="987" spans="1:13" outlineLevel="1" x14ac:dyDescent="0.25">
      <c r="A987" s="52">
        <f t="shared" si="88"/>
        <v>46</v>
      </c>
      <c r="B987" s="52" t="str">
        <f t="shared" si="87"/>
        <v/>
      </c>
      <c r="C987" s="58">
        <f t="shared" si="85"/>
        <v>9</v>
      </c>
      <c r="D987" s="58" t="str">
        <f t="shared" si="86"/>
        <v>D</v>
      </c>
      <c r="E987" s="127">
        <v>15</v>
      </c>
      <c r="F987" s="127">
        <v>44</v>
      </c>
      <c r="G987" s="127"/>
      <c r="H987" s="127">
        <v>38</v>
      </c>
      <c r="I987" s="127">
        <v>46</v>
      </c>
      <c r="J987" s="127"/>
      <c r="K987" s="61">
        <v>9</v>
      </c>
      <c r="L987" t="s">
        <v>154</v>
      </c>
    </row>
    <row r="988" spans="1:13" ht="15.75" outlineLevel="1" thickBot="1" x14ac:dyDescent="0.3">
      <c r="A988" s="52">
        <f t="shared" si="88"/>
        <v>46</v>
      </c>
      <c r="B988" s="52" t="str">
        <f t="shared" si="87"/>
        <v/>
      </c>
      <c r="C988" s="58">
        <f t="shared" si="85"/>
        <v>10</v>
      </c>
      <c r="D988" s="58" t="str">
        <f t="shared" si="86"/>
        <v>D</v>
      </c>
      <c r="E988" s="127">
        <v>10</v>
      </c>
      <c r="F988" s="127">
        <v>37</v>
      </c>
      <c r="G988" s="127"/>
      <c r="H988" s="127">
        <v>26</v>
      </c>
      <c r="I988" s="127">
        <v>31</v>
      </c>
      <c r="J988" s="127"/>
      <c r="K988" s="61">
        <v>10</v>
      </c>
      <c r="L988" t="s">
        <v>154</v>
      </c>
    </row>
    <row r="989" spans="1:13" ht="15.75" outlineLevel="1" thickTop="1" x14ac:dyDescent="0.25">
      <c r="A989" s="64">
        <v>47</v>
      </c>
      <c r="B989" s="64" t="str">
        <f t="shared" si="87"/>
        <v/>
      </c>
      <c r="C989" s="62">
        <f t="shared" si="85"/>
        <v>1</v>
      </c>
      <c r="D989" s="62" t="str">
        <f t="shared" si="86"/>
        <v>A</v>
      </c>
      <c r="E989" s="63">
        <v>1</v>
      </c>
      <c r="F989" s="63">
        <v>2</v>
      </c>
      <c r="G989" s="63">
        <v>45</v>
      </c>
      <c r="H989" s="63">
        <v>3</v>
      </c>
      <c r="I989" s="63">
        <v>4</v>
      </c>
      <c r="J989" s="63">
        <v>46</v>
      </c>
      <c r="K989" s="61">
        <v>1</v>
      </c>
      <c r="L989" t="s">
        <v>151</v>
      </c>
      <c r="M989" s="186" t="s">
        <v>281</v>
      </c>
    </row>
    <row r="990" spans="1:13" outlineLevel="1" x14ac:dyDescent="0.25">
      <c r="A990" s="64">
        <f t="shared" ref="A990:A1028" si="89">A989</f>
        <v>47</v>
      </c>
      <c r="B990" s="64" t="str">
        <f t="shared" si="87"/>
        <v/>
      </c>
      <c r="C990" s="62">
        <f t="shared" si="85"/>
        <v>2</v>
      </c>
      <c r="D990" s="62" t="str">
        <f t="shared" si="86"/>
        <v>A</v>
      </c>
      <c r="E990" s="63">
        <v>5</v>
      </c>
      <c r="F990" s="63">
        <v>6</v>
      </c>
      <c r="G990" s="63">
        <v>47</v>
      </c>
      <c r="H990" s="63">
        <v>7</v>
      </c>
      <c r="I990" s="63">
        <v>8</v>
      </c>
      <c r="J990" s="63">
        <v>41</v>
      </c>
      <c r="K990" s="61">
        <v>2</v>
      </c>
      <c r="L990" t="s">
        <v>151</v>
      </c>
    </row>
    <row r="991" spans="1:13" outlineLevel="1" x14ac:dyDescent="0.25">
      <c r="A991" s="64">
        <f t="shared" si="89"/>
        <v>47</v>
      </c>
      <c r="B991" s="64" t="str">
        <f t="shared" si="87"/>
        <v/>
      </c>
      <c r="C991" s="62">
        <f t="shared" si="85"/>
        <v>3</v>
      </c>
      <c r="D991" s="62" t="str">
        <f t="shared" si="86"/>
        <v>A</v>
      </c>
      <c r="E991" s="63">
        <v>9</v>
      </c>
      <c r="F991" s="63">
        <v>10</v>
      </c>
      <c r="G991" s="63"/>
      <c r="H991" s="63">
        <v>11</v>
      </c>
      <c r="I991" s="63">
        <v>12</v>
      </c>
      <c r="J991" s="63"/>
      <c r="K991" s="61">
        <v>3</v>
      </c>
      <c r="L991" t="s">
        <v>151</v>
      </c>
    </row>
    <row r="992" spans="1:13" outlineLevel="1" x14ac:dyDescent="0.25">
      <c r="A992" s="64">
        <f t="shared" si="89"/>
        <v>47</v>
      </c>
      <c r="B992" s="64" t="str">
        <f t="shared" si="87"/>
        <v/>
      </c>
      <c r="C992" s="62">
        <f t="shared" si="85"/>
        <v>4</v>
      </c>
      <c r="D992" s="62" t="str">
        <f t="shared" si="86"/>
        <v>A</v>
      </c>
      <c r="E992" s="63">
        <v>13</v>
      </c>
      <c r="F992" s="63">
        <v>14</v>
      </c>
      <c r="G992" s="63"/>
      <c r="H992" s="63">
        <v>15</v>
      </c>
      <c r="I992" s="63">
        <v>16</v>
      </c>
      <c r="J992" s="63"/>
      <c r="K992" s="61">
        <v>4</v>
      </c>
      <c r="L992" t="s">
        <v>151</v>
      </c>
    </row>
    <row r="993" spans="1:12" outlineLevel="1" x14ac:dyDescent="0.25">
      <c r="A993" s="64">
        <f t="shared" si="89"/>
        <v>47</v>
      </c>
      <c r="B993" s="64" t="str">
        <f t="shared" si="87"/>
        <v/>
      </c>
      <c r="C993" s="62">
        <f t="shared" si="85"/>
        <v>5</v>
      </c>
      <c r="D993" s="62" t="str">
        <f t="shared" si="86"/>
        <v>A</v>
      </c>
      <c r="E993" s="63">
        <v>17</v>
      </c>
      <c r="F993" s="63">
        <v>18</v>
      </c>
      <c r="G993" s="63"/>
      <c r="H993" s="63">
        <v>19</v>
      </c>
      <c r="I993" s="63">
        <v>20</v>
      </c>
      <c r="J993" s="63"/>
      <c r="K993" s="61">
        <v>5</v>
      </c>
      <c r="L993" t="s">
        <v>151</v>
      </c>
    </row>
    <row r="994" spans="1:12" outlineLevel="1" x14ac:dyDescent="0.25">
      <c r="A994" s="64">
        <f t="shared" si="89"/>
        <v>47</v>
      </c>
      <c r="B994" s="64" t="str">
        <f t="shared" si="87"/>
        <v/>
      </c>
      <c r="C994" s="62">
        <f t="shared" si="85"/>
        <v>6</v>
      </c>
      <c r="D994" s="62" t="str">
        <f t="shared" si="86"/>
        <v>A</v>
      </c>
      <c r="E994" s="63">
        <v>21</v>
      </c>
      <c r="F994" s="63">
        <v>22</v>
      </c>
      <c r="G994" s="63"/>
      <c r="H994" s="63">
        <v>23</v>
      </c>
      <c r="I994" s="63">
        <v>24</v>
      </c>
      <c r="J994" s="63"/>
      <c r="K994" s="61">
        <v>6</v>
      </c>
      <c r="L994" t="s">
        <v>151</v>
      </c>
    </row>
    <row r="995" spans="1:12" outlineLevel="1" x14ac:dyDescent="0.25">
      <c r="A995" s="64">
        <f t="shared" si="89"/>
        <v>47</v>
      </c>
      <c r="B995" s="64" t="str">
        <f t="shared" si="87"/>
        <v/>
      </c>
      <c r="C995" s="62">
        <f t="shared" si="85"/>
        <v>7</v>
      </c>
      <c r="D995" s="62" t="str">
        <f t="shared" si="86"/>
        <v>A</v>
      </c>
      <c r="E995" s="63">
        <v>25</v>
      </c>
      <c r="F995" s="63">
        <v>26</v>
      </c>
      <c r="G995" s="63">
        <v>42</v>
      </c>
      <c r="H995" s="63">
        <v>27</v>
      </c>
      <c r="I995" s="63">
        <v>28</v>
      </c>
      <c r="J995" s="63">
        <v>43</v>
      </c>
      <c r="K995" s="61">
        <v>7</v>
      </c>
      <c r="L995" t="s">
        <v>151</v>
      </c>
    </row>
    <row r="996" spans="1:12" outlineLevel="1" x14ac:dyDescent="0.25">
      <c r="A996" s="64">
        <f t="shared" si="89"/>
        <v>47</v>
      </c>
      <c r="B996" s="64" t="str">
        <f t="shared" si="87"/>
        <v/>
      </c>
      <c r="C996" s="62">
        <f t="shared" si="85"/>
        <v>8</v>
      </c>
      <c r="D996" s="62" t="str">
        <f t="shared" si="86"/>
        <v>A</v>
      </c>
      <c r="E996" s="63">
        <v>29</v>
      </c>
      <c r="F996" s="63">
        <v>30</v>
      </c>
      <c r="G996" s="63">
        <v>44</v>
      </c>
      <c r="H996" s="63">
        <v>31</v>
      </c>
      <c r="I996" s="63">
        <v>32</v>
      </c>
      <c r="J996" s="63"/>
      <c r="K996" s="61">
        <v>8</v>
      </c>
      <c r="L996" t="s">
        <v>151</v>
      </c>
    </row>
    <row r="997" spans="1:12" outlineLevel="1" x14ac:dyDescent="0.25">
      <c r="A997" s="64">
        <f t="shared" si="89"/>
        <v>47</v>
      </c>
      <c r="B997" s="64" t="str">
        <f t="shared" si="87"/>
        <v/>
      </c>
      <c r="C997" s="62">
        <f t="shared" si="85"/>
        <v>9</v>
      </c>
      <c r="D997" s="62" t="str">
        <f t="shared" si="86"/>
        <v>A</v>
      </c>
      <c r="E997" s="63">
        <v>33</v>
      </c>
      <c r="F997" s="63">
        <v>34</v>
      </c>
      <c r="G997" s="63"/>
      <c r="H997" s="63">
        <v>35</v>
      </c>
      <c r="I997" s="63">
        <v>36</v>
      </c>
      <c r="J997" s="63"/>
      <c r="K997" s="61">
        <v>9</v>
      </c>
      <c r="L997" t="s">
        <v>151</v>
      </c>
    </row>
    <row r="998" spans="1:12" outlineLevel="1" x14ac:dyDescent="0.25">
      <c r="A998" s="64">
        <f t="shared" si="89"/>
        <v>47</v>
      </c>
      <c r="B998" s="64" t="str">
        <f t="shared" si="87"/>
        <v/>
      </c>
      <c r="C998" s="62">
        <f t="shared" ref="C998:C1061" si="90">K998</f>
        <v>10</v>
      </c>
      <c r="D998" s="62" t="str">
        <f t="shared" ref="D998:D1061" si="91">IF(C998="","",L998)</f>
        <v>A</v>
      </c>
      <c r="E998" s="63">
        <v>37</v>
      </c>
      <c r="F998" s="63">
        <v>38</v>
      </c>
      <c r="G998" s="63"/>
      <c r="H998" s="63">
        <v>39</v>
      </c>
      <c r="I998" s="63">
        <v>40</v>
      </c>
      <c r="J998" s="63"/>
      <c r="K998" s="61">
        <v>10</v>
      </c>
      <c r="L998" t="s">
        <v>151</v>
      </c>
    </row>
    <row r="999" spans="1:12" outlineLevel="1" x14ac:dyDescent="0.25">
      <c r="A999" s="64">
        <f t="shared" si="89"/>
        <v>47</v>
      </c>
      <c r="B999" s="64" t="str">
        <f t="shared" si="87"/>
        <v/>
      </c>
      <c r="C999" s="62">
        <f t="shared" si="90"/>
        <v>1</v>
      </c>
      <c r="D999" s="62" t="str">
        <f t="shared" si="91"/>
        <v>B</v>
      </c>
      <c r="E999" s="63">
        <v>14</v>
      </c>
      <c r="F999" s="63">
        <v>32</v>
      </c>
      <c r="G999" s="63">
        <v>22</v>
      </c>
      <c r="H999" s="63">
        <v>31</v>
      </c>
      <c r="I999" s="63">
        <v>36</v>
      </c>
      <c r="J999" s="63">
        <v>40</v>
      </c>
      <c r="K999" s="61">
        <v>1</v>
      </c>
      <c r="L999" t="s">
        <v>152</v>
      </c>
    </row>
    <row r="1000" spans="1:12" outlineLevel="1" x14ac:dyDescent="0.25">
      <c r="A1000" s="64">
        <f t="shared" si="89"/>
        <v>47</v>
      </c>
      <c r="B1000" s="64" t="str">
        <f t="shared" si="87"/>
        <v/>
      </c>
      <c r="C1000" s="62">
        <f t="shared" si="90"/>
        <v>2</v>
      </c>
      <c r="D1000" s="62" t="str">
        <f t="shared" si="91"/>
        <v>B</v>
      </c>
      <c r="E1000" s="63">
        <v>21</v>
      </c>
      <c r="F1000" s="63">
        <v>10</v>
      </c>
      <c r="G1000" s="63">
        <v>23</v>
      </c>
      <c r="H1000" s="63">
        <v>15</v>
      </c>
      <c r="I1000" s="63">
        <v>20</v>
      </c>
      <c r="J1000" s="63">
        <v>13</v>
      </c>
      <c r="K1000" s="61">
        <v>2</v>
      </c>
      <c r="L1000" t="s">
        <v>152</v>
      </c>
    </row>
    <row r="1001" spans="1:12" outlineLevel="1" x14ac:dyDescent="0.25">
      <c r="A1001" s="64">
        <f t="shared" si="89"/>
        <v>47</v>
      </c>
      <c r="B1001" s="64" t="str">
        <f t="shared" si="87"/>
        <v/>
      </c>
      <c r="C1001" s="62">
        <f t="shared" si="90"/>
        <v>3</v>
      </c>
      <c r="D1001" s="62" t="str">
        <f t="shared" si="91"/>
        <v>B</v>
      </c>
      <c r="E1001" s="63">
        <v>5</v>
      </c>
      <c r="F1001" s="63">
        <v>30</v>
      </c>
      <c r="G1001" s="63"/>
      <c r="H1001" s="63">
        <v>43</v>
      </c>
      <c r="I1001" s="63">
        <v>26</v>
      </c>
      <c r="J1001" s="63"/>
      <c r="K1001" s="61">
        <v>3</v>
      </c>
      <c r="L1001" t="s">
        <v>152</v>
      </c>
    </row>
    <row r="1002" spans="1:12" outlineLevel="1" x14ac:dyDescent="0.25">
      <c r="A1002" s="64">
        <f t="shared" si="89"/>
        <v>47</v>
      </c>
      <c r="B1002" s="64" t="str">
        <f t="shared" si="87"/>
        <v/>
      </c>
      <c r="C1002" s="62">
        <f t="shared" si="90"/>
        <v>4</v>
      </c>
      <c r="D1002" s="62" t="str">
        <f t="shared" si="91"/>
        <v>B</v>
      </c>
      <c r="E1002" s="63">
        <v>2</v>
      </c>
      <c r="F1002" s="63">
        <v>25</v>
      </c>
      <c r="G1002" s="63"/>
      <c r="H1002" s="63">
        <v>4</v>
      </c>
      <c r="I1002" s="63">
        <v>28</v>
      </c>
      <c r="J1002" s="63"/>
      <c r="K1002" s="61">
        <v>4</v>
      </c>
      <c r="L1002" t="s">
        <v>152</v>
      </c>
    </row>
    <row r="1003" spans="1:12" outlineLevel="1" x14ac:dyDescent="0.25">
      <c r="A1003" s="64">
        <f t="shared" si="89"/>
        <v>47</v>
      </c>
      <c r="B1003" s="64" t="str">
        <f t="shared" si="87"/>
        <v/>
      </c>
      <c r="C1003" s="62">
        <f t="shared" si="90"/>
        <v>5</v>
      </c>
      <c r="D1003" s="62" t="str">
        <f t="shared" si="91"/>
        <v>B</v>
      </c>
      <c r="E1003" s="63">
        <v>6</v>
      </c>
      <c r="F1003" s="63">
        <v>41</v>
      </c>
      <c r="G1003" s="63"/>
      <c r="H1003" s="63">
        <v>27</v>
      </c>
      <c r="I1003" s="63">
        <v>24</v>
      </c>
      <c r="J1003" s="63"/>
      <c r="K1003" s="61">
        <v>5</v>
      </c>
      <c r="L1003" t="s">
        <v>152</v>
      </c>
    </row>
    <row r="1004" spans="1:12" outlineLevel="1" x14ac:dyDescent="0.25">
      <c r="A1004" s="64">
        <f t="shared" si="89"/>
        <v>47</v>
      </c>
      <c r="B1004" s="64" t="str">
        <f t="shared" si="87"/>
        <v/>
      </c>
      <c r="C1004" s="62">
        <f t="shared" si="90"/>
        <v>6</v>
      </c>
      <c r="D1004" s="62" t="str">
        <f t="shared" si="91"/>
        <v>B</v>
      </c>
      <c r="E1004" s="63">
        <v>37</v>
      </c>
      <c r="F1004" s="63">
        <v>17</v>
      </c>
      <c r="G1004" s="63">
        <v>19</v>
      </c>
      <c r="H1004" s="63">
        <v>11</v>
      </c>
      <c r="I1004" s="63">
        <v>9</v>
      </c>
      <c r="J1004" s="63">
        <v>39</v>
      </c>
      <c r="K1004" s="61">
        <v>6</v>
      </c>
      <c r="L1004" t="s">
        <v>152</v>
      </c>
    </row>
    <row r="1005" spans="1:12" outlineLevel="1" x14ac:dyDescent="0.25">
      <c r="A1005" s="64">
        <f t="shared" si="89"/>
        <v>47</v>
      </c>
      <c r="B1005" s="64" t="str">
        <f t="shared" si="87"/>
        <v/>
      </c>
      <c r="C1005" s="62">
        <f t="shared" si="90"/>
        <v>7</v>
      </c>
      <c r="D1005" s="62" t="str">
        <f t="shared" si="91"/>
        <v>B</v>
      </c>
      <c r="E1005" s="63">
        <v>18</v>
      </c>
      <c r="F1005" s="63">
        <v>16</v>
      </c>
      <c r="G1005" s="63">
        <v>12</v>
      </c>
      <c r="H1005" s="63">
        <v>35</v>
      </c>
      <c r="I1005" s="63">
        <v>42</v>
      </c>
      <c r="J1005" s="63"/>
      <c r="K1005" s="61">
        <v>7</v>
      </c>
      <c r="L1005" t="s">
        <v>152</v>
      </c>
    </row>
    <row r="1006" spans="1:12" outlineLevel="1" x14ac:dyDescent="0.25">
      <c r="A1006" s="64">
        <f t="shared" si="89"/>
        <v>47</v>
      </c>
      <c r="B1006" s="64" t="str">
        <f t="shared" si="87"/>
        <v/>
      </c>
      <c r="C1006" s="62">
        <f t="shared" si="90"/>
        <v>8</v>
      </c>
      <c r="D1006" s="62" t="str">
        <f t="shared" si="91"/>
        <v>B</v>
      </c>
      <c r="E1006" s="63">
        <v>1</v>
      </c>
      <c r="F1006" s="63">
        <v>45</v>
      </c>
      <c r="G1006" s="63"/>
      <c r="H1006" s="63">
        <v>33</v>
      </c>
      <c r="I1006" s="63">
        <v>38</v>
      </c>
      <c r="J1006" s="63"/>
      <c r="K1006" s="61">
        <v>8</v>
      </c>
      <c r="L1006" t="s">
        <v>152</v>
      </c>
    </row>
    <row r="1007" spans="1:12" outlineLevel="1" x14ac:dyDescent="0.25">
      <c r="A1007" s="64">
        <f t="shared" si="89"/>
        <v>47</v>
      </c>
      <c r="B1007" s="64" t="str">
        <f t="shared" si="87"/>
        <v/>
      </c>
      <c r="C1007" s="62">
        <f t="shared" si="90"/>
        <v>9</v>
      </c>
      <c r="D1007" s="62" t="str">
        <f t="shared" si="91"/>
        <v>B</v>
      </c>
      <c r="E1007" s="63">
        <v>46</v>
      </c>
      <c r="F1007" s="63">
        <v>47</v>
      </c>
      <c r="G1007" s="63"/>
      <c r="H1007" s="63">
        <v>3</v>
      </c>
      <c r="I1007" s="63">
        <v>8</v>
      </c>
      <c r="J1007" s="63"/>
      <c r="K1007" s="61">
        <v>9</v>
      </c>
      <c r="L1007" t="s">
        <v>152</v>
      </c>
    </row>
    <row r="1008" spans="1:12" outlineLevel="1" x14ac:dyDescent="0.25">
      <c r="A1008" s="64">
        <f t="shared" si="89"/>
        <v>47</v>
      </c>
      <c r="B1008" s="64" t="str">
        <f t="shared" si="87"/>
        <v/>
      </c>
      <c r="C1008" s="62">
        <f t="shared" si="90"/>
        <v>10</v>
      </c>
      <c r="D1008" s="62" t="str">
        <f t="shared" si="91"/>
        <v>B</v>
      </c>
      <c r="E1008" s="63">
        <v>29</v>
      </c>
      <c r="F1008" s="63">
        <v>34</v>
      </c>
      <c r="G1008" s="63"/>
      <c r="H1008" s="63">
        <v>7</v>
      </c>
      <c r="I1008" s="63">
        <v>44</v>
      </c>
      <c r="J1008" s="63"/>
      <c r="K1008" s="61">
        <v>10</v>
      </c>
      <c r="L1008" t="s">
        <v>152</v>
      </c>
    </row>
    <row r="1009" spans="1:12" outlineLevel="1" x14ac:dyDescent="0.25">
      <c r="A1009" s="64">
        <f t="shared" si="89"/>
        <v>47</v>
      </c>
      <c r="B1009" s="64" t="str">
        <f t="shared" si="87"/>
        <v/>
      </c>
      <c r="C1009" s="62">
        <f t="shared" si="90"/>
        <v>1</v>
      </c>
      <c r="D1009" s="62" t="str">
        <f t="shared" si="91"/>
        <v>C</v>
      </c>
      <c r="E1009" s="63">
        <v>35</v>
      </c>
      <c r="F1009" s="63">
        <v>11</v>
      </c>
      <c r="G1009" s="63">
        <v>37</v>
      </c>
      <c r="H1009" s="63">
        <v>15</v>
      </c>
      <c r="I1009" s="63">
        <v>14</v>
      </c>
      <c r="J1009" s="63">
        <v>23</v>
      </c>
      <c r="K1009" s="61">
        <v>1</v>
      </c>
      <c r="L1009" t="s">
        <v>153</v>
      </c>
    </row>
    <row r="1010" spans="1:12" outlineLevel="1" x14ac:dyDescent="0.25">
      <c r="A1010" s="64">
        <f t="shared" si="89"/>
        <v>47</v>
      </c>
      <c r="B1010" s="64" t="str">
        <f t="shared" si="87"/>
        <v/>
      </c>
      <c r="C1010" s="62">
        <f t="shared" si="90"/>
        <v>2</v>
      </c>
      <c r="D1010" s="62" t="str">
        <f t="shared" si="91"/>
        <v>C</v>
      </c>
      <c r="E1010" s="63">
        <v>24</v>
      </c>
      <c r="F1010" s="63">
        <v>17</v>
      </c>
      <c r="G1010" s="63">
        <v>44</v>
      </c>
      <c r="H1010" s="63">
        <v>26</v>
      </c>
      <c r="I1010" s="63">
        <v>34</v>
      </c>
      <c r="J1010" s="63">
        <v>45</v>
      </c>
      <c r="K1010" s="61">
        <v>2</v>
      </c>
      <c r="L1010" t="s">
        <v>153</v>
      </c>
    </row>
    <row r="1011" spans="1:12" outlineLevel="1" x14ac:dyDescent="0.25">
      <c r="A1011" s="64">
        <f t="shared" si="89"/>
        <v>47</v>
      </c>
      <c r="B1011" s="64" t="str">
        <f t="shared" si="87"/>
        <v/>
      </c>
      <c r="C1011" s="62">
        <f t="shared" si="90"/>
        <v>3</v>
      </c>
      <c r="D1011" s="62" t="str">
        <f t="shared" si="91"/>
        <v>C</v>
      </c>
      <c r="E1011" s="63">
        <v>1</v>
      </c>
      <c r="F1011" s="63">
        <v>30</v>
      </c>
      <c r="G1011" s="63"/>
      <c r="H1011" s="63">
        <v>20</v>
      </c>
      <c r="I1011" s="63">
        <v>31</v>
      </c>
      <c r="J1011" s="63"/>
      <c r="K1011" s="61">
        <v>3</v>
      </c>
      <c r="L1011" t="s">
        <v>153</v>
      </c>
    </row>
    <row r="1012" spans="1:12" outlineLevel="1" x14ac:dyDescent="0.25">
      <c r="A1012" s="64">
        <f t="shared" si="89"/>
        <v>47</v>
      </c>
      <c r="B1012" s="64" t="str">
        <f t="shared" si="87"/>
        <v/>
      </c>
      <c r="C1012" s="62">
        <f t="shared" si="90"/>
        <v>4</v>
      </c>
      <c r="D1012" s="62" t="str">
        <f t="shared" si="91"/>
        <v>C</v>
      </c>
      <c r="E1012" s="63">
        <v>3</v>
      </c>
      <c r="F1012" s="63">
        <v>16</v>
      </c>
      <c r="G1012" s="63"/>
      <c r="H1012" s="63">
        <v>12</v>
      </c>
      <c r="I1012" s="63">
        <v>39</v>
      </c>
      <c r="J1012" s="63"/>
      <c r="K1012" s="61">
        <v>4</v>
      </c>
      <c r="L1012" t="s">
        <v>153</v>
      </c>
    </row>
    <row r="1013" spans="1:12" outlineLevel="1" x14ac:dyDescent="0.25">
      <c r="A1013" s="64">
        <f t="shared" si="89"/>
        <v>47</v>
      </c>
      <c r="B1013" s="64" t="str">
        <f t="shared" si="87"/>
        <v/>
      </c>
      <c r="C1013" s="62">
        <f t="shared" si="90"/>
        <v>5</v>
      </c>
      <c r="D1013" s="62" t="str">
        <f t="shared" si="91"/>
        <v>C</v>
      </c>
      <c r="E1013" s="63">
        <v>9</v>
      </c>
      <c r="F1013" s="63">
        <v>18</v>
      </c>
      <c r="G1013" s="63"/>
      <c r="H1013" s="63">
        <v>7</v>
      </c>
      <c r="I1013" s="63">
        <v>28</v>
      </c>
      <c r="J1013" s="63"/>
      <c r="K1013" s="61">
        <v>5</v>
      </c>
      <c r="L1013" t="s">
        <v>153</v>
      </c>
    </row>
    <row r="1014" spans="1:12" outlineLevel="1" x14ac:dyDescent="0.25">
      <c r="A1014" s="64">
        <f t="shared" si="89"/>
        <v>47</v>
      </c>
      <c r="B1014" s="64" t="str">
        <f t="shared" si="87"/>
        <v/>
      </c>
      <c r="C1014" s="62">
        <f t="shared" si="90"/>
        <v>6</v>
      </c>
      <c r="D1014" s="62" t="str">
        <f t="shared" si="91"/>
        <v>C</v>
      </c>
      <c r="E1014" s="63">
        <v>13</v>
      </c>
      <c r="F1014" s="63">
        <v>36</v>
      </c>
      <c r="G1014" s="63">
        <v>47</v>
      </c>
      <c r="H1014" s="63">
        <v>43</v>
      </c>
      <c r="I1014" s="63">
        <v>38</v>
      </c>
      <c r="J1014" s="63">
        <v>21</v>
      </c>
      <c r="K1014" s="61">
        <v>6</v>
      </c>
      <c r="L1014" t="s">
        <v>153</v>
      </c>
    </row>
    <row r="1015" spans="1:12" outlineLevel="1" x14ac:dyDescent="0.25">
      <c r="A1015" s="64">
        <f t="shared" si="89"/>
        <v>47</v>
      </c>
      <c r="B1015" s="64" t="str">
        <f t="shared" si="87"/>
        <v/>
      </c>
      <c r="C1015" s="62">
        <f t="shared" si="90"/>
        <v>7</v>
      </c>
      <c r="D1015" s="62" t="str">
        <f t="shared" si="91"/>
        <v>C</v>
      </c>
      <c r="E1015" s="63">
        <v>33</v>
      </c>
      <c r="F1015" s="63">
        <v>41</v>
      </c>
      <c r="G1015" s="63">
        <v>46</v>
      </c>
      <c r="H1015" s="63">
        <v>32</v>
      </c>
      <c r="I1015" s="63">
        <v>8</v>
      </c>
      <c r="J1015" s="63"/>
      <c r="K1015" s="61">
        <v>7</v>
      </c>
      <c r="L1015" t="s">
        <v>153</v>
      </c>
    </row>
    <row r="1016" spans="1:12" outlineLevel="1" x14ac:dyDescent="0.25">
      <c r="A1016" s="64">
        <f t="shared" si="89"/>
        <v>47</v>
      </c>
      <c r="B1016" s="64" t="str">
        <f t="shared" si="87"/>
        <v/>
      </c>
      <c r="C1016" s="62">
        <f t="shared" si="90"/>
        <v>8</v>
      </c>
      <c r="D1016" s="62" t="str">
        <f t="shared" si="91"/>
        <v>C</v>
      </c>
      <c r="E1016" s="63">
        <v>10</v>
      </c>
      <c r="F1016" s="63">
        <v>25</v>
      </c>
      <c r="G1016" s="63"/>
      <c r="H1016" s="63">
        <v>6</v>
      </c>
      <c r="I1016" s="63">
        <v>29</v>
      </c>
      <c r="J1016" s="63"/>
      <c r="K1016" s="61">
        <v>8</v>
      </c>
      <c r="L1016" t="s">
        <v>153</v>
      </c>
    </row>
    <row r="1017" spans="1:12" outlineLevel="1" x14ac:dyDescent="0.25">
      <c r="A1017" s="64">
        <f t="shared" si="89"/>
        <v>47</v>
      </c>
      <c r="B1017" s="64" t="str">
        <f t="shared" si="87"/>
        <v/>
      </c>
      <c r="C1017" s="62">
        <f t="shared" si="90"/>
        <v>9</v>
      </c>
      <c r="D1017" s="62" t="str">
        <f t="shared" si="91"/>
        <v>C</v>
      </c>
      <c r="E1017" s="63">
        <v>2</v>
      </c>
      <c r="F1017" s="63">
        <v>5</v>
      </c>
      <c r="G1017" s="63"/>
      <c r="H1017" s="63">
        <v>22</v>
      </c>
      <c r="I1017" s="63">
        <v>19</v>
      </c>
      <c r="J1017" s="63"/>
      <c r="K1017" s="61">
        <v>9</v>
      </c>
      <c r="L1017" t="s">
        <v>153</v>
      </c>
    </row>
    <row r="1018" spans="1:12" outlineLevel="1" x14ac:dyDescent="0.25">
      <c r="A1018" s="64">
        <f t="shared" si="89"/>
        <v>47</v>
      </c>
      <c r="B1018" s="64" t="str">
        <f t="shared" si="87"/>
        <v/>
      </c>
      <c r="C1018" s="62">
        <f t="shared" si="90"/>
        <v>10</v>
      </c>
      <c r="D1018" s="62" t="str">
        <f t="shared" si="91"/>
        <v>C</v>
      </c>
      <c r="E1018" s="63">
        <v>4</v>
      </c>
      <c r="F1018" s="63">
        <v>27</v>
      </c>
      <c r="G1018" s="63"/>
      <c r="H1018" s="63">
        <v>40</v>
      </c>
      <c r="I1018" s="63">
        <v>42</v>
      </c>
      <c r="J1018" s="63"/>
      <c r="K1018" s="61">
        <v>10</v>
      </c>
      <c r="L1018" t="s">
        <v>153</v>
      </c>
    </row>
    <row r="1019" spans="1:12" outlineLevel="1" x14ac:dyDescent="0.25">
      <c r="A1019" s="64">
        <f t="shared" si="89"/>
        <v>47</v>
      </c>
      <c r="B1019" s="64" t="str">
        <f t="shared" si="87"/>
        <v/>
      </c>
      <c r="C1019" s="62">
        <f t="shared" si="90"/>
        <v>1</v>
      </c>
      <c r="D1019" s="62" t="str">
        <f t="shared" si="91"/>
        <v>D</v>
      </c>
      <c r="E1019" s="215">
        <v>19</v>
      </c>
      <c r="F1019" s="215">
        <v>5</v>
      </c>
      <c r="G1019" s="215">
        <v>33</v>
      </c>
      <c r="H1019" s="215">
        <v>20</v>
      </c>
      <c r="I1019" s="215">
        <v>25</v>
      </c>
      <c r="J1019" s="215">
        <v>39</v>
      </c>
      <c r="K1019" s="61">
        <v>1</v>
      </c>
      <c r="L1019" t="s">
        <v>154</v>
      </c>
    </row>
    <row r="1020" spans="1:12" outlineLevel="1" x14ac:dyDescent="0.25">
      <c r="A1020" s="64">
        <f t="shared" si="89"/>
        <v>47</v>
      </c>
      <c r="B1020" s="64" t="str">
        <f t="shared" si="87"/>
        <v/>
      </c>
      <c r="C1020" s="62">
        <f t="shared" si="90"/>
        <v>2</v>
      </c>
      <c r="D1020" s="62" t="str">
        <f t="shared" si="91"/>
        <v>D</v>
      </c>
      <c r="E1020" s="215">
        <v>7</v>
      </c>
      <c r="F1020" s="215">
        <v>10</v>
      </c>
      <c r="G1020" s="215">
        <v>42</v>
      </c>
      <c r="H1020" s="215">
        <v>24</v>
      </c>
      <c r="I1020" s="215">
        <v>43</v>
      </c>
      <c r="J1020" s="215"/>
      <c r="K1020" s="61">
        <v>2</v>
      </c>
      <c r="L1020" t="s">
        <v>154</v>
      </c>
    </row>
    <row r="1021" spans="1:12" outlineLevel="1" x14ac:dyDescent="0.25">
      <c r="A1021" s="64">
        <f t="shared" si="89"/>
        <v>47</v>
      </c>
      <c r="B1021" s="64" t="str">
        <f t="shared" si="87"/>
        <v/>
      </c>
      <c r="C1021" s="62">
        <f t="shared" si="90"/>
        <v>3</v>
      </c>
      <c r="D1021" s="62" t="str">
        <f t="shared" si="91"/>
        <v>D</v>
      </c>
      <c r="E1021" s="215">
        <v>1</v>
      </c>
      <c r="F1021" s="215">
        <v>18</v>
      </c>
      <c r="G1021" s="215">
        <v>28</v>
      </c>
      <c r="H1021" s="215">
        <v>9</v>
      </c>
      <c r="I1021" s="215">
        <v>16</v>
      </c>
      <c r="J1021" s="215">
        <v>34</v>
      </c>
      <c r="K1021" s="61">
        <v>3</v>
      </c>
      <c r="L1021" t="s">
        <v>154</v>
      </c>
    </row>
    <row r="1022" spans="1:12" outlineLevel="1" x14ac:dyDescent="0.25">
      <c r="A1022" s="64">
        <f t="shared" si="89"/>
        <v>47</v>
      </c>
      <c r="B1022" s="64" t="str">
        <f t="shared" si="87"/>
        <v/>
      </c>
      <c r="C1022" s="62">
        <f t="shared" si="90"/>
        <v>4</v>
      </c>
      <c r="D1022" s="62" t="str">
        <f t="shared" si="91"/>
        <v>D</v>
      </c>
      <c r="E1022" s="215">
        <v>3</v>
      </c>
      <c r="F1022" s="215">
        <v>32</v>
      </c>
      <c r="G1022" s="215"/>
      <c r="H1022" s="215">
        <v>17</v>
      </c>
      <c r="I1022" s="215">
        <v>47</v>
      </c>
      <c r="J1022" s="215"/>
      <c r="K1022" s="61">
        <v>4</v>
      </c>
      <c r="L1022" t="s">
        <v>154</v>
      </c>
    </row>
    <row r="1023" spans="1:12" outlineLevel="1" x14ac:dyDescent="0.25">
      <c r="A1023" s="64">
        <f t="shared" si="89"/>
        <v>47</v>
      </c>
      <c r="B1023" s="64" t="str">
        <f t="shared" si="87"/>
        <v/>
      </c>
      <c r="C1023" s="62">
        <f t="shared" si="90"/>
        <v>5</v>
      </c>
      <c r="D1023" s="62" t="str">
        <f t="shared" si="91"/>
        <v>D</v>
      </c>
      <c r="E1023" s="215">
        <v>4</v>
      </c>
      <c r="F1023" s="215">
        <v>13</v>
      </c>
      <c r="G1023" s="215"/>
      <c r="H1023" s="215">
        <v>6</v>
      </c>
      <c r="I1023" s="215">
        <v>21</v>
      </c>
      <c r="J1023" s="215"/>
      <c r="K1023" s="61">
        <v>5</v>
      </c>
      <c r="L1023" t="s">
        <v>154</v>
      </c>
    </row>
    <row r="1024" spans="1:12" outlineLevel="1" x14ac:dyDescent="0.25">
      <c r="A1024" s="64">
        <f t="shared" si="89"/>
        <v>47</v>
      </c>
      <c r="B1024" s="64" t="str">
        <f t="shared" si="87"/>
        <v/>
      </c>
      <c r="C1024" s="62">
        <f t="shared" si="90"/>
        <v>6</v>
      </c>
      <c r="D1024" s="62" t="str">
        <f t="shared" si="91"/>
        <v>D</v>
      </c>
      <c r="E1024" s="215">
        <v>46</v>
      </c>
      <c r="F1024" s="215">
        <v>14</v>
      </c>
      <c r="G1024" s="215"/>
      <c r="H1024" s="215">
        <v>27</v>
      </c>
      <c r="I1024" s="215">
        <v>37</v>
      </c>
      <c r="J1024" s="215"/>
      <c r="K1024" s="61">
        <v>6</v>
      </c>
      <c r="L1024" t="s">
        <v>154</v>
      </c>
    </row>
    <row r="1025" spans="1:13" outlineLevel="1" x14ac:dyDescent="0.25">
      <c r="A1025" s="64">
        <f t="shared" si="89"/>
        <v>47</v>
      </c>
      <c r="B1025" s="64" t="str">
        <f t="shared" si="87"/>
        <v/>
      </c>
      <c r="C1025" s="62">
        <f t="shared" si="90"/>
        <v>7</v>
      </c>
      <c r="D1025" s="62" t="str">
        <f t="shared" si="91"/>
        <v>D</v>
      </c>
      <c r="E1025" s="215">
        <v>8</v>
      </c>
      <c r="F1025" s="215">
        <v>44</v>
      </c>
      <c r="G1025" s="215"/>
      <c r="H1025" s="215">
        <v>11</v>
      </c>
      <c r="I1025" s="215">
        <v>23</v>
      </c>
      <c r="J1025" s="215"/>
      <c r="K1025" s="61">
        <v>7</v>
      </c>
      <c r="L1025" t="s">
        <v>154</v>
      </c>
    </row>
    <row r="1026" spans="1:13" outlineLevel="1" x14ac:dyDescent="0.25">
      <c r="A1026" s="64">
        <f t="shared" si="89"/>
        <v>47</v>
      </c>
      <c r="B1026" s="64" t="str">
        <f t="shared" si="87"/>
        <v/>
      </c>
      <c r="C1026" s="62">
        <f t="shared" si="90"/>
        <v>8</v>
      </c>
      <c r="D1026" s="62" t="str">
        <f t="shared" si="91"/>
        <v>D</v>
      </c>
      <c r="E1026" s="215">
        <v>22</v>
      </c>
      <c r="F1026" s="215">
        <v>40</v>
      </c>
      <c r="G1026" s="215">
        <v>2</v>
      </c>
      <c r="H1026" s="215">
        <v>12</v>
      </c>
      <c r="I1026" s="215">
        <v>35</v>
      </c>
      <c r="J1026" s="215">
        <v>29</v>
      </c>
      <c r="K1026" s="61">
        <v>8</v>
      </c>
      <c r="L1026" t="s">
        <v>154</v>
      </c>
    </row>
    <row r="1027" spans="1:13" outlineLevel="1" x14ac:dyDescent="0.25">
      <c r="A1027" s="64">
        <f t="shared" si="89"/>
        <v>47</v>
      </c>
      <c r="B1027" s="64" t="str">
        <f t="shared" si="87"/>
        <v/>
      </c>
      <c r="C1027" s="62">
        <f t="shared" si="90"/>
        <v>9</v>
      </c>
      <c r="D1027" s="62" t="str">
        <f t="shared" si="91"/>
        <v>D</v>
      </c>
      <c r="E1027" s="215">
        <v>15</v>
      </c>
      <c r="F1027" s="215">
        <v>30</v>
      </c>
      <c r="G1027" s="215"/>
      <c r="H1027" s="215">
        <v>38</v>
      </c>
      <c r="I1027" s="215">
        <v>45</v>
      </c>
      <c r="J1027" s="215"/>
      <c r="K1027" s="61">
        <v>9</v>
      </c>
      <c r="L1027" t="s">
        <v>154</v>
      </c>
    </row>
    <row r="1028" spans="1:13" ht="15.75" outlineLevel="1" thickBot="1" x14ac:dyDescent="0.3">
      <c r="A1028" s="64">
        <f t="shared" si="89"/>
        <v>47</v>
      </c>
      <c r="B1028" s="64" t="str">
        <f t="shared" si="87"/>
        <v/>
      </c>
      <c r="C1028" s="62">
        <f t="shared" si="90"/>
        <v>10</v>
      </c>
      <c r="D1028" s="62" t="str">
        <f t="shared" si="91"/>
        <v>D</v>
      </c>
      <c r="E1028" s="215">
        <v>36</v>
      </c>
      <c r="F1028" s="215">
        <v>41</v>
      </c>
      <c r="G1028" s="215"/>
      <c r="H1028" s="215">
        <v>26</v>
      </c>
      <c r="I1028" s="215">
        <v>31</v>
      </c>
      <c r="J1028" s="215"/>
      <c r="K1028" s="61">
        <v>10</v>
      </c>
      <c r="L1028" t="s">
        <v>154</v>
      </c>
    </row>
    <row r="1029" spans="1:13" ht="15.75" outlineLevel="1" thickTop="1" x14ac:dyDescent="0.25">
      <c r="A1029" s="52">
        <v>48</v>
      </c>
      <c r="B1029" s="52" t="str">
        <f t="shared" ref="B1029:B1092" si="92">IF(A1029&lt;&gt;$B$3,"",$B$3&amp;"-"&amp;D1029&amp;"-"&amp;C1029)</f>
        <v/>
      </c>
      <c r="C1029" s="58" t="str">
        <f t="shared" si="90"/>
        <v>T</v>
      </c>
      <c r="D1029" s="58" t="str">
        <f t="shared" si="91"/>
        <v>T</v>
      </c>
      <c r="E1029" s="59">
        <v>1</v>
      </c>
      <c r="F1029" s="59">
        <v>2</v>
      </c>
      <c r="G1029" s="59">
        <v>41</v>
      </c>
      <c r="H1029" s="59">
        <v>3</v>
      </c>
      <c r="I1029" s="59">
        <v>4</v>
      </c>
      <c r="J1029" s="59">
        <v>43</v>
      </c>
      <c r="K1029" s="61" t="s">
        <v>295</v>
      </c>
      <c r="L1029" t="s">
        <v>295</v>
      </c>
      <c r="M1029" s="186" t="s">
        <v>281</v>
      </c>
    </row>
    <row r="1030" spans="1:13" outlineLevel="1" x14ac:dyDescent="0.25">
      <c r="A1030" s="52">
        <f>A1029</f>
        <v>48</v>
      </c>
      <c r="B1030" s="52" t="str">
        <f t="shared" si="92"/>
        <v/>
      </c>
      <c r="C1030" s="58" t="str">
        <f t="shared" si="90"/>
        <v>T</v>
      </c>
      <c r="D1030" s="58" t="str">
        <f t="shared" si="91"/>
        <v>T</v>
      </c>
      <c r="E1030" s="59">
        <v>5</v>
      </c>
      <c r="F1030" s="59">
        <v>6</v>
      </c>
      <c r="G1030" s="59">
        <v>42</v>
      </c>
      <c r="H1030" s="59">
        <v>7</v>
      </c>
      <c r="I1030" s="59">
        <v>8</v>
      </c>
      <c r="J1030" s="59">
        <v>44</v>
      </c>
      <c r="K1030" s="61" t="s">
        <v>295</v>
      </c>
      <c r="L1030" t="s">
        <v>295</v>
      </c>
    </row>
    <row r="1031" spans="1:13" outlineLevel="1" x14ac:dyDescent="0.25">
      <c r="A1031" s="52">
        <f t="shared" ref="A1031:A1068" si="93">A1030</f>
        <v>48</v>
      </c>
      <c r="B1031" s="52" t="str">
        <f t="shared" si="92"/>
        <v/>
      </c>
      <c r="C1031" s="58" t="str">
        <f t="shared" si="90"/>
        <v>D</v>
      </c>
      <c r="D1031" s="58" t="str">
        <f t="shared" si="91"/>
        <v>D</v>
      </c>
      <c r="E1031" s="59">
        <v>9</v>
      </c>
      <c r="F1031" s="59">
        <v>10</v>
      </c>
      <c r="G1031" s="59"/>
      <c r="H1031" s="59">
        <v>11</v>
      </c>
      <c r="I1031" s="59">
        <v>12</v>
      </c>
      <c r="J1031" s="59"/>
      <c r="K1031" s="61" t="s">
        <v>154</v>
      </c>
      <c r="L1031" t="s">
        <v>154</v>
      </c>
    </row>
    <row r="1032" spans="1:13" outlineLevel="1" x14ac:dyDescent="0.25">
      <c r="A1032" s="52">
        <f t="shared" si="93"/>
        <v>48</v>
      </c>
      <c r="B1032" s="52" t="str">
        <f t="shared" si="92"/>
        <v/>
      </c>
      <c r="C1032" s="58" t="str">
        <f t="shared" si="90"/>
        <v>D</v>
      </c>
      <c r="D1032" s="58" t="str">
        <f t="shared" si="91"/>
        <v>D</v>
      </c>
      <c r="E1032" s="59">
        <v>13</v>
      </c>
      <c r="F1032" s="59">
        <v>14</v>
      </c>
      <c r="G1032" s="59"/>
      <c r="H1032" s="59">
        <v>15</v>
      </c>
      <c r="I1032" s="59">
        <v>16</v>
      </c>
      <c r="J1032" s="59"/>
      <c r="K1032" s="61" t="s">
        <v>154</v>
      </c>
      <c r="L1032" t="s">
        <v>154</v>
      </c>
    </row>
    <row r="1033" spans="1:13" outlineLevel="1" x14ac:dyDescent="0.25">
      <c r="A1033" s="52">
        <f t="shared" si="93"/>
        <v>48</v>
      </c>
      <c r="B1033" s="52" t="str">
        <f t="shared" si="92"/>
        <v/>
      </c>
      <c r="C1033" s="58" t="str">
        <f t="shared" si="90"/>
        <v>D</v>
      </c>
      <c r="D1033" s="58" t="str">
        <f t="shared" si="91"/>
        <v>D</v>
      </c>
      <c r="E1033" s="59">
        <v>17</v>
      </c>
      <c r="F1033" s="59">
        <v>18</v>
      </c>
      <c r="G1033" s="59"/>
      <c r="H1033" s="59">
        <v>19</v>
      </c>
      <c r="I1033" s="59">
        <v>20</v>
      </c>
      <c r="J1033" s="59"/>
      <c r="K1033" s="61" t="s">
        <v>154</v>
      </c>
      <c r="L1033" t="s">
        <v>154</v>
      </c>
    </row>
    <row r="1034" spans="1:13" outlineLevel="1" x14ac:dyDescent="0.25">
      <c r="A1034" s="52">
        <f t="shared" si="93"/>
        <v>48</v>
      </c>
      <c r="B1034" s="52" t="str">
        <f t="shared" si="92"/>
        <v/>
      </c>
      <c r="C1034" s="58" t="str">
        <f t="shared" si="90"/>
        <v>D</v>
      </c>
      <c r="D1034" s="58" t="str">
        <f t="shared" si="91"/>
        <v>D</v>
      </c>
      <c r="E1034" s="59">
        <v>21</v>
      </c>
      <c r="F1034" s="59">
        <v>22</v>
      </c>
      <c r="G1034" s="59"/>
      <c r="H1034" s="59">
        <v>23</v>
      </c>
      <c r="I1034" s="59">
        <v>24</v>
      </c>
      <c r="J1034" s="59"/>
      <c r="K1034" s="61" t="s">
        <v>154</v>
      </c>
      <c r="L1034" t="s">
        <v>154</v>
      </c>
    </row>
    <row r="1035" spans="1:13" outlineLevel="1" x14ac:dyDescent="0.25">
      <c r="A1035" s="52">
        <f t="shared" si="93"/>
        <v>48</v>
      </c>
      <c r="B1035" s="52" t="str">
        <f t="shared" si="92"/>
        <v/>
      </c>
      <c r="C1035" s="58" t="str">
        <f t="shared" si="90"/>
        <v>T</v>
      </c>
      <c r="D1035" s="58" t="str">
        <f t="shared" si="91"/>
        <v>T</v>
      </c>
      <c r="E1035" s="59">
        <v>25</v>
      </c>
      <c r="F1035" s="59">
        <v>26</v>
      </c>
      <c r="G1035" s="59">
        <v>45</v>
      </c>
      <c r="H1035" s="59">
        <v>27</v>
      </c>
      <c r="I1035" s="59">
        <v>28</v>
      </c>
      <c r="J1035" s="59">
        <v>47</v>
      </c>
      <c r="K1035" s="61" t="s">
        <v>295</v>
      </c>
      <c r="L1035" t="s">
        <v>295</v>
      </c>
    </row>
    <row r="1036" spans="1:13" outlineLevel="1" x14ac:dyDescent="0.25">
      <c r="A1036" s="52">
        <f t="shared" si="93"/>
        <v>48</v>
      </c>
      <c r="B1036" s="52" t="str">
        <f t="shared" si="92"/>
        <v/>
      </c>
      <c r="C1036" s="58" t="str">
        <f t="shared" si="90"/>
        <v>T</v>
      </c>
      <c r="D1036" s="58" t="str">
        <f t="shared" si="91"/>
        <v>T</v>
      </c>
      <c r="E1036" s="59">
        <v>29</v>
      </c>
      <c r="F1036" s="59">
        <v>30</v>
      </c>
      <c r="G1036" s="59">
        <v>46</v>
      </c>
      <c r="H1036" s="59">
        <v>31</v>
      </c>
      <c r="I1036" s="59">
        <v>32</v>
      </c>
      <c r="J1036" s="59">
        <v>48</v>
      </c>
      <c r="K1036" s="61" t="s">
        <v>295</v>
      </c>
      <c r="L1036" t="s">
        <v>295</v>
      </c>
    </row>
    <row r="1037" spans="1:13" outlineLevel="1" x14ac:dyDescent="0.25">
      <c r="A1037" s="52">
        <f t="shared" si="93"/>
        <v>48</v>
      </c>
      <c r="B1037" s="52" t="str">
        <f t="shared" si="92"/>
        <v/>
      </c>
      <c r="C1037" s="58" t="str">
        <f t="shared" si="90"/>
        <v>D</v>
      </c>
      <c r="D1037" s="58" t="str">
        <f t="shared" si="91"/>
        <v>D</v>
      </c>
      <c r="E1037" s="59">
        <v>33</v>
      </c>
      <c r="F1037" s="59">
        <v>34</v>
      </c>
      <c r="G1037" s="59"/>
      <c r="H1037" s="59">
        <v>35</v>
      </c>
      <c r="I1037" s="59">
        <v>36</v>
      </c>
      <c r="J1037" s="59"/>
      <c r="K1037" s="61" t="s">
        <v>154</v>
      </c>
      <c r="L1037" t="s">
        <v>154</v>
      </c>
    </row>
    <row r="1038" spans="1:13" outlineLevel="1" x14ac:dyDescent="0.25">
      <c r="A1038" s="52">
        <f t="shared" si="93"/>
        <v>48</v>
      </c>
      <c r="B1038" s="52" t="str">
        <f t="shared" si="92"/>
        <v/>
      </c>
      <c r="C1038" s="58" t="str">
        <f t="shared" si="90"/>
        <v>D</v>
      </c>
      <c r="D1038" s="58" t="str">
        <f t="shared" si="91"/>
        <v>D</v>
      </c>
      <c r="E1038" s="59">
        <v>37</v>
      </c>
      <c r="F1038" s="59">
        <v>38</v>
      </c>
      <c r="G1038" s="59"/>
      <c r="H1038" s="59">
        <v>39</v>
      </c>
      <c r="I1038" s="59">
        <v>40</v>
      </c>
      <c r="J1038" s="59"/>
      <c r="K1038" s="61" t="s">
        <v>154</v>
      </c>
      <c r="L1038" t="s">
        <v>154</v>
      </c>
    </row>
    <row r="1039" spans="1:13" outlineLevel="1" x14ac:dyDescent="0.25">
      <c r="A1039" s="52">
        <f t="shared" si="93"/>
        <v>48</v>
      </c>
      <c r="B1039" s="52" t="str">
        <f t="shared" si="92"/>
        <v/>
      </c>
      <c r="C1039" s="58">
        <f t="shared" si="90"/>
        <v>1</v>
      </c>
      <c r="D1039" s="58" t="str">
        <f t="shared" si="91"/>
        <v>B</v>
      </c>
      <c r="E1039" s="59">
        <v>21</v>
      </c>
      <c r="F1039" s="59">
        <v>16</v>
      </c>
      <c r="G1039" s="59">
        <v>18</v>
      </c>
      <c r="H1039" s="59">
        <v>22</v>
      </c>
      <c r="I1039" s="59">
        <v>36</v>
      </c>
      <c r="J1039" s="59">
        <v>13</v>
      </c>
      <c r="K1039" s="61">
        <v>1</v>
      </c>
      <c r="L1039" t="s">
        <v>152</v>
      </c>
    </row>
    <row r="1040" spans="1:13" outlineLevel="1" x14ac:dyDescent="0.25">
      <c r="A1040" s="52">
        <f t="shared" si="93"/>
        <v>48</v>
      </c>
      <c r="B1040" s="52" t="str">
        <f t="shared" si="92"/>
        <v/>
      </c>
      <c r="C1040" s="58">
        <f t="shared" si="90"/>
        <v>2</v>
      </c>
      <c r="D1040" s="58" t="str">
        <f t="shared" si="91"/>
        <v>B</v>
      </c>
      <c r="E1040" s="59">
        <v>38</v>
      </c>
      <c r="F1040" s="59">
        <v>10</v>
      </c>
      <c r="G1040" s="59">
        <v>19</v>
      </c>
      <c r="H1040" s="59">
        <v>15</v>
      </c>
      <c r="I1040" s="59">
        <v>20</v>
      </c>
      <c r="J1040" s="59">
        <v>34</v>
      </c>
      <c r="K1040" s="61">
        <v>2</v>
      </c>
      <c r="L1040" t="s">
        <v>152</v>
      </c>
    </row>
    <row r="1041" spans="1:12" outlineLevel="1" x14ac:dyDescent="0.25">
      <c r="A1041" s="52">
        <f t="shared" si="93"/>
        <v>48</v>
      </c>
      <c r="B1041" s="52" t="str">
        <f t="shared" si="92"/>
        <v/>
      </c>
      <c r="C1041" s="58">
        <f t="shared" si="90"/>
        <v>3</v>
      </c>
      <c r="D1041" s="58" t="str">
        <f t="shared" si="91"/>
        <v>B</v>
      </c>
      <c r="E1041" s="59">
        <v>7</v>
      </c>
      <c r="F1041" s="59">
        <v>26</v>
      </c>
      <c r="G1041" s="59"/>
      <c r="H1041" s="59">
        <v>45</v>
      </c>
      <c r="I1041" s="59">
        <v>2</v>
      </c>
      <c r="J1041" s="59"/>
      <c r="K1041" s="61">
        <v>3</v>
      </c>
      <c r="L1041" t="s">
        <v>152</v>
      </c>
    </row>
    <row r="1042" spans="1:12" outlineLevel="1" x14ac:dyDescent="0.25">
      <c r="A1042" s="52">
        <f t="shared" si="93"/>
        <v>48</v>
      </c>
      <c r="B1042" s="52" t="str">
        <f t="shared" si="92"/>
        <v/>
      </c>
      <c r="C1042" s="58">
        <f t="shared" si="90"/>
        <v>4</v>
      </c>
      <c r="D1042" s="58" t="str">
        <f t="shared" si="91"/>
        <v>B</v>
      </c>
      <c r="E1042" s="59">
        <v>48</v>
      </c>
      <c r="F1042" s="59">
        <v>29</v>
      </c>
      <c r="G1042" s="59"/>
      <c r="H1042" s="59">
        <v>44</v>
      </c>
      <c r="I1042" s="59">
        <v>28</v>
      </c>
      <c r="J1042" s="59"/>
      <c r="K1042" s="61">
        <v>4</v>
      </c>
      <c r="L1042" t="s">
        <v>152</v>
      </c>
    </row>
    <row r="1043" spans="1:12" outlineLevel="1" x14ac:dyDescent="0.25">
      <c r="A1043" s="52">
        <f t="shared" si="93"/>
        <v>48</v>
      </c>
      <c r="B1043" s="52" t="str">
        <f t="shared" si="92"/>
        <v/>
      </c>
      <c r="C1043" s="58">
        <f t="shared" si="90"/>
        <v>5</v>
      </c>
      <c r="D1043" s="58" t="str">
        <f t="shared" si="91"/>
        <v>B</v>
      </c>
      <c r="E1043" s="59">
        <v>1</v>
      </c>
      <c r="F1043" s="59">
        <v>31</v>
      </c>
      <c r="G1043" s="59"/>
      <c r="H1043" s="59">
        <v>27</v>
      </c>
      <c r="I1043" s="59">
        <v>5</v>
      </c>
      <c r="J1043" s="59"/>
      <c r="K1043" s="61">
        <v>5</v>
      </c>
      <c r="L1043" t="s">
        <v>152</v>
      </c>
    </row>
    <row r="1044" spans="1:12" outlineLevel="1" x14ac:dyDescent="0.25">
      <c r="A1044" s="52">
        <f t="shared" si="93"/>
        <v>48</v>
      </c>
      <c r="B1044" s="52" t="str">
        <f t="shared" si="92"/>
        <v/>
      </c>
      <c r="C1044" s="58">
        <f t="shared" si="90"/>
        <v>6</v>
      </c>
      <c r="D1044" s="58" t="str">
        <f t="shared" si="91"/>
        <v>B</v>
      </c>
      <c r="E1044" s="59">
        <v>33</v>
      </c>
      <c r="F1044" s="59">
        <v>17</v>
      </c>
      <c r="G1044" s="59">
        <v>39</v>
      </c>
      <c r="H1044" s="59">
        <v>11</v>
      </c>
      <c r="I1044" s="59">
        <v>14</v>
      </c>
      <c r="J1044" s="59">
        <v>9</v>
      </c>
      <c r="K1044" s="61">
        <v>6</v>
      </c>
      <c r="L1044" t="s">
        <v>152</v>
      </c>
    </row>
    <row r="1045" spans="1:12" outlineLevel="1" x14ac:dyDescent="0.25">
      <c r="A1045" s="52">
        <f t="shared" si="93"/>
        <v>48</v>
      </c>
      <c r="B1045" s="52" t="str">
        <f t="shared" si="92"/>
        <v/>
      </c>
      <c r="C1045" s="58">
        <f t="shared" si="90"/>
        <v>7</v>
      </c>
      <c r="D1045" s="58" t="str">
        <f t="shared" si="91"/>
        <v>B</v>
      </c>
      <c r="E1045" s="59">
        <v>12</v>
      </c>
      <c r="F1045" s="59">
        <v>37</v>
      </c>
      <c r="G1045" s="59">
        <v>24</v>
      </c>
      <c r="H1045" s="59">
        <v>35</v>
      </c>
      <c r="I1045" s="59">
        <v>40</v>
      </c>
      <c r="J1045" s="59">
        <v>23</v>
      </c>
      <c r="K1045" s="61">
        <v>7</v>
      </c>
      <c r="L1045" t="s">
        <v>152</v>
      </c>
    </row>
    <row r="1046" spans="1:12" outlineLevel="1" x14ac:dyDescent="0.25">
      <c r="A1046" s="52">
        <f t="shared" si="93"/>
        <v>48</v>
      </c>
      <c r="B1046" s="52" t="str">
        <f t="shared" si="92"/>
        <v/>
      </c>
      <c r="C1046" s="58">
        <f t="shared" si="90"/>
        <v>8</v>
      </c>
      <c r="D1046" s="58" t="str">
        <f t="shared" si="91"/>
        <v>B</v>
      </c>
      <c r="E1046" s="59">
        <v>6</v>
      </c>
      <c r="F1046" s="59">
        <v>41</v>
      </c>
      <c r="G1046" s="59"/>
      <c r="H1046" s="59">
        <v>43</v>
      </c>
      <c r="I1046" s="59">
        <v>32</v>
      </c>
      <c r="J1046" s="59"/>
      <c r="K1046" s="61">
        <v>8</v>
      </c>
      <c r="L1046" t="s">
        <v>152</v>
      </c>
    </row>
    <row r="1047" spans="1:12" outlineLevel="1" x14ac:dyDescent="0.25">
      <c r="A1047" s="52">
        <f t="shared" si="93"/>
        <v>48</v>
      </c>
      <c r="B1047" s="52" t="str">
        <f t="shared" si="92"/>
        <v/>
      </c>
      <c r="C1047" s="58">
        <f t="shared" si="90"/>
        <v>9</v>
      </c>
      <c r="D1047" s="58" t="str">
        <f t="shared" si="91"/>
        <v>B</v>
      </c>
      <c r="E1047" s="59">
        <v>30</v>
      </c>
      <c r="F1047" s="59">
        <v>42</v>
      </c>
      <c r="G1047" s="59"/>
      <c r="H1047" s="59">
        <v>4</v>
      </c>
      <c r="I1047" s="59">
        <v>47</v>
      </c>
      <c r="J1047" s="59"/>
      <c r="K1047" s="61">
        <v>9</v>
      </c>
      <c r="L1047" t="s">
        <v>152</v>
      </c>
    </row>
    <row r="1048" spans="1:12" outlineLevel="1" x14ac:dyDescent="0.25">
      <c r="A1048" s="52">
        <f t="shared" si="93"/>
        <v>48</v>
      </c>
      <c r="B1048" s="52" t="str">
        <f t="shared" si="92"/>
        <v/>
      </c>
      <c r="C1048" s="58">
        <f t="shared" si="90"/>
        <v>10</v>
      </c>
      <c r="D1048" s="58" t="str">
        <f t="shared" si="91"/>
        <v>B</v>
      </c>
      <c r="E1048" s="59">
        <v>25</v>
      </c>
      <c r="F1048" s="59">
        <v>46</v>
      </c>
      <c r="G1048" s="59"/>
      <c r="H1048" s="59">
        <v>3</v>
      </c>
      <c r="I1048" s="59">
        <v>8</v>
      </c>
      <c r="J1048" s="59"/>
      <c r="K1048" s="61">
        <v>10</v>
      </c>
      <c r="L1048" t="s">
        <v>152</v>
      </c>
    </row>
    <row r="1049" spans="1:12" outlineLevel="1" x14ac:dyDescent="0.25">
      <c r="A1049" s="52">
        <f t="shared" si="93"/>
        <v>48</v>
      </c>
      <c r="B1049" s="52" t="str">
        <f t="shared" si="92"/>
        <v/>
      </c>
      <c r="C1049" s="58">
        <f t="shared" si="90"/>
        <v>1</v>
      </c>
      <c r="D1049" s="58" t="str">
        <f t="shared" si="91"/>
        <v>C</v>
      </c>
      <c r="E1049" s="59">
        <v>29</v>
      </c>
      <c r="F1049" s="59">
        <v>33</v>
      </c>
      <c r="G1049" s="59">
        <v>2</v>
      </c>
      <c r="H1049" s="59">
        <v>5</v>
      </c>
      <c r="I1049" s="59">
        <v>47</v>
      </c>
      <c r="J1049" s="59">
        <v>41</v>
      </c>
      <c r="K1049" s="61">
        <v>1</v>
      </c>
      <c r="L1049" t="s">
        <v>153</v>
      </c>
    </row>
    <row r="1050" spans="1:12" outlineLevel="1" x14ac:dyDescent="0.25">
      <c r="A1050" s="52">
        <f t="shared" si="93"/>
        <v>48</v>
      </c>
      <c r="B1050" s="52" t="str">
        <f t="shared" si="92"/>
        <v/>
      </c>
      <c r="C1050" s="58">
        <f t="shared" si="90"/>
        <v>2</v>
      </c>
      <c r="D1050" s="58" t="str">
        <f t="shared" si="91"/>
        <v>C</v>
      </c>
      <c r="E1050" s="59">
        <v>19</v>
      </c>
      <c r="F1050" s="59">
        <v>36</v>
      </c>
      <c r="G1050" s="59">
        <v>11</v>
      </c>
      <c r="H1050" s="59">
        <v>10</v>
      </c>
      <c r="I1050" s="59">
        <v>23</v>
      </c>
      <c r="J1050" s="59">
        <v>48</v>
      </c>
      <c r="K1050" s="61">
        <v>2</v>
      </c>
      <c r="L1050" t="s">
        <v>153</v>
      </c>
    </row>
    <row r="1051" spans="1:12" outlineLevel="1" x14ac:dyDescent="0.25">
      <c r="A1051" s="52">
        <f t="shared" si="93"/>
        <v>48</v>
      </c>
      <c r="B1051" s="52" t="str">
        <f t="shared" si="92"/>
        <v/>
      </c>
      <c r="C1051" s="58">
        <f t="shared" si="90"/>
        <v>3</v>
      </c>
      <c r="D1051" s="58" t="str">
        <f t="shared" si="91"/>
        <v>C</v>
      </c>
      <c r="E1051" s="59">
        <v>9</v>
      </c>
      <c r="F1051" s="59">
        <v>18</v>
      </c>
      <c r="G1051" s="59"/>
      <c r="H1051" s="59">
        <v>16</v>
      </c>
      <c r="I1051" s="59">
        <v>27</v>
      </c>
      <c r="J1051" s="59"/>
      <c r="K1051" s="61">
        <v>3</v>
      </c>
      <c r="L1051" t="s">
        <v>153</v>
      </c>
    </row>
    <row r="1052" spans="1:12" outlineLevel="1" x14ac:dyDescent="0.25">
      <c r="A1052" s="52">
        <f t="shared" si="93"/>
        <v>48</v>
      </c>
      <c r="B1052" s="52" t="str">
        <f t="shared" si="92"/>
        <v/>
      </c>
      <c r="C1052" s="58">
        <f t="shared" si="90"/>
        <v>4</v>
      </c>
      <c r="D1052" s="58" t="str">
        <f t="shared" si="91"/>
        <v>C</v>
      </c>
      <c r="E1052" s="59">
        <v>13</v>
      </c>
      <c r="F1052" s="59">
        <v>22</v>
      </c>
      <c r="G1052" s="59"/>
      <c r="H1052" s="59">
        <v>20</v>
      </c>
      <c r="I1052" s="59">
        <v>31</v>
      </c>
      <c r="J1052" s="59"/>
      <c r="K1052" s="61">
        <v>4</v>
      </c>
      <c r="L1052" t="s">
        <v>153</v>
      </c>
    </row>
    <row r="1053" spans="1:12" outlineLevel="1" x14ac:dyDescent="0.25">
      <c r="A1053" s="52">
        <f t="shared" si="93"/>
        <v>48</v>
      </c>
      <c r="B1053" s="52" t="str">
        <f t="shared" si="92"/>
        <v/>
      </c>
      <c r="C1053" s="58">
        <f t="shared" si="90"/>
        <v>5</v>
      </c>
      <c r="D1053" s="58" t="str">
        <f t="shared" si="91"/>
        <v>C</v>
      </c>
      <c r="E1053" s="59">
        <v>17</v>
      </c>
      <c r="F1053" s="59">
        <v>26</v>
      </c>
      <c r="G1053" s="59"/>
      <c r="H1053" s="59">
        <v>24</v>
      </c>
      <c r="I1053" s="59">
        <v>35</v>
      </c>
      <c r="J1053" s="59"/>
      <c r="K1053" s="61">
        <v>5</v>
      </c>
      <c r="L1053" t="s">
        <v>153</v>
      </c>
    </row>
    <row r="1054" spans="1:12" outlineLevel="1" x14ac:dyDescent="0.25">
      <c r="A1054" s="52">
        <f t="shared" si="93"/>
        <v>48</v>
      </c>
      <c r="B1054" s="52" t="str">
        <f t="shared" si="92"/>
        <v/>
      </c>
      <c r="C1054" s="58">
        <f t="shared" si="90"/>
        <v>6</v>
      </c>
      <c r="D1054" s="58" t="str">
        <f t="shared" si="91"/>
        <v>C</v>
      </c>
      <c r="E1054" s="59">
        <v>21</v>
      </c>
      <c r="F1054" s="59">
        <v>30</v>
      </c>
      <c r="G1054" s="59">
        <v>6</v>
      </c>
      <c r="H1054" s="59">
        <v>38</v>
      </c>
      <c r="I1054" s="59">
        <v>39</v>
      </c>
      <c r="J1054" s="59">
        <v>45</v>
      </c>
      <c r="K1054" s="61">
        <v>6</v>
      </c>
      <c r="L1054" t="s">
        <v>153</v>
      </c>
    </row>
    <row r="1055" spans="1:12" outlineLevel="1" x14ac:dyDescent="0.25">
      <c r="A1055" s="52">
        <f t="shared" si="93"/>
        <v>48</v>
      </c>
      <c r="B1055" s="52" t="str">
        <f t="shared" si="92"/>
        <v/>
      </c>
      <c r="C1055" s="58">
        <f t="shared" si="90"/>
        <v>7</v>
      </c>
      <c r="D1055" s="58" t="str">
        <f t="shared" si="91"/>
        <v>C</v>
      </c>
      <c r="E1055" s="59">
        <v>25</v>
      </c>
      <c r="F1055" s="59">
        <v>34</v>
      </c>
      <c r="G1055" s="59">
        <v>4</v>
      </c>
      <c r="H1055" s="59">
        <v>32</v>
      </c>
      <c r="I1055" s="59">
        <v>43</v>
      </c>
      <c r="J1055" s="59">
        <v>15</v>
      </c>
      <c r="K1055" s="61">
        <v>7</v>
      </c>
      <c r="L1055" t="s">
        <v>153</v>
      </c>
    </row>
    <row r="1056" spans="1:12" outlineLevel="1" x14ac:dyDescent="0.25">
      <c r="A1056" s="52">
        <f t="shared" si="93"/>
        <v>48</v>
      </c>
      <c r="B1056" s="52" t="str">
        <f t="shared" si="92"/>
        <v/>
      </c>
      <c r="C1056" s="58">
        <f t="shared" si="90"/>
        <v>8</v>
      </c>
      <c r="D1056" s="58" t="str">
        <f t="shared" si="91"/>
        <v>C</v>
      </c>
      <c r="E1056" s="59">
        <v>1</v>
      </c>
      <c r="F1056" s="59">
        <v>12</v>
      </c>
      <c r="G1056" s="59"/>
      <c r="H1056" s="59">
        <v>8</v>
      </c>
      <c r="I1056" s="59">
        <v>14</v>
      </c>
      <c r="J1056" s="59"/>
      <c r="K1056" s="61">
        <v>8</v>
      </c>
      <c r="L1056" t="s">
        <v>153</v>
      </c>
    </row>
    <row r="1057" spans="1:13" outlineLevel="1" x14ac:dyDescent="0.25">
      <c r="A1057" s="52">
        <f t="shared" si="93"/>
        <v>48</v>
      </c>
      <c r="B1057" s="52" t="str">
        <f t="shared" si="92"/>
        <v/>
      </c>
      <c r="C1057" s="58">
        <f t="shared" si="90"/>
        <v>9</v>
      </c>
      <c r="D1057" s="58" t="str">
        <f t="shared" si="91"/>
        <v>C</v>
      </c>
      <c r="E1057" s="59">
        <v>28</v>
      </c>
      <c r="F1057" s="59">
        <v>42</v>
      </c>
      <c r="G1057" s="59"/>
      <c r="H1057" s="59">
        <v>3</v>
      </c>
      <c r="I1057" s="59">
        <v>40</v>
      </c>
      <c r="J1057" s="59"/>
      <c r="K1057" s="61">
        <v>9</v>
      </c>
      <c r="L1057" t="s">
        <v>153</v>
      </c>
    </row>
    <row r="1058" spans="1:13" outlineLevel="1" x14ac:dyDescent="0.25">
      <c r="A1058" s="52">
        <f t="shared" si="93"/>
        <v>48</v>
      </c>
      <c r="B1058" s="52" t="str">
        <f t="shared" si="92"/>
        <v/>
      </c>
      <c r="C1058" s="58">
        <f t="shared" si="90"/>
        <v>10</v>
      </c>
      <c r="D1058" s="58" t="str">
        <f t="shared" si="91"/>
        <v>C</v>
      </c>
      <c r="E1058" s="59">
        <v>37</v>
      </c>
      <c r="F1058" s="59">
        <v>46</v>
      </c>
      <c r="G1058" s="59"/>
      <c r="H1058" s="59">
        <v>7</v>
      </c>
      <c r="I1058" s="59">
        <v>44</v>
      </c>
      <c r="J1058" s="59"/>
      <c r="K1058" s="61">
        <v>10</v>
      </c>
      <c r="L1058" t="s">
        <v>153</v>
      </c>
    </row>
    <row r="1059" spans="1:13" outlineLevel="1" x14ac:dyDescent="0.25">
      <c r="A1059" s="52">
        <f t="shared" si="93"/>
        <v>48</v>
      </c>
      <c r="B1059" s="52" t="str">
        <f t="shared" si="92"/>
        <v/>
      </c>
      <c r="C1059" s="58">
        <f t="shared" si="90"/>
        <v>1</v>
      </c>
      <c r="D1059" s="58" t="str">
        <f t="shared" si="91"/>
        <v>D</v>
      </c>
      <c r="E1059" s="59">
        <v>8</v>
      </c>
      <c r="F1059" s="59">
        <v>44</v>
      </c>
      <c r="G1059" s="59">
        <v>1</v>
      </c>
      <c r="H1059" s="59">
        <v>12</v>
      </c>
      <c r="I1059" s="59">
        <v>16</v>
      </c>
      <c r="J1059" s="59">
        <v>20</v>
      </c>
      <c r="K1059" s="61">
        <v>1</v>
      </c>
      <c r="L1059" t="s">
        <v>154</v>
      </c>
    </row>
    <row r="1060" spans="1:13" outlineLevel="1" x14ac:dyDescent="0.25">
      <c r="A1060" s="52">
        <f t="shared" si="93"/>
        <v>48</v>
      </c>
      <c r="B1060" s="52" t="str">
        <f t="shared" si="92"/>
        <v/>
      </c>
      <c r="C1060" s="58">
        <f t="shared" si="90"/>
        <v>2</v>
      </c>
      <c r="D1060" s="58" t="str">
        <f t="shared" si="91"/>
        <v>D</v>
      </c>
      <c r="E1060" s="59">
        <v>26</v>
      </c>
      <c r="F1060" s="59">
        <v>18</v>
      </c>
      <c r="G1060" s="59">
        <v>14</v>
      </c>
      <c r="H1060" s="59">
        <v>11</v>
      </c>
      <c r="I1060" s="59">
        <v>45</v>
      </c>
      <c r="J1060" s="59">
        <v>10</v>
      </c>
      <c r="K1060" s="61">
        <v>2</v>
      </c>
      <c r="L1060" t="s">
        <v>154</v>
      </c>
    </row>
    <row r="1061" spans="1:13" outlineLevel="1" x14ac:dyDescent="0.25">
      <c r="A1061" s="52">
        <f t="shared" si="93"/>
        <v>48</v>
      </c>
      <c r="B1061" s="52" t="str">
        <f t="shared" si="92"/>
        <v/>
      </c>
      <c r="C1061" s="58">
        <f t="shared" si="90"/>
        <v>3</v>
      </c>
      <c r="D1061" s="58" t="str">
        <f t="shared" si="91"/>
        <v>D</v>
      </c>
      <c r="E1061" s="59">
        <v>17</v>
      </c>
      <c r="F1061" s="59">
        <v>28</v>
      </c>
      <c r="G1061" s="59">
        <v>3</v>
      </c>
      <c r="H1061" s="59">
        <v>9</v>
      </c>
      <c r="I1061" s="59">
        <v>22</v>
      </c>
      <c r="J1061" s="59">
        <v>13</v>
      </c>
      <c r="K1061" s="61">
        <v>3</v>
      </c>
      <c r="L1061" t="s">
        <v>154</v>
      </c>
    </row>
    <row r="1062" spans="1:13" outlineLevel="1" x14ac:dyDescent="0.25">
      <c r="A1062" s="52">
        <f t="shared" si="93"/>
        <v>48</v>
      </c>
      <c r="B1062" s="52" t="str">
        <f t="shared" si="92"/>
        <v/>
      </c>
      <c r="C1062" s="58">
        <f t="shared" ref="C1062:C1125" si="94">K1062</f>
        <v>4</v>
      </c>
      <c r="D1062" s="58" t="str">
        <f t="shared" ref="D1062:D1125" si="95">IF(C1062="","",L1062)</f>
        <v>D</v>
      </c>
      <c r="E1062" s="59">
        <v>45</v>
      </c>
      <c r="F1062" s="59">
        <v>48</v>
      </c>
      <c r="G1062" s="59"/>
      <c r="H1062" s="59">
        <v>19</v>
      </c>
      <c r="I1062" s="59">
        <v>32</v>
      </c>
      <c r="J1062" s="59"/>
      <c r="K1062" s="61">
        <v>4</v>
      </c>
      <c r="L1062" t="s">
        <v>154</v>
      </c>
    </row>
    <row r="1063" spans="1:13" outlineLevel="1" x14ac:dyDescent="0.25">
      <c r="A1063" s="52">
        <f t="shared" si="93"/>
        <v>48</v>
      </c>
      <c r="B1063" s="52" t="str">
        <f t="shared" si="92"/>
        <v/>
      </c>
      <c r="C1063" s="58">
        <f t="shared" si="94"/>
        <v>5</v>
      </c>
      <c r="D1063" s="58" t="str">
        <f t="shared" si="95"/>
        <v>D</v>
      </c>
      <c r="E1063" s="59">
        <v>15</v>
      </c>
      <c r="F1063" s="59">
        <v>30</v>
      </c>
      <c r="G1063" s="59"/>
      <c r="H1063" s="59">
        <v>23</v>
      </c>
      <c r="I1063" s="59">
        <v>36</v>
      </c>
      <c r="J1063" s="59"/>
      <c r="K1063" s="61">
        <v>5</v>
      </c>
      <c r="L1063" t="s">
        <v>154</v>
      </c>
    </row>
    <row r="1064" spans="1:13" outlineLevel="1" x14ac:dyDescent="0.25">
      <c r="A1064" s="52">
        <f t="shared" si="93"/>
        <v>48</v>
      </c>
      <c r="B1064" s="52" t="str">
        <f t="shared" si="92"/>
        <v/>
      </c>
      <c r="C1064" s="58">
        <f t="shared" si="94"/>
        <v>6</v>
      </c>
      <c r="D1064" s="58" t="str">
        <f t="shared" si="95"/>
        <v>D</v>
      </c>
      <c r="E1064" s="59">
        <v>29</v>
      </c>
      <c r="F1064" s="59">
        <v>40</v>
      </c>
      <c r="G1064" s="59"/>
      <c r="H1064" s="59">
        <v>21</v>
      </c>
      <c r="I1064" s="59">
        <v>34</v>
      </c>
      <c r="J1064" s="59"/>
      <c r="K1064" s="61">
        <v>6</v>
      </c>
      <c r="L1064" t="s">
        <v>154</v>
      </c>
    </row>
    <row r="1065" spans="1:13" outlineLevel="1" x14ac:dyDescent="0.25">
      <c r="A1065" s="52">
        <f t="shared" si="93"/>
        <v>48</v>
      </c>
      <c r="B1065" s="52" t="str">
        <f t="shared" si="92"/>
        <v/>
      </c>
      <c r="C1065" s="58">
        <f t="shared" si="94"/>
        <v>7</v>
      </c>
      <c r="D1065" s="58" t="str">
        <f t="shared" si="95"/>
        <v>D</v>
      </c>
      <c r="E1065" s="59">
        <v>25</v>
      </c>
      <c r="F1065" s="59">
        <v>38</v>
      </c>
      <c r="G1065" s="59"/>
      <c r="H1065" s="59">
        <v>5</v>
      </c>
      <c r="I1065" s="59">
        <v>41</v>
      </c>
      <c r="J1065" s="59"/>
      <c r="K1065" s="61">
        <v>7</v>
      </c>
      <c r="L1065" t="s">
        <v>154</v>
      </c>
    </row>
    <row r="1066" spans="1:13" outlineLevel="1" x14ac:dyDescent="0.25">
      <c r="A1066" s="52">
        <f t="shared" si="93"/>
        <v>48</v>
      </c>
      <c r="B1066" s="52" t="str">
        <f t="shared" si="92"/>
        <v/>
      </c>
      <c r="C1066" s="58">
        <f t="shared" si="94"/>
        <v>8</v>
      </c>
      <c r="D1066" s="58" t="str">
        <f t="shared" si="95"/>
        <v>D</v>
      </c>
      <c r="E1066" s="59">
        <v>27</v>
      </c>
      <c r="F1066" s="59">
        <v>42</v>
      </c>
      <c r="G1066" s="59">
        <v>24</v>
      </c>
      <c r="H1066" s="59">
        <v>35</v>
      </c>
      <c r="I1066" s="59">
        <v>31</v>
      </c>
      <c r="J1066" s="59">
        <v>7</v>
      </c>
      <c r="K1066" s="61">
        <v>8</v>
      </c>
      <c r="L1066" t="s">
        <v>154</v>
      </c>
    </row>
    <row r="1067" spans="1:13" outlineLevel="1" x14ac:dyDescent="0.25">
      <c r="A1067" s="52">
        <f t="shared" si="93"/>
        <v>48</v>
      </c>
      <c r="B1067" s="52" t="str">
        <f t="shared" si="92"/>
        <v/>
      </c>
      <c r="C1067" s="58">
        <f t="shared" si="94"/>
        <v>9</v>
      </c>
      <c r="D1067" s="58" t="str">
        <f t="shared" si="95"/>
        <v>D</v>
      </c>
      <c r="E1067" s="59">
        <v>33</v>
      </c>
      <c r="F1067" s="59">
        <v>46</v>
      </c>
      <c r="G1067" s="59"/>
      <c r="H1067" s="59">
        <v>4</v>
      </c>
      <c r="I1067" s="59">
        <v>39</v>
      </c>
      <c r="J1067" s="59"/>
      <c r="K1067" s="61">
        <v>9</v>
      </c>
      <c r="L1067" t="s">
        <v>154</v>
      </c>
    </row>
    <row r="1068" spans="1:13" ht="15.75" outlineLevel="1" thickBot="1" x14ac:dyDescent="0.3">
      <c r="A1068" s="52">
        <f t="shared" si="93"/>
        <v>48</v>
      </c>
      <c r="B1068" s="52" t="str">
        <f t="shared" si="92"/>
        <v/>
      </c>
      <c r="C1068" s="58">
        <f t="shared" si="94"/>
        <v>10</v>
      </c>
      <c r="D1068" s="58" t="str">
        <f t="shared" si="95"/>
        <v>D</v>
      </c>
      <c r="E1068" s="59">
        <v>2</v>
      </c>
      <c r="F1068" s="59">
        <v>37</v>
      </c>
      <c r="G1068" s="59"/>
      <c r="H1068" s="59">
        <v>6</v>
      </c>
      <c r="I1068" s="59">
        <v>43</v>
      </c>
      <c r="J1068" s="59"/>
      <c r="K1068" s="61">
        <v>10</v>
      </c>
      <c r="L1068" t="s">
        <v>154</v>
      </c>
    </row>
    <row r="1069" spans="1:13" ht="15.75" outlineLevel="1" thickTop="1" x14ac:dyDescent="0.25">
      <c r="A1069" s="64">
        <v>49</v>
      </c>
      <c r="B1069" s="64" t="str">
        <f t="shared" si="92"/>
        <v/>
      </c>
      <c r="C1069" s="62">
        <f t="shared" si="94"/>
        <v>1</v>
      </c>
      <c r="D1069" s="62" t="str">
        <f t="shared" si="95"/>
        <v>A</v>
      </c>
      <c r="E1069" s="63">
        <v>1</v>
      </c>
      <c r="F1069" s="63">
        <v>2</v>
      </c>
      <c r="G1069" s="63">
        <v>49</v>
      </c>
      <c r="H1069" s="63">
        <v>3</v>
      </c>
      <c r="I1069" s="63">
        <v>4</v>
      </c>
      <c r="J1069" s="63">
        <v>41</v>
      </c>
      <c r="K1069" s="61">
        <v>1</v>
      </c>
      <c r="L1069" t="s">
        <v>151</v>
      </c>
      <c r="M1069" s="186" t="s">
        <v>281</v>
      </c>
    </row>
    <row r="1070" spans="1:13" outlineLevel="1" x14ac:dyDescent="0.25">
      <c r="A1070" s="64">
        <f t="shared" ref="A1070:A1108" si="96">A1069</f>
        <v>49</v>
      </c>
      <c r="B1070" s="64" t="str">
        <f t="shared" si="92"/>
        <v/>
      </c>
      <c r="C1070" s="62">
        <f t="shared" si="94"/>
        <v>2</v>
      </c>
      <c r="D1070" s="62" t="str">
        <f t="shared" si="95"/>
        <v>A</v>
      </c>
      <c r="E1070" s="63">
        <v>5</v>
      </c>
      <c r="F1070" s="63">
        <v>6</v>
      </c>
      <c r="G1070" s="63">
        <v>48</v>
      </c>
      <c r="H1070" s="63">
        <v>7</v>
      </c>
      <c r="I1070" s="63">
        <v>8</v>
      </c>
      <c r="J1070" s="63">
        <v>42</v>
      </c>
      <c r="K1070" s="61">
        <v>2</v>
      </c>
      <c r="L1070" t="s">
        <v>151</v>
      </c>
    </row>
    <row r="1071" spans="1:13" outlineLevel="1" x14ac:dyDescent="0.25">
      <c r="A1071" s="64">
        <f t="shared" si="96"/>
        <v>49</v>
      </c>
      <c r="B1071" s="64" t="str">
        <f t="shared" si="92"/>
        <v/>
      </c>
      <c r="C1071" s="62">
        <f t="shared" si="94"/>
        <v>3</v>
      </c>
      <c r="D1071" s="62" t="str">
        <f t="shared" si="95"/>
        <v>A</v>
      </c>
      <c r="E1071" s="63">
        <v>9</v>
      </c>
      <c r="F1071" s="63">
        <v>10</v>
      </c>
      <c r="G1071" s="63"/>
      <c r="H1071" s="63">
        <v>11</v>
      </c>
      <c r="I1071" s="63">
        <v>12</v>
      </c>
      <c r="J1071" s="63"/>
      <c r="K1071" s="61">
        <v>3</v>
      </c>
      <c r="L1071" t="s">
        <v>151</v>
      </c>
    </row>
    <row r="1072" spans="1:13" outlineLevel="1" x14ac:dyDescent="0.25">
      <c r="A1072" s="64">
        <f t="shared" si="96"/>
        <v>49</v>
      </c>
      <c r="B1072" s="64" t="str">
        <f t="shared" si="92"/>
        <v/>
      </c>
      <c r="C1072" s="62">
        <f t="shared" si="94"/>
        <v>4</v>
      </c>
      <c r="D1072" s="62" t="str">
        <f t="shared" si="95"/>
        <v>A</v>
      </c>
      <c r="E1072" s="63">
        <v>13</v>
      </c>
      <c r="F1072" s="63">
        <v>14</v>
      </c>
      <c r="G1072" s="63"/>
      <c r="H1072" s="63">
        <v>15</v>
      </c>
      <c r="I1072" s="63">
        <v>16</v>
      </c>
      <c r="J1072" s="63"/>
      <c r="K1072" s="61">
        <v>4</v>
      </c>
      <c r="L1072" t="s">
        <v>151</v>
      </c>
    </row>
    <row r="1073" spans="1:12" outlineLevel="1" x14ac:dyDescent="0.25">
      <c r="A1073" s="64">
        <f t="shared" si="96"/>
        <v>49</v>
      </c>
      <c r="B1073" s="64" t="str">
        <f t="shared" si="92"/>
        <v/>
      </c>
      <c r="C1073" s="62">
        <f t="shared" si="94"/>
        <v>5</v>
      </c>
      <c r="D1073" s="62" t="str">
        <f t="shared" si="95"/>
        <v>A</v>
      </c>
      <c r="E1073" s="63">
        <v>17</v>
      </c>
      <c r="F1073" s="63">
        <v>18</v>
      </c>
      <c r="G1073" s="63">
        <v>43</v>
      </c>
      <c r="H1073" s="63">
        <v>19</v>
      </c>
      <c r="I1073" s="63">
        <v>20</v>
      </c>
      <c r="J1073" s="63"/>
      <c r="K1073" s="61">
        <v>5</v>
      </c>
      <c r="L1073" t="s">
        <v>151</v>
      </c>
    </row>
    <row r="1074" spans="1:12" outlineLevel="1" x14ac:dyDescent="0.25">
      <c r="A1074" s="64">
        <f t="shared" si="96"/>
        <v>49</v>
      </c>
      <c r="B1074" s="64" t="str">
        <f t="shared" si="92"/>
        <v/>
      </c>
      <c r="C1074" s="62">
        <f t="shared" si="94"/>
        <v>6</v>
      </c>
      <c r="D1074" s="62" t="str">
        <f t="shared" si="95"/>
        <v>A</v>
      </c>
      <c r="E1074" s="63">
        <v>21</v>
      </c>
      <c r="F1074" s="63">
        <v>22</v>
      </c>
      <c r="G1074" s="63"/>
      <c r="H1074" s="63">
        <v>23</v>
      </c>
      <c r="I1074" s="63">
        <v>24</v>
      </c>
      <c r="J1074" s="63"/>
      <c r="K1074" s="61">
        <v>6</v>
      </c>
      <c r="L1074" t="s">
        <v>151</v>
      </c>
    </row>
    <row r="1075" spans="1:12" outlineLevel="1" x14ac:dyDescent="0.25">
      <c r="A1075" s="64">
        <f t="shared" si="96"/>
        <v>49</v>
      </c>
      <c r="B1075" s="64" t="str">
        <f t="shared" si="92"/>
        <v/>
      </c>
      <c r="C1075" s="62">
        <f t="shared" si="94"/>
        <v>7</v>
      </c>
      <c r="D1075" s="62" t="str">
        <f t="shared" si="95"/>
        <v>A</v>
      </c>
      <c r="E1075" s="63">
        <v>25</v>
      </c>
      <c r="F1075" s="63">
        <v>26</v>
      </c>
      <c r="G1075" s="63">
        <v>44</v>
      </c>
      <c r="H1075" s="63">
        <v>27</v>
      </c>
      <c r="I1075" s="63">
        <v>28</v>
      </c>
      <c r="J1075" s="63">
        <v>47</v>
      </c>
      <c r="K1075" s="61">
        <v>7</v>
      </c>
      <c r="L1075" t="s">
        <v>151</v>
      </c>
    </row>
    <row r="1076" spans="1:12" outlineLevel="1" x14ac:dyDescent="0.25">
      <c r="A1076" s="64">
        <f t="shared" si="96"/>
        <v>49</v>
      </c>
      <c r="B1076" s="64" t="str">
        <f t="shared" si="92"/>
        <v/>
      </c>
      <c r="C1076" s="62">
        <f t="shared" si="94"/>
        <v>8</v>
      </c>
      <c r="D1076" s="62" t="str">
        <f t="shared" si="95"/>
        <v>A</v>
      </c>
      <c r="E1076" s="63">
        <v>29</v>
      </c>
      <c r="F1076" s="63">
        <v>30</v>
      </c>
      <c r="G1076" s="63">
        <v>45</v>
      </c>
      <c r="H1076" s="63">
        <v>31</v>
      </c>
      <c r="I1076" s="63">
        <v>32</v>
      </c>
      <c r="J1076" s="63">
        <v>46</v>
      </c>
      <c r="K1076" s="61">
        <v>8</v>
      </c>
      <c r="L1076" t="s">
        <v>151</v>
      </c>
    </row>
    <row r="1077" spans="1:12" outlineLevel="1" x14ac:dyDescent="0.25">
      <c r="A1077" s="64">
        <f t="shared" si="96"/>
        <v>49</v>
      </c>
      <c r="B1077" s="64" t="str">
        <f t="shared" si="92"/>
        <v/>
      </c>
      <c r="C1077" s="62">
        <f t="shared" si="94"/>
        <v>9</v>
      </c>
      <c r="D1077" s="62" t="str">
        <f t="shared" si="95"/>
        <v>A</v>
      </c>
      <c r="E1077" s="63">
        <v>33</v>
      </c>
      <c r="F1077" s="63">
        <v>34</v>
      </c>
      <c r="G1077" s="63"/>
      <c r="H1077" s="63">
        <v>35</v>
      </c>
      <c r="I1077" s="63">
        <v>36</v>
      </c>
      <c r="J1077" s="63"/>
      <c r="K1077" s="61">
        <v>9</v>
      </c>
      <c r="L1077" t="s">
        <v>151</v>
      </c>
    </row>
    <row r="1078" spans="1:12" outlineLevel="1" x14ac:dyDescent="0.25">
      <c r="A1078" s="64">
        <f t="shared" si="96"/>
        <v>49</v>
      </c>
      <c r="B1078" s="64" t="str">
        <f t="shared" si="92"/>
        <v/>
      </c>
      <c r="C1078" s="62">
        <f t="shared" si="94"/>
        <v>10</v>
      </c>
      <c r="D1078" s="62" t="str">
        <f t="shared" si="95"/>
        <v>A</v>
      </c>
      <c r="E1078" s="63">
        <v>37</v>
      </c>
      <c r="F1078" s="63">
        <v>38</v>
      </c>
      <c r="G1078" s="63"/>
      <c r="H1078" s="63">
        <v>39</v>
      </c>
      <c r="I1078" s="63">
        <v>40</v>
      </c>
      <c r="J1078" s="63"/>
      <c r="K1078" s="61">
        <v>10</v>
      </c>
      <c r="L1078" t="s">
        <v>151</v>
      </c>
    </row>
    <row r="1079" spans="1:12" outlineLevel="1" x14ac:dyDescent="0.25">
      <c r="A1079" s="64">
        <f t="shared" si="96"/>
        <v>49</v>
      </c>
      <c r="B1079" s="64" t="str">
        <f t="shared" si="92"/>
        <v/>
      </c>
      <c r="C1079" s="62">
        <f t="shared" si="94"/>
        <v>1</v>
      </c>
      <c r="D1079" s="62" t="str">
        <f t="shared" si="95"/>
        <v>B</v>
      </c>
      <c r="E1079" s="63">
        <v>21</v>
      </c>
      <c r="F1079" s="63">
        <v>16</v>
      </c>
      <c r="G1079" s="63">
        <v>43</v>
      </c>
      <c r="H1079" s="63">
        <v>31</v>
      </c>
      <c r="I1079" s="63">
        <v>36</v>
      </c>
      <c r="J1079" s="63">
        <v>9</v>
      </c>
      <c r="K1079" s="61">
        <v>1</v>
      </c>
      <c r="L1079" t="s">
        <v>152</v>
      </c>
    </row>
    <row r="1080" spans="1:12" outlineLevel="1" x14ac:dyDescent="0.25">
      <c r="A1080" s="64">
        <f t="shared" si="96"/>
        <v>49</v>
      </c>
      <c r="B1080" s="64" t="str">
        <f t="shared" si="92"/>
        <v/>
      </c>
      <c r="C1080" s="62">
        <f t="shared" si="94"/>
        <v>2</v>
      </c>
      <c r="D1080" s="62" t="str">
        <f t="shared" si="95"/>
        <v>B</v>
      </c>
      <c r="E1080" s="63">
        <v>14</v>
      </c>
      <c r="F1080" s="63">
        <v>10</v>
      </c>
      <c r="G1080" s="63">
        <v>29</v>
      </c>
      <c r="H1080" s="63">
        <v>15</v>
      </c>
      <c r="I1080" s="63">
        <v>20</v>
      </c>
      <c r="J1080" s="63">
        <v>34</v>
      </c>
      <c r="K1080" s="61">
        <v>2</v>
      </c>
      <c r="L1080" t="s">
        <v>152</v>
      </c>
    </row>
    <row r="1081" spans="1:12" outlineLevel="1" x14ac:dyDescent="0.25">
      <c r="A1081" s="64">
        <f t="shared" si="96"/>
        <v>49</v>
      </c>
      <c r="B1081" s="64" t="str">
        <f t="shared" si="92"/>
        <v/>
      </c>
      <c r="C1081" s="62">
        <f t="shared" si="94"/>
        <v>3</v>
      </c>
      <c r="D1081" s="62" t="str">
        <f t="shared" si="95"/>
        <v>B</v>
      </c>
      <c r="E1081" s="63">
        <v>7</v>
      </c>
      <c r="F1081" s="63">
        <v>5</v>
      </c>
      <c r="G1081" s="63"/>
      <c r="H1081" s="63">
        <v>17</v>
      </c>
      <c r="I1081" s="63">
        <v>26</v>
      </c>
      <c r="J1081" s="63"/>
      <c r="K1081" s="61">
        <v>3</v>
      </c>
      <c r="L1081" t="s">
        <v>152</v>
      </c>
    </row>
    <row r="1082" spans="1:12" outlineLevel="1" x14ac:dyDescent="0.25">
      <c r="A1082" s="64">
        <f t="shared" si="96"/>
        <v>49</v>
      </c>
      <c r="B1082" s="64" t="str">
        <f t="shared" si="92"/>
        <v/>
      </c>
      <c r="C1082" s="62">
        <f t="shared" si="94"/>
        <v>4</v>
      </c>
      <c r="D1082" s="62" t="str">
        <f t="shared" si="95"/>
        <v>B</v>
      </c>
      <c r="E1082" s="63">
        <v>48</v>
      </c>
      <c r="F1082" s="63">
        <v>2</v>
      </c>
      <c r="G1082" s="63"/>
      <c r="H1082" s="63">
        <v>30</v>
      </c>
      <c r="I1082" s="63">
        <v>28</v>
      </c>
      <c r="J1082" s="63"/>
      <c r="K1082" s="61">
        <v>4</v>
      </c>
      <c r="L1082" t="s">
        <v>152</v>
      </c>
    </row>
    <row r="1083" spans="1:12" outlineLevel="1" x14ac:dyDescent="0.25">
      <c r="A1083" s="64">
        <f t="shared" si="96"/>
        <v>49</v>
      </c>
      <c r="B1083" s="64" t="str">
        <f t="shared" si="92"/>
        <v/>
      </c>
      <c r="C1083" s="62">
        <f t="shared" si="94"/>
        <v>5</v>
      </c>
      <c r="D1083" s="62" t="str">
        <f t="shared" si="95"/>
        <v>B</v>
      </c>
      <c r="E1083" s="63">
        <v>19</v>
      </c>
      <c r="F1083" s="63">
        <v>22</v>
      </c>
      <c r="G1083" s="63">
        <v>44</v>
      </c>
      <c r="H1083" s="63">
        <v>27</v>
      </c>
      <c r="I1083" s="63">
        <v>32</v>
      </c>
      <c r="J1083" s="63"/>
      <c r="K1083" s="61">
        <v>5</v>
      </c>
      <c r="L1083" t="s">
        <v>152</v>
      </c>
    </row>
    <row r="1084" spans="1:12" outlineLevel="1" x14ac:dyDescent="0.25">
      <c r="A1084" s="64">
        <f t="shared" si="96"/>
        <v>49</v>
      </c>
      <c r="B1084" s="64" t="str">
        <f t="shared" si="92"/>
        <v/>
      </c>
      <c r="C1084" s="62">
        <f t="shared" si="94"/>
        <v>6</v>
      </c>
      <c r="D1084" s="62" t="str">
        <f t="shared" si="95"/>
        <v>B</v>
      </c>
      <c r="E1084" s="63">
        <v>1</v>
      </c>
      <c r="F1084" s="63">
        <v>6</v>
      </c>
      <c r="G1084" s="63"/>
      <c r="H1084" s="63">
        <v>25</v>
      </c>
      <c r="I1084" s="63">
        <v>18</v>
      </c>
      <c r="J1084" s="63"/>
      <c r="K1084" s="61">
        <v>6</v>
      </c>
      <c r="L1084" t="s">
        <v>152</v>
      </c>
    </row>
    <row r="1085" spans="1:12" outlineLevel="1" x14ac:dyDescent="0.25">
      <c r="A1085" s="64">
        <f t="shared" si="96"/>
        <v>49</v>
      </c>
      <c r="B1085" s="64" t="str">
        <f t="shared" si="92"/>
        <v/>
      </c>
      <c r="C1085" s="62">
        <f t="shared" si="94"/>
        <v>7</v>
      </c>
      <c r="D1085" s="62" t="str">
        <f t="shared" si="95"/>
        <v>B</v>
      </c>
      <c r="E1085" s="63">
        <v>11</v>
      </c>
      <c r="F1085" s="63">
        <v>23</v>
      </c>
      <c r="G1085" s="63">
        <v>45</v>
      </c>
      <c r="H1085" s="63">
        <v>35</v>
      </c>
      <c r="I1085" s="63">
        <v>40</v>
      </c>
      <c r="J1085" s="63">
        <v>24</v>
      </c>
      <c r="K1085" s="61">
        <v>7</v>
      </c>
      <c r="L1085" t="s">
        <v>152</v>
      </c>
    </row>
    <row r="1086" spans="1:12" outlineLevel="1" x14ac:dyDescent="0.25">
      <c r="A1086" s="64">
        <f t="shared" si="96"/>
        <v>49</v>
      </c>
      <c r="B1086" s="64" t="str">
        <f t="shared" si="92"/>
        <v/>
      </c>
      <c r="C1086" s="62">
        <f t="shared" si="94"/>
        <v>8</v>
      </c>
      <c r="D1086" s="62" t="str">
        <f t="shared" si="95"/>
        <v>B</v>
      </c>
      <c r="E1086" s="63">
        <v>13</v>
      </c>
      <c r="F1086" s="63">
        <v>37</v>
      </c>
      <c r="G1086" s="63">
        <v>39</v>
      </c>
      <c r="H1086" s="63">
        <v>33</v>
      </c>
      <c r="I1086" s="63">
        <v>38</v>
      </c>
      <c r="J1086" s="63">
        <v>12</v>
      </c>
      <c r="K1086" s="61">
        <v>8</v>
      </c>
      <c r="L1086" t="s">
        <v>152</v>
      </c>
    </row>
    <row r="1087" spans="1:12" outlineLevel="1" x14ac:dyDescent="0.25">
      <c r="A1087" s="64">
        <f t="shared" si="96"/>
        <v>49</v>
      </c>
      <c r="B1087" s="64" t="str">
        <f t="shared" si="92"/>
        <v/>
      </c>
      <c r="C1087" s="62">
        <f t="shared" si="94"/>
        <v>9</v>
      </c>
      <c r="D1087" s="62" t="str">
        <f t="shared" si="95"/>
        <v>B</v>
      </c>
      <c r="E1087" s="63">
        <v>49</v>
      </c>
      <c r="F1087" s="63">
        <v>42</v>
      </c>
      <c r="G1087" s="63"/>
      <c r="H1087" s="63">
        <v>4</v>
      </c>
      <c r="I1087" s="63">
        <v>47</v>
      </c>
      <c r="J1087" s="63"/>
      <c r="K1087" s="61">
        <v>9</v>
      </c>
      <c r="L1087" t="s">
        <v>152</v>
      </c>
    </row>
    <row r="1088" spans="1:12" outlineLevel="1" x14ac:dyDescent="0.25">
      <c r="A1088" s="64">
        <f t="shared" si="96"/>
        <v>49</v>
      </c>
      <c r="B1088" s="64" t="str">
        <f t="shared" si="92"/>
        <v/>
      </c>
      <c r="C1088" s="62">
        <f t="shared" si="94"/>
        <v>10</v>
      </c>
      <c r="D1088" s="62" t="str">
        <f t="shared" si="95"/>
        <v>B</v>
      </c>
      <c r="E1088" s="63">
        <v>41</v>
      </c>
      <c r="F1088" s="63">
        <v>46</v>
      </c>
      <c r="G1088" s="63"/>
      <c r="H1088" s="63">
        <v>3</v>
      </c>
      <c r="I1088" s="63">
        <v>8</v>
      </c>
      <c r="J1088" s="63"/>
      <c r="K1088" s="61">
        <v>10</v>
      </c>
      <c r="L1088" t="s">
        <v>152</v>
      </c>
    </row>
    <row r="1089" spans="1:12" outlineLevel="1" x14ac:dyDescent="0.25">
      <c r="A1089" s="64">
        <f t="shared" si="96"/>
        <v>49</v>
      </c>
      <c r="B1089" s="64" t="str">
        <f t="shared" si="92"/>
        <v/>
      </c>
      <c r="C1089" s="62">
        <f t="shared" si="94"/>
        <v>1</v>
      </c>
      <c r="D1089" s="62" t="str">
        <f t="shared" si="95"/>
        <v>C</v>
      </c>
      <c r="E1089" s="63">
        <v>28</v>
      </c>
      <c r="F1089" s="63">
        <v>33</v>
      </c>
      <c r="G1089" s="63">
        <v>38</v>
      </c>
      <c r="H1089" s="63">
        <v>5</v>
      </c>
      <c r="I1089" s="63">
        <v>47</v>
      </c>
      <c r="J1089" s="63">
        <v>11</v>
      </c>
      <c r="K1089" s="61">
        <v>1</v>
      </c>
      <c r="L1089" t="s">
        <v>153</v>
      </c>
    </row>
    <row r="1090" spans="1:12" outlineLevel="1" x14ac:dyDescent="0.25">
      <c r="A1090" s="64">
        <f t="shared" si="96"/>
        <v>49</v>
      </c>
      <c r="B1090" s="64" t="str">
        <f t="shared" si="92"/>
        <v/>
      </c>
      <c r="C1090" s="62">
        <f t="shared" si="94"/>
        <v>2</v>
      </c>
      <c r="D1090" s="62" t="str">
        <f t="shared" si="95"/>
        <v>C</v>
      </c>
      <c r="E1090" s="63">
        <v>14</v>
      </c>
      <c r="F1090" s="63">
        <v>36</v>
      </c>
      <c r="G1090" s="63">
        <v>48</v>
      </c>
      <c r="H1090" s="63">
        <v>12</v>
      </c>
      <c r="I1090" s="63">
        <v>23</v>
      </c>
      <c r="J1090" s="63">
        <v>41</v>
      </c>
      <c r="K1090" s="61">
        <v>2</v>
      </c>
      <c r="L1090" t="s">
        <v>153</v>
      </c>
    </row>
    <row r="1091" spans="1:12" outlineLevel="1" x14ac:dyDescent="0.25">
      <c r="A1091" s="64">
        <f t="shared" si="96"/>
        <v>49</v>
      </c>
      <c r="B1091" s="64" t="str">
        <f t="shared" si="92"/>
        <v/>
      </c>
      <c r="C1091" s="62">
        <f t="shared" si="94"/>
        <v>3</v>
      </c>
      <c r="D1091" s="62" t="str">
        <f t="shared" si="95"/>
        <v>C</v>
      </c>
      <c r="E1091" s="63">
        <v>9</v>
      </c>
      <c r="F1091" s="63">
        <v>18</v>
      </c>
      <c r="G1091" s="63"/>
      <c r="H1091" s="63">
        <v>43</v>
      </c>
      <c r="I1091" s="63">
        <v>27</v>
      </c>
      <c r="J1091" s="63"/>
      <c r="K1091" s="61">
        <v>3</v>
      </c>
      <c r="L1091" t="s">
        <v>153</v>
      </c>
    </row>
    <row r="1092" spans="1:12" outlineLevel="1" x14ac:dyDescent="0.25">
      <c r="A1092" s="64">
        <f t="shared" si="96"/>
        <v>49</v>
      </c>
      <c r="B1092" s="64" t="str">
        <f t="shared" si="92"/>
        <v/>
      </c>
      <c r="C1092" s="62">
        <f t="shared" si="94"/>
        <v>4</v>
      </c>
      <c r="D1092" s="62" t="str">
        <f t="shared" si="95"/>
        <v>C</v>
      </c>
      <c r="E1092" s="63">
        <v>13</v>
      </c>
      <c r="F1092" s="63">
        <v>22</v>
      </c>
      <c r="G1092" s="63"/>
      <c r="H1092" s="63">
        <v>20</v>
      </c>
      <c r="I1092" s="63">
        <v>31</v>
      </c>
      <c r="J1092" s="63"/>
      <c r="K1092" s="61">
        <v>4</v>
      </c>
      <c r="L1092" t="s">
        <v>153</v>
      </c>
    </row>
    <row r="1093" spans="1:12" outlineLevel="1" x14ac:dyDescent="0.25">
      <c r="A1093" s="64">
        <f t="shared" si="96"/>
        <v>49</v>
      </c>
      <c r="B1093" s="64" t="str">
        <f t="shared" ref="B1093:B1156" si="97">IF(A1093&lt;&gt;$B$3,"",$B$3&amp;"-"&amp;D1093&amp;"-"&amp;C1093)</f>
        <v/>
      </c>
      <c r="C1093" s="62">
        <f t="shared" si="94"/>
        <v>5</v>
      </c>
      <c r="D1093" s="62" t="str">
        <f t="shared" si="95"/>
        <v>C</v>
      </c>
      <c r="E1093" s="63">
        <v>17</v>
      </c>
      <c r="F1093" s="63">
        <v>26</v>
      </c>
      <c r="G1093" s="63">
        <v>2</v>
      </c>
      <c r="H1093" s="63">
        <v>24</v>
      </c>
      <c r="I1093" s="63">
        <v>35</v>
      </c>
      <c r="J1093" s="63"/>
      <c r="K1093" s="61">
        <v>5</v>
      </c>
      <c r="L1093" t="s">
        <v>153</v>
      </c>
    </row>
    <row r="1094" spans="1:12" outlineLevel="1" x14ac:dyDescent="0.25">
      <c r="A1094" s="64">
        <f t="shared" si="96"/>
        <v>49</v>
      </c>
      <c r="B1094" s="64" t="str">
        <f t="shared" si="97"/>
        <v/>
      </c>
      <c r="C1094" s="62">
        <f t="shared" si="94"/>
        <v>6</v>
      </c>
      <c r="D1094" s="62" t="str">
        <f t="shared" si="95"/>
        <v>C</v>
      </c>
      <c r="E1094" s="63">
        <v>21</v>
      </c>
      <c r="F1094" s="63">
        <v>30</v>
      </c>
      <c r="G1094" s="63"/>
      <c r="H1094" s="63">
        <v>29</v>
      </c>
      <c r="I1094" s="63">
        <v>39</v>
      </c>
      <c r="J1094" s="63"/>
      <c r="K1094" s="61">
        <v>6</v>
      </c>
      <c r="L1094" t="s">
        <v>153</v>
      </c>
    </row>
    <row r="1095" spans="1:12" outlineLevel="1" x14ac:dyDescent="0.25">
      <c r="A1095" s="64">
        <f t="shared" si="96"/>
        <v>49</v>
      </c>
      <c r="B1095" s="64" t="str">
        <f t="shared" si="97"/>
        <v/>
      </c>
      <c r="C1095" s="62">
        <f t="shared" si="94"/>
        <v>7</v>
      </c>
      <c r="D1095" s="62" t="str">
        <f t="shared" si="95"/>
        <v>C</v>
      </c>
      <c r="E1095" s="63">
        <v>25</v>
      </c>
      <c r="F1095" s="63">
        <v>34</v>
      </c>
      <c r="G1095" s="63">
        <v>6</v>
      </c>
      <c r="H1095" s="63">
        <v>32</v>
      </c>
      <c r="I1095" s="63">
        <v>40</v>
      </c>
      <c r="J1095" s="63">
        <v>15</v>
      </c>
      <c r="K1095" s="61">
        <v>7</v>
      </c>
      <c r="L1095" t="s">
        <v>153</v>
      </c>
    </row>
    <row r="1096" spans="1:12" outlineLevel="1" x14ac:dyDescent="0.25">
      <c r="A1096" s="64">
        <f t="shared" si="96"/>
        <v>49</v>
      </c>
      <c r="B1096" s="64" t="str">
        <f t="shared" si="97"/>
        <v/>
      </c>
      <c r="C1096" s="62">
        <f t="shared" si="94"/>
        <v>8</v>
      </c>
      <c r="D1096" s="62" t="str">
        <f t="shared" si="95"/>
        <v>C</v>
      </c>
      <c r="E1096" s="63">
        <v>1</v>
      </c>
      <c r="F1096" s="63">
        <v>10</v>
      </c>
      <c r="G1096" s="63">
        <v>4</v>
      </c>
      <c r="H1096" s="63">
        <v>8</v>
      </c>
      <c r="I1096" s="63">
        <v>19</v>
      </c>
      <c r="J1096" s="63">
        <v>16</v>
      </c>
      <c r="K1096" s="61">
        <v>8</v>
      </c>
      <c r="L1096" t="s">
        <v>153</v>
      </c>
    </row>
    <row r="1097" spans="1:12" outlineLevel="1" x14ac:dyDescent="0.25">
      <c r="A1097" s="64">
        <f t="shared" si="96"/>
        <v>49</v>
      </c>
      <c r="B1097" s="64" t="str">
        <f t="shared" si="97"/>
        <v/>
      </c>
      <c r="C1097" s="62">
        <f t="shared" si="94"/>
        <v>9</v>
      </c>
      <c r="D1097" s="62" t="str">
        <f t="shared" si="95"/>
        <v>C</v>
      </c>
      <c r="E1097" s="63">
        <v>42</v>
      </c>
      <c r="F1097" s="63">
        <v>49</v>
      </c>
      <c r="G1097" s="63"/>
      <c r="H1097" s="63">
        <v>3</v>
      </c>
      <c r="I1097" s="63">
        <v>45</v>
      </c>
      <c r="J1097" s="63"/>
      <c r="K1097" s="61">
        <v>9</v>
      </c>
      <c r="L1097" t="s">
        <v>153</v>
      </c>
    </row>
    <row r="1098" spans="1:12" outlineLevel="1" x14ac:dyDescent="0.25">
      <c r="A1098" s="64">
        <f t="shared" si="96"/>
        <v>49</v>
      </c>
      <c r="B1098" s="64" t="str">
        <f t="shared" si="97"/>
        <v/>
      </c>
      <c r="C1098" s="62">
        <f t="shared" si="94"/>
        <v>10</v>
      </c>
      <c r="D1098" s="62" t="str">
        <f t="shared" si="95"/>
        <v>C</v>
      </c>
      <c r="E1098" s="63">
        <v>37</v>
      </c>
      <c r="F1098" s="63">
        <v>46</v>
      </c>
      <c r="G1098" s="63"/>
      <c r="H1098" s="63">
        <v>7</v>
      </c>
      <c r="I1098" s="63">
        <v>44</v>
      </c>
      <c r="J1098" s="63"/>
      <c r="K1098" s="61">
        <v>10</v>
      </c>
      <c r="L1098" t="s">
        <v>153</v>
      </c>
    </row>
    <row r="1099" spans="1:12" outlineLevel="1" x14ac:dyDescent="0.25">
      <c r="A1099" s="64">
        <f t="shared" si="96"/>
        <v>49</v>
      </c>
      <c r="B1099" s="64" t="str">
        <f t="shared" si="97"/>
        <v/>
      </c>
      <c r="C1099" s="62">
        <f t="shared" si="94"/>
        <v>1</v>
      </c>
      <c r="D1099" s="62" t="str">
        <f t="shared" si="95"/>
        <v>D</v>
      </c>
      <c r="E1099" s="215">
        <v>6</v>
      </c>
      <c r="F1099" s="215">
        <v>30</v>
      </c>
      <c r="G1099" s="215">
        <v>41</v>
      </c>
      <c r="H1099" s="215">
        <v>21</v>
      </c>
      <c r="I1099" s="215">
        <v>9</v>
      </c>
      <c r="J1099" s="215">
        <v>20</v>
      </c>
      <c r="K1099" s="61">
        <v>1</v>
      </c>
      <c r="L1099" t="s">
        <v>154</v>
      </c>
    </row>
    <row r="1100" spans="1:12" outlineLevel="1" x14ac:dyDescent="0.25">
      <c r="A1100" s="64">
        <f t="shared" si="96"/>
        <v>49</v>
      </c>
      <c r="B1100" s="64" t="str">
        <f t="shared" si="97"/>
        <v/>
      </c>
      <c r="C1100" s="62">
        <f t="shared" si="94"/>
        <v>2</v>
      </c>
      <c r="D1100" s="62" t="str">
        <f t="shared" si="95"/>
        <v>D</v>
      </c>
      <c r="E1100" s="215">
        <v>5</v>
      </c>
      <c r="F1100" s="215">
        <v>18</v>
      </c>
      <c r="G1100" s="215">
        <v>22</v>
      </c>
      <c r="H1100" s="215">
        <v>37</v>
      </c>
      <c r="I1100" s="215">
        <v>24</v>
      </c>
      <c r="J1100" s="215">
        <v>25</v>
      </c>
      <c r="K1100" s="61">
        <v>2</v>
      </c>
      <c r="L1100" t="s">
        <v>154</v>
      </c>
    </row>
    <row r="1101" spans="1:12" outlineLevel="1" x14ac:dyDescent="0.25">
      <c r="A1101" s="64">
        <f t="shared" si="96"/>
        <v>49</v>
      </c>
      <c r="B1101" s="64" t="str">
        <f t="shared" si="97"/>
        <v/>
      </c>
      <c r="C1101" s="62">
        <f t="shared" si="94"/>
        <v>3</v>
      </c>
      <c r="D1101" s="62" t="str">
        <f t="shared" si="95"/>
        <v>D</v>
      </c>
      <c r="E1101" s="215">
        <v>17</v>
      </c>
      <c r="F1101" s="215">
        <v>28</v>
      </c>
      <c r="G1101" s="215"/>
      <c r="H1101" s="215">
        <v>16</v>
      </c>
      <c r="I1101" s="215">
        <v>1</v>
      </c>
      <c r="J1101" s="215"/>
      <c r="K1101" s="61">
        <v>3</v>
      </c>
      <c r="L1101" t="s">
        <v>154</v>
      </c>
    </row>
    <row r="1102" spans="1:12" outlineLevel="1" x14ac:dyDescent="0.25">
      <c r="A1102" s="64">
        <f t="shared" si="96"/>
        <v>49</v>
      </c>
      <c r="B1102" s="64" t="str">
        <f t="shared" si="97"/>
        <v/>
      </c>
      <c r="C1102" s="62">
        <f t="shared" si="94"/>
        <v>4</v>
      </c>
      <c r="D1102" s="62" t="str">
        <f t="shared" si="95"/>
        <v>D</v>
      </c>
      <c r="E1102" s="215">
        <v>10</v>
      </c>
      <c r="F1102" s="215">
        <v>26</v>
      </c>
      <c r="G1102" s="215"/>
      <c r="H1102" s="215">
        <v>19</v>
      </c>
      <c r="I1102" s="215">
        <v>32</v>
      </c>
      <c r="J1102" s="215"/>
      <c r="K1102" s="61">
        <v>4</v>
      </c>
      <c r="L1102" t="s">
        <v>154</v>
      </c>
    </row>
    <row r="1103" spans="1:12" outlineLevel="1" x14ac:dyDescent="0.25">
      <c r="A1103" s="64">
        <f t="shared" si="96"/>
        <v>49</v>
      </c>
      <c r="B1103" s="64" t="str">
        <f t="shared" si="97"/>
        <v/>
      </c>
      <c r="C1103" s="62">
        <f t="shared" si="94"/>
        <v>5</v>
      </c>
      <c r="D1103" s="62" t="str">
        <f t="shared" si="95"/>
        <v>D</v>
      </c>
      <c r="E1103" s="215">
        <v>46</v>
      </c>
      <c r="F1103" s="215">
        <v>49</v>
      </c>
      <c r="G1103" s="215">
        <v>7</v>
      </c>
      <c r="H1103" s="215">
        <v>23</v>
      </c>
      <c r="I1103" s="215">
        <v>36</v>
      </c>
      <c r="J1103" s="215"/>
      <c r="K1103" s="61">
        <v>5</v>
      </c>
      <c r="L1103" t="s">
        <v>154</v>
      </c>
    </row>
    <row r="1104" spans="1:12" outlineLevel="1" x14ac:dyDescent="0.25">
      <c r="A1104" s="64">
        <f t="shared" si="96"/>
        <v>49</v>
      </c>
      <c r="B1104" s="64" t="str">
        <f t="shared" si="97"/>
        <v/>
      </c>
      <c r="C1104" s="62">
        <f t="shared" si="94"/>
        <v>6</v>
      </c>
      <c r="D1104" s="62" t="str">
        <f t="shared" si="95"/>
        <v>D</v>
      </c>
      <c r="E1104" s="215">
        <v>14</v>
      </c>
      <c r="F1104" s="215">
        <v>40</v>
      </c>
      <c r="G1104" s="215"/>
      <c r="H1104" s="215">
        <v>12</v>
      </c>
      <c r="I1104" s="215">
        <v>34</v>
      </c>
      <c r="J1104" s="215"/>
      <c r="K1104" s="61">
        <v>6</v>
      </c>
      <c r="L1104" t="s">
        <v>154</v>
      </c>
    </row>
    <row r="1105" spans="1:13" outlineLevel="1" x14ac:dyDescent="0.25">
      <c r="A1105" s="64">
        <f t="shared" si="96"/>
        <v>49</v>
      </c>
      <c r="B1105" s="64" t="str">
        <f t="shared" si="97"/>
        <v/>
      </c>
      <c r="C1105" s="62">
        <f t="shared" si="94"/>
        <v>7</v>
      </c>
      <c r="D1105" s="62" t="str">
        <f t="shared" si="95"/>
        <v>D</v>
      </c>
      <c r="E1105" s="215">
        <v>27</v>
      </c>
      <c r="F1105" s="215">
        <v>38</v>
      </c>
      <c r="G1105" s="215">
        <v>13</v>
      </c>
      <c r="H1105" s="215">
        <v>39</v>
      </c>
      <c r="I1105" s="215">
        <v>44</v>
      </c>
      <c r="J1105" s="215">
        <v>47</v>
      </c>
      <c r="K1105" s="61">
        <v>7</v>
      </c>
      <c r="L1105" t="s">
        <v>154</v>
      </c>
    </row>
    <row r="1106" spans="1:13" outlineLevel="1" x14ac:dyDescent="0.25">
      <c r="A1106" s="64">
        <f t="shared" si="96"/>
        <v>49</v>
      </c>
      <c r="B1106" s="64" t="str">
        <f t="shared" si="97"/>
        <v/>
      </c>
      <c r="C1106" s="62">
        <f t="shared" si="94"/>
        <v>8</v>
      </c>
      <c r="D1106" s="62" t="str">
        <f t="shared" si="95"/>
        <v>D</v>
      </c>
      <c r="E1106" s="215">
        <v>29</v>
      </c>
      <c r="F1106" s="215">
        <v>42</v>
      </c>
      <c r="G1106" s="215">
        <v>3</v>
      </c>
      <c r="H1106" s="215">
        <v>35</v>
      </c>
      <c r="I1106" s="215">
        <v>48</v>
      </c>
      <c r="J1106" s="215">
        <v>45</v>
      </c>
      <c r="K1106" s="61">
        <v>8</v>
      </c>
      <c r="L1106" t="s">
        <v>154</v>
      </c>
    </row>
    <row r="1107" spans="1:13" outlineLevel="1" x14ac:dyDescent="0.25">
      <c r="A1107" s="64">
        <f t="shared" si="96"/>
        <v>49</v>
      </c>
      <c r="B1107" s="64" t="str">
        <f t="shared" si="97"/>
        <v/>
      </c>
      <c r="C1107" s="62">
        <f t="shared" si="94"/>
        <v>9</v>
      </c>
      <c r="D1107" s="62" t="str">
        <f t="shared" si="95"/>
        <v>D</v>
      </c>
      <c r="E1107" s="215">
        <v>33</v>
      </c>
      <c r="F1107" s="215">
        <v>15</v>
      </c>
      <c r="G1107" s="215"/>
      <c r="H1107" s="215">
        <v>4</v>
      </c>
      <c r="I1107" s="215">
        <v>31</v>
      </c>
      <c r="J1107" s="215"/>
      <c r="K1107" s="61">
        <v>9</v>
      </c>
      <c r="L1107" t="s">
        <v>154</v>
      </c>
    </row>
    <row r="1108" spans="1:13" ht="15.75" outlineLevel="1" thickBot="1" x14ac:dyDescent="0.3">
      <c r="A1108" s="64">
        <f t="shared" si="96"/>
        <v>49</v>
      </c>
      <c r="B1108" s="64" t="str">
        <f t="shared" si="97"/>
        <v/>
      </c>
      <c r="C1108" s="62">
        <f t="shared" si="94"/>
        <v>10</v>
      </c>
      <c r="D1108" s="62" t="str">
        <f t="shared" si="95"/>
        <v>D</v>
      </c>
      <c r="E1108" s="215">
        <v>2</v>
      </c>
      <c r="F1108" s="215">
        <v>11</v>
      </c>
      <c r="G1108" s="215"/>
      <c r="H1108" s="215">
        <v>8</v>
      </c>
      <c r="I1108" s="215">
        <v>43</v>
      </c>
      <c r="J1108" s="215"/>
      <c r="K1108" s="61">
        <v>10</v>
      </c>
      <c r="L1108" t="s">
        <v>154</v>
      </c>
    </row>
    <row r="1109" spans="1:13" ht="15.75" outlineLevel="1" thickTop="1" x14ac:dyDescent="0.25">
      <c r="A1109" s="52">
        <v>50</v>
      </c>
      <c r="B1109" s="52" t="str">
        <f t="shared" si="97"/>
        <v/>
      </c>
      <c r="C1109" s="58">
        <f t="shared" si="94"/>
        <v>1</v>
      </c>
      <c r="D1109" s="58" t="str">
        <f t="shared" si="95"/>
        <v>A</v>
      </c>
      <c r="E1109" s="59">
        <v>1</v>
      </c>
      <c r="F1109" s="59">
        <v>2</v>
      </c>
      <c r="G1109" s="59">
        <v>49</v>
      </c>
      <c r="H1109" s="59">
        <v>3</v>
      </c>
      <c r="I1109" s="59">
        <v>4</v>
      </c>
      <c r="J1109" s="59">
        <v>50</v>
      </c>
      <c r="K1109" s="61">
        <v>1</v>
      </c>
      <c r="L1109" t="s">
        <v>151</v>
      </c>
      <c r="M1109" s="186" t="s">
        <v>281</v>
      </c>
    </row>
    <row r="1110" spans="1:13" outlineLevel="1" x14ac:dyDescent="0.25">
      <c r="A1110" s="52">
        <f t="shared" ref="A1110:A1173" si="98">A1109</f>
        <v>50</v>
      </c>
      <c r="B1110" s="52" t="str">
        <f t="shared" si="97"/>
        <v/>
      </c>
      <c r="C1110" s="58">
        <f t="shared" si="94"/>
        <v>2</v>
      </c>
      <c r="D1110" s="58" t="str">
        <f t="shared" si="95"/>
        <v>A</v>
      </c>
      <c r="E1110" s="59">
        <v>5</v>
      </c>
      <c r="F1110" s="59">
        <v>6</v>
      </c>
      <c r="G1110" s="59">
        <v>41</v>
      </c>
      <c r="H1110" s="59">
        <v>7</v>
      </c>
      <c r="I1110" s="59">
        <v>8</v>
      </c>
      <c r="J1110" s="59">
        <v>42</v>
      </c>
      <c r="K1110" s="61">
        <v>2</v>
      </c>
      <c r="L1110" t="s">
        <v>151</v>
      </c>
    </row>
    <row r="1111" spans="1:13" outlineLevel="1" x14ac:dyDescent="0.25">
      <c r="A1111" s="52">
        <f t="shared" si="98"/>
        <v>50</v>
      </c>
      <c r="B1111" s="52" t="str">
        <f t="shared" si="97"/>
        <v/>
      </c>
      <c r="C1111" s="58">
        <f t="shared" si="94"/>
        <v>3</v>
      </c>
      <c r="D1111" s="58" t="str">
        <f t="shared" si="95"/>
        <v>A</v>
      </c>
      <c r="E1111" s="59">
        <v>9</v>
      </c>
      <c r="F1111" s="59">
        <v>10</v>
      </c>
      <c r="G1111" s="59"/>
      <c r="H1111" s="59">
        <v>11</v>
      </c>
      <c r="I1111" s="59">
        <v>12</v>
      </c>
      <c r="J1111" s="59"/>
      <c r="K1111" s="61">
        <v>3</v>
      </c>
      <c r="L1111" t="s">
        <v>151</v>
      </c>
    </row>
    <row r="1112" spans="1:13" outlineLevel="1" x14ac:dyDescent="0.25">
      <c r="A1112" s="52">
        <f t="shared" si="98"/>
        <v>50</v>
      </c>
      <c r="B1112" s="52" t="str">
        <f t="shared" si="97"/>
        <v/>
      </c>
      <c r="C1112" s="58">
        <f t="shared" si="94"/>
        <v>4</v>
      </c>
      <c r="D1112" s="58" t="str">
        <f t="shared" si="95"/>
        <v>A</v>
      </c>
      <c r="E1112" s="59">
        <v>13</v>
      </c>
      <c r="F1112" s="59">
        <v>14</v>
      </c>
      <c r="G1112" s="59"/>
      <c r="H1112" s="59">
        <v>15</v>
      </c>
      <c r="I1112" s="59">
        <v>16</v>
      </c>
      <c r="J1112" s="59"/>
      <c r="K1112" s="61">
        <v>4</v>
      </c>
      <c r="L1112" t="s">
        <v>151</v>
      </c>
    </row>
    <row r="1113" spans="1:13" outlineLevel="1" x14ac:dyDescent="0.25">
      <c r="A1113" s="52">
        <f t="shared" si="98"/>
        <v>50</v>
      </c>
      <c r="B1113" s="52" t="str">
        <f t="shared" si="97"/>
        <v/>
      </c>
      <c r="C1113" s="58">
        <f t="shared" si="94"/>
        <v>5</v>
      </c>
      <c r="D1113" s="58" t="str">
        <f t="shared" si="95"/>
        <v>A</v>
      </c>
      <c r="E1113" s="59">
        <v>17</v>
      </c>
      <c r="F1113" s="59">
        <v>18</v>
      </c>
      <c r="G1113" s="59">
        <v>43</v>
      </c>
      <c r="H1113" s="59">
        <v>19</v>
      </c>
      <c r="I1113" s="59">
        <v>20</v>
      </c>
      <c r="J1113" s="59">
        <v>44</v>
      </c>
      <c r="K1113" s="61">
        <v>5</v>
      </c>
      <c r="L1113" t="s">
        <v>151</v>
      </c>
    </row>
    <row r="1114" spans="1:13" outlineLevel="1" x14ac:dyDescent="0.25">
      <c r="A1114" s="52">
        <f t="shared" si="98"/>
        <v>50</v>
      </c>
      <c r="B1114" s="52" t="str">
        <f t="shared" si="97"/>
        <v/>
      </c>
      <c r="C1114" s="58">
        <f t="shared" si="94"/>
        <v>6</v>
      </c>
      <c r="D1114" s="58" t="str">
        <f t="shared" si="95"/>
        <v>A</v>
      </c>
      <c r="E1114" s="59">
        <v>21</v>
      </c>
      <c r="F1114" s="59">
        <v>22</v>
      </c>
      <c r="G1114" s="59"/>
      <c r="H1114" s="59">
        <v>23</v>
      </c>
      <c r="I1114" s="59">
        <v>24</v>
      </c>
      <c r="J1114" s="59"/>
      <c r="K1114" s="61">
        <v>6</v>
      </c>
      <c r="L1114" t="s">
        <v>151</v>
      </c>
    </row>
    <row r="1115" spans="1:13" outlineLevel="1" x14ac:dyDescent="0.25">
      <c r="A1115" s="52">
        <f t="shared" si="98"/>
        <v>50</v>
      </c>
      <c r="B1115" s="52" t="str">
        <f t="shared" si="97"/>
        <v/>
      </c>
      <c r="C1115" s="58">
        <f t="shared" si="94"/>
        <v>7</v>
      </c>
      <c r="D1115" s="58" t="str">
        <f t="shared" si="95"/>
        <v>A</v>
      </c>
      <c r="E1115" s="59">
        <v>25</v>
      </c>
      <c r="F1115" s="59">
        <v>26</v>
      </c>
      <c r="G1115" s="59">
        <v>45</v>
      </c>
      <c r="H1115" s="59">
        <v>27</v>
      </c>
      <c r="I1115" s="59">
        <v>28</v>
      </c>
      <c r="J1115" s="59">
        <v>46</v>
      </c>
      <c r="K1115" s="61">
        <v>7</v>
      </c>
      <c r="L1115" t="s">
        <v>151</v>
      </c>
    </row>
    <row r="1116" spans="1:13" outlineLevel="1" x14ac:dyDescent="0.25">
      <c r="A1116" s="52">
        <f t="shared" si="98"/>
        <v>50</v>
      </c>
      <c r="B1116" s="52" t="str">
        <f t="shared" si="97"/>
        <v/>
      </c>
      <c r="C1116" s="58">
        <f t="shared" si="94"/>
        <v>8</v>
      </c>
      <c r="D1116" s="58" t="str">
        <f t="shared" si="95"/>
        <v>A</v>
      </c>
      <c r="E1116" s="59">
        <v>29</v>
      </c>
      <c r="F1116" s="59">
        <v>30</v>
      </c>
      <c r="G1116" s="59">
        <v>47</v>
      </c>
      <c r="H1116" s="59">
        <v>31</v>
      </c>
      <c r="I1116" s="59">
        <v>32</v>
      </c>
      <c r="J1116" s="59">
        <v>48</v>
      </c>
      <c r="K1116" s="61">
        <v>8</v>
      </c>
      <c r="L1116" t="s">
        <v>151</v>
      </c>
    </row>
    <row r="1117" spans="1:13" outlineLevel="1" x14ac:dyDescent="0.25">
      <c r="A1117" s="52">
        <f t="shared" si="98"/>
        <v>50</v>
      </c>
      <c r="B1117" s="52" t="str">
        <f t="shared" si="97"/>
        <v/>
      </c>
      <c r="C1117" s="58">
        <f t="shared" si="94"/>
        <v>9</v>
      </c>
      <c r="D1117" s="58" t="str">
        <f t="shared" si="95"/>
        <v>A</v>
      </c>
      <c r="E1117" s="59">
        <v>33</v>
      </c>
      <c r="F1117" s="59">
        <v>34</v>
      </c>
      <c r="G1117" s="59"/>
      <c r="H1117" s="59">
        <v>35</v>
      </c>
      <c r="I1117" s="59">
        <v>36</v>
      </c>
      <c r="J1117" s="59"/>
      <c r="K1117" s="61">
        <v>9</v>
      </c>
      <c r="L1117" t="s">
        <v>151</v>
      </c>
    </row>
    <row r="1118" spans="1:13" outlineLevel="1" x14ac:dyDescent="0.25">
      <c r="A1118" s="52">
        <f t="shared" si="98"/>
        <v>50</v>
      </c>
      <c r="B1118" s="52" t="str">
        <f t="shared" si="97"/>
        <v/>
      </c>
      <c r="C1118" s="58">
        <f t="shared" si="94"/>
        <v>10</v>
      </c>
      <c r="D1118" s="58" t="str">
        <f t="shared" si="95"/>
        <v>A</v>
      </c>
      <c r="E1118" s="59">
        <v>37</v>
      </c>
      <c r="F1118" s="59">
        <v>38</v>
      </c>
      <c r="G1118" s="59"/>
      <c r="H1118" s="59">
        <v>39</v>
      </c>
      <c r="I1118" s="59">
        <v>40</v>
      </c>
      <c r="J1118" s="59"/>
      <c r="K1118" s="61">
        <v>10</v>
      </c>
      <c r="L1118" t="s">
        <v>151</v>
      </c>
    </row>
    <row r="1119" spans="1:13" outlineLevel="1" x14ac:dyDescent="0.25">
      <c r="A1119" s="52">
        <f t="shared" si="98"/>
        <v>50</v>
      </c>
      <c r="B1119" s="52" t="str">
        <f t="shared" si="97"/>
        <v/>
      </c>
      <c r="C1119" s="58">
        <f t="shared" si="94"/>
        <v>1</v>
      </c>
      <c r="D1119" s="58" t="str">
        <f t="shared" si="95"/>
        <v>B</v>
      </c>
      <c r="E1119" s="59">
        <v>21</v>
      </c>
      <c r="F1119" s="59">
        <v>23</v>
      </c>
      <c r="G1119" s="59">
        <v>43</v>
      </c>
      <c r="H1119" s="59">
        <v>31</v>
      </c>
      <c r="I1119" s="59">
        <v>6</v>
      </c>
      <c r="J1119" s="59">
        <v>38</v>
      </c>
      <c r="K1119" s="61">
        <v>1</v>
      </c>
      <c r="L1119" t="s">
        <v>152</v>
      </c>
    </row>
    <row r="1120" spans="1:13" outlineLevel="1" x14ac:dyDescent="0.25">
      <c r="A1120" s="52">
        <f t="shared" si="98"/>
        <v>50</v>
      </c>
      <c r="B1120" s="52" t="str">
        <f t="shared" si="97"/>
        <v/>
      </c>
      <c r="C1120" s="58">
        <f t="shared" si="94"/>
        <v>2</v>
      </c>
      <c r="D1120" s="58" t="str">
        <f t="shared" si="95"/>
        <v>B</v>
      </c>
      <c r="E1120" s="59">
        <v>13</v>
      </c>
      <c r="F1120" s="59">
        <v>10</v>
      </c>
      <c r="G1120" s="59">
        <v>45</v>
      </c>
      <c r="H1120" s="59">
        <v>15</v>
      </c>
      <c r="I1120" s="59">
        <v>24</v>
      </c>
      <c r="J1120" s="59">
        <v>9</v>
      </c>
      <c r="K1120" s="61">
        <v>2</v>
      </c>
      <c r="L1120" t="s">
        <v>152</v>
      </c>
    </row>
    <row r="1121" spans="1:12" outlineLevel="1" x14ac:dyDescent="0.25">
      <c r="A1121" s="52">
        <f t="shared" si="98"/>
        <v>50</v>
      </c>
      <c r="B1121" s="52" t="str">
        <f t="shared" si="97"/>
        <v/>
      </c>
      <c r="C1121" s="58">
        <f t="shared" si="94"/>
        <v>3</v>
      </c>
      <c r="D1121" s="58" t="str">
        <f t="shared" si="95"/>
        <v>B</v>
      </c>
      <c r="E1121" s="59">
        <v>2</v>
      </c>
      <c r="F1121" s="59">
        <v>29</v>
      </c>
      <c r="G1121" s="59"/>
      <c r="H1121" s="59">
        <v>19</v>
      </c>
      <c r="I1121" s="59">
        <v>28</v>
      </c>
      <c r="J1121" s="59"/>
      <c r="K1121" s="61">
        <v>3</v>
      </c>
      <c r="L1121" t="s">
        <v>152</v>
      </c>
    </row>
    <row r="1122" spans="1:12" outlineLevel="1" x14ac:dyDescent="0.25">
      <c r="A1122" s="52">
        <f t="shared" si="98"/>
        <v>50</v>
      </c>
      <c r="B1122" s="52" t="str">
        <f t="shared" si="97"/>
        <v/>
      </c>
      <c r="C1122" s="58">
        <f t="shared" si="94"/>
        <v>4</v>
      </c>
      <c r="D1122" s="58" t="str">
        <f t="shared" si="95"/>
        <v>B</v>
      </c>
      <c r="E1122" s="59">
        <v>5</v>
      </c>
      <c r="F1122" s="59">
        <v>18</v>
      </c>
      <c r="G1122" s="59"/>
      <c r="H1122" s="59">
        <v>26</v>
      </c>
      <c r="I1122" s="59">
        <v>20</v>
      </c>
      <c r="J1122" s="59"/>
      <c r="K1122" s="61">
        <v>4</v>
      </c>
      <c r="L1122" t="s">
        <v>152</v>
      </c>
    </row>
    <row r="1123" spans="1:12" outlineLevel="1" x14ac:dyDescent="0.25">
      <c r="A1123" s="52">
        <f t="shared" si="98"/>
        <v>50</v>
      </c>
      <c r="B1123" s="52" t="str">
        <f t="shared" si="97"/>
        <v/>
      </c>
      <c r="C1123" s="58">
        <f t="shared" si="94"/>
        <v>5</v>
      </c>
      <c r="D1123" s="58" t="str">
        <f t="shared" si="95"/>
        <v>B</v>
      </c>
      <c r="E1123" s="59">
        <v>11</v>
      </c>
      <c r="F1123" s="59">
        <v>22</v>
      </c>
      <c r="G1123" s="59">
        <v>41</v>
      </c>
      <c r="H1123" s="59">
        <v>33</v>
      </c>
      <c r="I1123" s="59">
        <v>32</v>
      </c>
      <c r="J1123" s="59">
        <v>46</v>
      </c>
      <c r="K1123" s="61">
        <v>5</v>
      </c>
      <c r="L1123" t="s">
        <v>152</v>
      </c>
    </row>
    <row r="1124" spans="1:12" outlineLevel="1" x14ac:dyDescent="0.25">
      <c r="A1124" s="52">
        <f t="shared" si="98"/>
        <v>50</v>
      </c>
      <c r="B1124" s="52" t="str">
        <f t="shared" si="97"/>
        <v/>
      </c>
      <c r="C1124" s="58">
        <f t="shared" si="94"/>
        <v>6</v>
      </c>
      <c r="D1124" s="58" t="str">
        <f t="shared" si="95"/>
        <v>B</v>
      </c>
      <c r="E1124" s="59">
        <v>1</v>
      </c>
      <c r="F1124" s="59">
        <v>30</v>
      </c>
      <c r="G1124" s="59"/>
      <c r="H1124" s="59">
        <v>17</v>
      </c>
      <c r="I1124" s="59">
        <v>25</v>
      </c>
      <c r="J1124" s="59"/>
      <c r="K1124" s="61">
        <v>6</v>
      </c>
      <c r="L1124" t="s">
        <v>152</v>
      </c>
    </row>
    <row r="1125" spans="1:12" outlineLevel="1" x14ac:dyDescent="0.25">
      <c r="A1125" s="52">
        <f t="shared" si="98"/>
        <v>50</v>
      </c>
      <c r="B1125" s="52" t="str">
        <f t="shared" si="97"/>
        <v/>
      </c>
      <c r="C1125" s="58">
        <f t="shared" si="94"/>
        <v>7</v>
      </c>
      <c r="D1125" s="58" t="str">
        <f t="shared" si="95"/>
        <v>B</v>
      </c>
      <c r="E1125" s="59">
        <v>16</v>
      </c>
      <c r="F1125" s="59">
        <v>36</v>
      </c>
      <c r="G1125" s="59">
        <v>7</v>
      </c>
      <c r="H1125" s="59">
        <v>35</v>
      </c>
      <c r="I1125" s="59">
        <v>40</v>
      </c>
      <c r="J1125" s="59">
        <v>8</v>
      </c>
      <c r="K1125" s="61">
        <v>7</v>
      </c>
      <c r="L1125" t="s">
        <v>152</v>
      </c>
    </row>
    <row r="1126" spans="1:12" outlineLevel="1" x14ac:dyDescent="0.25">
      <c r="A1126" s="52">
        <f t="shared" si="98"/>
        <v>50</v>
      </c>
      <c r="B1126" s="52" t="str">
        <f t="shared" si="97"/>
        <v/>
      </c>
      <c r="C1126" s="58">
        <f t="shared" ref="C1126:C1189" si="99">K1126</f>
        <v>8</v>
      </c>
      <c r="D1126" s="58" t="str">
        <f t="shared" ref="D1126:D1189" si="100">IF(C1126="","",L1126)</f>
        <v>B</v>
      </c>
      <c r="E1126" s="59">
        <v>14</v>
      </c>
      <c r="F1126" s="59">
        <v>34</v>
      </c>
      <c r="G1126" s="59">
        <v>37</v>
      </c>
      <c r="H1126" s="59">
        <v>39</v>
      </c>
      <c r="I1126" s="59">
        <v>44</v>
      </c>
      <c r="J1126" s="59">
        <v>12</v>
      </c>
      <c r="K1126" s="61">
        <v>8</v>
      </c>
      <c r="L1126" t="s">
        <v>152</v>
      </c>
    </row>
    <row r="1127" spans="1:12" outlineLevel="1" x14ac:dyDescent="0.25">
      <c r="A1127" s="52">
        <f t="shared" si="98"/>
        <v>50</v>
      </c>
      <c r="B1127" s="52" t="str">
        <f t="shared" si="97"/>
        <v/>
      </c>
      <c r="C1127" s="58">
        <f t="shared" si="99"/>
        <v>9</v>
      </c>
      <c r="D1127" s="58" t="str">
        <f t="shared" si="100"/>
        <v>B</v>
      </c>
      <c r="E1127" s="59">
        <v>48</v>
      </c>
      <c r="F1127" s="59">
        <v>49</v>
      </c>
      <c r="G1127" s="59"/>
      <c r="H1127" s="59">
        <v>27</v>
      </c>
      <c r="I1127" s="59">
        <v>50</v>
      </c>
      <c r="J1127" s="59"/>
      <c r="K1127" s="61">
        <v>9</v>
      </c>
      <c r="L1127" t="s">
        <v>152</v>
      </c>
    </row>
    <row r="1128" spans="1:12" outlineLevel="1" x14ac:dyDescent="0.25">
      <c r="A1128" s="52">
        <f t="shared" si="98"/>
        <v>50</v>
      </c>
      <c r="B1128" s="52" t="str">
        <f t="shared" si="97"/>
        <v/>
      </c>
      <c r="C1128" s="58">
        <f t="shared" si="99"/>
        <v>10</v>
      </c>
      <c r="D1128" s="58" t="str">
        <f t="shared" si="100"/>
        <v>B</v>
      </c>
      <c r="E1128" s="59">
        <v>3</v>
      </c>
      <c r="F1128" s="59">
        <v>42</v>
      </c>
      <c r="G1128" s="59"/>
      <c r="H1128" s="59">
        <v>4</v>
      </c>
      <c r="I1128" s="59">
        <v>47</v>
      </c>
      <c r="J1128" s="59"/>
      <c r="K1128" s="61">
        <v>10</v>
      </c>
      <c r="L1128" t="s">
        <v>152</v>
      </c>
    </row>
    <row r="1129" spans="1:12" outlineLevel="1" x14ac:dyDescent="0.25">
      <c r="A1129" s="52">
        <f t="shared" si="98"/>
        <v>50</v>
      </c>
      <c r="B1129" s="52" t="str">
        <f t="shared" si="97"/>
        <v/>
      </c>
      <c r="C1129" s="58">
        <f t="shared" si="99"/>
        <v>1</v>
      </c>
      <c r="D1129" s="58" t="str">
        <f t="shared" si="100"/>
        <v>C</v>
      </c>
      <c r="E1129" s="59">
        <v>29</v>
      </c>
      <c r="F1129" s="59">
        <v>33</v>
      </c>
      <c r="G1129" s="59">
        <v>28</v>
      </c>
      <c r="H1129" s="59">
        <v>5</v>
      </c>
      <c r="I1129" s="59">
        <v>36</v>
      </c>
      <c r="J1129" s="59">
        <v>47</v>
      </c>
      <c r="K1129" s="61">
        <v>1</v>
      </c>
      <c r="L1129" t="s">
        <v>153</v>
      </c>
    </row>
    <row r="1130" spans="1:12" outlineLevel="1" x14ac:dyDescent="0.25">
      <c r="A1130" s="52">
        <f t="shared" si="98"/>
        <v>50</v>
      </c>
      <c r="B1130" s="52" t="str">
        <f t="shared" si="97"/>
        <v/>
      </c>
      <c r="C1130" s="58">
        <f t="shared" si="99"/>
        <v>2</v>
      </c>
      <c r="D1130" s="58" t="str">
        <f t="shared" si="100"/>
        <v>C</v>
      </c>
      <c r="E1130" s="59">
        <v>14</v>
      </c>
      <c r="F1130" s="59">
        <v>50</v>
      </c>
      <c r="G1130" s="59">
        <v>4</v>
      </c>
      <c r="H1130" s="59">
        <v>27</v>
      </c>
      <c r="I1130" s="59">
        <v>23</v>
      </c>
      <c r="J1130" s="59">
        <v>15</v>
      </c>
      <c r="K1130" s="61">
        <v>2</v>
      </c>
      <c r="L1130" t="s">
        <v>153</v>
      </c>
    </row>
    <row r="1131" spans="1:12" outlineLevel="1" x14ac:dyDescent="0.25">
      <c r="A1131" s="52">
        <f t="shared" si="98"/>
        <v>50</v>
      </c>
      <c r="B1131" s="52" t="str">
        <f t="shared" si="97"/>
        <v/>
      </c>
      <c r="C1131" s="58">
        <f t="shared" si="99"/>
        <v>3</v>
      </c>
      <c r="D1131" s="58" t="str">
        <f t="shared" si="100"/>
        <v>C</v>
      </c>
      <c r="E1131" s="59">
        <v>41</v>
      </c>
      <c r="F1131" s="59">
        <v>18</v>
      </c>
      <c r="G1131" s="59"/>
      <c r="H1131" s="59">
        <v>16</v>
      </c>
      <c r="I1131" s="59">
        <v>39</v>
      </c>
      <c r="J1131" s="59"/>
      <c r="K1131" s="61">
        <v>3</v>
      </c>
      <c r="L1131" t="s">
        <v>153</v>
      </c>
    </row>
    <row r="1132" spans="1:12" outlineLevel="1" x14ac:dyDescent="0.25">
      <c r="A1132" s="52">
        <f t="shared" si="98"/>
        <v>50</v>
      </c>
      <c r="B1132" s="52" t="str">
        <f t="shared" si="97"/>
        <v/>
      </c>
      <c r="C1132" s="58">
        <f t="shared" si="99"/>
        <v>4</v>
      </c>
      <c r="D1132" s="58" t="str">
        <f t="shared" si="100"/>
        <v>C</v>
      </c>
      <c r="E1132" s="59">
        <v>45</v>
      </c>
      <c r="F1132" s="59">
        <v>11</v>
      </c>
      <c r="G1132" s="59"/>
      <c r="H1132" s="59">
        <v>20</v>
      </c>
      <c r="I1132" s="59">
        <v>31</v>
      </c>
      <c r="J1132" s="59"/>
      <c r="K1132" s="61">
        <v>4</v>
      </c>
      <c r="L1132" t="s">
        <v>153</v>
      </c>
    </row>
    <row r="1133" spans="1:12" outlineLevel="1" x14ac:dyDescent="0.25">
      <c r="A1133" s="52">
        <f t="shared" si="98"/>
        <v>50</v>
      </c>
      <c r="B1133" s="52" t="str">
        <f t="shared" si="97"/>
        <v/>
      </c>
      <c r="C1133" s="58">
        <f t="shared" si="99"/>
        <v>5</v>
      </c>
      <c r="D1133" s="58" t="str">
        <f t="shared" si="100"/>
        <v>C</v>
      </c>
      <c r="E1133" s="59">
        <v>17</v>
      </c>
      <c r="F1133" s="59">
        <v>26</v>
      </c>
      <c r="G1133" s="59">
        <v>2</v>
      </c>
      <c r="H1133" s="59">
        <v>24</v>
      </c>
      <c r="I1133" s="59">
        <v>35</v>
      </c>
      <c r="J1133" s="59">
        <v>42</v>
      </c>
      <c r="K1133" s="61">
        <v>5</v>
      </c>
      <c r="L1133" t="s">
        <v>153</v>
      </c>
    </row>
    <row r="1134" spans="1:12" outlineLevel="1" x14ac:dyDescent="0.25">
      <c r="A1134" s="52">
        <f t="shared" si="98"/>
        <v>50</v>
      </c>
      <c r="B1134" s="52" t="str">
        <f t="shared" si="97"/>
        <v/>
      </c>
      <c r="C1134" s="58">
        <f t="shared" si="99"/>
        <v>6</v>
      </c>
      <c r="D1134" s="58" t="str">
        <f t="shared" si="100"/>
        <v>C</v>
      </c>
      <c r="E1134" s="59">
        <v>10</v>
      </c>
      <c r="F1134" s="59">
        <v>43</v>
      </c>
      <c r="G1134" s="59"/>
      <c r="H1134" s="59">
        <v>38</v>
      </c>
      <c r="I1134" s="59">
        <v>12</v>
      </c>
      <c r="J1134" s="59"/>
      <c r="K1134" s="61">
        <v>6</v>
      </c>
      <c r="L1134" t="s">
        <v>153</v>
      </c>
    </row>
    <row r="1135" spans="1:12" outlineLevel="1" x14ac:dyDescent="0.25">
      <c r="A1135" s="52">
        <f t="shared" si="98"/>
        <v>50</v>
      </c>
      <c r="B1135" s="52" t="str">
        <f t="shared" si="97"/>
        <v/>
      </c>
      <c r="C1135" s="58">
        <f t="shared" si="99"/>
        <v>7</v>
      </c>
      <c r="D1135" s="58" t="str">
        <f t="shared" si="100"/>
        <v>C</v>
      </c>
      <c r="E1135" s="59">
        <v>25</v>
      </c>
      <c r="F1135" s="59">
        <v>34</v>
      </c>
      <c r="G1135" s="59">
        <v>13</v>
      </c>
      <c r="H1135" s="59">
        <v>30</v>
      </c>
      <c r="I1135" s="59">
        <v>49</v>
      </c>
      <c r="J1135" s="59">
        <v>22</v>
      </c>
      <c r="K1135" s="61">
        <v>7</v>
      </c>
      <c r="L1135" t="s">
        <v>153</v>
      </c>
    </row>
    <row r="1136" spans="1:12" outlineLevel="1" x14ac:dyDescent="0.25">
      <c r="A1136" s="52">
        <f t="shared" si="98"/>
        <v>50</v>
      </c>
      <c r="B1136" s="52" t="str">
        <f t="shared" si="97"/>
        <v/>
      </c>
      <c r="C1136" s="58">
        <f t="shared" si="99"/>
        <v>8</v>
      </c>
      <c r="D1136" s="58" t="str">
        <f t="shared" si="100"/>
        <v>C</v>
      </c>
      <c r="E1136" s="59">
        <v>1</v>
      </c>
      <c r="F1136" s="59">
        <v>21</v>
      </c>
      <c r="G1136" s="59">
        <v>3</v>
      </c>
      <c r="H1136" s="59">
        <v>9</v>
      </c>
      <c r="I1136" s="59">
        <v>19</v>
      </c>
      <c r="J1136" s="59">
        <v>48</v>
      </c>
      <c r="K1136" s="61">
        <v>8</v>
      </c>
      <c r="L1136" t="s">
        <v>153</v>
      </c>
    </row>
    <row r="1137" spans="1:13" outlineLevel="1" x14ac:dyDescent="0.25">
      <c r="A1137" s="52">
        <f t="shared" si="98"/>
        <v>50</v>
      </c>
      <c r="B1137" s="52" t="str">
        <f t="shared" si="97"/>
        <v/>
      </c>
      <c r="C1137" s="58">
        <f t="shared" si="99"/>
        <v>9</v>
      </c>
      <c r="D1137" s="58" t="str">
        <f t="shared" si="100"/>
        <v>C</v>
      </c>
      <c r="E1137" s="59">
        <v>8</v>
      </c>
      <c r="F1137" s="59">
        <v>32</v>
      </c>
      <c r="G1137" s="59"/>
      <c r="H1137" s="59">
        <v>6</v>
      </c>
      <c r="I1137" s="59">
        <v>40</v>
      </c>
      <c r="J1137" s="59"/>
      <c r="K1137" s="61">
        <v>9</v>
      </c>
      <c r="L1137" t="s">
        <v>153</v>
      </c>
    </row>
    <row r="1138" spans="1:13" outlineLevel="1" x14ac:dyDescent="0.25">
      <c r="A1138" s="52">
        <f t="shared" si="98"/>
        <v>50</v>
      </c>
      <c r="B1138" s="52" t="str">
        <f t="shared" si="97"/>
        <v/>
      </c>
      <c r="C1138" s="58">
        <f t="shared" si="99"/>
        <v>10</v>
      </c>
      <c r="D1138" s="58" t="str">
        <f t="shared" si="100"/>
        <v>C</v>
      </c>
      <c r="E1138" s="59">
        <v>37</v>
      </c>
      <c r="F1138" s="59">
        <v>46</v>
      </c>
      <c r="G1138" s="59"/>
      <c r="H1138" s="59">
        <v>7</v>
      </c>
      <c r="I1138" s="59">
        <v>44</v>
      </c>
      <c r="J1138" s="59"/>
      <c r="K1138" s="61">
        <v>10</v>
      </c>
      <c r="L1138" t="s">
        <v>153</v>
      </c>
    </row>
    <row r="1139" spans="1:13" outlineLevel="1" x14ac:dyDescent="0.25">
      <c r="A1139" s="52">
        <f t="shared" si="98"/>
        <v>50</v>
      </c>
      <c r="B1139" s="52" t="str">
        <f t="shared" si="97"/>
        <v/>
      </c>
      <c r="C1139" s="58">
        <f t="shared" si="99"/>
        <v>1</v>
      </c>
      <c r="D1139" s="58" t="str">
        <f t="shared" si="100"/>
        <v>D</v>
      </c>
      <c r="E1139" s="127">
        <v>6</v>
      </c>
      <c r="F1139" s="127">
        <v>30</v>
      </c>
      <c r="G1139" s="127">
        <v>41</v>
      </c>
      <c r="H1139" s="127">
        <v>12</v>
      </c>
      <c r="I1139" s="127">
        <v>16</v>
      </c>
      <c r="J1139" s="127">
        <v>47</v>
      </c>
      <c r="K1139" s="61">
        <v>1</v>
      </c>
      <c r="L1139" t="s">
        <v>154</v>
      </c>
    </row>
    <row r="1140" spans="1:13" outlineLevel="1" x14ac:dyDescent="0.25">
      <c r="A1140" s="52">
        <f t="shared" si="98"/>
        <v>50</v>
      </c>
      <c r="B1140" s="52" t="str">
        <f t="shared" si="97"/>
        <v/>
      </c>
      <c r="C1140" s="58">
        <f t="shared" si="99"/>
        <v>2</v>
      </c>
      <c r="D1140" s="58" t="str">
        <f t="shared" si="100"/>
        <v>D</v>
      </c>
      <c r="E1140" s="127">
        <v>5</v>
      </c>
      <c r="F1140" s="127">
        <v>18</v>
      </c>
      <c r="G1140" s="127">
        <v>1</v>
      </c>
      <c r="H1140" s="127">
        <v>11</v>
      </c>
      <c r="I1140" s="127">
        <v>24</v>
      </c>
      <c r="J1140" s="127">
        <v>14</v>
      </c>
      <c r="K1140" s="61">
        <v>2</v>
      </c>
      <c r="L1140" t="s">
        <v>154</v>
      </c>
    </row>
    <row r="1141" spans="1:13" outlineLevel="1" x14ac:dyDescent="0.25">
      <c r="A1141" s="52">
        <f t="shared" si="98"/>
        <v>50</v>
      </c>
      <c r="B1141" s="52" t="str">
        <f t="shared" si="97"/>
        <v/>
      </c>
      <c r="C1141" s="58">
        <f t="shared" si="99"/>
        <v>3</v>
      </c>
      <c r="D1141" s="58" t="str">
        <f t="shared" si="100"/>
        <v>D</v>
      </c>
      <c r="E1141" s="127">
        <v>15</v>
      </c>
      <c r="F1141" s="127">
        <v>28</v>
      </c>
      <c r="G1141" s="127"/>
      <c r="H1141" s="127">
        <v>9</v>
      </c>
      <c r="I1141" s="127">
        <v>22</v>
      </c>
      <c r="J1141" s="127"/>
      <c r="K1141" s="61">
        <v>3</v>
      </c>
      <c r="L1141" t="s">
        <v>154</v>
      </c>
    </row>
    <row r="1142" spans="1:13" outlineLevel="1" x14ac:dyDescent="0.25">
      <c r="A1142" s="52">
        <f t="shared" si="98"/>
        <v>50</v>
      </c>
      <c r="B1142" s="52" t="str">
        <f t="shared" si="97"/>
        <v/>
      </c>
      <c r="C1142" s="58">
        <f t="shared" si="99"/>
        <v>4</v>
      </c>
      <c r="D1142" s="58" t="str">
        <f t="shared" si="100"/>
        <v>D</v>
      </c>
      <c r="E1142" s="127">
        <v>13</v>
      </c>
      <c r="F1142" s="127">
        <v>26</v>
      </c>
      <c r="G1142" s="127"/>
      <c r="H1142" s="127">
        <v>19</v>
      </c>
      <c r="I1142" s="127">
        <v>32</v>
      </c>
      <c r="J1142" s="127"/>
      <c r="K1142" s="61">
        <v>4</v>
      </c>
      <c r="L1142" t="s">
        <v>154</v>
      </c>
    </row>
    <row r="1143" spans="1:13" outlineLevel="1" x14ac:dyDescent="0.25">
      <c r="A1143" s="52">
        <f t="shared" si="98"/>
        <v>50</v>
      </c>
      <c r="B1143" s="52" t="str">
        <f t="shared" si="97"/>
        <v/>
      </c>
      <c r="C1143" s="58">
        <f t="shared" si="99"/>
        <v>5</v>
      </c>
      <c r="D1143" s="58" t="str">
        <f t="shared" si="100"/>
        <v>D</v>
      </c>
      <c r="E1143" s="127">
        <v>17</v>
      </c>
      <c r="F1143" s="127">
        <v>49</v>
      </c>
      <c r="G1143" s="127">
        <v>20</v>
      </c>
      <c r="H1143" s="127">
        <v>23</v>
      </c>
      <c r="I1143" s="127">
        <v>37</v>
      </c>
      <c r="J1143" s="127">
        <v>7</v>
      </c>
      <c r="K1143" s="61">
        <v>5</v>
      </c>
      <c r="L1143" t="s">
        <v>154</v>
      </c>
    </row>
    <row r="1144" spans="1:13" outlineLevel="1" x14ac:dyDescent="0.25">
      <c r="A1144" s="52">
        <f t="shared" si="98"/>
        <v>50</v>
      </c>
      <c r="B1144" s="52" t="str">
        <f t="shared" si="97"/>
        <v/>
      </c>
      <c r="C1144" s="58">
        <f t="shared" si="99"/>
        <v>6</v>
      </c>
      <c r="D1144" s="58" t="str">
        <f t="shared" si="100"/>
        <v>D</v>
      </c>
      <c r="E1144" s="127">
        <v>27</v>
      </c>
      <c r="F1144" s="127">
        <v>3</v>
      </c>
      <c r="G1144" s="127"/>
      <c r="H1144" s="127">
        <v>21</v>
      </c>
      <c r="I1144" s="127">
        <v>34</v>
      </c>
      <c r="J1144" s="127"/>
      <c r="K1144" s="61">
        <v>6</v>
      </c>
      <c r="L1144" t="s">
        <v>154</v>
      </c>
    </row>
    <row r="1145" spans="1:13" outlineLevel="1" x14ac:dyDescent="0.25">
      <c r="A1145" s="52">
        <f t="shared" si="98"/>
        <v>50</v>
      </c>
      <c r="B1145" s="52" t="str">
        <f t="shared" si="97"/>
        <v/>
      </c>
      <c r="C1145" s="58">
        <f t="shared" si="99"/>
        <v>7</v>
      </c>
      <c r="D1145" s="58" t="str">
        <f t="shared" si="100"/>
        <v>D</v>
      </c>
      <c r="E1145" s="127">
        <v>25</v>
      </c>
      <c r="F1145" s="127">
        <v>38</v>
      </c>
      <c r="G1145" s="127">
        <v>10</v>
      </c>
      <c r="H1145" s="127">
        <v>31</v>
      </c>
      <c r="I1145" s="127">
        <v>44</v>
      </c>
      <c r="J1145" s="127">
        <v>50</v>
      </c>
      <c r="K1145" s="61">
        <v>7</v>
      </c>
      <c r="L1145" t="s">
        <v>154</v>
      </c>
    </row>
    <row r="1146" spans="1:13" outlineLevel="1" x14ac:dyDescent="0.25">
      <c r="A1146" s="52">
        <f t="shared" si="98"/>
        <v>50</v>
      </c>
      <c r="B1146" s="52" t="str">
        <f t="shared" si="97"/>
        <v/>
      </c>
      <c r="C1146" s="58">
        <f t="shared" si="99"/>
        <v>8</v>
      </c>
      <c r="D1146" s="58" t="str">
        <f t="shared" si="100"/>
        <v>D</v>
      </c>
      <c r="E1146" s="127">
        <v>29</v>
      </c>
      <c r="F1146" s="127">
        <v>42</v>
      </c>
      <c r="G1146" s="127">
        <v>45</v>
      </c>
      <c r="H1146" s="127">
        <v>39</v>
      </c>
      <c r="I1146" s="127">
        <v>48</v>
      </c>
      <c r="J1146" s="127">
        <v>40</v>
      </c>
      <c r="K1146" s="61">
        <v>8</v>
      </c>
      <c r="L1146" t="s">
        <v>154</v>
      </c>
    </row>
    <row r="1147" spans="1:13" outlineLevel="1" x14ac:dyDescent="0.25">
      <c r="A1147" s="52">
        <f t="shared" si="98"/>
        <v>50</v>
      </c>
      <c r="B1147" s="52" t="str">
        <f t="shared" si="97"/>
        <v/>
      </c>
      <c r="C1147" s="58">
        <f t="shared" si="99"/>
        <v>9</v>
      </c>
      <c r="D1147" s="58" t="str">
        <f t="shared" si="100"/>
        <v>D</v>
      </c>
      <c r="E1147" s="127">
        <v>33</v>
      </c>
      <c r="F1147" s="127">
        <v>46</v>
      </c>
      <c r="G1147" s="127"/>
      <c r="H1147" s="127">
        <v>4</v>
      </c>
      <c r="I1147" s="127">
        <v>35</v>
      </c>
      <c r="J1147" s="127"/>
      <c r="K1147" s="61">
        <v>9</v>
      </c>
      <c r="L1147" t="s">
        <v>154</v>
      </c>
    </row>
    <row r="1148" spans="1:13" ht="15.75" outlineLevel="1" thickBot="1" x14ac:dyDescent="0.3">
      <c r="A1148" s="52">
        <f t="shared" si="98"/>
        <v>50</v>
      </c>
      <c r="B1148" s="52" t="str">
        <f t="shared" si="97"/>
        <v/>
      </c>
      <c r="C1148" s="58">
        <f t="shared" si="99"/>
        <v>10</v>
      </c>
      <c r="D1148" s="58" t="str">
        <f t="shared" si="100"/>
        <v>D</v>
      </c>
      <c r="E1148" s="127">
        <v>2</v>
      </c>
      <c r="F1148" s="127">
        <v>36</v>
      </c>
      <c r="G1148" s="127"/>
      <c r="H1148" s="127">
        <v>8</v>
      </c>
      <c r="I1148" s="127">
        <v>43</v>
      </c>
      <c r="J1148" s="127"/>
      <c r="K1148" s="61">
        <v>10</v>
      </c>
      <c r="L1148" t="s">
        <v>154</v>
      </c>
    </row>
    <row r="1149" spans="1:13" ht="15.75" outlineLevel="1" thickTop="1" x14ac:dyDescent="0.25">
      <c r="A1149" s="64">
        <v>51</v>
      </c>
      <c r="B1149" s="64" t="str">
        <f t="shared" si="97"/>
        <v/>
      </c>
      <c r="C1149" s="62">
        <f t="shared" si="99"/>
        <v>1</v>
      </c>
      <c r="D1149" s="62" t="str">
        <f t="shared" si="100"/>
        <v>A</v>
      </c>
      <c r="E1149" s="63">
        <v>1</v>
      </c>
      <c r="F1149" s="63">
        <v>2</v>
      </c>
      <c r="G1149" s="63">
        <v>49</v>
      </c>
      <c r="H1149" s="63">
        <v>3</v>
      </c>
      <c r="I1149" s="63">
        <v>4</v>
      </c>
      <c r="J1149" s="63">
        <v>50</v>
      </c>
      <c r="K1149" s="61">
        <v>1</v>
      </c>
      <c r="L1149" t="s">
        <v>151</v>
      </c>
      <c r="M1149" s="186" t="s">
        <v>281</v>
      </c>
    </row>
    <row r="1150" spans="1:13" outlineLevel="1" x14ac:dyDescent="0.25">
      <c r="A1150" s="64">
        <f t="shared" si="98"/>
        <v>51</v>
      </c>
      <c r="B1150" s="64" t="str">
        <f t="shared" si="97"/>
        <v/>
      </c>
      <c r="C1150" s="62">
        <f t="shared" si="99"/>
        <v>2</v>
      </c>
      <c r="D1150" s="62" t="str">
        <f t="shared" si="100"/>
        <v>A</v>
      </c>
      <c r="E1150" s="63">
        <v>5</v>
      </c>
      <c r="F1150" s="63">
        <v>6</v>
      </c>
      <c r="G1150" s="63">
        <v>51</v>
      </c>
      <c r="H1150" s="63">
        <v>7</v>
      </c>
      <c r="I1150" s="63">
        <v>8</v>
      </c>
      <c r="J1150" s="63">
        <v>43</v>
      </c>
      <c r="K1150" s="61">
        <v>2</v>
      </c>
      <c r="L1150" t="s">
        <v>151</v>
      </c>
    </row>
    <row r="1151" spans="1:13" outlineLevel="1" x14ac:dyDescent="0.25">
      <c r="A1151" s="64">
        <f t="shared" si="98"/>
        <v>51</v>
      </c>
      <c r="B1151" s="64" t="str">
        <f t="shared" si="97"/>
        <v/>
      </c>
      <c r="C1151" s="62">
        <f t="shared" si="99"/>
        <v>3</v>
      </c>
      <c r="D1151" s="62" t="str">
        <f t="shared" si="100"/>
        <v>A</v>
      </c>
      <c r="E1151" s="63">
        <v>9</v>
      </c>
      <c r="F1151" s="63">
        <v>10</v>
      </c>
      <c r="G1151" s="63"/>
      <c r="H1151" s="63">
        <v>11</v>
      </c>
      <c r="I1151" s="63">
        <v>12</v>
      </c>
      <c r="J1151" s="63"/>
      <c r="K1151" s="61">
        <v>3</v>
      </c>
      <c r="L1151" t="s">
        <v>151</v>
      </c>
    </row>
    <row r="1152" spans="1:13" outlineLevel="1" x14ac:dyDescent="0.25">
      <c r="A1152" s="64">
        <f t="shared" si="98"/>
        <v>51</v>
      </c>
      <c r="B1152" s="64" t="str">
        <f t="shared" si="97"/>
        <v/>
      </c>
      <c r="C1152" s="62">
        <f t="shared" si="99"/>
        <v>4</v>
      </c>
      <c r="D1152" s="62" t="str">
        <f t="shared" si="100"/>
        <v>A</v>
      </c>
      <c r="E1152" s="63">
        <v>13</v>
      </c>
      <c r="F1152" s="63">
        <v>14</v>
      </c>
      <c r="G1152" s="63"/>
      <c r="H1152" s="63">
        <v>15</v>
      </c>
      <c r="I1152" s="63">
        <v>16</v>
      </c>
      <c r="J1152" s="63"/>
      <c r="K1152" s="61">
        <v>4</v>
      </c>
      <c r="L1152" t="s">
        <v>151</v>
      </c>
    </row>
    <row r="1153" spans="1:12" outlineLevel="1" x14ac:dyDescent="0.25">
      <c r="A1153" s="64">
        <f t="shared" si="98"/>
        <v>51</v>
      </c>
      <c r="B1153" s="64" t="str">
        <f t="shared" si="97"/>
        <v/>
      </c>
      <c r="C1153" s="62">
        <f t="shared" si="99"/>
        <v>5</v>
      </c>
      <c r="D1153" s="62" t="str">
        <f t="shared" si="100"/>
        <v>A</v>
      </c>
      <c r="E1153" s="63">
        <v>17</v>
      </c>
      <c r="F1153" s="63">
        <v>18</v>
      </c>
      <c r="G1153" s="63">
        <v>44</v>
      </c>
      <c r="H1153" s="63">
        <v>19</v>
      </c>
      <c r="I1153" s="63">
        <v>20</v>
      </c>
      <c r="J1153" s="63">
        <v>47</v>
      </c>
      <c r="K1153" s="61">
        <v>5</v>
      </c>
      <c r="L1153" t="s">
        <v>151</v>
      </c>
    </row>
    <row r="1154" spans="1:12" outlineLevel="1" x14ac:dyDescent="0.25">
      <c r="A1154" s="64">
        <f t="shared" si="98"/>
        <v>51</v>
      </c>
      <c r="B1154" s="64" t="str">
        <f t="shared" si="97"/>
        <v/>
      </c>
      <c r="C1154" s="62">
        <f t="shared" si="99"/>
        <v>6</v>
      </c>
      <c r="D1154" s="62" t="str">
        <f t="shared" si="100"/>
        <v>A</v>
      </c>
      <c r="E1154" s="63">
        <v>21</v>
      </c>
      <c r="F1154" s="63">
        <v>22</v>
      </c>
      <c r="G1154" s="63"/>
      <c r="H1154" s="63">
        <v>23</v>
      </c>
      <c r="I1154" s="63">
        <v>24</v>
      </c>
      <c r="J1154" s="63"/>
      <c r="K1154" s="61">
        <v>6</v>
      </c>
      <c r="L1154" t="s">
        <v>151</v>
      </c>
    </row>
    <row r="1155" spans="1:12" outlineLevel="1" x14ac:dyDescent="0.25">
      <c r="A1155" s="64">
        <f t="shared" si="98"/>
        <v>51</v>
      </c>
      <c r="B1155" s="64" t="str">
        <f t="shared" si="97"/>
        <v/>
      </c>
      <c r="C1155" s="62">
        <f t="shared" si="99"/>
        <v>7</v>
      </c>
      <c r="D1155" s="62" t="str">
        <f t="shared" si="100"/>
        <v>A</v>
      </c>
      <c r="E1155" s="63">
        <v>25</v>
      </c>
      <c r="F1155" s="63">
        <v>26</v>
      </c>
      <c r="G1155" s="63">
        <v>41</v>
      </c>
      <c r="H1155" s="63">
        <v>27</v>
      </c>
      <c r="I1155" s="63">
        <v>28</v>
      </c>
      <c r="J1155" s="63">
        <v>42</v>
      </c>
      <c r="K1155" s="61">
        <v>7</v>
      </c>
      <c r="L1155" t="s">
        <v>151</v>
      </c>
    </row>
    <row r="1156" spans="1:12" outlineLevel="1" x14ac:dyDescent="0.25">
      <c r="A1156" s="64">
        <f t="shared" si="98"/>
        <v>51</v>
      </c>
      <c r="B1156" s="64" t="str">
        <f t="shared" si="97"/>
        <v/>
      </c>
      <c r="C1156" s="62">
        <f t="shared" si="99"/>
        <v>8</v>
      </c>
      <c r="D1156" s="62" t="str">
        <f t="shared" si="100"/>
        <v>A</v>
      </c>
      <c r="E1156" s="63">
        <v>29</v>
      </c>
      <c r="F1156" s="63">
        <v>30</v>
      </c>
      <c r="G1156" s="63">
        <v>45</v>
      </c>
      <c r="H1156" s="63">
        <v>31</v>
      </c>
      <c r="I1156" s="63">
        <v>32</v>
      </c>
      <c r="J1156" s="63">
        <v>46</v>
      </c>
      <c r="K1156" s="61">
        <v>8</v>
      </c>
      <c r="L1156" t="s">
        <v>151</v>
      </c>
    </row>
    <row r="1157" spans="1:12" outlineLevel="1" x14ac:dyDescent="0.25">
      <c r="A1157" s="64">
        <f t="shared" si="98"/>
        <v>51</v>
      </c>
      <c r="B1157" s="64" t="str">
        <f t="shared" ref="B1157:B1220" si="101">IF(A1157&lt;&gt;$B$3,"",$B$3&amp;"-"&amp;D1157&amp;"-"&amp;C1157)</f>
        <v/>
      </c>
      <c r="C1157" s="62">
        <f t="shared" si="99"/>
        <v>9</v>
      </c>
      <c r="D1157" s="62" t="str">
        <f t="shared" si="100"/>
        <v>A</v>
      </c>
      <c r="E1157" s="63">
        <v>33</v>
      </c>
      <c r="F1157" s="63">
        <v>34</v>
      </c>
      <c r="G1157" s="63"/>
      <c r="H1157" s="63">
        <v>35</v>
      </c>
      <c r="I1157" s="63">
        <v>36</v>
      </c>
      <c r="J1157" s="63"/>
      <c r="K1157" s="61">
        <v>9</v>
      </c>
      <c r="L1157" t="s">
        <v>151</v>
      </c>
    </row>
    <row r="1158" spans="1:12" outlineLevel="1" x14ac:dyDescent="0.25">
      <c r="A1158" s="64">
        <f t="shared" si="98"/>
        <v>51</v>
      </c>
      <c r="B1158" s="64" t="str">
        <f t="shared" si="101"/>
        <v/>
      </c>
      <c r="C1158" s="62">
        <f t="shared" si="99"/>
        <v>10</v>
      </c>
      <c r="D1158" s="62" t="str">
        <f t="shared" si="100"/>
        <v>A</v>
      </c>
      <c r="E1158" s="63">
        <v>37</v>
      </c>
      <c r="F1158" s="63">
        <v>38</v>
      </c>
      <c r="G1158" s="63">
        <v>48</v>
      </c>
      <c r="H1158" s="63">
        <v>39</v>
      </c>
      <c r="I1158" s="63">
        <v>40</v>
      </c>
      <c r="J1158" s="63"/>
      <c r="K1158" s="61">
        <v>10</v>
      </c>
      <c r="L1158" t="s">
        <v>151</v>
      </c>
    </row>
    <row r="1159" spans="1:12" outlineLevel="1" x14ac:dyDescent="0.25">
      <c r="A1159" s="64">
        <f t="shared" si="98"/>
        <v>51</v>
      </c>
      <c r="B1159" s="64" t="str">
        <f t="shared" si="101"/>
        <v/>
      </c>
      <c r="C1159" s="62">
        <f t="shared" si="99"/>
        <v>1</v>
      </c>
      <c r="D1159" s="62" t="str">
        <f t="shared" si="100"/>
        <v>B</v>
      </c>
      <c r="E1159" s="63">
        <v>21</v>
      </c>
      <c r="F1159" s="63">
        <v>16</v>
      </c>
      <c r="G1159" s="63">
        <v>43</v>
      </c>
      <c r="H1159" s="63">
        <v>31</v>
      </c>
      <c r="I1159" s="63">
        <v>46</v>
      </c>
      <c r="J1159" s="63">
        <v>38</v>
      </c>
      <c r="K1159" s="61">
        <v>1</v>
      </c>
      <c r="L1159" t="s">
        <v>152</v>
      </c>
    </row>
    <row r="1160" spans="1:12" outlineLevel="1" x14ac:dyDescent="0.25">
      <c r="A1160" s="64">
        <f t="shared" si="98"/>
        <v>51</v>
      </c>
      <c r="B1160" s="64" t="str">
        <f t="shared" si="101"/>
        <v/>
      </c>
      <c r="C1160" s="62">
        <f t="shared" si="99"/>
        <v>2</v>
      </c>
      <c r="D1160" s="62" t="str">
        <f t="shared" si="100"/>
        <v>B</v>
      </c>
      <c r="E1160" s="63">
        <v>9</v>
      </c>
      <c r="F1160" s="63">
        <v>13</v>
      </c>
      <c r="G1160" s="63">
        <v>10</v>
      </c>
      <c r="H1160" s="63">
        <v>23</v>
      </c>
      <c r="I1160" s="63">
        <v>33</v>
      </c>
      <c r="J1160" s="63">
        <v>3</v>
      </c>
      <c r="K1160" s="61">
        <v>2</v>
      </c>
      <c r="L1160" t="s">
        <v>152</v>
      </c>
    </row>
    <row r="1161" spans="1:12" outlineLevel="1" x14ac:dyDescent="0.25">
      <c r="A1161" s="64">
        <f t="shared" si="98"/>
        <v>51</v>
      </c>
      <c r="B1161" s="64" t="str">
        <f t="shared" si="101"/>
        <v/>
      </c>
      <c r="C1161" s="62">
        <f t="shared" si="99"/>
        <v>3</v>
      </c>
      <c r="D1161" s="62" t="str">
        <f t="shared" si="100"/>
        <v>B</v>
      </c>
      <c r="E1161" s="63">
        <v>27</v>
      </c>
      <c r="F1161" s="63">
        <v>51</v>
      </c>
      <c r="G1161" s="63"/>
      <c r="H1161" s="63">
        <v>29</v>
      </c>
      <c r="I1161" s="63">
        <v>19</v>
      </c>
      <c r="J1161" s="63"/>
      <c r="K1161" s="61">
        <v>3</v>
      </c>
      <c r="L1161" t="s">
        <v>152</v>
      </c>
    </row>
    <row r="1162" spans="1:12" outlineLevel="1" x14ac:dyDescent="0.25">
      <c r="A1162" s="64">
        <f t="shared" si="98"/>
        <v>51</v>
      </c>
      <c r="B1162" s="64" t="str">
        <f t="shared" si="101"/>
        <v/>
      </c>
      <c r="C1162" s="62">
        <f t="shared" si="99"/>
        <v>4</v>
      </c>
      <c r="D1162" s="62" t="str">
        <f t="shared" si="100"/>
        <v>B</v>
      </c>
      <c r="E1162" s="63">
        <v>5</v>
      </c>
      <c r="F1162" s="63">
        <v>18</v>
      </c>
      <c r="G1162" s="63"/>
      <c r="H1162" s="63">
        <v>25</v>
      </c>
      <c r="I1162" s="63">
        <v>20</v>
      </c>
      <c r="J1162" s="63"/>
      <c r="K1162" s="61">
        <v>4</v>
      </c>
      <c r="L1162" t="s">
        <v>152</v>
      </c>
    </row>
    <row r="1163" spans="1:12" outlineLevel="1" x14ac:dyDescent="0.25">
      <c r="A1163" s="64">
        <f t="shared" si="98"/>
        <v>51</v>
      </c>
      <c r="B1163" s="64" t="str">
        <f t="shared" si="101"/>
        <v/>
      </c>
      <c r="C1163" s="62">
        <f t="shared" si="99"/>
        <v>5</v>
      </c>
      <c r="D1163" s="62" t="str">
        <f t="shared" si="100"/>
        <v>B</v>
      </c>
      <c r="E1163" s="63">
        <v>11</v>
      </c>
      <c r="F1163" s="63">
        <v>22</v>
      </c>
      <c r="G1163" s="63">
        <v>8</v>
      </c>
      <c r="H1163" s="63">
        <v>24</v>
      </c>
      <c r="I1163" s="63">
        <v>32</v>
      </c>
      <c r="J1163" s="63">
        <v>7</v>
      </c>
      <c r="K1163" s="61">
        <v>5</v>
      </c>
      <c r="L1163" t="s">
        <v>152</v>
      </c>
    </row>
    <row r="1164" spans="1:12" outlineLevel="1" x14ac:dyDescent="0.25">
      <c r="A1164" s="64">
        <f t="shared" si="98"/>
        <v>51</v>
      </c>
      <c r="B1164" s="64" t="str">
        <f t="shared" si="101"/>
        <v/>
      </c>
      <c r="C1164" s="62">
        <f t="shared" si="99"/>
        <v>6</v>
      </c>
      <c r="D1164" s="62" t="str">
        <f t="shared" si="100"/>
        <v>B</v>
      </c>
      <c r="E1164" s="63">
        <v>1</v>
      </c>
      <c r="F1164" s="63">
        <v>6</v>
      </c>
      <c r="G1164" s="63"/>
      <c r="H1164" s="63">
        <v>17</v>
      </c>
      <c r="I1164" s="63">
        <v>26</v>
      </c>
      <c r="J1164" s="63"/>
      <c r="K1164" s="61">
        <v>6</v>
      </c>
      <c r="L1164" t="s">
        <v>152</v>
      </c>
    </row>
    <row r="1165" spans="1:12" outlineLevel="1" x14ac:dyDescent="0.25">
      <c r="A1165" s="64">
        <f t="shared" si="98"/>
        <v>51</v>
      </c>
      <c r="B1165" s="64" t="str">
        <f t="shared" si="101"/>
        <v/>
      </c>
      <c r="C1165" s="62">
        <f t="shared" si="99"/>
        <v>7</v>
      </c>
      <c r="D1165" s="62" t="str">
        <f t="shared" si="100"/>
        <v>B</v>
      </c>
      <c r="E1165" s="63">
        <v>14</v>
      </c>
      <c r="F1165" s="63">
        <v>30</v>
      </c>
      <c r="G1165" s="63">
        <v>36</v>
      </c>
      <c r="H1165" s="63">
        <v>35</v>
      </c>
      <c r="I1165" s="63">
        <v>40</v>
      </c>
      <c r="J1165" s="63">
        <v>41</v>
      </c>
      <c r="K1165" s="61">
        <v>7</v>
      </c>
      <c r="L1165" t="s">
        <v>152</v>
      </c>
    </row>
    <row r="1166" spans="1:12" outlineLevel="1" x14ac:dyDescent="0.25">
      <c r="A1166" s="64">
        <f t="shared" si="98"/>
        <v>51</v>
      </c>
      <c r="B1166" s="64" t="str">
        <f t="shared" si="101"/>
        <v/>
      </c>
      <c r="C1166" s="62">
        <f t="shared" si="99"/>
        <v>8</v>
      </c>
      <c r="D1166" s="62" t="str">
        <f t="shared" si="100"/>
        <v>B</v>
      </c>
      <c r="E1166" s="63">
        <v>15</v>
      </c>
      <c r="F1166" s="63">
        <v>34</v>
      </c>
      <c r="G1166" s="63">
        <v>45</v>
      </c>
      <c r="H1166" s="63">
        <v>39</v>
      </c>
      <c r="I1166" s="63">
        <v>44</v>
      </c>
      <c r="J1166" s="63">
        <v>2</v>
      </c>
      <c r="K1166" s="61">
        <v>8</v>
      </c>
      <c r="L1166" t="s">
        <v>152</v>
      </c>
    </row>
    <row r="1167" spans="1:12" outlineLevel="1" x14ac:dyDescent="0.25">
      <c r="A1167" s="64">
        <f t="shared" si="98"/>
        <v>51</v>
      </c>
      <c r="B1167" s="64" t="str">
        <f t="shared" si="101"/>
        <v/>
      </c>
      <c r="C1167" s="62">
        <f t="shared" si="99"/>
        <v>9</v>
      </c>
      <c r="D1167" s="62" t="str">
        <f t="shared" si="100"/>
        <v>B</v>
      </c>
      <c r="E1167" s="63">
        <v>48</v>
      </c>
      <c r="F1167" s="63">
        <v>49</v>
      </c>
      <c r="G1167" s="63"/>
      <c r="H1167" s="63">
        <v>28</v>
      </c>
      <c r="I1167" s="63">
        <v>50</v>
      </c>
      <c r="J1167" s="63"/>
      <c r="K1167" s="61">
        <v>9</v>
      </c>
      <c r="L1167" t="s">
        <v>152</v>
      </c>
    </row>
    <row r="1168" spans="1:12" outlineLevel="1" x14ac:dyDescent="0.25">
      <c r="A1168" s="64">
        <f t="shared" si="98"/>
        <v>51</v>
      </c>
      <c r="B1168" s="64" t="str">
        <f t="shared" si="101"/>
        <v/>
      </c>
      <c r="C1168" s="62">
        <f t="shared" si="99"/>
        <v>10</v>
      </c>
      <c r="D1168" s="62" t="str">
        <f t="shared" si="100"/>
        <v>B</v>
      </c>
      <c r="E1168" s="63">
        <v>37</v>
      </c>
      <c r="F1168" s="63">
        <v>42</v>
      </c>
      <c r="G1168" s="63">
        <v>12</v>
      </c>
      <c r="H1168" s="63">
        <v>4</v>
      </c>
      <c r="I1168" s="63">
        <v>47</v>
      </c>
      <c r="J1168" s="63"/>
      <c r="K1168" s="61">
        <v>10</v>
      </c>
      <c r="L1168" t="s">
        <v>152</v>
      </c>
    </row>
    <row r="1169" spans="1:12" outlineLevel="1" x14ac:dyDescent="0.25">
      <c r="A1169" s="64">
        <f t="shared" si="98"/>
        <v>51</v>
      </c>
      <c r="B1169" s="64" t="str">
        <f t="shared" si="101"/>
        <v/>
      </c>
      <c r="C1169" s="62">
        <f t="shared" si="99"/>
        <v>1</v>
      </c>
      <c r="D1169" s="62" t="str">
        <f t="shared" si="100"/>
        <v>C</v>
      </c>
      <c r="E1169" s="63">
        <v>29</v>
      </c>
      <c r="F1169" s="63">
        <v>33</v>
      </c>
      <c r="G1169" s="63">
        <v>10</v>
      </c>
      <c r="H1169" s="63">
        <v>15</v>
      </c>
      <c r="I1169" s="63">
        <v>36</v>
      </c>
      <c r="J1169" s="63">
        <v>47</v>
      </c>
      <c r="K1169" s="61">
        <v>1</v>
      </c>
      <c r="L1169" t="s">
        <v>153</v>
      </c>
    </row>
    <row r="1170" spans="1:12" outlineLevel="1" x14ac:dyDescent="0.25">
      <c r="A1170" s="64">
        <f t="shared" si="98"/>
        <v>51</v>
      </c>
      <c r="B1170" s="64" t="str">
        <f t="shared" si="101"/>
        <v/>
      </c>
      <c r="C1170" s="62">
        <f t="shared" si="99"/>
        <v>2</v>
      </c>
      <c r="D1170" s="62" t="str">
        <f t="shared" si="100"/>
        <v>C</v>
      </c>
      <c r="E1170" s="63">
        <v>17</v>
      </c>
      <c r="F1170" s="63">
        <v>25</v>
      </c>
      <c r="G1170" s="63">
        <v>34</v>
      </c>
      <c r="H1170" s="63">
        <v>16</v>
      </c>
      <c r="I1170" s="63">
        <v>28</v>
      </c>
      <c r="J1170" s="63">
        <v>20</v>
      </c>
      <c r="K1170" s="61">
        <v>2</v>
      </c>
      <c r="L1170" t="s">
        <v>153</v>
      </c>
    </row>
    <row r="1171" spans="1:12" outlineLevel="1" x14ac:dyDescent="0.25">
      <c r="A1171" s="64">
        <f t="shared" si="98"/>
        <v>51</v>
      </c>
      <c r="B1171" s="64" t="str">
        <f t="shared" si="101"/>
        <v/>
      </c>
      <c r="C1171" s="62">
        <f t="shared" si="99"/>
        <v>3</v>
      </c>
      <c r="D1171" s="62" t="str">
        <f t="shared" si="100"/>
        <v>C</v>
      </c>
      <c r="E1171" s="63">
        <v>8</v>
      </c>
      <c r="F1171" s="63">
        <v>18</v>
      </c>
      <c r="G1171" s="63"/>
      <c r="H1171" s="63">
        <v>32</v>
      </c>
      <c r="I1171" s="63">
        <v>37</v>
      </c>
      <c r="J1171" s="63"/>
      <c r="K1171" s="61">
        <v>3</v>
      </c>
      <c r="L1171" t="s">
        <v>153</v>
      </c>
    </row>
    <row r="1172" spans="1:12" outlineLevel="1" x14ac:dyDescent="0.25">
      <c r="A1172" s="64">
        <f t="shared" si="98"/>
        <v>51</v>
      </c>
      <c r="B1172" s="64" t="str">
        <f t="shared" si="101"/>
        <v/>
      </c>
      <c r="C1172" s="62">
        <f t="shared" si="99"/>
        <v>4</v>
      </c>
      <c r="D1172" s="62" t="str">
        <f t="shared" si="100"/>
        <v>C</v>
      </c>
      <c r="E1172" s="63">
        <v>2</v>
      </c>
      <c r="F1172" s="63">
        <v>22</v>
      </c>
      <c r="G1172" s="63"/>
      <c r="H1172" s="63">
        <v>45</v>
      </c>
      <c r="I1172" s="63">
        <v>31</v>
      </c>
      <c r="J1172" s="63"/>
      <c r="K1172" s="61">
        <v>4</v>
      </c>
      <c r="L1172" t="s">
        <v>153</v>
      </c>
    </row>
    <row r="1173" spans="1:12" outlineLevel="1" x14ac:dyDescent="0.25">
      <c r="A1173" s="64">
        <f t="shared" si="98"/>
        <v>51</v>
      </c>
      <c r="B1173" s="64" t="str">
        <f t="shared" si="101"/>
        <v/>
      </c>
      <c r="C1173" s="62">
        <f t="shared" si="99"/>
        <v>5</v>
      </c>
      <c r="D1173" s="62" t="str">
        <f t="shared" si="100"/>
        <v>C</v>
      </c>
      <c r="E1173" s="63">
        <v>26</v>
      </c>
      <c r="F1173" s="63">
        <v>51</v>
      </c>
      <c r="G1173" s="63">
        <v>39</v>
      </c>
      <c r="H1173" s="63">
        <v>24</v>
      </c>
      <c r="I1173" s="63">
        <v>35</v>
      </c>
      <c r="J1173" s="63">
        <v>6</v>
      </c>
      <c r="K1173" s="61">
        <v>5</v>
      </c>
      <c r="L1173" t="s">
        <v>153</v>
      </c>
    </row>
    <row r="1174" spans="1:12" outlineLevel="1" x14ac:dyDescent="0.25">
      <c r="A1174" s="64">
        <f t="shared" ref="A1174:A1188" si="102">A1173</f>
        <v>51</v>
      </c>
      <c r="B1174" s="64" t="str">
        <f t="shared" si="101"/>
        <v/>
      </c>
      <c r="C1174" s="62">
        <f t="shared" si="99"/>
        <v>6</v>
      </c>
      <c r="D1174" s="62" t="str">
        <f t="shared" si="100"/>
        <v>C</v>
      </c>
      <c r="E1174" s="63">
        <v>21</v>
      </c>
      <c r="F1174" s="63">
        <v>30</v>
      </c>
      <c r="G1174" s="63"/>
      <c r="H1174" s="63">
        <v>43</v>
      </c>
      <c r="I1174" s="63">
        <v>41</v>
      </c>
      <c r="J1174" s="63"/>
      <c r="K1174" s="61">
        <v>6</v>
      </c>
      <c r="L1174" t="s">
        <v>153</v>
      </c>
    </row>
    <row r="1175" spans="1:12" outlineLevel="1" x14ac:dyDescent="0.25">
      <c r="A1175" s="64">
        <f t="shared" si="102"/>
        <v>51</v>
      </c>
      <c r="B1175" s="64" t="str">
        <f t="shared" si="101"/>
        <v/>
      </c>
      <c r="C1175" s="62">
        <f t="shared" si="99"/>
        <v>7</v>
      </c>
      <c r="D1175" s="62" t="str">
        <f t="shared" si="100"/>
        <v>C</v>
      </c>
      <c r="E1175" s="63">
        <v>14</v>
      </c>
      <c r="F1175" s="63">
        <v>50</v>
      </c>
      <c r="G1175" s="63">
        <v>48</v>
      </c>
      <c r="H1175" s="63">
        <v>12</v>
      </c>
      <c r="I1175" s="63">
        <v>23</v>
      </c>
      <c r="J1175" s="63">
        <v>11</v>
      </c>
      <c r="K1175" s="61">
        <v>7</v>
      </c>
      <c r="L1175" t="s">
        <v>153</v>
      </c>
    </row>
    <row r="1176" spans="1:12" outlineLevel="1" x14ac:dyDescent="0.25">
      <c r="A1176" s="64">
        <f t="shared" si="102"/>
        <v>51</v>
      </c>
      <c r="B1176" s="64" t="str">
        <f t="shared" si="101"/>
        <v/>
      </c>
      <c r="C1176" s="62">
        <f t="shared" si="99"/>
        <v>8</v>
      </c>
      <c r="D1176" s="62" t="str">
        <f t="shared" si="100"/>
        <v>C</v>
      </c>
      <c r="E1176" s="63">
        <v>1</v>
      </c>
      <c r="F1176" s="63">
        <v>40</v>
      </c>
      <c r="G1176" s="63">
        <v>5</v>
      </c>
      <c r="H1176" s="63">
        <v>9</v>
      </c>
      <c r="I1176" s="63">
        <v>19</v>
      </c>
      <c r="J1176" s="63">
        <v>4</v>
      </c>
      <c r="K1176" s="61">
        <v>8</v>
      </c>
      <c r="L1176" t="s">
        <v>153</v>
      </c>
    </row>
    <row r="1177" spans="1:12" outlineLevel="1" x14ac:dyDescent="0.25">
      <c r="A1177" s="64">
        <f t="shared" si="102"/>
        <v>51</v>
      </c>
      <c r="B1177" s="64" t="str">
        <f t="shared" si="101"/>
        <v/>
      </c>
      <c r="C1177" s="62">
        <f t="shared" si="99"/>
        <v>9</v>
      </c>
      <c r="D1177" s="62" t="str">
        <f t="shared" si="100"/>
        <v>C</v>
      </c>
      <c r="E1177" s="63">
        <v>42</v>
      </c>
      <c r="F1177" s="63">
        <v>46</v>
      </c>
      <c r="G1177" s="63"/>
      <c r="H1177" s="63">
        <v>3</v>
      </c>
      <c r="I1177" s="63">
        <v>38</v>
      </c>
      <c r="J1177" s="63"/>
      <c r="K1177" s="61">
        <v>9</v>
      </c>
      <c r="L1177" t="s">
        <v>153</v>
      </c>
    </row>
    <row r="1178" spans="1:12" outlineLevel="1" x14ac:dyDescent="0.25">
      <c r="A1178" s="64">
        <f t="shared" si="102"/>
        <v>51</v>
      </c>
      <c r="B1178" s="64" t="str">
        <f t="shared" si="101"/>
        <v/>
      </c>
      <c r="C1178" s="62">
        <f t="shared" si="99"/>
        <v>10</v>
      </c>
      <c r="D1178" s="62" t="str">
        <f t="shared" si="100"/>
        <v>C</v>
      </c>
      <c r="E1178" s="63">
        <v>27</v>
      </c>
      <c r="F1178" s="63">
        <v>49</v>
      </c>
      <c r="G1178" s="63">
        <v>13</v>
      </c>
      <c r="H1178" s="63">
        <v>7</v>
      </c>
      <c r="I1178" s="63">
        <v>44</v>
      </c>
      <c r="J1178" s="63"/>
      <c r="K1178" s="61">
        <v>10</v>
      </c>
      <c r="L1178" t="s">
        <v>153</v>
      </c>
    </row>
    <row r="1179" spans="1:12" outlineLevel="1" x14ac:dyDescent="0.25">
      <c r="A1179" s="64">
        <f t="shared" si="102"/>
        <v>51</v>
      </c>
      <c r="B1179" s="64" t="str">
        <f t="shared" si="101"/>
        <v/>
      </c>
      <c r="C1179" s="62">
        <f t="shared" si="99"/>
        <v>1</v>
      </c>
      <c r="D1179" s="62" t="str">
        <f t="shared" si="100"/>
        <v>D</v>
      </c>
      <c r="E1179" s="215">
        <v>6</v>
      </c>
      <c r="F1179" s="215">
        <v>30</v>
      </c>
      <c r="G1179" s="215">
        <v>8</v>
      </c>
      <c r="H1179" s="215">
        <v>12</v>
      </c>
      <c r="I1179" s="215">
        <v>16</v>
      </c>
      <c r="J1179" s="215">
        <v>47</v>
      </c>
      <c r="K1179" s="61">
        <v>1</v>
      </c>
      <c r="L1179" t="s">
        <v>154</v>
      </c>
    </row>
    <row r="1180" spans="1:12" outlineLevel="1" x14ac:dyDescent="0.25">
      <c r="A1180" s="64">
        <f t="shared" si="102"/>
        <v>51</v>
      </c>
      <c r="B1180" s="64" t="str">
        <f t="shared" si="101"/>
        <v/>
      </c>
      <c r="C1180" s="62">
        <f t="shared" si="99"/>
        <v>2</v>
      </c>
      <c r="D1180" s="62" t="str">
        <f t="shared" si="100"/>
        <v>D</v>
      </c>
      <c r="E1180" s="215">
        <v>15</v>
      </c>
      <c r="F1180" s="215">
        <v>29</v>
      </c>
      <c r="G1180" s="215">
        <v>42</v>
      </c>
      <c r="H1180" s="215">
        <v>35</v>
      </c>
      <c r="I1180" s="215">
        <v>48</v>
      </c>
      <c r="J1180" s="215">
        <v>3</v>
      </c>
      <c r="K1180" s="61">
        <v>2</v>
      </c>
      <c r="L1180" t="s">
        <v>154</v>
      </c>
    </row>
    <row r="1181" spans="1:12" outlineLevel="1" x14ac:dyDescent="0.25">
      <c r="A1181" s="64">
        <f t="shared" si="102"/>
        <v>51</v>
      </c>
      <c r="B1181" s="64" t="str">
        <f t="shared" si="101"/>
        <v/>
      </c>
      <c r="C1181" s="62">
        <f t="shared" si="99"/>
        <v>3</v>
      </c>
      <c r="D1181" s="62" t="str">
        <f t="shared" si="100"/>
        <v>D</v>
      </c>
      <c r="E1181" s="215">
        <v>28</v>
      </c>
      <c r="F1181" s="215">
        <v>51</v>
      </c>
      <c r="G1181" s="215"/>
      <c r="H1181" s="215">
        <v>41</v>
      </c>
      <c r="I1181" s="215">
        <v>23</v>
      </c>
      <c r="J1181" s="215"/>
      <c r="K1181" s="61">
        <v>3</v>
      </c>
      <c r="L1181" t="s">
        <v>154</v>
      </c>
    </row>
    <row r="1182" spans="1:12" outlineLevel="1" x14ac:dyDescent="0.25">
      <c r="A1182" s="64">
        <f t="shared" si="102"/>
        <v>51</v>
      </c>
      <c r="B1182" s="64" t="str">
        <f t="shared" si="101"/>
        <v/>
      </c>
      <c r="C1182" s="62">
        <f t="shared" si="99"/>
        <v>4</v>
      </c>
      <c r="D1182" s="62" t="str">
        <f t="shared" si="100"/>
        <v>D</v>
      </c>
      <c r="E1182" s="215">
        <v>13</v>
      </c>
      <c r="F1182" s="215">
        <v>26</v>
      </c>
      <c r="G1182" s="215"/>
      <c r="H1182" s="215">
        <v>19</v>
      </c>
      <c r="I1182" s="215">
        <v>32</v>
      </c>
      <c r="J1182" s="215"/>
      <c r="K1182" s="61">
        <v>4</v>
      </c>
      <c r="L1182" t="s">
        <v>154</v>
      </c>
    </row>
    <row r="1183" spans="1:12" outlineLevel="1" x14ac:dyDescent="0.25">
      <c r="A1183" s="64">
        <f t="shared" si="102"/>
        <v>51</v>
      </c>
      <c r="B1183" s="64" t="str">
        <f t="shared" si="101"/>
        <v/>
      </c>
      <c r="C1183" s="62">
        <f t="shared" si="99"/>
        <v>5</v>
      </c>
      <c r="D1183" s="62" t="str">
        <f t="shared" si="100"/>
        <v>D</v>
      </c>
      <c r="E1183" s="215">
        <v>17</v>
      </c>
      <c r="F1183" s="215">
        <v>49</v>
      </c>
      <c r="G1183" s="215">
        <v>1</v>
      </c>
      <c r="H1183" s="215">
        <v>22</v>
      </c>
      <c r="I1183" s="215">
        <v>36</v>
      </c>
      <c r="J1183" s="215">
        <v>14</v>
      </c>
      <c r="K1183" s="61">
        <v>5</v>
      </c>
      <c r="L1183" t="s">
        <v>154</v>
      </c>
    </row>
    <row r="1184" spans="1:12" outlineLevel="1" x14ac:dyDescent="0.25">
      <c r="A1184" s="64">
        <f t="shared" si="102"/>
        <v>51</v>
      </c>
      <c r="B1184" s="64" t="str">
        <f t="shared" si="101"/>
        <v/>
      </c>
      <c r="C1184" s="62">
        <f t="shared" si="99"/>
        <v>6</v>
      </c>
      <c r="D1184" s="62" t="str">
        <f t="shared" si="100"/>
        <v>D</v>
      </c>
      <c r="E1184" s="215">
        <v>27</v>
      </c>
      <c r="F1184" s="215">
        <v>40</v>
      </c>
      <c r="G1184" s="215"/>
      <c r="H1184" s="215">
        <v>21</v>
      </c>
      <c r="I1184" s="215">
        <v>34</v>
      </c>
      <c r="J1184" s="215"/>
      <c r="K1184" s="61">
        <v>6</v>
      </c>
      <c r="L1184" t="s">
        <v>154</v>
      </c>
    </row>
    <row r="1185" spans="1:13" outlineLevel="1" x14ac:dyDescent="0.25">
      <c r="A1185" s="64">
        <f t="shared" si="102"/>
        <v>51</v>
      </c>
      <c r="B1185" s="64" t="str">
        <f t="shared" si="101"/>
        <v/>
      </c>
      <c r="C1185" s="62">
        <f t="shared" si="99"/>
        <v>7</v>
      </c>
      <c r="D1185" s="62" t="str">
        <f t="shared" si="100"/>
        <v>D</v>
      </c>
      <c r="E1185" s="215">
        <v>25</v>
      </c>
      <c r="F1185" s="215">
        <v>39</v>
      </c>
      <c r="G1185" s="215">
        <v>10</v>
      </c>
      <c r="H1185" s="215">
        <v>31</v>
      </c>
      <c r="I1185" s="215">
        <v>44</v>
      </c>
      <c r="J1185" s="215">
        <v>7</v>
      </c>
      <c r="K1185" s="61">
        <v>7</v>
      </c>
      <c r="L1185" t="s">
        <v>154</v>
      </c>
    </row>
    <row r="1186" spans="1:13" outlineLevel="1" x14ac:dyDescent="0.25">
      <c r="A1186" s="64">
        <f t="shared" si="102"/>
        <v>51</v>
      </c>
      <c r="B1186" s="64" t="str">
        <f t="shared" si="101"/>
        <v/>
      </c>
      <c r="C1186" s="62">
        <f t="shared" si="99"/>
        <v>8</v>
      </c>
      <c r="D1186" s="62" t="str">
        <f t="shared" si="100"/>
        <v>D</v>
      </c>
      <c r="E1186" s="215">
        <v>5</v>
      </c>
      <c r="F1186" s="215">
        <v>18</v>
      </c>
      <c r="G1186" s="215">
        <v>45</v>
      </c>
      <c r="H1186" s="215">
        <v>11</v>
      </c>
      <c r="I1186" s="215">
        <v>24</v>
      </c>
      <c r="J1186" s="215">
        <v>20</v>
      </c>
      <c r="K1186" s="61">
        <v>8</v>
      </c>
      <c r="L1186" t="s">
        <v>154</v>
      </c>
    </row>
    <row r="1187" spans="1:13" outlineLevel="1" x14ac:dyDescent="0.25">
      <c r="A1187" s="64">
        <f t="shared" si="102"/>
        <v>51</v>
      </c>
      <c r="B1187" s="64" t="str">
        <f t="shared" si="101"/>
        <v/>
      </c>
      <c r="C1187" s="62">
        <f t="shared" si="99"/>
        <v>9</v>
      </c>
      <c r="D1187" s="62" t="str">
        <f t="shared" si="100"/>
        <v>D</v>
      </c>
      <c r="E1187" s="215">
        <v>33</v>
      </c>
      <c r="F1187" s="215">
        <v>46</v>
      </c>
      <c r="G1187" s="215"/>
      <c r="H1187" s="215">
        <v>4</v>
      </c>
      <c r="I1187" s="215">
        <v>38</v>
      </c>
      <c r="J1187" s="215"/>
      <c r="K1187" s="61">
        <v>9</v>
      </c>
      <c r="L1187" t="s">
        <v>154</v>
      </c>
    </row>
    <row r="1188" spans="1:13" ht="15.75" outlineLevel="1" thickBot="1" x14ac:dyDescent="0.3">
      <c r="A1188" s="64">
        <f t="shared" si="102"/>
        <v>51</v>
      </c>
      <c r="B1188" s="64" t="str">
        <f t="shared" si="101"/>
        <v/>
      </c>
      <c r="C1188" s="62">
        <f t="shared" si="99"/>
        <v>10</v>
      </c>
      <c r="D1188" s="62" t="str">
        <f t="shared" si="100"/>
        <v>D</v>
      </c>
      <c r="E1188" s="215">
        <v>2</v>
      </c>
      <c r="F1188" s="215">
        <v>37</v>
      </c>
      <c r="G1188" s="215">
        <v>50</v>
      </c>
      <c r="H1188" s="215">
        <v>9</v>
      </c>
      <c r="I1188" s="215">
        <v>43</v>
      </c>
      <c r="J1188" s="215"/>
      <c r="K1188" s="61">
        <v>10</v>
      </c>
      <c r="L1188" t="s">
        <v>154</v>
      </c>
    </row>
    <row r="1189" spans="1:13" ht="15.75" outlineLevel="1" thickTop="1" x14ac:dyDescent="0.25">
      <c r="A1189" s="52">
        <v>52</v>
      </c>
      <c r="B1189" s="52" t="str">
        <f t="shared" si="101"/>
        <v/>
      </c>
      <c r="C1189" s="58">
        <f t="shared" si="99"/>
        <v>1</v>
      </c>
      <c r="D1189" s="58" t="str">
        <f t="shared" si="100"/>
        <v>A</v>
      </c>
      <c r="E1189" s="59">
        <v>1</v>
      </c>
      <c r="F1189" s="59">
        <v>2</v>
      </c>
      <c r="G1189" s="59">
        <v>41</v>
      </c>
      <c r="H1189" s="59">
        <v>3</v>
      </c>
      <c r="I1189" s="59">
        <v>4</v>
      </c>
      <c r="J1189" s="59">
        <v>42</v>
      </c>
      <c r="K1189" s="61">
        <v>1</v>
      </c>
      <c r="L1189" t="s">
        <v>151</v>
      </c>
      <c r="M1189" s="186" t="s">
        <v>281</v>
      </c>
    </row>
    <row r="1190" spans="1:13" outlineLevel="1" x14ac:dyDescent="0.25">
      <c r="A1190" s="52">
        <f t="shared" ref="A1190:A1228" si="103">A1189</f>
        <v>52</v>
      </c>
      <c r="B1190" s="52" t="str">
        <f t="shared" si="101"/>
        <v/>
      </c>
      <c r="C1190" s="58">
        <f t="shared" ref="C1190:C1253" si="104">K1190</f>
        <v>2</v>
      </c>
      <c r="D1190" s="58" t="str">
        <f t="shared" ref="D1190:D1253" si="105">IF(C1190="","",L1190)</f>
        <v>A</v>
      </c>
      <c r="E1190" s="59">
        <v>5</v>
      </c>
      <c r="F1190" s="59">
        <v>6</v>
      </c>
      <c r="G1190" s="59">
        <v>45</v>
      </c>
      <c r="H1190" s="59">
        <v>7</v>
      </c>
      <c r="I1190" s="59">
        <v>8</v>
      </c>
      <c r="J1190" s="59">
        <v>46</v>
      </c>
      <c r="K1190" s="61">
        <v>2</v>
      </c>
      <c r="L1190" t="s">
        <v>151</v>
      </c>
    </row>
    <row r="1191" spans="1:13" outlineLevel="1" x14ac:dyDescent="0.25">
      <c r="A1191" s="52">
        <f t="shared" si="103"/>
        <v>52</v>
      </c>
      <c r="B1191" s="52" t="str">
        <f t="shared" si="101"/>
        <v/>
      </c>
      <c r="C1191" s="58">
        <f t="shared" si="104"/>
        <v>3</v>
      </c>
      <c r="D1191" s="58" t="str">
        <f t="shared" si="105"/>
        <v>A</v>
      </c>
      <c r="E1191" s="59">
        <v>9</v>
      </c>
      <c r="F1191" s="59">
        <v>10</v>
      </c>
      <c r="G1191" s="59"/>
      <c r="H1191" s="59">
        <v>11</v>
      </c>
      <c r="I1191" s="59">
        <v>12</v>
      </c>
      <c r="J1191" s="59"/>
      <c r="K1191" s="61">
        <v>3</v>
      </c>
      <c r="L1191" t="s">
        <v>151</v>
      </c>
    </row>
    <row r="1192" spans="1:13" outlineLevel="1" x14ac:dyDescent="0.25">
      <c r="A1192" s="52">
        <f t="shared" si="103"/>
        <v>52</v>
      </c>
      <c r="B1192" s="52" t="str">
        <f t="shared" si="101"/>
        <v/>
      </c>
      <c r="C1192" s="58">
        <f t="shared" si="104"/>
        <v>4</v>
      </c>
      <c r="D1192" s="58" t="str">
        <f t="shared" si="105"/>
        <v>A</v>
      </c>
      <c r="E1192" s="59">
        <v>13</v>
      </c>
      <c r="F1192" s="59">
        <v>14</v>
      </c>
      <c r="G1192" s="59"/>
      <c r="H1192" s="59">
        <v>15</v>
      </c>
      <c r="I1192" s="59">
        <v>16</v>
      </c>
      <c r="J1192" s="59"/>
      <c r="K1192" s="61">
        <v>4</v>
      </c>
      <c r="L1192" t="s">
        <v>151</v>
      </c>
    </row>
    <row r="1193" spans="1:13" outlineLevel="1" x14ac:dyDescent="0.25">
      <c r="A1193" s="52">
        <f t="shared" si="103"/>
        <v>52</v>
      </c>
      <c r="B1193" s="52" t="str">
        <f t="shared" si="101"/>
        <v/>
      </c>
      <c r="C1193" s="58">
        <f t="shared" si="104"/>
        <v>5</v>
      </c>
      <c r="D1193" s="58" t="str">
        <f t="shared" si="105"/>
        <v>A</v>
      </c>
      <c r="E1193" s="59">
        <v>17</v>
      </c>
      <c r="F1193" s="59">
        <v>18</v>
      </c>
      <c r="G1193" s="59">
        <v>43</v>
      </c>
      <c r="H1193" s="59">
        <v>19</v>
      </c>
      <c r="I1193" s="59">
        <v>20</v>
      </c>
      <c r="J1193" s="59">
        <v>44</v>
      </c>
      <c r="K1193" s="61">
        <v>5</v>
      </c>
      <c r="L1193" t="s">
        <v>151</v>
      </c>
    </row>
    <row r="1194" spans="1:13" outlineLevel="1" x14ac:dyDescent="0.25">
      <c r="A1194" s="52">
        <f t="shared" si="103"/>
        <v>52</v>
      </c>
      <c r="B1194" s="52" t="str">
        <f t="shared" si="101"/>
        <v/>
      </c>
      <c r="C1194" s="58">
        <f t="shared" si="104"/>
        <v>6</v>
      </c>
      <c r="D1194" s="58" t="str">
        <f t="shared" si="105"/>
        <v>A</v>
      </c>
      <c r="E1194" s="59">
        <v>21</v>
      </c>
      <c r="F1194" s="59">
        <v>22</v>
      </c>
      <c r="G1194" s="59"/>
      <c r="H1194" s="59">
        <v>23</v>
      </c>
      <c r="I1194" s="59">
        <v>24</v>
      </c>
      <c r="J1194" s="59"/>
      <c r="K1194" s="61">
        <v>6</v>
      </c>
      <c r="L1194" t="s">
        <v>151</v>
      </c>
    </row>
    <row r="1195" spans="1:13" outlineLevel="1" x14ac:dyDescent="0.25">
      <c r="A1195" s="52">
        <f t="shared" si="103"/>
        <v>52</v>
      </c>
      <c r="B1195" s="52" t="str">
        <f t="shared" si="101"/>
        <v/>
      </c>
      <c r="C1195" s="58">
        <f t="shared" si="104"/>
        <v>7</v>
      </c>
      <c r="D1195" s="58" t="str">
        <f t="shared" si="105"/>
        <v>A</v>
      </c>
      <c r="E1195" s="59">
        <v>25</v>
      </c>
      <c r="F1195" s="59">
        <v>26</v>
      </c>
      <c r="G1195" s="59">
        <v>47</v>
      </c>
      <c r="H1195" s="59">
        <v>27</v>
      </c>
      <c r="I1195" s="59">
        <v>28</v>
      </c>
      <c r="J1195" s="59">
        <v>48</v>
      </c>
      <c r="K1195" s="61">
        <v>7</v>
      </c>
      <c r="L1195" t="s">
        <v>151</v>
      </c>
    </row>
    <row r="1196" spans="1:13" outlineLevel="1" x14ac:dyDescent="0.25">
      <c r="A1196" s="52">
        <f t="shared" si="103"/>
        <v>52</v>
      </c>
      <c r="B1196" s="52" t="str">
        <f t="shared" si="101"/>
        <v/>
      </c>
      <c r="C1196" s="58">
        <f t="shared" si="104"/>
        <v>8</v>
      </c>
      <c r="D1196" s="58" t="str">
        <f t="shared" si="105"/>
        <v>A</v>
      </c>
      <c r="E1196" s="59">
        <v>29</v>
      </c>
      <c r="F1196" s="59">
        <v>30</v>
      </c>
      <c r="G1196" s="59">
        <v>51</v>
      </c>
      <c r="H1196" s="59">
        <v>31</v>
      </c>
      <c r="I1196" s="59">
        <v>32</v>
      </c>
      <c r="J1196" s="59">
        <v>52</v>
      </c>
      <c r="K1196" s="61">
        <v>8</v>
      </c>
      <c r="L1196" t="s">
        <v>151</v>
      </c>
    </row>
    <row r="1197" spans="1:13" outlineLevel="1" x14ac:dyDescent="0.25">
      <c r="A1197" s="52">
        <f t="shared" si="103"/>
        <v>52</v>
      </c>
      <c r="B1197" s="52" t="str">
        <f t="shared" si="101"/>
        <v/>
      </c>
      <c r="C1197" s="58">
        <f t="shared" si="104"/>
        <v>9</v>
      </c>
      <c r="D1197" s="58" t="str">
        <f t="shared" si="105"/>
        <v>A</v>
      </c>
      <c r="E1197" s="59">
        <v>33</v>
      </c>
      <c r="F1197" s="59">
        <v>34</v>
      </c>
      <c r="G1197" s="59"/>
      <c r="H1197" s="59">
        <v>35</v>
      </c>
      <c r="I1197" s="59">
        <v>36</v>
      </c>
      <c r="J1197" s="59"/>
      <c r="K1197" s="61">
        <v>9</v>
      </c>
      <c r="L1197" t="s">
        <v>151</v>
      </c>
    </row>
    <row r="1198" spans="1:13" outlineLevel="1" x14ac:dyDescent="0.25">
      <c r="A1198" s="52">
        <f t="shared" si="103"/>
        <v>52</v>
      </c>
      <c r="B1198" s="52" t="str">
        <f t="shared" si="101"/>
        <v/>
      </c>
      <c r="C1198" s="58">
        <f t="shared" si="104"/>
        <v>10</v>
      </c>
      <c r="D1198" s="58" t="str">
        <f t="shared" si="105"/>
        <v>A</v>
      </c>
      <c r="E1198" s="59">
        <v>37</v>
      </c>
      <c r="F1198" s="59">
        <v>38</v>
      </c>
      <c r="G1198" s="59">
        <v>49</v>
      </c>
      <c r="H1198" s="59">
        <v>39</v>
      </c>
      <c r="I1198" s="59">
        <v>40</v>
      </c>
      <c r="J1198" s="59">
        <v>50</v>
      </c>
      <c r="K1198" s="61">
        <v>10</v>
      </c>
      <c r="L1198" t="s">
        <v>151</v>
      </c>
    </row>
    <row r="1199" spans="1:13" outlineLevel="1" x14ac:dyDescent="0.25">
      <c r="A1199" s="52">
        <f t="shared" si="103"/>
        <v>52</v>
      </c>
      <c r="B1199" s="52" t="str">
        <f t="shared" si="101"/>
        <v/>
      </c>
      <c r="C1199" s="58">
        <f t="shared" si="104"/>
        <v>1</v>
      </c>
      <c r="D1199" s="58" t="str">
        <f t="shared" si="105"/>
        <v>B</v>
      </c>
      <c r="E1199" s="59">
        <v>11</v>
      </c>
      <c r="F1199" s="59">
        <v>38</v>
      </c>
      <c r="G1199" s="59">
        <v>46</v>
      </c>
      <c r="H1199" s="59">
        <v>33</v>
      </c>
      <c r="I1199" s="59">
        <v>16</v>
      </c>
      <c r="J1199" s="59">
        <v>51</v>
      </c>
      <c r="K1199" s="61">
        <v>1</v>
      </c>
      <c r="L1199" t="s">
        <v>152</v>
      </c>
    </row>
    <row r="1200" spans="1:13" outlineLevel="1" x14ac:dyDescent="0.25">
      <c r="A1200" s="52">
        <f t="shared" si="103"/>
        <v>52</v>
      </c>
      <c r="B1200" s="52" t="str">
        <f t="shared" si="101"/>
        <v/>
      </c>
      <c r="C1200" s="58">
        <f t="shared" si="104"/>
        <v>2</v>
      </c>
      <c r="D1200" s="58" t="str">
        <f t="shared" si="105"/>
        <v>B</v>
      </c>
      <c r="E1200" s="59">
        <v>21</v>
      </c>
      <c r="F1200" s="59">
        <v>31</v>
      </c>
      <c r="G1200" s="59">
        <v>8</v>
      </c>
      <c r="H1200" s="59">
        <v>12</v>
      </c>
      <c r="I1200" s="59">
        <v>24</v>
      </c>
      <c r="J1200" s="59">
        <v>50</v>
      </c>
      <c r="K1200" s="61">
        <v>2</v>
      </c>
      <c r="L1200" t="s">
        <v>152</v>
      </c>
    </row>
    <row r="1201" spans="1:12" outlineLevel="1" x14ac:dyDescent="0.25">
      <c r="A1201" s="52">
        <f t="shared" si="103"/>
        <v>52</v>
      </c>
      <c r="B1201" s="52" t="str">
        <f t="shared" si="101"/>
        <v/>
      </c>
      <c r="C1201" s="58">
        <f t="shared" si="104"/>
        <v>3</v>
      </c>
      <c r="D1201" s="58" t="str">
        <f t="shared" si="105"/>
        <v>B</v>
      </c>
      <c r="E1201" s="59">
        <v>9</v>
      </c>
      <c r="F1201" s="59">
        <v>1</v>
      </c>
      <c r="G1201" s="59"/>
      <c r="H1201" s="59">
        <v>5</v>
      </c>
      <c r="I1201" s="59">
        <v>20</v>
      </c>
      <c r="J1201" s="59"/>
      <c r="K1201" s="61">
        <v>3</v>
      </c>
      <c r="L1201" t="s">
        <v>152</v>
      </c>
    </row>
    <row r="1202" spans="1:12" outlineLevel="1" x14ac:dyDescent="0.25">
      <c r="A1202" s="52">
        <f t="shared" si="103"/>
        <v>52</v>
      </c>
      <c r="B1202" s="52" t="str">
        <f t="shared" si="101"/>
        <v/>
      </c>
      <c r="C1202" s="58">
        <f t="shared" si="104"/>
        <v>4</v>
      </c>
      <c r="D1202" s="58" t="str">
        <f t="shared" si="105"/>
        <v>B</v>
      </c>
      <c r="E1202" s="59">
        <v>10</v>
      </c>
      <c r="F1202" s="59">
        <v>25</v>
      </c>
      <c r="G1202" s="59"/>
      <c r="H1202" s="59">
        <v>17</v>
      </c>
      <c r="I1202" s="59">
        <v>28</v>
      </c>
      <c r="J1202" s="59"/>
      <c r="K1202" s="61">
        <v>4</v>
      </c>
      <c r="L1202" t="s">
        <v>152</v>
      </c>
    </row>
    <row r="1203" spans="1:12" outlineLevel="1" x14ac:dyDescent="0.25">
      <c r="A1203" s="52">
        <f t="shared" si="103"/>
        <v>52</v>
      </c>
      <c r="B1203" s="52" t="str">
        <f t="shared" si="101"/>
        <v/>
      </c>
      <c r="C1203" s="58">
        <f t="shared" si="104"/>
        <v>5</v>
      </c>
      <c r="D1203" s="58" t="str">
        <f t="shared" si="105"/>
        <v>B</v>
      </c>
      <c r="E1203" s="59">
        <v>14</v>
      </c>
      <c r="F1203" s="59">
        <v>22</v>
      </c>
      <c r="G1203" s="59">
        <v>7</v>
      </c>
      <c r="H1203" s="59">
        <v>36</v>
      </c>
      <c r="I1203" s="59">
        <v>32</v>
      </c>
      <c r="J1203" s="59">
        <v>49</v>
      </c>
      <c r="K1203" s="61">
        <v>5</v>
      </c>
      <c r="L1203" t="s">
        <v>152</v>
      </c>
    </row>
    <row r="1204" spans="1:12" outlineLevel="1" x14ac:dyDescent="0.25">
      <c r="A1204" s="52">
        <f t="shared" si="103"/>
        <v>52</v>
      </c>
      <c r="B1204" s="52" t="str">
        <f t="shared" si="101"/>
        <v/>
      </c>
      <c r="C1204" s="58">
        <f t="shared" si="104"/>
        <v>6</v>
      </c>
      <c r="D1204" s="58" t="str">
        <f t="shared" si="105"/>
        <v>B</v>
      </c>
      <c r="E1204" s="59">
        <v>29</v>
      </c>
      <c r="F1204" s="59">
        <v>26</v>
      </c>
      <c r="G1204" s="59"/>
      <c r="H1204" s="59">
        <v>19</v>
      </c>
      <c r="I1204" s="59">
        <v>27</v>
      </c>
      <c r="J1204" s="59"/>
      <c r="K1204" s="61">
        <v>6</v>
      </c>
      <c r="L1204" t="s">
        <v>152</v>
      </c>
    </row>
    <row r="1205" spans="1:12" outlineLevel="1" x14ac:dyDescent="0.25">
      <c r="A1205" s="52">
        <f t="shared" si="103"/>
        <v>52</v>
      </c>
      <c r="B1205" s="52" t="str">
        <f t="shared" si="101"/>
        <v/>
      </c>
      <c r="C1205" s="58">
        <f t="shared" si="104"/>
        <v>7</v>
      </c>
      <c r="D1205" s="58" t="str">
        <f t="shared" si="105"/>
        <v>B</v>
      </c>
      <c r="E1205" s="59">
        <v>15</v>
      </c>
      <c r="F1205" s="59">
        <v>30</v>
      </c>
      <c r="G1205" s="59">
        <v>4</v>
      </c>
      <c r="H1205" s="59">
        <v>35</v>
      </c>
      <c r="I1205" s="59">
        <v>40</v>
      </c>
      <c r="J1205" s="59">
        <v>41</v>
      </c>
      <c r="K1205" s="61">
        <v>7</v>
      </c>
      <c r="L1205" t="s">
        <v>152</v>
      </c>
    </row>
    <row r="1206" spans="1:12" outlineLevel="1" x14ac:dyDescent="0.25">
      <c r="A1206" s="52">
        <f t="shared" si="103"/>
        <v>52</v>
      </c>
      <c r="B1206" s="52" t="str">
        <f t="shared" si="101"/>
        <v/>
      </c>
      <c r="C1206" s="58">
        <f t="shared" si="104"/>
        <v>8</v>
      </c>
      <c r="D1206" s="58" t="str">
        <f t="shared" si="105"/>
        <v>B</v>
      </c>
      <c r="E1206" s="59">
        <v>23</v>
      </c>
      <c r="F1206" s="59">
        <v>34</v>
      </c>
      <c r="G1206" s="59">
        <v>45</v>
      </c>
      <c r="H1206" s="59">
        <v>39</v>
      </c>
      <c r="I1206" s="59">
        <v>44</v>
      </c>
      <c r="J1206" s="59">
        <v>3</v>
      </c>
      <c r="K1206" s="61">
        <v>8</v>
      </c>
      <c r="L1206" t="s">
        <v>152</v>
      </c>
    </row>
    <row r="1207" spans="1:12" outlineLevel="1" x14ac:dyDescent="0.25">
      <c r="A1207" s="52">
        <f t="shared" si="103"/>
        <v>52</v>
      </c>
      <c r="B1207" s="52" t="str">
        <f t="shared" si="101"/>
        <v/>
      </c>
      <c r="C1207" s="58">
        <f t="shared" si="104"/>
        <v>9</v>
      </c>
      <c r="D1207" s="58" t="str">
        <f t="shared" si="105"/>
        <v>B</v>
      </c>
      <c r="E1207" s="59">
        <v>18</v>
      </c>
      <c r="F1207" s="59">
        <v>6</v>
      </c>
      <c r="G1207" s="59"/>
      <c r="H1207" s="59">
        <v>43</v>
      </c>
      <c r="I1207" s="59">
        <v>48</v>
      </c>
      <c r="J1207" s="59"/>
      <c r="K1207" s="61">
        <v>9</v>
      </c>
      <c r="L1207" t="s">
        <v>152</v>
      </c>
    </row>
    <row r="1208" spans="1:12" outlineLevel="1" x14ac:dyDescent="0.25">
      <c r="A1208" s="52">
        <f t="shared" si="103"/>
        <v>52</v>
      </c>
      <c r="B1208" s="52" t="str">
        <f t="shared" si="101"/>
        <v/>
      </c>
      <c r="C1208" s="58">
        <f t="shared" si="104"/>
        <v>10</v>
      </c>
      <c r="D1208" s="58" t="str">
        <f t="shared" si="105"/>
        <v>B</v>
      </c>
      <c r="E1208" s="59">
        <v>37</v>
      </c>
      <c r="F1208" s="59">
        <v>42</v>
      </c>
      <c r="G1208" s="59">
        <v>2</v>
      </c>
      <c r="H1208" s="59">
        <v>47</v>
      </c>
      <c r="I1208" s="59">
        <v>52</v>
      </c>
      <c r="J1208" s="59">
        <v>13</v>
      </c>
      <c r="K1208" s="61">
        <v>10</v>
      </c>
      <c r="L1208" t="s">
        <v>152</v>
      </c>
    </row>
    <row r="1209" spans="1:12" outlineLevel="1" x14ac:dyDescent="0.25">
      <c r="A1209" s="52">
        <f t="shared" si="103"/>
        <v>52</v>
      </c>
      <c r="B1209" s="52" t="str">
        <f t="shared" si="101"/>
        <v/>
      </c>
      <c r="C1209" s="58">
        <f t="shared" si="104"/>
        <v>1</v>
      </c>
      <c r="D1209" s="58" t="str">
        <f t="shared" si="105"/>
        <v>C</v>
      </c>
      <c r="E1209" s="59">
        <v>1</v>
      </c>
      <c r="F1209" s="59">
        <v>10</v>
      </c>
      <c r="G1209" s="59">
        <v>50</v>
      </c>
      <c r="H1209" s="59">
        <v>9</v>
      </c>
      <c r="I1209" s="59">
        <v>19</v>
      </c>
      <c r="J1209" s="59">
        <v>7</v>
      </c>
      <c r="K1209" s="61">
        <v>1</v>
      </c>
      <c r="L1209" t="s">
        <v>153</v>
      </c>
    </row>
    <row r="1210" spans="1:12" outlineLevel="1" x14ac:dyDescent="0.25">
      <c r="A1210" s="52">
        <f t="shared" si="103"/>
        <v>52</v>
      </c>
      <c r="B1210" s="52" t="str">
        <f t="shared" si="101"/>
        <v/>
      </c>
      <c r="C1210" s="58">
        <f t="shared" si="104"/>
        <v>2</v>
      </c>
      <c r="D1210" s="58" t="str">
        <f t="shared" si="105"/>
        <v>C</v>
      </c>
      <c r="E1210" s="59">
        <v>5</v>
      </c>
      <c r="F1210" s="59">
        <v>20</v>
      </c>
      <c r="G1210" s="59">
        <v>45</v>
      </c>
      <c r="H1210" s="59">
        <v>28</v>
      </c>
      <c r="I1210" s="59">
        <v>27</v>
      </c>
      <c r="J1210" s="59">
        <v>11</v>
      </c>
      <c r="K1210" s="61">
        <v>2</v>
      </c>
      <c r="L1210" t="s">
        <v>153</v>
      </c>
    </row>
    <row r="1211" spans="1:12" outlineLevel="1" x14ac:dyDescent="0.25">
      <c r="A1211" s="52">
        <f t="shared" si="103"/>
        <v>52</v>
      </c>
      <c r="B1211" s="52" t="str">
        <f t="shared" si="101"/>
        <v/>
      </c>
      <c r="C1211" s="58">
        <f t="shared" si="104"/>
        <v>3</v>
      </c>
      <c r="D1211" s="58" t="str">
        <f t="shared" si="105"/>
        <v>C</v>
      </c>
      <c r="E1211" s="59">
        <v>8</v>
      </c>
      <c r="F1211" s="59">
        <v>15</v>
      </c>
      <c r="G1211" s="59"/>
      <c r="H1211" s="59">
        <v>16</v>
      </c>
      <c r="I1211" s="59">
        <v>23</v>
      </c>
      <c r="J1211" s="59"/>
      <c r="K1211" s="61">
        <v>3</v>
      </c>
      <c r="L1211" t="s">
        <v>153</v>
      </c>
    </row>
    <row r="1212" spans="1:12" outlineLevel="1" x14ac:dyDescent="0.25">
      <c r="A1212" s="52">
        <f t="shared" si="103"/>
        <v>52</v>
      </c>
      <c r="B1212" s="52" t="str">
        <f t="shared" si="101"/>
        <v/>
      </c>
      <c r="C1212" s="58">
        <f t="shared" si="104"/>
        <v>4</v>
      </c>
      <c r="D1212" s="58" t="str">
        <f t="shared" si="105"/>
        <v>C</v>
      </c>
      <c r="E1212" s="59">
        <v>13</v>
      </c>
      <c r="F1212" s="59">
        <v>35</v>
      </c>
      <c r="G1212" s="59"/>
      <c r="H1212" s="59">
        <v>14</v>
      </c>
      <c r="I1212" s="59">
        <v>31</v>
      </c>
      <c r="J1212" s="59"/>
      <c r="K1212" s="61">
        <v>4</v>
      </c>
      <c r="L1212" t="s">
        <v>153</v>
      </c>
    </row>
    <row r="1213" spans="1:12" outlineLevel="1" x14ac:dyDescent="0.25">
      <c r="A1213" s="52">
        <f t="shared" si="103"/>
        <v>52</v>
      </c>
      <c r="B1213" s="52" t="str">
        <f t="shared" si="101"/>
        <v/>
      </c>
      <c r="C1213" s="58">
        <f t="shared" si="104"/>
        <v>5</v>
      </c>
      <c r="D1213" s="58" t="str">
        <f t="shared" si="105"/>
        <v>C</v>
      </c>
      <c r="E1213" s="59">
        <v>17</v>
      </c>
      <c r="F1213" s="59">
        <v>26</v>
      </c>
      <c r="G1213" s="59">
        <v>4</v>
      </c>
      <c r="H1213" s="59">
        <v>24</v>
      </c>
      <c r="I1213" s="59">
        <v>22</v>
      </c>
      <c r="J1213" s="59">
        <v>49</v>
      </c>
      <c r="K1213" s="61">
        <v>5</v>
      </c>
      <c r="L1213" t="s">
        <v>153</v>
      </c>
    </row>
    <row r="1214" spans="1:12" outlineLevel="1" x14ac:dyDescent="0.25">
      <c r="A1214" s="52">
        <f t="shared" si="103"/>
        <v>52</v>
      </c>
      <c r="B1214" s="52" t="str">
        <f t="shared" si="101"/>
        <v/>
      </c>
      <c r="C1214" s="58">
        <f t="shared" si="104"/>
        <v>6</v>
      </c>
      <c r="D1214" s="58" t="str">
        <f t="shared" si="105"/>
        <v>C</v>
      </c>
      <c r="E1214" s="59">
        <v>2</v>
      </c>
      <c r="F1214" s="59">
        <v>30</v>
      </c>
      <c r="G1214" s="59"/>
      <c r="H1214" s="59">
        <v>12</v>
      </c>
      <c r="I1214" s="59">
        <v>39</v>
      </c>
      <c r="J1214" s="59"/>
      <c r="K1214" s="61">
        <v>6</v>
      </c>
      <c r="L1214" t="s">
        <v>153</v>
      </c>
    </row>
    <row r="1215" spans="1:12" outlineLevel="1" x14ac:dyDescent="0.25">
      <c r="A1215" s="52">
        <f t="shared" si="103"/>
        <v>52</v>
      </c>
      <c r="B1215" s="52" t="str">
        <f t="shared" si="101"/>
        <v/>
      </c>
      <c r="C1215" s="58">
        <f t="shared" si="104"/>
        <v>7</v>
      </c>
      <c r="D1215" s="58" t="str">
        <f t="shared" si="105"/>
        <v>C</v>
      </c>
      <c r="E1215" s="59">
        <v>25</v>
      </c>
      <c r="F1215" s="59">
        <v>34</v>
      </c>
      <c r="G1215" s="59">
        <v>41</v>
      </c>
      <c r="H1215" s="59">
        <v>32</v>
      </c>
      <c r="I1215" s="59">
        <v>43</v>
      </c>
      <c r="J1215" s="59">
        <v>52</v>
      </c>
      <c r="K1215" s="61">
        <v>7</v>
      </c>
      <c r="L1215" t="s">
        <v>153</v>
      </c>
    </row>
    <row r="1216" spans="1:12" outlineLevel="1" x14ac:dyDescent="0.25">
      <c r="A1216" s="52">
        <f t="shared" si="103"/>
        <v>52</v>
      </c>
      <c r="B1216" s="52" t="str">
        <f t="shared" si="101"/>
        <v/>
      </c>
      <c r="C1216" s="58">
        <f t="shared" si="104"/>
        <v>8</v>
      </c>
      <c r="D1216" s="58" t="str">
        <f t="shared" si="105"/>
        <v>C</v>
      </c>
      <c r="E1216" s="59">
        <v>29</v>
      </c>
      <c r="F1216" s="59">
        <v>38</v>
      </c>
      <c r="G1216" s="59">
        <v>21</v>
      </c>
      <c r="H1216" s="59">
        <v>36</v>
      </c>
      <c r="I1216" s="59">
        <v>47</v>
      </c>
      <c r="J1216" s="59">
        <v>18</v>
      </c>
      <c r="K1216" s="61">
        <v>8</v>
      </c>
      <c r="L1216" t="s">
        <v>153</v>
      </c>
    </row>
    <row r="1217" spans="1:13" outlineLevel="1" x14ac:dyDescent="0.25">
      <c r="A1217" s="52">
        <f t="shared" si="103"/>
        <v>52</v>
      </c>
      <c r="B1217" s="52" t="str">
        <f t="shared" si="101"/>
        <v/>
      </c>
      <c r="C1217" s="58">
        <f t="shared" si="104"/>
        <v>9</v>
      </c>
      <c r="D1217" s="58" t="str">
        <f t="shared" si="105"/>
        <v>C</v>
      </c>
      <c r="E1217" s="59">
        <v>33</v>
      </c>
      <c r="F1217" s="59">
        <v>42</v>
      </c>
      <c r="G1217" s="59"/>
      <c r="H1217" s="59">
        <v>40</v>
      </c>
      <c r="I1217" s="59">
        <v>51</v>
      </c>
      <c r="J1217" s="59"/>
      <c r="K1217" s="61">
        <v>9</v>
      </c>
      <c r="L1217" t="s">
        <v>153</v>
      </c>
    </row>
    <row r="1218" spans="1:13" outlineLevel="1" x14ac:dyDescent="0.25">
      <c r="A1218" s="52">
        <f t="shared" si="103"/>
        <v>52</v>
      </c>
      <c r="B1218" s="52" t="str">
        <f t="shared" si="101"/>
        <v/>
      </c>
      <c r="C1218" s="58">
        <f t="shared" si="104"/>
        <v>10</v>
      </c>
      <c r="D1218" s="58" t="str">
        <f t="shared" si="105"/>
        <v>C</v>
      </c>
      <c r="E1218" s="59">
        <v>37</v>
      </c>
      <c r="F1218" s="59">
        <v>46</v>
      </c>
      <c r="G1218" s="59">
        <v>6</v>
      </c>
      <c r="H1218" s="59">
        <v>3</v>
      </c>
      <c r="I1218" s="59">
        <v>44</v>
      </c>
      <c r="J1218" s="59">
        <v>48</v>
      </c>
      <c r="K1218" s="61">
        <v>10</v>
      </c>
      <c r="L1218" t="s">
        <v>153</v>
      </c>
    </row>
    <row r="1219" spans="1:13" outlineLevel="1" x14ac:dyDescent="0.25">
      <c r="A1219" s="52">
        <f t="shared" si="103"/>
        <v>52</v>
      </c>
      <c r="B1219" s="52" t="str">
        <f t="shared" si="101"/>
        <v/>
      </c>
      <c r="C1219" s="58">
        <f t="shared" si="104"/>
        <v>1</v>
      </c>
      <c r="D1219" s="58" t="str">
        <f t="shared" si="105"/>
        <v>D</v>
      </c>
      <c r="E1219" s="127">
        <v>1</v>
      </c>
      <c r="F1219" s="127">
        <v>14</v>
      </c>
      <c r="G1219" s="127">
        <v>26</v>
      </c>
      <c r="H1219" s="127">
        <v>7</v>
      </c>
      <c r="I1219" s="127">
        <v>20</v>
      </c>
      <c r="J1219" s="127">
        <v>9</v>
      </c>
      <c r="K1219" s="61">
        <v>1</v>
      </c>
      <c r="L1219" t="s">
        <v>154</v>
      </c>
    </row>
    <row r="1220" spans="1:13" outlineLevel="1" x14ac:dyDescent="0.25">
      <c r="A1220" s="52">
        <f t="shared" si="103"/>
        <v>52</v>
      </c>
      <c r="B1220" s="52" t="str">
        <f t="shared" si="101"/>
        <v/>
      </c>
      <c r="C1220" s="58">
        <f t="shared" si="104"/>
        <v>2</v>
      </c>
      <c r="D1220" s="58" t="str">
        <f t="shared" si="105"/>
        <v>D</v>
      </c>
      <c r="E1220" s="127">
        <v>5</v>
      </c>
      <c r="F1220" s="127">
        <v>18</v>
      </c>
      <c r="G1220" s="127">
        <v>40</v>
      </c>
      <c r="H1220" s="127">
        <v>13</v>
      </c>
      <c r="I1220" s="127">
        <v>15</v>
      </c>
      <c r="J1220" s="127">
        <v>51</v>
      </c>
      <c r="K1220" s="61">
        <v>2</v>
      </c>
      <c r="L1220" t="s">
        <v>154</v>
      </c>
    </row>
    <row r="1221" spans="1:13" outlineLevel="1" x14ac:dyDescent="0.25">
      <c r="A1221" s="52">
        <f t="shared" si="103"/>
        <v>52</v>
      </c>
      <c r="B1221" s="52" t="str">
        <f t="shared" ref="B1221:B1284" si="106">IF(A1221&lt;&gt;$B$3,"",$B$3&amp;"-"&amp;D1221&amp;"-"&amp;C1221)</f>
        <v/>
      </c>
      <c r="C1221" s="58">
        <f t="shared" si="104"/>
        <v>3</v>
      </c>
      <c r="D1221" s="58" t="str">
        <f t="shared" si="105"/>
        <v>D</v>
      </c>
      <c r="E1221" s="127">
        <v>24</v>
      </c>
      <c r="F1221" s="127">
        <v>3</v>
      </c>
      <c r="G1221" s="127"/>
      <c r="H1221" s="127">
        <v>47</v>
      </c>
      <c r="I1221" s="127">
        <v>22</v>
      </c>
      <c r="J1221" s="127"/>
      <c r="K1221" s="61">
        <v>3</v>
      </c>
      <c r="L1221" t="s">
        <v>154</v>
      </c>
    </row>
    <row r="1222" spans="1:13" outlineLevel="1" x14ac:dyDescent="0.25">
      <c r="A1222" s="52">
        <f t="shared" si="103"/>
        <v>52</v>
      </c>
      <c r="B1222" s="52" t="str">
        <f t="shared" si="106"/>
        <v/>
      </c>
      <c r="C1222" s="58">
        <f t="shared" si="104"/>
        <v>4</v>
      </c>
      <c r="D1222" s="58" t="str">
        <f t="shared" si="105"/>
        <v>D</v>
      </c>
      <c r="E1222" s="127">
        <v>11</v>
      </c>
      <c r="F1222" s="127">
        <v>41</v>
      </c>
      <c r="G1222" s="127"/>
      <c r="H1222" s="127">
        <v>36</v>
      </c>
      <c r="I1222" s="127">
        <v>32</v>
      </c>
      <c r="J1222" s="127"/>
      <c r="K1222" s="61">
        <v>4</v>
      </c>
      <c r="L1222" t="s">
        <v>154</v>
      </c>
    </row>
    <row r="1223" spans="1:13" outlineLevel="1" x14ac:dyDescent="0.25">
      <c r="A1223" s="52">
        <f t="shared" si="103"/>
        <v>52</v>
      </c>
      <c r="B1223" s="52" t="str">
        <f t="shared" si="106"/>
        <v/>
      </c>
      <c r="C1223" s="58">
        <f t="shared" si="104"/>
        <v>5</v>
      </c>
      <c r="D1223" s="58" t="str">
        <f t="shared" si="105"/>
        <v>D</v>
      </c>
      <c r="E1223" s="127">
        <v>17</v>
      </c>
      <c r="F1223" s="127">
        <v>30</v>
      </c>
      <c r="G1223" s="127">
        <v>49</v>
      </c>
      <c r="H1223" s="127">
        <v>23</v>
      </c>
      <c r="I1223" s="127">
        <v>19</v>
      </c>
      <c r="J1223" s="127">
        <v>16</v>
      </c>
      <c r="K1223" s="61">
        <v>5</v>
      </c>
      <c r="L1223" t="s">
        <v>154</v>
      </c>
    </row>
    <row r="1224" spans="1:13" outlineLevel="1" x14ac:dyDescent="0.25">
      <c r="A1224" s="52">
        <f t="shared" si="103"/>
        <v>52</v>
      </c>
      <c r="B1224" s="52" t="str">
        <f t="shared" si="106"/>
        <v/>
      </c>
      <c r="C1224" s="58">
        <f t="shared" si="104"/>
        <v>6</v>
      </c>
      <c r="D1224" s="58" t="str">
        <f t="shared" si="105"/>
        <v>D</v>
      </c>
      <c r="E1224" s="127">
        <v>37</v>
      </c>
      <c r="F1224" s="127">
        <v>44</v>
      </c>
      <c r="G1224" s="127"/>
      <c r="H1224" s="127">
        <v>21</v>
      </c>
      <c r="I1224" s="127">
        <v>34</v>
      </c>
      <c r="J1224" s="127"/>
      <c r="K1224" s="61">
        <v>6</v>
      </c>
      <c r="L1224" t="s">
        <v>154</v>
      </c>
    </row>
    <row r="1225" spans="1:13" outlineLevel="1" x14ac:dyDescent="0.25">
      <c r="A1225" s="52">
        <f t="shared" si="103"/>
        <v>52</v>
      </c>
      <c r="B1225" s="52" t="str">
        <f t="shared" si="106"/>
        <v/>
      </c>
      <c r="C1225" s="58">
        <f t="shared" si="104"/>
        <v>7</v>
      </c>
      <c r="D1225" s="58" t="str">
        <f t="shared" si="105"/>
        <v>D</v>
      </c>
      <c r="E1225" s="127">
        <v>25</v>
      </c>
      <c r="F1225" s="127">
        <v>39</v>
      </c>
      <c r="G1225" s="127">
        <v>2</v>
      </c>
      <c r="H1225" s="127">
        <v>31</v>
      </c>
      <c r="I1225" s="127">
        <v>33</v>
      </c>
      <c r="J1225" s="127">
        <v>8</v>
      </c>
      <c r="K1225" s="61">
        <v>7</v>
      </c>
      <c r="L1225" t="s">
        <v>154</v>
      </c>
    </row>
    <row r="1226" spans="1:13" outlineLevel="1" x14ac:dyDescent="0.25">
      <c r="A1226" s="52">
        <f t="shared" si="103"/>
        <v>52</v>
      </c>
      <c r="B1226" s="52" t="str">
        <f t="shared" si="106"/>
        <v/>
      </c>
      <c r="C1226" s="58">
        <f t="shared" si="104"/>
        <v>8</v>
      </c>
      <c r="D1226" s="58" t="str">
        <f t="shared" si="105"/>
        <v>D</v>
      </c>
      <c r="E1226" s="127">
        <v>29</v>
      </c>
      <c r="F1226" s="127">
        <v>42</v>
      </c>
      <c r="G1226" s="127">
        <v>6</v>
      </c>
      <c r="H1226" s="127">
        <v>35</v>
      </c>
      <c r="I1226" s="127">
        <v>48</v>
      </c>
      <c r="J1226" s="127">
        <v>12</v>
      </c>
      <c r="K1226" s="61">
        <v>8</v>
      </c>
      <c r="L1226" t="s">
        <v>154</v>
      </c>
    </row>
    <row r="1227" spans="1:13" outlineLevel="1" x14ac:dyDescent="0.25">
      <c r="A1227" s="52">
        <f t="shared" si="103"/>
        <v>52</v>
      </c>
      <c r="B1227" s="52" t="str">
        <f t="shared" si="106"/>
        <v/>
      </c>
      <c r="C1227" s="58">
        <f t="shared" si="104"/>
        <v>9</v>
      </c>
      <c r="D1227" s="58" t="str">
        <f t="shared" si="105"/>
        <v>D</v>
      </c>
      <c r="E1227" s="127">
        <v>45</v>
      </c>
      <c r="F1227" s="127">
        <v>46</v>
      </c>
      <c r="G1227" s="127"/>
      <c r="H1227" s="127">
        <v>38</v>
      </c>
      <c r="I1227" s="127">
        <v>52</v>
      </c>
      <c r="J1227" s="127"/>
      <c r="K1227" s="61">
        <v>9</v>
      </c>
      <c r="L1227" t="s">
        <v>154</v>
      </c>
    </row>
    <row r="1228" spans="1:13" ht="15.75" outlineLevel="1" thickBot="1" x14ac:dyDescent="0.3">
      <c r="A1228" s="52">
        <f t="shared" si="103"/>
        <v>52</v>
      </c>
      <c r="B1228" s="52" t="str">
        <f t="shared" si="106"/>
        <v/>
      </c>
      <c r="C1228" s="58">
        <f t="shared" si="104"/>
        <v>10</v>
      </c>
      <c r="D1228" s="58" t="str">
        <f t="shared" si="105"/>
        <v>D</v>
      </c>
      <c r="E1228" s="127">
        <v>27</v>
      </c>
      <c r="F1228" s="127">
        <v>50</v>
      </c>
      <c r="G1228" s="127">
        <v>10</v>
      </c>
      <c r="H1228" s="127">
        <v>4</v>
      </c>
      <c r="I1228" s="127">
        <v>43</v>
      </c>
      <c r="J1228" s="127">
        <v>28</v>
      </c>
      <c r="K1228" s="61">
        <v>10</v>
      </c>
      <c r="L1228" t="s">
        <v>154</v>
      </c>
    </row>
    <row r="1229" spans="1:13" ht="15.75" outlineLevel="1" thickTop="1" x14ac:dyDescent="0.25">
      <c r="A1229" s="64">
        <v>53</v>
      </c>
      <c r="B1229" s="64" t="str">
        <f t="shared" si="106"/>
        <v/>
      </c>
      <c r="C1229" s="62">
        <f t="shared" si="104"/>
        <v>1</v>
      </c>
      <c r="D1229" s="62" t="str">
        <f t="shared" si="105"/>
        <v>A</v>
      </c>
      <c r="E1229" s="63">
        <v>1</v>
      </c>
      <c r="F1229" s="63">
        <v>2</v>
      </c>
      <c r="G1229" s="63">
        <v>53</v>
      </c>
      <c r="H1229" s="63">
        <v>3</v>
      </c>
      <c r="I1229" s="63">
        <v>4</v>
      </c>
      <c r="J1229" s="63">
        <v>45</v>
      </c>
      <c r="K1229" s="61">
        <v>1</v>
      </c>
      <c r="L1229" t="s">
        <v>151</v>
      </c>
      <c r="M1229" s="186" t="s">
        <v>281</v>
      </c>
    </row>
    <row r="1230" spans="1:13" outlineLevel="1" x14ac:dyDescent="0.25">
      <c r="A1230" s="64">
        <f t="shared" ref="A1230:A1293" si="107">A1229</f>
        <v>53</v>
      </c>
      <c r="B1230" s="64" t="str">
        <f t="shared" si="106"/>
        <v/>
      </c>
      <c r="C1230" s="62">
        <f t="shared" si="104"/>
        <v>2</v>
      </c>
      <c r="D1230" s="62" t="str">
        <f t="shared" si="105"/>
        <v>A</v>
      </c>
      <c r="E1230" s="63">
        <v>5</v>
      </c>
      <c r="F1230" s="63">
        <v>6</v>
      </c>
      <c r="G1230" s="63">
        <v>41</v>
      </c>
      <c r="H1230" s="63">
        <v>7</v>
      </c>
      <c r="I1230" s="63">
        <v>8</v>
      </c>
      <c r="J1230" s="63">
        <v>46</v>
      </c>
      <c r="K1230" s="61">
        <v>2</v>
      </c>
      <c r="L1230" t="s">
        <v>151</v>
      </c>
    </row>
    <row r="1231" spans="1:13" outlineLevel="1" x14ac:dyDescent="0.25">
      <c r="A1231" s="64">
        <f t="shared" si="107"/>
        <v>53</v>
      </c>
      <c r="B1231" s="64" t="str">
        <f t="shared" si="106"/>
        <v/>
      </c>
      <c r="C1231" s="62">
        <f t="shared" si="104"/>
        <v>3</v>
      </c>
      <c r="D1231" s="62" t="str">
        <f t="shared" si="105"/>
        <v>A</v>
      </c>
      <c r="E1231" s="63">
        <v>9</v>
      </c>
      <c r="F1231" s="63">
        <v>10</v>
      </c>
      <c r="G1231" s="63">
        <v>42</v>
      </c>
      <c r="H1231" s="63">
        <v>11</v>
      </c>
      <c r="I1231" s="63">
        <v>12</v>
      </c>
      <c r="J1231" s="63"/>
      <c r="K1231" s="61">
        <v>3</v>
      </c>
      <c r="L1231" t="s">
        <v>151</v>
      </c>
    </row>
    <row r="1232" spans="1:13" outlineLevel="1" x14ac:dyDescent="0.25">
      <c r="A1232" s="64">
        <f t="shared" si="107"/>
        <v>53</v>
      </c>
      <c r="B1232" s="64" t="str">
        <f t="shared" si="106"/>
        <v/>
      </c>
      <c r="C1232" s="62">
        <f t="shared" si="104"/>
        <v>4</v>
      </c>
      <c r="D1232" s="62" t="str">
        <f t="shared" si="105"/>
        <v>A</v>
      </c>
      <c r="E1232" s="63">
        <v>13</v>
      </c>
      <c r="F1232" s="63">
        <v>14</v>
      </c>
      <c r="G1232" s="63"/>
      <c r="H1232" s="63">
        <v>15</v>
      </c>
      <c r="I1232" s="63">
        <v>16</v>
      </c>
      <c r="J1232" s="63"/>
      <c r="K1232" s="61">
        <v>4</v>
      </c>
      <c r="L1232" t="s">
        <v>151</v>
      </c>
    </row>
    <row r="1233" spans="1:12" outlineLevel="1" x14ac:dyDescent="0.25">
      <c r="A1233" s="64">
        <f t="shared" si="107"/>
        <v>53</v>
      </c>
      <c r="B1233" s="64" t="str">
        <f t="shared" si="106"/>
        <v/>
      </c>
      <c r="C1233" s="62">
        <f t="shared" si="104"/>
        <v>5</v>
      </c>
      <c r="D1233" s="62" t="str">
        <f t="shared" si="105"/>
        <v>A</v>
      </c>
      <c r="E1233" s="63">
        <v>17</v>
      </c>
      <c r="F1233" s="63">
        <v>18</v>
      </c>
      <c r="G1233" s="63">
        <v>49</v>
      </c>
      <c r="H1233" s="63">
        <v>19</v>
      </c>
      <c r="I1233" s="63">
        <v>20</v>
      </c>
      <c r="J1233" s="63">
        <v>50</v>
      </c>
      <c r="K1233" s="61">
        <v>5</v>
      </c>
      <c r="L1233" t="s">
        <v>151</v>
      </c>
    </row>
    <row r="1234" spans="1:12" outlineLevel="1" x14ac:dyDescent="0.25">
      <c r="A1234" s="64">
        <f t="shared" si="107"/>
        <v>53</v>
      </c>
      <c r="B1234" s="64" t="str">
        <f t="shared" si="106"/>
        <v/>
      </c>
      <c r="C1234" s="62">
        <f t="shared" si="104"/>
        <v>6</v>
      </c>
      <c r="D1234" s="62" t="str">
        <f t="shared" si="105"/>
        <v>A</v>
      </c>
      <c r="E1234" s="63">
        <v>21</v>
      </c>
      <c r="F1234" s="63">
        <v>22</v>
      </c>
      <c r="G1234" s="63"/>
      <c r="H1234" s="63">
        <v>23</v>
      </c>
      <c r="I1234" s="63">
        <v>24</v>
      </c>
      <c r="J1234" s="63"/>
      <c r="K1234" s="61">
        <v>6</v>
      </c>
      <c r="L1234" t="s">
        <v>151</v>
      </c>
    </row>
    <row r="1235" spans="1:12" outlineLevel="1" x14ac:dyDescent="0.25">
      <c r="A1235" s="64">
        <f t="shared" si="107"/>
        <v>53</v>
      </c>
      <c r="B1235" s="64" t="str">
        <f t="shared" si="106"/>
        <v/>
      </c>
      <c r="C1235" s="62">
        <f t="shared" si="104"/>
        <v>7</v>
      </c>
      <c r="D1235" s="62" t="str">
        <f t="shared" si="105"/>
        <v>A</v>
      </c>
      <c r="E1235" s="63">
        <v>25</v>
      </c>
      <c r="F1235" s="63">
        <v>26</v>
      </c>
      <c r="G1235" s="63">
        <v>47</v>
      </c>
      <c r="H1235" s="63">
        <v>27</v>
      </c>
      <c r="I1235" s="63">
        <v>28</v>
      </c>
      <c r="J1235" s="63">
        <v>48</v>
      </c>
      <c r="K1235" s="61">
        <v>7</v>
      </c>
      <c r="L1235" t="s">
        <v>151</v>
      </c>
    </row>
    <row r="1236" spans="1:12" outlineLevel="1" x14ac:dyDescent="0.25">
      <c r="A1236" s="64">
        <f t="shared" si="107"/>
        <v>53</v>
      </c>
      <c r="B1236" s="64" t="str">
        <f t="shared" si="106"/>
        <v/>
      </c>
      <c r="C1236" s="62">
        <f t="shared" si="104"/>
        <v>8</v>
      </c>
      <c r="D1236" s="62" t="str">
        <f t="shared" si="105"/>
        <v>A</v>
      </c>
      <c r="E1236" s="63">
        <v>29</v>
      </c>
      <c r="F1236" s="63">
        <v>30</v>
      </c>
      <c r="G1236" s="63">
        <v>43</v>
      </c>
      <c r="H1236" s="63">
        <v>31</v>
      </c>
      <c r="I1236" s="63">
        <v>32</v>
      </c>
      <c r="J1236" s="63">
        <v>44</v>
      </c>
      <c r="K1236" s="61">
        <v>8</v>
      </c>
      <c r="L1236" t="s">
        <v>151</v>
      </c>
    </row>
    <row r="1237" spans="1:12" outlineLevel="1" x14ac:dyDescent="0.25">
      <c r="A1237" s="64">
        <f t="shared" si="107"/>
        <v>53</v>
      </c>
      <c r="B1237" s="64" t="str">
        <f t="shared" si="106"/>
        <v/>
      </c>
      <c r="C1237" s="62">
        <f t="shared" si="104"/>
        <v>9</v>
      </c>
      <c r="D1237" s="62" t="str">
        <f t="shared" si="105"/>
        <v>A</v>
      </c>
      <c r="E1237" s="63">
        <v>33</v>
      </c>
      <c r="F1237" s="63">
        <v>34</v>
      </c>
      <c r="G1237" s="63"/>
      <c r="H1237" s="63">
        <v>35</v>
      </c>
      <c r="I1237" s="63">
        <v>36</v>
      </c>
      <c r="J1237" s="63"/>
      <c r="K1237" s="61">
        <v>9</v>
      </c>
      <c r="L1237" t="s">
        <v>151</v>
      </c>
    </row>
    <row r="1238" spans="1:12" outlineLevel="1" x14ac:dyDescent="0.25">
      <c r="A1238" s="64">
        <f t="shared" si="107"/>
        <v>53</v>
      </c>
      <c r="B1238" s="64" t="str">
        <f t="shared" si="106"/>
        <v/>
      </c>
      <c r="C1238" s="62">
        <f t="shared" si="104"/>
        <v>10</v>
      </c>
      <c r="D1238" s="62" t="str">
        <f t="shared" si="105"/>
        <v>A</v>
      </c>
      <c r="E1238" s="63">
        <v>37</v>
      </c>
      <c r="F1238" s="63">
        <v>38</v>
      </c>
      <c r="G1238" s="63">
        <v>51</v>
      </c>
      <c r="H1238" s="63">
        <v>39</v>
      </c>
      <c r="I1238" s="63">
        <v>40</v>
      </c>
      <c r="J1238" s="63">
        <v>52</v>
      </c>
      <c r="K1238" s="61">
        <v>10</v>
      </c>
      <c r="L1238" t="s">
        <v>151</v>
      </c>
    </row>
    <row r="1239" spans="1:12" outlineLevel="1" x14ac:dyDescent="0.25">
      <c r="A1239" s="64">
        <f t="shared" si="107"/>
        <v>53</v>
      </c>
      <c r="B1239" s="64" t="str">
        <f t="shared" si="106"/>
        <v/>
      </c>
      <c r="C1239" s="62">
        <f t="shared" si="104"/>
        <v>1</v>
      </c>
      <c r="D1239" s="62" t="str">
        <f t="shared" si="105"/>
        <v>B</v>
      </c>
      <c r="E1239" s="63">
        <v>13</v>
      </c>
      <c r="F1239" s="63">
        <v>34</v>
      </c>
      <c r="G1239" s="63">
        <v>50</v>
      </c>
      <c r="H1239" s="63">
        <v>39</v>
      </c>
      <c r="I1239" s="63">
        <v>44</v>
      </c>
      <c r="J1239" s="63">
        <v>51</v>
      </c>
      <c r="K1239" s="61">
        <v>1</v>
      </c>
      <c r="L1239" t="s">
        <v>152</v>
      </c>
    </row>
    <row r="1240" spans="1:12" outlineLevel="1" x14ac:dyDescent="0.25">
      <c r="A1240" s="64">
        <f t="shared" si="107"/>
        <v>53</v>
      </c>
      <c r="B1240" s="64" t="str">
        <f t="shared" si="106"/>
        <v/>
      </c>
      <c r="C1240" s="62">
        <f t="shared" si="104"/>
        <v>2</v>
      </c>
      <c r="D1240" s="62" t="str">
        <f t="shared" si="105"/>
        <v>B</v>
      </c>
      <c r="E1240" s="63">
        <v>21</v>
      </c>
      <c r="F1240" s="63">
        <v>10</v>
      </c>
      <c r="G1240" s="63">
        <v>4</v>
      </c>
      <c r="H1240" s="63">
        <v>15</v>
      </c>
      <c r="I1240" s="63">
        <v>20</v>
      </c>
      <c r="J1240" s="63">
        <v>53</v>
      </c>
      <c r="K1240" s="61">
        <v>2</v>
      </c>
      <c r="L1240" t="s">
        <v>152</v>
      </c>
    </row>
    <row r="1241" spans="1:12" outlineLevel="1" x14ac:dyDescent="0.25">
      <c r="A1241" s="64">
        <f t="shared" si="107"/>
        <v>53</v>
      </c>
      <c r="B1241" s="64" t="str">
        <f t="shared" si="106"/>
        <v/>
      </c>
      <c r="C1241" s="62">
        <f t="shared" si="104"/>
        <v>3</v>
      </c>
      <c r="D1241" s="62" t="str">
        <f t="shared" si="105"/>
        <v>B</v>
      </c>
      <c r="E1241" s="63">
        <v>24</v>
      </c>
      <c r="F1241" s="63">
        <v>14</v>
      </c>
      <c r="G1241" s="63">
        <v>45</v>
      </c>
      <c r="H1241" s="63">
        <v>19</v>
      </c>
      <c r="I1241" s="63">
        <v>9</v>
      </c>
      <c r="J1241" s="63"/>
      <c r="K1241" s="61">
        <v>3</v>
      </c>
      <c r="L1241" t="s">
        <v>152</v>
      </c>
    </row>
    <row r="1242" spans="1:12" outlineLevel="1" x14ac:dyDescent="0.25">
      <c r="A1242" s="64">
        <f t="shared" si="107"/>
        <v>53</v>
      </c>
      <c r="B1242" s="64" t="str">
        <f t="shared" si="106"/>
        <v/>
      </c>
      <c r="C1242" s="62">
        <f t="shared" si="104"/>
        <v>4</v>
      </c>
      <c r="D1242" s="62" t="str">
        <f t="shared" si="105"/>
        <v>B</v>
      </c>
      <c r="E1242" s="63">
        <v>29</v>
      </c>
      <c r="F1242" s="63">
        <v>18</v>
      </c>
      <c r="G1242" s="63"/>
      <c r="H1242" s="63">
        <v>17</v>
      </c>
      <c r="I1242" s="63">
        <v>28</v>
      </c>
      <c r="J1242" s="63"/>
      <c r="K1242" s="61">
        <v>4</v>
      </c>
      <c r="L1242" t="s">
        <v>152</v>
      </c>
    </row>
    <row r="1243" spans="1:12" outlineLevel="1" x14ac:dyDescent="0.25">
      <c r="A1243" s="64">
        <f t="shared" si="107"/>
        <v>53</v>
      </c>
      <c r="B1243" s="64" t="str">
        <f t="shared" si="106"/>
        <v/>
      </c>
      <c r="C1243" s="62">
        <f t="shared" si="104"/>
        <v>5</v>
      </c>
      <c r="D1243" s="62" t="str">
        <f t="shared" si="105"/>
        <v>B</v>
      </c>
      <c r="E1243" s="63">
        <v>23</v>
      </c>
      <c r="F1243" s="63">
        <v>22</v>
      </c>
      <c r="G1243" s="63">
        <v>2</v>
      </c>
      <c r="H1243" s="63">
        <v>27</v>
      </c>
      <c r="I1243" s="63">
        <v>32</v>
      </c>
      <c r="J1243" s="63">
        <v>49</v>
      </c>
      <c r="K1243" s="61">
        <v>5</v>
      </c>
      <c r="L1243" t="s">
        <v>152</v>
      </c>
    </row>
    <row r="1244" spans="1:12" outlineLevel="1" x14ac:dyDescent="0.25">
      <c r="A1244" s="64">
        <f t="shared" si="107"/>
        <v>53</v>
      </c>
      <c r="B1244" s="64" t="str">
        <f t="shared" si="106"/>
        <v/>
      </c>
      <c r="C1244" s="62">
        <f t="shared" si="104"/>
        <v>6</v>
      </c>
      <c r="D1244" s="62" t="str">
        <f t="shared" si="105"/>
        <v>B</v>
      </c>
      <c r="E1244" s="63">
        <v>5</v>
      </c>
      <c r="F1244" s="63">
        <v>26</v>
      </c>
      <c r="G1244" s="63"/>
      <c r="H1244" s="63">
        <v>31</v>
      </c>
      <c r="I1244" s="63">
        <v>1</v>
      </c>
      <c r="J1244" s="63"/>
      <c r="K1244" s="61">
        <v>6</v>
      </c>
      <c r="L1244" t="s">
        <v>152</v>
      </c>
    </row>
    <row r="1245" spans="1:12" outlineLevel="1" x14ac:dyDescent="0.25">
      <c r="A1245" s="64">
        <f t="shared" si="107"/>
        <v>53</v>
      </c>
      <c r="B1245" s="64" t="str">
        <f t="shared" si="106"/>
        <v/>
      </c>
      <c r="C1245" s="62">
        <f t="shared" si="104"/>
        <v>7</v>
      </c>
      <c r="D1245" s="62" t="str">
        <f t="shared" si="105"/>
        <v>B</v>
      </c>
      <c r="E1245" s="63">
        <v>33</v>
      </c>
      <c r="F1245" s="63">
        <v>30</v>
      </c>
      <c r="G1245" s="63">
        <v>41</v>
      </c>
      <c r="H1245" s="63">
        <v>35</v>
      </c>
      <c r="I1245" s="63">
        <v>40</v>
      </c>
      <c r="J1245" s="63">
        <v>46</v>
      </c>
      <c r="K1245" s="61">
        <v>7</v>
      </c>
      <c r="L1245" t="s">
        <v>152</v>
      </c>
    </row>
    <row r="1246" spans="1:12" outlineLevel="1" x14ac:dyDescent="0.25">
      <c r="A1246" s="64">
        <f t="shared" si="107"/>
        <v>53</v>
      </c>
      <c r="B1246" s="64" t="str">
        <f t="shared" si="106"/>
        <v/>
      </c>
      <c r="C1246" s="62">
        <f t="shared" si="104"/>
        <v>8</v>
      </c>
      <c r="D1246" s="62" t="str">
        <f t="shared" si="105"/>
        <v>B</v>
      </c>
      <c r="E1246" s="63">
        <v>36</v>
      </c>
      <c r="F1246" s="63">
        <v>6</v>
      </c>
      <c r="G1246" s="63">
        <v>3</v>
      </c>
      <c r="H1246" s="63">
        <v>11</v>
      </c>
      <c r="I1246" s="63">
        <v>16</v>
      </c>
      <c r="J1246" s="63">
        <v>8</v>
      </c>
      <c r="K1246" s="61">
        <v>8</v>
      </c>
      <c r="L1246" t="s">
        <v>152</v>
      </c>
    </row>
    <row r="1247" spans="1:12" outlineLevel="1" x14ac:dyDescent="0.25">
      <c r="A1247" s="64">
        <f t="shared" si="107"/>
        <v>53</v>
      </c>
      <c r="B1247" s="64" t="str">
        <f t="shared" si="106"/>
        <v/>
      </c>
      <c r="C1247" s="62">
        <f t="shared" si="104"/>
        <v>9</v>
      </c>
      <c r="D1247" s="62" t="str">
        <f t="shared" si="105"/>
        <v>B</v>
      </c>
      <c r="E1247" s="63">
        <v>25</v>
      </c>
      <c r="F1247" s="63">
        <v>38</v>
      </c>
      <c r="G1247" s="63"/>
      <c r="H1247" s="63">
        <v>43</v>
      </c>
      <c r="I1247" s="63">
        <v>48</v>
      </c>
      <c r="J1247" s="63"/>
      <c r="K1247" s="61">
        <v>9</v>
      </c>
      <c r="L1247" t="s">
        <v>152</v>
      </c>
    </row>
    <row r="1248" spans="1:12" outlineLevel="1" x14ac:dyDescent="0.25">
      <c r="A1248" s="64">
        <f t="shared" si="107"/>
        <v>53</v>
      </c>
      <c r="B1248" s="64" t="str">
        <f t="shared" si="106"/>
        <v/>
      </c>
      <c r="C1248" s="62">
        <f t="shared" si="104"/>
        <v>10</v>
      </c>
      <c r="D1248" s="62" t="str">
        <f t="shared" si="105"/>
        <v>B</v>
      </c>
      <c r="E1248" s="63">
        <v>37</v>
      </c>
      <c r="F1248" s="63">
        <v>42</v>
      </c>
      <c r="G1248" s="63">
        <v>7</v>
      </c>
      <c r="H1248" s="63">
        <v>47</v>
      </c>
      <c r="I1248" s="63">
        <v>52</v>
      </c>
      <c r="J1248" s="63">
        <v>12</v>
      </c>
      <c r="K1248" s="61">
        <v>10</v>
      </c>
      <c r="L1248" t="s">
        <v>152</v>
      </c>
    </row>
    <row r="1249" spans="1:12" outlineLevel="1" x14ac:dyDescent="0.25">
      <c r="A1249" s="64">
        <f t="shared" si="107"/>
        <v>53</v>
      </c>
      <c r="B1249" s="64" t="str">
        <f t="shared" si="106"/>
        <v/>
      </c>
      <c r="C1249" s="62">
        <f t="shared" si="104"/>
        <v>1</v>
      </c>
      <c r="D1249" s="62" t="str">
        <f t="shared" si="105"/>
        <v>C</v>
      </c>
      <c r="E1249" s="63">
        <v>17</v>
      </c>
      <c r="F1249" s="63">
        <v>26</v>
      </c>
      <c r="G1249" s="63">
        <v>28</v>
      </c>
      <c r="H1249" s="63">
        <v>24</v>
      </c>
      <c r="I1249" s="63">
        <v>35</v>
      </c>
      <c r="J1249" s="63">
        <v>41</v>
      </c>
      <c r="K1249" s="61">
        <v>1</v>
      </c>
      <c r="L1249" t="s">
        <v>153</v>
      </c>
    </row>
    <row r="1250" spans="1:12" outlineLevel="1" x14ac:dyDescent="0.25">
      <c r="A1250" s="64">
        <f t="shared" si="107"/>
        <v>53</v>
      </c>
      <c r="B1250" s="64" t="str">
        <f t="shared" si="106"/>
        <v/>
      </c>
      <c r="C1250" s="62">
        <f t="shared" si="104"/>
        <v>2</v>
      </c>
      <c r="D1250" s="62" t="str">
        <f t="shared" si="105"/>
        <v>C</v>
      </c>
      <c r="E1250" s="63">
        <v>5</v>
      </c>
      <c r="F1250" s="63">
        <v>14</v>
      </c>
      <c r="G1250" s="63">
        <v>21</v>
      </c>
      <c r="H1250" s="63">
        <v>12</v>
      </c>
      <c r="I1250" s="63">
        <v>23</v>
      </c>
      <c r="J1250" s="63">
        <v>50</v>
      </c>
      <c r="K1250" s="61">
        <v>2</v>
      </c>
      <c r="L1250" t="s">
        <v>153</v>
      </c>
    </row>
    <row r="1251" spans="1:12" outlineLevel="1" x14ac:dyDescent="0.25">
      <c r="A1251" s="64">
        <f t="shared" si="107"/>
        <v>53</v>
      </c>
      <c r="B1251" s="64" t="str">
        <f t="shared" si="106"/>
        <v/>
      </c>
      <c r="C1251" s="62">
        <f t="shared" si="104"/>
        <v>3</v>
      </c>
      <c r="D1251" s="62" t="str">
        <f t="shared" si="105"/>
        <v>C</v>
      </c>
      <c r="E1251" s="63">
        <v>9</v>
      </c>
      <c r="F1251" s="63">
        <v>18</v>
      </c>
      <c r="G1251" s="63">
        <v>45</v>
      </c>
      <c r="H1251" s="63">
        <v>32</v>
      </c>
      <c r="I1251" s="63">
        <v>27</v>
      </c>
      <c r="J1251" s="63"/>
      <c r="K1251" s="61">
        <v>3</v>
      </c>
      <c r="L1251" t="s">
        <v>153</v>
      </c>
    </row>
    <row r="1252" spans="1:12" outlineLevel="1" x14ac:dyDescent="0.25">
      <c r="A1252" s="64">
        <f t="shared" si="107"/>
        <v>53</v>
      </c>
      <c r="B1252" s="64" t="str">
        <f t="shared" si="106"/>
        <v/>
      </c>
      <c r="C1252" s="62">
        <f t="shared" si="104"/>
        <v>4</v>
      </c>
      <c r="D1252" s="62" t="str">
        <f t="shared" si="105"/>
        <v>C</v>
      </c>
      <c r="E1252" s="63">
        <v>10</v>
      </c>
      <c r="F1252" s="63">
        <v>37</v>
      </c>
      <c r="G1252" s="63"/>
      <c r="H1252" s="63">
        <v>20</v>
      </c>
      <c r="I1252" s="63">
        <v>7</v>
      </c>
      <c r="J1252" s="63"/>
      <c r="K1252" s="61">
        <v>4</v>
      </c>
      <c r="L1252" t="s">
        <v>153</v>
      </c>
    </row>
    <row r="1253" spans="1:12" outlineLevel="1" x14ac:dyDescent="0.25">
      <c r="A1253" s="64">
        <f t="shared" si="107"/>
        <v>53</v>
      </c>
      <c r="B1253" s="64" t="str">
        <f t="shared" si="106"/>
        <v/>
      </c>
      <c r="C1253" s="62">
        <f t="shared" si="104"/>
        <v>5</v>
      </c>
      <c r="D1253" s="62" t="str">
        <f t="shared" si="105"/>
        <v>C</v>
      </c>
      <c r="E1253" s="63">
        <v>1</v>
      </c>
      <c r="F1253" s="63">
        <v>13</v>
      </c>
      <c r="G1253" s="63">
        <v>6</v>
      </c>
      <c r="H1253" s="63">
        <v>33</v>
      </c>
      <c r="I1253" s="63">
        <v>19</v>
      </c>
      <c r="J1253" s="63">
        <v>49</v>
      </c>
      <c r="K1253" s="61">
        <v>5</v>
      </c>
      <c r="L1253" t="s">
        <v>153</v>
      </c>
    </row>
    <row r="1254" spans="1:12" outlineLevel="1" x14ac:dyDescent="0.25">
      <c r="A1254" s="64">
        <f t="shared" si="107"/>
        <v>53</v>
      </c>
      <c r="B1254" s="64" t="str">
        <f t="shared" si="106"/>
        <v/>
      </c>
      <c r="C1254" s="62">
        <f t="shared" ref="C1254:C1317" si="108">K1254</f>
        <v>6</v>
      </c>
      <c r="D1254" s="62" t="str">
        <f t="shared" ref="D1254:D1317" si="109">IF(C1254="","",L1254)</f>
        <v>C</v>
      </c>
      <c r="E1254" s="63">
        <v>2</v>
      </c>
      <c r="F1254" s="63">
        <v>53</v>
      </c>
      <c r="G1254" s="63"/>
      <c r="H1254" s="63">
        <v>30</v>
      </c>
      <c r="I1254" s="63">
        <v>39</v>
      </c>
      <c r="J1254" s="63"/>
      <c r="K1254" s="61">
        <v>6</v>
      </c>
      <c r="L1254" t="s">
        <v>153</v>
      </c>
    </row>
    <row r="1255" spans="1:12" outlineLevel="1" x14ac:dyDescent="0.25">
      <c r="A1255" s="64">
        <f t="shared" si="107"/>
        <v>53</v>
      </c>
      <c r="B1255" s="64" t="str">
        <f t="shared" si="106"/>
        <v/>
      </c>
      <c r="C1255" s="62">
        <f t="shared" si="108"/>
        <v>7</v>
      </c>
      <c r="D1255" s="62" t="str">
        <f t="shared" si="109"/>
        <v>C</v>
      </c>
      <c r="E1255" s="63">
        <v>25</v>
      </c>
      <c r="F1255" s="63">
        <v>34</v>
      </c>
      <c r="G1255" s="63">
        <v>31</v>
      </c>
      <c r="H1255" s="63">
        <v>16</v>
      </c>
      <c r="I1255" s="63">
        <v>43</v>
      </c>
      <c r="J1255" s="63">
        <v>48</v>
      </c>
      <c r="K1255" s="61">
        <v>7</v>
      </c>
      <c r="L1255" t="s">
        <v>153</v>
      </c>
    </row>
    <row r="1256" spans="1:12" outlineLevel="1" x14ac:dyDescent="0.25">
      <c r="A1256" s="64">
        <f t="shared" si="107"/>
        <v>53</v>
      </c>
      <c r="B1256" s="64" t="str">
        <f t="shared" si="106"/>
        <v/>
      </c>
      <c r="C1256" s="62">
        <f t="shared" si="108"/>
        <v>8</v>
      </c>
      <c r="D1256" s="62" t="str">
        <f t="shared" si="109"/>
        <v>C</v>
      </c>
      <c r="E1256" s="63">
        <v>29</v>
      </c>
      <c r="F1256" s="63">
        <v>38</v>
      </c>
      <c r="G1256" s="63">
        <v>11</v>
      </c>
      <c r="H1256" s="63">
        <v>36</v>
      </c>
      <c r="I1256" s="63">
        <v>47</v>
      </c>
      <c r="J1256" s="63">
        <v>52</v>
      </c>
      <c r="K1256" s="61">
        <v>8</v>
      </c>
      <c r="L1256" t="s">
        <v>153</v>
      </c>
    </row>
    <row r="1257" spans="1:12" outlineLevel="1" x14ac:dyDescent="0.25">
      <c r="A1257" s="64">
        <f t="shared" si="107"/>
        <v>53</v>
      </c>
      <c r="B1257" s="64" t="str">
        <f t="shared" si="106"/>
        <v/>
      </c>
      <c r="C1257" s="62">
        <f t="shared" si="108"/>
        <v>9</v>
      </c>
      <c r="D1257" s="62" t="str">
        <f t="shared" si="109"/>
        <v>C</v>
      </c>
      <c r="E1257" s="63">
        <v>8</v>
      </c>
      <c r="F1257" s="63">
        <v>42</v>
      </c>
      <c r="G1257" s="63"/>
      <c r="H1257" s="63">
        <v>40</v>
      </c>
      <c r="I1257" s="63">
        <v>51</v>
      </c>
      <c r="J1257" s="63"/>
      <c r="K1257" s="61">
        <v>9</v>
      </c>
      <c r="L1257" t="s">
        <v>153</v>
      </c>
    </row>
    <row r="1258" spans="1:12" outlineLevel="1" x14ac:dyDescent="0.25">
      <c r="A1258" s="64">
        <f t="shared" si="107"/>
        <v>53</v>
      </c>
      <c r="B1258" s="64" t="str">
        <f t="shared" si="106"/>
        <v/>
      </c>
      <c r="C1258" s="62">
        <f t="shared" si="108"/>
        <v>10</v>
      </c>
      <c r="D1258" s="62" t="str">
        <f t="shared" si="109"/>
        <v>C</v>
      </c>
      <c r="E1258" s="63">
        <v>22</v>
      </c>
      <c r="F1258" s="63">
        <v>46</v>
      </c>
      <c r="G1258" s="63">
        <v>4</v>
      </c>
      <c r="H1258" s="63">
        <v>3</v>
      </c>
      <c r="I1258" s="63">
        <v>44</v>
      </c>
      <c r="J1258" s="63">
        <v>15</v>
      </c>
      <c r="K1258" s="61">
        <v>10</v>
      </c>
      <c r="L1258" t="s">
        <v>153</v>
      </c>
    </row>
    <row r="1259" spans="1:12" outlineLevel="1" x14ac:dyDescent="0.25">
      <c r="A1259" s="64">
        <f t="shared" si="107"/>
        <v>53</v>
      </c>
      <c r="B1259" s="64" t="str">
        <f t="shared" si="106"/>
        <v/>
      </c>
      <c r="C1259" s="62">
        <f t="shared" si="108"/>
        <v>1</v>
      </c>
      <c r="D1259" s="62" t="str">
        <f t="shared" si="109"/>
        <v>D</v>
      </c>
      <c r="E1259" s="63">
        <v>27</v>
      </c>
      <c r="F1259" s="63">
        <v>40</v>
      </c>
      <c r="G1259" s="63">
        <v>48</v>
      </c>
      <c r="H1259" s="63">
        <v>12</v>
      </c>
      <c r="I1259" s="63">
        <v>51</v>
      </c>
      <c r="J1259" s="63">
        <v>8</v>
      </c>
      <c r="K1259" s="61">
        <v>1</v>
      </c>
      <c r="L1259" t="s">
        <v>154</v>
      </c>
    </row>
    <row r="1260" spans="1:12" outlineLevel="1" x14ac:dyDescent="0.25">
      <c r="A1260" s="64">
        <f t="shared" si="107"/>
        <v>53</v>
      </c>
      <c r="B1260" s="64" t="str">
        <f t="shared" si="106"/>
        <v/>
      </c>
      <c r="C1260" s="62">
        <f t="shared" si="108"/>
        <v>2</v>
      </c>
      <c r="D1260" s="62" t="str">
        <f t="shared" si="109"/>
        <v>D</v>
      </c>
      <c r="E1260" s="63">
        <v>5</v>
      </c>
      <c r="F1260" s="63">
        <v>18</v>
      </c>
      <c r="G1260" s="63">
        <v>2</v>
      </c>
      <c r="H1260" s="63">
        <v>11</v>
      </c>
      <c r="I1260" s="63">
        <v>24</v>
      </c>
      <c r="J1260" s="63">
        <v>7</v>
      </c>
      <c r="K1260" s="61">
        <v>2</v>
      </c>
      <c r="L1260" t="s">
        <v>154</v>
      </c>
    </row>
    <row r="1261" spans="1:12" outlineLevel="1" x14ac:dyDescent="0.25">
      <c r="A1261" s="64">
        <f t="shared" si="107"/>
        <v>53</v>
      </c>
      <c r="B1261" s="64" t="str">
        <f t="shared" si="106"/>
        <v/>
      </c>
      <c r="C1261" s="62">
        <f t="shared" si="108"/>
        <v>3</v>
      </c>
      <c r="D1261" s="62" t="str">
        <f t="shared" si="109"/>
        <v>D</v>
      </c>
      <c r="E1261" s="63">
        <v>15</v>
      </c>
      <c r="F1261" s="63">
        <v>28</v>
      </c>
      <c r="G1261" s="63">
        <v>1</v>
      </c>
      <c r="H1261" s="63">
        <v>9</v>
      </c>
      <c r="I1261" s="63">
        <v>50</v>
      </c>
      <c r="J1261" s="63"/>
      <c r="K1261" s="61">
        <v>3</v>
      </c>
      <c r="L1261" t="s">
        <v>154</v>
      </c>
    </row>
    <row r="1262" spans="1:12" outlineLevel="1" x14ac:dyDescent="0.25">
      <c r="A1262" s="64">
        <f t="shared" si="107"/>
        <v>53</v>
      </c>
      <c r="B1262" s="64" t="str">
        <f t="shared" si="106"/>
        <v/>
      </c>
      <c r="C1262" s="62">
        <f t="shared" si="108"/>
        <v>4</v>
      </c>
      <c r="D1262" s="62" t="str">
        <f t="shared" si="109"/>
        <v>D</v>
      </c>
      <c r="E1262" s="63">
        <v>44</v>
      </c>
      <c r="F1262" s="63">
        <v>4</v>
      </c>
      <c r="G1262" s="63"/>
      <c r="H1262" s="63">
        <v>19</v>
      </c>
      <c r="I1262" s="63">
        <v>47</v>
      </c>
      <c r="J1262" s="63"/>
      <c r="K1262" s="61">
        <v>4</v>
      </c>
      <c r="L1262" t="s">
        <v>154</v>
      </c>
    </row>
    <row r="1263" spans="1:12" outlineLevel="1" x14ac:dyDescent="0.25">
      <c r="A1263" s="64">
        <f t="shared" si="107"/>
        <v>53</v>
      </c>
      <c r="B1263" s="64" t="str">
        <f t="shared" si="106"/>
        <v/>
      </c>
      <c r="C1263" s="62">
        <f t="shared" si="108"/>
        <v>5</v>
      </c>
      <c r="D1263" s="62" t="str">
        <f t="shared" si="109"/>
        <v>D</v>
      </c>
      <c r="E1263" s="63">
        <v>17</v>
      </c>
      <c r="F1263" s="63">
        <v>30</v>
      </c>
      <c r="G1263" s="63">
        <v>10</v>
      </c>
      <c r="H1263" s="63">
        <v>23</v>
      </c>
      <c r="I1263" s="63">
        <v>36</v>
      </c>
      <c r="J1263" s="63">
        <v>39</v>
      </c>
      <c r="K1263" s="61">
        <v>5</v>
      </c>
      <c r="L1263" t="s">
        <v>154</v>
      </c>
    </row>
    <row r="1264" spans="1:12" outlineLevel="1" x14ac:dyDescent="0.25">
      <c r="A1264" s="64">
        <f t="shared" si="107"/>
        <v>53</v>
      </c>
      <c r="B1264" s="64" t="str">
        <f t="shared" si="106"/>
        <v/>
      </c>
      <c r="C1264" s="62">
        <f t="shared" si="108"/>
        <v>6</v>
      </c>
      <c r="D1264" s="62" t="str">
        <f t="shared" si="109"/>
        <v>D</v>
      </c>
      <c r="E1264" s="63">
        <v>6</v>
      </c>
      <c r="F1264" s="63">
        <v>45</v>
      </c>
      <c r="G1264" s="63"/>
      <c r="H1264" s="63">
        <v>21</v>
      </c>
      <c r="I1264" s="63">
        <v>41</v>
      </c>
      <c r="J1264" s="63"/>
      <c r="K1264" s="61">
        <v>6</v>
      </c>
      <c r="L1264" t="s">
        <v>154</v>
      </c>
    </row>
    <row r="1265" spans="1:13" outlineLevel="1" x14ac:dyDescent="0.25">
      <c r="A1265" s="64">
        <f t="shared" si="107"/>
        <v>53</v>
      </c>
      <c r="B1265" s="64" t="str">
        <f t="shared" si="106"/>
        <v/>
      </c>
      <c r="C1265" s="62">
        <f t="shared" si="108"/>
        <v>7</v>
      </c>
      <c r="D1265" s="62" t="str">
        <f t="shared" si="109"/>
        <v>D</v>
      </c>
      <c r="E1265" s="63">
        <v>25</v>
      </c>
      <c r="F1265" s="63">
        <v>38</v>
      </c>
      <c r="G1265" s="63">
        <v>33</v>
      </c>
      <c r="H1265" s="63">
        <v>31</v>
      </c>
      <c r="I1265" s="63">
        <v>13</v>
      </c>
      <c r="J1265" s="63">
        <v>32</v>
      </c>
      <c r="K1265" s="61">
        <v>7</v>
      </c>
      <c r="L1265" t="s">
        <v>154</v>
      </c>
    </row>
    <row r="1266" spans="1:13" outlineLevel="1" x14ac:dyDescent="0.25">
      <c r="A1266" s="64">
        <f t="shared" si="107"/>
        <v>53</v>
      </c>
      <c r="B1266" s="64" t="str">
        <f t="shared" si="106"/>
        <v/>
      </c>
      <c r="C1266" s="62">
        <f t="shared" si="108"/>
        <v>8</v>
      </c>
      <c r="D1266" s="62" t="str">
        <f t="shared" si="109"/>
        <v>D</v>
      </c>
      <c r="E1266" s="63">
        <v>29</v>
      </c>
      <c r="F1266" s="63">
        <v>42</v>
      </c>
      <c r="G1266" s="63">
        <v>14</v>
      </c>
      <c r="H1266" s="63">
        <v>35</v>
      </c>
      <c r="I1266" s="63">
        <v>53</v>
      </c>
      <c r="J1266" s="63">
        <v>20</v>
      </c>
      <c r="K1266" s="61">
        <v>8</v>
      </c>
      <c r="L1266" t="s">
        <v>154</v>
      </c>
    </row>
    <row r="1267" spans="1:13" outlineLevel="1" x14ac:dyDescent="0.25">
      <c r="A1267" s="64">
        <f t="shared" si="107"/>
        <v>53</v>
      </c>
      <c r="B1267" s="64" t="str">
        <f t="shared" si="106"/>
        <v/>
      </c>
      <c r="C1267" s="62">
        <f t="shared" si="108"/>
        <v>9</v>
      </c>
      <c r="D1267" s="62" t="str">
        <f t="shared" si="109"/>
        <v>D</v>
      </c>
      <c r="E1267" s="63">
        <v>49</v>
      </c>
      <c r="F1267" s="63">
        <v>46</v>
      </c>
      <c r="G1267" s="63"/>
      <c r="H1267" s="63">
        <v>3</v>
      </c>
      <c r="I1267" s="63">
        <v>52</v>
      </c>
      <c r="J1267" s="63"/>
      <c r="K1267" s="61">
        <v>9</v>
      </c>
      <c r="L1267" t="s">
        <v>154</v>
      </c>
    </row>
    <row r="1268" spans="1:13" ht="15.75" outlineLevel="1" thickBot="1" x14ac:dyDescent="0.3">
      <c r="A1268" s="64">
        <f t="shared" si="107"/>
        <v>53</v>
      </c>
      <c r="B1268" s="64" t="str">
        <f t="shared" si="106"/>
        <v/>
      </c>
      <c r="C1268" s="62">
        <f t="shared" si="108"/>
        <v>10</v>
      </c>
      <c r="D1268" s="62" t="str">
        <f t="shared" si="109"/>
        <v>D</v>
      </c>
      <c r="E1268" s="63">
        <v>37</v>
      </c>
      <c r="F1268" s="63">
        <v>22</v>
      </c>
      <c r="G1268" s="63">
        <v>34</v>
      </c>
      <c r="H1268" s="63">
        <v>26</v>
      </c>
      <c r="I1268" s="63">
        <v>43</v>
      </c>
      <c r="J1268" s="63">
        <v>16</v>
      </c>
      <c r="K1268" s="61">
        <v>10</v>
      </c>
      <c r="L1268" t="s">
        <v>154</v>
      </c>
    </row>
    <row r="1269" spans="1:13" ht="15.75" thickTop="1" x14ac:dyDescent="0.25">
      <c r="A1269" s="52">
        <v>54</v>
      </c>
      <c r="B1269" s="52" t="str">
        <f t="shared" si="106"/>
        <v/>
      </c>
      <c r="C1269" s="58">
        <f t="shared" si="108"/>
        <v>1</v>
      </c>
      <c r="D1269" s="58" t="str">
        <f t="shared" si="109"/>
        <v>A</v>
      </c>
      <c r="E1269" s="59">
        <v>1</v>
      </c>
      <c r="F1269" s="59">
        <v>2</v>
      </c>
      <c r="G1269" s="59">
        <v>53</v>
      </c>
      <c r="H1269" s="59">
        <v>3</v>
      </c>
      <c r="I1269" s="59">
        <v>4</v>
      </c>
      <c r="J1269" s="59">
        <v>54</v>
      </c>
      <c r="K1269" s="61">
        <v>1</v>
      </c>
      <c r="L1269" t="s">
        <v>151</v>
      </c>
      <c r="M1269" s="186" t="s">
        <v>281</v>
      </c>
    </row>
    <row r="1270" spans="1:13" outlineLevel="1" x14ac:dyDescent="0.25">
      <c r="A1270" s="52">
        <f t="shared" si="107"/>
        <v>54</v>
      </c>
      <c r="B1270" s="52" t="str">
        <f t="shared" si="106"/>
        <v/>
      </c>
      <c r="C1270" s="58">
        <f t="shared" si="108"/>
        <v>2</v>
      </c>
      <c r="D1270" s="58" t="str">
        <f t="shared" si="109"/>
        <v>A</v>
      </c>
      <c r="E1270" s="59">
        <v>5</v>
      </c>
      <c r="F1270" s="59">
        <v>6</v>
      </c>
      <c r="G1270" s="59">
        <v>41</v>
      </c>
      <c r="H1270" s="59">
        <v>7</v>
      </c>
      <c r="I1270" s="59">
        <v>8</v>
      </c>
      <c r="J1270" s="59">
        <v>48</v>
      </c>
      <c r="K1270" s="61">
        <v>2</v>
      </c>
      <c r="L1270" t="s">
        <v>151</v>
      </c>
    </row>
    <row r="1271" spans="1:13" outlineLevel="1" x14ac:dyDescent="0.25">
      <c r="A1271" s="52">
        <f t="shared" si="107"/>
        <v>54</v>
      </c>
      <c r="B1271" s="52" t="str">
        <f t="shared" si="106"/>
        <v/>
      </c>
      <c r="C1271" s="58">
        <f t="shared" si="108"/>
        <v>3</v>
      </c>
      <c r="D1271" s="58" t="str">
        <f t="shared" si="109"/>
        <v>A</v>
      </c>
      <c r="E1271" s="59">
        <v>9</v>
      </c>
      <c r="F1271" s="59">
        <v>10</v>
      </c>
      <c r="G1271" s="59">
        <v>45</v>
      </c>
      <c r="H1271" s="59">
        <v>11</v>
      </c>
      <c r="I1271" s="59">
        <v>12</v>
      </c>
      <c r="J1271" s="59">
        <v>52</v>
      </c>
      <c r="K1271" s="61">
        <v>3</v>
      </c>
      <c r="L1271" t="s">
        <v>151</v>
      </c>
    </row>
    <row r="1272" spans="1:13" outlineLevel="1" x14ac:dyDescent="0.25">
      <c r="A1272" s="52">
        <f t="shared" si="107"/>
        <v>54</v>
      </c>
      <c r="B1272" s="52" t="str">
        <f t="shared" si="106"/>
        <v/>
      </c>
      <c r="C1272" s="58">
        <f t="shared" si="108"/>
        <v>4</v>
      </c>
      <c r="D1272" s="58" t="str">
        <f t="shared" si="109"/>
        <v>A</v>
      </c>
      <c r="E1272" s="59">
        <v>13</v>
      </c>
      <c r="F1272" s="59">
        <v>14</v>
      </c>
      <c r="G1272" s="59"/>
      <c r="H1272" s="59">
        <v>15</v>
      </c>
      <c r="I1272" s="59">
        <v>16</v>
      </c>
      <c r="J1272" s="59"/>
      <c r="K1272" s="61">
        <v>4</v>
      </c>
      <c r="L1272" t="s">
        <v>151</v>
      </c>
    </row>
    <row r="1273" spans="1:13" outlineLevel="1" x14ac:dyDescent="0.25">
      <c r="A1273" s="52">
        <f t="shared" si="107"/>
        <v>54</v>
      </c>
      <c r="B1273" s="52" t="str">
        <f t="shared" si="106"/>
        <v/>
      </c>
      <c r="C1273" s="58">
        <f t="shared" si="108"/>
        <v>5</v>
      </c>
      <c r="D1273" s="58" t="str">
        <f t="shared" si="109"/>
        <v>A</v>
      </c>
      <c r="E1273" s="59">
        <v>17</v>
      </c>
      <c r="F1273" s="59">
        <v>18</v>
      </c>
      <c r="G1273" s="59">
        <v>49</v>
      </c>
      <c r="H1273" s="59">
        <v>19</v>
      </c>
      <c r="I1273" s="59">
        <v>20</v>
      </c>
      <c r="J1273" s="59">
        <v>43</v>
      </c>
      <c r="K1273" s="61">
        <v>5</v>
      </c>
      <c r="L1273" t="s">
        <v>151</v>
      </c>
    </row>
    <row r="1274" spans="1:13" outlineLevel="1" x14ac:dyDescent="0.25">
      <c r="A1274" s="52">
        <f t="shared" si="107"/>
        <v>54</v>
      </c>
      <c r="B1274" s="52" t="str">
        <f t="shared" si="106"/>
        <v/>
      </c>
      <c r="C1274" s="58">
        <f t="shared" si="108"/>
        <v>6</v>
      </c>
      <c r="D1274" s="58" t="str">
        <f t="shared" si="109"/>
        <v>A</v>
      </c>
      <c r="E1274" s="59">
        <v>21</v>
      </c>
      <c r="F1274" s="59">
        <v>22</v>
      </c>
      <c r="G1274" s="59"/>
      <c r="H1274" s="59">
        <v>23</v>
      </c>
      <c r="I1274" s="59">
        <v>24</v>
      </c>
      <c r="J1274" s="59"/>
      <c r="K1274" s="61">
        <v>6</v>
      </c>
      <c r="L1274" t="s">
        <v>151</v>
      </c>
    </row>
    <row r="1275" spans="1:13" outlineLevel="1" x14ac:dyDescent="0.25">
      <c r="A1275" s="52">
        <f t="shared" si="107"/>
        <v>54</v>
      </c>
      <c r="B1275" s="52" t="str">
        <f t="shared" si="106"/>
        <v/>
      </c>
      <c r="C1275" s="58">
        <f t="shared" si="108"/>
        <v>7</v>
      </c>
      <c r="D1275" s="58" t="str">
        <f t="shared" si="109"/>
        <v>A</v>
      </c>
      <c r="E1275" s="59">
        <v>25</v>
      </c>
      <c r="F1275" s="59">
        <v>26</v>
      </c>
      <c r="G1275" s="59">
        <v>47</v>
      </c>
      <c r="H1275" s="59">
        <v>27</v>
      </c>
      <c r="I1275" s="59">
        <v>28</v>
      </c>
      <c r="J1275" s="59">
        <v>46</v>
      </c>
      <c r="K1275" s="61">
        <v>7</v>
      </c>
      <c r="L1275" t="s">
        <v>151</v>
      </c>
    </row>
    <row r="1276" spans="1:13" outlineLevel="1" x14ac:dyDescent="0.25">
      <c r="A1276" s="52">
        <f t="shared" si="107"/>
        <v>54</v>
      </c>
      <c r="B1276" s="52" t="str">
        <f t="shared" si="106"/>
        <v/>
      </c>
      <c r="C1276" s="58">
        <f t="shared" si="108"/>
        <v>8</v>
      </c>
      <c r="D1276" s="58" t="str">
        <f t="shared" si="109"/>
        <v>A</v>
      </c>
      <c r="E1276" s="59">
        <v>29</v>
      </c>
      <c r="F1276" s="59">
        <v>30</v>
      </c>
      <c r="G1276" s="59">
        <v>51</v>
      </c>
      <c r="H1276" s="59">
        <v>31</v>
      </c>
      <c r="I1276" s="59">
        <v>32</v>
      </c>
      <c r="J1276" s="59">
        <v>50</v>
      </c>
      <c r="K1276" s="61">
        <v>8</v>
      </c>
      <c r="L1276" t="s">
        <v>151</v>
      </c>
    </row>
    <row r="1277" spans="1:13" outlineLevel="1" x14ac:dyDescent="0.25">
      <c r="A1277" s="52">
        <f t="shared" si="107"/>
        <v>54</v>
      </c>
      <c r="B1277" s="52" t="str">
        <f t="shared" si="106"/>
        <v/>
      </c>
      <c r="C1277" s="58">
        <f t="shared" si="108"/>
        <v>9</v>
      </c>
      <c r="D1277" s="58" t="str">
        <f t="shared" si="109"/>
        <v>A</v>
      </c>
      <c r="E1277" s="59">
        <v>33</v>
      </c>
      <c r="F1277" s="59">
        <v>34</v>
      </c>
      <c r="G1277" s="59"/>
      <c r="H1277" s="59">
        <v>35</v>
      </c>
      <c r="I1277" s="59">
        <v>36</v>
      </c>
      <c r="J1277" s="59"/>
      <c r="K1277" s="61">
        <v>9</v>
      </c>
      <c r="L1277" t="s">
        <v>151</v>
      </c>
    </row>
    <row r="1278" spans="1:13" outlineLevel="1" x14ac:dyDescent="0.25">
      <c r="A1278" s="52">
        <f t="shared" si="107"/>
        <v>54</v>
      </c>
      <c r="B1278" s="52" t="str">
        <f t="shared" si="106"/>
        <v/>
      </c>
      <c r="C1278" s="58">
        <f t="shared" si="108"/>
        <v>10</v>
      </c>
      <c r="D1278" s="58" t="str">
        <f t="shared" si="109"/>
        <v>A</v>
      </c>
      <c r="E1278" s="59">
        <v>37</v>
      </c>
      <c r="F1278" s="59">
        <v>38</v>
      </c>
      <c r="G1278" s="59">
        <v>42</v>
      </c>
      <c r="H1278" s="59">
        <v>39</v>
      </c>
      <c r="I1278" s="59">
        <v>40</v>
      </c>
      <c r="J1278" s="59">
        <v>44</v>
      </c>
      <c r="K1278" s="61">
        <v>10</v>
      </c>
      <c r="L1278" t="s">
        <v>151</v>
      </c>
    </row>
    <row r="1279" spans="1:13" outlineLevel="1" x14ac:dyDescent="0.25">
      <c r="A1279" s="52">
        <f t="shared" si="107"/>
        <v>54</v>
      </c>
      <c r="B1279" s="52" t="str">
        <f t="shared" si="106"/>
        <v/>
      </c>
      <c r="C1279" s="58">
        <f t="shared" si="108"/>
        <v>1</v>
      </c>
      <c r="D1279" s="58" t="str">
        <f t="shared" si="109"/>
        <v>B</v>
      </c>
      <c r="E1279" s="59">
        <v>13</v>
      </c>
      <c r="F1279" s="59">
        <v>34</v>
      </c>
      <c r="G1279" s="59">
        <v>50</v>
      </c>
      <c r="H1279" s="59">
        <v>39</v>
      </c>
      <c r="I1279" s="59">
        <v>44</v>
      </c>
      <c r="J1279" s="59">
        <v>10</v>
      </c>
      <c r="K1279" s="61">
        <v>1</v>
      </c>
      <c r="L1279" t="s">
        <v>152</v>
      </c>
    </row>
    <row r="1280" spans="1:13" outlineLevel="1" x14ac:dyDescent="0.25">
      <c r="A1280" s="52">
        <f t="shared" si="107"/>
        <v>54</v>
      </c>
      <c r="B1280" s="52" t="str">
        <f t="shared" si="106"/>
        <v/>
      </c>
      <c r="C1280" s="58">
        <f t="shared" si="108"/>
        <v>2</v>
      </c>
      <c r="D1280" s="58" t="str">
        <f t="shared" si="109"/>
        <v>B</v>
      </c>
      <c r="E1280" s="59">
        <v>21</v>
      </c>
      <c r="F1280" s="59">
        <v>54</v>
      </c>
      <c r="G1280" s="59">
        <v>53</v>
      </c>
      <c r="H1280" s="59">
        <v>15</v>
      </c>
      <c r="I1280" s="59">
        <v>20</v>
      </c>
      <c r="J1280" s="59">
        <v>8</v>
      </c>
      <c r="K1280" s="61">
        <v>2</v>
      </c>
      <c r="L1280" t="s">
        <v>152</v>
      </c>
    </row>
    <row r="1281" spans="1:12" outlineLevel="1" x14ac:dyDescent="0.25">
      <c r="A1281" s="52">
        <f t="shared" si="107"/>
        <v>54</v>
      </c>
      <c r="B1281" s="52" t="str">
        <f t="shared" si="106"/>
        <v/>
      </c>
      <c r="C1281" s="58">
        <f t="shared" si="108"/>
        <v>3</v>
      </c>
      <c r="D1281" s="58" t="str">
        <f t="shared" si="109"/>
        <v>B</v>
      </c>
      <c r="E1281" s="59">
        <v>23</v>
      </c>
      <c r="F1281" s="59">
        <v>14</v>
      </c>
      <c r="G1281" s="59">
        <v>49</v>
      </c>
      <c r="H1281" s="59">
        <v>19</v>
      </c>
      <c r="I1281" s="59">
        <v>24</v>
      </c>
      <c r="J1281" s="59">
        <v>12</v>
      </c>
      <c r="K1281" s="61">
        <v>3</v>
      </c>
      <c r="L1281" t="s">
        <v>152</v>
      </c>
    </row>
    <row r="1282" spans="1:12" outlineLevel="1" x14ac:dyDescent="0.25">
      <c r="A1282" s="52">
        <f t="shared" si="107"/>
        <v>54</v>
      </c>
      <c r="B1282" s="52" t="str">
        <f t="shared" si="106"/>
        <v/>
      </c>
      <c r="C1282" s="58">
        <f t="shared" si="108"/>
        <v>4</v>
      </c>
      <c r="D1282" s="58" t="str">
        <f t="shared" si="109"/>
        <v>B</v>
      </c>
      <c r="E1282" s="59">
        <v>29</v>
      </c>
      <c r="F1282" s="59">
        <v>18</v>
      </c>
      <c r="G1282" s="59"/>
      <c r="H1282" s="59">
        <v>25</v>
      </c>
      <c r="I1282" s="59">
        <v>28</v>
      </c>
      <c r="J1282" s="59"/>
      <c r="K1282" s="61">
        <v>4</v>
      </c>
      <c r="L1282" t="s">
        <v>152</v>
      </c>
    </row>
    <row r="1283" spans="1:12" outlineLevel="1" x14ac:dyDescent="0.25">
      <c r="A1283" s="52">
        <f t="shared" si="107"/>
        <v>54</v>
      </c>
      <c r="B1283" s="52" t="str">
        <f t="shared" si="106"/>
        <v/>
      </c>
      <c r="C1283" s="58">
        <f t="shared" si="108"/>
        <v>5</v>
      </c>
      <c r="D1283" s="58" t="str">
        <f t="shared" si="109"/>
        <v>B</v>
      </c>
      <c r="E1283" s="59">
        <v>33</v>
      </c>
      <c r="F1283" s="59">
        <v>22</v>
      </c>
      <c r="G1283" s="59">
        <v>4</v>
      </c>
      <c r="H1283" s="59">
        <v>27</v>
      </c>
      <c r="I1283" s="59">
        <v>32</v>
      </c>
      <c r="J1283" s="59">
        <v>3</v>
      </c>
      <c r="K1283" s="61">
        <v>5</v>
      </c>
      <c r="L1283" t="s">
        <v>152</v>
      </c>
    </row>
    <row r="1284" spans="1:12" outlineLevel="1" x14ac:dyDescent="0.25">
      <c r="A1284" s="52">
        <f t="shared" si="107"/>
        <v>54</v>
      </c>
      <c r="B1284" s="52" t="str">
        <f t="shared" si="106"/>
        <v/>
      </c>
      <c r="C1284" s="58">
        <f t="shared" si="108"/>
        <v>6</v>
      </c>
      <c r="D1284" s="58" t="str">
        <f t="shared" si="109"/>
        <v>B</v>
      </c>
      <c r="E1284" s="59">
        <v>5</v>
      </c>
      <c r="F1284" s="59">
        <v>26</v>
      </c>
      <c r="G1284" s="59"/>
      <c r="H1284" s="59">
        <v>31</v>
      </c>
      <c r="I1284" s="59">
        <v>9</v>
      </c>
      <c r="J1284" s="59"/>
      <c r="K1284" s="61">
        <v>6</v>
      </c>
      <c r="L1284" t="s">
        <v>152</v>
      </c>
    </row>
    <row r="1285" spans="1:12" outlineLevel="1" x14ac:dyDescent="0.25">
      <c r="A1285" s="52">
        <f t="shared" si="107"/>
        <v>54</v>
      </c>
      <c r="B1285" s="52" t="str">
        <f t="shared" ref="B1285:B1348" si="110">IF(A1285&lt;&gt;$B$3,"",$B$3&amp;"-"&amp;D1285&amp;"-"&amp;C1285)</f>
        <v/>
      </c>
      <c r="C1285" s="58">
        <f t="shared" si="108"/>
        <v>7</v>
      </c>
      <c r="D1285" s="58" t="str">
        <f t="shared" si="109"/>
        <v>B</v>
      </c>
      <c r="E1285" s="59">
        <v>36</v>
      </c>
      <c r="F1285" s="59">
        <v>30</v>
      </c>
      <c r="G1285" s="59">
        <v>45</v>
      </c>
      <c r="H1285" s="59">
        <v>35</v>
      </c>
      <c r="I1285" s="59">
        <v>40</v>
      </c>
      <c r="J1285" s="59">
        <v>46</v>
      </c>
      <c r="K1285" s="61">
        <v>7</v>
      </c>
      <c r="L1285" t="s">
        <v>152</v>
      </c>
    </row>
    <row r="1286" spans="1:12" outlineLevel="1" x14ac:dyDescent="0.25">
      <c r="A1286" s="52">
        <f t="shared" si="107"/>
        <v>54</v>
      </c>
      <c r="B1286" s="52" t="str">
        <f t="shared" si="110"/>
        <v/>
      </c>
      <c r="C1286" s="58">
        <f t="shared" si="108"/>
        <v>8</v>
      </c>
      <c r="D1286" s="58" t="str">
        <f t="shared" si="109"/>
        <v>B</v>
      </c>
      <c r="E1286" s="59">
        <v>1</v>
      </c>
      <c r="F1286" s="59">
        <v>6</v>
      </c>
      <c r="G1286" s="59">
        <v>2</v>
      </c>
      <c r="H1286" s="59">
        <v>11</v>
      </c>
      <c r="I1286" s="59">
        <v>16</v>
      </c>
      <c r="J1286" s="59">
        <v>7</v>
      </c>
      <c r="K1286" s="61">
        <v>8</v>
      </c>
      <c r="L1286" t="s">
        <v>152</v>
      </c>
    </row>
    <row r="1287" spans="1:12" outlineLevel="1" x14ac:dyDescent="0.25">
      <c r="A1287" s="52">
        <f t="shared" si="107"/>
        <v>54</v>
      </c>
      <c r="B1287" s="52" t="str">
        <f t="shared" si="110"/>
        <v/>
      </c>
      <c r="C1287" s="58">
        <f t="shared" si="108"/>
        <v>9</v>
      </c>
      <c r="D1287" s="58" t="str">
        <f t="shared" si="109"/>
        <v>B</v>
      </c>
      <c r="E1287" s="59">
        <v>17</v>
      </c>
      <c r="F1287" s="59">
        <v>38</v>
      </c>
      <c r="G1287" s="59"/>
      <c r="H1287" s="59">
        <v>43</v>
      </c>
      <c r="I1287" s="59">
        <v>48</v>
      </c>
      <c r="J1287" s="59"/>
      <c r="K1287" s="61">
        <v>9</v>
      </c>
      <c r="L1287" t="s">
        <v>152</v>
      </c>
    </row>
    <row r="1288" spans="1:12" outlineLevel="1" x14ac:dyDescent="0.25">
      <c r="A1288" s="52">
        <f t="shared" si="107"/>
        <v>54</v>
      </c>
      <c r="B1288" s="52" t="str">
        <f t="shared" si="110"/>
        <v/>
      </c>
      <c r="C1288" s="58">
        <f t="shared" si="108"/>
        <v>10</v>
      </c>
      <c r="D1288" s="58" t="str">
        <f t="shared" si="109"/>
        <v>B</v>
      </c>
      <c r="E1288" s="59">
        <v>37</v>
      </c>
      <c r="F1288" s="59">
        <v>42</v>
      </c>
      <c r="G1288" s="59">
        <v>41</v>
      </c>
      <c r="H1288" s="59">
        <v>47</v>
      </c>
      <c r="I1288" s="59">
        <v>52</v>
      </c>
      <c r="J1288" s="59">
        <v>51</v>
      </c>
      <c r="K1288" s="61">
        <v>10</v>
      </c>
      <c r="L1288" t="s">
        <v>152</v>
      </c>
    </row>
    <row r="1289" spans="1:12" outlineLevel="1" x14ac:dyDescent="0.25">
      <c r="A1289" s="52">
        <f t="shared" si="107"/>
        <v>54</v>
      </c>
      <c r="B1289" s="52" t="str">
        <f t="shared" si="110"/>
        <v/>
      </c>
      <c r="C1289" s="58">
        <f t="shared" si="108"/>
        <v>1</v>
      </c>
      <c r="D1289" s="58" t="str">
        <f t="shared" si="109"/>
        <v>C</v>
      </c>
      <c r="E1289" s="59">
        <v>17</v>
      </c>
      <c r="F1289" s="59">
        <v>26</v>
      </c>
      <c r="G1289" s="59">
        <v>31</v>
      </c>
      <c r="H1289" s="59">
        <v>24</v>
      </c>
      <c r="I1289" s="59">
        <v>35</v>
      </c>
      <c r="J1289" s="59">
        <v>13</v>
      </c>
      <c r="K1289" s="61">
        <v>1</v>
      </c>
      <c r="L1289" t="s">
        <v>153</v>
      </c>
    </row>
    <row r="1290" spans="1:12" outlineLevel="1" x14ac:dyDescent="0.25">
      <c r="A1290" s="52">
        <f t="shared" si="107"/>
        <v>54</v>
      </c>
      <c r="B1290" s="52" t="str">
        <f t="shared" si="110"/>
        <v/>
      </c>
      <c r="C1290" s="58">
        <f t="shared" si="108"/>
        <v>2</v>
      </c>
      <c r="D1290" s="58" t="str">
        <f t="shared" si="109"/>
        <v>C</v>
      </c>
      <c r="E1290" s="59">
        <v>5</v>
      </c>
      <c r="F1290" s="59">
        <v>14</v>
      </c>
      <c r="G1290" s="59">
        <v>45</v>
      </c>
      <c r="H1290" s="59">
        <v>12</v>
      </c>
      <c r="I1290" s="59">
        <v>23</v>
      </c>
      <c r="J1290" s="59">
        <v>11</v>
      </c>
      <c r="K1290" s="61">
        <v>2</v>
      </c>
      <c r="L1290" t="s">
        <v>153</v>
      </c>
    </row>
    <row r="1291" spans="1:12" outlineLevel="1" x14ac:dyDescent="0.25">
      <c r="A1291" s="52">
        <f t="shared" si="107"/>
        <v>54</v>
      </c>
      <c r="B1291" s="52" t="str">
        <f t="shared" si="110"/>
        <v/>
      </c>
      <c r="C1291" s="58">
        <f t="shared" si="108"/>
        <v>3</v>
      </c>
      <c r="D1291" s="58" t="str">
        <f t="shared" si="109"/>
        <v>C</v>
      </c>
      <c r="E1291" s="59">
        <v>9</v>
      </c>
      <c r="F1291" s="59">
        <v>18</v>
      </c>
      <c r="G1291" s="59">
        <v>49</v>
      </c>
      <c r="H1291" s="59">
        <v>16</v>
      </c>
      <c r="I1291" s="59">
        <v>22</v>
      </c>
      <c r="J1291" s="59">
        <v>4</v>
      </c>
      <c r="K1291" s="61">
        <v>3</v>
      </c>
      <c r="L1291" t="s">
        <v>153</v>
      </c>
    </row>
    <row r="1292" spans="1:12" outlineLevel="1" x14ac:dyDescent="0.25">
      <c r="A1292" s="52">
        <f t="shared" si="107"/>
        <v>54</v>
      </c>
      <c r="B1292" s="52" t="str">
        <f t="shared" si="110"/>
        <v/>
      </c>
      <c r="C1292" s="58">
        <f t="shared" si="108"/>
        <v>4</v>
      </c>
      <c r="D1292" s="58" t="str">
        <f t="shared" si="109"/>
        <v>C</v>
      </c>
      <c r="E1292" s="59">
        <v>54</v>
      </c>
      <c r="F1292" s="59">
        <v>27</v>
      </c>
      <c r="G1292" s="59"/>
      <c r="H1292" s="59">
        <v>20</v>
      </c>
      <c r="I1292" s="59">
        <v>30</v>
      </c>
      <c r="J1292" s="59"/>
      <c r="K1292" s="61">
        <v>4</v>
      </c>
      <c r="L1292" t="s">
        <v>153</v>
      </c>
    </row>
    <row r="1293" spans="1:12" outlineLevel="1" x14ac:dyDescent="0.25">
      <c r="A1293" s="52">
        <f t="shared" si="107"/>
        <v>54</v>
      </c>
      <c r="B1293" s="52" t="str">
        <f t="shared" si="110"/>
        <v/>
      </c>
      <c r="C1293" s="58">
        <f t="shared" si="108"/>
        <v>5</v>
      </c>
      <c r="D1293" s="58" t="str">
        <f t="shared" si="109"/>
        <v>C</v>
      </c>
      <c r="E1293" s="59">
        <v>1</v>
      </c>
      <c r="F1293" s="59">
        <v>28</v>
      </c>
      <c r="G1293" s="59">
        <v>41</v>
      </c>
      <c r="H1293" s="59">
        <v>8</v>
      </c>
      <c r="I1293" s="59">
        <v>21</v>
      </c>
      <c r="J1293" s="59">
        <v>15</v>
      </c>
      <c r="K1293" s="61">
        <v>5</v>
      </c>
      <c r="L1293" t="s">
        <v>153</v>
      </c>
    </row>
    <row r="1294" spans="1:12" outlineLevel="1" x14ac:dyDescent="0.25">
      <c r="A1294" s="52">
        <f t="shared" ref="A1294:A1308" si="111">A1293</f>
        <v>54</v>
      </c>
      <c r="B1294" s="52" t="str">
        <f t="shared" si="110"/>
        <v/>
      </c>
      <c r="C1294" s="58">
        <f t="shared" si="108"/>
        <v>6</v>
      </c>
      <c r="D1294" s="58" t="str">
        <f t="shared" si="109"/>
        <v>C</v>
      </c>
      <c r="E1294" s="59">
        <v>19</v>
      </c>
      <c r="F1294" s="59">
        <v>53</v>
      </c>
      <c r="G1294" s="59"/>
      <c r="H1294" s="59">
        <v>10</v>
      </c>
      <c r="I1294" s="59">
        <v>39</v>
      </c>
      <c r="J1294" s="59"/>
      <c r="K1294" s="61">
        <v>6</v>
      </c>
      <c r="L1294" t="s">
        <v>153</v>
      </c>
    </row>
    <row r="1295" spans="1:12" outlineLevel="1" x14ac:dyDescent="0.25">
      <c r="A1295" s="52">
        <f t="shared" si="111"/>
        <v>54</v>
      </c>
      <c r="B1295" s="52" t="str">
        <f t="shared" si="110"/>
        <v/>
      </c>
      <c r="C1295" s="58">
        <f t="shared" si="108"/>
        <v>7</v>
      </c>
      <c r="D1295" s="58" t="str">
        <f t="shared" si="109"/>
        <v>C</v>
      </c>
      <c r="E1295" s="59">
        <v>25</v>
      </c>
      <c r="F1295" s="59">
        <v>34</v>
      </c>
      <c r="G1295" s="59">
        <v>2</v>
      </c>
      <c r="H1295" s="59">
        <v>33</v>
      </c>
      <c r="I1295" s="59">
        <v>43</v>
      </c>
      <c r="J1295" s="59">
        <v>50</v>
      </c>
      <c r="K1295" s="61">
        <v>7</v>
      </c>
      <c r="L1295" t="s">
        <v>153</v>
      </c>
    </row>
    <row r="1296" spans="1:12" outlineLevel="1" x14ac:dyDescent="0.25">
      <c r="A1296" s="52">
        <f t="shared" si="111"/>
        <v>54</v>
      </c>
      <c r="B1296" s="52" t="str">
        <f t="shared" si="110"/>
        <v/>
      </c>
      <c r="C1296" s="58">
        <f t="shared" si="108"/>
        <v>8</v>
      </c>
      <c r="D1296" s="58" t="str">
        <f t="shared" si="109"/>
        <v>C</v>
      </c>
      <c r="E1296" s="59">
        <v>29</v>
      </c>
      <c r="F1296" s="59">
        <v>38</v>
      </c>
      <c r="G1296" s="59">
        <v>7</v>
      </c>
      <c r="H1296" s="59">
        <v>36</v>
      </c>
      <c r="I1296" s="59">
        <v>47</v>
      </c>
      <c r="J1296" s="59">
        <v>48</v>
      </c>
      <c r="K1296" s="61">
        <v>8</v>
      </c>
      <c r="L1296" t="s">
        <v>153</v>
      </c>
    </row>
    <row r="1297" spans="1:13" outlineLevel="1" x14ac:dyDescent="0.25">
      <c r="A1297" s="52">
        <f t="shared" si="111"/>
        <v>54</v>
      </c>
      <c r="B1297" s="52" t="str">
        <f t="shared" si="110"/>
        <v/>
      </c>
      <c r="C1297" s="58">
        <f t="shared" si="108"/>
        <v>9</v>
      </c>
      <c r="D1297" s="58" t="str">
        <f t="shared" si="109"/>
        <v>C</v>
      </c>
      <c r="E1297" s="59">
        <v>32</v>
      </c>
      <c r="F1297" s="59">
        <v>42</v>
      </c>
      <c r="G1297" s="59"/>
      <c r="H1297" s="59">
        <v>40</v>
      </c>
      <c r="I1297" s="59">
        <v>51</v>
      </c>
      <c r="J1297" s="59"/>
      <c r="K1297" s="61">
        <v>9</v>
      </c>
      <c r="L1297" t="s">
        <v>153</v>
      </c>
    </row>
    <row r="1298" spans="1:13" outlineLevel="1" x14ac:dyDescent="0.25">
      <c r="A1298" s="52">
        <f t="shared" si="111"/>
        <v>54</v>
      </c>
      <c r="B1298" s="52" t="str">
        <f t="shared" si="110"/>
        <v/>
      </c>
      <c r="C1298" s="58">
        <f t="shared" si="108"/>
        <v>10</v>
      </c>
      <c r="D1298" s="58" t="str">
        <f t="shared" si="109"/>
        <v>C</v>
      </c>
      <c r="E1298" s="59">
        <v>37</v>
      </c>
      <c r="F1298" s="59">
        <v>46</v>
      </c>
      <c r="G1298" s="59">
        <v>52</v>
      </c>
      <c r="H1298" s="59">
        <v>3</v>
      </c>
      <c r="I1298" s="59">
        <v>44</v>
      </c>
      <c r="J1298" s="59">
        <v>6</v>
      </c>
      <c r="K1298" s="61">
        <v>10</v>
      </c>
      <c r="L1298" t="s">
        <v>153</v>
      </c>
    </row>
    <row r="1299" spans="1:13" outlineLevel="1" x14ac:dyDescent="0.25">
      <c r="A1299" s="52">
        <f t="shared" si="111"/>
        <v>54</v>
      </c>
      <c r="B1299" s="52" t="str">
        <f t="shared" si="110"/>
        <v/>
      </c>
      <c r="C1299" s="58">
        <f t="shared" si="108"/>
        <v>1</v>
      </c>
      <c r="D1299" s="58" t="str">
        <f t="shared" si="109"/>
        <v>D</v>
      </c>
      <c r="E1299" s="59">
        <v>6</v>
      </c>
      <c r="F1299" s="59">
        <v>33</v>
      </c>
      <c r="G1299" s="59">
        <v>48</v>
      </c>
      <c r="H1299" s="59">
        <v>19</v>
      </c>
      <c r="I1299" s="59">
        <v>51</v>
      </c>
      <c r="J1299" s="59">
        <v>24</v>
      </c>
      <c r="K1299" s="61">
        <v>1</v>
      </c>
      <c r="L1299" t="s">
        <v>154</v>
      </c>
    </row>
    <row r="1300" spans="1:13" outlineLevel="1" x14ac:dyDescent="0.25">
      <c r="A1300" s="52">
        <f t="shared" si="111"/>
        <v>54</v>
      </c>
      <c r="B1300" s="52" t="str">
        <f t="shared" si="110"/>
        <v/>
      </c>
      <c r="C1300" s="58">
        <f t="shared" si="108"/>
        <v>2</v>
      </c>
      <c r="D1300" s="58" t="str">
        <f t="shared" si="109"/>
        <v>D</v>
      </c>
      <c r="E1300" s="59">
        <v>5</v>
      </c>
      <c r="F1300" s="59">
        <v>18</v>
      </c>
      <c r="G1300" s="59">
        <v>27</v>
      </c>
      <c r="H1300" s="59">
        <v>13</v>
      </c>
      <c r="I1300" s="59">
        <v>54</v>
      </c>
      <c r="J1300" s="59">
        <v>14</v>
      </c>
      <c r="K1300" s="61">
        <v>2</v>
      </c>
      <c r="L1300" t="s">
        <v>154</v>
      </c>
    </row>
    <row r="1301" spans="1:13" outlineLevel="1" x14ac:dyDescent="0.25">
      <c r="A1301" s="52">
        <f t="shared" si="111"/>
        <v>54</v>
      </c>
      <c r="B1301" s="52" t="str">
        <f t="shared" si="110"/>
        <v/>
      </c>
      <c r="C1301" s="58">
        <f t="shared" si="108"/>
        <v>3</v>
      </c>
      <c r="D1301" s="58" t="str">
        <f t="shared" si="109"/>
        <v>D</v>
      </c>
      <c r="E1301" s="59">
        <v>15</v>
      </c>
      <c r="F1301" s="59">
        <v>28</v>
      </c>
      <c r="G1301" s="59">
        <v>40</v>
      </c>
      <c r="H1301" s="59">
        <v>9</v>
      </c>
      <c r="I1301" s="59">
        <v>22</v>
      </c>
      <c r="J1301" s="59">
        <v>20</v>
      </c>
      <c r="K1301" s="61">
        <v>3</v>
      </c>
      <c r="L1301" t="s">
        <v>154</v>
      </c>
    </row>
    <row r="1302" spans="1:13" outlineLevel="1" x14ac:dyDescent="0.25">
      <c r="A1302" s="52">
        <f t="shared" si="111"/>
        <v>54</v>
      </c>
      <c r="B1302" s="52" t="str">
        <f t="shared" si="110"/>
        <v/>
      </c>
      <c r="C1302" s="58">
        <f t="shared" si="108"/>
        <v>4</v>
      </c>
      <c r="D1302" s="58" t="str">
        <f t="shared" si="109"/>
        <v>D</v>
      </c>
      <c r="E1302" s="59">
        <v>11</v>
      </c>
      <c r="F1302" s="59">
        <v>3</v>
      </c>
      <c r="G1302" s="59"/>
      <c r="H1302" s="59">
        <v>12</v>
      </c>
      <c r="I1302" s="59">
        <v>44</v>
      </c>
      <c r="J1302" s="59"/>
      <c r="K1302" s="61">
        <v>4</v>
      </c>
      <c r="L1302" t="s">
        <v>154</v>
      </c>
    </row>
    <row r="1303" spans="1:13" outlineLevel="1" x14ac:dyDescent="0.25">
      <c r="A1303" s="52">
        <f t="shared" si="111"/>
        <v>54</v>
      </c>
      <c r="B1303" s="52" t="str">
        <f t="shared" si="110"/>
        <v/>
      </c>
      <c r="C1303" s="58">
        <f t="shared" si="108"/>
        <v>5</v>
      </c>
      <c r="D1303" s="58" t="str">
        <f t="shared" si="109"/>
        <v>D</v>
      </c>
      <c r="E1303" s="59">
        <v>17</v>
      </c>
      <c r="F1303" s="59">
        <v>30</v>
      </c>
      <c r="G1303" s="59">
        <v>7</v>
      </c>
      <c r="H1303" s="59">
        <v>23</v>
      </c>
      <c r="I1303" s="59">
        <v>36</v>
      </c>
      <c r="J1303" s="59">
        <v>26</v>
      </c>
      <c r="K1303" s="61">
        <v>5</v>
      </c>
      <c r="L1303" t="s">
        <v>154</v>
      </c>
    </row>
    <row r="1304" spans="1:13" outlineLevel="1" x14ac:dyDescent="0.25">
      <c r="A1304" s="52">
        <f t="shared" si="111"/>
        <v>54</v>
      </c>
      <c r="B1304" s="52" t="str">
        <f t="shared" si="110"/>
        <v/>
      </c>
      <c r="C1304" s="58">
        <f t="shared" si="108"/>
        <v>6</v>
      </c>
      <c r="D1304" s="58" t="str">
        <f t="shared" si="109"/>
        <v>D</v>
      </c>
      <c r="E1304" s="59">
        <v>2</v>
      </c>
      <c r="F1304" s="59">
        <v>41</v>
      </c>
      <c r="G1304" s="59"/>
      <c r="H1304" s="59">
        <v>1</v>
      </c>
      <c r="I1304" s="59">
        <v>37</v>
      </c>
      <c r="J1304" s="59"/>
      <c r="K1304" s="61">
        <v>6</v>
      </c>
      <c r="L1304" t="s">
        <v>154</v>
      </c>
    </row>
    <row r="1305" spans="1:13" outlineLevel="1" x14ac:dyDescent="0.25">
      <c r="A1305" s="52">
        <f t="shared" si="111"/>
        <v>54</v>
      </c>
      <c r="B1305" s="52" t="str">
        <f t="shared" si="110"/>
        <v/>
      </c>
      <c r="C1305" s="58">
        <f t="shared" si="108"/>
        <v>7</v>
      </c>
      <c r="D1305" s="58" t="str">
        <f t="shared" si="109"/>
        <v>D</v>
      </c>
      <c r="E1305" s="59">
        <v>25</v>
      </c>
      <c r="F1305" s="59">
        <v>38</v>
      </c>
      <c r="G1305" s="59">
        <v>10</v>
      </c>
      <c r="H1305" s="59">
        <v>31</v>
      </c>
      <c r="I1305" s="59">
        <v>32</v>
      </c>
      <c r="J1305" s="59">
        <v>16</v>
      </c>
      <c r="K1305" s="61">
        <v>7</v>
      </c>
      <c r="L1305" t="s">
        <v>154</v>
      </c>
    </row>
    <row r="1306" spans="1:13" outlineLevel="1" x14ac:dyDescent="0.25">
      <c r="A1306" s="52">
        <f t="shared" si="111"/>
        <v>54</v>
      </c>
      <c r="B1306" s="52" t="str">
        <f t="shared" si="110"/>
        <v/>
      </c>
      <c r="C1306" s="58">
        <f t="shared" si="108"/>
        <v>8</v>
      </c>
      <c r="D1306" s="58" t="str">
        <f t="shared" si="109"/>
        <v>D</v>
      </c>
      <c r="E1306" s="59">
        <v>29</v>
      </c>
      <c r="F1306" s="59">
        <v>42</v>
      </c>
      <c r="G1306" s="59">
        <v>21</v>
      </c>
      <c r="H1306" s="59">
        <v>35</v>
      </c>
      <c r="I1306" s="59">
        <v>53</v>
      </c>
      <c r="J1306" s="59">
        <v>49</v>
      </c>
      <c r="K1306" s="61">
        <v>8</v>
      </c>
      <c r="L1306" t="s">
        <v>154</v>
      </c>
    </row>
    <row r="1307" spans="1:13" outlineLevel="1" x14ac:dyDescent="0.25">
      <c r="A1307" s="52">
        <f t="shared" si="111"/>
        <v>54</v>
      </c>
      <c r="B1307" s="52" t="str">
        <f t="shared" si="110"/>
        <v/>
      </c>
      <c r="C1307" s="58">
        <f t="shared" si="108"/>
        <v>9</v>
      </c>
      <c r="D1307" s="58" t="str">
        <f t="shared" si="109"/>
        <v>D</v>
      </c>
      <c r="E1307" s="59">
        <v>45</v>
      </c>
      <c r="F1307" s="59">
        <v>46</v>
      </c>
      <c r="G1307" s="59"/>
      <c r="H1307" s="59">
        <v>47</v>
      </c>
      <c r="I1307" s="59">
        <v>52</v>
      </c>
      <c r="J1307" s="59"/>
      <c r="K1307" s="61">
        <v>9</v>
      </c>
      <c r="L1307" t="s">
        <v>154</v>
      </c>
    </row>
    <row r="1308" spans="1:13" ht="15.75" outlineLevel="1" thickBot="1" x14ac:dyDescent="0.3">
      <c r="A1308" s="52">
        <f t="shared" si="111"/>
        <v>54</v>
      </c>
      <c r="B1308" s="52" t="str">
        <f t="shared" si="110"/>
        <v/>
      </c>
      <c r="C1308" s="58">
        <f t="shared" si="108"/>
        <v>10</v>
      </c>
      <c r="D1308" s="58" t="str">
        <f t="shared" si="109"/>
        <v>D</v>
      </c>
      <c r="E1308" s="59">
        <v>34</v>
      </c>
      <c r="F1308" s="59">
        <v>50</v>
      </c>
      <c r="G1308" s="59">
        <v>8</v>
      </c>
      <c r="H1308" s="59">
        <v>4</v>
      </c>
      <c r="I1308" s="59">
        <v>43</v>
      </c>
      <c r="J1308" s="59">
        <v>39</v>
      </c>
      <c r="K1308" s="61">
        <v>10</v>
      </c>
      <c r="L1308" t="s">
        <v>154</v>
      </c>
    </row>
    <row r="1309" spans="1:13" ht="15.75" thickTop="1" x14ac:dyDescent="0.25">
      <c r="A1309" s="64">
        <v>55</v>
      </c>
      <c r="B1309" s="64" t="str">
        <f t="shared" si="110"/>
        <v/>
      </c>
      <c r="C1309" s="62">
        <f t="shared" si="108"/>
        <v>1</v>
      </c>
      <c r="D1309" s="62" t="str">
        <f t="shared" si="109"/>
        <v>A</v>
      </c>
      <c r="E1309" s="63">
        <v>1</v>
      </c>
      <c r="F1309" s="63">
        <v>2</v>
      </c>
      <c r="G1309" s="63">
        <v>53</v>
      </c>
      <c r="H1309" s="63">
        <v>3</v>
      </c>
      <c r="I1309" s="63">
        <v>4</v>
      </c>
      <c r="J1309" s="63">
        <v>54</v>
      </c>
      <c r="K1309" s="61">
        <v>1</v>
      </c>
      <c r="L1309" t="s">
        <v>151</v>
      </c>
      <c r="M1309" s="186" t="s">
        <v>281</v>
      </c>
    </row>
    <row r="1310" spans="1:13" outlineLevel="1" x14ac:dyDescent="0.25">
      <c r="A1310" s="64">
        <f t="shared" ref="A1310:A1348" si="112">A1309</f>
        <v>55</v>
      </c>
      <c r="B1310" s="64" t="str">
        <f t="shared" si="110"/>
        <v/>
      </c>
      <c r="C1310" s="62">
        <f t="shared" si="108"/>
        <v>2</v>
      </c>
      <c r="D1310" s="62" t="str">
        <f t="shared" si="109"/>
        <v>A</v>
      </c>
      <c r="E1310" s="63">
        <v>5</v>
      </c>
      <c r="F1310" s="63">
        <v>6</v>
      </c>
      <c r="G1310" s="63">
        <v>41</v>
      </c>
      <c r="H1310" s="63">
        <v>7</v>
      </c>
      <c r="I1310" s="63">
        <v>8</v>
      </c>
      <c r="J1310" s="63">
        <v>48</v>
      </c>
      <c r="K1310" s="61">
        <v>2</v>
      </c>
      <c r="L1310" t="s">
        <v>151</v>
      </c>
    </row>
    <row r="1311" spans="1:13" outlineLevel="1" x14ac:dyDescent="0.25">
      <c r="A1311" s="64">
        <f t="shared" si="112"/>
        <v>55</v>
      </c>
      <c r="B1311" s="64" t="str">
        <f t="shared" si="110"/>
        <v/>
      </c>
      <c r="C1311" s="62">
        <f t="shared" si="108"/>
        <v>3</v>
      </c>
      <c r="D1311" s="62" t="str">
        <f t="shared" si="109"/>
        <v>A</v>
      </c>
      <c r="E1311" s="63">
        <v>9</v>
      </c>
      <c r="F1311" s="63">
        <v>10</v>
      </c>
      <c r="G1311" s="63">
        <v>45</v>
      </c>
      <c r="H1311" s="63">
        <v>11</v>
      </c>
      <c r="I1311" s="63">
        <v>12</v>
      </c>
      <c r="J1311" s="63">
        <v>52</v>
      </c>
      <c r="K1311" s="61">
        <v>3</v>
      </c>
      <c r="L1311" t="s">
        <v>151</v>
      </c>
    </row>
    <row r="1312" spans="1:13" outlineLevel="1" x14ac:dyDescent="0.25">
      <c r="A1312" s="64">
        <f t="shared" si="112"/>
        <v>55</v>
      </c>
      <c r="B1312" s="64" t="str">
        <f t="shared" si="110"/>
        <v/>
      </c>
      <c r="C1312" s="62">
        <f t="shared" si="108"/>
        <v>4</v>
      </c>
      <c r="D1312" s="62" t="str">
        <f t="shared" si="109"/>
        <v>A</v>
      </c>
      <c r="E1312" s="63">
        <v>13</v>
      </c>
      <c r="F1312" s="63">
        <v>14</v>
      </c>
      <c r="G1312" s="63"/>
      <c r="H1312" s="63">
        <v>15</v>
      </c>
      <c r="I1312" s="63">
        <v>16</v>
      </c>
      <c r="J1312" s="63"/>
      <c r="K1312" s="61">
        <v>4</v>
      </c>
      <c r="L1312" t="s">
        <v>151</v>
      </c>
    </row>
    <row r="1313" spans="1:12" outlineLevel="1" x14ac:dyDescent="0.25">
      <c r="A1313" s="64">
        <f t="shared" si="112"/>
        <v>55</v>
      </c>
      <c r="B1313" s="64" t="str">
        <f t="shared" si="110"/>
        <v/>
      </c>
      <c r="C1313" s="62">
        <f t="shared" si="108"/>
        <v>5</v>
      </c>
      <c r="D1313" s="62" t="str">
        <f t="shared" si="109"/>
        <v>A</v>
      </c>
      <c r="E1313" s="63">
        <v>17</v>
      </c>
      <c r="F1313" s="63">
        <v>18</v>
      </c>
      <c r="G1313" s="63">
        <v>49</v>
      </c>
      <c r="H1313" s="63">
        <v>19</v>
      </c>
      <c r="I1313" s="63">
        <v>20</v>
      </c>
      <c r="J1313" s="63">
        <v>43</v>
      </c>
      <c r="K1313" s="61">
        <v>5</v>
      </c>
      <c r="L1313" t="s">
        <v>151</v>
      </c>
    </row>
    <row r="1314" spans="1:12" outlineLevel="1" x14ac:dyDescent="0.25">
      <c r="A1314" s="64">
        <f t="shared" si="112"/>
        <v>55</v>
      </c>
      <c r="B1314" s="64" t="str">
        <f t="shared" si="110"/>
        <v/>
      </c>
      <c r="C1314" s="62">
        <f t="shared" si="108"/>
        <v>6</v>
      </c>
      <c r="D1314" s="62" t="str">
        <f t="shared" si="109"/>
        <v>A</v>
      </c>
      <c r="E1314" s="63">
        <v>21</v>
      </c>
      <c r="F1314" s="63">
        <v>22</v>
      </c>
      <c r="G1314" s="63"/>
      <c r="H1314" s="63">
        <v>23</v>
      </c>
      <c r="I1314" s="63">
        <v>24</v>
      </c>
      <c r="J1314" s="63"/>
      <c r="K1314" s="61">
        <v>6</v>
      </c>
      <c r="L1314" t="s">
        <v>151</v>
      </c>
    </row>
    <row r="1315" spans="1:12" outlineLevel="1" x14ac:dyDescent="0.25">
      <c r="A1315" s="64">
        <f t="shared" si="112"/>
        <v>55</v>
      </c>
      <c r="B1315" s="64" t="str">
        <f t="shared" si="110"/>
        <v/>
      </c>
      <c r="C1315" s="62">
        <f t="shared" si="108"/>
        <v>7</v>
      </c>
      <c r="D1315" s="62" t="str">
        <f t="shared" si="109"/>
        <v>A</v>
      </c>
      <c r="E1315" s="63">
        <v>25</v>
      </c>
      <c r="F1315" s="63">
        <v>26</v>
      </c>
      <c r="G1315" s="63">
        <v>47</v>
      </c>
      <c r="H1315" s="63">
        <v>27</v>
      </c>
      <c r="I1315" s="63">
        <v>28</v>
      </c>
      <c r="J1315" s="63">
        <v>46</v>
      </c>
      <c r="K1315" s="61">
        <v>7</v>
      </c>
      <c r="L1315" t="s">
        <v>151</v>
      </c>
    </row>
    <row r="1316" spans="1:12" outlineLevel="1" x14ac:dyDescent="0.25">
      <c r="A1316" s="64">
        <f t="shared" si="112"/>
        <v>55</v>
      </c>
      <c r="B1316" s="64" t="str">
        <f t="shared" si="110"/>
        <v/>
      </c>
      <c r="C1316" s="62">
        <f t="shared" si="108"/>
        <v>8</v>
      </c>
      <c r="D1316" s="62" t="str">
        <f t="shared" si="109"/>
        <v>A</v>
      </c>
      <c r="E1316" s="63">
        <v>29</v>
      </c>
      <c r="F1316" s="63">
        <v>30</v>
      </c>
      <c r="G1316" s="63">
        <v>51</v>
      </c>
      <c r="H1316" s="63">
        <v>31</v>
      </c>
      <c r="I1316" s="63">
        <v>32</v>
      </c>
      <c r="J1316" s="63">
        <v>50</v>
      </c>
      <c r="K1316" s="61">
        <v>8</v>
      </c>
      <c r="L1316" t="s">
        <v>151</v>
      </c>
    </row>
    <row r="1317" spans="1:12" outlineLevel="1" x14ac:dyDescent="0.25">
      <c r="A1317" s="64">
        <f t="shared" si="112"/>
        <v>55</v>
      </c>
      <c r="B1317" s="64" t="str">
        <f t="shared" si="110"/>
        <v/>
      </c>
      <c r="C1317" s="62">
        <f t="shared" si="108"/>
        <v>9</v>
      </c>
      <c r="D1317" s="62" t="str">
        <f t="shared" si="109"/>
        <v>A</v>
      </c>
      <c r="E1317" s="63">
        <v>33</v>
      </c>
      <c r="F1317" s="63">
        <v>34</v>
      </c>
      <c r="G1317" s="63"/>
      <c r="H1317" s="63">
        <v>35</v>
      </c>
      <c r="I1317" s="63">
        <v>36</v>
      </c>
      <c r="J1317" s="63"/>
      <c r="K1317" s="61">
        <v>9</v>
      </c>
      <c r="L1317" t="s">
        <v>151</v>
      </c>
    </row>
    <row r="1318" spans="1:12" outlineLevel="1" x14ac:dyDescent="0.25">
      <c r="A1318" s="64">
        <f t="shared" si="112"/>
        <v>55</v>
      </c>
      <c r="B1318" s="64" t="str">
        <f t="shared" si="110"/>
        <v/>
      </c>
      <c r="C1318" s="62">
        <f t="shared" ref="C1318:C1381" si="113">K1318</f>
        <v>10</v>
      </c>
      <c r="D1318" s="62" t="str">
        <f t="shared" ref="D1318:D1381" si="114">IF(C1318="","",L1318)</f>
        <v>A</v>
      </c>
      <c r="E1318" s="63">
        <v>37</v>
      </c>
      <c r="F1318" s="63">
        <v>38</v>
      </c>
      <c r="G1318" s="63">
        <v>42</v>
      </c>
      <c r="H1318" s="63">
        <v>39</v>
      </c>
      <c r="I1318" s="63">
        <v>40</v>
      </c>
      <c r="J1318" s="63">
        <v>44</v>
      </c>
      <c r="K1318" s="61">
        <v>10</v>
      </c>
      <c r="L1318" t="s">
        <v>151</v>
      </c>
    </row>
    <row r="1319" spans="1:12" outlineLevel="1" x14ac:dyDescent="0.25">
      <c r="A1319" s="64">
        <f t="shared" si="112"/>
        <v>55</v>
      </c>
      <c r="B1319" s="64" t="str">
        <f t="shared" si="110"/>
        <v/>
      </c>
      <c r="C1319" s="62">
        <f t="shared" si="113"/>
        <v>1</v>
      </c>
      <c r="D1319" s="62" t="str">
        <f t="shared" si="114"/>
        <v>B</v>
      </c>
      <c r="E1319" s="63">
        <v>13</v>
      </c>
      <c r="F1319" s="63">
        <v>34</v>
      </c>
      <c r="G1319" s="63">
        <v>50</v>
      </c>
      <c r="H1319" s="63">
        <v>39</v>
      </c>
      <c r="I1319" s="63">
        <v>44</v>
      </c>
      <c r="J1319" s="63">
        <v>10</v>
      </c>
      <c r="K1319" s="61">
        <v>1</v>
      </c>
      <c r="L1319" t="s">
        <v>152</v>
      </c>
    </row>
    <row r="1320" spans="1:12" outlineLevel="1" x14ac:dyDescent="0.25">
      <c r="A1320" s="64">
        <f t="shared" si="112"/>
        <v>55</v>
      </c>
      <c r="B1320" s="64" t="str">
        <f t="shared" si="110"/>
        <v/>
      </c>
      <c r="C1320" s="62">
        <f t="shared" si="113"/>
        <v>2</v>
      </c>
      <c r="D1320" s="62" t="str">
        <f t="shared" si="114"/>
        <v>B</v>
      </c>
      <c r="E1320" s="63">
        <v>21</v>
      </c>
      <c r="F1320" s="63">
        <v>54</v>
      </c>
      <c r="G1320" s="63">
        <v>53</v>
      </c>
      <c r="H1320" s="63">
        <v>15</v>
      </c>
      <c r="I1320" s="63">
        <v>20</v>
      </c>
      <c r="J1320" s="63">
        <v>8</v>
      </c>
      <c r="K1320" s="61">
        <v>2</v>
      </c>
      <c r="L1320" t="s">
        <v>152</v>
      </c>
    </row>
    <row r="1321" spans="1:12" outlineLevel="1" x14ac:dyDescent="0.25">
      <c r="A1321" s="64">
        <f t="shared" si="112"/>
        <v>55</v>
      </c>
      <c r="B1321" s="64" t="str">
        <f t="shared" si="110"/>
        <v/>
      </c>
      <c r="C1321" s="62">
        <f t="shared" si="113"/>
        <v>3</v>
      </c>
      <c r="D1321" s="62" t="str">
        <f t="shared" si="114"/>
        <v>B</v>
      </c>
      <c r="E1321" s="63">
        <v>23</v>
      </c>
      <c r="F1321" s="63">
        <v>14</v>
      </c>
      <c r="G1321" s="63">
        <v>49</v>
      </c>
      <c r="H1321" s="63">
        <v>19</v>
      </c>
      <c r="I1321" s="63">
        <v>24</v>
      </c>
      <c r="J1321" s="63">
        <v>12</v>
      </c>
      <c r="K1321" s="61">
        <v>3</v>
      </c>
      <c r="L1321" t="s">
        <v>152</v>
      </c>
    </row>
    <row r="1322" spans="1:12" outlineLevel="1" x14ac:dyDescent="0.25">
      <c r="A1322" s="64">
        <f t="shared" si="112"/>
        <v>55</v>
      </c>
      <c r="B1322" s="64" t="str">
        <f t="shared" si="110"/>
        <v/>
      </c>
      <c r="C1322" s="62">
        <f t="shared" si="113"/>
        <v>4</v>
      </c>
      <c r="D1322" s="62" t="str">
        <f t="shared" si="114"/>
        <v>B</v>
      </c>
      <c r="E1322" s="63">
        <v>29</v>
      </c>
      <c r="F1322" s="63">
        <v>18</v>
      </c>
      <c r="G1322" s="63"/>
      <c r="H1322" s="63">
        <v>25</v>
      </c>
      <c r="I1322" s="63">
        <v>28</v>
      </c>
      <c r="J1322" s="63"/>
      <c r="K1322" s="61">
        <v>4</v>
      </c>
      <c r="L1322" t="s">
        <v>152</v>
      </c>
    </row>
    <row r="1323" spans="1:12" outlineLevel="1" x14ac:dyDescent="0.25">
      <c r="A1323" s="64">
        <f t="shared" si="112"/>
        <v>55</v>
      </c>
      <c r="B1323" s="64" t="str">
        <f t="shared" si="110"/>
        <v/>
      </c>
      <c r="C1323" s="62">
        <f t="shared" si="113"/>
        <v>5</v>
      </c>
      <c r="D1323" s="62" t="str">
        <f t="shared" si="114"/>
        <v>B</v>
      </c>
      <c r="E1323" s="63">
        <v>33</v>
      </c>
      <c r="F1323" s="63">
        <v>22</v>
      </c>
      <c r="G1323" s="63">
        <v>4</v>
      </c>
      <c r="H1323" s="63">
        <v>27</v>
      </c>
      <c r="I1323" s="63">
        <v>32</v>
      </c>
      <c r="J1323" s="63">
        <v>3</v>
      </c>
      <c r="K1323" s="61">
        <v>5</v>
      </c>
      <c r="L1323" t="s">
        <v>152</v>
      </c>
    </row>
    <row r="1324" spans="1:12" outlineLevel="1" x14ac:dyDescent="0.25">
      <c r="A1324" s="64">
        <f t="shared" si="112"/>
        <v>55</v>
      </c>
      <c r="B1324" s="64" t="str">
        <f t="shared" si="110"/>
        <v/>
      </c>
      <c r="C1324" s="62">
        <f t="shared" si="113"/>
        <v>6</v>
      </c>
      <c r="D1324" s="62" t="str">
        <f t="shared" si="114"/>
        <v>B</v>
      </c>
      <c r="E1324" s="63">
        <v>5</v>
      </c>
      <c r="F1324" s="63">
        <v>26</v>
      </c>
      <c r="G1324" s="63"/>
      <c r="H1324" s="63">
        <v>31</v>
      </c>
      <c r="I1324" s="63">
        <v>9</v>
      </c>
      <c r="J1324" s="63"/>
      <c r="K1324" s="61">
        <v>6</v>
      </c>
      <c r="L1324" t="s">
        <v>152</v>
      </c>
    </row>
    <row r="1325" spans="1:12" outlineLevel="1" x14ac:dyDescent="0.25">
      <c r="A1325" s="64">
        <f t="shared" si="112"/>
        <v>55</v>
      </c>
      <c r="B1325" s="64" t="str">
        <f t="shared" si="110"/>
        <v/>
      </c>
      <c r="C1325" s="62">
        <f t="shared" si="113"/>
        <v>7</v>
      </c>
      <c r="D1325" s="62" t="str">
        <f t="shared" si="114"/>
        <v>B</v>
      </c>
      <c r="E1325" s="63">
        <v>36</v>
      </c>
      <c r="F1325" s="63">
        <v>30</v>
      </c>
      <c r="G1325" s="63">
        <v>45</v>
      </c>
      <c r="H1325" s="63">
        <v>35</v>
      </c>
      <c r="I1325" s="63">
        <v>40</v>
      </c>
      <c r="J1325" s="63">
        <v>46</v>
      </c>
      <c r="K1325" s="61">
        <v>7</v>
      </c>
      <c r="L1325" t="s">
        <v>152</v>
      </c>
    </row>
    <row r="1326" spans="1:12" outlineLevel="1" x14ac:dyDescent="0.25">
      <c r="A1326" s="64">
        <f t="shared" si="112"/>
        <v>55</v>
      </c>
      <c r="B1326" s="64" t="str">
        <f t="shared" si="110"/>
        <v/>
      </c>
      <c r="C1326" s="62">
        <f t="shared" si="113"/>
        <v>8</v>
      </c>
      <c r="D1326" s="62" t="str">
        <f t="shared" si="114"/>
        <v>B</v>
      </c>
      <c r="E1326" s="63">
        <v>1</v>
      </c>
      <c r="F1326" s="63">
        <v>6</v>
      </c>
      <c r="G1326" s="63">
        <v>2</v>
      </c>
      <c r="H1326" s="63">
        <v>11</v>
      </c>
      <c r="I1326" s="63">
        <v>16</v>
      </c>
      <c r="J1326" s="63">
        <v>7</v>
      </c>
      <c r="K1326" s="61">
        <v>8</v>
      </c>
      <c r="L1326" t="s">
        <v>152</v>
      </c>
    </row>
    <row r="1327" spans="1:12" outlineLevel="1" x14ac:dyDescent="0.25">
      <c r="A1327" s="64">
        <f t="shared" si="112"/>
        <v>55</v>
      </c>
      <c r="B1327" s="64" t="str">
        <f t="shared" si="110"/>
        <v/>
      </c>
      <c r="C1327" s="62">
        <f t="shared" si="113"/>
        <v>9</v>
      </c>
      <c r="D1327" s="62" t="str">
        <f t="shared" si="114"/>
        <v>B</v>
      </c>
      <c r="E1327" s="63">
        <v>17</v>
      </c>
      <c r="F1327" s="63">
        <v>38</v>
      </c>
      <c r="G1327" s="63"/>
      <c r="H1327" s="63">
        <v>43</v>
      </c>
      <c r="I1327" s="63">
        <v>48</v>
      </c>
      <c r="J1327" s="63"/>
      <c r="K1327" s="61">
        <v>9</v>
      </c>
      <c r="L1327" t="s">
        <v>152</v>
      </c>
    </row>
    <row r="1328" spans="1:12" outlineLevel="1" x14ac:dyDescent="0.25">
      <c r="A1328" s="64">
        <f t="shared" si="112"/>
        <v>55</v>
      </c>
      <c r="B1328" s="64" t="str">
        <f t="shared" si="110"/>
        <v/>
      </c>
      <c r="C1328" s="62">
        <f t="shared" si="113"/>
        <v>10</v>
      </c>
      <c r="D1328" s="62" t="str">
        <f t="shared" si="114"/>
        <v>B</v>
      </c>
      <c r="E1328" s="63">
        <v>37</v>
      </c>
      <c r="F1328" s="63">
        <v>42</v>
      </c>
      <c r="G1328" s="63">
        <v>41</v>
      </c>
      <c r="H1328" s="63">
        <v>47</v>
      </c>
      <c r="I1328" s="63">
        <v>52</v>
      </c>
      <c r="J1328" s="63">
        <v>51</v>
      </c>
      <c r="K1328" s="61">
        <v>10</v>
      </c>
      <c r="L1328" t="s">
        <v>152</v>
      </c>
    </row>
    <row r="1329" spans="1:12" outlineLevel="1" x14ac:dyDescent="0.25">
      <c r="A1329" s="64">
        <f t="shared" si="112"/>
        <v>55</v>
      </c>
      <c r="B1329" s="64" t="str">
        <f t="shared" si="110"/>
        <v/>
      </c>
      <c r="C1329" s="62">
        <f t="shared" si="113"/>
        <v>1</v>
      </c>
      <c r="D1329" s="62" t="str">
        <f t="shared" si="114"/>
        <v>C</v>
      </c>
      <c r="E1329" s="63">
        <v>17</v>
      </c>
      <c r="F1329" s="63">
        <v>26</v>
      </c>
      <c r="G1329" s="63">
        <v>31</v>
      </c>
      <c r="H1329" s="63">
        <v>24</v>
      </c>
      <c r="I1329" s="63">
        <v>35</v>
      </c>
      <c r="J1329" s="63">
        <v>13</v>
      </c>
      <c r="K1329" s="61">
        <v>1</v>
      </c>
      <c r="L1329" t="s">
        <v>153</v>
      </c>
    </row>
    <row r="1330" spans="1:12" outlineLevel="1" x14ac:dyDescent="0.25">
      <c r="A1330" s="64">
        <f t="shared" si="112"/>
        <v>55</v>
      </c>
      <c r="B1330" s="64" t="str">
        <f t="shared" si="110"/>
        <v/>
      </c>
      <c r="C1330" s="62">
        <f t="shared" si="113"/>
        <v>2</v>
      </c>
      <c r="D1330" s="62" t="str">
        <f t="shared" si="114"/>
        <v>C</v>
      </c>
      <c r="E1330" s="63">
        <v>5</v>
      </c>
      <c r="F1330" s="63">
        <v>14</v>
      </c>
      <c r="G1330" s="63">
        <v>45</v>
      </c>
      <c r="H1330" s="63">
        <v>12</v>
      </c>
      <c r="I1330" s="63">
        <v>23</v>
      </c>
      <c r="J1330" s="63">
        <v>11</v>
      </c>
      <c r="K1330" s="61">
        <v>2</v>
      </c>
      <c r="L1330" t="s">
        <v>153</v>
      </c>
    </row>
    <row r="1331" spans="1:12" outlineLevel="1" x14ac:dyDescent="0.25">
      <c r="A1331" s="64">
        <f t="shared" si="112"/>
        <v>55</v>
      </c>
      <c r="B1331" s="64" t="str">
        <f t="shared" si="110"/>
        <v/>
      </c>
      <c r="C1331" s="62">
        <f t="shared" si="113"/>
        <v>3</v>
      </c>
      <c r="D1331" s="62" t="str">
        <f t="shared" si="114"/>
        <v>C</v>
      </c>
      <c r="E1331" s="63">
        <v>9</v>
      </c>
      <c r="F1331" s="63">
        <v>18</v>
      </c>
      <c r="G1331" s="63">
        <v>49</v>
      </c>
      <c r="H1331" s="63">
        <v>16</v>
      </c>
      <c r="I1331" s="63">
        <v>22</v>
      </c>
      <c r="J1331" s="63">
        <v>4</v>
      </c>
      <c r="K1331" s="61">
        <v>3</v>
      </c>
      <c r="L1331" t="s">
        <v>153</v>
      </c>
    </row>
    <row r="1332" spans="1:12" outlineLevel="1" x14ac:dyDescent="0.25">
      <c r="A1332" s="64">
        <f t="shared" si="112"/>
        <v>55</v>
      </c>
      <c r="B1332" s="64" t="str">
        <f t="shared" si="110"/>
        <v/>
      </c>
      <c r="C1332" s="62">
        <f t="shared" si="113"/>
        <v>4</v>
      </c>
      <c r="D1332" s="62" t="str">
        <f t="shared" si="114"/>
        <v>C</v>
      </c>
      <c r="E1332" s="63">
        <v>54</v>
      </c>
      <c r="F1332" s="63">
        <v>27</v>
      </c>
      <c r="G1332" s="63"/>
      <c r="H1332" s="63">
        <v>20</v>
      </c>
      <c r="I1332" s="63">
        <v>30</v>
      </c>
      <c r="J1332" s="63"/>
      <c r="K1332" s="61">
        <v>4</v>
      </c>
      <c r="L1332" t="s">
        <v>153</v>
      </c>
    </row>
    <row r="1333" spans="1:12" outlineLevel="1" x14ac:dyDescent="0.25">
      <c r="A1333" s="64">
        <f t="shared" si="112"/>
        <v>55</v>
      </c>
      <c r="B1333" s="64" t="str">
        <f t="shared" si="110"/>
        <v/>
      </c>
      <c r="C1333" s="62">
        <f t="shared" si="113"/>
        <v>5</v>
      </c>
      <c r="D1333" s="62" t="str">
        <f t="shared" si="114"/>
        <v>C</v>
      </c>
      <c r="E1333" s="63">
        <v>1</v>
      </c>
      <c r="F1333" s="63">
        <v>28</v>
      </c>
      <c r="G1333" s="63">
        <v>41</v>
      </c>
      <c r="H1333" s="63">
        <v>8</v>
      </c>
      <c r="I1333" s="63">
        <v>21</v>
      </c>
      <c r="J1333" s="63">
        <v>15</v>
      </c>
      <c r="K1333" s="61">
        <v>5</v>
      </c>
      <c r="L1333" t="s">
        <v>153</v>
      </c>
    </row>
    <row r="1334" spans="1:12" outlineLevel="1" x14ac:dyDescent="0.25">
      <c r="A1334" s="64">
        <f t="shared" si="112"/>
        <v>55</v>
      </c>
      <c r="B1334" s="64" t="str">
        <f t="shared" si="110"/>
        <v/>
      </c>
      <c r="C1334" s="62">
        <f t="shared" si="113"/>
        <v>6</v>
      </c>
      <c r="D1334" s="62" t="str">
        <f t="shared" si="114"/>
        <v>C</v>
      </c>
      <c r="E1334" s="63">
        <v>19</v>
      </c>
      <c r="F1334" s="63">
        <v>53</v>
      </c>
      <c r="G1334" s="63"/>
      <c r="H1334" s="63">
        <v>10</v>
      </c>
      <c r="I1334" s="63">
        <v>39</v>
      </c>
      <c r="J1334" s="63"/>
      <c r="K1334" s="61">
        <v>6</v>
      </c>
      <c r="L1334" t="s">
        <v>153</v>
      </c>
    </row>
    <row r="1335" spans="1:12" outlineLevel="1" x14ac:dyDescent="0.25">
      <c r="A1335" s="64">
        <f t="shared" si="112"/>
        <v>55</v>
      </c>
      <c r="B1335" s="64" t="str">
        <f t="shared" si="110"/>
        <v/>
      </c>
      <c r="C1335" s="62">
        <f t="shared" si="113"/>
        <v>7</v>
      </c>
      <c r="D1335" s="62" t="str">
        <f t="shared" si="114"/>
        <v>C</v>
      </c>
      <c r="E1335" s="63">
        <v>25</v>
      </c>
      <c r="F1335" s="63">
        <v>34</v>
      </c>
      <c r="G1335" s="63">
        <v>2</v>
      </c>
      <c r="H1335" s="63">
        <v>33</v>
      </c>
      <c r="I1335" s="63">
        <v>43</v>
      </c>
      <c r="J1335" s="63">
        <v>50</v>
      </c>
      <c r="K1335" s="61">
        <v>7</v>
      </c>
      <c r="L1335" t="s">
        <v>153</v>
      </c>
    </row>
    <row r="1336" spans="1:12" outlineLevel="1" x14ac:dyDescent="0.25">
      <c r="A1336" s="64">
        <f t="shared" si="112"/>
        <v>55</v>
      </c>
      <c r="B1336" s="64" t="str">
        <f t="shared" si="110"/>
        <v/>
      </c>
      <c r="C1336" s="62">
        <f t="shared" si="113"/>
        <v>8</v>
      </c>
      <c r="D1336" s="62" t="str">
        <f t="shared" si="114"/>
        <v>C</v>
      </c>
      <c r="E1336" s="63">
        <v>29</v>
      </c>
      <c r="F1336" s="63">
        <v>38</v>
      </c>
      <c r="G1336" s="63">
        <v>7</v>
      </c>
      <c r="H1336" s="63">
        <v>36</v>
      </c>
      <c r="I1336" s="63">
        <v>47</v>
      </c>
      <c r="J1336" s="63">
        <v>48</v>
      </c>
      <c r="K1336" s="61">
        <v>8</v>
      </c>
      <c r="L1336" t="s">
        <v>153</v>
      </c>
    </row>
    <row r="1337" spans="1:12" outlineLevel="1" x14ac:dyDescent="0.25">
      <c r="A1337" s="64">
        <f t="shared" si="112"/>
        <v>55</v>
      </c>
      <c r="B1337" s="64" t="str">
        <f t="shared" si="110"/>
        <v/>
      </c>
      <c r="C1337" s="62">
        <f t="shared" si="113"/>
        <v>9</v>
      </c>
      <c r="D1337" s="62" t="str">
        <f t="shared" si="114"/>
        <v>C</v>
      </c>
      <c r="E1337" s="63">
        <v>32</v>
      </c>
      <c r="F1337" s="63">
        <v>42</v>
      </c>
      <c r="G1337" s="63"/>
      <c r="H1337" s="63">
        <v>40</v>
      </c>
      <c r="I1337" s="63">
        <v>51</v>
      </c>
      <c r="J1337" s="63"/>
      <c r="K1337" s="61">
        <v>9</v>
      </c>
      <c r="L1337" t="s">
        <v>153</v>
      </c>
    </row>
    <row r="1338" spans="1:12" outlineLevel="1" x14ac:dyDescent="0.25">
      <c r="A1338" s="64">
        <f t="shared" si="112"/>
        <v>55</v>
      </c>
      <c r="B1338" s="64" t="str">
        <f t="shared" si="110"/>
        <v/>
      </c>
      <c r="C1338" s="62">
        <f t="shared" si="113"/>
        <v>10</v>
      </c>
      <c r="D1338" s="62" t="str">
        <f t="shared" si="114"/>
        <v>C</v>
      </c>
      <c r="E1338" s="63">
        <v>37</v>
      </c>
      <c r="F1338" s="63">
        <v>46</v>
      </c>
      <c r="G1338" s="63">
        <v>52</v>
      </c>
      <c r="H1338" s="63">
        <v>3</v>
      </c>
      <c r="I1338" s="63">
        <v>44</v>
      </c>
      <c r="J1338" s="63">
        <v>6</v>
      </c>
      <c r="K1338" s="61">
        <v>10</v>
      </c>
      <c r="L1338" t="s">
        <v>153</v>
      </c>
    </row>
    <row r="1339" spans="1:12" outlineLevel="1" x14ac:dyDescent="0.25">
      <c r="A1339" s="64">
        <f t="shared" si="112"/>
        <v>55</v>
      </c>
      <c r="B1339" s="64" t="str">
        <f t="shared" si="110"/>
        <v/>
      </c>
      <c r="C1339" s="62">
        <f t="shared" si="113"/>
        <v>1</v>
      </c>
      <c r="D1339" s="62" t="str">
        <f t="shared" si="114"/>
        <v>D</v>
      </c>
      <c r="E1339" s="63">
        <v>6</v>
      </c>
      <c r="F1339" s="63">
        <v>33</v>
      </c>
      <c r="G1339" s="63">
        <v>48</v>
      </c>
      <c r="H1339" s="63">
        <v>19</v>
      </c>
      <c r="I1339" s="63">
        <v>51</v>
      </c>
      <c r="J1339" s="63">
        <v>24</v>
      </c>
      <c r="K1339" s="61">
        <v>1</v>
      </c>
      <c r="L1339" t="s">
        <v>154</v>
      </c>
    </row>
    <row r="1340" spans="1:12" outlineLevel="1" x14ac:dyDescent="0.25">
      <c r="A1340" s="64">
        <f t="shared" si="112"/>
        <v>55</v>
      </c>
      <c r="B1340" s="64" t="str">
        <f t="shared" si="110"/>
        <v/>
      </c>
      <c r="C1340" s="62">
        <f t="shared" si="113"/>
        <v>2</v>
      </c>
      <c r="D1340" s="62" t="str">
        <f t="shared" si="114"/>
        <v>D</v>
      </c>
      <c r="E1340" s="63">
        <v>5</v>
      </c>
      <c r="F1340" s="63">
        <v>18</v>
      </c>
      <c r="G1340" s="63">
        <v>27</v>
      </c>
      <c r="H1340" s="63">
        <v>13</v>
      </c>
      <c r="I1340" s="63">
        <v>54</v>
      </c>
      <c r="J1340" s="63">
        <v>14</v>
      </c>
      <c r="K1340" s="61">
        <v>2</v>
      </c>
      <c r="L1340" t="s">
        <v>154</v>
      </c>
    </row>
    <row r="1341" spans="1:12" outlineLevel="1" x14ac:dyDescent="0.25">
      <c r="A1341" s="64">
        <f t="shared" si="112"/>
        <v>55</v>
      </c>
      <c r="B1341" s="64" t="str">
        <f t="shared" si="110"/>
        <v/>
      </c>
      <c r="C1341" s="62">
        <f t="shared" si="113"/>
        <v>3</v>
      </c>
      <c r="D1341" s="62" t="str">
        <f t="shared" si="114"/>
        <v>D</v>
      </c>
      <c r="E1341" s="63">
        <v>15</v>
      </c>
      <c r="F1341" s="63">
        <v>28</v>
      </c>
      <c r="G1341" s="63">
        <v>40</v>
      </c>
      <c r="H1341" s="63">
        <v>9</v>
      </c>
      <c r="I1341" s="63">
        <v>22</v>
      </c>
      <c r="J1341" s="63">
        <v>20</v>
      </c>
      <c r="K1341" s="61">
        <v>3</v>
      </c>
      <c r="L1341" t="s">
        <v>154</v>
      </c>
    </row>
    <row r="1342" spans="1:12" outlineLevel="1" x14ac:dyDescent="0.25">
      <c r="A1342" s="64">
        <f t="shared" si="112"/>
        <v>55</v>
      </c>
      <c r="B1342" s="64" t="str">
        <f t="shared" si="110"/>
        <v/>
      </c>
      <c r="C1342" s="62">
        <f t="shared" si="113"/>
        <v>4</v>
      </c>
      <c r="D1342" s="62" t="str">
        <f t="shared" si="114"/>
        <v>D</v>
      </c>
      <c r="E1342" s="63">
        <v>11</v>
      </c>
      <c r="F1342" s="63">
        <v>3</v>
      </c>
      <c r="G1342" s="63"/>
      <c r="H1342" s="63">
        <v>12</v>
      </c>
      <c r="I1342" s="63">
        <v>44</v>
      </c>
      <c r="J1342" s="63"/>
      <c r="K1342" s="61">
        <v>4</v>
      </c>
      <c r="L1342" t="s">
        <v>154</v>
      </c>
    </row>
    <row r="1343" spans="1:12" outlineLevel="1" x14ac:dyDescent="0.25">
      <c r="A1343" s="64">
        <f t="shared" si="112"/>
        <v>55</v>
      </c>
      <c r="B1343" s="64" t="str">
        <f t="shared" si="110"/>
        <v/>
      </c>
      <c r="C1343" s="62">
        <f t="shared" si="113"/>
        <v>5</v>
      </c>
      <c r="D1343" s="62" t="str">
        <f t="shared" si="114"/>
        <v>D</v>
      </c>
      <c r="E1343" s="63">
        <v>17</v>
      </c>
      <c r="F1343" s="63">
        <v>30</v>
      </c>
      <c r="G1343" s="63">
        <v>7</v>
      </c>
      <c r="H1343" s="63">
        <v>23</v>
      </c>
      <c r="I1343" s="63">
        <v>36</v>
      </c>
      <c r="J1343" s="63">
        <v>26</v>
      </c>
      <c r="K1343" s="61">
        <v>5</v>
      </c>
      <c r="L1343" t="s">
        <v>154</v>
      </c>
    </row>
    <row r="1344" spans="1:12" outlineLevel="1" x14ac:dyDescent="0.25">
      <c r="A1344" s="64">
        <f t="shared" si="112"/>
        <v>55</v>
      </c>
      <c r="B1344" s="64" t="str">
        <f t="shared" si="110"/>
        <v/>
      </c>
      <c r="C1344" s="62">
        <f t="shared" si="113"/>
        <v>6</v>
      </c>
      <c r="D1344" s="62" t="str">
        <f t="shared" si="114"/>
        <v>D</v>
      </c>
      <c r="E1344" s="63">
        <v>2</v>
      </c>
      <c r="F1344" s="63">
        <v>41</v>
      </c>
      <c r="G1344" s="63"/>
      <c r="H1344" s="63">
        <v>1</v>
      </c>
      <c r="I1344" s="63">
        <v>37</v>
      </c>
      <c r="J1344" s="63"/>
      <c r="K1344" s="61">
        <v>6</v>
      </c>
      <c r="L1344" t="s">
        <v>154</v>
      </c>
    </row>
    <row r="1345" spans="1:13" outlineLevel="1" x14ac:dyDescent="0.25">
      <c r="A1345" s="64">
        <f t="shared" si="112"/>
        <v>55</v>
      </c>
      <c r="B1345" s="64" t="str">
        <f t="shared" si="110"/>
        <v/>
      </c>
      <c r="C1345" s="62">
        <f t="shared" si="113"/>
        <v>7</v>
      </c>
      <c r="D1345" s="62" t="str">
        <f t="shared" si="114"/>
        <v>D</v>
      </c>
      <c r="E1345" s="63">
        <v>25</v>
      </c>
      <c r="F1345" s="63">
        <v>38</v>
      </c>
      <c r="G1345" s="63">
        <v>10</v>
      </c>
      <c r="H1345" s="63">
        <v>31</v>
      </c>
      <c r="I1345" s="63">
        <v>32</v>
      </c>
      <c r="J1345" s="63">
        <v>16</v>
      </c>
      <c r="K1345" s="61">
        <v>7</v>
      </c>
      <c r="L1345" t="s">
        <v>154</v>
      </c>
    </row>
    <row r="1346" spans="1:13" outlineLevel="1" x14ac:dyDescent="0.25">
      <c r="A1346" s="64">
        <f t="shared" si="112"/>
        <v>55</v>
      </c>
      <c r="B1346" s="64" t="str">
        <f t="shared" si="110"/>
        <v/>
      </c>
      <c r="C1346" s="62">
        <f t="shared" si="113"/>
        <v>8</v>
      </c>
      <c r="D1346" s="62" t="str">
        <f t="shared" si="114"/>
        <v>D</v>
      </c>
      <c r="E1346" s="63">
        <v>29</v>
      </c>
      <c r="F1346" s="63">
        <v>42</v>
      </c>
      <c r="G1346" s="63">
        <v>21</v>
      </c>
      <c r="H1346" s="63">
        <v>35</v>
      </c>
      <c r="I1346" s="63">
        <v>53</v>
      </c>
      <c r="J1346" s="63">
        <v>49</v>
      </c>
      <c r="K1346" s="61">
        <v>8</v>
      </c>
      <c r="L1346" t="s">
        <v>154</v>
      </c>
    </row>
    <row r="1347" spans="1:13" outlineLevel="1" x14ac:dyDescent="0.25">
      <c r="A1347" s="64">
        <f t="shared" si="112"/>
        <v>55</v>
      </c>
      <c r="B1347" s="64" t="str">
        <f t="shared" si="110"/>
        <v/>
      </c>
      <c r="C1347" s="62">
        <f t="shared" si="113"/>
        <v>9</v>
      </c>
      <c r="D1347" s="62" t="str">
        <f t="shared" si="114"/>
        <v>D</v>
      </c>
      <c r="E1347" s="63">
        <v>45</v>
      </c>
      <c r="F1347" s="63">
        <v>46</v>
      </c>
      <c r="G1347" s="63"/>
      <c r="H1347" s="63">
        <v>47</v>
      </c>
      <c r="I1347" s="63">
        <v>52</v>
      </c>
      <c r="J1347" s="63"/>
      <c r="K1347" s="61">
        <v>9</v>
      </c>
      <c r="L1347" t="s">
        <v>154</v>
      </c>
    </row>
    <row r="1348" spans="1:13" ht="15.75" outlineLevel="1" thickBot="1" x14ac:dyDescent="0.3">
      <c r="A1348" s="64">
        <f t="shared" si="112"/>
        <v>55</v>
      </c>
      <c r="B1348" s="64" t="str">
        <f t="shared" si="110"/>
        <v/>
      </c>
      <c r="C1348" s="62">
        <f t="shared" si="113"/>
        <v>10</v>
      </c>
      <c r="D1348" s="62" t="str">
        <f t="shared" si="114"/>
        <v>D</v>
      </c>
      <c r="E1348" s="63">
        <v>34</v>
      </c>
      <c r="F1348" s="63">
        <v>50</v>
      </c>
      <c r="G1348" s="63">
        <v>8</v>
      </c>
      <c r="H1348" s="63">
        <v>4</v>
      </c>
      <c r="I1348" s="63">
        <v>43</v>
      </c>
      <c r="J1348" s="63">
        <v>39</v>
      </c>
      <c r="K1348" s="61">
        <v>10</v>
      </c>
      <c r="L1348" t="s">
        <v>154</v>
      </c>
    </row>
    <row r="1349" spans="1:13" ht="15.75" thickTop="1" x14ac:dyDescent="0.25">
      <c r="A1349" s="52">
        <v>56</v>
      </c>
      <c r="B1349" s="52" t="str">
        <f t="shared" ref="B1349:B1412" si="115">IF(A1349&lt;&gt;$B$3,"",$B$3&amp;"-"&amp;D1349&amp;"-"&amp;C1349)</f>
        <v/>
      </c>
      <c r="C1349" s="58">
        <f t="shared" si="113"/>
        <v>1</v>
      </c>
      <c r="D1349" s="58" t="str">
        <f t="shared" si="114"/>
        <v>A</v>
      </c>
      <c r="E1349" s="59">
        <v>1</v>
      </c>
      <c r="F1349" s="59">
        <v>2</v>
      </c>
      <c r="G1349" s="59">
        <v>41</v>
      </c>
      <c r="H1349" s="59">
        <v>3</v>
      </c>
      <c r="I1349" s="59">
        <v>4</v>
      </c>
      <c r="J1349" s="59">
        <v>44</v>
      </c>
      <c r="K1349" s="61">
        <v>1</v>
      </c>
      <c r="L1349" t="s">
        <v>151</v>
      </c>
      <c r="M1349" s="186" t="s">
        <v>281</v>
      </c>
    </row>
    <row r="1350" spans="1:13" outlineLevel="1" x14ac:dyDescent="0.25">
      <c r="A1350" s="52">
        <f t="shared" ref="A1350:A1413" si="116">A1349</f>
        <v>56</v>
      </c>
      <c r="B1350" s="52" t="str">
        <f t="shared" si="115"/>
        <v/>
      </c>
      <c r="C1350" s="58">
        <f t="shared" si="113"/>
        <v>2</v>
      </c>
      <c r="D1350" s="58" t="str">
        <f t="shared" si="114"/>
        <v>A</v>
      </c>
      <c r="E1350" s="59">
        <v>5</v>
      </c>
      <c r="F1350" s="59">
        <v>6</v>
      </c>
      <c r="G1350" s="59">
        <v>45</v>
      </c>
      <c r="H1350" s="59">
        <v>7</v>
      </c>
      <c r="I1350" s="59">
        <v>8</v>
      </c>
      <c r="J1350" s="59">
        <v>48</v>
      </c>
      <c r="K1350" s="61">
        <v>2</v>
      </c>
      <c r="L1350" t="s">
        <v>151</v>
      </c>
    </row>
    <row r="1351" spans="1:13" outlineLevel="1" x14ac:dyDescent="0.25">
      <c r="A1351" s="52">
        <f t="shared" si="116"/>
        <v>56</v>
      </c>
      <c r="B1351" s="52" t="str">
        <f t="shared" si="115"/>
        <v/>
      </c>
      <c r="C1351" s="58">
        <f t="shared" si="113"/>
        <v>3</v>
      </c>
      <c r="D1351" s="58" t="str">
        <f t="shared" si="114"/>
        <v>A</v>
      </c>
      <c r="E1351" s="59">
        <v>9</v>
      </c>
      <c r="F1351" s="59">
        <v>10</v>
      </c>
      <c r="G1351" s="59">
        <v>49</v>
      </c>
      <c r="H1351" s="59">
        <v>11</v>
      </c>
      <c r="I1351" s="59">
        <v>12</v>
      </c>
      <c r="J1351" s="59">
        <v>52</v>
      </c>
      <c r="K1351" s="61">
        <v>3</v>
      </c>
      <c r="L1351" t="s">
        <v>151</v>
      </c>
    </row>
    <row r="1352" spans="1:13" outlineLevel="1" x14ac:dyDescent="0.25">
      <c r="A1352" s="52">
        <f t="shared" si="116"/>
        <v>56</v>
      </c>
      <c r="B1352" s="52" t="str">
        <f t="shared" si="115"/>
        <v/>
      </c>
      <c r="C1352" s="58">
        <f t="shared" si="113"/>
        <v>4</v>
      </c>
      <c r="D1352" s="58" t="str">
        <f t="shared" si="114"/>
        <v>A</v>
      </c>
      <c r="E1352" s="59">
        <v>13</v>
      </c>
      <c r="F1352" s="59">
        <v>14</v>
      </c>
      <c r="G1352" s="59">
        <v>43</v>
      </c>
      <c r="H1352" s="59">
        <v>15</v>
      </c>
      <c r="I1352" s="59">
        <v>16</v>
      </c>
      <c r="J1352" s="59">
        <v>50</v>
      </c>
      <c r="K1352" s="61">
        <v>4</v>
      </c>
      <c r="L1352" t="s">
        <v>151</v>
      </c>
    </row>
    <row r="1353" spans="1:13" outlineLevel="1" x14ac:dyDescent="0.25">
      <c r="A1353" s="52">
        <f t="shared" si="116"/>
        <v>56</v>
      </c>
      <c r="B1353" s="52" t="str">
        <f t="shared" si="115"/>
        <v/>
      </c>
      <c r="C1353" s="58">
        <f t="shared" si="113"/>
        <v>5</v>
      </c>
      <c r="D1353" s="58" t="str">
        <f t="shared" si="114"/>
        <v>A</v>
      </c>
      <c r="E1353" s="59">
        <v>17</v>
      </c>
      <c r="F1353" s="59">
        <v>18</v>
      </c>
      <c r="G1353" s="59">
        <v>53</v>
      </c>
      <c r="H1353" s="59">
        <v>19</v>
      </c>
      <c r="I1353" s="59">
        <v>20</v>
      </c>
      <c r="J1353" s="59">
        <v>54</v>
      </c>
      <c r="K1353" s="61">
        <v>5</v>
      </c>
      <c r="L1353" t="s">
        <v>151</v>
      </c>
    </row>
    <row r="1354" spans="1:13" outlineLevel="1" x14ac:dyDescent="0.25">
      <c r="A1354" s="52">
        <f t="shared" si="116"/>
        <v>56</v>
      </c>
      <c r="B1354" s="52" t="str">
        <f t="shared" si="115"/>
        <v/>
      </c>
      <c r="C1354" s="58">
        <f t="shared" si="113"/>
        <v>6</v>
      </c>
      <c r="D1354" s="58" t="str">
        <f t="shared" si="114"/>
        <v>A</v>
      </c>
      <c r="E1354" s="59">
        <v>21</v>
      </c>
      <c r="F1354" s="59">
        <v>22</v>
      </c>
      <c r="G1354" s="59"/>
      <c r="H1354" s="59">
        <v>23</v>
      </c>
      <c r="I1354" s="59">
        <v>24</v>
      </c>
      <c r="J1354" s="59"/>
      <c r="K1354" s="61">
        <v>6</v>
      </c>
      <c r="L1354" t="s">
        <v>151</v>
      </c>
    </row>
    <row r="1355" spans="1:13" outlineLevel="1" x14ac:dyDescent="0.25">
      <c r="A1355" s="52">
        <f t="shared" si="116"/>
        <v>56</v>
      </c>
      <c r="B1355" s="52" t="str">
        <f t="shared" si="115"/>
        <v/>
      </c>
      <c r="C1355" s="58">
        <f t="shared" si="113"/>
        <v>7</v>
      </c>
      <c r="D1355" s="58" t="str">
        <f t="shared" si="114"/>
        <v>A</v>
      </c>
      <c r="E1355" s="59">
        <v>25</v>
      </c>
      <c r="F1355" s="59">
        <v>26</v>
      </c>
      <c r="G1355" s="59">
        <v>55</v>
      </c>
      <c r="H1355" s="59">
        <v>27</v>
      </c>
      <c r="I1355" s="59">
        <v>28</v>
      </c>
      <c r="J1355" s="59">
        <v>56</v>
      </c>
      <c r="K1355" s="61">
        <v>7</v>
      </c>
      <c r="L1355" t="s">
        <v>151</v>
      </c>
    </row>
    <row r="1356" spans="1:13" outlineLevel="1" x14ac:dyDescent="0.25">
      <c r="A1356" s="52">
        <f t="shared" si="116"/>
        <v>56</v>
      </c>
      <c r="B1356" s="52" t="str">
        <f t="shared" si="115"/>
        <v/>
      </c>
      <c r="C1356" s="58">
        <f t="shared" si="113"/>
        <v>8</v>
      </c>
      <c r="D1356" s="58" t="str">
        <f t="shared" si="114"/>
        <v>A</v>
      </c>
      <c r="E1356" s="59">
        <v>29</v>
      </c>
      <c r="F1356" s="59">
        <v>30</v>
      </c>
      <c r="G1356" s="59">
        <v>47</v>
      </c>
      <c r="H1356" s="59">
        <v>31</v>
      </c>
      <c r="I1356" s="59">
        <v>32</v>
      </c>
      <c r="J1356" s="59">
        <v>42</v>
      </c>
      <c r="K1356" s="61">
        <v>8</v>
      </c>
      <c r="L1356" t="s">
        <v>151</v>
      </c>
    </row>
    <row r="1357" spans="1:13" outlineLevel="1" x14ac:dyDescent="0.25">
      <c r="A1357" s="52">
        <f t="shared" si="116"/>
        <v>56</v>
      </c>
      <c r="B1357" s="52" t="str">
        <f t="shared" si="115"/>
        <v/>
      </c>
      <c r="C1357" s="58">
        <f t="shared" si="113"/>
        <v>9</v>
      </c>
      <c r="D1357" s="58" t="str">
        <f t="shared" si="114"/>
        <v>A</v>
      </c>
      <c r="E1357" s="59">
        <v>33</v>
      </c>
      <c r="F1357" s="59">
        <v>34</v>
      </c>
      <c r="G1357" s="59"/>
      <c r="H1357" s="59">
        <v>35</v>
      </c>
      <c r="I1357" s="59">
        <v>36</v>
      </c>
      <c r="J1357" s="59"/>
      <c r="K1357" s="61">
        <v>9</v>
      </c>
      <c r="L1357" t="s">
        <v>151</v>
      </c>
    </row>
    <row r="1358" spans="1:13" outlineLevel="1" x14ac:dyDescent="0.25">
      <c r="A1358" s="52">
        <f t="shared" si="116"/>
        <v>56</v>
      </c>
      <c r="B1358" s="52" t="str">
        <f t="shared" si="115"/>
        <v/>
      </c>
      <c r="C1358" s="58">
        <f t="shared" si="113"/>
        <v>10</v>
      </c>
      <c r="D1358" s="58" t="str">
        <f t="shared" si="114"/>
        <v>A</v>
      </c>
      <c r="E1358" s="59">
        <v>37</v>
      </c>
      <c r="F1358" s="59">
        <v>38</v>
      </c>
      <c r="G1358" s="59">
        <v>51</v>
      </c>
      <c r="H1358" s="59">
        <v>39</v>
      </c>
      <c r="I1358" s="59">
        <v>40</v>
      </c>
      <c r="J1358" s="59">
        <v>46</v>
      </c>
      <c r="K1358" s="61">
        <v>10</v>
      </c>
      <c r="L1358" t="s">
        <v>151</v>
      </c>
    </row>
    <row r="1359" spans="1:13" outlineLevel="1" x14ac:dyDescent="0.25">
      <c r="A1359" s="52">
        <f t="shared" si="116"/>
        <v>56</v>
      </c>
      <c r="B1359" s="52" t="str">
        <f t="shared" si="115"/>
        <v/>
      </c>
      <c r="C1359" s="58">
        <f t="shared" si="113"/>
        <v>1</v>
      </c>
      <c r="D1359" s="58" t="str">
        <f t="shared" si="114"/>
        <v>B</v>
      </c>
      <c r="E1359" s="59">
        <v>1</v>
      </c>
      <c r="F1359" s="59">
        <v>6</v>
      </c>
      <c r="G1359" s="59">
        <v>50</v>
      </c>
      <c r="H1359" s="59">
        <v>11</v>
      </c>
      <c r="I1359" s="59">
        <v>21</v>
      </c>
      <c r="J1359" s="59">
        <v>8</v>
      </c>
      <c r="K1359" s="61">
        <v>1</v>
      </c>
      <c r="L1359" t="s">
        <v>152</v>
      </c>
    </row>
    <row r="1360" spans="1:13" outlineLevel="1" x14ac:dyDescent="0.25">
      <c r="A1360" s="52">
        <f t="shared" si="116"/>
        <v>56</v>
      </c>
      <c r="B1360" s="52" t="str">
        <f t="shared" si="115"/>
        <v/>
      </c>
      <c r="C1360" s="58">
        <f t="shared" si="113"/>
        <v>2</v>
      </c>
      <c r="D1360" s="58" t="str">
        <f t="shared" si="114"/>
        <v>B</v>
      </c>
      <c r="E1360" s="59">
        <v>5</v>
      </c>
      <c r="F1360" s="59">
        <v>10</v>
      </c>
      <c r="G1360" s="59">
        <v>49</v>
      </c>
      <c r="H1360" s="59">
        <v>15</v>
      </c>
      <c r="I1360" s="59">
        <v>20</v>
      </c>
      <c r="J1360" s="59">
        <v>12</v>
      </c>
      <c r="K1360" s="61">
        <v>2</v>
      </c>
      <c r="L1360" t="s">
        <v>152</v>
      </c>
    </row>
    <row r="1361" spans="1:12" outlineLevel="1" x14ac:dyDescent="0.25">
      <c r="A1361" s="52">
        <f t="shared" si="116"/>
        <v>56</v>
      </c>
      <c r="B1361" s="52" t="str">
        <f t="shared" si="115"/>
        <v/>
      </c>
      <c r="C1361" s="58">
        <f t="shared" si="113"/>
        <v>3</v>
      </c>
      <c r="D1361" s="58" t="str">
        <f t="shared" si="114"/>
        <v>B</v>
      </c>
      <c r="E1361" s="59">
        <v>9</v>
      </c>
      <c r="F1361" s="59">
        <v>14</v>
      </c>
      <c r="G1361" s="59">
        <v>53</v>
      </c>
      <c r="H1361" s="59">
        <v>19</v>
      </c>
      <c r="I1361" s="59">
        <v>24</v>
      </c>
      <c r="J1361" s="59">
        <v>55</v>
      </c>
      <c r="K1361" s="61">
        <v>3</v>
      </c>
      <c r="L1361" t="s">
        <v>152</v>
      </c>
    </row>
    <row r="1362" spans="1:12" outlineLevel="1" x14ac:dyDescent="0.25">
      <c r="A1362" s="52">
        <f t="shared" si="116"/>
        <v>56</v>
      </c>
      <c r="B1362" s="52" t="str">
        <f t="shared" si="115"/>
        <v/>
      </c>
      <c r="C1362" s="58">
        <f t="shared" si="113"/>
        <v>4</v>
      </c>
      <c r="D1362" s="58" t="str">
        <f t="shared" si="114"/>
        <v>B</v>
      </c>
      <c r="E1362" s="59">
        <v>13</v>
      </c>
      <c r="F1362" s="59">
        <v>18</v>
      </c>
      <c r="G1362" s="59">
        <v>54</v>
      </c>
      <c r="H1362" s="59">
        <v>23</v>
      </c>
      <c r="I1362" s="59">
        <v>28</v>
      </c>
      <c r="J1362" s="59">
        <v>56</v>
      </c>
      <c r="K1362" s="61">
        <v>4</v>
      </c>
      <c r="L1362" t="s">
        <v>152</v>
      </c>
    </row>
    <row r="1363" spans="1:12" outlineLevel="1" x14ac:dyDescent="0.25">
      <c r="A1363" s="52">
        <f t="shared" si="116"/>
        <v>56</v>
      </c>
      <c r="B1363" s="52" t="str">
        <f t="shared" si="115"/>
        <v/>
      </c>
      <c r="C1363" s="58">
        <f t="shared" si="113"/>
        <v>5</v>
      </c>
      <c r="D1363" s="58" t="str">
        <f t="shared" si="114"/>
        <v>B</v>
      </c>
      <c r="E1363" s="59">
        <v>17</v>
      </c>
      <c r="F1363" s="59">
        <v>22</v>
      </c>
      <c r="G1363" s="59">
        <v>7</v>
      </c>
      <c r="H1363" s="59">
        <v>27</v>
      </c>
      <c r="I1363" s="59">
        <v>33</v>
      </c>
      <c r="J1363" s="59">
        <v>46</v>
      </c>
      <c r="K1363" s="61">
        <v>5</v>
      </c>
      <c r="L1363" t="s">
        <v>152</v>
      </c>
    </row>
    <row r="1364" spans="1:12" outlineLevel="1" x14ac:dyDescent="0.25">
      <c r="A1364" s="52">
        <f t="shared" si="116"/>
        <v>56</v>
      </c>
      <c r="B1364" s="52" t="str">
        <f t="shared" si="115"/>
        <v/>
      </c>
      <c r="C1364" s="58">
        <f t="shared" si="113"/>
        <v>6</v>
      </c>
      <c r="D1364" s="58" t="str">
        <f t="shared" si="114"/>
        <v>B</v>
      </c>
      <c r="E1364" s="59">
        <v>16</v>
      </c>
      <c r="F1364" s="59">
        <v>26</v>
      </c>
      <c r="G1364" s="59"/>
      <c r="H1364" s="59">
        <v>31</v>
      </c>
      <c r="I1364" s="59">
        <v>37</v>
      </c>
      <c r="J1364" s="59"/>
      <c r="K1364" s="61">
        <v>6</v>
      </c>
      <c r="L1364" t="s">
        <v>152</v>
      </c>
    </row>
    <row r="1365" spans="1:12" outlineLevel="1" x14ac:dyDescent="0.25">
      <c r="A1365" s="52">
        <f t="shared" si="116"/>
        <v>56</v>
      </c>
      <c r="B1365" s="52" t="str">
        <f t="shared" si="115"/>
        <v/>
      </c>
      <c r="C1365" s="58">
        <f t="shared" si="113"/>
        <v>7</v>
      </c>
      <c r="D1365" s="58" t="str">
        <f t="shared" si="114"/>
        <v>B</v>
      </c>
      <c r="E1365" s="59">
        <v>25</v>
      </c>
      <c r="F1365" s="59">
        <v>30</v>
      </c>
      <c r="G1365" s="59">
        <v>4</v>
      </c>
      <c r="H1365" s="59">
        <v>35</v>
      </c>
      <c r="I1365" s="59">
        <v>40</v>
      </c>
      <c r="J1365" s="59">
        <v>2</v>
      </c>
      <c r="K1365" s="61">
        <v>7</v>
      </c>
      <c r="L1365" t="s">
        <v>152</v>
      </c>
    </row>
    <row r="1366" spans="1:12" outlineLevel="1" x14ac:dyDescent="0.25">
      <c r="A1366" s="52">
        <f t="shared" si="116"/>
        <v>56</v>
      </c>
      <c r="B1366" s="52" t="str">
        <f t="shared" si="115"/>
        <v/>
      </c>
      <c r="C1366" s="58">
        <f t="shared" si="113"/>
        <v>8</v>
      </c>
      <c r="D1366" s="58" t="str">
        <f t="shared" si="114"/>
        <v>B</v>
      </c>
      <c r="E1366" s="59">
        <v>29</v>
      </c>
      <c r="F1366" s="59">
        <v>34</v>
      </c>
      <c r="G1366" s="59">
        <v>45</v>
      </c>
      <c r="H1366" s="59">
        <v>39</v>
      </c>
      <c r="I1366" s="59">
        <v>44</v>
      </c>
      <c r="J1366" s="59">
        <v>51</v>
      </c>
      <c r="K1366" s="61">
        <v>8</v>
      </c>
      <c r="L1366" t="s">
        <v>152</v>
      </c>
    </row>
    <row r="1367" spans="1:12" outlineLevel="1" x14ac:dyDescent="0.25">
      <c r="A1367" s="52">
        <f t="shared" si="116"/>
        <v>56</v>
      </c>
      <c r="B1367" s="52" t="str">
        <f t="shared" si="115"/>
        <v/>
      </c>
      <c r="C1367" s="58">
        <f t="shared" si="113"/>
        <v>9</v>
      </c>
      <c r="D1367" s="58" t="str">
        <f t="shared" si="114"/>
        <v>B</v>
      </c>
      <c r="E1367" s="59">
        <v>32</v>
      </c>
      <c r="F1367" s="59">
        <v>38</v>
      </c>
      <c r="G1367" s="59"/>
      <c r="H1367" s="59">
        <v>43</v>
      </c>
      <c r="I1367" s="59">
        <v>48</v>
      </c>
      <c r="J1367" s="59"/>
      <c r="K1367" s="61">
        <v>9</v>
      </c>
      <c r="L1367" t="s">
        <v>152</v>
      </c>
    </row>
    <row r="1368" spans="1:12" outlineLevel="1" x14ac:dyDescent="0.25">
      <c r="A1368" s="52">
        <f t="shared" si="116"/>
        <v>56</v>
      </c>
      <c r="B1368" s="52" t="str">
        <f t="shared" si="115"/>
        <v/>
      </c>
      <c r="C1368" s="58">
        <f t="shared" si="113"/>
        <v>10</v>
      </c>
      <c r="D1368" s="58" t="str">
        <f t="shared" si="114"/>
        <v>B</v>
      </c>
      <c r="E1368" s="59">
        <v>3</v>
      </c>
      <c r="F1368" s="59">
        <v>36</v>
      </c>
      <c r="G1368" s="59">
        <v>41</v>
      </c>
      <c r="H1368" s="59">
        <v>52</v>
      </c>
      <c r="I1368" s="59">
        <v>42</v>
      </c>
      <c r="J1368" s="59">
        <v>47</v>
      </c>
      <c r="K1368" s="61">
        <v>10</v>
      </c>
      <c r="L1368" t="s">
        <v>152</v>
      </c>
    </row>
    <row r="1369" spans="1:12" outlineLevel="1" x14ac:dyDescent="0.25">
      <c r="A1369" s="52">
        <f t="shared" si="116"/>
        <v>56</v>
      </c>
      <c r="B1369" s="52" t="str">
        <f t="shared" si="115"/>
        <v/>
      </c>
      <c r="C1369" s="58">
        <f t="shared" si="113"/>
        <v>1</v>
      </c>
      <c r="D1369" s="58" t="str">
        <f t="shared" si="114"/>
        <v>C</v>
      </c>
      <c r="E1369" s="59">
        <v>5</v>
      </c>
      <c r="F1369" s="59">
        <v>14</v>
      </c>
      <c r="G1369" s="59">
        <v>41</v>
      </c>
      <c r="H1369" s="59">
        <v>12</v>
      </c>
      <c r="I1369" s="59">
        <v>23</v>
      </c>
      <c r="J1369" s="59">
        <v>37</v>
      </c>
      <c r="K1369" s="61">
        <v>1</v>
      </c>
      <c r="L1369" t="s">
        <v>153</v>
      </c>
    </row>
    <row r="1370" spans="1:12" outlineLevel="1" x14ac:dyDescent="0.25">
      <c r="A1370" s="52">
        <f t="shared" si="116"/>
        <v>56</v>
      </c>
      <c r="B1370" s="52" t="str">
        <f t="shared" si="115"/>
        <v/>
      </c>
      <c r="C1370" s="58">
        <f t="shared" si="113"/>
        <v>2</v>
      </c>
      <c r="D1370" s="58" t="str">
        <f t="shared" si="114"/>
        <v>C</v>
      </c>
      <c r="E1370" s="59">
        <v>9</v>
      </c>
      <c r="F1370" s="59">
        <v>18</v>
      </c>
      <c r="G1370" s="59">
        <v>2</v>
      </c>
      <c r="H1370" s="59">
        <v>16</v>
      </c>
      <c r="I1370" s="59">
        <v>27</v>
      </c>
      <c r="J1370" s="59">
        <v>21</v>
      </c>
      <c r="K1370" s="61">
        <v>2</v>
      </c>
      <c r="L1370" t="s">
        <v>153</v>
      </c>
    </row>
    <row r="1371" spans="1:12" outlineLevel="1" x14ac:dyDescent="0.25">
      <c r="A1371" s="52">
        <f t="shared" si="116"/>
        <v>56</v>
      </c>
      <c r="B1371" s="52" t="str">
        <f t="shared" si="115"/>
        <v/>
      </c>
      <c r="C1371" s="58">
        <f t="shared" si="113"/>
        <v>3</v>
      </c>
      <c r="D1371" s="58" t="str">
        <f t="shared" si="114"/>
        <v>C</v>
      </c>
      <c r="E1371" s="59">
        <v>1</v>
      </c>
      <c r="F1371" s="59">
        <v>10</v>
      </c>
      <c r="G1371" s="59">
        <v>45</v>
      </c>
      <c r="H1371" s="59">
        <v>8</v>
      </c>
      <c r="I1371" s="59">
        <v>19</v>
      </c>
      <c r="J1371" s="59">
        <v>49</v>
      </c>
      <c r="K1371" s="61">
        <v>3</v>
      </c>
      <c r="L1371" t="s">
        <v>153</v>
      </c>
    </row>
    <row r="1372" spans="1:12" outlineLevel="1" x14ac:dyDescent="0.25">
      <c r="A1372" s="52">
        <f t="shared" si="116"/>
        <v>56</v>
      </c>
      <c r="B1372" s="52" t="str">
        <f t="shared" si="115"/>
        <v/>
      </c>
      <c r="C1372" s="58">
        <f t="shared" si="113"/>
        <v>4</v>
      </c>
      <c r="D1372" s="58" t="str">
        <f t="shared" si="114"/>
        <v>C</v>
      </c>
      <c r="E1372" s="59">
        <v>13</v>
      </c>
      <c r="F1372" s="59">
        <v>22</v>
      </c>
      <c r="G1372" s="59">
        <v>6</v>
      </c>
      <c r="H1372" s="59">
        <v>20</v>
      </c>
      <c r="I1372" s="59">
        <v>31</v>
      </c>
      <c r="J1372" s="59">
        <v>7</v>
      </c>
      <c r="K1372" s="61">
        <v>4</v>
      </c>
      <c r="L1372" t="s">
        <v>153</v>
      </c>
    </row>
    <row r="1373" spans="1:12" outlineLevel="1" x14ac:dyDescent="0.25">
      <c r="A1373" s="52">
        <f t="shared" si="116"/>
        <v>56</v>
      </c>
      <c r="B1373" s="52" t="str">
        <f t="shared" si="115"/>
        <v/>
      </c>
      <c r="C1373" s="58">
        <f t="shared" si="113"/>
        <v>5</v>
      </c>
      <c r="D1373" s="58" t="str">
        <f t="shared" si="114"/>
        <v>C</v>
      </c>
      <c r="E1373" s="59">
        <v>17</v>
      </c>
      <c r="F1373" s="59">
        <v>26</v>
      </c>
      <c r="G1373" s="59">
        <v>50</v>
      </c>
      <c r="H1373" s="59">
        <v>24</v>
      </c>
      <c r="I1373" s="59">
        <v>35</v>
      </c>
      <c r="J1373" s="59">
        <v>11</v>
      </c>
      <c r="K1373" s="61">
        <v>5</v>
      </c>
      <c r="L1373" t="s">
        <v>153</v>
      </c>
    </row>
    <row r="1374" spans="1:12" outlineLevel="1" x14ac:dyDescent="0.25">
      <c r="A1374" s="52">
        <f t="shared" si="116"/>
        <v>56</v>
      </c>
      <c r="B1374" s="52" t="str">
        <f t="shared" si="115"/>
        <v/>
      </c>
      <c r="C1374" s="58">
        <f t="shared" si="113"/>
        <v>6</v>
      </c>
      <c r="D1374" s="58" t="str">
        <f t="shared" si="114"/>
        <v>C</v>
      </c>
      <c r="E1374" s="59">
        <v>44</v>
      </c>
      <c r="F1374" s="59">
        <v>30</v>
      </c>
      <c r="G1374" s="59"/>
      <c r="H1374" s="59">
        <v>28</v>
      </c>
      <c r="I1374" s="59">
        <v>39</v>
      </c>
      <c r="J1374" s="59"/>
      <c r="K1374" s="61">
        <v>6</v>
      </c>
      <c r="L1374" t="s">
        <v>153</v>
      </c>
    </row>
    <row r="1375" spans="1:12" outlineLevel="1" x14ac:dyDescent="0.25">
      <c r="A1375" s="52">
        <f t="shared" si="116"/>
        <v>56</v>
      </c>
      <c r="B1375" s="52" t="str">
        <f t="shared" si="115"/>
        <v/>
      </c>
      <c r="C1375" s="58">
        <f t="shared" si="113"/>
        <v>7</v>
      </c>
      <c r="D1375" s="58" t="str">
        <f t="shared" si="114"/>
        <v>C</v>
      </c>
      <c r="E1375" s="59">
        <v>25</v>
      </c>
      <c r="F1375" s="59">
        <v>34</v>
      </c>
      <c r="G1375" s="59">
        <v>4</v>
      </c>
      <c r="H1375" s="59">
        <v>32</v>
      </c>
      <c r="I1375" s="59">
        <v>43</v>
      </c>
      <c r="J1375" s="59">
        <v>15</v>
      </c>
      <c r="K1375" s="61">
        <v>7</v>
      </c>
      <c r="L1375" t="s">
        <v>153</v>
      </c>
    </row>
    <row r="1376" spans="1:12" outlineLevel="1" x14ac:dyDescent="0.25">
      <c r="A1376" s="52">
        <f t="shared" si="116"/>
        <v>56</v>
      </c>
      <c r="B1376" s="52" t="str">
        <f t="shared" si="115"/>
        <v/>
      </c>
      <c r="C1376" s="58">
        <f t="shared" si="113"/>
        <v>8</v>
      </c>
      <c r="D1376" s="58" t="str">
        <f t="shared" si="114"/>
        <v>C</v>
      </c>
      <c r="E1376" s="59">
        <v>29</v>
      </c>
      <c r="F1376" s="59">
        <v>38</v>
      </c>
      <c r="G1376" s="59">
        <v>48</v>
      </c>
      <c r="H1376" s="59">
        <v>36</v>
      </c>
      <c r="I1376" s="59">
        <v>47</v>
      </c>
      <c r="J1376" s="59">
        <v>40</v>
      </c>
      <c r="K1376" s="61">
        <v>8</v>
      </c>
      <c r="L1376" t="s">
        <v>153</v>
      </c>
    </row>
    <row r="1377" spans="1:13" outlineLevel="1" x14ac:dyDescent="0.25">
      <c r="A1377" s="52">
        <f t="shared" si="116"/>
        <v>56</v>
      </c>
      <c r="B1377" s="52" t="str">
        <f t="shared" si="115"/>
        <v/>
      </c>
      <c r="C1377" s="58">
        <f t="shared" si="113"/>
        <v>9</v>
      </c>
      <c r="D1377" s="58" t="str">
        <f t="shared" si="114"/>
        <v>C</v>
      </c>
      <c r="E1377" s="59">
        <v>56</v>
      </c>
      <c r="F1377" s="59">
        <v>42</v>
      </c>
      <c r="G1377" s="59"/>
      <c r="H1377" s="59">
        <v>54</v>
      </c>
      <c r="I1377" s="59">
        <v>51</v>
      </c>
      <c r="J1377" s="59"/>
      <c r="K1377" s="61">
        <v>9</v>
      </c>
      <c r="L1377" t="s">
        <v>153</v>
      </c>
    </row>
    <row r="1378" spans="1:13" outlineLevel="1" x14ac:dyDescent="0.25">
      <c r="A1378" s="52">
        <f t="shared" si="116"/>
        <v>56</v>
      </c>
      <c r="B1378" s="52" t="str">
        <f t="shared" si="115"/>
        <v/>
      </c>
      <c r="C1378" s="58">
        <f t="shared" si="113"/>
        <v>10</v>
      </c>
      <c r="D1378" s="58" t="str">
        <f t="shared" si="114"/>
        <v>C</v>
      </c>
      <c r="E1378" s="59">
        <v>53</v>
      </c>
      <c r="F1378" s="59">
        <v>46</v>
      </c>
      <c r="G1378" s="59">
        <v>52</v>
      </c>
      <c r="H1378" s="59">
        <v>3</v>
      </c>
      <c r="I1378" s="59">
        <v>55</v>
      </c>
      <c r="J1378" s="59">
        <v>33</v>
      </c>
      <c r="K1378" s="61">
        <v>10</v>
      </c>
      <c r="L1378" t="s">
        <v>153</v>
      </c>
    </row>
    <row r="1379" spans="1:13" outlineLevel="1" x14ac:dyDescent="0.25">
      <c r="A1379" s="52">
        <f t="shared" si="116"/>
        <v>56</v>
      </c>
      <c r="B1379" s="52" t="str">
        <f t="shared" si="115"/>
        <v/>
      </c>
      <c r="C1379" s="58">
        <f t="shared" si="113"/>
        <v>1</v>
      </c>
      <c r="D1379" s="58" t="str">
        <f t="shared" si="114"/>
        <v>D</v>
      </c>
      <c r="E1379" s="59">
        <v>53</v>
      </c>
      <c r="F1379" s="59">
        <v>14</v>
      </c>
      <c r="G1379" s="59">
        <v>12</v>
      </c>
      <c r="H1379" s="59">
        <v>7</v>
      </c>
      <c r="I1379" s="59">
        <v>56</v>
      </c>
      <c r="J1379" s="59">
        <v>6</v>
      </c>
      <c r="K1379" s="61">
        <v>1</v>
      </c>
      <c r="L1379" t="s">
        <v>154</v>
      </c>
    </row>
    <row r="1380" spans="1:13" outlineLevel="1" x14ac:dyDescent="0.25">
      <c r="A1380" s="52">
        <f t="shared" si="116"/>
        <v>56</v>
      </c>
      <c r="B1380" s="52" t="str">
        <f t="shared" si="115"/>
        <v/>
      </c>
      <c r="C1380" s="58">
        <f t="shared" si="113"/>
        <v>2</v>
      </c>
      <c r="D1380" s="58" t="str">
        <f t="shared" si="114"/>
        <v>D</v>
      </c>
      <c r="E1380" s="59">
        <v>54</v>
      </c>
      <c r="F1380" s="59">
        <v>18</v>
      </c>
      <c r="G1380" s="59">
        <v>3</v>
      </c>
      <c r="H1380" s="59">
        <v>11</v>
      </c>
      <c r="I1380" s="59">
        <v>55</v>
      </c>
      <c r="J1380" s="59">
        <v>10</v>
      </c>
      <c r="K1380" s="61">
        <v>2</v>
      </c>
      <c r="L1380" t="s">
        <v>154</v>
      </c>
    </row>
    <row r="1381" spans="1:13" outlineLevel="1" x14ac:dyDescent="0.25">
      <c r="A1381" s="52">
        <f t="shared" si="116"/>
        <v>56</v>
      </c>
      <c r="B1381" s="52" t="str">
        <f t="shared" si="115"/>
        <v/>
      </c>
      <c r="C1381" s="58">
        <f t="shared" si="113"/>
        <v>3</v>
      </c>
      <c r="D1381" s="58" t="str">
        <f t="shared" si="114"/>
        <v>D</v>
      </c>
      <c r="E1381" s="59">
        <v>15</v>
      </c>
      <c r="F1381" s="59">
        <v>28</v>
      </c>
      <c r="G1381" s="59">
        <v>1</v>
      </c>
      <c r="H1381" s="59">
        <v>39</v>
      </c>
      <c r="I1381" s="59">
        <v>22</v>
      </c>
      <c r="J1381" s="59">
        <v>34</v>
      </c>
      <c r="K1381" s="61">
        <v>3</v>
      </c>
      <c r="L1381" t="s">
        <v>154</v>
      </c>
    </row>
    <row r="1382" spans="1:13" outlineLevel="1" x14ac:dyDescent="0.25">
      <c r="A1382" s="52">
        <f t="shared" si="116"/>
        <v>56</v>
      </c>
      <c r="B1382" s="52" t="str">
        <f t="shared" si="115"/>
        <v/>
      </c>
      <c r="C1382" s="58">
        <f t="shared" ref="C1382:C1445" si="117">K1382</f>
        <v>4</v>
      </c>
      <c r="D1382" s="58" t="str">
        <f t="shared" ref="D1382:D1445" si="118">IF(C1382="","",L1382)</f>
        <v>D</v>
      </c>
      <c r="E1382" s="59">
        <v>13</v>
      </c>
      <c r="F1382" s="59">
        <v>26</v>
      </c>
      <c r="G1382" s="59">
        <v>5</v>
      </c>
      <c r="H1382" s="59">
        <v>19</v>
      </c>
      <c r="I1382" s="59">
        <v>32</v>
      </c>
      <c r="J1382" s="59">
        <v>51</v>
      </c>
      <c r="K1382" s="61">
        <v>4</v>
      </c>
      <c r="L1382" t="s">
        <v>154</v>
      </c>
    </row>
    <row r="1383" spans="1:13" outlineLevel="1" x14ac:dyDescent="0.25">
      <c r="A1383" s="52">
        <f t="shared" si="116"/>
        <v>56</v>
      </c>
      <c r="B1383" s="52" t="str">
        <f t="shared" si="115"/>
        <v/>
      </c>
      <c r="C1383" s="58">
        <f t="shared" si="117"/>
        <v>5</v>
      </c>
      <c r="D1383" s="58" t="str">
        <f t="shared" si="118"/>
        <v>D</v>
      </c>
      <c r="E1383" s="59">
        <v>17</v>
      </c>
      <c r="F1383" s="59">
        <v>30</v>
      </c>
      <c r="G1383" s="59">
        <v>2</v>
      </c>
      <c r="H1383" s="59">
        <v>23</v>
      </c>
      <c r="I1383" s="59">
        <v>36</v>
      </c>
      <c r="J1383" s="59">
        <v>16</v>
      </c>
      <c r="K1383" s="61">
        <v>5</v>
      </c>
      <c r="L1383" t="s">
        <v>154</v>
      </c>
    </row>
    <row r="1384" spans="1:13" outlineLevel="1" x14ac:dyDescent="0.25">
      <c r="A1384" s="52">
        <f t="shared" si="116"/>
        <v>56</v>
      </c>
      <c r="B1384" s="52" t="str">
        <f t="shared" si="115"/>
        <v/>
      </c>
      <c r="C1384" s="58">
        <f t="shared" si="117"/>
        <v>6</v>
      </c>
      <c r="D1384" s="58" t="str">
        <f t="shared" si="118"/>
        <v>D</v>
      </c>
      <c r="E1384" s="59">
        <v>27</v>
      </c>
      <c r="F1384" s="59">
        <v>40</v>
      </c>
      <c r="G1384" s="59"/>
      <c r="H1384" s="59">
        <v>20</v>
      </c>
      <c r="I1384" s="59">
        <v>8</v>
      </c>
      <c r="J1384" s="59"/>
      <c r="K1384" s="61">
        <v>6</v>
      </c>
      <c r="L1384" t="s">
        <v>154</v>
      </c>
    </row>
    <row r="1385" spans="1:13" outlineLevel="1" x14ac:dyDescent="0.25">
      <c r="A1385" s="52">
        <f t="shared" si="116"/>
        <v>56</v>
      </c>
      <c r="B1385" s="52" t="str">
        <f t="shared" si="115"/>
        <v/>
      </c>
      <c r="C1385" s="58">
        <f t="shared" si="117"/>
        <v>7</v>
      </c>
      <c r="D1385" s="58" t="str">
        <f t="shared" si="118"/>
        <v>D</v>
      </c>
      <c r="E1385" s="59">
        <v>33</v>
      </c>
      <c r="F1385" s="59">
        <v>38</v>
      </c>
      <c r="G1385" s="59">
        <v>49</v>
      </c>
      <c r="H1385" s="59">
        <v>31</v>
      </c>
      <c r="I1385" s="59">
        <v>44</v>
      </c>
      <c r="J1385" s="59">
        <v>21</v>
      </c>
      <c r="K1385" s="61">
        <v>7</v>
      </c>
      <c r="L1385" t="s">
        <v>154</v>
      </c>
    </row>
    <row r="1386" spans="1:13" outlineLevel="1" x14ac:dyDescent="0.25">
      <c r="A1386" s="52">
        <f t="shared" si="116"/>
        <v>56</v>
      </c>
      <c r="B1386" s="52" t="str">
        <f t="shared" si="115"/>
        <v/>
      </c>
      <c r="C1386" s="58">
        <f t="shared" si="117"/>
        <v>8</v>
      </c>
      <c r="D1386" s="58" t="str">
        <f t="shared" si="118"/>
        <v>D</v>
      </c>
      <c r="E1386" s="59">
        <v>29</v>
      </c>
      <c r="F1386" s="59">
        <v>42</v>
      </c>
      <c r="G1386" s="59">
        <v>47</v>
      </c>
      <c r="H1386" s="59">
        <v>35</v>
      </c>
      <c r="I1386" s="59">
        <v>48</v>
      </c>
      <c r="J1386" s="59">
        <v>24</v>
      </c>
      <c r="K1386" s="61">
        <v>8</v>
      </c>
      <c r="L1386" t="s">
        <v>154</v>
      </c>
    </row>
    <row r="1387" spans="1:13" outlineLevel="1" x14ac:dyDescent="0.25">
      <c r="A1387" s="52">
        <f t="shared" si="116"/>
        <v>56</v>
      </c>
      <c r="B1387" s="52" t="str">
        <f t="shared" si="115"/>
        <v/>
      </c>
      <c r="C1387" s="58">
        <f t="shared" si="117"/>
        <v>9</v>
      </c>
      <c r="D1387" s="58" t="str">
        <f t="shared" si="118"/>
        <v>D</v>
      </c>
      <c r="E1387" s="59">
        <v>25</v>
      </c>
      <c r="F1387" s="59">
        <v>46</v>
      </c>
      <c r="G1387" s="59"/>
      <c r="H1387" s="59">
        <v>9</v>
      </c>
      <c r="I1387" s="59">
        <v>52</v>
      </c>
      <c r="J1387" s="59"/>
      <c r="K1387" s="61">
        <v>9</v>
      </c>
      <c r="L1387" t="s">
        <v>154</v>
      </c>
    </row>
    <row r="1388" spans="1:13" ht="15.75" outlineLevel="1" thickBot="1" x14ac:dyDescent="0.3">
      <c r="A1388" s="52">
        <f t="shared" si="116"/>
        <v>56</v>
      </c>
      <c r="B1388" s="52" t="str">
        <f t="shared" si="115"/>
        <v/>
      </c>
      <c r="C1388" s="58">
        <f t="shared" si="117"/>
        <v>10</v>
      </c>
      <c r="D1388" s="58" t="str">
        <f t="shared" si="118"/>
        <v>D</v>
      </c>
      <c r="E1388" s="59">
        <v>37</v>
      </c>
      <c r="F1388" s="59">
        <v>50</v>
      </c>
      <c r="G1388" s="59">
        <v>45</v>
      </c>
      <c r="H1388" s="59">
        <v>4</v>
      </c>
      <c r="I1388" s="59">
        <v>43</v>
      </c>
      <c r="J1388" s="59">
        <v>41</v>
      </c>
      <c r="K1388" s="61">
        <v>10</v>
      </c>
      <c r="L1388" t="s">
        <v>154</v>
      </c>
    </row>
    <row r="1389" spans="1:13" ht="15.75" thickTop="1" x14ac:dyDescent="0.25">
      <c r="A1389" s="52">
        <v>57</v>
      </c>
      <c r="B1389" s="64" t="str">
        <f t="shared" si="115"/>
        <v/>
      </c>
      <c r="C1389" s="62">
        <f t="shared" si="117"/>
        <v>1</v>
      </c>
      <c r="D1389" s="62" t="str">
        <f t="shared" si="118"/>
        <v>A</v>
      </c>
      <c r="E1389" s="215">
        <v>1</v>
      </c>
      <c r="F1389" s="215">
        <v>2</v>
      </c>
      <c r="G1389" s="215">
        <v>46</v>
      </c>
      <c r="H1389" s="215">
        <v>3</v>
      </c>
      <c r="I1389" s="215">
        <v>4</v>
      </c>
      <c r="J1389" s="215">
        <v>44</v>
      </c>
      <c r="K1389" s="61">
        <v>1</v>
      </c>
      <c r="L1389" t="s">
        <v>151</v>
      </c>
      <c r="M1389" s="186" t="s">
        <v>281</v>
      </c>
    </row>
    <row r="1390" spans="1:13" outlineLevel="1" x14ac:dyDescent="0.25">
      <c r="A1390" s="52">
        <f t="shared" si="116"/>
        <v>57</v>
      </c>
      <c r="B1390" s="64" t="str">
        <f t="shared" si="115"/>
        <v/>
      </c>
      <c r="C1390" s="62">
        <f t="shared" si="117"/>
        <v>2</v>
      </c>
      <c r="D1390" s="62" t="str">
        <f t="shared" si="118"/>
        <v>A</v>
      </c>
      <c r="E1390" s="215">
        <v>5</v>
      </c>
      <c r="F1390" s="215">
        <v>6</v>
      </c>
      <c r="G1390" s="215">
        <v>41</v>
      </c>
      <c r="H1390" s="215">
        <v>7</v>
      </c>
      <c r="I1390" s="215">
        <v>8</v>
      </c>
      <c r="J1390" s="215">
        <v>48</v>
      </c>
      <c r="K1390" s="61">
        <v>2</v>
      </c>
      <c r="L1390" t="s">
        <v>151</v>
      </c>
    </row>
    <row r="1391" spans="1:13" outlineLevel="1" x14ac:dyDescent="0.25">
      <c r="A1391" s="52">
        <f t="shared" si="116"/>
        <v>57</v>
      </c>
      <c r="B1391" s="64" t="str">
        <f t="shared" si="115"/>
        <v/>
      </c>
      <c r="C1391" s="62">
        <f t="shared" si="117"/>
        <v>3</v>
      </c>
      <c r="D1391" s="62" t="str">
        <f t="shared" si="118"/>
        <v>A</v>
      </c>
      <c r="E1391" s="215">
        <v>9</v>
      </c>
      <c r="F1391" s="215">
        <v>10</v>
      </c>
      <c r="G1391" s="215">
        <v>45</v>
      </c>
      <c r="H1391" s="215">
        <v>11</v>
      </c>
      <c r="I1391" s="215">
        <v>12</v>
      </c>
      <c r="J1391" s="215">
        <v>52</v>
      </c>
      <c r="K1391" s="61">
        <v>3</v>
      </c>
      <c r="L1391" t="s">
        <v>151</v>
      </c>
    </row>
    <row r="1392" spans="1:13" outlineLevel="1" x14ac:dyDescent="0.25">
      <c r="A1392" s="52">
        <f t="shared" si="116"/>
        <v>57</v>
      </c>
      <c r="B1392" s="64" t="str">
        <f t="shared" si="115"/>
        <v/>
      </c>
      <c r="C1392" s="62">
        <f t="shared" si="117"/>
        <v>4</v>
      </c>
      <c r="D1392" s="62" t="str">
        <f t="shared" si="118"/>
        <v>A</v>
      </c>
      <c r="E1392" s="215">
        <v>13</v>
      </c>
      <c r="F1392" s="215">
        <v>14</v>
      </c>
      <c r="G1392" s="215">
        <v>49</v>
      </c>
      <c r="H1392" s="215">
        <v>15</v>
      </c>
      <c r="I1392" s="215">
        <v>16</v>
      </c>
      <c r="J1392" s="215">
        <v>42</v>
      </c>
      <c r="K1392" s="61">
        <v>4</v>
      </c>
      <c r="L1392" t="s">
        <v>151</v>
      </c>
    </row>
    <row r="1393" spans="1:12" outlineLevel="1" x14ac:dyDescent="0.25">
      <c r="A1393" s="52">
        <f t="shared" si="116"/>
        <v>57</v>
      </c>
      <c r="B1393" s="64" t="str">
        <f t="shared" si="115"/>
        <v/>
      </c>
      <c r="C1393" s="62">
        <f t="shared" si="117"/>
        <v>5</v>
      </c>
      <c r="D1393" s="62" t="str">
        <f t="shared" si="118"/>
        <v>A</v>
      </c>
      <c r="E1393" s="215">
        <v>17</v>
      </c>
      <c r="F1393" s="215">
        <v>18</v>
      </c>
      <c r="G1393" s="215">
        <v>43</v>
      </c>
      <c r="H1393" s="215">
        <v>19</v>
      </c>
      <c r="I1393" s="215">
        <v>20</v>
      </c>
      <c r="J1393" s="215">
        <v>55</v>
      </c>
      <c r="K1393" s="61">
        <v>5</v>
      </c>
      <c r="L1393" t="s">
        <v>151</v>
      </c>
    </row>
    <row r="1394" spans="1:12" outlineLevel="1" x14ac:dyDescent="0.25">
      <c r="A1394" s="52">
        <f t="shared" si="116"/>
        <v>57</v>
      </c>
      <c r="B1394" s="64" t="str">
        <f t="shared" si="115"/>
        <v/>
      </c>
      <c r="C1394" s="62">
        <f t="shared" si="117"/>
        <v>6</v>
      </c>
      <c r="D1394" s="62" t="str">
        <f t="shared" si="118"/>
        <v>A</v>
      </c>
      <c r="E1394" s="215">
        <v>21</v>
      </c>
      <c r="F1394" s="215">
        <v>22</v>
      </c>
      <c r="G1394" s="215">
        <v>47</v>
      </c>
      <c r="H1394" s="215">
        <v>23</v>
      </c>
      <c r="I1394" s="215">
        <v>24</v>
      </c>
      <c r="J1394" s="215"/>
      <c r="K1394" s="61">
        <v>6</v>
      </c>
      <c r="L1394" t="s">
        <v>151</v>
      </c>
    </row>
    <row r="1395" spans="1:12" outlineLevel="1" x14ac:dyDescent="0.25">
      <c r="A1395" s="52">
        <f t="shared" si="116"/>
        <v>57</v>
      </c>
      <c r="B1395" s="64" t="str">
        <f t="shared" si="115"/>
        <v/>
      </c>
      <c r="C1395" s="62">
        <f t="shared" si="117"/>
        <v>7</v>
      </c>
      <c r="D1395" s="62" t="str">
        <f t="shared" si="118"/>
        <v>A</v>
      </c>
      <c r="E1395" s="215">
        <v>25</v>
      </c>
      <c r="F1395" s="215">
        <v>26</v>
      </c>
      <c r="G1395" s="215">
        <v>51</v>
      </c>
      <c r="H1395" s="215">
        <v>27</v>
      </c>
      <c r="I1395" s="215">
        <v>28</v>
      </c>
      <c r="J1395" s="215">
        <v>50</v>
      </c>
      <c r="K1395" s="61">
        <v>7</v>
      </c>
      <c r="L1395" t="s">
        <v>151</v>
      </c>
    </row>
    <row r="1396" spans="1:12" outlineLevel="1" x14ac:dyDescent="0.25">
      <c r="A1396" s="52">
        <f t="shared" si="116"/>
        <v>57</v>
      </c>
      <c r="B1396" s="64" t="str">
        <f t="shared" si="115"/>
        <v/>
      </c>
      <c r="C1396" s="62">
        <f t="shared" si="117"/>
        <v>8</v>
      </c>
      <c r="D1396" s="62" t="str">
        <f t="shared" si="118"/>
        <v>A</v>
      </c>
      <c r="E1396" s="215">
        <v>29</v>
      </c>
      <c r="F1396" s="215">
        <v>30</v>
      </c>
      <c r="G1396" s="215">
        <v>56</v>
      </c>
      <c r="H1396" s="215">
        <v>31</v>
      </c>
      <c r="I1396" s="215">
        <v>32</v>
      </c>
      <c r="J1396" s="215">
        <v>54</v>
      </c>
      <c r="K1396" s="61">
        <v>8</v>
      </c>
      <c r="L1396" t="s">
        <v>151</v>
      </c>
    </row>
    <row r="1397" spans="1:12" outlineLevel="1" x14ac:dyDescent="0.25">
      <c r="A1397" s="52">
        <f t="shared" si="116"/>
        <v>57</v>
      </c>
      <c r="B1397" s="64" t="str">
        <f t="shared" si="115"/>
        <v/>
      </c>
      <c r="C1397" s="62">
        <f t="shared" si="117"/>
        <v>9</v>
      </c>
      <c r="D1397" s="62" t="str">
        <f t="shared" si="118"/>
        <v>A</v>
      </c>
      <c r="E1397" s="215">
        <v>33</v>
      </c>
      <c r="F1397" s="215">
        <v>34</v>
      </c>
      <c r="G1397" s="215"/>
      <c r="H1397" s="215">
        <v>35</v>
      </c>
      <c r="I1397" s="215">
        <v>36</v>
      </c>
      <c r="J1397" s="215"/>
      <c r="K1397" s="61">
        <v>9</v>
      </c>
      <c r="L1397" t="s">
        <v>151</v>
      </c>
    </row>
    <row r="1398" spans="1:12" outlineLevel="1" x14ac:dyDescent="0.25">
      <c r="A1398" s="52">
        <f t="shared" si="116"/>
        <v>57</v>
      </c>
      <c r="B1398" s="64" t="str">
        <f t="shared" si="115"/>
        <v/>
      </c>
      <c r="C1398" s="62">
        <f t="shared" si="117"/>
        <v>10</v>
      </c>
      <c r="D1398" s="62" t="str">
        <f t="shared" si="118"/>
        <v>A</v>
      </c>
      <c r="E1398" s="215">
        <v>37</v>
      </c>
      <c r="F1398" s="215">
        <v>38</v>
      </c>
      <c r="G1398" s="215">
        <v>57</v>
      </c>
      <c r="H1398" s="215">
        <v>39</v>
      </c>
      <c r="I1398" s="215">
        <v>40</v>
      </c>
      <c r="J1398" s="215">
        <v>53</v>
      </c>
      <c r="K1398" s="61">
        <v>10</v>
      </c>
      <c r="L1398" t="s">
        <v>151</v>
      </c>
    </row>
    <row r="1399" spans="1:12" outlineLevel="1" x14ac:dyDescent="0.25">
      <c r="A1399" s="52">
        <f>A1398</f>
        <v>57</v>
      </c>
      <c r="B1399" s="64" t="str">
        <f t="shared" si="115"/>
        <v/>
      </c>
      <c r="C1399" s="62">
        <f t="shared" si="117"/>
        <v>1</v>
      </c>
      <c r="D1399" s="62" t="str">
        <f t="shared" si="118"/>
        <v>B</v>
      </c>
      <c r="E1399" s="215">
        <v>29</v>
      </c>
      <c r="F1399" s="215">
        <v>34</v>
      </c>
      <c r="G1399" s="215">
        <v>50</v>
      </c>
      <c r="H1399" s="215">
        <v>39</v>
      </c>
      <c r="I1399" s="215">
        <v>44</v>
      </c>
      <c r="J1399" s="215">
        <v>8</v>
      </c>
      <c r="K1399" s="61">
        <v>1</v>
      </c>
      <c r="L1399" t="s">
        <v>152</v>
      </c>
    </row>
    <row r="1400" spans="1:12" outlineLevel="1" x14ac:dyDescent="0.25">
      <c r="A1400" s="52">
        <f t="shared" si="116"/>
        <v>57</v>
      </c>
      <c r="B1400" s="64" t="str">
        <f t="shared" si="115"/>
        <v/>
      </c>
      <c r="C1400" s="62">
        <f t="shared" si="117"/>
        <v>2</v>
      </c>
      <c r="D1400" s="62" t="str">
        <f t="shared" si="118"/>
        <v>B</v>
      </c>
      <c r="E1400" s="215">
        <v>5</v>
      </c>
      <c r="F1400" s="215">
        <v>10</v>
      </c>
      <c r="G1400" s="215">
        <v>53</v>
      </c>
      <c r="H1400" s="215">
        <v>15</v>
      </c>
      <c r="I1400" s="215">
        <v>20</v>
      </c>
      <c r="J1400" s="215">
        <v>12</v>
      </c>
      <c r="K1400" s="61">
        <v>2</v>
      </c>
      <c r="L1400" t="s">
        <v>152</v>
      </c>
    </row>
    <row r="1401" spans="1:12" outlineLevel="1" x14ac:dyDescent="0.25">
      <c r="A1401" s="52">
        <f t="shared" si="116"/>
        <v>57</v>
      </c>
      <c r="B1401" s="64" t="str">
        <f t="shared" si="115"/>
        <v/>
      </c>
      <c r="C1401" s="62">
        <f t="shared" si="117"/>
        <v>3</v>
      </c>
      <c r="D1401" s="62" t="str">
        <f t="shared" si="118"/>
        <v>B</v>
      </c>
      <c r="E1401" s="215">
        <v>9</v>
      </c>
      <c r="F1401" s="215">
        <v>14</v>
      </c>
      <c r="G1401" s="215">
        <v>49</v>
      </c>
      <c r="H1401" s="215">
        <v>19</v>
      </c>
      <c r="I1401" s="215">
        <v>24</v>
      </c>
      <c r="J1401" s="215">
        <v>54</v>
      </c>
      <c r="K1401" s="61">
        <v>3</v>
      </c>
      <c r="L1401" t="s">
        <v>152</v>
      </c>
    </row>
    <row r="1402" spans="1:12" outlineLevel="1" x14ac:dyDescent="0.25">
      <c r="A1402" s="52">
        <f t="shared" si="116"/>
        <v>57</v>
      </c>
      <c r="B1402" s="64" t="str">
        <f t="shared" si="115"/>
        <v/>
      </c>
      <c r="C1402" s="62">
        <f t="shared" si="117"/>
        <v>4</v>
      </c>
      <c r="D1402" s="62" t="str">
        <f t="shared" si="118"/>
        <v>B</v>
      </c>
      <c r="E1402" s="215">
        <v>13</v>
      </c>
      <c r="F1402" s="215">
        <v>18</v>
      </c>
      <c r="G1402" s="215">
        <v>56</v>
      </c>
      <c r="H1402" s="215">
        <v>23</v>
      </c>
      <c r="I1402" s="215">
        <v>28</v>
      </c>
      <c r="J1402" s="215">
        <v>55</v>
      </c>
      <c r="K1402" s="61">
        <v>4</v>
      </c>
      <c r="L1402" t="s">
        <v>152</v>
      </c>
    </row>
    <row r="1403" spans="1:12" outlineLevel="1" x14ac:dyDescent="0.25">
      <c r="A1403" s="52">
        <f t="shared" si="116"/>
        <v>57</v>
      </c>
      <c r="B1403" s="64" t="str">
        <f t="shared" si="115"/>
        <v/>
      </c>
      <c r="C1403" s="62">
        <f t="shared" si="117"/>
        <v>5</v>
      </c>
      <c r="D1403" s="62" t="str">
        <f t="shared" si="118"/>
        <v>B</v>
      </c>
      <c r="E1403" s="215">
        <v>17</v>
      </c>
      <c r="F1403" s="215">
        <v>22</v>
      </c>
      <c r="G1403" s="215">
        <v>57</v>
      </c>
      <c r="H1403" s="215">
        <v>27</v>
      </c>
      <c r="I1403" s="215">
        <v>32</v>
      </c>
      <c r="J1403" s="215">
        <v>3</v>
      </c>
      <c r="K1403" s="61">
        <v>5</v>
      </c>
      <c r="L1403" t="s">
        <v>152</v>
      </c>
    </row>
    <row r="1404" spans="1:12" outlineLevel="1" x14ac:dyDescent="0.25">
      <c r="A1404" s="52">
        <f t="shared" si="116"/>
        <v>57</v>
      </c>
      <c r="B1404" s="64" t="str">
        <f t="shared" si="115"/>
        <v/>
      </c>
      <c r="C1404" s="62">
        <f t="shared" si="117"/>
        <v>6</v>
      </c>
      <c r="D1404" s="62" t="str">
        <f t="shared" si="118"/>
        <v>B</v>
      </c>
      <c r="E1404" s="215">
        <v>21</v>
      </c>
      <c r="F1404" s="215">
        <v>26</v>
      </c>
      <c r="G1404" s="215">
        <v>4</v>
      </c>
      <c r="H1404" s="215">
        <v>31</v>
      </c>
      <c r="I1404" s="215">
        <v>37</v>
      </c>
      <c r="J1404" s="215"/>
      <c r="K1404" s="61">
        <v>6</v>
      </c>
      <c r="L1404" t="s">
        <v>152</v>
      </c>
    </row>
    <row r="1405" spans="1:12" outlineLevel="1" x14ac:dyDescent="0.25">
      <c r="A1405" s="52">
        <f t="shared" si="116"/>
        <v>57</v>
      </c>
      <c r="B1405" s="64" t="str">
        <f t="shared" si="115"/>
        <v/>
      </c>
      <c r="C1405" s="62">
        <f t="shared" si="117"/>
        <v>7</v>
      </c>
      <c r="D1405" s="62" t="str">
        <f t="shared" si="118"/>
        <v>B</v>
      </c>
      <c r="E1405" s="215">
        <v>25</v>
      </c>
      <c r="F1405" s="215">
        <v>33</v>
      </c>
      <c r="G1405" s="215">
        <v>45</v>
      </c>
      <c r="H1405" s="215">
        <v>35</v>
      </c>
      <c r="I1405" s="215">
        <v>40</v>
      </c>
      <c r="J1405" s="215">
        <v>7</v>
      </c>
      <c r="K1405" s="61">
        <v>7</v>
      </c>
      <c r="L1405" t="s">
        <v>152</v>
      </c>
    </row>
    <row r="1406" spans="1:12" outlineLevel="1" x14ac:dyDescent="0.25">
      <c r="A1406" s="52">
        <f t="shared" si="116"/>
        <v>57</v>
      </c>
      <c r="B1406" s="64" t="str">
        <f t="shared" si="115"/>
        <v/>
      </c>
      <c r="C1406" s="62">
        <f t="shared" si="117"/>
        <v>8</v>
      </c>
      <c r="D1406" s="62" t="str">
        <f t="shared" si="118"/>
        <v>B</v>
      </c>
      <c r="E1406" s="215">
        <v>1</v>
      </c>
      <c r="F1406" s="215">
        <v>6</v>
      </c>
      <c r="G1406" s="215">
        <v>2</v>
      </c>
      <c r="H1406" s="215">
        <v>11</v>
      </c>
      <c r="I1406" s="215">
        <v>16</v>
      </c>
      <c r="J1406" s="215">
        <v>46</v>
      </c>
      <c r="K1406" s="61">
        <v>8</v>
      </c>
      <c r="L1406" t="s">
        <v>152</v>
      </c>
    </row>
    <row r="1407" spans="1:12" outlineLevel="1" x14ac:dyDescent="0.25">
      <c r="A1407" s="52">
        <f t="shared" si="116"/>
        <v>57</v>
      </c>
      <c r="B1407" s="64" t="str">
        <f t="shared" si="115"/>
        <v/>
      </c>
      <c r="C1407" s="62">
        <f t="shared" si="117"/>
        <v>9</v>
      </c>
      <c r="D1407" s="62" t="str">
        <f t="shared" si="118"/>
        <v>B</v>
      </c>
      <c r="E1407" s="215">
        <v>30</v>
      </c>
      <c r="F1407" s="215">
        <v>38</v>
      </c>
      <c r="G1407" s="215"/>
      <c r="H1407" s="215">
        <v>43</v>
      </c>
      <c r="I1407" s="215">
        <v>48</v>
      </c>
      <c r="J1407" s="215"/>
      <c r="K1407" s="61">
        <v>9</v>
      </c>
      <c r="L1407" t="s">
        <v>152</v>
      </c>
    </row>
    <row r="1408" spans="1:12" outlineLevel="1" x14ac:dyDescent="0.25">
      <c r="A1408" s="52">
        <f t="shared" si="116"/>
        <v>57</v>
      </c>
      <c r="B1408" s="64" t="str">
        <f t="shared" si="115"/>
        <v/>
      </c>
      <c r="C1408" s="62">
        <f t="shared" si="117"/>
        <v>10</v>
      </c>
      <c r="D1408" s="62" t="str">
        <f t="shared" si="118"/>
        <v>B</v>
      </c>
      <c r="E1408" s="215">
        <v>36</v>
      </c>
      <c r="F1408" s="215">
        <v>42</v>
      </c>
      <c r="G1408" s="215">
        <v>51</v>
      </c>
      <c r="H1408" s="215">
        <v>47</v>
      </c>
      <c r="I1408" s="215">
        <v>52</v>
      </c>
      <c r="J1408" s="215">
        <v>41</v>
      </c>
      <c r="K1408" s="61">
        <v>10</v>
      </c>
      <c r="L1408" t="s">
        <v>152</v>
      </c>
    </row>
    <row r="1409" spans="1:12" outlineLevel="1" x14ac:dyDescent="0.25">
      <c r="A1409" s="52">
        <f>A1408</f>
        <v>57</v>
      </c>
      <c r="B1409" s="64" t="str">
        <f t="shared" si="115"/>
        <v/>
      </c>
      <c r="C1409" s="62">
        <f t="shared" si="117"/>
        <v>1</v>
      </c>
      <c r="D1409" s="62" t="str">
        <f t="shared" si="118"/>
        <v>C</v>
      </c>
      <c r="E1409" s="215">
        <v>17</v>
      </c>
      <c r="F1409" s="215">
        <v>26</v>
      </c>
      <c r="G1409" s="215">
        <v>30</v>
      </c>
      <c r="H1409" s="215">
        <v>24</v>
      </c>
      <c r="I1409" s="215">
        <v>35</v>
      </c>
      <c r="J1409" s="215">
        <v>7</v>
      </c>
      <c r="K1409" s="61">
        <v>1</v>
      </c>
      <c r="L1409" t="s">
        <v>153</v>
      </c>
    </row>
    <row r="1410" spans="1:12" outlineLevel="1" x14ac:dyDescent="0.25">
      <c r="A1410" s="52">
        <f t="shared" si="116"/>
        <v>57</v>
      </c>
      <c r="B1410" s="64" t="str">
        <f t="shared" si="115"/>
        <v/>
      </c>
      <c r="C1410" s="62">
        <f t="shared" si="117"/>
        <v>2</v>
      </c>
      <c r="D1410" s="62" t="str">
        <f t="shared" si="118"/>
        <v>C</v>
      </c>
      <c r="E1410" s="215">
        <v>5</v>
      </c>
      <c r="F1410" s="215">
        <v>14</v>
      </c>
      <c r="G1410" s="215">
        <v>50</v>
      </c>
      <c r="H1410" s="215">
        <v>12</v>
      </c>
      <c r="I1410" s="215">
        <v>23</v>
      </c>
      <c r="J1410" s="215">
        <v>11</v>
      </c>
      <c r="K1410" s="61">
        <v>2</v>
      </c>
      <c r="L1410" t="s">
        <v>153</v>
      </c>
    </row>
    <row r="1411" spans="1:12" outlineLevel="1" x14ac:dyDescent="0.25">
      <c r="A1411" s="52">
        <f t="shared" si="116"/>
        <v>57</v>
      </c>
      <c r="B1411" s="64" t="str">
        <f t="shared" si="115"/>
        <v/>
      </c>
      <c r="C1411" s="62">
        <f t="shared" si="117"/>
        <v>3</v>
      </c>
      <c r="D1411" s="62" t="str">
        <f t="shared" si="118"/>
        <v>C</v>
      </c>
      <c r="E1411" s="215">
        <v>9</v>
      </c>
      <c r="F1411" s="215">
        <v>18</v>
      </c>
      <c r="G1411" s="215">
        <v>45</v>
      </c>
      <c r="H1411" s="215">
        <v>16</v>
      </c>
      <c r="I1411" s="215">
        <v>27</v>
      </c>
      <c r="J1411" s="215">
        <v>4</v>
      </c>
      <c r="K1411" s="61">
        <v>3</v>
      </c>
      <c r="L1411" t="s">
        <v>153</v>
      </c>
    </row>
    <row r="1412" spans="1:12" outlineLevel="1" x14ac:dyDescent="0.25">
      <c r="A1412" s="52">
        <f t="shared" si="116"/>
        <v>57</v>
      </c>
      <c r="B1412" s="64" t="str">
        <f t="shared" si="115"/>
        <v/>
      </c>
      <c r="C1412" s="62">
        <f t="shared" si="117"/>
        <v>4</v>
      </c>
      <c r="D1412" s="62" t="str">
        <f t="shared" si="118"/>
        <v>C</v>
      </c>
      <c r="E1412" s="215">
        <v>13</v>
      </c>
      <c r="F1412" s="215">
        <v>22</v>
      </c>
      <c r="G1412" s="215">
        <v>49</v>
      </c>
      <c r="H1412" s="215">
        <v>20</v>
      </c>
      <c r="I1412" s="215">
        <v>31</v>
      </c>
      <c r="J1412" s="215">
        <v>48</v>
      </c>
      <c r="K1412" s="61">
        <v>4</v>
      </c>
      <c r="L1412" t="s">
        <v>153</v>
      </c>
    </row>
    <row r="1413" spans="1:12" outlineLevel="1" x14ac:dyDescent="0.25">
      <c r="A1413" s="52">
        <f t="shared" si="116"/>
        <v>57</v>
      </c>
      <c r="B1413" s="64" t="str">
        <f t="shared" ref="B1413:B1476" si="119">IF(A1413&lt;&gt;$B$3,"",$B$3&amp;"-"&amp;D1413&amp;"-"&amp;C1413)</f>
        <v/>
      </c>
      <c r="C1413" s="62">
        <f t="shared" si="117"/>
        <v>5</v>
      </c>
      <c r="D1413" s="62" t="str">
        <f t="shared" si="118"/>
        <v>C</v>
      </c>
      <c r="E1413" s="215">
        <v>1</v>
      </c>
      <c r="F1413" s="215">
        <v>10</v>
      </c>
      <c r="G1413" s="215">
        <v>41</v>
      </c>
      <c r="H1413" s="215">
        <v>8</v>
      </c>
      <c r="I1413" s="215">
        <v>19</v>
      </c>
      <c r="J1413" s="215">
        <v>55</v>
      </c>
      <c r="K1413" s="61">
        <v>5</v>
      </c>
      <c r="L1413" t="s">
        <v>153</v>
      </c>
    </row>
    <row r="1414" spans="1:12" outlineLevel="1" x14ac:dyDescent="0.25">
      <c r="A1414" s="52">
        <f t="shared" ref="A1414:A1468" si="120">A1413</f>
        <v>57</v>
      </c>
      <c r="B1414" s="64" t="str">
        <f t="shared" si="119"/>
        <v/>
      </c>
      <c r="C1414" s="62">
        <f t="shared" si="117"/>
        <v>6</v>
      </c>
      <c r="D1414" s="62" t="str">
        <f t="shared" si="118"/>
        <v>C</v>
      </c>
      <c r="E1414" s="215">
        <v>21</v>
      </c>
      <c r="F1414" s="215">
        <v>53</v>
      </c>
      <c r="G1414" s="215">
        <v>33</v>
      </c>
      <c r="H1414" s="215">
        <v>28</v>
      </c>
      <c r="I1414" s="215">
        <v>39</v>
      </c>
      <c r="J1414" s="215"/>
      <c r="K1414" s="61">
        <v>6</v>
      </c>
      <c r="L1414" t="s">
        <v>153</v>
      </c>
    </row>
    <row r="1415" spans="1:12" outlineLevel="1" x14ac:dyDescent="0.25">
      <c r="A1415" s="52">
        <f t="shared" si="120"/>
        <v>57</v>
      </c>
      <c r="B1415" s="64" t="str">
        <f t="shared" si="119"/>
        <v/>
      </c>
      <c r="C1415" s="62">
        <f t="shared" si="117"/>
        <v>7</v>
      </c>
      <c r="D1415" s="62" t="str">
        <f t="shared" si="118"/>
        <v>C</v>
      </c>
      <c r="E1415" s="215">
        <v>25</v>
      </c>
      <c r="F1415" s="215">
        <v>34</v>
      </c>
      <c r="G1415" s="215">
        <v>6</v>
      </c>
      <c r="H1415" s="215">
        <v>32</v>
      </c>
      <c r="I1415" s="215">
        <v>43</v>
      </c>
      <c r="J1415" s="215">
        <v>52</v>
      </c>
      <c r="K1415" s="61">
        <v>7</v>
      </c>
      <c r="L1415" t="s">
        <v>153</v>
      </c>
    </row>
    <row r="1416" spans="1:12" outlineLevel="1" x14ac:dyDescent="0.25">
      <c r="A1416" s="52">
        <f t="shared" si="120"/>
        <v>57</v>
      </c>
      <c r="B1416" s="64" t="str">
        <f t="shared" si="119"/>
        <v/>
      </c>
      <c r="C1416" s="62">
        <f t="shared" si="117"/>
        <v>8</v>
      </c>
      <c r="D1416" s="62" t="str">
        <f t="shared" si="118"/>
        <v>C</v>
      </c>
      <c r="E1416" s="215">
        <v>29</v>
      </c>
      <c r="F1416" s="215">
        <v>38</v>
      </c>
      <c r="G1416" s="215">
        <v>54</v>
      </c>
      <c r="H1416" s="215">
        <v>36</v>
      </c>
      <c r="I1416" s="215">
        <v>47</v>
      </c>
      <c r="J1416" s="215">
        <v>15</v>
      </c>
      <c r="K1416" s="61">
        <v>8</v>
      </c>
      <c r="L1416" t="s">
        <v>153</v>
      </c>
    </row>
    <row r="1417" spans="1:12" outlineLevel="1" x14ac:dyDescent="0.25">
      <c r="A1417" s="52">
        <f t="shared" si="120"/>
        <v>57</v>
      </c>
      <c r="B1417" s="64" t="str">
        <f t="shared" si="119"/>
        <v/>
      </c>
      <c r="C1417" s="62">
        <f t="shared" si="117"/>
        <v>9</v>
      </c>
      <c r="D1417" s="62" t="str">
        <f t="shared" si="118"/>
        <v>C</v>
      </c>
      <c r="E1417" s="215">
        <v>2</v>
      </c>
      <c r="F1417" s="215">
        <v>42</v>
      </c>
      <c r="G1417" s="215"/>
      <c r="H1417" s="215">
        <v>40</v>
      </c>
      <c r="I1417" s="215">
        <v>57</v>
      </c>
      <c r="J1417" s="215"/>
      <c r="K1417" s="61">
        <v>9</v>
      </c>
      <c r="L1417" t="s">
        <v>153</v>
      </c>
    </row>
    <row r="1418" spans="1:12" outlineLevel="1" x14ac:dyDescent="0.25">
      <c r="A1418" s="52">
        <f t="shared" si="120"/>
        <v>57</v>
      </c>
      <c r="B1418" s="64" t="str">
        <f t="shared" si="119"/>
        <v/>
      </c>
      <c r="C1418" s="62">
        <f t="shared" si="117"/>
        <v>10</v>
      </c>
      <c r="D1418" s="62" t="str">
        <f t="shared" si="118"/>
        <v>C</v>
      </c>
      <c r="E1418" s="215">
        <v>37</v>
      </c>
      <c r="F1418" s="215">
        <v>46</v>
      </c>
      <c r="G1418" s="215">
        <v>51</v>
      </c>
      <c r="H1418" s="215">
        <v>3</v>
      </c>
      <c r="I1418" s="215">
        <v>44</v>
      </c>
      <c r="J1418" s="215">
        <v>56</v>
      </c>
      <c r="K1418" s="61">
        <v>10</v>
      </c>
      <c r="L1418" t="s">
        <v>153</v>
      </c>
    </row>
    <row r="1419" spans="1:12" outlineLevel="1" x14ac:dyDescent="0.25">
      <c r="A1419" s="52">
        <f>A1418</f>
        <v>57</v>
      </c>
      <c r="B1419" s="64" t="str">
        <f t="shared" si="119"/>
        <v/>
      </c>
      <c r="C1419" s="62">
        <f t="shared" si="117"/>
        <v>1</v>
      </c>
      <c r="D1419" s="62" t="str">
        <f t="shared" si="118"/>
        <v>D</v>
      </c>
      <c r="E1419" s="215">
        <v>6</v>
      </c>
      <c r="F1419" s="215">
        <v>45</v>
      </c>
      <c r="G1419" s="215">
        <v>48</v>
      </c>
      <c r="H1419" s="215">
        <v>12</v>
      </c>
      <c r="I1419" s="215">
        <v>51</v>
      </c>
      <c r="J1419" s="215">
        <v>2</v>
      </c>
      <c r="K1419" s="61">
        <v>1</v>
      </c>
      <c r="L1419" t="s">
        <v>154</v>
      </c>
    </row>
    <row r="1420" spans="1:12" outlineLevel="1" x14ac:dyDescent="0.25">
      <c r="A1420" s="52">
        <f t="shared" si="120"/>
        <v>57</v>
      </c>
      <c r="B1420" s="64" t="str">
        <f t="shared" si="119"/>
        <v/>
      </c>
      <c r="C1420" s="62">
        <f t="shared" si="117"/>
        <v>2</v>
      </c>
      <c r="D1420" s="62" t="str">
        <f t="shared" si="118"/>
        <v>D</v>
      </c>
      <c r="E1420" s="215">
        <v>5</v>
      </c>
      <c r="F1420" s="215">
        <v>18</v>
      </c>
      <c r="G1420" s="215">
        <v>57</v>
      </c>
      <c r="H1420" s="215">
        <v>11</v>
      </c>
      <c r="I1420" s="215">
        <v>24</v>
      </c>
      <c r="J1420" s="215">
        <v>1</v>
      </c>
      <c r="K1420" s="61">
        <v>2</v>
      </c>
      <c r="L1420" t="s">
        <v>154</v>
      </c>
    </row>
    <row r="1421" spans="1:12" outlineLevel="1" x14ac:dyDescent="0.25">
      <c r="A1421" s="52">
        <f t="shared" si="120"/>
        <v>57</v>
      </c>
      <c r="B1421" s="64" t="str">
        <f t="shared" si="119"/>
        <v/>
      </c>
      <c r="C1421" s="62">
        <f t="shared" si="117"/>
        <v>3</v>
      </c>
      <c r="D1421" s="62" t="str">
        <f t="shared" si="118"/>
        <v>D</v>
      </c>
      <c r="E1421" s="215">
        <v>15</v>
      </c>
      <c r="F1421" s="215">
        <v>28</v>
      </c>
      <c r="G1421" s="215">
        <v>3</v>
      </c>
      <c r="H1421" s="215">
        <v>9</v>
      </c>
      <c r="I1421" s="215">
        <v>22</v>
      </c>
      <c r="J1421" s="215">
        <v>10</v>
      </c>
      <c r="K1421" s="61">
        <v>3</v>
      </c>
      <c r="L1421" t="s">
        <v>154</v>
      </c>
    </row>
    <row r="1422" spans="1:12" outlineLevel="1" x14ac:dyDescent="0.25">
      <c r="A1422" s="52">
        <f t="shared" si="120"/>
        <v>57</v>
      </c>
      <c r="B1422" s="64" t="str">
        <f t="shared" si="119"/>
        <v/>
      </c>
      <c r="C1422" s="62">
        <f t="shared" si="117"/>
        <v>4</v>
      </c>
      <c r="D1422" s="62" t="str">
        <f t="shared" si="118"/>
        <v>D</v>
      </c>
      <c r="E1422" s="215">
        <v>13</v>
      </c>
      <c r="F1422" s="215">
        <v>26</v>
      </c>
      <c r="G1422" s="215">
        <v>52</v>
      </c>
      <c r="H1422" s="215">
        <v>19</v>
      </c>
      <c r="I1422" s="215">
        <v>33</v>
      </c>
      <c r="J1422" s="215">
        <v>8</v>
      </c>
      <c r="K1422" s="61">
        <v>4</v>
      </c>
      <c r="L1422" t="s">
        <v>154</v>
      </c>
    </row>
    <row r="1423" spans="1:12" outlineLevel="1" x14ac:dyDescent="0.25">
      <c r="A1423" s="52">
        <f t="shared" si="120"/>
        <v>57</v>
      </c>
      <c r="B1423" s="64" t="str">
        <f t="shared" si="119"/>
        <v/>
      </c>
      <c r="C1423" s="62">
        <f t="shared" si="117"/>
        <v>5</v>
      </c>
      <c r="D1423" s="62" t="str">
        <f t="shared" si="118"/>
        <v>D</v>
      </c>
      <c r="E1423" s="215">
        <v>17</v>
      </c>
      <c r="F1423" s="215">
        <v>30</v>
      </c>
      <c r="G1423" s="215">
        <v>7</v>
      </c>
      <c r="H1423" s="215">
        <v>23</v>
      </c>
      <c r="I1423" s="215">
        <v>36</v>
      </c>
      <c r="J1423" s="215">
        <v>41</v>
      </c>
      <c r="K1423" s="61">
        <v>5</v>
      </c>
      <c r="L1423" t="s">
        <v>154</v>
      </c>
    </row>
    <row r="1424" spans="1:12" outlineLevel="1" x14ac:dyDescent="0.25">
      <c r="A1424" s="52">
        <f t="shared" si="120"/>
        <v>57</v>
      </c>
      <c r="B1424" s="64" t="str">
        <f t="shared" si="119"/>
        <v/>
      </c>
      <c r="C1424" s="62">
        <f t="shared" si="117"/>
        <v>6</v>
      </c>
      <c r="D1424" s="62" t="str">
        <f t="shared" si="118"/>
        <v>D</v>
      </c>
      <c r="E1424" s="215">
        <v>27</v>
      </c>
      <c r="F1424" s="215">
        <v>40</v>
      </c>
      <c r="G1424" s="215">
        <v>47</v>
      </c>
      <c r="H1424" s="215">
        <v>21</v>
      </c>
      <c r="I1424" s="215">
        <v>20</v>
      </c>
      <c r="J1424" s="215"/>
      <c r="K1424" s="61">
        <v>6</v>
      </c>
      <c r="L1424" t="s">
        <v>154</v>
      </c>
    </row>
    <row r="1425" spans="1:13" outlineLevel="1" x14ac:dyDescent="0.25">
      <c r="A1425" s="52">
        <f t="shared" si="120"/>
        <v>57</v>
      </c>
      <c r="B1425" s="64" t="str">
        <f t="shared" si="119"/>
        <v/>
      </c>
      <c r="C1425" s="62">
        <f t="shared" si="117"/>
        <v>7</v>
      </c>
      <c r="D1425" s="62" t="str">
        <f t="shared" si="118"/>
        <v>D</v>
      </c>
      <c r="E1425" s="215">
        <v>25</v>
      </c>
      <c r="F1425" s="215">
        <v>38</v>
      </c>
      <c r="G1425" s="215">
        <v>55</v>
      </c>
      <c r="H1425" s="215">
        <v>31</v>
      </c>
      <c r="I1425" s="215">
        <v>44</v>
      </c>
      <c r="J1425" s="215">
        <v>34</v>
      </c>
      <c r="K1425" s="61">
        <v>7</v>
      </c>
      <c r="L1425" t="s">
        <v>154</v>
      </c>
    </row>
    <row r="1426" spans="1:13" outlineLevel="1" x14ac:dyDescent="0.25">
      <c r="A1426" s="52">
        <f t="shared" si="120"/>
        <v>57</v>
      </c>
      <c r="B1426" s="64" t="str">
        <f t="shared" si="119"/>
        <v/>
      </c>
      <c r="C1426" s="62">
        <f t="shared" si="117"/>
        <v>8</v>
      </c>
      <c r="D1426" s="62" t="str">
        <f t="shared" si="118"/>
        <v>D</v>
      </c>
      <c r="E1426" s="215">
        <v>39</v>
      </c>
      <c r="F1426" s="215">
        <v>42</v>
      </c>
      <c r="G1426" s="215">
        <v>56</v>
      </c>
      <c r="H1426" s="215">
        <v>35</v>
      </c>
      <c r="I1426" s="215">
        <v>53</v>
      </c>
      <c r="J1426" s="215">
        <v>16</v>
      </c>
      <c r="K1426" s="61">
        <v>8</v>
      </c>
      <c r="L1426" t="s">
        <v>154</v>
      </c>
    </row>
    <row r="1427" spans="1:13" outlineLevel="1" x14ac:dyDescent="0.25">
      <c r="A1427" s="52">
        <f t="shared" si="120"/>
        <v>57</v>
      </c>
      <c r="B1427" s="64" t="str">
        <f t="shared" si="119"/>
        <v/>
      </c>
      <c r="C1427" s="62">
        <f t="shared" si="117"/>
        <v>9</v>
      </c>
      <c r="D1427" s="62" t="str">
        <f t="shared" si="118"/>
        <v>D</v>
      </c>
      <c r="E1427" s="215">
        <v>32</v>
      </c>
      <c r="F1427" s="215">
        <v>46</v>
      </c>
      <c r="G1427" s="215"/>
      <c r="H1427" s="215">
        <v>29</v>
      </c>
      <c r="I1427" s="215">
        <v>54</v>
      </c>
      <c r="J1427" s="215"/>
      <c r="K1427" s="61">
        <v>9</v>
      </c>
      <c r="L1427" t="s">
        <v>154</v>
      </c>
    </row>
    <row r="1428" spans="1:13" ht="15.75" outlineLevel="1" thickBot="1" x14ac:dyDescent="0.3">
      <c r="A1428" s="52">
        <f t="shared" si="120"/>
        <v>57</v>
      </c>
      <c r="B1428" s="64" t="str">
        <f t="shared" si="119"/>
        <v/>
      </c>
      <c r="C1428" s="62">
        <f t="shared" si="117"/>
        <v>10</v>
      </c>
      <c r="D1428" s="62" t="str">
        <f t="shared" si="118"/>
        <v>D</v>
      </c>
      <c r="E1428" s="215">
        <v>37</v>
      </c>
      <c r="F1428" s="215">
        <v>50</v>
      </c>
      <c r="G1428" s="215">
        <v>49</v>
      </c>
      <c r="H1428" s="215">
        <v>4</v>
      </c>
      <c r="I1428" s="215">
        <v>43</v>
      </c>
      <c r="J1428" s="215">
        <v>14</v>
      </c>
      <c r="K1428" s="61">
        <v>10</v>
      </c>
      <c r="L1428" t="s">
        <v>154</v>
      </c>
    </row>
    <row r="1429" spans="1:13" ht="15.75" thickTop="1" x14ac:dyDescent="0.25">
      <c r="A1429" s="52">
        <v>58</v>
      </c>
      <c r="B1429" s="52" t="str">
        <f t="shared" si="119"/>
        <v/>
      </c>
      <c r="C1429" s="58">
        <f t="shared" si="117"/>
        <v>1</v>
      </c>
      <c r="D1429" s="58" t="str">
        <f t="shared" si="118"/>
        <v>A</v>
      </c>
      <c r="E1429" s="127">
        <v>1</v>
      </c>
      <c r="F1429" s="127">
        <v>2</v>
      </c>
      <c r="G1429" s="127">
        <v>53</v>
      </c>
      <c r="H1429" s="127">
        <v>3</v>
      </c>
      <c r="I1429" s="127">
        <v>4</v>
      </c>
      <c r="J1429" s="127">
        <v>13</v>
      </c>
      <c r="K1429" s="61">
        <v>1</v>
      </c>
      <c r="L1429" t="s">
        <v>151</v>
      </c>
      <c r="M1429" s="186" t="s">
        <v>281</v>
      </c>
    </row>
    <row r="1430" spans="1:13" outlineLevel="1" x14ac:dyDescent="0.25">
      <c r="A1430" s="52">
        <f t="shared" si="120"/>
        <v>58</v>
      </c>
      <c r="B1430" s="52" t="str">
        <f t="shared" si="119"/>
        <v/>
      </c>
      <c r="C1430" s="58">
        <f t="shared" si="117"/>
        <v>2</v>
      </c>
      <c r="D1430" s="58" t="str">
        <f t="shared" si="118"/>
        <v>A</v>
      </c>
      <c r="E1430" s="127">
        <v>5</v>
      </c>
      <c r="F1430" s="127">
        <v>6</v>
      </c>
      <c r="G1430" s="127">
        <v>52</v>
      </c>
      <c r="H1430" s="127">
        <v>7</v>
      </c>
      <c r="I1430" s="127">
        <v>8</v>
      </c>
      <c r="J1430" s="127">
        <v>41</v>
      </c>
      <c r="K1430" s="61">
        <v>2</v>
      </c>
      <c r="L1430" t="s">
        <v>151</v>
      </c>
    </row>
    <row r="1431" spans="1:13" outlineLevel="1" x14ac:dyDescent="0.25">
      <c r="A1431" s="52">
        <f t="shared" si="120"/>
        <v>58</v>
      </c>
      <c r="B1431" s="52" t="str">
        <f t="shared" si="119"/>
        <v/>
      </c>
      <c r="C1431" s="58">
        <f t="shared" si="117"/>
        <v>3</v>
      </c>
      <c r="D1431" s="58" t="str">
        <f t="shared" si="118"/>
        <v>A</v>
      </c>
      <c r="E1431" s="127">
        <v>9</v>
      </c>
      <c r="F1431" s="127">
        <v>10</v>
      </c>
      <c r="G1431" s="127">
        <v>54</v>
      </c>
      <c r="H1431" s="127">
        <v>11</v>
      </c>
      <c r="I1431" s="127">
        <v>12</v>
      </c>
      <c r="J1431" s="127">
        <v>45</v>
      </c>
      <c r="K1431" s="61">
        <v>3</v>
      </c>
      <c r="L1431" t="s">
        <v>151</v>
      </c>
    </row>
    <row r="1432" spans="1:13" outlineLevel="1" x14ac:dyDescent="0.25">
      <c r="A1432" s="52">
        <f t="shared" si="120"/>
        <v>58</v>
      </c>
      <c r="B1432" s="52" t="str">
        <f t="shared" si="119"/>
        <v/>
      </c>
      <c r="C1432" s="58">
        <f t="shared" si="117"/>
        <v>4</v>
      </c>
      <c r="D1432" s="58" t="str">
        <f t="shared" si="118"/>
        <v>A</v>
      </c>
      <c r="E1432" s="127">
        <v>43</v>
      </c>
      <c r="F1432" s="127">
        <v>14</v>
      </c>
      <c r="G1432" s="127">
        <v>55</v>
      </c>
      <c r="H1432" s="127">
        <v>15</v>
      </c>
      <c r="I1432" s="127">
        <v>16</v>
      </c>
      <c r="J1432" s="127">
        <v>49</v>
      </c>
      <c r="K1432" s="61">
        <v>4</v>
      </c>
      <c r="L1432" t="s">
        <v>151</v>
      </c>
    </row>
    <row r="1433" spans="1:13" outlineLevel="1" x14ac:dyDescent="0.25">
      <c r="A1433" s="52">
        <f t="shared" si="120"/>
        <v>58</v>
      </c>
      <c r="B1433" s="52" t="str">
        <f t="shared" si="119"/>
        <v/>
      </c>
      <c r="C1433" s="58">
        <f t="shared" si="117"/>
        <v>5</v>
      </c>
      <c r="D1433" s="58" t="str">
        <f t="shared" si="118"/>
        <v>A</v>
      </c>
      <c r="E1433" s="127">
        <v>17</v>
      </c>
      <c r="F1433" s="127">
        <v>18</v>
      </c>
      <c r="G1433" s="127">
        <v>57</v>
      </c>
      <c r="H1433" s="127">
        <v>19</v>
      </c>
      <c r="I1433" s="127">
        <v>20</v>
      </c>
      <c r="J1433" s="127">
        <v>42</v>
      </c>
      <c r="K1433" s="61">
        <v>5</v>
      </c>
      <c r="L1433" t="s">
        <v>151</v>
      </c>
    </row>
    <row r="1434" spans="1:13" outlineLevel="1" x14ac:dyDescent="0.25">
      <c r="A1434" s="52">
        <f t="shared" si="120"/>
        <v>58</v>
      </c>
      <c r="B1434" s="52" t="str">
        <f t="shared" si="119"/>
        <v/>
      </c>
      <c r="C1434" s="58">
        <f t="shared" si="117"/>
        <v>6</v>
      </c>
      <c r="D1434" s="58" t="str">
        <f t="shared" si="118"/>
        <v>A</v>
      </c>
      <c r="E1434" s="127">
        <v>21</v>
      </c>
      <c r="F1434" s="127">
        <v>22</v>
      </c>
      <c r="G1434" s="127">
        <v>50</v>
      </c>
      <c r="H1434" s="127">
        <v>23</v>
      </c>
      <c r="I1434" s="127">
        <v>24</v>
      </c>
      <c r="J1434" s="127">
        <v>47</v>
      </c>
      <c r="K1434" s="61">
        <v>6</v>
      </c>
      <c r="L1434" t="s">
        <v>151</v>
      </c>
    </row>
    <row r="1435" spans="1:13" outlineLevel="1" x14ac:dyDescent="0.25">
      <c r="A1435" s="52">
        <f t="shared" si="120"/>
        <v>58</v>
      </c>
      <c r="B1435" s="52" t="str">
        <f t="shared" si="119"/>
        <v/>
      </c>
      <c r="C1435" s="58">
        <f t="shared" si="117"/>
        <v>7</v>
      </c>
      <c r="D1435" s="58" t="str">
        <f t="shared" si="118"/>
        <v>A</v>
      </c>
      <c r="E1435" s="127">
        <v>25</v>
      </c>
      <c r="F1435" s="127">
        <v>26</v>
      </c>
      <c r="G1435" s="127">
        <v>56</v>
      </c>
      <c r="H1435" s="127">
        <v>27</v>
      </c>
      <c r="I1435" s="127">
        <v>28</v>
      </c>
      <c r="J1435" s="127">
        <v>51</v>
      </c>
      <c r="K1435" s="61">
        <v>7</v>
      </c>
      <c r="L1435" t="s">
        <v>151</v>
      </c>
    </row>
    <row r="1436" spans="1:13" outlineLevel="1" x14ac:dyDescent="0.25">
      <c r="A1436" s="52">
        <f t="shared" si="120"/>
        <v>58</v>
      </c>
      <c r="B1436" s="52" t="str">
        <f t="shared" si="119"/>
        <v/>
      </c>
      <c r="C1436" s="58">
        <f t="shared" si="117"/>
        <v>8</v>
      </c>
      <c r="D1436" s="58" t="str">
        <f t="shared" si="118"/>
        <v>A</v>
      </c>
      <c r="E1436" s="127">
        <v>29</v>
      </c>
      <c r="F1436" s="127">
        <v>30</v>
      </c>
      <c r="G1436" s="127">
        <v>58</v>
      </c>
      <c r="H1436" s="127">
        <v>31</v>
      </c>
      <c r="I1436" s="127">
        <v>32</v>
      </c>
      <c r="J1436" s="127">
        <v>44</v>
      </c>
      <c r="K1436" s="61">
        <v>8</v>
      </c>
      <c r="L1436" t="s">
        <v>151</v>
      </c>
    </row>
    <row r="1437" spans="1:13" outlineLevel="1" x14ac:dyDescent="0.25">
      <c r="A1437" s="52">
        <f t="shared" si="120"/>
        <v>58</v>
      </c>
      <c r="B1437" s="52" t="str">
        <f t="shared" si="119"/>
        <v/>
      </c>
      <c r="C1437" s="58">
        <f t="shared" si="117"/>
        <v>9</v>
      </c>
      <c r="D1437" s="58" t="str">
        <f t="shared" si="118"/>
        <v>A</v>
      </c>
      <c r="E1437" s="127">
        <v>33</v>
      </c>
      <c r="F1437" s="127">
        <v>34</v>
      </c>
      <c r="G1437" s="127"/>
      <c r="H1437" s="127">
        <v>35</v>
      </c>
      <c r="I1437" s="127">
        <v>36</v>
      </c>
      <c r="J1437" s="127"/>
      <c r="K1437" s="61">
        <v>9</v>
      </c>
      <c r="L1437" t="s">
        <v>151</v>
      </c>
    </row>
    <row r="1438" spans="1:13" outlineLevel="1" x14ac:dyDescent="0.25">
      <c r="A1438" s="52">
        <f t="shared" si="120"/>
        <v>58</v>
      </c>
      <c r="B1438" s="52" t="str">
        <f t="shared" si="119"/>
        <v/>
      </c>
      <c r="C1438" s="58">
        <f t="shared" si="117"/>
        <v>10</v>
      </c>
      <c r="D1438" s="58" t="str">
        <f t="shared" si="118"/>
        <v>A</v>
      </c>
      <c r="E1438" s="127">
        <v>37</v>
      </c>
      <c r="F1438" s="127">
        <v>38</v>
      </c>
      <c r="G1438" s="127">
        <v>46</v>
      </c>
      <c r="H1438" s="127">
        <v>39</v>
      </c>
      <c r="I1438" s="127">
        <v>40</v>
      </c>
      <c r="J1438" s="127">
        <v>48</v>
      </c>
      <c r="K1438" s="61">
        <v>10</v>
      </c>
      <c r="L1438" t="s">
        <v>151</v>
      </c>
    </row>
    <row r="1439" spans="1:13" outlineLevel="1" x14ac:dyDescent="0.25">
      <c r="A1439" s="52">
        <f>A1438</f>
        <v>58</v>
      </c>
      <c r="B1439" s="52" t="str">
        <f t="shared" si="119"/>
        <v/>
      </c>
      <c r="C1439" s="58">
        <f t="shared" si="117"/>
        <v>1</v>
      </c>
      <c r="D1439" s="58" t="str">
        <f t="shared" si="118"/>
        <v>B</v>
      </c>
      <c r="E1439" s="127">
        <v>29</v>
      </c>
      <c r="F1439" s="127">
        <v>34</v>
      </c>
      <c r="G1439" s="127">
        <v>50</v>
      </c>
      <c r="H1439" s="127">
        <v>39</v>
      </c>
      <c r="I1439" s="127">
        <v>44</v>
      </c>
      <c r="J1439" s="127">
        <v>16</v>
      </c>
      <c r="K1439" s="61">
        <v>1</v>
      </c>
      <c r="L1439" t="s">
        <v>152</v>
      </c>
    </row>
    <row r="1440" spans="1:13" outlineLevel="1" x14ac:dyDescent="0.25">
      <c r="A1440" s="52">
        <f t="shared" si="120"/>
        <v>58</v>
      </c>
      <c r="B1440" s="52" t="str">
        <f t="shared" si="119"/>
        <v/>
      </c>
      <c r="C1440" s="58">
        <f t="shared" si="117"/>
        <v>2</v>
      </c>
      <c r="D1440" s="58" t="str">
        <f t="shared" si="118"/>
        <v>B</v>
      </c>
      <c r="E1440" s="127">
        <v>5</v>
      </c>
      <c r="F1440" s="127">
        <v>10</v>
      </c>
      <c r="G1440" s="127">
        <v>20</v>
      </c>
      <c r="H1440" s="127">
        <v>15</v>
      </c>
      <c r="I1440" s="127">
        <v>48</v>
      </c>
      <c r="J1440" s="127">
        <v>36</v>
      </c>
      <c r="K1440" s="61">
        <v>2</v>
      </c>
      <c r="L1440" t="s">
        <v>152</v>
      </c>
    </row>
    <row r="1441" spans="1:12" outlineLevel="1" x14ac:dyDescent="0.25">
      <c r="A1441" s="52">
        <f t="shared" si="120"/>
        <v>58</v>
      </c>
      <c r="B1441" s="52" t="str">
        <f t="shared" si="119"/>
        <v/>
      </c>
      <c r="C1441" s="58">
        <f t="shared" si="117"/>
        <v>3</v>
      </c>
      <c r="D1441" s="58" t="str">
        <f t="shared" si="118"/>
        <v>B</v>
      </c>
      <c r="E1441" s="127">
        <v>9</v>
      </c>
      <c r="F1441" s="127">
        <v>14</v>
      </c>
      <c r="G1441" s="127">
        <v>24</v>
      </c>
      <c r="H1441" s="127">
        <v>19</v>
      </c>
      <c r="I1441" s="127">
        <v>52</v>
      </c>
      <c r="J1441" s="127">
        <v>40</v>
      </c>
      <c r="K1441" s="61">
        <v>3</v>
      </c>
      <c r="L1441" t="s">
        <v>152</v>
      </c>
    </row>
    <row r="1442" spans="1:12" outlineLevel="1" x14ac:dyDescent="0.25">
      <c r="A1442" s="52">
        <f t="shared" si="120"/>
        <v>58</v>
      </c>
      <c r="B1442" s="52" t="str">
        <f t="shared" si="119"/>
        <v/>
      </c>
      <c r="C1442" s="58">
        <f t="shared" si="117"/>
        <v>4</v>
      </c>
      <c r="D1442" s="58" t="str">
        <f t="shared" si="118"/>
        <v>B</v>
      </c>
      <c r="E1442" s="127">
        <v>13</v>
      </c>
      <c r="F1442" s="127">
        <v>18</v>
      </c>
      <c r="G1442" s="127">
        <v>28</v>
      </c>
      <c r="H1442" s="127">
        <v>23</v>
      </c>
      <c r="I1442" s="127">
        <v>46</v>
      </c>
      <c r="J1442" s="127">
        <v>41</v>
      </c>
      <c r="K1442" s="61">
        <v>4</v>
      </c>
      <c r="L1442" t="s">
        <v>152</v>
      </c>
    </row>
    <row r="1443" spans="1:12" outlineLevel="1" x14ac:dyDescent="0.25">
      <c r="A1443" s="52">
        <f t="shared" si="120"/>
        <v>58</v>
      </c>
      <c r="B1443" s="52" t="str">
        <f t="shared" si="119"/>
        <v/>
      </c>
      <c r="C1443" s="58">
        <f t="shared" si="117"/>
        <v>5</v>
      </c>
      <c r="D1443" s="58" t="str">
        <f t="shared" si="118"/>
        <v>B</v>
      </c>
      <c r="E1443" s="127">
        <v>17</v>
      </c>
      <c r="F1443" s="127">
        <v>22</v>
      </c>
      <c r="G1443" s="127">
        <v>33</v>
      </c>
      <c r="H1443" s="127">
        <v>27</v>
      </c>
      <c r="I1443" s="127">
        <v>8</v>
      </c>
      <c r="J1443" s="127">
        <v>3</v>
      </c>
      <c r="K1443" s="61">
        <v>5</v>
      </c>
      <c r="L1443" t="s">
        <v>152</v>
      </c>
    </row>
    <row r="1444" spans="1:12" outlineLevel="1" x14ac:dyDescent="0.25">
      <c r="A1444" s="52">
        <f t="shared" si="120"/>
        <v>58</v>
      </c>
      <c r="B1444" s="52" t="str">
        <f t="shared" si="119"/>
        <v/>
      </c>
      <c r="C1444" s="58">
        <f t="shared" si="117"/>
        <v>6</v>
      </c>
      <c r="D1444" s="58" t="str">
        <f t="shared" si="118"/>
        <v>B</v>
      </c>
      <c r="E1444" s="127">
        <v>21</v>
      </c>
      <c r="F1444" s="127">
        <v>26</v>
      </c>
      <c r="G1444" s="127">
        <v>4</v>
      </c>
      <c r="H1444" s="127">
        <v>31</v>
      </c>
      <c r="I1444" s="127">
        <v>12</v>
      </c>
      <c r="J1444" s="127">
        <v>51</v>
      </c>
      <c r="K1444" s="61">
        <v>6</v>
      </c>
      <c r="L1444" t="s">
        <v>152</v>
      </c>
    </row>
    <row r="1445" spans="1:12" outlineLevel="1" x14ac:dyDescent="0.25">
      <c r="A1445" s="52">
        <f t="shared" si="120"/>
        <v>58</v>
      </c>
      <c r="B1445" s="52" t="str">
        <f t="shared" si="119"/>
        <v/>
      </c>
      <c r="C1445" s="58">
        <f t="shared" si="117"/>
        <v>7</v>
      </c>
      <c r="D1445" s="58" t="str">
        <f t="shared" si="118"/>
        <v>B</v>
      </c>
      <c r="E1445" s="127">
        <v>25</v>
      </c>
      <c r="F1445" s="127">
        <v>30</v>
      </c>
      <c r="G1445" s="127">
        <v>45</v>
      </c>
      <c r="H1445" s="127">
        <v>35</v>
      </c>
      <c r="I1445" s="127">
        <v>11</v>
      </c>
      <c r="J1445" s="127">
        <v>53</v>
      </c>
      <c r="K1445" s="61">
        <v>7</v>
      </c>
      <c r="L1445" t="s">
        <v>152</v>
      </c>
    </row>
    <row r="1446" spans="1:12" outlineLevel="1" x14ac:dyDescent="0.25">
      <c r="A1446" s="52">
        <f t="shared" si="120"/>
        <v>58</v>
      </c>
      <c r="B1446" s="52" t="str">
        <f t="shared" si="119"/>
        <v/>
      </c>
      <c r="C1446" s="58">
        <f t="shared" ref="C1446:C1509" si="121">K1446</f>
        <v>8</v>
      </c>
      <c r="D1446" s="58" t="str">
        <f t="shared" ref="D1446:D1509" si="122">IF(C1446="","",L1446)</f>
        <v>B</v>
      </c>
      <c r="E1446" s="127">
        <v>1</v>
      </c>
      <c r="F1446" s="127">
        <v>6</v>
      </c>
      <c r="G1446" s="127">
        <v>49</v>
      </c>
      <c r="H1446" s="127">
        <v>55</v>
      </c>
      <c r="I1446" s="127">
        <v>43</v>
      </c>
      <c r="J1446" s="127">
        <v>2</v>
      </c>
      <c r="K1446" s="61">
        <v>8</v>
      </c>
      <c r="L1446" t="s">
        <v>152</v>
      </c>
    </row>
    <row r="1447" spans="1:12" outlineLevel="1" x14ac:dyDescent="0.25">
      <c r="A1447" s="52">
        <f t="shared" si="120"/>
        <v>58</v>
      </c>
      <c r="B1447" s="52" t="str">
        <f t="shared" si="119"/>
        <v/>
      </c>
      <c r="C1447" s="58">
        <f t="shared" si="121"/>
        <v>9</v>
      </c>
      <c r="D1447" s="58" t="str">
        <f t="shared" si="122"/>
        <v>B</v>
      </c>
      <c r="E1447" s="127">
        <v>32</v>
      </c>
      <c r="F1447" s="127">
        <v>38</v>
      </c>
      <c r="G1447" s="127"/>
      <c r="H1447" s="127">
        <v>56</v>
      </c>
      <c r="I1447" s="127">
        <v>47</v>
      </c>
      <c r="J1447" s="127"/>
      <c r="K1447" s="61">
        <v>9</v>
      </c>
      <c r="L1447" t="s">
        <v>152</v>
      </c>
    </row>
    <row r="1448" spans="1:12" outlineLevel="1" x14ac:dyDescent="0.25">
      <c r="A1448" s="52">
        <f t="shared" si="120"/>
        <v>58</v>
      </c>
      <c r="B1448" s="52" t="str">
        <f t="shared" si="119"/>
        <v/>
      </c>
      <c r="C1448" s="58">
        <f t="shared" si="121"/>
        <v>10</v>
      </c>
      <c r="D1448" s="58" t="str">
        <f t="shared" si="122"/>
        <v>B</v>
      </c>
      <c r="E1448" s="127">
        <v>37</v>
      </c>
      <c r="F1448" s="127">
        <v>42</v>
      </c>
      <c r="G1448" s="127">
        <v>54</v>
      </c>
      <c r="H1448" s="127">
        <v>58</v>
      </c>
      <c r="I1448" s="127">
        <v>7</v>
      </c>
      <c r="J1448" s="127">
        <v>57</v>
      </c>
      <c r="K1448" s="61">
        <v>10</v>
      </c>
      <c r="L1448" t="s">
        <v>152</v>
      </c>
    </row>
    <row r="1449" spans="1:12" outlineLevel="1" x14ac:dyDescent="0.25">
      <c r="A1449" s="52">
        <f>A1448</f>
        <v>58</v>
      </c>
      <c r="B1449" s="52" t="str">
        <f t="shared" si="119"/>
        <v/>
      </c>
      <c r="C1449" s="58">
        <f t="shared" si="121"/>
        <v>1</v>
      </c>
      <c r="D1449" s="58" t="str">
        <f t="shared" si="122"/>
        <v>C</v>
      </c>
      <c r="E1449" s="127">
        <v>17</v>
      </c>
      <c r="F1449" s="127">
        <v>26</v>
      </c>
      <c r="G1449" s="127">
        <v>33</v>
      </c>
      <c r="H1449" s="127">
        <v>24</v>
      </c>
      <c r="I1449" s="127">
        <v>35</v>
      </c>
      <c r="J1449" s="127">
        <v>43</v>
      </c>
      <c r="K1449" s="61">
        <v>1</v>
      </c>
      <c r="L1449" t="s">
        <v>153</v>
      </c>
    </row>
    <row r="1450" spans="1:12" outlineLevel="1" x14ac:dyDescent="0.25">
      <c r="A1450" s="52">
        <f t="shared" si="120"/>
        <v>58</v>
      </c>
      <c r="B1450" s="52" t="str">
        <f t="shared" si="119"/>
        <v/>
      </c>
      <c r="C1450" s="58">
        <f t="shared" si="121"/>
        <v>2</v>
      </c>
      <c r="D1450" s="58" t="str">
        <f t="shared" si="122"/>
        <v>C</v>
      </c>
      <c r="E1450" s="127">
        <v>5</v>
      </c>
      <c r="F1450" s="127">
        <v>14</v>
      </c>
      <c r="G1450" s="127">
        <v>52</v>
      </c>
      <c r="H1450" s="127">
        <v>12</v>
      </c>
      <c r="I1450" s="127">
        <v>23</v>
      </c>
      <c r="J1450" s="127">
        <v>50</v>
      </c>
      <c r="K1450" s="61">
        <v>2</v>
      </c>
      <c r="L1450" t="s">
        <v>153</v>
      </c>
    </row>
    <row r="1451" spans="1:12" outlineLevel="1" x14ac:dyDescent="0.25">
      <c r="A1451" s="52">
        <f t="shared" si="120"/>
        <v>58</v>
      </c>
      <c r="B1451" s="52" t="str">
        <f t="shared" si="119"/>
        <v/>
      </c>
      <c r="C1451" s="58">
        <f t="shared" si="121"/>
        <v>3</v>
      </c>
      <c r="D1451" s="58" t="str">
        <f t="shared" si="122"/>
        <v>C</v>
      </c>
      <c r="E1451" s="127">
        <v>9</v>
      </c>
      <c r="F1451" s="127">
        <v>18</v>
      </c>
      <c r="G1451" s="127">
        <v>15</v>
      </c>
      <c r="H1451" s="127">
        <v>16</v>
      </c>
      <c r="I1451" s="127">
        <v>27</v>
      </c>
      <c r="J1451" s="127">
        <v>45</v>
      </c>
      <c r="K1451" s="61">
        <v>3</v>
      </c>
      <c r="L1451" t="s">
        <v>153</v>
      </c>
    </row>
    <row r="1452" spans="1:12" outlineLevel="1" x14ac:dyDescent="0.25">
      <c r="A1452" s="52">
        <f t="shared" si="120"/>
        <v>58</v>
      </c>
      <c r="B1452" s="52" t="str">
        <f t="shared" si="119"/>
        <v/>
      </c>
      <c r="C1452" s="58">
        <f t="shared" si="121"/>
        <v>4</v>
      </c>
      <c r="D1452" s="58" t="str">
        <f t="shared" si="122"/>
        <v>C</v>
      </c>
      <c r="E1452" s="127">
        <v>13</v>
      </c>
      <c r="F1452" s="127">
        <v>22</v>
      </c>
      <c r="G1452" s="127">
        <v>57</v>
      </c>
      <c r="H1452" s="127">
        <v>20</v>
      </c>
      <c r="I1452" s="127">
        <v>31</v>
      </c>
      <c r="J1452" s="127">
        <v>49</v>
      </c>
      <c r="K1452" s="61">
        <v>4</v>
      </c>
      <c r="L1452" t="s">
        <v>153</v>
      </c>
    </row>
    <row r="1453" spans="1:12" outlineLevel="1" x14ac:dyDescent="0.25">
      <c r="A1453" s="52">
        <f t="shared" si="120"/>
        <v>58</v>
      </c>
      <c r="B1453" s="52" t="str">
        <f t="shared" si="119"/>
        <v/>
      </c>
      <c r="C1453" s="58">
        <f t="shared" si="121"/>
        <v>5</v>
      </c>
      <c r="D1453" s="58" t="str">
        <f t="shared" si="122"/>
        <v>C</v>
      </c>
      <c r="E1453" s="127">
        <v>1</v>
      </c>
      <c r="F1453" s="127">
        <v>10</v>
      </c>
      <c r="G1453" s="127">
        <v>54</v>
      </c>
      <c r="H1453" s="127">
        <v>8</v>
      </c>
      <c r="I1453" s="127">
        <v>19</v>
      </c>
      <c r="J1453" s="127">
        <v>41</v>
      </c>
      <c r="K1453" s="61">
        <v>5</v>
      </c>
      <c r="L1453" t="s">
        <v>153</v>
      </c>
    </row>
    <row r="1454" spans="1:12" outlineLevel="1" x14ac:dyDescent="0.25">
      <c r="A1454" s="52">
        <f t="shared" si="120"/>
        <v>58</v>
      </c>
      <c r="B1454" s="52" t="str">
        <f t="shared" si="119"/>
        <v/>
      </c>
      <c r="C1454" s="58">
        <f t="shared" si="121"/>
        <v>6</v>
      </c>
      <c r="D1454" s="58" t="str">
        <f t="shared" si="122"/>
        <v>C</v>
      </c>
      <c r="E1454" s="127">
        <v>21</v>
      </c>
      <c r="F1454" s="127">
        <v>53</v>
      </c>
      <c r="G1454" s="127">
        <v>6</v>
      </c>
      <c r="H1454" s="127">
        <v>28</v>
      </c>
      <c r="I1454" s="127">
        <v>39</v>
      </c>
      <c r="J1454" s="127">
        <v>7</v>
      </c>
      <c r="K1454" s="61">
        <v>6</v>
      </c>
      <c r="L1454" t="s">
        <v>153</v>
      </c>
    </row>
    <row r="1455" spans="1:12" outlineLevel="1" x14ac:dyDescent="0.25">
      <c r="A1455" s="52">
        <f t="shared" si="120"/>
        <v>58</v>
      </c>
      <c r="B1455" s="52" t="str">
        <f t="shared" si="119"/>
        <v/>
      </c>
      <c r="C1455" s="58">
        <f t="shared" si="121"/>
        <v>7</v>
      </c>
      <c r="D1455" s="58" t="str">
        <f t="shared" si="122"/>
        <v>C</v>
      </c>
      <c r="E1455" s="127">
        <v>25</v>
      </c>
      <c r="F1455" s="127">
        <v>34</v>
      </c>
      <c r="G1455" s="127">
        <v>55</v>
      </c>
      <c r="H1455" s="127">
        <v>32</v>
      </c>
      <c r="I1455" s="127">
        <v>47</v>
      </c>
      <c r="J1455" s="127">
        <v>11</v>
      </c>
      <c r="K1455" s="61">
        <v>7</v>
      </c>
      <c r="L1455" t="s">
        <v>153</v>
      </c>
    </row>
    <row r="1456" spans="1:12" outlineLevel="1" x14ac:dyDescent="0.25">
      <c r="A1456" s="52">
        <f t="shared" si="120"/>
        <v>58</v>
      </c>
      <c r="B1456" s="52" t="str">
        <f t="shared" si="119"/>
        <v/>
      </c>
      <c r="C1456" s="58">
        <f t="shared" si="121"/>
        <v>8</v>
      </c>
      <c r="D1456" s="58" t="str">
        <f t="shared" si="122"/>
        <v>C</v>
      </c>
      <c r="E1456" s="127">
        <v>29</v>
      </c>
      <c r="F1456" s="127">
        <v>38</v>
      </c>
      <c r="G1456" s="127">
        <v>58</v>
      </c>
      <c r="H1456" s="127">
        <v>36</v>
      </c>
      <c r="I1456" s="127">
        <v>51</v>
      </c>
      <c r="J1456" s="127">
        <v>2</v>
      </c>
      <c r="K1456" s="61">
        <v>8</v>
      </c>
      <c r="L1456" t="s">
        <v>153</v>
      </c>
    </row>
    <row r="1457" spans="1:13" outlineLevel="1" x14ac:dyDescent="0.25">
      <c r="A1457" s="52">
        <f t="shared" si="120"/>
        <v>58</v>
      </c>
      <c r="B1457" s="52" t="str">
        <f t="shared" si="119"/>
        <v/>
      </c>
      <c r="C1457" s="58">
        <f t="shared" si="121"/>
        <v>9</v>
      </c>
      <c r="D1457" s="58" t="str">
        <f t="shared" si="122"/>
        <v>C</v>
      </c>
      <c r="E1457" s="127">
        <v>30</v>
      </c>
      <c r="F1457" s="127">
        <v>42</v>
      </c>
      <c r="G1457" s="127"/>
      <c r="H1457" s="127">
        <v>40</v>
      </c>
      <c r="I1457" s="127">
        <v>44</v>
      </c>
      <c r="J1457" s="127"/>
      <c r="K1457" s="61">
        <v>9</v>
      </c>
      <c r="L1457" t="s">
        <v>153</v>
      </c>
    </row>
    <row r="1458" spans="1:13" outlineLevel="1" x14ac:dyDescent="0.25">
      <c r="A1458" s="52">
        <f t="shared" si="120"/>
        <v>58</v>
      </c>
      <c r="B1458" s="52" t="str">
        <f t="shared" si="119"/>
        <v/>
      </c>
      <c r="C1458" s="58">
        <f t="shared" si="121"/>
        <v>10</v>
      </c>
      <c r="D1458" s="58" t="str">
        <f t="shared" si="122"/>
        <v>C</v>
      </c>
      <c r="E1458" s="127">
        <v>37</v>
      </c>
      <c r="F1458" s="127">
        <v>46</v>
      </c>
      <c r="G1458" s="127">
        <v>3</v>
      </c>
      <c r="H1458" s="127">
        <v>56</v>
      </c>
      <c r="I1458" s="127">
        <v>48</v>
      </c>
      <c r="J1458" s="127">
        <v>4</v>
      </c>
      <c r="K1458" s="61">
        <v>10</v>
      </c>
      <c r="L1458" t="s">
        <v>153</v>
      </c>
    </row>
    <row r="1459" spans="1:13" outlineLevel="1" x14ac:dyDescent="0.25">
      <c r="A1459" s="52">
        <f>A1458</f>
        <v>58</v>
      </c>
      <c r="B1459" s="52" t="str">
        <f t="shared" si="119"/>
        <v/>
      </c>
      <c r="C1459" s="58">
        <f t="shared" si="121"/>
        <v>1</v>
      </c>
      <c r="D1459" s="58" t="str">
        <f t="shared" si="122"/>
        <v>D</v>
      </c>
      <c r="E1459" s="127">
        <v>6</v>
      </c>
      <c r="F1459" s="127">
        <v>45</v>
      </c>
      <c r="G1459" s="127">
        <v>48</v>
      </c>
      <c r="H1459" s="127">
        <v>12</v>
      </c>
      <c r="I1459" s="127">
        <v>51</v>
      </c>
      <c r="J1459" s="127">
        <v>52</v>
      </c>
      <c r="K1459" s="61">
        <v>1</v>
      </c>
      <c r="L1459" t="s">
        <v>154</v>
      </c>
    </row>
    <row r="1460" spans="1:13" outlineLevel="1" x14ac:dyDescent="0.25">
      <c r="A1460" s="52">
        <f t="shared" si="120"/>
        <v>58</v>
      </c>
      <c r="B1460" s="52" t="str">
        <f t="shared" si="119"/>
        <v/>
      </c>
      <c r="C1460" s="58">
        <f t="shared" si="121"/>
        <v>2</v>
      </c>
      <c r="D1460" s="58" t="str">
        <f t="shared" si="122"/>
        <v>D</v>
      </c>
      <c r="E1460" s="127">
        <v>5</v>
      </c>
      <c r="F1460" s="127">
        <v>18</v>
      </c>
      <c r="G1460" s="127">
        <v>33</v>
      </c>
      <c r="H1460" s="127">
        <v>11</v>
      </c>
      <c r="I1460" s="127">
        <v>24</v>
      </c>
      <c r="J1460" s="127">
        <v>10</v>
      </c>
      <c r="K1460" s="61">
        <v>2</v>
      </c>
      <c r="L1460" t="s">
        <v>154</v>
      </c>
    </row>
    <row r="1461" spans="1:13" outlineLevel="1" x14ac:dyDescent="0.25">
      <c r="A1461" s="52">
        <f t="shared" si="120"/>
        <v>58</v>
      </c>
      <c r="B1461" s="52" t="str">
        <f t="shared" si="119"/>
        <v/>
      </c>
      <c r="C1461" s="58">
        <f t="shared" si="121"/>
        <v>3</v>
      </c>
      <c r="D1461" s="58" t="str">
        <f t="shared" si="122"/>
        <v>D</v>
      </c>
      <c r="E1461" s="127">
        <v>15</v>
      </c>
      <c r="F1461" s="127">
        <v>28</v>
      </c>
      <c r="G1461" s="127">
        <v>37</v>
      </c>
      <c r="H1461" s="127">
        <v>9</v>
      </c>
      <c r="I1461" s="127">
        <v>22</v>
      </c>
      <c r="J1461" s="127">
        <v>50</v>
      </c>
      <c r="K1461" s="61">
        <v>3</v>
      </c>
      <c r="L1461" t="s">
        <v>154</v>
      </c>
    </row>
    <row r="1462" spans="1:13" outlineLevel="1" x14ac:dyDescent="0.25">
      <c r="A1462" s="52">
        <f t="shared" si="120"/>
        <v>58</v>
      </c>
      <c r="B1462" s="52" t="str">
        <f t="shared" si="119"/>
        <v/>
      </c>
      <c r="C1462" s="58">
        <f t="shared" si="121"/>
        <v>4</v>
      </c>
      <c r="D1462" s="58" t="str">
        <f t="shared" si="122"/>
        <v>D</v>
      </c>
      <c r="E1462" s="127">
        <v>13</v>
      </c>
      <c r="F1462" s="127">
        <v>26</v>
      </c>
      <c r="G1462" s="127">
        <v>2</v>
      </c>
      <c r="H1462" s="127">
        <v>19</v>
      </c>
      <c r="I1462" s="127">
        <v>32</v>
      </c>
      <c r="J1462" s="127">
        <v>41</v>
      </c>
      <c r="K1462" s="61">
        <v>4</v>
      </c>
      <c r="L1462" t="s">
        <v>154</v>
      </c>
    </row>
    <row r="1463" spans="1:13" outlineLevel="1" x14ac:dyDescent="0.25">
      <c r="A1463" s="52">
        <f t="shared" si="120"/>
        <v>58</v>
      </c>
      <c r="B1463" s="52" t="str">
        <f t="shared" si="119"/>
        <v/>
      </c>
      <c r="C1463" s="58">
        <f t="shared" si="121"/>
        <v>5</v>
      </c>
      <c r="D1463" s="58" t="str">
        <f t="shared" si="122"/>
        <v>D</v>
      </c>
      <c r="E1463" s="127">
        <v>17</v>
      </c>
      <c r="F1463" s="127">
        <v>30</v>
      </c>
      <c r="G1463" s="127">
        <v>1</v>
      </c>
      <c r="H1463" s="127">
        <v>23</v>
      </c>
      <c r="I1463" s="127">
        <v>36</v>
      </c>
      <c r="J1463" s="127">
        <v>14</v>
      </c>
      <c r="K1463" s="61">
        <v>5</v>
      </c>
      <c r="L1463" t="s">
        <v>154</v>
      </c>
    </row>
    <row r="1464" spans="1:13" outlineLevel="1" x14ac:dyDescent="0.25">
      <c r="A1464" s="52">
        <f t="shared" si="120"/>
        <v>58</v>
      </c>
      <c r="B1464" s="52" t="str">
        <f t="shared" si="119"/>
        <v/>
      </c>
      <c r="C1464" s="58">
        <f t="shared" si="121"/>
        <v>6</v>
      </c>
      <c r="D1464" s="58" t="str">
        <f t="shared" si="122"/>
        <v>D</v>
      </c>
      <c r="E1464" s="127">
        <v>27</v>
      </c>
      <c r="F1464" s="127">
        <v>40</v>
      </c>
      <c r="G1464" s="127">
        <v>43</v>
      </c>
      <c r="H1464" s="127">
        <v>21</v>
      </c>
      <c r="I1464" s="127">
        <v>34</v>
      </c>
      <c r="J1464" s="127">
        <v>7</v>
      </c>
      <c r="K1464" s="61">
        <v>6</v>
      </c>
      <c r="L1464" t="s">
        <v>154</v>
      </c>
    </row>
    <row r="1465" spans="1:13" outlineLevel="1" x14ac:dyDescent="0.25">
      <c r="A1465" s="52">
        <f t="shared" si="120"/>
        <v>58</v>
      </c>
      <c r="B1465" s="52" t="str">
        <f t="shared" si="119"/>
        <v/>
      </c>
      <c r="C1465" s="58">
        <f t="shared" si="121"/>
        <v>7</v>
      </c>
      <c r="D1465" s="58" t="str">
        <f t="shared" si="122"/>
        <v>D</v>
      </c>
      <c r="E1465" s="127">
        <v>25</v>
      </c>
      <c r="F1465" s="127">
        <v>38</v>
      </c>
      <c r="G1465" s="127">
        <v>47</v>
      </c>
      <c r="H1465" s="127">
        <v>31</v>
      </c>
      <c r="I1465" s="127">
        <v>44</v>
      </c>
      <c r="J1465" s="127">
        <v>3</v>
      </c>
      <c r="K1465" s="61">
        <v>7</v>
      </c>
      <c r="L1465" t="s">
        <v>154</v>
      </c>
    </row>
    <row r="1466" spans="1:13" outlineLevel="1" x14ac:dyDescent="0.25">
      <c r="A1466" s="52">
        <f t="shared" si="120"/>
        <v>58</v>
      </c>
      <c r="B1466" s="52" t="str">
        <f t="shared" si="119"/>
        <v/>
      </c>
      <c r="C1466" s="58">
        <f t="shared" si="121"/>
        <v>8</v>
      </c>
      <c r="D1466" s="58" t="str">
        <f t="shared" si="122"/>
        <v>D</v>
      </c>
      <c r="E1466" s="127">
        <v>29</v>
      </c>
      <c r="F1466" s="127">
        <v>42</v>
      </c>
      <c r="G1466" s="127">
        <v>20</v>
      </c>
      <c r="H1466" s="127">
        <v>35</v>
      </c>
      <c r="I1466" s="127">
        <v>53</v>
      </c>
      <c r="J1466" s="127">
        <v>56</v>
      </c>
      <c r="K1466" s="61">
        <v>8</v>
      </c>
      <c r="L1466" t="s">
        <v>154</v>
      </c>
    </row>
    <row r="1467" spans="1:13" outlineLevel="1" x14ac:dyDescent="0.25">
      <c r="A1467" s="52">
        <f t="shared" si="120"/>
        <v>58</v>
      </c>
      <c r="B1467" s="52" t="str">
        <f t="shared" si="119"/>
        <v/>
      </c>
      <c r="C1467" s="58">
        <f t="shared" si="121"/>
        <v>9</v>
      </c>
      <c r="D1467" s="58" t="str">
        <f t="shared" si="122"/>
        <v>D</v>
      </c>
      <c r="E1467" s="127">
        <v>55</v>
      </c>
      <c r="F1467" s="127">
        <v>46</v>
      </c>
      <c r="G1467" s="127"/>
      <c r="H1467" s="127">
        <v>39</v>
      </c>
      <c r="I1467" s="127">
        <v>58</v>
      </c>
      <c r="J1467" s="127"/>
      <c r="K1467" s="61">
        <v>9</v>
      </c>
      <c r="L1467" t="s">
        <v>154</v>
      </c>
    </row>
    <row r="1468" spans="1:13" ht="15.75" outlineLevel="1" thickBot="1" x14ac:dyDescent="0.3">
      <c r="A1468" s="52">
        <f t="shared" si="120"/>
        <v>58</v>
      </c>
      <c r="B1468" s="52" t="str">
        <f t="shared" si="119"/>
        <v/>
      </c>
      <c r="C1468" s="58">
        <f t="shared" si="121"/>
        <v>10</v>
      </c>
      <c r="D1468" s="58" t="str">
        <f t="shared" si="122"/>
        <v>D</v>
      </c>
      <c r="E1468" s="127">
        <v>54</v>
      </c>
      <c r="F1468" s="127">
        <v>49</v>
      </c>
      <c r="G1468" s="127">
        <v>8</v>
      </c>
      <c r="H1468" s="127">
        <v>4</v>
      </c>
      <c r="I1468" s="127">
        <v>57</v>
      </c>
      <c r="J1468" s="127">
        <v>16</v>
      </c>
      <c r="K1468" s="61">
        <v>10</v>
      </c>
      <c r="L1468" t="s">
        <v>154</v>
      </c>
    </row>
    <row r="1469" spans="1:13" ht="15.75" thickTop="1" x14ac:dyDescent="0.25">
      <c r="A1469" s="52">
        <v>59</v>
      </c>
      <c r="B1469" s="64" t="str">
        <f t="shared" si="119"/>
        <v/>
      </c>
      <c r="C1469" s="62">
        <f t="shared" si="121"/>
        <v>1</v>
      </c>
      <c r="D1469" s="62" t="str">
        <f t="shared" si="122"/>
        <v>A</v>
      </c>
      <c r="E1469" s="215">
        <v>1</v>
      </c>
      <c r="F1469" s="215">
        <v>2</v>
      </c>
      <c r="G1469" s="215">
        <v>49</v>
      </c>
      <c r="H1469" s="215">
        <v>3</v>
      </c>
      <c r="I1469" s="215">
        <v>4</v>
      </c>
      <c r="J1469" s="215">
        <v>50</v>
      </c>
      <c r="K1469" s="61">
        <v>1</v>
      </c>
      <c r="L1469" t="s">
        <v>151</v>
      </c>
      <c r="M1469" s="186" t="s">
        <v>281</v>
      </c>
    </row>
    <row r="1470" spans="1:13" outlineLevel="1" x14ac:dyDescent="0.25">
      <c r="A1470" s="52">
        <f t="shared" ref="A1470:A1533" si="123">A1469</f>
        <v>59</v>
      </c>
      <c r="B1470" s="64" t="str">
        <f t="shared" si="119"/>
        <v/>
      </c>
      <c r="C1470" s="62">
        <f t="shared" si="121"/>
        <v>2</v>
      </c>
      <c r="D1470" s="62" t="str">
        <f t="shared" si="122"/>
        <v>A</v>
      </c>
      <c r="E1470" s="215">
        <v>5</v>
      </c>
      <c r="F1470" s="215">
        <v>6</v>
      </c>
      <c r="G1470" s="215">
        <v>51</v>
      </c>
      <c r="H1470" s="215">
        <v>7</v>
      </c>
      <c r="I1470" s="215">
        <v>8</v>
      </c>
      <c r="J1470" s="215">
        <v>58</v>
      </c>
      <c r="K1470" s="61">
        <v>2</v>
      </c>
      <c r="L1470" t="s">
        <v>151</v>
      </c>
    </row>
    <row r="1471" spans="1:13" outlineLevel="1" x14ac:dyDescent="0.25">
      <c r="A1471" s="52">
        <f t="shared" si="123"/>
        <v>59</v>
      </c>
      <c r="B1471" s="64" t="str">
        <f t="shared" si="119"/>
        <v/>
      </c>
      <c r="C1471" s="62">
        <f t="shared" si="121"/>
        <v>3</v>
      </c>
      <c r="D1471" s="62" t="str">
        <f t="shared" si="122"/>
        <v>A</v>
      </c>
      <c r="E1471" s="215">
        <v>9</v>
      </c>
      <c r="F1471" s="215">
        <v>10</v>
      </c>
      <c r="G1471" s="215">
        <v>55</v>
      </c>
      <c r="H1471" s="215">
        <v>11</v>
      </c>
      <c r="I1471" s="215">
        <v>12</v>
      </c>
      <c r="J1471" s="215">
        <v>53</v>
      </c>
      <c r="K1471" s="61">
        <v>3</v>
      </c>
      <c r="L1471" t="s">
        <v>151</v>
      </c>
    </row>
    <row r="1472" spans="1:13" outlineLevel="1" x14ac:dyDescent="0.25">
      <c r="A1472" s="52">
        <f t="shared" si="123"/>
        <v>59</v>
      </c>
      <c r="B1472" s="64" t="str">
        <f t="shared" si="119"/>
        <v/>
      </c>
      <c r="C1472" s="62">
        <f t="shared" si="121"/>
        <v>4</v>
      </c>
      <c r="D1472" s="62" t="str">
        <f t="shared" si="122"/>
        <v>A</v>
      </c>
      <c r="E1472" s="215">
        <v>13</v>
      </c>
      <c r="F1472" s="215">
        <v>14</v>
      </c>
      <c r="G1472" s="215">
        <v>54</v>
      </c>
      <c r="H1472" s="215">
        <v>15</v>
      </c>
      <c r="I1472" s="215">
        <v>16</v>
      </c>
      <c r="J1472" s="215">
        <v>57</v>
      </c>
      <c r="K1472" s="61">
        <v>4</v>
      </c>
      <c r="L1472" t="s">
        <v>151</v>
      </c>
    </row>
    <row r="1473" spans="1:12" outlineLevel="1" x14ac:dyDescent="0.25">
      <c r="A1473" s="52">
        <f t="shared" si="123"/>
        <v>59</v>
      </c>
      <c r="B1473" s="64" t="str">
        <f t="shared" si="119"/>
        <v/>
      </c>
      <c r="C1473" s="62">
        <f t="shared" si="121"/>
        <v>5</v>
      </c>
      <c r="D1473" s="62" t="str">
        <f t="shared" si="122"/>
        <v>A</v>
      </c>
      <c r="E1473" s="215">
        <v>17</v>
      </c>
      <c r="F1473" s="215">
        <v>18</v>
      </c>
      <c r="G1473" s="215">
        <v>52</v>
      </c>
      <c r="H1473" s="215">
        <v>19</v>
      </c>
      <c r="I1473" s="215">
        <v>20</v>
      </c>
      <c r="J1473" s="215">
        <v>56</v>
      </c>
      <c r="K1473" s="61">
        <v>5</v>
      </c>
      <c r="L1473" t="s">
        <v>151</v>
      </c>
    </row>
    <row r="1474" spans="1:12" outlineLevel="1" x14ac:dyDescent="0.25">
      <c r="A1474" s="52">
        <f t="shared" si="123"/>
        <v>59</v>
      </c>
      <c r="B1474" s="64" t="str">
        <f t="shared" si="119"/>
        <v/>
      </c>
      <c r="C1474" s="62">
        <f t="shared" si="121"/>
        <v>6</v>
      </c>
      <c r="D1474" s="62" t="str">
        <f t="shared" si="122"/>
        <v>A</v>
      </c>
      <c r="E1474" s="215">
        <v>21</v>
      </c>
      <c r="F1474" s="215">
        <v>22</v>
      </c>
      <c r="G1474" s="215">
        <v>59</v>
      </c>
      <c r="H1474" s="215">
        <v>23</v>
      </c>
      <c r="I1474" s="215">
        <v>24</v>
      </c>
      <c r="J1474" s="215">
        <v>44</v>
      </c>
      <c r="K1474" s="61">
        <v>6</v>
      </c>
      <c r="L1474" t="s">
        <v>151</v>
      </c>
    </row>
    <row r="1475" spans="1:12" outlineLevel="1" x14ac:dyDescent="0.25">
      <c r="A1475" s="52">
        <f t="shared" si="123"/>
        <v>59</v>
      </c>
      <c r="B1475" s="64" t="str">
        <f t="shared" si="119"/>
        <v/>
      </c>
      <c r="C1475" s="62">
        <f t="shared" si="121"/>
        <v>7</v>
      </c>
      <c r="D1475" s="62" t="str">
        <f t="shared" si="122"/>
        <v>A</v>
      </c>
      <c r="E1475" s="215">
        <v>25</v>
      </c>
      <c r="F1475" s="215">
        <v>26</v>
      </c>
      <c r="G1475" s="215">
        <v>42</v>
      </c>
      <c r="H1475" s="215">
        <v>27</v>
      </c>
      <c r="I1475" s="215">
        <v>28</v>
      </c>
      <c r="J1475" s="215">
        <v>48</v>
      </c>
      <c r="K1475" s="61">
        <v>7</v>
      </c>
      <c r="L1475" t="s">
        <v>151</v>
      </c>
    </row>
    <row r="1476" spans="1:12" outlineLevel="1" x14ac:dyDescent="0.25">
      <c r="A1476" s="52">
        <f t="shared" si="123"/>
        <v>59</v>
      </c>
      <c r="B1476" s="64" t="str">
        <f t="shared" si="119"/>
        <v/>
      </c>
      <c r="C1476" s="62">
        <f t="shared" si="121"/>
        <v>8</v>
      </c>
      <c r="D1476" s="62" t="str">
        <f t="shared" si="122"/>
        <v>A</v>
      </c>
      <c r="E1476" s="215">
        <v>29</v>
      </c>
      <c r="F1476" s="215">
        <v>30</v>
      </c>
      <c r="G1476" s="215">
        <v>46</v>
      </c>
      <c r="H1476" s="215">
        <v>31</v>
      </c>
      <c r="I1476" s="215">
        <v>32</v>
      </c>
      <c r="J1476" s="215">
        <v>43</v>
      </c>
      <c r="K1476" s="61">
        <v>8</v>
      </c>
      <c r="L1476" t="s">
        <v>151</v>
      </c>
    </row>
    <row r="1477" spans="1:12" outlineLevel="1" x14ac:dyDescent="0.25">
      <c r="A1477" s="52">
        <f t="shared" si="123"/>
        <v>59</v>
      </c>
      <c r="B1477" s="64" t="str">
        <f t="shared" ref="B1477:B1540" si="124">IF(A1477&lt;&gt;$B$3,"",$B$3&amp;"-"&amp;D1477&amp;"-"&amp;C1477)</f>
        <v/>
      </c>
      <c r="C1477" s="62">
        <f t="shared" si="121"/>
        <v>9</v>
      </c>
      <c r="D1477" s="62" t="str">
        <f t="shared" si="122"/>
        <v>A</v>
      </c>
      <c r="E1477" s="215">
        <v>33</v>
      </c>
      <c r="F1477" s="215">
        <v>34</v>
      </c>
      <c r="G1477" s="215">
        <v>41</v>
      </c>
      <c r="H1477" s="215">
        <v>35</v>
      </c>
      <c r="I1477" s="215">
        <v>36</v>
      </c>
      <c r="J1477" s="215"/>
      <c r="K1477" s="61">
        <v>9</v>
      </c>
      <c r="L1477" t="s">
        <v>151</v>
      </c>
    </row>
    <row r="1478" spans="1:12" outlineLevel="1" x14ac:dyDescent="0.25">
      <c r="A1478" s="52">
        <f t="shared" si="123"/>
        <v>59</v>
      </c>
      <c r="B1478" s="64" t="str">
        <f t="shared" si="124"/>
        <v/>
      </c>
      <c r="C1478" s="62">
        <f t="shared" si="121"/>
        <v>10</v>
      </c>
      <c r="D1478" s="62" t="str">
        <f t="shared" si="122"/>
        <v>A</v>
      </c>
      <c r="E1478" s="215">
        <v>37</v>
      </c>
      <c r="F1478" s="215">
        <v>38</v>
      </c>
      <c r="G1478" s="215">
        <v>45</v>
      </c>
      <c r="H1478" s="215">
        <v>39</v>
      </c>
      <c r="I1478" s="215">
        <v>40</v>
      </c>
      <c r="J1478" s="215">
        <v>47</v>
      </c>
      <c r="K1478" s="61">
        <v>10</v>
      </c>
      <c r="L1478" t="s">
        <v>151</v>
      </c>
    </row>
    <row r="1479" spans="1:12" outlineLevel="1" x14ac:dyDescent="0.25">
      <c r="A1479" s="52">
        <f>A1478</f>
        <v>59</v>
      </c>
      <c r="B1479" s="64" t="str">
        <f t="shared" si="124"/>
        <v/>
      </c>
      <c r="C1479" s="62" t="str">
        <f t="shared" si="121"/>
        <v>T</v>
      </c>
      <c r="D1479" s="62" t="str">
        <f t="shared" si="122"/>
        <v>T</v>
      </c>
      <c r="E1479" s="215">
        <v>21</v>
      </c>
      <c r="F1479" s="215">
        <v>26</v>
      </c>
      <c r="G1479" s="215">
        <v>43</v>
      </c>
      <c r="H1479" s="215">
        <v>31</v>
      </c>
      <c r="I1479" s="215">
        <v>42</v>
      </c>
      <c r="J1479" s="215">
        <v>38</v>
      </c>
      <c r="K1479" s="61" t="s">
        <v>295</v>
      </c>
      <c r="L1479" t="s">
        <v>295</v>
      </c>
    </row>
    <row r="1480" spans="1:12" outlineLevel="1" x14ac:dyDescent="0.25">
      <c r="A1480" s="52">
        <f t="shared" si="123"/>
        <v>59</v>
      </c>
      <c r="B1480" s="64" t="str">
        <f t="shared" si="124"/>
        <v/>
      </c>
      <c r="C1480" s="62" t="str">
        <f t="shared" si="121"/>
        <v>T</v>
      </c>
      <c r="D1480" s="62" t="str">
        <f t="shared" si="122"/>
        <v>T</v>
      </c>
      <c r="E1480" s="215">
        <v>9</v>
      </c>
      <c r="F1480" s="215">
        <v>13</v>
      </c>
      <c r="G1480" s="215">
        <v>18</v>
      </c>
      <c r="H1480" s="215">
        <v>23</v>
      </c>
      <c r="I1480" s="215">
        <v>28</v>
      </c>
      <c r="J1480" s="215">
        <v>53</v>
      </c>
      <c r="K1480" s="61" t="s">
        <v>295</v>
      </c>
      <c r="L1480" t="s">
        <v>295</v>
      </c>
    </row>
    <row r="1481" spans="1:12" outlineLevel="1" x14ac:dyDescent="0.25">
      <c r="A1481" s="52">
        <f t="shared" si="123"/>
        <v>59</v>
      </c>
      <c r="B1481" s="64" t="str">
        <f t="shared" si="124"/>
        <v/>
      </c>
      <c r="C1481" s="62" t="str">
        <f t="shared" si="121"/>
        <v>T</v>
      </c>
      <c r="D1481" s="62" t="str">
        <f t="shared" si="122"/>
        <v>T</v>
      </c>
      <c r="E1481" s="215">
        <v>24</v>
      </c>
      <c r="F1481" s="215">
        <v>51</v>
      </c>
      <c r="G1481" s="215">
        <v>55</v>
      </c>
      <c r="H1481" s="215">
        <v>14</v>
      </c>
      <c r="I1481" s="215">
        <v>19</v>
      </c>
      <c r="J1481" s="215">
        <v>56</v>
      </c>
      <c r="K1481" s="61" t="s">
        <v>295</v>
      </c>
      <c r="L1481" t="s">
        <v>295</v>
      </c>
    </row>
    <row r="1482" spans="1:12" outlineLevel="1" x14ac:dyDescent="0.25">
      <c r="A1482" s="52">
        <f t="shared" si="123"/>
        <v>59</v>
      </c>
      <c r="B1482" s="64" t="str">
        <f t="shared" si="124"/>
        <v/>
      </c>
      <c r="C1482" s="62" t="str">
        <f t="shared" si="121"/>
        <v>T</v>
      </c>
      <c r="D1482" s="62" t="str">
        <f t="shared" si="122"/>
        <v>T</v>
      </c>
      <c r="E1482" s="215">
        <v>5</v>
      </c>
      <c r="F1482" s="215">
        <v>10</v>
      </c>
      <c r="G1482" s="215">
        <v>8</v>
      </c>
      <c r="H1482" s="215">
        <v>15</v>
      </c>
      <c r="I1482" s="215">
        <v>20</v>
      </c>
      <c r="J1482" s="215">
        <v>46</v>
      </c>
      <c r="K1482" s="61" t="s">
        <v>295</v>
      </c>
      <c r="L1482" t="s">
        <v>295</v>
      </c>
    </row>
    <row r="1483" spans="1:12" outlineLevel="1" x14ac:dyDescent="0.25">
      <c r="A1483" s="52">
        <f t="shared" si="123"/>
        <v>59</v>
      </c>
      <c r="B1483" s="64" t="str">
        <f t="shared" si="124"/>
        <v/>
      </c>
      <c r="C1483" s="62" t="str">
        <f t="shared" si="121"/>
        <v>T</v>
      </c>
      <c r="D1483" s="62" t="str">
        <f t="shared" si="122"/>
        <v>T</v>
      </c>
      <c r="E1483" s="215">
        <v>17</v>
      </c>
      <c r="F1483" s="215">
        <v>22</v>
      </c>
      <c r="G1483" s="215">
        <v>12</v>
      </c>
      <c r="H1483" s="215">
        <v>27</v>
      </c>
      <c r="I1483" s="215">
        <v>32</v>
      </c>
      <c r="J1483" s="215">
        <v>45</v>
      </c>
      <c r="K1483" s="61" t="s">
        <v>295</v>
      </c>
      <c r="L1483" t="s">
        <v>295</v>
      </c>
    </row>
    <row r="1484" spans="1:12" outlineLevel="1" x14ac:dyDescent="0.25">
      <c r="A1484" s="52">
        <f t="shared" si="123"/>
        <v>59</v>
      </c>
      <c r="B1484" s="64" t="str">
        <f t="shared" si="124"/>
        <v/>
      </c>
      <c r="C1484" s="62" t="str">
        <f t="shared" si="121"/>
        <v>T</v>
      </c>
      <c r="D1484" s="62" t="str">
        <f t="shared" si="122"/>
        <v>T</v>
      </c>
      <c r="E1484" s="215">
        <v>1</v>
      </c>
      <c r="F1484" s="215">
        <v>6</v>
      </c>
      <c r="G1484" s="215">
        <v>58</v>
      </c>
      <c r="H1484" s="215">
        <v>11</v>
      </c>
      <c r="I1484" s="215">
        <v>16</v>
      </c>
      <c r="J1484" s="215">
        <v>52</v>
      </c>
      <c r="K1484" s="61" t="s">
        <v>295</v>
      </c>
      <c r="L1484" t="s">
        <v>295</v>
      </c>
    </row>
    <row r="1485" spans="1:12" outlineLevel="1" x14ac:dyDescent="0.25">
      <c r="A1485" s="52">
        <f t="shared" si="123"/>
        <v>59</v>
      </c>
      <c r="B1485" s="64" t="str">
        <f t="shared" si="124"/>
        <v/>
      </c>
      <c r="C1485" s="62" t="str">
        <f t="shared" si="121"/>
        <v>T</v>
      </c>
      <c r="D1485" s="62" t="str">
        <f t="shared" si="122"/>
        <v>T</v>
      </c>
      <c r="E1485" s="215">
        <v>25</v>
      </c>
      <c r="F1485" s="215">
        <v>30</v>
      </c>
      <c r="G1485" s="215">
        <v>57</v>
      </c>
      <c r="H1485" s="215">
        <v>35</v>
      </c>
      <c r="I1485" s="215">
        <v>40</v>
      </c>
      <c r="J1485" s="215">
        <v>54</v>
      </c>
      <c r="K1485" s="61" t="s">
        <v>295</v>
      </c>
      <c r="L1485" t="s">
        <v>295</v>
      </c>
    </row>
    <row r="1486" spans="1:12" outlineLevel="1" x14ac:dyDescent="0.25">
      <c r="A1486" s="52">
        <f t="shared" si="123"/>
        <v>59</v>
      </c>
      <c r="B1486" s="64" t="str">
        <f t="shared" si="124"/>
        <v/>
      </c>
      <c r="C1486" s="62" t="str">
        <f t="shared" si="121"/>
        <v>T</v>
      </c>
      <c r="D1486" s="62" t="str">
        <f t="shared" si="122"/>
        <v>T</v>
      </c>
      <c r="E1486" s="215">
        <v>29</v>
      </c>
      <c r="F1486" s="215">
        <v>34</v>
      </c>
      <c r="G1486" s="215">
        <v>41</v>
      </c>
      <c r="H1486" s="215">
        <v>39</v>
      </c>
      <c r="I1486" s="215">
        <v>44</v>
      </c>
      <c r="J1486" s="215">
        <v>3</v>
      </c>
      <c r="K1486" s="61" t="s">
        <v>295</v>
      </c>
      <c r="L1486" t="s">
        <v>295</v>
      </c>
    </row>
    <row r="1487" spans="1:12" outlineLevel="1" x14ac:dyDescent="0.25">
      <c r="A1487" s="52">
        <f t="shared" si="123"/>
        <v>59</v>
      </c>
      <c r="B1487" s="64" t="str">
        <f t="shared" si="124"/>
        <v/>
      </c>
      <c r="C1487" s="62" t="str">
        <f t="shared" si="121"/>
        <v>T</v>
      </c>
      <c r="D1487" s="62" t="str">
        <f t="shared" si="122"/>
        <v>D</v>
      </c>
      <c r="E1487" s="215">
        <v>48</v>
      </c>
      <c r="F1487" s="215">
        <v>49</v>
      </c>
      <c r="G1487" s="215">
        <v>59</v>
      </c>
      <c r="H1487" s="215">
        <v>33</v>
      </c>
      <c r="I1487" s="215">
        <v>50</v>
      </c>
      <c r="J1487" s="215"/>
      <c r="K1487" s="61" t="s">
        <v>295</v>
      </c>
      <c r="L1487" t="s">
        <v>154</v>
      </c>
    </row>
    <row r="1488" spans="1:12" outlineLevel="1" x14ac:dyDescent="0.25">
      <c r="A1488" s="52">
        <f t="shared" si="123"/>
        <v>59</v>
      </c>
      <c r="B1488" s="64" t="str">
        <f t="shared" si="124"/>
        <v/>
      </c>
      <c r="C1488" s="62" t="str">
        <f t="shared" si="121"/>
        <v>T</v>
      </c>
      <c r="D1488" s="62" t="str">
        <f t="shared" si="122"/>
        <v>T</v>
      </c>
      <c r="E1488" s="215">
        <v>37</v>
      </c>
      <c r="F1488" s="215">
        <v>36</v>
      </c>
      <c r="G1488" s="215">
        <v>2</v>
      </c>
      <c r="H1488" s="215">
        <v>4</v>
      </c>
      <c r="I1488" s="215">
        <v>47</v>
      </c>
      <c r="J1488" s="215">
        <v>7</v>
      </c>
      <c r="K1488" s="61" t="s">
        <v>295</v>
      </c>
      <c r="L1488" t="s">
        <v>295</v>
      </c>
    </row>
    <row r="1489" spans="1:12" outlineLevel="1" x14ac:dyDescent="0.25">
      <c r="A1489" s="52">
        <f>A1488</f>
        <v>59</v>
      </c>
      <c r="B1489" s="64" t="str">
        <f t="shared" si="124"/>
        <v/>
      </c>
      <c r="C1489" s="62">
        <f t="shared" si="121"/>
        <v>1</v>
      </c>
      <c r="D1489" s="62" t="str">
        <f t="shared" si="122"/>
        <v>C</v>
      </c>
      <c r="E1489" s="215">
        <v>29</v>
      </c>
      <c r="F1489" s="215">
        <v>33</v>
      </c>
      <c r="G1489" s="215">
        <v>37</v>
      </c>
      <c r="H1489" s="215">
        <v>15</v>
      </c>
      <c r="I1489" s="215">
        <v>36</v>
      </c>
      <c r="J1489" s="215">
        <v>47</v>
      </c>
      <c r="K1489" s="61">
        <v>1</v>
      </c>
      <c r="L1489" t="s">
        <v>153</v>
      </c>
    </row>
    <row r="1490" spans="1:12" outlineLevel="1" x14ac:dyDescent="0.25">
      <c r="A1490" s="52">
        <f t="shared" si="123"/>
        <v>59</v>
      </c>
      <c r="B1490" s="64" t="str">
        <f t="shared" si="124"/>
        <v/>
      </c>
      <c r="C1490" s="62">
        <f t="shared" si="121"/>
        <v>2</v>
      </c>
      <c r="D1490" s="62" t="str">
        <f t="shared" si="122"/>
        <v>C</v>
      </c>
      <c r="E1490" s="215">
        <v>17</v>
      </c>
      <c r="F1490" s="215">
        <v>25</v>
      </c>
      <c r="G1490" s="215">
        <v>34</v>
      </c>
      <c r="H1490" s="215">
        <v>32</v>
      </c>
      <c r="I1490" s="215">
        <v>43</v>
      </c>
      <c r="J1490" s="215">
        <v>4</v>
      </c>
      <c r="K1490" s="61">
        <v>2</v>
      </c>
      <c r="L1490" t="s">
        <v>153</v>
      </c>
    </row>
    <row r="1491" spans="1:12" outlineLevel="1" x14ac:dyDescent="0.25">
      <c r="A1491" s="52">
        <f t="shared" si="123"/>
        <v>59</v>
      </c>
      <c r="B1491" s="64" t="str">
        <f t="shared" si="124"/>
        <v/>
      </c>
      <c r="C1491" s="62">
        <f t="shared" si="121"/>
        <v>3</v>
      </c>
      <c r="D1491" s="62" t="str">
        <f t="shared" si="122"/>
        <v>C</v>
      </c>
      <c r="E1491" s="215">
        <v>9</v>
      </c>
      <c r="F1491" s="215">
        <v>18</v>
      </c>
      <c r="G1491" s="215">
        <v>2</v>
      </c>
      <c r="H1491" s="215">
        <v>16</v>
      </c>
      <c r="I1491" s="215">
        <v>27</v>
      </c>
      <c r="J1491" s="215">
        <v>52</v>
      </c>
      <c r="K1491" s="61">
        <v>3</v>
      </c>
      <c r="L1491" t="s">
        <v>153</v>
      </c>
    </row>
    <row r="1492" spans="1:12" outlineLevel="1" x14ac:dyDescent="0.25">
      <c r="A1492" s="52">
        <f t="shared" si="123"/>
        <v>59</v>
      </c>
      <c r="B1492" s="64" t="str">
        <f t="shared" si="124"/>
        <v/>
      </c>
      <c r="C1492" s="62">
        <f t="shared" si="121"/>
        <v>4</v>
      </c>
      <c r="D1492" s="62" t="str">
        <f t="shared" si="122"/>
        <v>C</v>
      </c>
      <c r="E1492" s="215">
        <v>13</v>
      </c>
      <c r="F1492" s="215">
        <v>22</v>
      </c>
      <c r="G1492" s="215">
        <v>6</v>
      </c>
      <c r="H1492" s="215">
        <v>20</v>
      </c>
      <c r="I1492" s="215">
        <v>31</v>
      </c>
      <c r="J1492" s="215">
        <v>53</v>
      </c>
      <c r="K1492" s="61">
        <v>4</v>
      </c>
      <c r="L1492" t="s">
        <v>153</v>
      </c>
    </row>
    <row r="1493" spans="1:12" outlineLevel="1" x14ac:dyDescent="0.25">
      <c r="A1493" s="52">
        <f t="shared" si="123"/>
        <v>59</v>
      </c>
      <c r="B1493" s="64" t="str">
        <f t="shared" si="124"/>
        <v/>
      </c>
      <c r="C1493" s="62">
        <f t="shared" si="121"/>
        <v>5</v>
      </c>
      <c r="D1493" s="62" t="str">
        <f t="shared" si="122"/>
        <v>C</v>
      </c>
      <c r="E1493" s="215">
        <v>26</v>
      </c>
      <c r="F1493" s="215">
        <v>51</v>
      </c>
      <c r="G1493" s="215">
        <v>56</v>
      </c>
      <c r="H1493" s="215">
        <v>24</v>
      </c>
      <c r="I1493" s="215">
        <v>35</v>
      </c>
      <c r="J1493" s="215">
        <v>54</v>
      </c>
      <c r="K1493" s="61">
        <v>5</v>
      </c>
      <c r="L1493" t="s">
        <v>153</v>
      </c>
    </row>
    <row r="1494" spans="1:12" outlineLevel="1" x14ac:dyDescent="0.25">
      <c r="A1494" s="52">
        <f t="shared" si="123"/>
        <v>59</v>
      </c>
      <c r="B1494" s="64" t="str">
        <f t="shared" si="124"/>
        <v/>
      </c>
      <c r="C1494" s="62">
        <f t="shared" si="121"/>
        <v>6</v>
      </c>
      <c r="D1494" s="62" t="str">
        <f t="shared" si="122"/>
        <v>C</v>
      </c>
      <c r="E1494" s="215">
        <v>21</v>
      </c>
      <c r="F1494" s="215">
        <v>30</v>
      </c>
      <c r="G1494" s="215">
        <v>57</v>
      </c>
      <c r="H1494" s="215">
        <v>28</v>
      </c>
      <c r="I1494" s="215">
        <v>39</v>
      </c>
      <c r="J1494" s="215">
        <v>55</v>
      </c>
      <c r="K1494" s="61">
        <v>6</v>
      </c>
      <c r="L1494" t="s">
        <v>153</v>
      </c>
    </row>
    <row r="1495" spans="1:12" outlineLevel="1" x14ac:dyDescent="0.25">
      <c r="A1495" s="52">
        <f t="shared" si="123"/>
        <v>59</v>
      </c>
      <c r="B1495" s="64" t="str">
        <f t="shared" si="124"/>
        <v/>
      </c>
      <c r="C1495" s="62">
        <f t="shared" si="121"/>
        <v>7</v>
      </c>
      <c r="D1495" s="62" t="str">
        <f t="shared" si="122"/>
        <v>C</v>
      </c>
      <c r="E1495" s="215">
        <v>14</v>
      </c>
      <c r="F1495" s="215">
        <v>50</v>
      </c>
      <c r="G1495" s="215">
        <v>58</v>
      </c>
      <c r="H1495" s="215">
        <v>12</v>
      </c>
      <c r="I1495" s="215">
        <v>23</v>
      </c>
      <c r="J1495" s="215">
        <v>5</v>
      </c>
      <c r="K1495" s="61">
        <v>7</v>
      </c>
      <c r="L1495" t="s">
        <v>153</v>
      </c>
    </row>
    <row r="1496" spans="1:12" outlineLevel="1" x14ac:dyDescent="0.25">
      <c r="A1496" s="52">
        <f t="shared" si="123"/>
        <v>59</v>
      </c>
      <c r="B1496" s="64" t="str">
        <f t="shared" si="124"/>
        <v/>
      </c>
      <c r="C1496" s="62">
        <f t="shared" si="121"/>
        <v>8</v>
      </c>
      <c r="D1496" s="62" t="str">
        <f t="shared" si="122"/>
        <v>C</v>
      </c>
      <c r="E1496" s="215">
        <v>1</v>
      </c>
      <c r="F1496" s="215">
        <v>10</v>
      </c>
      <c r="G1496" s="215">
        <v>59</v>
      </c>
      <c r="H1496" s="215">
        <v>8</v>
      </c>
      <c r="I1496" s="215">
        <v>19</v>
      </c>
      <c r="J1496" s="215">
        <v>41</v>
      </c>
      <c r="K1496" s="61">
        <v>8</v>
      </c>
      <c r="L1496" t="s">
        <v>153</v>
      </c>
    </row>
    <row r="1497" spans="1:12" outlineLevel="1" x14ac:dyDescent="0.25">
      <c r="A1497" s="52">
        <f t="shared" si="123"/>
        <v>59</v>
      </c>
      <c r="B1497" s="64" t="str">
        <f t="shared" si="124"/>
        <v/>
      </c>
      <c r="C1497" s="62">
        <f t="shared" si="121"/>
        <v>9</v>
      </c>
      <c r="D1497" s="62" t="str">
        <f t="shared" si="122"/>
        <v>C</v>
      </c>
      <c r="E1497" s="215">
        <v>42</v>
      </c>
      <c r="F1497" s="215">
        <v>49</v>
      </c>
      <c r="G1497" s="215">
        <v>48</v>
      </c>
      <c r="H1497" s="215">
        <v>3</v>
      </c>
      <c r="I1497" s="215">
        <v>40</v>
      </c>
      <c r="J1497" s="215"/>
      <c r="K1497" s="61">
        <v>9</v>
      </c>
      <c r="L1497" t="s">
        <v>153</v>
      </c>
    </row>
    <row r="1498" spans="1:12" outlineLevel="1" x14ac:dyDescent="0.25">
      <c r="A1498" s="52">
        <f t="shared" si="123"/>
        <v>59</v>
      </c>
      <c r="B1498" s="64" t="str">
        <f t="shared" si="124"/>
        <v/>
      </c>
      <c r="C1498" s="62">
        <f t="shared" si="121"/>
        <v>10</v>
      </c>
      <c r="D1498" s="62" t="str">
        <f t="shared" si="122"/>
        <v>C</v>
      </c>
      <c r="E1498" s="215">
        <v>38</v>
      </c>
      <c r="F1498" s="215">
        <v>46</v>
      </c>
      <c r="G1498" s="215">
        <v>11</v>
      </c>
      <c r="H1498" s="215">
        <v>7</v>
      </c>
      <c r="I1498" s="215">
        <v>44</v>
      </c>
      <c r="J1498" s="215">
        <v>45</v>
      </c>
      <c r="K1498" s="61">
        <v>10</v>
      </c>
      <c r="L1498" t="s">
        <v>153</v>
      </c>
    </row>
    <row r="1499" spans="1:12" outlineLevel="1" x14ac:dyDescent="0.25">
      <c r="A1499" s="52">
        <f>A1498</f>
        <v>59</v>
      </c>
      <c r="B1499" s="64" t="str">
        <f t="shared" si="124"/>
        <v/>
      </c>
      <c r="C1499" s="62">
        <f t="shared" si="121"/>
        <v>1</v>
      </c>
      <c r="D1499" s="62" t="str">
        <f t="shared" si="122"/>
        <v>D</v>
      </c>
      <c r="E1499" s="215">
        <v>6</v>
      </c>
      <c r="F1499" s="215">
        <v>30</v>
      </c>
      <c r="G1499" s="215">
        <v>41</v>
      </c>
      <c r="H1499" s="215">
        <v>12</v>
      </c>
      <c r="I1499" s="215">
        <v>16</v>
      </c>
      <c r="J1499" s="215">
        <v>47</v>
      </c>
      <c r="K1499" s="61">
        <v>1</v>
      </c>
      <c r="L1499" t="s">
        <v>154</v>
      </c>
    </row>
    <row r="1500" spans="1:12" outlineLevel="1" x14ac:dyDescent="0.25">
      <c r="A1500" s="52">
        <f t="shared" si="123"/>
        <v>59</v>
      </c>
      <c r="B1500" s="64" t="str">
        <f t="shared" si="124"/>
        <v/>
      </c>
      <c r="C1500" s="62">
        <f t="shared" si="121"/>
        <v>2</v>
      </c>
      <c r="D1500" s="62" t="str">
        <f t="shared" si="122"/>
        <v>D</v>
      </c>
      <c r="E1500" s="215">
        <v>15</v>
      </c>
      <c r="F1500" s="215">
        <v>29</v>
      </c>
      <c r="G1500" s="215">
        <v>42</v>
      </c>
      <c r="H1500" s="215">
        <v>35</v>
      </c>
      <c r="I1500" s="215">
        <v>48</v>
      </c>
      <c r="J1500" s="215">
        <v>54</v>
      </c>
      <c r="K1500" s="61">
        <v>2</v>
      </c>
      <c r="L1500" t="s">
        <v>154</v>
      </c>
    </row>
    <row r="1501" spans="1:12" outlineLevel="1" x14ac:dyDescent="0.25">
      <c r="A1501" s="52">
        <f t="shared" si="123"/>
        <v>59</v>
      </c>
      <c r="B1501" s="64" t="str">
        <f t="shared" si="124"/>
        <v/>
      </c>
      <c r="C1501" s="62">
        <f t="shared" si="121"/>
        <v>3</v>
      </c>
      <c r="D1501" s="62" t="str">
        <f t="shared" si="122"/>
        <v>D</v>
      </c>
      <c r="E1501" s="215">
        <v>28</v>
      </c>
      <c r="F1501" s="215">
        <v>51</v>
      </c>
      <c r="G1501" s="215">
        <v>1</v>
      </c>
      <c r="H1501" s="215">
        <v>9</v>
      </c>
      <c r="I1501" s="215">
        <v>22</v>
      </c>
      <c r="J1501" s="215">
        <v>55</v>
      </c>
      <c r="K1501" s="61">
        <v>3</v>
      </c>
      <c r="L1501" t="s">
        <v>154</v>
      </c>
    </row>
    <row r="1502" spans="1:12" outlineLevel="1" x14ac:dyDescent="0.25">
      <c r="A1502" s="52">
        <f t="shared" si="123"/>
        <v>59</v>
      </c>
      <c r="B1502" s="64" t="str">
        <f t="shared" si="124"/>
        <v/>
      </c>
      <c r="C1502" s="62">
        <f t="shared" si="121"/>
        <v>4</v>
      </c>
      <c r="D1502" s="62" t="str">
        <f t="shared" si="122"/>
        <v>D</v>
      </c>
      <c r="E1502" s="215">
        <v>13</v>
      </c>
      <c r="F1502" s="215">
        <v>26</v>
      </c>
      <c r="G1502" s="215">
        <v>10</v>
      </c>
      <c r="H1502" s="215">
        <v>19</v>
      </c>
      <c r="I1502" s="215">
        <v>32</v>
      </c>
      <c r="J1502" s="215">
        <v>59</v>
      </c>
      <c r="K1502" s="61">
        <v>4</v>
      </c>
      <c r="L1502" t="s">
        <v>154</v>
      </c>
    </row>
    <row r="1503" spans="1:12" outlineLevel="1" x14ac:dyDescent="0.25">
      <c r="A1503" s="52">
        <f t="shared" si="123"/>
        <v>59</v>
      </c>
      <c r="B1503" s="64" t="str">
        <f t="shared" si="124"/>
        <v/>
      </c>
      <c r="C1503" s="62">
        <f t="shared" si="121"/>
        <v>5</v>
      </c>
      <c r="D1503" s="62" t="str">
        <f t="shared" si="122"/>
        <v>D</v>
      </c>
      <c r="E1503" s="215">
        <v>17</v>
      </c>
      <c r="F1503" s="215">
        <v>49</v>
      </c>
      <c r="G1503" s="215">
        <v>14</v>
      </c>
      <c r="H1503" s="215">
        <v>23</v>
      </c>
      <c r="I1503" s="215">
        <v>36</v>
      </c>
      <c r="J1503" s="215">
        <v>58</v>
      </c>
      <c r="K1503" s="61">
        <v>5</v>
      </c>
      <c r="L1503" t="s">
        <v>154</v>
      </c>
    </row>
    <row r="1504" spans="1:12" outlineLevel="1" x14ac:dyDescent="0.25">
      <c r="A1504" s="52">
        <f t="shared" si="123"/>
        <v>59</v>
      </c>
      <c r="B1504" s="64" t="str">
        <f t="shared" si="124"/>
        <v/>
      </c>
      <c r="C1504" s="62">
        <f t="shared" si="121"/>
        <v>6</v>
      </c>
      <c r="D1504" s="62" t="str">
        <f t="shared" si="122"/>
        <v>D</v>
      </c>
      <c r="E1504" s="215">
        <v>27</v>
      </c>
      <c r="F1504" s="215">
        <v>40</v>
      </c>
      <c r="G1504" s="215">
        <v>45</v>
      </c>
      <c r="H1504" s="215">
        <v>21</v>
      </c>
      <c r="I1504" s="215">
        <v>34</v>
      </c>
      <c r="J1504" s="215">
        <v>7</v>
      </c>
      <c r="K1504" s="61">
        <v>6</v>
      </c>
      <c r="L1504" t="s">
        <v>154</v>
      </c>
    </row>
    <row r="1505" spans="1:13" outlineLevel="1" x14ac:dyDescent="0.25">
      <c r="A1505" s="52">
        <f t="shared" si="123"/>
        <v>59</v>
      </c>
      <c r="B1505" s="64" t="str">
        <f t="shared" si="124"/>
        <v/>
      </c>
      <c r="C1505" s="62">
        <f t="shared" si="121"/>
        <v>7</v>
      </c>
      <c r="D1505" s="62" t="str">
        <f t="shared" si="122"/>
        <v>D</v>
      </c>
      <c r="E1505" s="215">
        <v>25</v>
      </c>
      <c r="F1505" s="215">
        <v>38</v>
      </c>
      <c r="G1505" s="215">
        <v>56</v>
      </c>
      <c r="H1505" s="215">
        <v>31</v>
      </c>
      <c r="I1505" s="215">
        <v>44</v>
      </c>
      <c r="J1505" s="215">
        <v>3</v>
      </c>
      <c r="K1505" s="61">
        <v>7</v>
      </c>
      <c r="L1505" t="s">
        <v>154</v>
      </c>
    </row>
    <row r="1506" spans="1:13" outlineLevel="1" x14ac:dyDescent="0.25">
      <c r="A1506" s="52">
        <f t="shared" si="123"/>
        <v>59</v>
      </c>
      <c r="B1506" s="64" t="str">
        <f t="shared" si="124"/>
        <v/>
      </c>
      <c r="C1506" s="62">
        <f t="shared" si="121"/>
        <v>8</v>
      </c>
      <c r="D1506" s="62" t="str">
        <f t="shared" si="122"/>
        <v>D</v>
      </c>
      <c r="E1506" s="215">
        <v>5</v>
      </c>
      <c r="F1506" s="215">
        <v>18</v>
      </c>
      <c r="G1506" s="215">
        <v>57</v>
      </c>
      <c r="H1506" s="215">
        <v>11</v>
      </c>
      <c r="I1506" s="215">
        <v>24</v>
      </c>
      <c r="J1506" s="215">
        <v>20</v>
      </c>
      <c r="K1506" s="61">
        <v>8</v>
      </c>
      <c r="L1506" t="s">
        <v>154</v>
      </c>
    </row>
    <row r="1507" spans="1:13" outlineLevel="1" x14ac:dyDescent="0.25">
      <c r="A1507" s="52">
        <f t="shared" si="123"/>
        <v>59</v>
      </c>
      <c r="B1507" s="64" t="str">
        <f t="shared" si="124"/>
        <v/>
      </c>
      <c r="C1507" s="62">
        <f t="shared" si="121"/>
        <v>9</v>
      </c>
      <c r="D1507" s="62" t="str">
        <f t="shared" si="122"/>
        <v>D</v>
      </c>
      <c r="E1507" s="215">
        <v>33</v>
      </c>
      <c r="F1507" s="215">
        <v>46</v>
      </c>
      <c r="G1507" s="215">
        <v>53</v>
      </c>
      <c r="H1507" s="215">
        <v>4</v>
      </c>
      <c r="I1507" s="215">
        <v>39</v>
      </c>
      <c r="J1507" s="215"/>
      <c r="K1507" s="61">
        <v>9</v>
      </c>
      <c r="L1507" t="s">
        <v>154</v>
      </c>
    </row>
    <row r="1508" spans="1:13" ht="15.75" outlineLevel="1" thickBot="1" x14ac:dyDescent="0.3">
      <c r="A1508" s="52">
        <f t="shared" si="123"/>
        <v>59</v>
      </c>
      <c r="B1508" s="64" t="str">
        <f t="shared" si="124"/>
        <v/>
      </c>
      <c r="C1508" s="62">
        <f t="shared" si="121"/>
        <v>10</v>
      </c>
      <c r="D1508" s="62" t="str">
        <f t="shared" si="122"/>
        <v>D</v>
      </c>
      <c r="E1508" s="215">
        <v>2</v>
      </c>
      <c r="F1508" s="215">
        <v>37</v>
      </c>
      <c r="G1508" s="215">
        <v>52</v>
      </c>
      <c r="H1508" s="215">
        <v>8</v>
      </c>
      <c r="I1508" s="215">
        <v>43</v>
      </c>
      <c r="J1508" s="215">
        <v>50</v>
      </c>
      <c r="K1508" s="61">
        <v>10</v>
      </c>
      <c r="L1508" t="s">
        <v>154</v>
      </c>
    </row>
    <row r="1509" spans="1:13" ht="15.75" thickTop="1" x14ac:dyDescent="0.25">
      <c r="A1509" s="52">
        <v>60</v>
      </c>
      <c r="B1509" s="52" t="str">
        <f t="shared" si="124"/>
        <v/>
      </c>
      <c r="C1509" s="58">
        <f t="shared" si="121"/>
        <v>1</v>
      </c>
      <c r="D1509" s="58" t="str">
        <f t="shared" si="122"/>
        <v>A</v>
      </c>
      <c r="E1509" s="127">
        <v>21</v>
      </c>
      <c r="F1509" s="127">
        <v>2</v>
      </c>
      <c r="G1509" s="127">
        <v>60</v>
      </c>
      <c r="H1509" s="127">
        <v>3</v>
      </c>
      <c r="I1509" s="127">
        <v>24</v>
      </c>
      <c r="J1509" s="127">
        <v>58</v>
      </c>
      <c r="K1509" s="61">
        <v>1</v>
      </c>
      <c r="L1509" t="s">
        <v>151</v>
      </c>
      <c r="M1509" s="186" t="s">
        <v>281</v>
      </c>
    </row>
    <row r="1510" spans="1:13" outlineLevel="1" x14ac:dyDescent="0.25">
      <c r="A1510" s="52">
        <f t="shared" si="123"/>
        <v>60</v>
      </c>
      <c r="B1510" s="52" t="str">
        <f t="shared" si="124"/>
        <v/>
      </c>
      <c r="C1510" s="58">
        <f t="shared" ref="C1510:C1548" si="125">K1510</f>
        <v>2</v>
      </c>
      <c r="D1510" s="58" t="str">
        <f t="shared" ref="D1510:D1548" si="126">IF(C1510="","",L1510)</f>
        <v>A</v>
      </c>
      <c r="E1510" s="127">
        <v>45</v>
      </c>
      <c r="F1510" s="127">
        <v>6</v>
      </c>
      <c r="G1510" s="127">
        <v>54</v>
      </c>
      <c r="H1510" s="127">
        <v>7</v>
      </c>
      <c r="I1510" s="127">
        <v>8</v>
      </c>
      <c r="J1510" s="127">
        <v>41</v>
      </c>
      <c r="K1510" s="61">
        <v>2</v>
      </c>
      <c r="L1510" t="s">
        <v>151</v>
      </c>
    </row>
    <row r="1511" spans="1:13" outlineLevel="1" x14ac:dyDescent="0.25">
      <c r="A1511" s="52">
        <f t="shared" si="123"/>
        <v>60</v>
      </c>
      <c r="B1511" s="52" t="str">
        <f t="shared" si="124"/>
        <v/>
      </c>
      <c r="C1511" s="58">
        <f t="shared" si="125"/>
        <v>3</v>
      </c>
      <c r="D1511" s="58" t="str">
        <f t="shared" si="126"/>
        <v>A</v>
      </c>
      <c r="E1511" s="127">
        <v>9</v>
      </c>
      <c r="F1511" s="127">
        <v>10</v>
      </c>
      <c r="G1511" s="127">
        <v>42</v>
      </c>
      <c r="H1511" s="127">
        <v>11</v>
      </c>
      <c r="I1511" s="127">
        <v>12</v>
      </c>
      <c r="J1511" s="127">
        <v>5</v>
      </c>
      <c r="K1511" s="61">
        <v>3</v>
      </c>
      <c r="L1511" t="s">
        <v>151</v>
      </c>
    </row>
    <row r="1512" spans="1:13" outlineLevel="1" x14ac:dyDescent="0.25">
      <c r="A1512" s="52">
        <f t="shared" si="123"/>
        <v>60</v>
      </c>
      <c r="B1512" s="52" t="str">
        <f t="shared" si="124"/>
        <v/>
      </c>
      <c r="C1512" s="58">
        <f t="shared" si="125"/>
        <v>4</v>
      </c>
      <c r="D1512" s="58" t="str">
        <f t="shared" si="126"/>
        <v>A</v>
      </c>
      <c r="E1512" s="127">
        <v>13</v>
      </c>
      <c r="F1512" s="127">
        <v>14</v>
      </c>
      <c r="G1512" s="127">
        <v>46</v>
      </c>
      <c r="H1512" s="127">
        <v>15</v>
      </c>
      <c r="I1512" s="127">
        <v>16</v>
      </c>
      <c r="J1512" s="127">
        <v>49</v>
      </c>
      <c r="K1512" s="61">
        <v>4</v>
      </c>
      <c r="L1512" t="s">
        <v>151</v>
      </c>
    </row>
    <row r="1513" spans="1:13" outlineLevel="1" x14ac:dyDescent="0.25">
      <c r="A1513" s="52">
        <f t="shared" si="123"/>
        <v>60</v>
      </c>
      <c r="B1513" s="52" t="str">
        <f t="shared" si="124"/>
        <v/>
      </c>
      <c r="C1513" s="58">
        <f t="shared" si="125"/>
        <v>5</v>
      </c>
      <c r="D1513" s="58" t="str">
        <f t="shared" si="126"/>
        <v>A</v>
      </c>
      <c r="E1513" s="127">
        <v>17</v>
      </c>
      <c r="F1513" s="127">
        <v>18</v>
      </c>
      <c r="G1513" s="127">
        <v>50</v>
      </c>
      <c r="H1513" s="127">
        <v>19</v>
      </c>
      <c r="I1513" s="127">
        <v>20</v>
      </c>
      <c r="J1513" s="127">
        <v>59</v>
      </c>
      <c r="K1513" s="61">
        <v>5</v>
      </c>
      <c r="L1513" t="s">
        <v>151</v>
      </c>
    </row>
    <row r="1514" spans="1:13" outlineLevel="1" x14ac:dyDescent="0.25">
      <c r="A1514" s="52">
        <f t="shared" si="123"/>
        <v>60</v>
      </c>
      <c r="B1514" s="52" t="str">
        <f t="shared" si="124"/>
        <v/>
      </c>
      <c r="C1514" s="58">
        <f t="shared" si="125"/>
        <v>6</v>
      </c>
      <c r="D1514" s="58" t="str">
        <f t="shared" si="126"/>
        <v>A</v>
      </c>
      <c r="E1514" s="127">
        <v>1</v>
      </c>
      <c r="F1514" s="127">
        <v>22</v>
      </c>
      <c r="G1514" s="127">
        <v>57</v>
      </c>
      <c r="H1514" s="127">
        <v>23</v>
      </c>
      <c r="I1514" s="127">
        <v>4</v>
      </c>
      <c r="J1514" s="127">
        <v>56</v>
      </c>
      <c r="K1514" s="61">
        <v>6</v>
      </c>
      <c r="L1514" t="s">
        <v>151</v>
      </c>
    </row>
    <row r="1515" spans="1:13" outlineLevel="1" x14ac:dyDescent="0.25">
      <c r="A1515" s="52">
        <f t="shared" si="123"/>
        <v>60</v>
      </c>
      <c r="B1515" s="52" t="str">
        <f t="shared" si="124"/>
        <v/>
      </c>
      <c r="C1515" s="58">
        <f t="shared" si="125"/>
        <v>7</v>
      </c>
      <c r="D1515" s="58" t="str">
        <f t="shared" si="126"/>
        <v>A</v>
      </c>
      <c r="E1515" s="127">
        <v>25</v>
      </c>
      <c r="F1515" s="127">
        <v>26</v>
      </c>
      <c r="G1515" s="127">
        <v>53</v>
      </c>
      <c r="H1515" s="127">
        <v>27</v>
      </c>
      <c r="I1515" s="127">
        <v>28</v>
      </c>
      <c r="J1515" s="127">
        <v>55</v>
      </c>
      <c r="K1515" s="61">
        <v>7</v>
      </c>
      <c r="L1515" t="s">
        <v>151</v>
      </c>
    </row>
    <row r="1516" spans="1:13" outlineLevel="1" x14ac:dyDescent="0.25">
      <c r="A1516" s="52">
        <f t="shared" si="123"/>
        <v>60</v>
      </c>
      <c r="B1516" s="52" t="str">
        <f t="shared" si="124"/>
        <v/>
      </c>
      <c r="C1516" s="58">
        <f t="shared" si="125"/>
        <v>8</v>
      </c>
      <c r="D1516" s="58" t="str">
        <f t="shared" si="126"/>
        <v>A</v>
      </c>
      <c r="E1516" s="127">
        <v>29</v>
      </c>
      <c r="F1516" s="127">
        <v>30</v>
      </c>
      <c r="G1516" s="127">
        <v>43</v>
      </c>
      <c r="H1516" s="127">
        <v>31</v>
      </c>
      <c r="I1516" s="127">
        <v>32</v>
      </c>
      <c r="J1516" s="127">
        <v>44</v>
      </c>
      <c r="K1516" s="61">
        <v>8</v>
      </c>
      <c r="L1516" t="s">
        <v>151</v>
      </c>
    </row>
    <row r="1517" spans="1:13" outlineLevel="1" x14ac:dyDescent="0.25">
      <c r="A1517" s="52">
        <f t="shared" si="123"/>
        <v>60</v>
      </c>
      <c r="B1517" s="52" t="str">
        <f t="shared" si="124"/>
        <v/>
      </c>
      <c r="C1517" s="58">
        <f t="shared" si="125"/>
        <v>9</v>
      </c>
      <c r="D1517" s="58" t="str">
        <f t="shared" si="126"/>
        <v>A</v>
      </c>
      <c r="E1517" s="127">
        <v>33</v>
      </c>
      <c r="F1517" s="127">
        <v>34</v>
      </c>
      <c r="G1517" s="127">
        <v>47</v>
      </c>
      <c r="H1517" s="127">
        <v>35</v>
      </c>
      <c r="I1517" s="127">
        <v>36</v>
      </c>
      <c r="J1517" s="127">
        <v>48</v>
      </c>
      <c r="K1517" s="61">
        <v>9</v>
      </c>
      <c r="L1517" t="s">
        <v>151</v>
      </c>
    </row>
    <row r="1518" spans="1:13" outlineLevel="1" x14ac:dyDescent="0.25">
      <c r="A1518" s="52">
        <f t="shared" si="123"/>
        <v>60</v>
      </c>
      <c r="B1518" s="52" t="str">
        <f t="shared" si="124"/>
        <v/>
      </c>
      <c r="C1518" s="58">
        <f t="shared" si="125"/>
        <v>10</v>
      </c>
      <c r="D1518" s="58" t="str">
        <f t="shared" si="126"/>
        <v>A</v>
      </c>
      <c r="E1518" s="127">
        <v>37</v>
      </c>
      <c r="F1518" s="127">
        <v>38</v>
      </c>
      <c r="G1518" s="127">
        <v>51</v>
      </c>
      <c r="H1518" s="127">
        <v>39</v>
      </c>
      <c r="I1518" s="127">
        <v>40</v>
      </c>
      <c r="J1518" s="127">
        <v>52</v>
      </c>
      <c r="K1518" s="61">
        <v>10</v>
      </c>
      <c r="L1518" t="s">
        <v>151</v>
      </c>
    </row>
    <row r="1519" spans="1:13" outlineLevel="1" x14ac:dyDescent="0.25">
      <c r="A1519" s="52">
        <f>A1518</f>
        <v>60</v>
      </c>
      <c r="B1519" s="52" t="str">
        <f t="shared" si="124"/>
        <v/>
      </c>
      <c r="C1519" s="58">
        <f t="shared" si="125"/>
        <v>1</v>
      </c>
      <c r="D1519" s="58" t="str">
        <f t="shared" si="126"/>
        <v>B</v>
      </c>
      <c r="E1519" s="127">
        <v>1</v>
      </c>
      <c r="F1519" s="127">
        <v>46</v>
      </c>
      <c r="G1519" s="127">
        <v>33</v>
      </c>
      <c r="H1519" s="127">
        <v>11</v>
      </c>
      <c r="I1519" s="127">
        <v>16</v>
      </c>
      <c r="J1519" s="127">
        <v>55</v>
      </c>
      <c r="K1519" s="61">
        <v>1</v>
      </c>
      <c r="L1519" t="s">
        <v>152</v>
      </c>
    </row>
    <row r="1520" spans="1:13" outlineLevel="1" x14ac:dyDescent="0.25">
      <c r="A1520" s="52">
        <f t="shared" si="123"/>
        <v>60</v>
      </c>
      <c r="B1520" s="52" t="str">
        <f t="shared" si="124"/>
        <v/>
      </c>
      <c r="C1520" s="58">
        <f t="shared" si="125"/>
        <v>2</v>
      </c>
      <c r="D1520" s="58" t="str">
        <f t="shared" si="126"/>
        <v>B</v>
      </c>
      <c r="E1520" s="127">
        <v>25</v>
      </c>
      <c r="F1520" s="127">
        <v>30</v>
      </c>
      <c r="G1520" s="127">
        <v>4</v>
      </c>
      <c r="H1520" s="127">
        <v>15</v>
      </c>
      <c r="I1520" s="127">
        <v>20</v>
      </c>
      <c r="J1520" s="127">
        <v>51</v>
      </c>
      <c r="K1520" s="61">
        <v>2</v>
      </c>
      <c r="L1520" t="s">
        <v>152</v>
      </c>
    </row>
    <row r="1521" spans="1:12" outlineLevel="1" x14ac:dyDescent="0.25">
      <c r="A1521" s="52">
        <f t="shared" si="123"/>
        <v>60</v>
      </c>
      <c r="B1521" s="52" t="str">
        <f t="shared" si="124"/>
        <v/>
      </c>
      <c r="C1521" s="58">
        <f t="shared" si="125"/>
        <v>3</v>
      </c>
      <c r="D1521" s="58" t="str">
        <f t="shared" si="126"/>
        <v>B</v>
      </c>
      <c r="E1521" s="127">
        <v>9</v>
      </c>
      <c r="F1521" s="127">
        <v>14</v>
      </c>
      <c r="G1521" s="127">
        <v>45</v>
      </c>
      <c r="H1521" s="127">
        <v>19</v>
      </c>
      <c r="I1521" s="127">
        <v>24</v>
      </c>
      <c r="J1521" s="127">
        <v>6</v>
      </c>
      <c r="K1521" s="61">
        <v>3</v>
      </c>
      <c r="L1521" t="s">
        <v>152</v>
      </c>
    </row>
    <row r="1522" spans="1:12" outlineLevel="1" x14ac:dyDescent="0.25">
      <c r="A1522" s="52">
        <f t="shared" si="123"/>
        <v>60</v>
      </c>
      <c r="B1522" s="52" t="str">
        <f t="shared" si="124"/>
        <v/>
      </c>
      <c r="C1522" s="58">
        <f t="shared" si="125"/>
        <v>4</v>
      </c>
      <c r="D1522" s="58" t="str">
        <f t="shared" si="126"/>
        <v>B</v>
      </c>
      <c r="E1522" s="127">
        <v>13</v>
      </c>
      <c r="F1522" s="127">
        <v>18</v>
      </c>
      <c r="G1522" s="127">
        <v>2</v>
      </c>
      <c r="H1522" s="127">
        <v>23</v>
      </c>
      <c r="I1522" s="127">
        <v>28</v>
      </c>
      <c r="J1522" s="127">
        <v>8</v>
      </c>
      <c r="K1522" s="61">
        <v>4</v>
      </c>
      <c r="L1522" t="s">
        <v>152</v>
      </c>
    </row>
    <row r="1523" spans="1:12" outlineLevel="1" x14ac:dyDescent="0.25">
      <c r="A1523" s="52">
        <f t="shared" si="123"/>
        <v>60</v>
      </c>
      <c r="B1523" s="52" t="str">
        <f t="shared" si="124"/>
        <v/>
      </c>
      <c r="C1523" s="58">
        <f t="shared" si="125"/>
        <v>5</v>
      </c>
      <c r="D1523" s="58" t="str">
        <f t="shared" si="126"/>
        <v>B</v>
      </c>
      <c r="E1523" s="127">
        <v>17</v>
      </c>
      <c r="F1523" s="127">
        <v>22</v>
      </c>
      <c r="G1523" s="127">
        <v>54</v>
      </c>
      <c r="H1523" s="127">
        <v>27</v>
      </c>
      <c r="I1523" s="127">
        <v>32</v>
      </c>
      <c r="J1523" s="127">
        <v>12</v>
      </c>
      <c r="K1523" s="61">
        <v>5</v>
      </c>
      <c r="L1523" t="s">
        <v>152</v>
      </c>
    </row>
    <row r="1524" spans="1:12" outlineLevel="1" x14ac:dyDescent="0.25">
      <c r="A1524" s="52">
        <f t="shared" si="123"/>
        <v>60</v>
      </c>
      <c r="B1524" s="52" t="str">
        <f t="shared" si="124"/>
        <v/>
      </c>
      <c r="C1524" s="58">
        <f t="shared" si="125"/>
        <v>6</v>
      </c>
      <c r="D1524" s="58" t="str">
        <f t="shared" si="126"/>
        <v>B</v>
      </c>
      <c r="E1524" s="127">
        <v>21</v>
      </c>
      <c r="F1524" s="127">
        <v>26</v>
      </c>
      <c r="G1524" s="127">
        <v>59</v>
      </c>
      <c r="H1524" s="127">
        <v>31</v>
      </c>
      <c r="I1524" s="127">
        <v>36</v>
      </c>
      <c r="J1524" s="127">
        <v>60</v>
      </c>
      <c r="K1524" s="61">
        <v>6</v>
      </c>
      <c r="L1524" t="s">
        <v>152</v>
      </c>
    </row>
    <row r="1525" spans="1:12" outlineLevel="1" x14ac:dyDescent="0.25">
      <c r="A1525" s="52">
        <f t="shared" si="123"/>
        <v>60</v>
      </c>
      <c r="B1525" s="52" t="str">
        <f t="shared" si="124"/>
        <v/>
      </c>
      <c r="C1525" s="58">
        <f t="shared" si="125"/>
        <v>7</v>
      </c>
      <c r="D1525" s="58" t="str">
        <f t="shared" si="126"/>
        <v>B</v>
      </c>
      <c r="E1525" s="127">
        <v>5</v>
      </c>
      <c r="F1525" s="127">
        <v>10</v>
      </c>
      <c r="G1525" s="127">
        <v>50</v>
      </c>
      <c r="H1525" s="127">
        <v>35</v>
      </c>
      <c r="I1525" s="127">
        <v>40</v>
      </c>
      <c r="J1525" s="127">
        <v>58</v>
      </c>
      <c r="K1525" s="61">
        <v>7</v>
      </c>
      <c r="L1525" t="s">
        <v>152</v>
      </c>
    </row>
    <row r="1526" spans="1:12" outlineLevel="1" x14ac:dyDescent="0.25">
      <c r="A1526" s="52">
        <f t="shared" si="123"/>
        <v>60</v>
      </c>
      <c r="B1526" s="52" t="str">
        <f t="shared" si="124"/>
        <v/>
      </c>
      <c r="C1526" s="58">
        <f t="shared" si="125"/>
        <v>8</v>
      </c>
      <c r="D1526" s="58" t="str">
        <f t="shared" si="126"/>
        <v>B</v>
      </c>
      <c r="E1526" s="127">
        <v>29</v>
      </c>
      <c r="F1526" s="127">
        <v>34</v>
      </c>
      <c r="G1526" s="127">
        <v>49</v>
      </c>
      <c r="H1526" s="127">
        <v>39</v>
      </c>
      <c r="I1526" s="127">
        <v>44</v>
      </c>
      <c r="J1526" s="127">
        <v>41</v>
      </c>
      <c r="K1526" s="61">
        <v>8</v>
      </c>
      <c r="L1526" t="s">
        <v>152</v>
      </c>
    </row>
    <row r="1527" spans="1:12" outlineLevel="1" x14ac:dyDescent="0.25">
      <c r="A1527" s="52">
        <f t="shared" si="123"/>
        <v>60</v>
      </c>
      <c r="B1527" s="52" t="str">
        <f t="shared" si="124"/>
        <v/>
      </c>
      <c r="C1527" s="58">
        <f t="shared" si="125"/>
        <v>9</v>
      </c>
      <c r="D1527" s="58" t="str">
        <f t="shared" si="126"/>
        <v>B</v>
      </c>
      <c r="E1527" s="127">
        <v>53</v>
      </c>
      <c r="F1527" s="127">
        <v>38</v>
      </c>
      <c r="G1527" s="127">
        <v>56</v>
      </c>
      <c r="H1527" s="127">
        <v>43</v>
      </c>
      <c r="I1527" s="127">
        <v>48</v>
      </c>
      <c r="J1527" s="127">
        <v>3</v>
      </c>
      <c r="K1527" s="61">
        <v>9</v>
      </c>
      <c r="L1527" t="s">
        <v>152</v>
      </c>
    </row>
    <row r="1528" spans="1:12" outlineLevel="1" x14ac:dyDescent="0.25">
      <c r="A1528" s="52">
        <f t="shared" si="123"/>
        <v>60</v>
      </c>
      <c r="B1528" s="52" t="str">
        <f t="shared" si="124"/>
        <v/>
      </c>
      <c r="C1528" s="58">
        <f t="shared" si="125"/>
        <v>10</v>
      </c>
      <c r="D1528" s="58" t="str">
        <f t="shared" si="126"/>
        <v>B</v>
      </c>
      <c r="E1528" s="127">
        <v>37</v>
      </c>
      <c r="F1528" s="127">
        <v>42</v>
      </c>
      <c r="G1528" s="127">
        <v>57</v>
      </c>
      <c r="H1528" s="127">
        <v>47</v>
      </c>
      <c r="I1528" s="127">
        <v>52</v>
      </c>
      <c r="J1528" s="127">
        <v>7</v>
      </c>
      <c r="K1528" s="61">
        <v>10</v>
      </c>
      <c r="L1528" t="s">
        <v>152</v>
      </c>
    </row>
    <row r="1529" spans="1:12" outlineLevel="1" x14ac:dyDescent="0.25">
      <c r="A1529" s="52">
        <f>A1528</f>
        <v>60</v>
      </c>
      <c r="B1529" s="52" t="str">
        <f t="shared" si="124"/>
        <v/>
      </c>
      <c r="C1529" s="58">
        <f t="shared" si="125"/>
        <v>1</v>
      </c>
      <c r="D1529" s="58" t="str">
        <f t="shared" si="126"/>
        <v>C</v>
      </c>
      <c r="E1529" s="127">
        <v>26</v>
      </c>
      <c r="F1529" s="127">
        <v>10</v>
      </c>
      <c r="G1529" s="127">
        <v>34</v>
      </c>
      <c r="H1529" s="127">
        <v>9</v>
      </c>
      <c r="I1529" s="127">
        <v>19</v>
      </c>
      <c r="J1529" s="127">
        <v>57</v>
      </c>
      <c r="K1529" s="61">
        <v>1</v>
      </c>
      <c r="L1529" t="s">
        <v>153</v>
      </c>
    </row>
    <row r="1530" spans="1:12" outlineLevel="1" x14ac:dyDescent="0.25">
      <c r="A1530" s="52">
        <f t="shared" si="123"/>
        <v>60</v>
      </c>
      <c r="B1530" s="52" t="str">
        <f t="shared" si="124"/>
        <v/>
      </c>
      <c r="C1530" s="58">
        <f t="shared" si="125"/>
        <v>2</v>
      </c>
      <c r="D1530" s="58" t="str">
        <f t="shared" si="126"/>
        <v>C</v>
      </c>
      <c r="E1530" s="127">
        <v>5</v>
      </c>
      <c r="F1530" s="127">
        <v>14</v>
      </c>
      <c r="G1530" s="127">
        <v>53</v>
      </c>
      <c r="H1530" s="127">
        <v>12</v>
      </c>
      <c r="I1530" s="127">
        <v>23</v>
      </c>
      <c r="J1530" s="127">
        <v>56</v>
      </c>
      <c r="K1530" s="61">
        <v>2</v>
      </c>
      <c r="L1530" t="s">
        <v>153</v>
      </c>
    </row>
    <row r="1531" spans="1:12" outlineLevel="1" x14ac:dyDescent="0.25">
      <c r="A1531" s="52">
        <f t="shared" si="123"/>
        <v>60</v>
      </c>
      <c r="B1531" s="52" t="str">
        <f t="shared" si="124"/>
        <v/>
      </c>
      <c r="C1531" s="58">
        <f t="shared" si="125"/>
        <v>3</v>
      </c>
      <c r="D1531" s="58" t="str">
        <f t="shared" si="126"/>
        <v>C</v>
      </c>
      <c r="E1531" s="127">
        <v>8</v>
      </c>
      <c r="F1531" s="127">
        <v>18</v>
      </c>
      <c r="G1531" s="127">
        <v>41</v>
      </c>
      <c r="H1531" s="127">
        <v>16</v>
      </c>
      <c r="I1531" s="127">
        <v>27</v>
      </c>
      <c r="J1531" s="127">
        <v>59</v>
      </c>
      <c r="K1531" s="61">
        <v>3</v>
      </c>
      <c r="L1531" t="s">
        <v>153</v>
      </c>
    </row>
    <row r="1532" spans="1:12" outlineLevel="1" x14ac:dyDescent="0.25">
      <c r="A1532" s="52">
        <f t="shared" si="123"/>
        <v>60</v>
      </c>
      <c r="B1532" s="52" t="str">
        <f t="shared" si="124"/>
        <v/>
      </c>
      <c r="C1532" s="58">
        <f t="shared" si="125"/>
        <v>4</v>
      </c>
      <c r="D1532" s="58" t="str">
        <f t="shared" si="126"/>
        <v>C</v>
      </c>
      <c r="E1532" s="127">
        <v>13</v>
      </c>
      <c r="F1532" s="127">
        <v>22</v>
      </c>
      <c r="G1532" s="127">
        <v>2</v>
      </c>
      <c r="H1532" s="127">
        <v>20</v>
      </c>
      <c r="I1532" s="127">
        <v>31</v>
      </c>
      <c r="J1532" s="127">
        <v>7</v>
      </c>
      <c r="K1532" s="61">
        <v>4</v>
      </c>
      <c r="L1532" t="s">
        <v>153</v>
      </c>
    </row>
    <row r="1533" spans="1:12" outlineLevel="1" x14ac:dyDescent="0.25">
      <c r="A1533" s="52">
        <f t="shared" si="123"/>
        <v>60</v>
      </c>
      <c r="B1533" s="52" t="str">
        <f t="shared" si="124"/>
        <v/>
      </c>
      <c r="C1533" s="58">
        <f t="shared" si="125"/>
        <v>5</v>
      </c>
      <c r="D1533" s="58" t="str">
        <f t="shared" si="126"/>
        <v>C</v>
      </c>
      <c r="E1533" s="127">
        <v>17</v>
      </c>
      <c r="F1533" s="127">
        <v>1</v>
      </c>
      <c r="G1533" s="127">
        <v>6</v>
      </c>
      <c r="H1533" s="127">
        <v>24</v>
      </c>
      <c r="I1533" s="127">
        <v>35</v>
      </c>
      <c r="J1533" s="127">
        <v>11</v>
      </c>
      <c r="K1533" s="61">
        <v>5</v>
      </c>
      <c r="L1533" t="s">
        <v>153</v>
      </c>
    </row>
    <row r="1534" spans="1:12" outlineLevel="1" x14ac:dyDescent="0.25">
      <c r="A1534" s="52">
        <f t="shared" ref="A1534:A1548" si="127">A1533</f>
        <v>60</v>
      </c>
      <c r="B1534" s="52" t="str">
        <f t="shared" si="124"/>
        <v/>
      </c>
      <c r="C1534" s="58">
        <f t="shared" si="125"/>
        <v>6</v>
      </c>
      <c r="D1534" s="58" t="str">
        <f t="shared" si="126"/>
        <v>C</v>
      </c>
      <c r="E1534" s="127">
        <v>21</v>
      </c>
      <c r="F1534" s="127">
        <v>30</v>
      </c>
      <c r="G1534" s="127">
        <v>60</v>
      </c>
      <c r="H1534" s="127">
        <v>28</v>
      </c>
      <c r="I1534" s="127">
        <v>39</v>
      </c>
      <c r="J1534" s="127">
        <v>4</v>
      </c>
      <c r="K1534" s="61">
        <v>6</v>
      </c>
      <c r="L1534" t="s">
        <v>153</v>
      </c>
    </row>
    <row r="1535" spans="1:12" outlineLevel="1" x14ac:dyDescent="0.25">
      <c r="A1535" s="52">
        <f t="shared" si="127"/>
        <v>60</v>
      </c>
      <c r="B1535" s="52" t="str">
        <f t="shared" si="124"/>
        <v/>
      </c>
      <c r="C1535" s="58">
        <f t="shared" si="125"/>
        <v>7</v>
      </c>
      <c r="D1535" s="58" t="str">
        <f t="shared" si="126"/>
        <v>C</v>
      </c>
      <c r="E1535" s="127">
        <v>25</v>
      </c>
      <c r="F1535" s="127">
        <v>54</v>
      </c>
      <c r="G1535" s="127">
        <v>50</v>
      </c>
      <c r="H1535" s="127">
        <v>32</v>
      </c>
      <c r="I1535" s="127">
        <v>43</v>
      </c>
      <c r="J1535" s="127">
        <v>55</v>
      </c>
      <c r="K1535" s="61">
        <v>7</v>
      </c>
      <c r="L1535" t="s">
        <v>153</v>
      </c>
    </row>
    <row r="1536" spans="1:12" outlineLevel="1" x14ac:dyDescent="0.25">
      <c r="A1536" s="52">
        <f t="shared" si="127"/>
        <v>60</v>
      </c>
      <c r="B1536" s="52" t="str">
        <f t="shared" si="124"/>
        <v/>
      </c>
      <c r="C1536" s="58">
        <f t="shared" si="125"/>
        <v>8</v>
      </c>
      <c r="D1536" s="58" t="str">
        <f t="shared" si="126"/>
        <v>C</v>
      </c>
      <c r="E1536" s="127">
        <v>29</v>
      </c>
      <c r="F1536" s="127">
        <v>38</v>
      </c>
      <c r="G1536" s="127">
        <v>45</v>
      </c>
      <c r="H1536" s="127">
        <v>36</v>
      </c>
      <c r="I1536" s="127">
        <v>47</v>
      </c>
      <c r="J1536" s="127">
        <v>48</v>
      </c>
      <c r="K1536" s="61">
        <v>8</v>
      </c>
      <c r="L1536" t="s">
        <v>153</v>
      </c>
    </row>
    <row r="1537" spans="1:12" outlineLevel="1" x14ac:dyDescent="0.25">
      <c r="A1537" s="52">
        <f t="shared" si="127"/>
        <v>60</v>
      </c>
      <c r="B1537" s="52" t="str">
        <f t="shared" si="124"/>
        <v/>
      </c>
      <c r="C1537" s="58">
        <f t="shared" si="125"/>
        <v>9</v>
      </c>
      <c r="D1537" s="58" t="str">
        <f t="shared" si="126"/>
        <v>C</v>
      </c>
      <c r="E1537" s="127">
        <v>33</v>
      </c>
      <c r="F1537" s="127">
        <v>42</v>
      </c>
      <c r="G1537" s="127">
        <v>49</v>
      </c>
      <c r="H1537" s="127">
        <v>40</v>
      </c>
      <c r="I1537" s="127">
        <v>51</v>
      </c>
      <c r="J1537" s="127">
        <v>52</v>
      </c>
      <c r="K1537" s="61">
        <v>9</v>
      </c>
      <c r="L1537" t="s">
        <v>153</v>
      </c>
    </row>
    <row r="1538" spans="1:12" outlineLevel="1" x14ac:dyDescent="0.25">
      <c r="A1538" s="52">
        <f t="shared" si="127"/>
        <v>60</v>
      </c>
      <c r="B1538" s="52" t="str">
        <f t="shared" si="124"/>
        <v/>
      </c>
      <c r="C1538" s="58">
        <f t="shared" si="125"/>
        <v>10</v>
      </c>
      <c r="D1538" s="58" t="str">
        <f t="shared" si="126"/>
        <v>C</v>
      </c>
      <c r="E1538" s="127">
        <v>37</v>
      </c>
      <c r="F1538" s="127">
        <v>46</v>
      </c>
      <c r="G1538" s="127">
        <v>58</v>
      </c>
      <c r="H1538" s="127">
        <v>3</v>
      </c>
      <c r="I1538" s="127">
        <v>44</v>
      </c>
      <c r="J1538" s="127">
        <v>15</v>
      </c>
      <c r="K1538" s="61">
        <v>10</v>
      </c>
      <c r="L1538" t="s">
        <v>153</v>
      </c>
    </row>
    <row r="1539" spans="1:12" outlineLevel="1" x14ac:dyDescent="0.25">
      <c r="A1539" s="52">
        <f>A1538</f>
        <v>60</v>
      </c>
      <c r="B1539" s="52" t="str">
        <f t="shared" si="124"/>
        <v/>
      </c>
      <c r="C1539" s="58">
        <f t="shared" si="125"/>
        <v>1</v>
      </c>
      <c r="D1539" s="58" t="str">
        <f t="shared" si="126"/>
        <v>D</v>
      </c>
      <c r="E1539" s="127">
        <v>1</v>
      </c>
      <c r="F1539" s="127">
        <v>14</v>
      </c>
      <c r="G1539" s="127">
        <v>57</v>
      </c>
      <c r="H1539" s="127">
        <v>7</v>
      </c>
      <c r="I1539" s="127">
        <v>20</v>
      </c>
      <c r="J1539" s="127">
        <v>59</v>
      </c>
      <c r="K1539" s="61">
        <v>1</v>
      </c>
      <c r="L1539" t="s">
        <v>154</v>
      </c>
    </row>
    <row r="1540" spans="1:12" outlineLevel="1" x14ac:dyDescent="0.25">
      <c r="A1540" s="52">
        <f t="shared" si="127"/>
        <v>60</v>
      </c>
      <c r="B1540" s="52" t="str">
        <f t="shared" si="124"/>
        <v/>
      </c>
      <c r="C1540" s="58">
        <f t="shared" si="125"/>
        <v>2</v>
      </c>
      <c r="D1540" s="58" t="str">
        <f t="shared" si="126"/>
        <v>D</v>
      </c>
      <c r="E1540" s="127">
        <v>5</v>
      </c>
      <c r="F1540" s="127">
        <v>18</v>
      </c>
      <c r="G1540" s="127">
        <v>58</v>
      </c>
      <c r="H1540" s="127">
        <v>11</v>
      </c>
      <c r="I1540" s="127">
        <v>24</v>
      </c>
      <c r="J1540" s="127">
        <v>60</v>
      </c>
      <c r="K1540" s="61">
        <v>2</v>
      </c>
      <c r="L1540" t="s">
        <v>154</v>
      </c>
    </row>
    <row r="1541" spans="1:12" outlineLevel="1" x14ac:dyDescent="0.25">
      <c r="A1541" s="52">
        <f t="shared" si="127"/>
        <v>60</v>
      </c>
      <c r="B1541" s="52" t="str">
        <f t="shared" ref="B1541:B1548" si="128">IF(A1541&lt;&gt;$B$3,"",$B$3&amp;"-"&amp;D1541&amp;"-"&amp;C1541)</f>
        <v/>
      </c>
      <c r="C1541" s="58">
        <f t="shared" si="125"/>
        <v>3</v>
      </c>
      <c r="D1541" s="58" t="str">
        <f t="shared" si="126"/>
        <v>D</v>
      </c>
      <c r="E1541" s="127">
        <v>15</v>
      </c>
      <c r="F1541" s="127">
        <v>28</v>
      </c>
      <c r="G1541" s="127">
        <v>54</v>
      </c>
      <c r="H1541" s="127">
        <v>9</v>
      </c>
      <c r="I1541" s="127">
        <v>22</v>
      </c>
      <c r="J1541" s="127">
        <v>56</v>
      </c>
      <c r="K1541" s="61">
        <v>3</v>
      </c>
      <c r="L1541" t="s">
        <v>154</v>
      </c>
    </row>
    <row r="1542" spans="1:12" outlineLevel="1" x14ac:dyDescent="0.25">
      <c r="A1542" s="52">
        <f t="shared" si="127"/>
        <v>60</v>
      </c>
      <c r="B1542" s="52" t="str">
        <f t="shared" si="128"/>
        <v/>
      </c>
      <c r="C1542" s="58">
        <f t="shared" si="125"/>
        <v>4</v>
      </c>
      <c r="D1542" s="58" t="str">
        <f t="shared" si="126"/>
        <v>D</v>
      </c>
      <c r="E1542" s="127">
        <v>13</v>
      </c>
      <c r="F1542" s="127">
        <v>26</v>
      </c>
      <c r="G1542" s="127">
        <v>41</v>
      </c>
      <c r="H1542" s="127">
        <v>19</v>
      </c>
      <c r="I1542" s="127">
        <v>32</v>
      </c>
      <c r="J1542" s="127">
        <v>2</v>
      </c>
      <c r="K1542" s="61">
        <v>4</v>
      </c>
      <c r="L1542" t="s">
        <v>154</v>
      </c>
    </row>
    <row r="1543" spans="1:12" outlineLevel="1" x14ac:dyDescent="0.25">
      <c r="A1543" s="52">
        <f t="shared" si="127"/>
        <v>60</v>
      </c>
      <c r="B1543" s="52" t="str">
        <f t="shared" si="128"/>
        <v/>
      </c>
      <c r="C1543" s="58">
        <f t="shared" si="125"/>
        <v>5</v>
      </c>
      <c r="D1543" s="58" t="str">
        <f t="shared" si="126"/>
        <v>D</v>
      </c>
      <c r="E1543" s="127">
        <v>17</v>
      </c>
      <c r="F1543" s="127">
        <v>30</v>
      </c>
      <c r="G1543" s="127">
        <v>45</v>
      </c>
      <c r="H1543" s="127">
        <v>23</v>
      </c>
      <c r="I1543" s="127">
        <v>36</v>
      </c>
      <c r="J1543" s="127">
        <v>6</v>
      </c>
      <c r="K1543" s="61">
        <v>5</v>
      </c>
      <c r="L1543" t="s">
        <v>154</v>
      </c>
    </row>
    <row r="1544" spans="1:12" outlineLevel="1" x14ac:dyDescent="0.25">
      <c r="A1544" s="52">
        <f t="shared" si="127"/>
        <v>60</v>
      </c>
      <c r="B1544" s="52" t="str">
        <f t="shared" si="128"/>
        <v/>
      </c>
      <c r="C1544" s="58">
        <f t="shared" si="125"/>
        <v>6</v>
      </c>
      <c r="D1544" s="58" t="str">
        <f t="shared" si="126"/>
        <v>D</v>
      </c>
      <c r="E1544" s="127">
        <v>27</v>
      </c>
      <c r="F1544" s="127">
        <v>40</v>
      </c>
      <c r="G1544" s="127">
        <v>49</v>
      </c>
      <c r="H1544" s="127">
        <v>21</v>
      </c>
      <c r="I1544" s="127">
        <v>34</v>
      </c>
      <c r="J1544" s="127">
        <v>10</v>
      </c>
      <c r="K1544" s="61">
        <v>6</v>
      </c>
      <c r="L1544" t="s">
        <v>154</v>
      </c>
    </row>
    <row r="1545" spans="1:12" outlineLevel="1" x14ac:dyDescent="0.25">
      <c r="A1545" s="52">
        <f t="shared" si="127"/>
        <v>60</v>
      </c>
      <c r="B1545" s="52" t="str">
        <f t="shared" si="128"/>
        <v/>
      </c>
      <c r="C1545" s="58">
        <f t="shared" si="125"/>
        <v>7</v>
      </c>
      <c r="D1545" s="58" t="str">
        <f t="shared" si="126"/>
        <v>D</v>
      </c>
      <c r="E1545" s="127">
        <v>25</v>
      </c>
      <c r="F1545" s="127">
        <v>38</v>
      </c>
      <c r="G1545" s="127">
        <v>8</v>
      </c>
      <c r="H1545" s="127">
        <v>31</v>
      </c>
      <c r="I1545" s="127">
        <v>44</v>
      </c>
      <c r="J1545" s="127">
        <v>47</v>
      </c>
      <c r="K1545" s="61">
        <v>7</v>
      </c>
      <c r="L1545" t="s">
        <v>154</v>
      </c>
    </row>
    <row r="1546" spans="1:12" outlineLevel="1" x14ac:dyDescent="0.25">
      <c r="A1546" s="52">
        <f t="shared" si="127"/>
        <v>60</v>
      </c>
      <c r="B1546" s="52" t="str">
        <f t="shared" si="128"/>
        <v/>
      </c>
      <c r="C1546" s="58">
        <f t="shared" si="125"/>
        <v>8</v>
      </c>
      <c r="D1546" s="58" t="str">
        <f t="shared" si="126"/>
        <v>D</v>
      </c>
      <c r="E1546" s="127">
        <v>29</v>
      </c>
      <c r="F1546" s="127">
        <v>42</v>
      </c>
      <c r="G1546" s="127">
        <v>12</v>
      </c>
      <c r="H1546" s="127">
        <v>35</v>
      </c>
      <c r="I1546" s="127">
        <v>48</v>
      </c>
      <c r="J1546" s="127">
        <v>51</v>
      </c>
      <c r="K1546" s="61">
        <v>8</v>
      </c>
      <c r="L1546" t="s">
        <v>154</v>
      </c>
    </row>
    <row r="1547" spans="1:12" outlineLevel="1" x14ac:dyDescent="0.25">
      <c r="A1547" s="52">
        <f t="shared" si="127"/>
        <v>60</v>
      </c>
      <c r="B1547" s="52" t="str">
        <f t="shared" si="128"/>
        <v/>
      </c>
      <c r="C1547" s="58">
        <f t="shared" si="125"/>
        <v>9</v>
      </c>
      <c r="D1547" s="58" t="str">
        <f t="shared" si="126"/>
        <v>D</v>
      </c>
      <c r="E1547" s="127">
        <v>33</v>
      </c>
      <c r="F1547" s="127">
        <v>46</v>
      </c>
      <c r="G1547" s="127">
        <v>3</v>
      </c>
      <c r="H1547" s="127">
        <v>39</v>
      </c>
      <c r="I1547" s="127">
        <v>52</v>
      </c>
      <c r="J1547" s="127">
        <v>16</v>
      </c>
      <c r="K1547" s="61">
        <v>9</v>
      </c>
      <c r="L1547" t="s">
        <v>154</v>
      </c>
    </row>
    <row r="1548" spans="1:12" outlineLevel="1" x14ac:dyDescent="0.25">
      <c r="A1548" s="52">
        <f t="shared" si="127"/>
        <v>60</v>
      </c>
      <c r="B1548" s="52" t="str">
        <f t="shared" si="128"/>
        <v/>
      </c>
      <c r="C1548" s="58">
        <f t="shared" si="125"/>
        <v>10</v>
      </c>
      <c r="D1548" s="58" t="str">
        <f t="shared" si="126"/>
        <v>D</v>
      </c>
      <c r="E1548" s="127">
        <v>37</v>
      </c>
      <c r="F1548" s="127">
        <v>50</v>
      </c>
      <c r="G1548" s="127">
        <v>55</v>
      </c>
      <c r="H1548" s="127">
        <v>4</v>
      </c>
      <c r="I1548" s="127">
        <v>43</v>
      </c>
      <c r="J1548" s="127">
        <v>53</v>
      </c>
      <c r="K1548" s="61">
        <v>10</v>
      </c>
      <c r="L1548" t="s">
        <v>154</v>
      </c>
    </row>
  </sheetData>
  <autoFilter ref="A4:J1268" xr:uid="{0C1F81DE-5FFE-4880-8408-29FD1AB76F8B}">
    <filterColumn colId="4" showButton="0"/>
    <filterColumn colId="5" showButton="0"/>
    <filterColumn colId="7" showButton="0"/>
    <filterColumn colId="8" showButton="0"/>
  </autoFilter>
  <mergeCells count="4">
    <mergeCell ref="C1:J1"/>
    <mergeCell ref="E4:G4"/>
    <mergeCell ref="H4:J4"/>
    <mergeCell ref="C3:J3"/>
  </mergeCells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7B3B6-5278-4E85-9FAE-0FC70D90358B}">
  <sheetPr codeName="Feuil16"/>
  <dimension ref="A1:AD1548"/>
  <sheetViews>
    <sheetView showGridLines="0" topLeftCell="A1532" zoomScaleNormal="100" workbookViewId="0">
      <selection activeCell="A5" sqref="A5:U1550"/>
    </sheetView>
  </sheetViews>
  <sheetFormatPr baseColWidth="10" defaultRowHeight="15" outlineLevelRow="1" x14ac:dyDescent="0.25"/>
  <cols>
    <col min="1" max="1" width="3.5703125" bestFit="1" customWidth="1"/>
    <col min="2" max="2" width="14.42578125" customWidth="1"/>
    <col min="3" max="3" width="12.5703125" bestFit="1" customWidth="1"/>
    <col min="4" max="4" width="11.42578125" bestFit="1" customWidth="1"/>
    <col min="5" max="6" width="3" bestFit="1" customWidth="1"/>
    <col min="7" max="7" width="3.42578125" customWidth="1"/>
    <col min="8" max="10" width="3" bestFit="1" customWidth="1"/>
    <col min="11" max="12" width="3.5703125" bestFit="1" customWidth="1"/>
    <col min="13" max="13" width="12.42578125" bestFit="1" customWidth="1"/>
    <col min="14" max="14" width="7.5703125" bestFit="1" customWidth="1"/>
    <col min="15" max="15" width="4" bestFit="1" customWidth="1"/>
    <col min="16" max="16" width="5" bestFit="1" customWidth="1"/>
    <col min="17" max="17" width="4" bestFit="1" customWidth="1"/>
    <col min="18" max="18" width="5" bestFit="1" customWidth="1"/>
    <col min="19" max="19" width="12.5703125" customWidth="1"/>
    <col min="20" max="25" width="4" bestFit="1" customWidth="1"/>
    <col min="26" max="27" width="5" bestFit="1" customWidth="1"/>
    <col min="28" max="39" width="3" bestFit="1" customWidth="1"/>
    <col min="40" max="48" width="5" bestFit="1" customWidth="1"/>
  </cols>
  <sheetData>
    <row r="1" spans="1:30" ht="23.25" x14ac:dyDescent="0.25">
      <c r="C1" s="243" t="s">
        <v>110</v>
      </c>
      <c r="D1" s="243"/>
      <c r="E1" s="243"/>
      <c r="F1" s="243"/>
      <c r="G1" s="243"/>
      <c r="H1" s="243"/>
      <c r="I1" s="243"/>
      <c r="J1" s="243"/>
      <c r="K1" s="55"/>
      <c r="L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3" spans="1:30" x14ac:dyDescent="0.25">
      <c r="B3" s="15">
        <f>'Matrice Parties-3'!T2</f>
        <v>16</v>
      </c>
      <c r="C3" s="247" t="str">
        <f>IF(B3="","",VLOOKUP(B3,bdd!C:D,2,FALSE))</f>
        <v>16 JOUEURS - 8 DOUBLETTES</v>
      </c>
      <c r="D3" s="247"/>
      <c r="E3" s="247"/>
      <c r="F3" s="247"/>
      <c r="G3" s="247"/>
      <c r="H3" s="247"/>
      <c r="I3" s="247"/>
      <c r="J3" s="247"/>
    </row>
    <row r="4" spans="1:30" ht="43.5" thickBot="1" x14ac:dyDescent="0.3">
      <c r="C4" s="56" t="s">
        <v>112</v>
      </c>
      <c r="D4" s="57" t="s">
        <v>155</v>
      </c>
      <c r="E4" s="244" t="s">
        <v>149</v>
      </c>
      <c r="F4" s="245"/>
      <c r="G4" s="246"/>
      <c r="H4" s="244" t="s">
        <v>150</v>
      </c>
      <c r="I4" s="245"/>
      <c r="J4" s="246"/>
      <c r="K4" s="70" t="s">
        <v>157</v>
      </c>
      <c r="L4" s="70" t="s">
        <v>156</v>
      </c>
    </row>
    <row r="5" spans="1:30" ht="15.75" outlineLevel="1" thickTop="1" x14ac:dyDescent="0.25">
      <c r="A5" s="52">
        <v>8</v>
      </c>
      <c r="B5" s="52" t="str">
        <f t="shared" ref="B5:B68" si="0">IF(A5&lt;&gt;$B$3,"",$B$3&amp;"-"&amp;D5&amp;"-"&amp;C5)</f>
        <v/>
      </c>
      <c r="C5" s="58">
        <f t="shared" ref="C5:C48" si="1">K5</f>
        <v>1</v>
      </c>
      <c r="D5" s="58" t="str">
        <f t="shared" ref="D5:D32" si="2">IF(C5="","",L5)</f>
        <v>A</v>
      </c>
      <c r="E5" s="59">
        <v>1</v>
      </c>
      <c r="F5" s="59">
        <v>2</v>
      </c>
      <c r="G5" s="59"/>
      <c r="H5" s="59">
        <v>3</v>
      </c>
      <c r="I5" s="59">
        <v>4</v>
      </c>
      <c r="J5" s="59"/>
      <c r="K5" s="61">
        <v>1</v>
      </c>
      <c r="L5" t="s">
        <v>151</v>
      </c>
      <c r="M5" s="186" t="s">
        <v>281</v>
      </c>
      <c r="N5" s="186"/>
    </row>
    <row r="6" spans="1:30" outlineLevel="1" x14ac:dyDescent="0.25">
      <c r="A6" s="52">
        <f t="shared" ref="A6:A27" si="3">A5</f>
        <v>8</v>
      </c>
      <c r="B6" s="52" t="str">
        <f t="shared" si="0"/>
        <v/>
      </c>
      <c r="C6" s="58">
        <f t="shared" si="1"/>
        <v>2</v>
      </c>
      <c r="D6" s="58" t="str">
        <f t="shared" si="2"/>
        <v>A</v>
      </c>
      <c r="E6" s="59">
        <v>5</v>
      </c>
      <c r="F6" s="59">
        <v>6</v>
      </c>
      <c r="G6" s="59"/>
      <c r="H6" s="59">
        <v>7</v>
      </c>
      <c r="I6" s="59">
        <v>8</v>
      </c>
      <c r="J6" s="59"/>
      <c r="K6" s="61">
        <v>2</v>
      </c>
      <c r="L6" t="s">
        <v>151</v>
      </c>
    </row>
    <row r="7" spans="1:30" outlineLevel="1" x14ac:dyDescent="0.25">
      <c r="A7" s="52">
        <f t="shared" si="3"/>
        <v>8</v>
      </c>
      <c r="B7" s="52" t="str">
        <f t="shared" si="0"/>
        <v/>
      </c>
      <c r="C7" s="58">
        <f t="shared" si="1"/>
        <v>1</v>
      </c>
      <c r="D7" s="58" t="str">
        <f t="shared" si="2"/>
        <v>B</v>
      </c>
      <c r="E7" s="59">
        <v>1</v>
      </c>
      <c r="F7" s="59">
        <v>3</v>
      </c>
      <c r="G7" s="59"/>
      <c r="H7" s="59">
        <v>5</v>
      </c>
      <c r="I7" s="59">
        <v>7</v>
      </c>
      <c r="J7" s="59"/>
      <c r="K7" s="61">
        <v>1</v>
      </c>
      <c r="L7" t="s">
        <v>152</v>
      </c>
    </row>
    <row r="8" spans="1:30" outlineLevel="1" x14ac:dyDescent="0.25">
      <c r="A8" s="52">
        <f t="shared" si="3"/>
        <v>8</v>
      </c>
      <c r="B8" s="52" t="str">
        <f t="shared" si="0"/>
        <v/>
      </c>
      <c r="C8" s="58">
        <f t="shared" si="1"/>
        <v>2</v>
      </c>
      <c r="D8" s="58" t="str">
        <f t="shared" si="2"/>
        <v>B</v>
      </c>
      <c r="E8" s="59">
        <v>2</v>
      </c>
      <c r="F8" s="59">
        <v>4</v>
      </c>
      <c r="G8" s="59"/>
      <c r="H8" s="59">
        <v>6</v>
      </c>
      <c r="I8" s="59">
        <v>8</v>
      </c>
      <c r="J8" s="59"/>
      <c r="K8" s="61">
        <v>2</v>
      </c>
      <c r="L8" t="s">
        <v>152</v>
      </c>
    </row>
    <row r="9" spans="1:30" outlineLevel="1" x14ac:dyDescent="0.25">
      <c r="A9" s="52">
        <f t="shared" si="3"/>
        <v>8</v>
      </c>
      <c r="B9" s="52" t="str">
        <f t="shared" si="0"/>
        <v/>
      </c>
      <c r="C9" s="58">
        <f t="shared" si="1"/>
        <v>1</v>
      </c>
      <c r="D9" s="58" t="str">
        <f t="shared" si="2"/>
        <v>C</v>
      </c>
      <c r="E9" s="59">
        <v>8</v>
      </c>
      <c r="F9" s="59">
        <v>3</v>
      </c>
      <c r="G9" s="59"/>
      <c r="H9" s="59">
        <v>1</v>
      </c>
      <c r="I9" s="59">
        <v>4</v>
      </c>
      <c r="J9" s="59"/>
      <c r="K9" s="61">
        <v>1</v>
      </c>
      <c r="L9" t="s">
        <v>153</v>
      </c>
    </row>
    <row r="10" spans="1:30" outlineLevel="1" x14ac:dyDescent="0.25">
      <c r="A10" s="52">
        <f t="shared" si="3"/>
        <v>8</v>
      </c>
      <c r="B10" s="52" t="str">
        <f t="shared" si="0"/>
        <v/>
      </c>
      <c r="C10" s="58">
        <f t="shared" si="1"/>
        <v>2</v>
      </c>
      <c r="D10" s="58" t="str">
        <f t="shared" si="2"/>
        <v>C</v>
      </c>
      <c r="E10" s="59">
        <v>2</v>
      </c>
      <c r="F10" s="59">
        <v>5</v>
      </c>
      <c r="G10" s="59"/>
      <c r="H10" s="59">
        <v>7</v>
      </c>
      <c r="I10" s="59">
        <v>6</v>
      </c>
      <c r="J10" s="59"/>
      <c r="K10" s="61">
        <v>2</v>
      </c>
      <c r="L10" t="s">
        <v>153</v>
      </c>
    </row>
    <row r="11" spans="1:30" outlineLevel="1" x14ac:dyDescent="0.25">
      <c r="A11" s="52">
        <f t="shared" si="3"/>
        <v>8</v>
      </c>
      <c r="B11" s="52" t="str">
        <f t="shared" si="0"/>
        <v/>
      </c>
      <c r="C11" s="58">
        <f t="shared" si="1"/>
        <v>1</v>
      </c>
      <c r="D11" s="58" t="str">
        <f t="shared" si="2"/>
        <v>D</v>
      </c>
      <c r="E11" s="127">
        <v>1</v>
      </c>
      <c r="F11" s="127">
        <v>5</v>
      </c>
      <c r="G11" s="127"/>
      <c r="H11" s="127">
        <v>2</v>
      </c>
      <c r="I11" s="127">
        <v>6</v>
      </c>
      <c r="J11" s="127"/>
      <c r="K11" s="61">
        <v>1</v>
      </c>
      <c r="L11" t="s">
        <v>154</v>
      </c>
    </row>
    <row r="12" spans="1:30" ht="15.75" outlineLevel="1" thickBot="1" x14ac:dyDescent="0.3">
      <c r="A12" s="52">
        <f t="shared" si="3"/>
        <v>8</v>
      </c>
      <c r="B12" s="52" t="str">
        <f t="shared" si="0"/>
        <v/>
      </c>
      <c r="C12" s="58">
        <f t="shared" si="1"/>
        <v>2</v>
      </c>
      <c r="D12" s="58" t="str">
        <f t="shared" si="2"/>
        <v>D</v>
      </c>
      <c r="E12" s="127">
        <v>3</v>
      </c>
      <c r="F12" s="127">
        <v>7</v>
      </c>
      <c r="G12" s="127"/>
      <c r="H12" s="127">
        <v>8</v>
      </c>
      <c r="I12" s="127">
        <v>4</v>
      </c>
      <c r="J12" s="127"/>
      <c r="K12" s="61">
        <v>2</v>
      </c>
      <c r="L12" t="s">
        <v>154</v>
      </c>
    </row>
    <row r="13" spans="1:30" ht="15.75" outlineLevel="1" thickTop="1" x14ac:dyDescent="0.25">
      <c r="A13" s="64">
        <v>9</v>
      </c>
      <c r="B13" s="64" t="str">
        <f t="shared" si="0"/>
        <v/>
      </c>
      <c r="C13" s="62">
        <f t="shared" si="1"/>
        <v>1</v>
      </c>
      <c r="D13" s="62" t="str">
        <f t="shared" si="2"/>
        <v>A</v>
      </c>
      <c r="E13" s="63">
        <v>6</v>
      </c>
      <c r="F13" s="63">
        <v>2</v>
      </c>
      <c r="G13" s="63">
        <v>5</v>
      </c>
      <c r="H13" s="63">
        <v>3</v>
      </c>
      <c r="I13" s="63">
        <v>4</v>
      </c>
      <c r="J13" s="63"/>
      <c r="K13" s="61">
        <v>1</v>
      </c>
      <c r="L13" t="s">
        <v>151</v>
      </c>
      <c r="M13" s="186" t="s">
        <v>281</v>
      </c>
    </row>
    <row r="14" spans="1:30" outlineLevel="1" x14ac:dyDescent="0.25">
      <c r="A14" s="64">
        <f>A13</f>
        <v>9</v>
      </c>
      <c r="B14" s="64" t="str">
        <f t="shared" si="0"/>
        <v/>
      </c>
      <c r="C14" s="62">
        <f t="shared" si="1"/>
        <v>2</v>
      </c>
      <c r="D14" s="62" t="str">
        <f t="shared" si="2"/>
        <v>A</v>
      </c>
      <c r="E14" s="63">
        <v>1</v>
      </c>
      <c r="F14" s="63">
        <v>7</v>
      </c>
      <c r="G14" s="63"/>
      <c r="H14" s="63">
        <v>8</v>
      </c>
      <c r="I14" s="63">
        <v>9</v>
      </c>
      <c r="J14" s="63"/>
      <c r="K14" s="61">
        <v>2</v>
      </c>
      <c r="L14" t="s">
        <v>151</v>
      </c>
    </row>
    <row r="15" spans="1:30" outlineLevel="1" x14ac:dyDescent="0.25">
      <c r="A15" s="64">
        <f t="shared" ref="A15:A20" si="4">A14</f>
        <v>9</v>
      </c>
      <c r="B15" s="64" t="str">
        <f t="shared" si="0"/>
        <v/>
      </c>
      <c r="C15" s="62">
        <f t="shared" si="1"/>
        <v>1</v>
      </c>
      <c r="D15" s="62" t="str">
        <f t="shared" si="2"/>
        <v>B</v>
      </c>
      <c r="E15" s="63">
        <v>9</v>
      </c>
      <c r="F15" s="63">
        <v>3</v>
      </c>
      <c r="G15" s="63">
        <v>4</v>
      </c>
      <c r="H15" s="63">
        <v>2</v>
      </c>
      <c r="I15" s="63">
        <v>8</v>
      </c>
      <c r="J15" s="63"/>
      <c r="K15" s="61">
        <v>1</v>
      </c>
      <c r="L15" t="s">
        <v>152</v>
      </c>
    </row>
    <row r="16" spans="1:30" outlineLevel="1" x14ac:dyDescent="0.25">
      <c r="A16" s="64">
        <f t="shared" si="4"/>
        <v>9</v>
      </c>
      <c r="B16" s="64" t="str">
        <f t="shared" si="0"/>
        <v/>
      </c>
      <c r="C16" s="62">
        <f t="shared" si="1"/>
        <v>2</v>
      </c>
      <c r="D16" s="62" t="str">
        <f t="shared" si="2"/>
        <v>B</v>
      </c>
      <c r="E16" s="63">
        <v>1</v>
      </c>
      <c r="F16" s="63">
        <v>6</v>
      </c>
      <c r="G16" s="63"/>
      <c r="H16" s="63">
        <v>5</v>
      </c>
      <c r="I16" s="63">
        <v>7</v>
      </c>
      <c r="J16" s="63"/>
      <c r="K16" s="61">
        <v>2</v>
      </c>
      <c r="L16" t="s">
        <v>152</v>
      </c>
    </row>
    <row r="17" spans="1:13" outlineLevel="1" x14ac:dyDescent="0.25">
      <c r="A17" s="64">
        <f t="shared" si="4"/>
        <v>9</v>
      </c>
      <c r="B17" s="64" t="str">
        <f t="shared" si="0"/>
        <v/>
      </c>
      <c r="C17" s="62">
        <f t="shared" si="1"/>
        <v>1</v>
      </c>
      <c r="D17" s="62" t="str">
        <f t="shared" si="2"/>
        <v>C</v>
      </c>
      <c r="E17" s="63">
        <v>7</v>
      </c>
      <c r="F17" s="63">
        <v>8</v>
      </c>
      <c r="G17" s="63">
        <v>1</v>
      </c>
      <c r="H17" s="63">
        <v>3</v>
      </c>
      <c r="I17" s="63">
        <v>4</v>
      </c>
      <c r="J17" s="63"/>
      <c r="K17" s="61">
        <v>1</v>
      </c>
      <c r="L17" t="s">
        <v>153</v>
      </c>
    </row>
    <row r="18" spans="1:13" outlineLevel="1" x14ac:dyDescent="0.25">
      <c r="A18" s="64">
        <f t="shared" si="4"/>
        <v>9</v>
      </c>
      <c r="B18" s="64" t="str">
        <f t="shared" si="0"/>
        <v/>
      </c>
      <c r="C18" s="62">
        <f t="shared" si="1"/>
        <v>2</v>
      </c>
      <c r="D18" s="62" t="str">
        <f t="shared" si="2"/>
        <v>C</v>
      </c>
      <c r="E18" s="63">
        <v>6</v>
      </c>
      <c r="F18" s="63">
        <v>2</v>
      </c>
      <c r="G18" s="63"/>
      <c r="H18" s="63">
        <v>5</v>
      </c>
      <c r="I18" s="63">
        <v>9</v>
      </c>
      <c r="J18" s="63"/>
      <c r="K18" s="61">
        <v>2</v>
      </c>
      <c r="L18" t="s">
        <v>153</v>
      </c>
    </row>
    <row r="19" spans="1:13" outlineLevel="1" x14ac:dyDescent="0.25">
      <c r="A19" s="64">
        <f t="shared" si="4"/>
        <v>9</v>
      </c>
      <c r="B19" s="64" t="str">
        <f t="shared" si="0"/>
        <v/>
      </c>
      <c r="C19" s="62">
        <f t="shared" si="1"/>
        <v>1</v>
      </c>
      <c r="D19" s="62" t="str">
        <f t="shared" si="2"/>
        <v>D</v>
      </c>
      <c r="E19" s="215">
        <v>1</v>
      </c>
      <c r="F19" s="215">
        <v>3</v>
      </c>
      <c r="G19" s="215">
        <v>9</v>
      </c>
      <c r="H19" s="215">
        <v>5</v>
      </c>
      <c r="I19" s="215">
        <v>8</v>
      </c>
      <c r="J19" s="215"/>
      <c r="K19" s="61">
        <v>1</v>
      </c>
      <c r="L19" t="s">
        <v>154</v>
      </c>
    </row>
    <row r="20" spans="1:13" ht="15.75" outlineLevel="1" thickBot="1" x14ac:dyDescent="0.3">
      <c r="A20" s="64">
        <f t="shared" si="4"/>
        <v>9</v>
      </c>
      <c r="B20" s="64" t="str">
        <f t="shared" si="0"/>
        <v/>
      </c>
      <c r="C20" s="62">
        <f t="shared" si="1"/>
        <v>2</v>
      </c>
      <c r="D20" s="62" t="str">
        <f t="shared" si="2"/>
        <v>D</v>
      </c>
      <c r="E20" s="215">
        <v>4</v>
      </c>
      <c r="F20" s="215">
        <v>2</v>
      </c>
      <c r="G20" s="215"/>
      <c r="H20" s="215">
        <v>7</v>
      </c>
      <c r="I20" s="215">
        <v>6</v>
      </c>
      <c r="J20" s="215"/>
      <c r="K20" s="61">
        <v>2</v>
      </c>
      <c r="L20" t="s">
        <v>154</v>
      </c>
    </row>
    <row r="21" spans="1:13" ht="15.75" outlineLevel="1" thickTop="1" x14ac:dyDescent="0.25">
      <c r="A21" s="52">
        <v>10</v>
      </c>
      <c r="B21" s="52" t="str">
        <f t="shared" si="0"/>
        <v/>
      </c>
      <c r="C21" s="58">
        <f t="shared" si="1"/>
        <v>1</v>
      </c>
      <c r="D21" s="58" t="str">
        <f t="shared" si="2"/>
        <v>A</v>
      </c>
      <c r="E21" s="59">
        <v>10</v>
      </c>
      <c r="F21" s="59">
        <v>2</v>
      </c>
      <c r="G21" s="59">
        <v>3</v>
      </c>
      <c r="H21" s="59">
        <v>9</v>
      </c>
      <c r="I21" s="59">
        <v>5</v>
      </c>
      <c r="J21" s="59">
        <v>6</v>
      </c>
      <c r="K21" s="61">
        <v>1</v>
      </c>
      <c r="L21" t="s">
        <v>151</v>
      </c>
      <c r="M21" s="186" t="s">
        <v>281</v>
      </c>
    </row>
    <row r="22" spans="1:13" outlineLevel="1" x14ac:dyDescent="0.25">
      <c r="A22" s="52">
        <f t="shared" si="3"/>
        <v>10</v>
      </c>
      <c r="B22" s="52" t="str">
        <f t="shared" si="0"/>
        <v/>
      </c>
      <c r="C22" s="58">
        <f t="shared" si="1"/>
        <v>2</v>
      </c>
      <c r="D22" s="58" t="str">
        <f t="shared" si="2"/>
        <v>A</v>
      </c>
      <c r="E22" s="59">
        <v>7</v>
      </c>
      <c r="F22" s="59">
        <v>8</v>
      </c>
      <c r="G22" s="59"/>
      <c r="H22" s="59">
        <v>4</v>
      </c>
      <c r="I22" s="59">
        <v>1</v>
      </c>
      <c r="J22" s="59"/>
      <c r="K22" s="61">
        <v>2</v>
      </c>
      <c r="L22" t="s">
        <v>151</v>
      </c>
    </row>
    <row r="23" spans="1:13" outlineLevel="1" x14ac:dyDescent="0.25">
      <c r="A23" s="52">
        <f t="shared" si="3"/>
        <v>10</v>
      </c>
      <c r="B23" s="52" t="str">
        <f t="shared" si="0"/>
        <v/>
      </c>
      <c r="C23" s="58">
        <f t="shared" si="1"/>
        <v>1</v>
      </c>
      <c r="D23" s="58" t="str">
        <f t="shared" si="2"/>
        <v>B</v>
      </c>
      <c r="E23" s="59">
        <v>1</v>
      </c>
      <c r="F23" s="59">
        <v>7</v>
      </c>
      <c r="G23" s="59">
        <v>5</v>
      </c>
      <c r="H23" s="59">
        <v>8</v>
      </c>
      <c r="I23" s="59">
        <v>4</v>
      </c>
      <c r="J23" s="59">
        <v>10</v>
      </c>
      <c r="K23" s="61">
        <v>1</v>
      </c>
      <c r="L23" t="s">
        <v>152</v>
      </c>
    </row>
    <row r="24" spans="1:13" outlineLevel="1" x14ac:dyDescent="0.25">
      <c r="A24" s="52">
        <f t="shared" si="3"/>
        <v>10</v>
      </c>
      <c r="B24" s="52" t="str">
        <f t="shared" si="0"/>
        <v/>
      </c>
      <c r="C24" s="58">
        <f t="shared" si="1"/>
        <v>2</v>
      </c>
      <c r="D24" s="58" t="str">
        <f t="shared" si="2"/>
        <v>B</v>
      </c>
      <c r="E24" s="59">
        <v>3</v>
      </c>
      <c r="F24" s="59">
        <v>6</v>
      </c>
      <c r="G24" s="59"/>
      <c r="H24" s="59">
        <v>2</v>
      </c>
      <c r="I24" s="59">
        <v>9</v>
      </c>
      <c r="J24" s="59"/>
      <c r="K24" s="61">
        <v>2</v>
      </c>
      <c r="L24" t="s">
        <v>152</v>
      </c>
    </row>
    <row r="25" spans="1:13" outlineLevel="1" x14ac:dyDescent="0.25">
      <c r="A25" s="52">
        <f t="shared" si="3"/>
        <v>10</v>
      </c>
      <c r="B25" s="52" t="str">
        <f t="shared" si="0"/>
        <v/>
      </c>
      <c r="C25" s="58">
        <f t="shared" si="1"/>
        <v>1</v>
      </c>
      <c r="D25" s="58" t="str">
        <f t="shared" si="2"/>
        <v>C</v>
      </c>
      <c r="E25" s="59">
        <v>3</v>
      </c>
      <c r="F25" s="59">
        <v>7</v>
      </c>
      <c r="G25" s="59">
        <v>9</v>
      </c>
      <c r="H25" s="59">
        <v>1</v>
      </c>
      <c r="I25" s="59">
        <v>6</v>
      </c>
      <c r="J25" s="59">
        <v>8</v>
      </c>
      <c r="K25" s="61">
        <v>1</v>
      </c>
      <c r="L25" t="s">
        <v>153</v>
      </c>
    </row>
    <row r="26" spans="1:13" outlineLevel="1" x14ac:dyDescent="0.25">
      <c r="A26" s="52">
        <f t="shared" si="3"/>
        <v>10</v>
      </c>
      <c r="B26" s="52" t="str">
        <f t="shared" si="0"/>
        <v/>
      </c>
      <c r="C26" s="58">
        <f t="shared" si="1"/>
        <v>2</v>
      </c>
      <c r="D26" s="58" t="str">
        <f t="shared" si="2"/>
        <v>C</v>
      </c>
      <c r="E26" s="59">
        <v>4</v>
      </c>
      <c r="F26" s="59">
        <v>2</v>
      </c>
      <c r="G26" s="59"/>
      <c r="H26" s="59">
        <v>5</v>
      </c>
      <c r="I26" s="59">
        <v>10</v>
      </c>
      <c r="J26" s="59"/>
      <c r="K26" s="61">
        <v>2</v>
      </c>
      <c r="L26" t="s">
        <v>153</v>
      </c>
    </row>
    <row r="27" spans="1:13" outlineLevel="1" x14ac:dyDescent="0.25">
      <c r="A27" s="52">
        <f t="shared" si="3"/>
        <v>10</v>
      </c>
      <c r="B27" s="52" t="str">
        <f t="shared" si="0"/>
        <v/>
      </c>
      <c r="C27" s="58">
        <f t="shared" si="1"/>
        <v>1</v>
      </c>
      <c r="D27" s="58" t="str">
        <f t="shared" si="2"/>
        <v>D</v>
      </c>
      <c r="E27" s="58">
        <v>7</v>
      </c>
      <c r="F27" s="58">
        <v>10</v>
      </c>
      <c r="G27" s="58">
        <v>5</v>
      </c>
      <c r="H27" s="58">
        <v>2</v>
      </c>
      <c r="I27" s="58">
        <v>3</v>
      </c>
      <c r="J27" s="58">
        <v>8</v>
      </c>
      <c r="K27" s="61">
        <v>1</v>
      </c>
      <c r="L27" t="s">
        <v>154</v>
      </c>
    </row>
    <row r="28" spans="1:13" ht="15.75" outlineLevel="1" thickBot="1" x14ac:dyDescent="0.3">
      <c r="A28" s="52">
        <f>A27</f>
        <v>10</v>
      </c>
      <c r="B28" s="52" t="str">
        <f t="shared" si="0"/>
        <v/>
      </c>
      <c r="C28" s="58">
        <f t="shared" si="1"/>
        <v>2</v>
      </c>
      <c r="D28" s="58" t="str">
        <f t="shared" si="2"/>
        <v>D</v>
      </c>
      <c r="E28" s="58">
        <v>1</v>
      </c>
      <c r="F28" s="58">
        <v>9</v>
      </c>
      <c r="G28" s="58"/>
      <c r="H28" s="58">
        <v>4</v>
      </c>
      <c r="I28" s="58">
        <v>6</v>
      </c>
      <c r="J28" s="58"/>
      <c r="K28" s="61">
        <v>2</v>
      </c>
      <c r="L28" t="s">
        <v>154</v>
      </c>
    </row>
    <row r="29" spans="1:13" ht="15.75" outlineLevel="1" thickTop="1" x14ac:dyDescent="0.25">
      <c r="A29" s="64">
        <v>11</v>
      </c>
      <c r="B29" s="64" t="str">
        <f t="shared" si="0"/>
        <v/>
      </c>
      <c r="C29" s="62">
        <f t="shared" si="1"/>
        <v>1</v>
      </c>
      <c r="D29" s="62" t="str">
        <f t="shared" si="2"/>
        <v>A</v>
      </c>
      <c r="E29" s="63">
        <v>1</v>
      </c>
      <c r="F29" s="63">
        <v>2</v>
      </c>
      <c r="G29" s="63">
        <v>3</v>
      </c>
      <c r="H29" s="63">
        <v>4</v>
      </c>
      <c r="I29" s="63">
        <v>5</v>
      </c>
      <c r="J29" s="63">
        <v>6</v>
      </c>
      <c r="K29" s="61">
        <v>1</v>
      </c>
      <c r="L29" t="s">
        <v>151</v>
      </c>
      <c r="M29" s="186" t="s">
        <v>281</v>
      </c>
    </row>
    <row r="30" spans="1:13" outlineLevel="1" x14ac:dyDescent="0.25">
      <c r="A30" s="64">
        <f>A29</f>
        <v>11</v>
      </c>
      <c r="B30" s="64" t="str">
        <f t="shared" si="0"/>
        <v/>
      </c>
      <c r="C30" s="62">
        <f t="shared" si="1"/>
        <v>2</v>
      </c>
      <c r="D30" s="62" t="str">
        <f t="shared" si="2"/>
        <v>A</v>
      </c>
      <c r="E30" s="63">
        <v>7</v>
      </c>
      <c r="F30" s="63">
        <v>8</v>
      </c>
      <c r="G30" s="63">
        <v>10</v>
      </c>
      <c r="H30" s="63">
        <v>9</v>
      </c>
      <c r="I30" s="63">
        <v>11</v>
      </c>
      <c r="J30" s="63"/>
      <c r="K30" s="61">
        <v>2</v>
      </c>
      <c r="L30" t="s">
        <v>151</v>
      </c>
    </row>
    <row r="31" spans="1:13" outlineLevel="1" x14ac:dyDescent="0.25">
      <c r="A31" s="64">
        <f t="shared" ref="A31:A36" si="5">A30</f>
        <v>11</v>
      </c>
      <c r="B31" s="64" t="str">
        <f t="shared" si="0"/>
        <v/>
      </c>
      <c r="C31" s="62">
        <f t="shared" si="1"/>
        <v>1</v>
      </c>
      <c r="D31" s="62" t="str">
        <f t="shared" si="2"/>
        <v>B</v>
      </c>
      <c r="E31" s="63">
        <v>1</v>
      </c>
      <c r="F31" s="63">
        <v>10</v>
      </c>
      <c r="G31" s="63">
        <v>11</v>
      </c>
      <c r="H31" s="63">
        <v>5</v>
      </c>
      <c r="I31" s="63">
        <v>8</v>
      </c>
      <c r="J31" s="63"/>
      <c r="K31" s="61">
        <v>1</v>
      </c>
      <c r="L31" t="s">
        <v>152</v>
      </c>
    </row>
    <row r="32" spans="1:13" outlineLevel="1" x14ac:dyDescent="0.25">
      <c r="A32" s="64">
        <f t="shared" si="5"/>
        <v>11</v>
      </c>
      <c r="B32" s="64" t="str">
        <f t="shared" si="0"/>
        <v/>
      </c>
      <c r="C32" s="62">
        <f t="shared" si="1"/>
        <v>2</v>
      </c>
      <c r="D32" s="62" t="str">
        <f t="shared" si="2"/>
        <v>B</v>
      </c>
      <c r="E32" s="63">
        <v>2</v>
      </c>
      <c r="F32" s="63">
        <v>4</v>
      </c>
      <c r="G32" s="63">
        <v>9</v>
      </c>
      <c r="H32" s="63">
        <v>3</v>
      </c>
      <c r="I32" s="63">
        <v>6</v>
      </c>
      <c r="J32" s="63">
        <v>7</v>
      </c>
      <c r="K32" s="61">
        <v>2</v>
      </c>
      <c r="L32" t="s">
        <v>152</v>
      </c>
    </row>
    <row r="33" spans="1:13" outlineLevel="1" x14ac:dyDescent="0.25">
      <c r="A33" s="64">
        <f t="shared" si="5"/>
        <v>11</v>
      </c>
      <c r="B33" s="64" t="str">
        <f t="shared" si="0"/>
        <v/>
      </c>
      <c r="C33" s="62">
        <f t="shared" si="1"/>
        <v>1</v>
      </c>
      <c r="D33" s="62" t="str">
        <f>IF(C33="","",L33)</f>
        <v>C</v>
      </c>
      <c r="E33" s="63">
        <v>3</v>
      </c>
      <c r="F33" s="63">
        <v>7</v>
      </c>
      <c r="G33" s="63">
        <v>11</v>
      </c>
      <c r="H33" s="63">
        <v>1</v>
      </c>
      <c r="I33" s="63">
        <v>4</v>
      </c>
      <c r="J33" s="63">
        <v>9</v>
      </c>
      <c r="K33" s="61">
        <v>1</v>
      </c>
      <c r="L33" t="s">
        <v>153</v>
      </c>
    </row>
    <row r="34" spans="1:13" outlineLevel="1" x14ac:dyDescent="0.25">
      <c r="A34" s="64">
        <f t="shared" si="5"/>
        <v>11</v>
      </c>
      <c r="B34" s="64" t="str">
        <f t="shared" si="0"/>
        <v/>
      </c>
      <c r="C34" s="62">
        <f t="shared" si="1"/>
        <v>2</v>
      </c>
      <c r="D34" s="62" t="str">
        <f>IF(C34="","",L34)</f>
        <v>C</v>
      </c>
      <c r="E34" s="63">
        <v>5</v>
      </c>
      <c r="F34" s="63">
        <v>8</v>
      </c>
      <c r="G34" s="63">
        <v>10</v>
      </c>
      <c r="H34" s="63">
        <v>2</v>
      </c>
      <c r="I34" s="63">
        <v>6</v>
      </c>
      <c r="J34" s="63"/>
      <c r="K34" s="61">
        <v>2</v>
      </c>
      <c r="L34" t="s">
        <v>153</v>
      </c>
    </row>
    <row r="35" spans="1:13" outlineLevel="1" x14ac:dyDescent="0.25">
      <c r="A35" s="64">
        <f t="shared" si="5"/>
        <v>11</v>
      </c>
      <c r="B35" s="64" t="str">
        <f t="shared" si="0"/>
        <v/>
      </c>
      <c r="C35" s="62">
        <f t="shared" si="1"/>
        <v>1</v>
      </c>
      <c r="D35" s="62" t="str">
        <f>IF(C35="","",L35)</f>
        <v>D</v>
      </c>
      <c r="E35" s="62">
        <v>4</v>
      </c>
      <c r="F35" s="62">
        <v>7</v>
      </c>
      <c r="G35" s="62">
        <v>9</v>
      </c>
      <c r="H35" s="62">
        <v>10</v>
      </c>
      <c r="I35" s="62">
        <v>8</v>
      </c>
      <c r="J35" s="62">
        <v>2</v>
      </c>
      <c r="K35" s="61">
        <v>1</v>
      </c>
      <c r="L35" t="s">
        <v>154</v>
      </c>
    </row>
    <row r="36" spans="1:13" ht="15.75" outlineLevel="1" thickBot="1" x14ac:dyDescent="0.3">
      <c r="A36" s="64">
        <f t="shared" si="5"/>
        <v>11</v>
      </c>
      <c r="B36" s="64" t="str">
        <f t="shared" si="0"/>
        <v/>
      </c>
      <c r="C36" s="62">
        <f t="shared" si="1"/>
        <v>2</v>
      </c>
      <c r="D36" s="62" t="str">
        <f>IF(C36="","",L36)</f>
        <v>D</v>
      </c>
      <c r="E36" s="62">
        <v>3</v>
      </c>
      <c r="F36" s="62">
        <v>11</v>
      </c>
      <c r="G36" s="62">
        <v>5</v>
      </c>
      <c r="H36" s="62">
        <v>1</v>
      </c>
      <c r="I36" s="62">
        <v>6</v>
      </c>
      <c r="J36" s="62"/>
      <c r="K36" s="61">
        <v>2</v>
      </c>
      <c r="L36" t="s">
        <v>154</v>
      </c>
    </row>
    <row r="37" spans="1:13" ht="15.75" outlineLevel="1" thickTop="1" x14ac:dyDescent="0.25">
      <c r="A37" s="52">
        <v>12</v>
      </c>
      <c r="B37" s="52" t="str">
        <f t="shared" si="0"/>
        <v/>
      </c>
      <c r="C37" s="58">
        <f t="shared" si="1"/>
        <v>1</v>
      </c>
      <c r="D37" s="58" t="str">
        <f>IF(C37="","",L37)</f>
        <v>A</v>
      </c>
      <c r="E37" s="59">
        <v>1</v>
      </c>
      <c r="F37" s="59">
        <v>2</v>
      </c>
      <c r="G37" s="59"/>
      <c r="H37" s="59">
        <v>3</v>
      </c>
      <c r="I37" s="59">
        <v>4</v>
      </c>
      <c r="J37" s="59"/>
      <c r="K37" s="61">
        <v>1</v>
      </c>
      <c r="L37" t="s">
        <v>151</v>
      </c>
      <c r="M37" s="186" t="s">
        <v>281</v>
      </c>
    </row>
    <row r="38" spans="1:13" outlineLevel="1" x14ac:dyDescent="0.25">
      <c r="A38" s="52">
        <f t="shared" ref="A38:A48" si="6">A37</f>
        <v>12</v>
      </c>
      <c r="B38" s="52" t="str">
        <f t="shared" si="0"/>
        <v/>
      </c>
      <c r="C38" s="58">
        <f t="shared" si="1"/>
        <v>2</v>
      </c>
      <c r="D38" s="58" t="str">
        <f t="shared" ref="D38:D48" si="7">IF(C38="","",L38)</f>
        <v>A</v>
      </c>
      <c r="E38" s="59">
        <v>5</v>
      </c>
      <c r="F38" s="59">
        <v>6</v>
      </c>
      <c r="G38" s="59"/>
      <c r="H38" s="59">
        <v>7</v>
      </c>
      <c r="I38" s="59">
        <v>8</v>
      </c>
      <c r="J38" s="59"/>
      <c r="K38" s="61">
        <v>2</v>
      </c>
      <c r="L38" t="s">
        <v>151</v>
      </c>
    </row>
    <row r="39" spans="1:13" outlineLevel="1" x14ac:dyDescent="0.25">
      <c r="A39" s="52">
        <f t="shared" si="6"/>
        <v>12</v>
      </c>
      <c r="B39" s="52" t="str">
        <f t="shared" si="0"/>
        <v/>
      </c>
      <c r="C39" s="58">
        <f t="shared" si="1"/>
        <v>3</v>
      </c>
      <c r="D39" s="58" t="str">
        <f t="shared" si="7"/>
        <v>A</v>
      </c>
      <c r="E39" s="59">
        <v>9</v>
      </c>
      <c r="F39" s="59">
        <v>10</v>
      </c>
      <c r="G39" s="59"/>
      <c r="H39" s="59">
        <v>11</v>
      </c>
      <c r="I39" s="59">
        <v>12</v>
      </c>
      <c r="J39" s="59"/>
      <c r="K39" s="61">
        <v>3</v>
      </c>
      <c r="L39" t="s">
        <v>151</v>
      </c>
    </row>
    <row r="40" spans="1:13" outlineLevel="1" x14ac:dyDescent="0.25">
      <c r="A40" s="52">
        <f t="shared" si="6"/>
        <v>12</v>
      </c>
      <c r="B40" s="52" t="str">
        <f t="shared" si="0"/>
        <v/>
      </c>
      <c r="C40" s="58">
        <f t="shared" si="1"/>
        <v>1</v>
      </c>
      <c r="D40" s="58" t="str">
        <f t="shared" si="7"/>
        <v>B</v>
      </c>
      <c r="E40" s="59">
        <v>1</v>
      </c>
      <c r="F40" s="59">
        <v>3</v>
      </c>
      <c r="G40" s="59"/>
      <c r="H40" s="59">
        <v>7</v>
      </c>
      <c r="I40" s="59">
        <v>9</v>
      </c>
      <c r="J40" s="59"/>
      <c r="K40" s="61">
        <v>1</v>
      </c>
      <c r="L40" t="s">
        <v>152</v>
      </c>
    </row>
    <row r="41" spans="1:13" outlineLevel="1" x14ac:dyDescent="0.25">
      <c r="A41" s="52">
        <f t="shared" si="6"/>
        <v>12</v>
      </c>
      <c r="B41" s="52" t="str">
        <f t="shared" si="0"/>
        <v/>
      </c>
      <c r="C41" s="58">
        <f t="shared" si="1"/>
        <v>2</v>
      </c>
      <c r="D41" s="58" t="str">
        <f t="shared" si="7"/>
        <v>B</v>
      </c>
      <c r="E41" s="59">
        <v>2</v>
      </c>
      <c r="F41" s="59">
        <v>4</v>
      </c>
      <c r="G41" s="59"/>
      <c r="H41" s="59">
        <v>10</v>
      </c>
      <c r="I41" s="59">
        <v>12</v>
      </c>
      <c r="J41" s="59"/>
      <c r="K41" s="61">
        <v>2</v>
      </c>
      <c r="L41" t="s">
        <v>152</v>
      </c>
    </row>
    <row r="42" spans="1:13" outlineLevel="1" x14ac:dyDescent="0.25">
      <c r="A42" s="52">
        <f t="shared" si="6"/>
        <v>12</v>
      </c>
      <c r="B42" s="52" t="str">
        <f t="shared" si="0"/>
        <v/>
      </c>
      <c r="C42" s="58">
        <f t="shared" si="1"/>
        <v>3</v>
      </c>
      <c r="D42" s="58" t="str">
        <f t="shared" si="7"/>
        <v>B</v>
      </c>
      <c r="E42" s="59">
        <v>6</v>
      </c>
      <c r="F42" s="59">
        <v>8</v>
      </c>
      <c r="G42" s="59"/>
      <c r="H42" s="59">
        <v>5</v>
      </c>
      <c r="I42" s="59">
        <v>11</v>
      </c>
      <c r="J42" s="59"/>
      <c r="K42" s="61">
        <v>3</v>
      </c>
      <c r="L42" t="s">
        <v>152</v>
      </c>
    </row>
    <row r="43" spans="1:13" outlineLevel="1" x14ac:dyDescent="0.25">
      <c r="A43" s="52">
        <f t="shared" si="6"/>
        <v>12</v>
      </c>
      <c r="B43" s="52" t="str">
        <f t="shared" si="0"/>
        <v/>
      </c>
      <c r="C43" s="58">
        <f t="shared" si="1"/>
        <v>1</v>
      </c>
      <c r="D43" s="58" t="str">
        <f t="shared" si="7"/>
        <v>C</v>
      </c>
      <c r="E43" s="59">
        <v>4</v>
      </c>
      <c r="F43" s="59">
        <v>5</v>
      </c>
      <c r="G43" s="59"/>
      <c r="H43" s="59">
        <v>1</v>
      </c>
      <c r="I43" s="59">
        <v>7</v>
      </c>
      <c r="J43" s="59"/>
      <c r="K43" s="61">
        <v>1</v>
      </c>
      <c r="L43" t="s">
        <v>153</v>
      </c>
    </row>
    <row r="44" spans="1:13" outlineLevel="1" x14ac:dyDescent="0.25">
      <c r="A44" s="52">
        <f t="shared" si="6"/>
        <v>12</v>
      </c>
      <c r="B44" s="52" t="str">
        <f t="shared" si="0"/>
        <v/>
      </c>
      <c r="C44" s="58">
        <f t="shared" si="1"/>
        <v>2</v>
      </c>
      <c r="D44" s="58" t="str">
        <f t="shared" si="7"/>
        <v>C</v>
      </c>
      <c r="E44" s="59">
        <v>3</v>
      </c>
      <c r="F44" s="59">
        <v>10</v>
      </c>
      <c r="G44" s="59"/>
      <c r="H44" s="59">
        <v>2</v>
      </c>
      <c r="I44" s="59">
        <v>9</v>
      </c>
      <c r="J44" s="59"/>
      <c r="K44" s="61">
        <v>2</v>
      </c>
      <c r="L44" t="s">
        <v>153</v>
      </c>
    </row>
    <row r="45" spans="1:13" outlineLevel="1" x14ac:dyDescent="0.25">
      <c r="A45" s="52">
        <f t="shared" si="6"/>
        <v>12</v>
      </c>
      <c r="B45" s="52" t="str">
        <f t="shared" si="0"/>
        <v/>
      </c>
      <c r="C45" s="58">
        <f t="shared" si="1"/>
        <v>3</v>
      </c>
      <c r="D45" s="58" t="str">
        <f t="shared" si="7"/>
        <v>C</v>
      </c>
      <c r="E45" s="59">
        <v>8</v>
      </c>
      <c r="F45" s="59">
        <v>11</v>
      </c>
      <c r="G45" s="59"/>
      <c r="H45" s="59">
        <v>6</v>
      </c>
      <c r="I45" s="59">
        <v>12</v>
      </c>
      <c r="J45" s="59"/>
      <c r="K45" s="61">
        <v>3</v>
      </c>
      <c r="L45" t="s">
        <v>153</v>
      </c>
    </row>
    <row r="46" spans="1:13" outlineLevel="1" x14ac:dyDescent="0.25">
      <c r="A46" s="52">
        <f t="shared" si="6"/>
        <v>12</v>
      </c>
      <c r="B46" s="52" t="str">
        <f t="shared" si="0"/>
        <v/>
      </c>
      <c r="C46" s="58">
        <f t="shared" si="1"/>
        <v>1</v>
      </c>
      <c r="D46" s="58" t="str">
        <f t="shared" si="7"/>
        <v>D</v>
      </c>
      <c r="E46" s="59">
        <v>7</v>
      </c>
      <c r="F46" s="59">
        <v>2</v>
      </c>
      <c r="G46" s="59"/>
      <c r="H46" s="59">
        <v>4</v>
      </c>
      <c r="I46" s="59">
        <v>11</v>
      </c>
      <c r="J46" s="59"/>
      <c r="K46" s="61">
        <v>1</v>
      </c>
      <c r="L46" t="s">
        <v>154</v>
      </c>
    </row>
    <row r="47" spans="1:13" outlineLevel="1" x14ac:dyDescent="0.25">
      <c r="A47" s="52">
        <f t="shared" si="6"/>
        <v>12</v>
      </c>
      <c r="B47" s="52" t="str">
        <f t="shared" si="0"/>
        <v/>
      </c>
      <c r="C47" s="58">
        <f t="shared" si="1"/>
        <v>2</v>
      </c>
      <c r="D47" s="58" t="str">
        <f t="shared" si="7"/>
        <v>D</v>
      </c>
      <c r="E47" s="59">
        <v>12</v>
      </c>
      <c r="F47" s="59">
        <v>3</v>
      </c>
      <c r="G47" s="59"/>
      <c r="H47" s="59">
        <v>8</v>
      </c>
      <c r="I47" s="59">
        <v>1</v>
      </c>
      <c r="J47" s="59"/>
      <c r="K47" s="61">
        <v>2</v>
      </c>
      <c r="L47" t="s">
        <v>154</v>
      </c>
    </row>
    <row r="48" spans="1:13" ht="15.75" outlineLevel="1" thickBot="1" x14ac:dyDescent="0.3">
      <c r="A48" s="52">
        <f t="shared" si="6"/>
        <v>12</v>
      </c>
      <c r="B48" s="52" t="str">
        <f t="shared" si="0"/>
        <v/>
      </c>
      <c r="C48" s="58">
        <f t="shared" si="1"/>
        <v>3</v>
      </c>
      <c r="D48" s="58" t="str">
        <f t="shared" si="7"/>
        <v>D</v>
      </c>
      <c r="E48" s="59">
        <v>6</v>
      </c>
      <c r="F48" s="59">
        <v>10</v>
      </c>
      <c r="G48" s="59"/>
      <c r="H48" s="59">
        <v>5</v>
      </c>
      <c r="I48" s="59">
        <v>9</v>
      </c>
      <c r="J48" s="59"/>
      <c r="K48" s="61">
        <v>3</v>
      </c>
      <c r="L48" t="s">
        <v>154</v>
      </c>
    </row>
    <row r="49" spans="1:13" ht="15.75" outlineLevel="1" thickTop="1" x14ac:dyDescent="0.25">
      <c r="A49" s="64">
        <v>13</v>
      </c>
      <c r="B49" s="64" t="str">
        <f t="shared" si="0"/>
        <v/>
      </c>
      <c r="C49" s="62">
        <f>K49</f>
        <v>1</v>
      </c>
      <c r="D49" s="62" t="str">
        <f>IF(C49="","",L49)</f>
        <v>A</v>
      </c>
      <c r="E49" s="63">
        <v>1</v>
      </c>
      <c r="F49" s="63">
        <v>2</v>
      </c>
      <c r="G49" s="63">
        <v>3</v>
      </c>
      <c r="H49" s="63">
        <v>4</v>
      </c>
      <c r="I49" s="63">
        <v>5</v>
      </c>
      <c r="J49" s="63"/>
      <c r="K49" s="61">
        <v>1</v>
      </c>
      <c r="L49" t="s">
        <v>151</v>
      </c>
      <c r="M49" s="186" t="s">
        <v>281</v>
      </c>
    </row>
    <row r="50" spans="1:13" outlineLevel="1" x14ac:dyDescent="0.25">
      <c r="A50" s="64">
        <f>A49</f>
        <v>13</v>
      </c>
      <c r="B50" s="64" t="str">
        <f t="shared" si="0"/>
        <v/>
      </c>
      <c r="C50" s="62">
        <f t="shared" ref="C50:C60" si="8">K50</f>
        <v>2</v>
      </c>
      <c r="D50" s="62" t="str">
        <f t="shared" ref="D50:D84" si="9">IF(C50="","",L50)</f>
        <v>A</v>
      </c>
      <c r="E50" s="63">
        <v>6</v>
      </c>
      <c r="F50" s="63">
        <v>7</v>
      </c>
      <c r="G50" s="63"/>
      <c r="H50" s="63">
        <v>8</v>
      </c>
      <c r="I50" s="63">
        <v>9</v>
      </c>
      <c r="J50" s="63"/>
      <c r="K50" s="61">
        <v>2</v>
      </c>
      <c r="L50" t="s">
        <v>151</v>
      </c>
    </row>
    <row r="51" spans="1:13" outlineLevel="1" x14ac:dyDescent="0.25">
      <c r="A51" s="64">
        <f t="shared" ref="A51:A60" si="10">A50</f>
        <v>13</v>
      </c>
      <c r="B51" s="64" t="str">
        <f t="shared" si="0"/>
        <v/>
      </c>
      <c r="C51" s="62">
        <f t="shared" si="8"/>
        <v>3</v>
      </c>
      <c r="D51" s="62" t="str">
        <f t="shared" si="9"/>
        <v>A</v>
      </c>
      <c r="E51" s="63">
        <v>10</v>
      </c>
      <c r="F51" s="63">
        <v>11</v>
      </c>
      <c r="G51" s="63"/>
      <c r="H51" s="63">
        <v>12</v>
      </c>
      <c r="I51" s="63">
        <v>13</v>
      </c>
      <c r="J51" s="63"/>
      <c r="K51" s="61">
        <v>3</v>
      </c>
      <c r="L51" t="s">
        <v>151</v>
      </c>
    </row>
    <row r="52" spans="1:13" outlineLevel="1" x14ac:dyDescent="0.25">
      <c r="A52" s="64">
        <f t="shared" si="10"/>
        <v>13</v>
      </c>
      <c r="B52" s="64" t="str">
        <f t="shared" si="0"/>
        <v/>
      </c>
      <c r="C52" s="62">
        <f t="shared" si="8"/>
        <v>1</v>
      </c>
      <c r="D52" s="62" t="str">
        <f t="shared" si="9"/>
        <v>B</v>
      </c>
      <c r="E52" s="63">
        <v>6</v>
      </c>
      <c r="F52" s="63">
        <v>8</v>
      </c>
      <c r="G52" s="63">
        <v>5</v>
      </c>
      <c r="H52" s="63">
        <v>1</v>
      </c>
      <c r="I52" s="63">
        <v>7</v>
      </c>
      <c r="J52" s="63"/>
      <c r="K52" s="61">
        <v>1</v>
      </c>
      <c r="L52" t="s">
        <v>152</v>
      </c>
    </row>
    <row r="53" spans="1:13" outlineLevel="1" x14ac:dyDescent="0.25">
      <c r="A53" s="64">
        <f t="shared" si="10"/>
        <v>13</v>
      </c>
      <c r="B53" s="64" t="str">
        <f t="shared" si="0"/>
        <v/>
      </c>
      <c r="C53" s="62">
        <f t="shared" si="8"/>
        <v>2</v>
      </c>
      <c r="D53" s="62" t="str">
        <f t="shared" si="9"/>
        <v>B</v>
      </c>
      <c r="E53" s="63">
        <v>12</v>
      </c>
      <c r="F53" s="63">
        <v>9</v>
      </c>
      <c r="G53" s="63"/>
      <c r="H53" s="63">
        <v>10</v>
      </c>
      <c r="I53" s="63">
        <v>4</v>
      </c>
      <c r="J53" s="63"/>
      <c r="K53" s="61">
        <v>2</v>
      </c>
      <c r="L53" t="s">
        <v>152</v>
      </c>
    </row>
    <row r="54" spans="1:13" outlineLevel="1" x14ac:dyDescent="0.25">
      <c r="A54" s="64">
        <f t="shared" si="10"/>
        <v>13</v>
      </c>
      <c r="B54" s="64" t="str">
        <f t="shared" si="0"/>
        <v/>
      </c>
      <c r="C54" s="62">
        <f t="shared" si="8"/>
        <v>3</v>
      </c>
      <c r="D54" s="62" t="str">
        <f t="shared" si="9"/>
        <v>B</v>
      </c>
      <c r="E54" s="63">
        <v>11</v>
      </c>
      <c r="F54" s="63">
        <v>3</v>
      </c>
      <c r="G54" s="63"/>
      <c r="H54" s="63">
        <v>13</v>
      </c>
      <c r="I54" s="63">
        <v>2</v>
      </c>
      <c r="J54" s="63"/>
      <c r="K54" s="61">
        <v>3</v>
      </c>
      <c r="L54" t="s">
        <v>152</v>
      </c>
    </row>
    <row r="55" spans="1:13" outlineLevel="1" x14ac:dyDescent="0.25">
      <c r="A55" s="64">
        <f t="shared" si="10"/>
        <v>13</v>
      </c>
      <c r="B55" s="64" t="str">
        <f t="shared" si="0"/>
        <v/>
      </c>
      <c r="C55" s="62">
        <f t="shared" si="8"/>
        <v>1</v>
      </c>
      <c r="D55" s="62" t="str">
        <f t="shared" si="9"/>
        <v>C</v>
      </c>
      <c r="E55" s="63">
        <v>4</v>
      </c>
      <c r="F55" s="63">
        <v>9</v>
      </c>
      <c r="G55" s="63">
        <v>11</v>
      </c>
      <c r="H55" s="63">
        <v>6</v>
      </c>
      <c r="I55" s="63">
        <v>10</v>
      </c>
      <c r="J55" s="63"/>
      <c r="K55" s="61">
        <v>1</v>
      </c>
      <c r="L55" t="s">
        <v>153</v>
      </c>
    </row>
    <row r="56" spans="1:13" outlineLevel="1" x14ac:dyDescent="0.25">
      <c r="A56" s="64">
        <f t="shared" si="10"/>
        <v>13</v>
      </c>
      <c r="B56" s="64" t="str">
        <f t="shared" si="0"/>
        <v/>
      </c>
      <c r="C56" s="62">
        <f t="shared" si="8"/>
        <v>2</v>
      </c>
      <c r="D56" s="62" t="str">
        <f t="shared" si="9"/>
        <v>C</v>
      </c>
      <c r="E56" s="63">
        <v>1</v>
      </c>
      <c r="F56" s="63">
        <v>3</v>
      </c>
      <c r="G56" s="63"/>
      <c r="H56" s="63">
        <v>2</v>
      </c>
      <c r="I56" s="63">
        <v>12</v>
      </c>
      <c r="J56" s="63"/>
      <c r="K56" s="61">
        <v>2</v>
      </c>
      <c r="L56" t="s">
        <v>153</v>
      </c>
    </row>
    <row r="57" spans="1:13" outlineLevel="1" x14ac:dyDescent="0.25">
      <c r="A57" s="64">
        <f t="shared" si="10"/>
        <v>13</v>
      </c>
      <c r="B57" s="64" t="str">
        <f t="shared" si="0"/>
        <v/>
      </c>
      <c r="C57" s="62">
        <f t="shared" si="8"/>
        <v>3</v>
      </c>
      <c r="D57" s="62" t="str">
        <f t="shared" si="9"/>
        <v>C</v>
      </c>
      <c r="E57" s="63">
        <v>13</v>
      </c>
      <c r="F57" s="63">
        <v>7</v>
      </c>
      <c r="G57" s="63"/>
      <c r="H57" s="63">
        <v>5</v>
      </c>
      <c r="I57" s="63">
        <v>8</v>
      </c>
      <c r="J57" s="63"/>
      <c r="K57" s="61">
        <v>3</v>
      </c>
      <c r="L57" t="s">
        <v>153</v>
      </c>
    </row>
    <row r="58" spans="1:13" outlineLevel="1" x14ac:dyDescent="0.25">
      <c r="A58" s="64">
        <f t="shared" si="10"/>
        <v>13</v>
      </c>
      <c r="B58" s="64" t="str">
        <f t="shared" si="0"/>
        <v/>
      </c>
      <c r="C58" s="62">
        <f t="shared" si="8"/>
        <v>1</v>
      </c>
      <c r="D58" s="62" t="str">
        <f t="shared" si="9"/>
        <v>D</v>
      </c>
      <c r="E58" s="62">
        <v>7</v>
      </c>
      <c r="F58" s="62">
        <v>12</v>
      </c>
      <c r="G58" s="62">
        <v>10</v>
      </c>
      <c r="H58" s="62">
        <v>9</v>
      </c>
      <c r="I58" s="62">
        <v>11</v>
      </c>
      <c r="J58" s="63"/>
      <c r="K58" s="61">
        <v>1</v>
      </c>
      <c r="L58" t="s">
        <v>154</v>
      </c>
    </row>
    <row r="59" spans="1:13" outlineLevel="1" x14ac:dyDescent="0.25">
      <c r="A59" s="64">
        <f t="shared" si="10"/>
        <v>13</v>
      </c>
      <c r="B59" s="64" t="str">
        <f t="shared" si="0"/>
        <v/>
      </c>
      <c r="C59" s="62">
        <f t="shared" si="8"/>
        <v>2</v>
      </c>
      <c r="D59" s="62" t="str">
        <f t="shared" si="9"/>
        <v>D</v>
      </c>
      <c r="E59" s="62">
        <v>5</v>
      </c>
      <c r="F59" s="62">
        <v>2</v>
      </c>
      <c r="G59" s="63"/>
      <c r="H59" s="62">
        <v>8</v>
      </c>
      <c r="I59" s="62">
        <v>4</v>
      </c>
      <c r="J59" s="63"/>
      <c r="K59" s="61">
        <v>2</v>
      </c>
      <c r="L59" t="s">
        <v>154</v>
      </c>
    </row>
    <row r="60" spans="1:13" ht="15.75" outlineLevel="1" thickBot="1" x14ac:dyDescent="0.3">
      <c r="A60" s="64">
        <f t="shared" si="10"/>
        <v>13</v>
      </c>
      <c r="B60" s="64" t="str">
        <f t="shared" si="0"/>
        <v/>
      </c>
      <c r="C60" s="62">
        <f t="shared" si="8"/>
        <v>3</v>
      </c>
      <c r="D60" s="62" t="str">
        <f t="shared" si="9"/>
        <v>D</v>
      </c>
      <c r="E60" s="62">
        <v>1</v>
      </c>
      <c r="F60" s="62">
        <v>13</v>
      </c>
      <c r="G60" s="63"/>
      <c r="H60" s="62">
        <v>3</v>
      </c>
      <c r="I60" s="62">
        <v>6</v>
      </c>
      <c r="J60" s="63"/>
      <c r="K60" s="61">
        <v>3</v>
      </c>
      <c r="L60" t="s">
        <v>154</v>
      </c>
    </row>
    <row r="61" spans="1:13" ht="15.75" outlineLevel="1" thickTop="1" x14ac:dyDescent="0.25">
      <c r="A61" s="52">
        <v>14</v>
      </c>
      <c r="B61" s="52" t="str">
        <f t="shared" si="0"/>
        <v/>
      </c>
      <c r="C61" s="58">
        <f>K61</f>
        <v>1</v>
      </c>
      <c r="D61" s="58" t="str">
        <f t="shared" si="9"/>
        <v>A</v>
      </c>
      <c r="E61" s="59">
        <v>13</v>
      </c>
      <c r="F61" s="59">
        <v>2</v>
      </c>
      <c r="G61" s="59">
        <v>3</v>
      </c>
      <c r="H61" s="59">
        <v>4</v>
      </c>
      <c r="I61" s="59">
        <v>5</v>
      </c>
      <c r="J61" s="59">
        <v>6</v>
      </c>
      <c r="K61" s="61">
        <v>1</v>
      </c>
      <c r="L61" t="s">
        <v>151</v>
      </c>
      <c r="M61" s="186" t="s">
        <v>281</v>
      </c>
    </row>
    <row r="62" spans="1:13" outlineLevel="1" x14ac:dyDescent="0.25">
      <c r="A62" s="52">
        <f t="shared" ref="A62:A72" si="11">A61</f>
        <v>14</v>
      </c>
      <c r="B62" s="52" t="str">
        <f t="shared" si="0"/>
        <v/>
      </c>
      <c r="C62" s="58">
        <f t="shared" ref="C62:C72" si="12">K62</f>
        <v>2</v>
      </c>
      <c r="D62" s="58" t="str">
        <f t="shared" si="9"/>
        <v>A</v>
      </c>
      <c r="E62" s="59">
        <v>7</v>
      </c>
      <c r="F62" s="59">
        <v>8</v>
      </c>
      <c r="G62" s="58"/>
      <c r="H62" s="59">
        <v>9</v>
      </c>
      <c r="I62" s="59">
        <v>10</v>
      </c>
      <c r="J62" s="58"/>
      <c r="K62" s="61">
        <v>2</v>
      </c>
      <c r="L62" t="s">
        <v>151</v>
      </c>
    </row>
    <row r="63" spans="1:13" outlineLevel="1" x14ac:dyDescent="0.25">
      <c r="A63" s="52">
        <f t="shared" si="11"/>
        <v>14</v>
      </c>
      <c r="B63" s="52" t="str">
        <f t="shared" si="0"/>
        <v/>
      </c>
      <c r="C63" s="58">
        <f t="shared" si="12"/>
        <v>3</v>
      </c>
      <c r="D63" s="58" t="str">
        <f t="shared" si="9"/>
        <v>A</v>
      </c>
      <c r="E63" s="59">
        <v>11</v>
      </c>
      <c r="F63" s="59">
        <v>12</v>
      </c>
      <c r="G63" s="58"/>
      <c r="H63" s="59">
        <v>1</v>
      </c>
      <c r="I63" s="59">
        <v>14</v>
      </c>
      <c r="J63" s="58"/>
      <c r="K63" s="61">
        <v>3</v>
      </c>
      <c r="L63" t="s">
        <v>151</v>
      </c>
    </row>
    <row r="64" spans="1:13" outlineLevel="1" x14ac:dyDescent="0.25">
      <c r="A64" s="52">
        <f t="shared" si="11"/>
        <v>14</v>
      </c>
      <c r="B64" s="52" t="str">
        <f t="shared" si="0"/>
        <v/>
      </c>
      <c r="C64" s="58">
        <f t="shared" si="12"/>
        <v>1</v>
      </c>
      <c r="D64" s="58" t="str">
        <f t="shared" si="9"/>
        <v>B</v>
      </c>
      <c r="E64" s="59">
        <v>7</v>
      </c>
      <c r="F64" s="59">
        <v>10</v>
      </c>
      <c r="G64" s="59">
        <v>12</v>
      </c>
      <c r="H64" s="59">
        <v>1</v>
      </c>
      <c r="I64" s="59">
        <v>4</v>
      </c>
      <c r="J64" s="59">
        <v>9</v>
      </c>
      <c r="K64" s="61">
        <v>1</v>
      </c>
      <c r="L64" t="s">
        <v>152</v>
      </c>
    </row>
    <row r="65" spans="1:13" outlineLevel="1" x14ac:dyDescent="0.25">
      <c r="A65" s="52">
        <f t="shared" si="11"/>
        <v>14</v>
      </c>
      <c r="B65" s="52" t="str">
        <f t="shared" si="0"/>
        <v/>
      </c>
      <c r="C65" s="58">
        <f t="shared" si="12"/>
        <v>2</v>
      </c>
      <c r="D65" s="58" t="str">
        <f t="shared" si="9"/>
        <v>B</v>
      </c>
      <c r="E65" s="59">
        <v>3</v>
      </c>
      <c r="F65" s="59">
        <v>6</v>
      </c>
      <c r="G65" s="58"/>
      <c r="H65" s="59">
        <v>13</v>
      </c>
      <c r="I65" s="59">
        <v>5</v>
      </c>
      <c r="J65" s="58"/>
      <c r="K65" s="61">
        <v>2</v>
      </c>
      <c r="L65" t="s">
        <v>152</v>
      </c>
    </row>
    <row r="66" spans="1:13" outlineLevel="1" x14ac:dyDescent="0.25">
      <c r="A66" s="52">
        <f t="shared" si="11"/>
        <v>14</v>
      </c>
      <c r="B66" s="52" t="str">
        <f t="shared" si="0"/>
        <v/>
      </c>
      <c r="C66" s="58">
        <f t="shared" si="12"/>
        <v>3</v>
      </c>
      <c r="D66" s="58" t="str">
        <f t="shared" si="9"/>
        <v>B</v>
      </c>
      <c r="E66" s="59">
        <v>8</v>
      </c>
      <c r="F66" s="59">
        <v>11</v>
      </c>
      <c r="G66" s="58"/>
      <c r="H66" s="59">
        <v>2</v>
      </c>
      <c r="I66" s="59">
        <v>14</v>
      </c>
      <c r="J66" s="58"/>
      <c r="K66" s="61">
        <v>3</v>
      </c>
      <c r="L66" t="s">
        <v>152</v>
      </c>
    </row>
    <row r="67" spans="1:13" outlineLevel="1" x14ac:dyDescent="0.25">
      <c r="A67" s="52">
        <f t="shared" si="11"/>
        <v>14</v>
      </c>
      <c r="B67" s="52" t="str">
        <f t="shared" si="0"/>
        <v/>
      </c>
      <c r="C67" s="58">
        <f t="shared" si="12"/>
        <v>1</v>
      </c>
      <c r="D67" s="58" t="str">
        <f t="shared" si="9"/>
        <v>C</v>
      </c>
      <c r="E67" s="59">
        <v>8</v>
      </c>
      <c r="F67" s="59">
        <v>9</v>
      </c>
      <c r="G67" s="59">
        <v>14</v>
      </c>
      <c r="H67" s="59">
        <v>11</v>
      </c>
      <c r="I67" s="59">
        <v>6</v>
      </c>
      <c r="J67" s="59">
        <v>5</v>
      </c>
      <c r="K67" s="61">
        <v>1</v>
      </c>
      <c r="L67" t="s">
        <v>153</v>
      </c>
    </row>
    <row r="68" spans="1:13" outlineLevel="1" x14ac:dyDescent="0.25">
      <c r="A68" s="52">
        <f t="shared" si="11"/>
        <v>14</v>
      </c>
      <c r="B68" s="52" t="str">
        <f t="shared" si="0"/>
        <v/>
      </c>
      <c r="C68" s="58">
        <f t="shared" si="12"/>
        <v>2</v>
      </c>
      <c r="D68" s="58" t="str">
        <f t="shared" si="9"/>
        <v>C</v>
      </c>
      <c r="E68" s="59">
        <v>3</v>
      </c>
      <c r="F68" s="59">
        <v>4</v>
      </c>
      <c r="G68" s="58"/>
      <c r="H68" s="59">
        <v>1</v>
      </c>
      <c r="I68" s="59">
        <v>12</v>
      </c>
      <c r="J68" s="58"/>
      <c r="K68" s="61">
        <v>2</v>
      </c>
      <c r="L68" t="s">
        <v>153</v>
      </c>
    </row>
    <row r="69" spans="1:13" outlineLevel="1" x14ac:dyDescent="0.25">
      <c r="A69" s="52">
        <f t="shared" si="11"/>
        <v>14</v>
      </c>
      <c r="B69" s="52" t="str">
        <f t="shared" ref="B69:B132" si="13">IF(A69&lt;&gt;$B$3,"",$B$3&amp;"-"&amp;D69&amp;"-"&amp;C69)</f>
        <v/>
      </c>
      <c r="C69" s="58">
        <f t="shared" si="12"/>
        <v>3</v>
      </c>
      <c r="D69" s="58" t="str">
        <f t="shared" si="9"/>
        <v>C</v>
      </c>
      <c r="E69" s="59">
        <v>13</v>
      </c>
      <c r="F69" s="59">
        <v>2</v>
      </c>
      <c r="G69" s="58"/>
      <c r="H69" s="59">
        <v>7</v>
      </c>
      <c r="I69" s="59">
        <v>10</v>
      </c>
      <c r="J69" s="58"/>
      <c r="K69" s="61">
        <v>3</v>
      </c>
      <c r="L69" t="s">
        <v>153</v>
      </c>
    </row>
    <row r="70" spans="1:13" outlineLevel="1" x14ac:dyDescent="0.25">
      <c r="A70" s="52">
        <f t="shared" si="11"/>
        <v>14</v>
      </c>
      <c r="B70" s="52" t="str">
        <f t="shared" si="13"/>
        <v/>
      </c>
      <c r="C70" s="58">
        <f t="shared" si="12"/>
        <v>1</v>
      </c>
      <c r="D70" s="58" t="str">
        <f t="shared" si="9"/>
        <v>D</v>
      </c>
      <c r="E70" s="58">
        <v>14</v>
      </c>
      <c r="F70" s="58">
        <v>9</v>
      </c>
      <c r="G70" s="58">
        <v>5</v>
      </c>
      <c r="H70" s="58">
        <v>11</v>
      </c>
      <c r="I70" s="58">
        <v>13</v>
      </c>
      <c r="J70" s="58">
        <v>10</v>
      </c>
      <c r="K70" s="61">
        <v>1</v>
      </c>
      <c r="L70" t="s">
        <v>154</v>
      </c>
    </row>
    <row r="71" spans="1:13" outlineLevel="1" x14ac:dyDescent="0.25">
      <c r="A71" s="52">
        <f t="shared" si="11"/>
        <v>14</v>
      </c>
      <c r="B71" s="52" t="str">
        <f t="shared" si="13"/>
        <v/>
      </c>
      <c r="C71" s="58">
        <f t="shared" si="12"/>
        <v>2</v>
      </c>
      <c r="D71" s="58" t="str">
        <f t="shared" si="9"/>
        <v>D</v>
      </c>
      <c r="E71" s="58">
        <v>4</v>
      </c>
      <c r="F71" s="58">
        <v>6</v>
      </c>
      <c r="G71" s="58"/>
      <c r="H71" s="58">
        <v>3</v>
      </c>
      <c r="I71" s="58">
        <v>7</v>
      </c>
      <c r="J71" s="58"/>
      <c r="K71" s="61">
        <v>2</v>
      </c>
      <c r="L71" t="s">
        <v>154</v>
      </c>
    </row>
    <row r="72" spans="1:13" ht="15.75" outlineLevel="1" thickBot="1" x14ac:dyDescent="0.3">
      <c r="A72" s="52">
        <f t="shared" si="11"/>
        <v>14</v>
      </c>
      <c r="B72" s="52" t="str">
        <f t="shared" si="13"/>
        <v/>
      </c>
      <c r="C72" s="58">
        <f t="shared" si="12"/>
        <v>3</v>
      </c>
      <c r="D72" s="58" t="str">
        <f t="shared" si="9"/>
        <v>D</v>
      </c>
      <c r="E72" s="58">
        <v>2</v>
      </c>
      <c r="F72" s="58">
        <v>12</v>
      </c>
      <c r="G72" s="58"/>
      <c r="H72" s="58">
        <v>1</v>
      </c>
      <c r="I72" s="58">
        <v>8</v>
      </c>
      <c r="J72" s="58"/>
      <c r="K72" s="61">
        <v>3</v>
      </c>
      <c r="L72" t="s">
        <v>154</v>
      </c>
    </row>
    <row r="73" spans="1:13" ht="15.75" outlineLevel="1" thickTop="1" x14ac:dyDescent="0.25">
      <c r="A73" s="64">
        <v>15</v>
      </c>
      <c r="B73" s="64" t="str">
        <f t="shared" si="13"/>
        <v/>
      </c>
      <c r="C73" s="62">
        <f>K73</f>
        <v>1</v>
      </c>
      <c r="D73" s="62" t="str">
        <f t="shared" si="9"/>
        <v>A</v>
      </c>
      <c r="E73" s="63">
        <v>11</v>
      </c>
      <c r="F73" s="63">
        <v>2</v>
      </c>
      <c r="G73" s="63">
        <v>3</v>
      </c>
      <c r="H73" s="63">
        <v>4</v>
      </c>
      <c r="I73" s="63">
        <v>5</v>
      </c>
      <c r="J73" s="63">
        <v>6</v>
      </c>
      <c r="K73" s="61">
        <v>1</v>
      </c>
      <c r="L73" t="s">
        <v>151</v>
      </c>
      <c r="M73" s="186" t="s">
        <v>281</v>
      </c>
    </row>
    <row r="74" spans="1:13" outlineLevel="1" x14ac:dyDescent="0.25">
      <c r="A74" s="64">
        <f>A73</f>
        <v>15</v>
      </c>
      <c r="B74" s="64" t="str">
        <f t="shared" si="13"/>
        <v/>
      </c>
      <c r="C74" s="62">
        <f t="shared" ref="C74:C84" si="14">K74</f>
        <v>2</v>
      </c>
      <c r="D74" s="62" t="str">
        <f t="shared" si="9"/>
        <v>A</v>
      </c>
      <c r="E74" s="63">
        <v>7</v>
      </c>
      <c r="F74" s="63">
        <v>8</v>
      </c>
      <c r="G74" s="63">
        <v>9</v>
      </c>
      <c r="H74" s="63">
        <v>10</v>
      </c>
      <c r="I74" s="63">
        <v>1</v>
      </c>
      <c r="J74" s="63"/>
      <c r="K74" s="61">
        <v>2</v>
      </c>
      <c r="L74" t="s">
        <v>151</v>
      </c>
    </row>
    <row r="75" spans="1:13" outlineLevel="1" x14ac:dyDescent="0.25">
      <c r="A75" s="64">
        <f t="shared" ref="A75:A84" si="15">A74</f>
        <v>15</v>
      </c>
      <c r="B75" s="64" t="str">
        <f t="shared" si="13"/>
        <v/>
      </c>
      <c r="C75" s="62">
        <f t="shared" si="14"/>
        <v>3</v>
      </c>
      <c r="D75" s="62" t="str">
        <f t="shared" si="9"/>
        <v>A</v>
      </c>
      <c r="E75" s="63">
        <v>12</v>
      </c>
      <c r="F75" s="63">
        <v>13</v>
      </c>
      <c r="G75" s="63"/>
      <c r="H75" s="63">
        <v>14</v>
      </c>
      <c r="I75" s="63">
        <v>15</v>
      </c>
      <c r="J75" s="63"/>
      <c r="K75" s="61">
        <v>3</v>
      </c>
      <c r="L75" t="s">
        <v>151</v>
      </c>
    </row>
    <row r="76" spans="1:13" outlineLevel="1" x14ac:dyDescent="0.25">
      <c r="A76" s="64">
        <f t="shared" si="15"/>
        <v>15</v>
      </c>
      <c r="B76" s="64" t="str">
        <f t="shared" si="13"/>
        <v/>
      </c>
      <c r="C76" s="62">
        <f t="shared" si="14"/>
        <v>1</v>
      </c>
      <c r="D76" s="62" t="str">
        <f t="shared" si="9"/>
        <v>B</v>
      </c>
      <c r="E76" s="63">
        <v>2</v>
      </c>
      <c r="F76" s="63">
        <v>4</v>
      </c>
      <c r="G76" s="63">
        <v>13</v>
      </c>
      <c r="H76" s="63">
        <v>1</v>
      </c>
      <c r="I76" s="63">
        <v>15</v>
      </c>
      <c r="J76" s="63">
        <v>7</v>
      </c>
      <c r="K76" s="61">
        <v>1</v>
      </c>
      <c r="L76" t="s">
        <v>152</v>
      </c>
    </row>
    <row r="77" spans="1:13" outlineLevel="1" x14ac:dyDescent="0.25">
      <c r="A77" s="64">
        <f t="shared" si="15"/>
        <v>15</v>
      </c>
      <c r="B77" s="64" t="str">
        <f t="shared" si="13"/>
        <v/>
      </c>
      <c r="C77" s="62">
        <f t="shared" si="14"/>
        <v>2</v>
      </c>
      <c r="D77" s="62" t="str">
        <f t="shared" si="9"/>
        <v>B</v>
      </c>
      <c r="E77" s="63">
        <v>6</v>
      </c>
      <c r="F77" s="63">
        <v>8</v>
      </c>
      <c r="G77" s="63">
        <v>12</v>
      </c>
      <c r="H77" s="63">
        <v>5</v>
      </c>
      <c r="I77" s="63">
        <v>11</v>
      </c>
      <c r="J77" s="63"/>
      <c r="K77" s="61">
        <v>2</v>
      </c>
      <c r="L77" t="s">
        <v>152</v>
      </c>
    </row>
    <row r="78" spans="1:13" outlineLevel="1" x14ac:dyDescent="0.25">
      <c r="A78" s="64">
        <f t="shared" si="15"/>
        <v>15</v>
      </c>
      <c r="B78" s="64" t="str">
        <f t="shared" si="13"/>
        <v/>
      </c>
      <c r="C78" s="62">
        <f t="shared" si="14"/>
        <v>3</v>
      </c>
      <c r="D78" s="62" t="str">
        <f t="shared" si="9"/>
        <v>B</v>
      </c>
      <c r="E78" s="63">
        <v>3</v>
      </c>
      <c r="F78" s="63">
        <v>10</v>
      </c>
      <c r="G78" s="63"/>
      <c r="H78" s="63">
        <v>14</v>
      </c>
      <c r="I78" s="63">
        <v>9</v>
      </c>
      <c r="J78" s="63"/>
      <c r="K78" s="61">
        <v>3</v>
      </c>
      <c r="L78" t="s">
        <v>152</v>
      </c>
    </row>
    <row r="79" spans="1:13" outlineLevel="1" x14ac:dyDescent="0.25">
      <c r="A79" s="64">
        <f t="shared" si="15"/>
        <v>15</v>
      </c>
      <c r="B79" s="64" t="str">
        <f t="shared" si="13"/>
        <v/>
      </c>
      <c r="C79" s="62">
        <f t="shared" si="14"/>
        <v>1</v>
      </c>
      <c r="D79" s="62" t="str">
        <f t="shared" si="9"/>
        <v>C</v>
      </c>
      <c r="E79" s="63">
        <v>15</v>
      </c>
      <c r="F79" s="63">
        <v>5</v>
      </c>
      <c r="G79" s="63">
        <v>11</v>
      </c>
      <c r="H79" s="63">
        <v>1</v>
      </c>
      <c r="I79" s="63">
        <v>14</v>
      </c>
      <c r="J79" s="63">
        <v>10</v>
      </c>
      <c r="K79" s="61">
        <v>1</v>
      </c>
      <c r="L79" t="s">
        <v>153</v>
      </c>
    </row>
    <row r="80" spans="1:13" outlineLevel="1" x14ac:dyDescent="0.25">
      <c r="A80" s="64">
        <f t="shared" si="15"/>
        <v>15</v>
      </c>
      <c r="B80" s="64" t="str">
        <f t="shared" si="13"/>
        <v/>
      </c>
      <c r="C80" s="62">
        <f t="shared" si="14"/>
        <v>2</v>
      </c>
      <c r="D80" s="62" t="str">
        <f t="shared" si="9"/>
        <v>C</v>
      </c>
      <c r="E80" s="63">
        <v>3</v>
      </c>
      <c r="F80" s="63">
        <v>9</v>
      </c>
      <c r="G80" s="63">
        <v>13</v>
      </c>
      <c r="H80" s="63">
        <v>4</v>
      </c>
      <c r="I80" s="63">
        <v>6</v>
      </c>
      <c r="J80" s="63"/>
      <c r="K80" s="61">
        <v>2</v>
      </c>
      <c r="L80" t="s">
        <v>153</v>
      </c>
    </row>
    <row r="81" spans="1:13" outlineLevel="1" x14ac:dyDescent="0.25">
      <c r="A81" s="64">
        <f t="shared" si="15"/>
        <v>15</v>
      </c>
      <c r="B81" s="64" t="str">
        <f t="shared" si="13"/>
        <v/>
      </c>
      <c r="C81" s="62">
        <f t="shared" si="14"/>
        <v>3</v>
      </c>
      <c r="D81" s="62" t="str">
        <f t="shared" si="9"/>
        <v>C</v>
      </c>
      <c r="E81" s="63">
        <v>7</v>
      </c>
      <c r="F81" s="63">
        <v>2</v>
      </c>
      <c r="G81" s="63"/>
      <c r="H81" s="63">
        <v>8</v>
      </c>
      <c r="I81" s="63">
        <v>12</v>
      </c>
      <c r="J81" s="63"/>
      <c r="K81" s="61">
        <v>3</v>
      </c>
      <c r="L81" t="s">
        <v>153</v>
      </c>
    </row>
    <row r="82" spans="1:13" outlineLevel="1" x14ac:dyDescent="0.25">
      <c r="A82" s="64">
        <f t="shared" si="15"/>
        <v>15</v>
      </c>
      <c r="B82" s="64" t="str">
        <f t="shared" si="13"/>
        <v/>
      </c>
      <c r="C82" s="62">
        <f t="shared" si="14"/>
        <v>1</v>
      </c>
      <c r="D82" s="62" t="str">
        <f t="shared" si="9"/>
        <v>D</v>
      </c>
      <c r="E82" s="62">
        <v>9</v>
      </c>
      <c r="F82" s="62">
        <v>10</v>
      </c>
      <c r="G82" s="62">
        <v>7</v>
      </c>
      <c r="H82" s="62">
        <v>11</v>
      </c>
      <c r="I82" s="62">
        <v>12</v>
      </c>
      <c r="J82" s="62">
        <v>8</v>
      </c>
      <c r="K82" s="61">
        <v>1</v>
      </c>
      <c r="L82" t="s">
        <v>154</v>
      </c>
    </row>
    <row r="83" spans="1:13" outlineLevel="1" x14ac:dyDescent="0.25">
      <c r="A83" s="64">
        <f t="shared" si="15"/>
        <v>15</v>
      </c>
      <c r="B83" s="64" t="str">
        <f t="shared" si="13"/>
        <v/>
      </c>
      <c r="C83" s="62">
        <f t="shared" si="14"/>
        <v>2</v>
      </c>
      <c r="D83" s="62" t="str">
        <f t="shared" si="9"/>
        <v>D</v>
      </c>
      <c r="E83" s="62">
        <v>5</v>
      </c>
      <c r="F83" s="62">
        <v>13</v>
      </c>
      <c r="G83" s="62">
        <v>15</v>
      </c>
      <c r="H83" s="62">
        <v>4</v>
      </c>
      <c r="I83" s="62">
        <v>6</v>
      </c>
      <c r="J83" s="63"/>
      <c r="K83" s="61">
        <v>2</v>
      </c>
      <c r="L83" t="s">
        <v>154</v>
      </c>
    </row>
    <row r="84" spans="1:13" ht="15.75" outlineLevel="1" thickBot="1" x14ac:dyDescent="0.3">
      <c r="A84" s="64">
        <f t="shared" si="15"/>
        <v>15</v>
      </c>
      <c r="B84" s="64" t="str">
        <f t="shared" si="13"/>
        <v/>
      </c>
      <c r="C84" s="62">
        <f t="shared" si="14"/>
        <v>3</v>
      </c>
      <c r="D84" s="62" t="str">
        <f t="shared" si="9"/>
        <v>D</v>
      </c>
      <c r="E84" s="62">
        <v>1</v>
      </c>
      <c r="F84" s="62">
        <v>3</v>
      </c>
      <c r="G84" s="63"/>
      <c r="H84" s="62">
        <v>2</v>
      </c>
      <c r="I84" s="62">
        <v>14</v>
      </c>
      <c r="J84" s="63"/>
      <c r="K84" s="61">
        <v>3</v>
      </c>
      <c r="L84" t="s">
        <v>154</v>
      </c>
    </row>
    <row r="85" spans="1:13" ht="15.75" outlineLevel="1" thickTop="1" x14ac:dyDescent="0.25">
      <c r="A85" s="52">
        <v>16</v>
      </c>
      <c r="B85" s="52" t="str">
        <f t="shared" si="13"/>
        <v>16-A-1</v>
      </c>
      <c r="C85" s="58">
        <f>K85</f>
        <v>1</v>
      </c>
      <c r="D85" s="58" t="str">
        <f>IF(C85="","",L85)</f>
        <v>A</v>
      </c>
      <c r="E85" s="59">
        <v>1</v>
      </c>
      <c r="F85" s="59">
        <v>2</v>
      </c>
      <c r="G85" s="59"/>
      <c r="H85" s="59">
        <v>3</v>
      </c>
      <c r="I85" s="59">
        <v>4</v>
      </c>
      <c r="J85" s="59"/>
      <c r="K85" s="61">
        <v>1</v>
      </c>
      <c r="L85" t="s">
        <v>151</v>
      </c>
      <c r="M85" s="186" t="s">
        <v>281</v>
      </c>
    </row>
    <row r="86" spans="1:13" outlineLevel="1" x14ac:dyDescent="0.25">
      <c r="A86" s="52">
        <f>A85</f>
        <v>16</v>
      </c>
      <c r="B86" s="52" t="str">
        <f t="shared" si="13"/>
        <v>16-A-2</v>
      </c>
      <c r="C86" s="58">
        <f t="shared" ref="C86:C100" si="16">K86</f>
        <v>2</v>
      </c>
      <c r="D86" s="58" t="str">
        <f t="shared" ref="D86:D100" si="17">IF(C86="","",L86)</f>
        <v>A</v>
      </c>
      <c r="E86" s="59">
        <v>5</v>
      </c>
      <c r="F86" s="59">
        <v>6</v>
      </c>
      <c r="G86" s="59"/>
      <c r="H86" s="59">
        <v>7</v>
      </c>
      <c r="I86" s="59">
        <v>8</v>
      </c>
      <c r="J86" s="59"/>
      <c r="K86" s="61">
        <v>2</v>
      </c>
      <c r="L86" t="s">
        <v>151</v>
      </c>
    </row>
    <row r="87" spans="1:13" outlineLevel="1" x14ac:dyDescent="0.25">
      <c r="A87" s="52">
        <f t="shared" ref="A87:A100" si="18">A86</f>
        <v>16</v>
      </c>
      <c r="B87" s="52" t="str">
        <f t="shared" si="13"/>
        <v>16-A-3</v>
      </c>
      <c r="C87" s="58">
        <f t="shared" si="16"/>
        <v>3</v>
      </c>
      <c r="D87" s="58" t="str">
        <f t="shared" si="17"/>
        <v>A</v>
      </c>
      <c r="E87" s="59">
        <v>9</v>
      </c>
      <c r="F87" s="59">
        <v>10</v>
      </c>
      <c r="G87" s="59"/>
      <c r="H87" s="59">
        <v>11</v>
      </c>
      <c r="I87" s="59">
        <v>12</v>
      </c>
      <c r="J87" s="59"/>
      <c r="K87" s="61">
        <v>3</v>
      </c>
      <c r="L87" t="s">
        <v>151</v>
      </c>
    </row>
    <row r="88" spans="1:13" outlineLevel="1" x14ac:dyDescent="0.25">
      <c r="A88" s="52">
        <f t="shared" si="18"/>
        <v>16</v>
      </c>
      <c r="B88" s="52" t="str">
        <f t="shared" si="13"/>
        <v>16-A-4</v>
      </c>
      <c r="C88" s="58">
        <f t="shared" si="16"/>
        <v>4</v>
      </c>
      <c r="D88" s="58" t="str">
        <f t="shared" si="17"/>
        <v>A</v>
      </c>
      <c r="E88" s="59">
        <v>13</v>
      </c>
      <c r="F88" s="59">
        <v>14</v>
      </c>
      <c r="G88" s="59"/>
      <c r="H88" s="59">
        <v>15</v>
      </c>
      <c r="I88" s="59">
        <v>16</v>
      </c>
      <c r="J88" s="59"/>
      <c r="K88" s="61">
        <v>4</v>
      </c>
      <c r="L88" t="s">
        <v>151</v>
      </c>
    </row>
    <row r="89" spans="1:13" outlineLevel="1" x14ac:dyDescent="0.25">
      <c r="A89" s="52">
        <f t="shared" si="18"/>
        <v>16</v>
      </c>
      <c r="B89" s="52" t="str">
        <f t="shared" si="13"/>
        <v>16-B-1</v>
      </c>
      <c r="C89" s="58">
        <f t="shared" si="16"/>
        <v>1</v>
      </c>
      <c r="D89" s="58" t="str">
        <f t="shared" si="17"/>
        <v>B</v>
      </c>
      <c r="E89" s="59">
        <v>1</v>
      </c>
      <c r="F89" s="59">
        <v>5</v>
      </c>
      <c r="G89" s="59"/>
      <c r="H89" s="59">
        <v>9</v>
      </c>
      <c r="I89" s="59">
        <v>6</v>
      </c>
      <c r="J89" s="59"/>
      <c r="K89" s="61">
        <v>1</v>
      </c>
      <c r="L89" t="s">
        <v>152</v>
      </c>
    </row>
    <row r="90" spans="1:13" outlineLevel="1" x14ac:dyDescent="0.25">
      <c r="A90" s="52">
        <f t="shared" si="18"/>
        <v>16</v>
      </c>
      <c r="B90" s="52" t="str">
        <f t="shared" si="13"/>
        <v>16-B-2</v>
      </c>
      <c r="C90" s="58">
        <f t="shared" si="16"/>
        <v>2</v>
      </c>
      <c r="D90" s="58" t="str">
        <f t="shared" si="17"/>
        <v>B</v>
      </c>
      <c r="E90" s="59">
        <v>2</v>
      </c>
      <c r="F90" s="59">
        <v>7</v>
      </c>
      <c r="G90" s="59"/>
      <c r="H90" s="59">
        <v>10</v>
      </c>
      <c r="I90" s="59">
        <v>13</v>
      </c>
      <c r="J90" s="59"/>
      <c r="K90" s="61">
        <v>2</v>
      </c>
      <c r="L90" t="s">
        <v>152</v>
      </c>
    </row>
    <row r="91" spans="1:13" outlineLevel="1" x14ac:dyDescent="0.25">
      <c r="A91" s="52">
        <f t="shared" si="18"/>
        <v>16</v>
      </c>
      <c r="B91" s="52" t="str">
        <f t="shared" si="13"/>
        <v>16-B-3</v>
      </c>
      <c r="C91" s="58">
        <f t="shared" si="16"/>
        <v>3</v>
      </c>
      <c r="D91" s="58" t="str">
        <f t="shared" si="17"/>
        <v>B</v>
      </c>
      <c r="E91" s="59">
        <v>3</v>
      </c>
      <c r="F91" s="59">
        <v>8</v>
      </c>
      <c r="G91" s="59"/>
      <c r="H91" s="59">
        <v>11</v>
      </c>
      <c r="I91" s="59">
        <v>15</v>
      </c>
      <c r="J91" s="59"/>
      <c r="K91" s="61">
        <v>3</v>
      </c>
      <c r="L91" t="s">
        <v>152</v>
      </c>
    </row>
    <row r="92" spans="1:13" outlineLevel="1" x14ac:dyDescent="0.25">
      <c r="A92" s="52">
        <f t="shared" si="18"/>
        <v>16</v>
      </c>
      <c r="B92" s="52" t="str">
        <f t="shared" si="13"/>
        <v>16-B-4</v>
      </c>
      <c r="C92" s="58">
        <f t="shared" si="16"/>
        <v>4</v>
      </c>
      <c r="D92" s="58" t="str">
        <f t="shared" si="17"/>
        <v>B</v>
      </c>
      <c r="E92" s="59">
        <v>4</v>
      </c>
      <c r="F92" s="59">
        <v>16</v>
      </c>
      <c r="G92" s="59"/>
      <c r="H92" s="59">
        <v>12</v>
      </c>
      <c r="I92" s="59">
        <v>14</v>
      </c>
      <c r="J92" s="59"/>
      <c r="K92" s="61">
        <v>4</v>
      </c>
      <c r="L92" t="s">
        <v>152</v>
      </c>
    </row>
    <row r="93" spans="1:13" outlineLevel="1" x14ac:dyDescent="0.25">
      <c r="A93" s="52">
        <f t="shared" si="18"/>
        <v>16</v>
      </c>
      <c r="B93" s="52" t="str">
        <f t="shared" si="13"/>
        <v>16-C-1</v>
      </c>
      <c r="C93" s="58">
        <f t="shared" si="16"/>
        <v>1</v>
      </c>
      <c r="D93" s="58" t="str">
        <f t="shared" si="17"/>
        <v>C</v>
      </c>
      <c r="E93" s="59">
        <v>4</v>
      </c>
      <c r="F93" s="59">
        <v>8</v>
      </c>
      <c r="G93" s="59"/>
      <c r="H93" s="59">
        <v>12</v>
      </c>
      <c r="I93" s="59">
        <v>13</v>
      </c>
      <c r="J93" s="59"/>
      <c r="K93" s="61">
        <v>1</v>
      </c>
      <c r="L93" t="s">
        <v>153</v>
      </c>
    </row>
    <row r="94" spans="1:13" outlineLevel="1" x14ac:dyDescent="0.25">
      <c r="A94" s="52">
        <f t="shared" si="18"/>
        <v>16</v>
      </c>
      <c r="B94" s="52" t="str">
        <f t="shared" si="13"/>
        <v>16-C-2</v>
      </c>
      <c r="C94" s="58">
        <f t="shared" si="16"/>
        <v>2</v>
      </c>
      <c r="D94" s="58" t="str">
        <f t="shared" si="17"/>
        <v>C</v>
      </c>
      <c r="E94" s="59">
        <v>3</v>
      </c>
      <c r="F94" s="59">
        <v>7</v>
      </c>
      <c r="G94" s="59"/>
      <c r="H94" s="59">
        <v>9</v>
      </c>
      <c r="I94" s="59">
        <v>14</v>
      </c>
      <c r="J94" s="59"/>
      <c r="K94" s="61">
        <v>2</v>
      </c>
      <c r="L94" t="s">
        <v>153</v>
      </c>
    </row>
    <row r="95" spans="1:13" outlineLevel="1" x14ac:dyDescent="0.25">
      <c r="A95" s="52">
        <f t="shared" si="18"/>
        <v>16</v>
      </c>
      <c r="B95" s="52" t="str">
        <f t="shared" si="13"/>
        <v>16-C-3</v>
      </c>
      <c r="C95" s="58">
        <f t="shared" si="16"/>
        <v>3</v>
      </c>
      <c r="D95" s="58" t="str">
        <f t="shared" si="17"/>
        <v>C</v>
      </c>
      <c r="E95" s="59">
        <v>2</v>
      </c>
      <c r="F95" s="59">
        <v>5</v>
      </c>
      <c r="G95" s="59"/>
      <c r="H95" s="59">
        <v>11</v>
      </c>
      <c r="I95" s="59">
        <v>16</v>
      </c>
      <c r="J95" s="59"/>
      <c r="K95" s="61">
        <v>3</v>
      </c>
      <c r="L95" t="s">
        <v>153</v>
      </c>
    </row>
    <row r="96" spans="1:13" outlineLevel="1" x14ac:dyDescent="0.25">
      <c r="A96" s="52">
        <f t="shared" si="18"/>
        <v>16</v>
      </c>
      <c r="B96" s="52" t="str">
        <f t="shared" si="13"/>
        <v>16-C-4</v>
      </c>
      <c r="C96" s="58">
        <f t="shared" si="16"/>
        <v>4</v>
      </c>
      <c r="D96" s="58" t="str">
        <f t="shared" si="17"/>
        <v>C</v>
      </c>
      <c r="E96" s="59">
        <v>1</v>
      </c>
      <c r="F96" s="59">
        <v>10</v>
      </c>
      <c r="G96" s="59"/>
      <c r="H96" s="59">
        <v>6</v>
      </c>
      <c r="I96" s="59">
        <v>15</v>
      </c>
      <c r="J96" s="59"/>
      <c r="K96" s="61">
        <v>4</v>
      </c>
      <c r="L96" t="s">
        <v>153</v>
      </c>
    </row>
    <row r="97" spans="1:13" outlineLevel="1" x14ac:dyDescent="0.25">
      <c r="A97" s="52">
        <f t="shared" si="18"/>
        <v>16</v>
      </c>
      <c r="B97" s="52" t="str">
        <f t="shared" si="13"/>
        <v>16-D-1</v>
      </c>
      <c r="C97" s="58">
        <f t="shared" si="16"/>
        <v>1</v>
      </c>
      <c r="D97" s="58" t="str">
        <f t="shared" si="17"/>
        <v>D</v>
      </c>
      <c r="E97" s="59">
        <v>10</v>
      </c>
      <c r="F97" s="59">
        <v>8</v>
      </c>
      <c r="G97" s="59"/>
      <c r="H97" s="59">
        <v>14</v>
      </c>
      <c r="I97" s="59">
        <v>1</v>
      </c>
      <c r="J97" s="59"/>
      <c r="K97" s="61">
        <v>1</v>
      </c>
      <c r="L97" t="s">
        <v>154</v>
      </c>
    </row>
    <row r="98" spans="1:13" outlineLevel="1" x14ac:dyDescent="0.25">
      <c r="A98" s="52">
        <f t="shared" si="18"/>
        <v>16</v>
      </c>
      <c r="B98" s="52" t="str">
        <f t="shared" si="13"/>
        <v>16-D-2</v>
      </c>
      <c r="C98" s="58">
        <f t="shared" si="16"/>
        <v>2</v>
      </c>
      <c r="D98" s="58" t="str">
        <f t="shared" si="17"/>
        <v>D</v>
      </c>
      <c r="E98" s="59">
        <v>11</v>
      </c>
      <c r="F98" s="59">
        <v>4</v>
      </c>
      <c r="G98" s="59"/>
      <c r="H98" s="59">
        <v>15</v>
      </c>
      <c r="I98" s="59">
        <v>7</v>
      </c>
      <c r="J98" s="59"/>
      <c r="K98" s="61">
        <v>2</v>
      </c>
      <c r="L98" t="s">
        <v>154</v>
      </c>
    </row>
    <row r="99" spans="1:13" outlineLevel="1" x14ac:dyDescent="0.25">
      <c r="A99" s="52">
        <f t="shared" si="18"/>
        <v>16</v>
      </c>
      <c r="B99" s="52" t="str">
        <f t="shared" si="13"/>
        <v>16-D-3</v>
      </c>
      <c r="C99" s="58">
        <f t="shared" si="16"/>
        <v>3</v>
      </c>
      <c r="D99" s="58" t="str">
        <f t="shared" si="17"/>
        <v>D</v>
      </c>
      <c r="E99" s="59">
        <v>12</v>
      </c>
      <c r="F99" s="59">
        <v>3</v>
      </c>
      <c r="G99" s="59"/>
      <c r="H99" s="59">
        <v>16</v>
      </c>
      <c r="I99" s="59">
        <v>6</v>
      </c>
      <c r="J99" s="59"/>
      <c r="K99" s="61">
        <v>3</v>
      </c>
      <c r="L99" t="s">
        <v>154</v>
      </c>
    </row>
    <row r="100" spans="1:13" ht="15.75" outlineLevel="1" thickBot="1" x14ac:dyDescent="0.3">
      <c r="A100" s="52">
        <f t="shared" si="18"/>
        <v>16</v>
      </c>
      <c r="B100" s="52" t="str">
        <f t="shared" si="13"/>
        <v>16-D-4</v>
      </c>
      <c r="C100" s="58">
        <f t="shared" si="16"/>
        <v>4</v>
      </c>
      <c r="D100" s="58" t="str">
        <f t="shared" si="17"/>
        <v>D</v>
      </c>
      <c r="E100" s="59">
        <v>13</v>
      </c>
      <c r="F100" s="59">
        <v>2</v>
      </c>
      <c r="G100" s="59"/>
      <c r="H100" s="59">
        <v>9</v>
      </c>
      <c r="I100" s="59">
        <v>5</v>
      </c>
      <c r="J100" s="59"/>
      <c r="K100" s="61">
        <v>4</v>
      </c>
      <c r="L100" t="s">
        <v>154</v>
      </c>
    </row>
    <row r="101" spans="1:13" ht="15.75" outlineLevel="1" thickTop="1" x14ac:dyDescent="0.25">
      <c r="A101" s="64">
        <v>17</v>
      </c>
      <c r="B101" s="64" t="str">
        <f t="shared" si="13"/>
        <v/>
      </c>
      <c r="C101" s="62">
        <f>K101</f>
        <v>1</v>
      </c>
      <c r="D101" s="62" t="str">
        <f>IF(C101="","",L101)</f>
        <v>A</v>
      </c>
      <c r="E101" s="63">
        <v>1</v>
      </c>
      <c r="F101" s="63">
        <v>2</v>
      </c>
      <c r="G101" s="63">
        <v>17</v>
      </c>
      <c r="H101" s="63">
        <v>3</v>
      </c>
      <c r="I101" s="63">
        <v>4</v>
      </c>
      <c r="J101" s="63"/>
      <c r="K101" s="61">
        <v>1</v>
      </c>
      <c r="L101" t="s">
        <v>151</v>
      </c>
      <c r="M101" s="186" t="s">
        <v>281</v>
      </c>
    </row>
    <row r="102" spans="1:13" outlineLevel="1" x14ac:dyDescent="0.25">
      <c r="A102" s="64">
        <f>A101</f>
        <v>17</v>
      </c>
      <c r="B102" s="64" t="str">
        <f t="shared" si="13"/>
        <v/>
      </c>
      <c r="C102" s="62">
        <f t="shared" ref="C102:C165" si="19">K102</f>
        <v>2</v>
      </c>
      <c r="D102" s="62" t="str">
        <f t="shared" ref="D102:D165" si="20">IF(C102="","",L102)</f>
        <v>A</v>
      </c>
      <c r="E102" s="63">
        <v>5</v>
      </c>
      <c r="F102" s="63">
        <v>6</v>
      </c>
      <c r="G102" s="63"/>
      <c r="H102" s="63">
        <v>7</v>
      </c>
      <c r="I102" s="63">
        <v>8</v>
      </c>
      <c r="J102" s="63"/>
      <c r="K102" s="61">
        <v>2</v>
      </c>
      <c r="L102" t="s">
        <v>151</v>
      </c>
    </row>
    <row r="103" spans="1:13" outlineLevel="1" x14ac:dyDescent="0.25">
      <c r="A103" s="64">
        <f t="shared" ref="A103:A116" si="21">A102</f>
        <v>17</v>
      </c>
      <c r="B103" s="64" t="str">
        <f t="shared" si="13"/>
        <v/>
      </c>
      <c r="C103" s="62">
        <f t="shared" si="19"/>
        <v>3</v>
      </c>
      <c r="D103" s="62" t="str">
        <f t="shared" si="20"/>
        <v>A</v>
      </c>
      <c r="E103" s="63">
        <v>9</v>
      </c>
      <c r="F103" s="63">
        <v>10</v>
      </c>
      <c r="G103" s="63"/>
      <c r="H103" s="63">
        <v>11</v>
      </c>
      <c r="I103" s="63">
        <v>12</v>
      </c>
      <c r="J103" s="63"/>
      <c r="K103" s="61">
        <v>3</v>
      </c>
      <c r="L103" t="s">
        <v>151</v>
      </c>
    </row>
    <row r="104" spans="1:13" outlineLevel="1" x14ac:dyDescent="0.25">
      <c r="A104" s="64">
        <f t="shared" si="21"/>
        <v>17</v>
      </c>
      <c r="B104" s="64" t="str">
        <f t="shared" si="13"/>
        <v/>
      </c>
      <c r="C104" s="62">
        <f t="shared" si="19"/>
        <v>4</v>
      </c>
      <c r="D104" s="62" t="str">
        <f t="shared" si="20"/>
        <v>A</v>
      </c>
      <c r="E104" s="63">
        <v>13</v>
      </c>
      <c r="F104" s="63">
        <v>14</v>
      </c>
      <c r="G104" s="63"/>
      <c r="H104" s="63">
        <v>15</v>
      </c>
      <c r="I104" s="63">
        <v>16</v>
      </c>
      <c r="J104" s="63"/>
      <c r="K104" s="61">
        <v>4</v>
      </c>
      <c r="L104" t="s">
        <v>151</v>
      </c>
    </row>
    <row r="105" spans="1:13" outlineLevel="1" x14ac:dyDescent="0.25">
      <c r="A105" s="64">
        <f t="shared" si="21"/>
        <v>17</v>
      </c>
      <c r="B105" s="64" t="str">
        <f t="shared" si="13"/>
        <v/>
      </c>
      <c r="C105" s="62">
        <f t="shared" si="19"/>
        <v>1</v>
      </c>
      <c r="D105" s="62" t="str">
        <f t="shared" si="20"/>
        <v>B</v>
      </c>
      <c r="E105" s="63">
        <v>7</v>
      </c>
      <c r="F105" s="63">
        <v>10</v>
      </c>
      <c r="G105" s="63">
        <v>13</v>
      </c>
      <c r="H105" s="63">
        <v>17</v>
      </c>
      <c r="I105" s="63">
        <v>1</v>
      </c>
      <c r="J105" s="63"/>
      <c r="K105" s="61">
        <v>1</v>
      </c>
      <c r="L105" t="s">
        <v>152</v>
      </c>
    </row>
    <row r="106" spans="1:13" outlineLevel="1" x14ac:dyDescent="0.25">
      <c r="A106" s="64">
        <f t="shared" si="21"/>
        <v>17</v>
      </c>
      <c r="B106" s="64" t="str">
        <f t="shared" si="13"/>
        <v/>
      </c>
      <c r="C106" s="62">
        <f t="shared" si="19"/>
        <v>2</v>
      </c>
      <c r="D106" s="62" t="str">
        <f t="shared" si="20"/>
        <v>B</v>
      </c>
      <c r="E106" s="63">
        <v>2</v>
      </c>
      <c r="F106" s="63">
        <v>5</v>
      </c>
      <c r="G106" s="63"/>
      <c r="H106" s="63">
        <v>9</v>
      </c>
      <c r="I106" s="63">
        <v>16</v>
      </c>
      <c r="J106" s="63"/>
      <c r="K106" s="61">
        <v>2</v>
      </c>
      <c r="L106" t="s">
        <v>152</v>
      </c>
    </row>
    <row r="107" spans="1:13" outlineLevel="1" x14ac:dyDescent="0.25">
      <c r="A107" s="64">
        <f t="shared" si="21"/>
        <v>17</v>
      </c>
      <c r="B107" s="64" t="str">
        <f t="shared" si="13"/>
        <v/>
      </c>
      <c r="C107" s="62">
        <f t="shared" si="19"/>
        <v>3</v>
      </c>
      <c r="D107" s="62" t="str">
        <f t="shared" si="20"/>
        <v>B</v>
      </c>
      <c r="E107" s="63">
        <v>3</v>
      </c>
      <c r="F107" s="63">
        <v>8</v>
      </c>
      <c r="G107" s="63"/>
      <c r="H107" s="63">
        <v>11</v>
      </c>
      <c r="I107" s="63">
        <v>15</v>
      </c>
      <c r="J107" s="63"/>
      <c r="K107" s="61">
        <v>3</v>
      </c>
      <c r="L107" t="s">
        <v>152</v>
      </c>
    </row>
    <row r="108" spans="1:13" outlineLevel="1" x14ac:dyDescent="0.25">
      <c r="A108" s="64">
        <f t="shared" si="21"/>
        <v>17</v>
      </c>
      <c r="B108" s="64" t="str">
        <f t="shared" si="13"/>
        <v/>
      </c>
      <c r="C108" s="62">
        <f t="shared" si="19"/>
        <v>4</v>
      </c>
      <c r="D108" s="62" t="str">
        <f t="shared" si="20"/>
        <v>B</v>
      </c>
      <c r="E108" s="63">
        <v>4</v>
      </c>
      <c r="F108" s="63">
        <v>6</v>
      </c>
      <c r="G108" s="63"/>
      <c r="H108" s="63">
        <v>12</v>
      </c>
      <c r="I108" s="63">
        <v>14</v>
      </c>
      <c r="J108" s="63"/>
      <c r="K108" s="61">
        <v>4</v>
      </c>
      <c r="L108" t="s">
        <v>152</v>
      </c>
    </row>
    <row r="109" spans="1:13" outlineLevel="1" x14ac:dyDescent="0.25">
      <c r="A109" s="64">
        <f t="shared" si="21"/>
        <v>17</v>
      </c>
      <c r="B109" s="64" t="str">
        <f t="shared" si="13"/>
        <v/>
      </c>
      <c r="C109" s="62">
        <f t="shared" si="19"/>
        <v>1</v>
      </c>
      <c r="D109" s="62" t="str">
        <f t="shared" si="20"/>
        <v>C</v>
      </c>
      <c r="E109" s="63">
        <v>4</v>
      </c>
      <c r="F109" s="63">
        <v>9</v>
      </c>
      <c r="G109" s="63">
        <v>14</v>
      </c>
      <c r="H109" s="63">
        <v>3</v>
      </c>
      <c r="I109" s="63">
        <v>7</v>
      </c>
      <c r="J109" s="63"/>
      <c r="K109" s="61">
        <v>1</v>
      </c>
      <c r="L109" t="s">
        <v>153</v>
      </c>
    </row>
    <row r="110" spans="1:13" outlineLevel="1" x14ac:dyDescent="0.25">
      <c r="A110" s="64">
        <f t="shared" si="21"/>
        <v>17</v>
      </c>
      <c r="B110" s="64" t="str">
        <f t="shared" si="13"/>
        <v/>
      </c>
      <c r="C110" s="62">
        <f t="shared" si="19"/>
        <v>2</v>
      </c>
      <c r="D110" s="62" t="str">
        <f t="shared" si="20"/>
        <v>C</v>
      </c>
      <c r="E110" s="63">
        <v>8</v>
      </c>
      <c r="F110" s="63">
        <v>17</v>
      </c>
      <c r="G110" s="63"/>
      <c r="H110" s="63">
        <v>12</v>
      </c>
      <c r="I110" s="63">
        <v>13</v>
      </c>
      <c r="J110" s="63"/>
      <c r="K110" s="61">
        <v>2</v>
      </c>
      <c r="L110" t="s">
        <v>153</v>
      </c>
    </row>
    <row r="111" spans="1:13" outlineLevel="1" x14ac:dyDescent="0.25">
      <c r="A111" s="64">
        <f t="shared" si="21"/>
        <v>17</v>
      </c>
      <c r="B111" s="64" t="str">
        <f t="shared" si="13"/>
        <v/>
      </c>
      <c r="C111" s="62">
        <f t="shared" si="19"/>
        <v>3</v>
      </c>
      <c r="D111" s="62" t="str">
        <f t="shared" si="20"/>
        <v>C</v>
      </c>
      <c r="E111" s="63">
        <v>2</v>
      </c>
      <c r="F111" s="63">
        <v>5</v>
      </c>
      <c r="G111" s="63"/>
      <c r="H111" s="63">
        <v>11</v>
      </c>
      <c r="I111" s="69">
        <v>16</v>
      </c>
      <c r="J111" s="63"/>
      <c r="K111" s="61">
        <v>3</v>
      </c>
      <c r="L111" t="s">
        <v>153</v>
      </c>
    </row>
    <row r="112" spans="1:13" outlineLevel="1" x14ac:dyDescent="0.25">
      <c r="A112" s="64">
        <f t="shared" si="21"/>
        <v>17</v>
      </c>
      <c r="B112" s="64" t="str">
        <f t="shared" si="13"/>
        <v/>
      </c>
      <c r="C112" s="62">
        <f t="shared" si="19"/>
        <v>4</v>
      </c>
      <c r="D112" s="62" t="str">
        <f t="shared" si="20"/>
        <v>C</v>
      </c>
      <c r="E112" s="63">
        <v>1</v>
      </c>
      <c r="F112" s="63">
        <v>10</v>
      </c>
      <c r="G112" s="63"/>
      <c r="H112" s="63">
        <v>6</v>
      </c>
      <c r="I112" s="69">
        <v>15</v>
      </c>
      <c r="J112" s="63"/>
      <c r="K112" s="61">
        <v>4</v>
      </c>
      <c r="L112" t="s">
        <v>153</v>
      </c>
    </row>
    <row r="113" spans="1:13" outlineLevel="1" x14ac:dyDescent="0.25">
      <c r="A113" s="64">
        <f t="shared" si="21"/>
        <v>17</v>
      </c>
      <c r="B113" s="64" t="str">
        <f t="shared" si="13"/>
        <v/>
      </c>
      <c r="C113" s="62">
        <f t="shared" si="19"/>
        <v>1</v>
      </c>
      <c r="D113" s="62" t="str">
        <f t="shared" si="20"/>
        <v>D</v>
      </c>
      <c r="E113" s="62">
        <v>3</v>
      </c>
      <c r="F113" s="62">
        <v>5</v>
      </c>
      <c r="G113" s="62">
        <v>12</v>
      </c>
      <c r="H113" s="62">
        <v>6</v>
      </c>
      <c r="I113" s="191">
        <v>17</v>
      </c>
      <c r="J113" s="63"/>
      <c r="K113" s="61">
        <v>1</v>
      </c>
      <c r="L113" t="s">
        <v>154</v>
      </c>
    </row>
    <row r="114" spans="1:13" outlineLevel="1" x14ac:dyDescent="0.25">
      <c r="A114" s="64">
        <f t="shared" si="21"/>
        <v>17</v>
      </c>
      <c r="B114" s="64" t="str">
        <f t="shared" si="13"/>
        <v/>
      </c>
      <c r="C114" s="62">
        <f t="shared" si="19"/>
        <v>2</v>
      </c>
      <c r="D114" s="62" t="str">
        <f t="shared" si="20"/>
        <v>D</v>
      </c>
      <c r="E114" s="62">
        <v>8</v>
      </c>
      <c r="F114" s="62">
        <v>14</v>
      </c>
      <c r="G114" s="63"/>
      <c r="H114" s="62">
        <v>11</v>
      </c>
      <c r="I114" s="191">
        <v>16</v>
      </c>
      <c r="J114" s="63"/>
      <c r="K114" s="61">
        <v>2</v>
      </c>
      <c r="L114" t="s">
        <v>154</v>
      </c>
    </row>
    <row r="115" spans="1:13" outlineLevel="1" x14ac:dyDescent="0.25">
      <c r="A115" s="64">
        <f t="shared" si="21"/>
        <v>17</v>
      </c>
      <c r="B115" s="64" t="str">
        <f t="shared" si="13"/>
        <v/>
      </c>
      <c r="C115" s="62">
        <f t="shared" si="19"/>
        <v>3</v>
      </c>
      <c r="D115" s="62" t="str">
        <f t="shared" si="20"/>
        <v>D</v>
      </c>
      <c r="E115" s="62">
        <v>7</v>
      </c>
      <c r="F115" s="62">
        <v>9</v>
      </c>
      <c r="G115" s="63"/>
      <c r="H115" s="62">
        <v>1</v>
      </c>
      <c r="I115" s="62">
        <v>13</v>
      </c>
      <c r="J115" s="63"/>
      <c r="K115" s="61">
        <v>3</v>
      </c>
      <c r="L115" t="s">
        <v>154</v>
      </c>
    </row>
    <row r="116" spans="1:13" ht="15.75" outlineLevel="1" thickBot="1" x14ac:dyDescent="0.3">
      <c r="A116" s="64">
        <f t="shared" si="21"/>
        <v>17</v>
      </c>
      <c r="B116" s="64" t="str">
        <f t="shared" si="13"/>
        <v/>
      </c>
      <c r="C116" s="62">
        <f t="shared" si="19"/>
        <v>4</v>
      </c>
      <c r="D116" s="62" t="str">
        <f t="shared" si="20"/>
        <v>D</v>
      </c>
      <c r="E116" s="62">
        <v>10</v>
      </c>
      <c r="F116" s="62">
        <v>15</v>
      </c>
      <c r="G116" s="63"/>
      <c r="H116" s="62">
        <v>2</v>
      </c>
      <c r="I116" s="62">
        <v>4</v>
      </c>
      <c r="J116" s="63"/>
      <c r="K116" s="61">
        <v>4</v>
      </c>
      <c r="L116" t="s">
        <v>154</v>
      </c>
    </row>
    <row r="117" spans="1:13" ht="15.75" outlineLevel="1" thickTop="1" x14ac:dyDescent="0.25">
      <c r="A117" s="52">
        <v>18</v>
      </c>
      <c r="B117" s="52" t="str">
        <f t="shared" si="13"/>
        <v/>
      </c>
      <c r="C117" s="58">
        <f t="shared" si="19"/>
        <v>1</v>
      </c>
      <c r="D117" s="58" t="str">
        <f t="shared" si="20"/>
        <v>A</v>
      </c>
      <c r="E117" s="59">
        <v>1</v>
      </c>
      <c r="F117" s="59">
        <v>2</v>
      </c>
      <c r="G117" s="59">
        <v>10</v>
      </c>
      <c r="H117" s="59">
        <v>3</v>
      </c>
      <c r="I117" s="59">
        <v>11</v>
      </c>
      <c r="J117" s="59">
        <v>18</v>
      </c>
      <c r="K117" s="61">
        <v>1</v>
      </c>
      <c r="L117" t="s">
        <v>151</v>
      </c>
      <c r="M117" s="186" t="s">
        <v>281</v>
      </c>
    </row>
    <row r="118" spans="1:13" outlineLevel="1" x14ac:dyDescent="0.25">
      <c r="A118" s="52">
        <f>A117</f>
        <v>18</v>
      </c>
      <c r="B118" s="52" t="str">
        <f t="shared" si="13"/>
        <v/>
      </c>
      <c r="C118" s="58">
        <f t="shared" si="19"/>
        <v>2</v>
      </c>
      <c r="D118" s="58" t="str">
        <f t="shared" si="20"/>
        <v>A</v>
      </c>
      <c r="E118" s="59">
        <v>4</v>
      </c>
      <c r="F118" s="59">
        <v>5</v>
      </c>
      <c r="G118" s="59"/>
      <c r="H118" s="59">
        <v>6</v>
      </c>
      <c r="I118" s="59">
        <v>8</v>
      </c>
      <c r="J118" s="59"/>
      <c r="K118" s="61">
        <v>2</v>
      </c>
      <c r="L118" t="s">
        <v>151</v>
      </c>
    </row>
    <row r="119" spans="1:13" outlineLevel="1" x14ac:dyDescent="0.25">
      <c r="A119" s="52">
        <f t="shared" ref="A119:A132" si="22">A118</f>
        <v>18</v>
      </c>
      <c r="B119" s="52" t="str">
        <f t="shared" si="13"/>
        <v/>
      </c>
      <c r="C119" s="58">
        <f t="shared" si="19"/>
        <v>3</v>
      </c>
      <c r="D119" s="58" t="str">
        <f t="shared" si="20"/>
        <v>A</v>
      </c>
      <c r="E119" s="59">
        <v>7</v>
      </c>
      <c r="F119" s="59">
        <v>9</v>
      </c>
      <c r="G119" s="59"/>
      <c r="H119" s="59">
        <v>12</v>
      </c>
      <c r="I119" s="59">
        <v>14</v>
      </c>
      <c r="J119" s="59"/>
      <c r="K119" s="61">
        <v>3</v>
      </c>
      <c r="L119" t="s">
        <v>151</v>
      </c>
    </row>
    <row r="120" spans="1:13" outlineLevel="1" x14ac:dyDescent="0.25">
      <c r="A120" s="52">
        <f t="shared" si="22"/>
        <v>18</v>
      </c>
      <c r="B120" s="52" t="str">
        <f t="shared" si="13"/>
        <v/>
      </c>
      <c r="C120" s="58">
        <f t="shared" si="19"/>
        <v>4</v>
      </c>
      <c r="D120" s="58" t="str">
        <f t="shared" si="20"/>
        <v>A</v>
      </c>
      <c r="E120" s="59">
        <v>13</v>
      </c>
      <c r="F120" s="59">
        <v>15</v>
      </c>
      <c r="G120" s="59"/>
      <c r="H120" s="59">
        <v>16</v>
      </c>
      <c r="I120" s="59">
        <v>17</v>
      </c>
      <c r="J120" s="59"/>
      <c r="K120" s="61">
        <v>4</v>
      </c>
      <c r="L120" t="s">
        <v>151</v>
      </c>
    </row>
    <row r="121" spans="1:13" outlineLevel="1" x14ac:dyDescent="0.25">
      <c r="A121" s="52">
        <f t="shared" si="22"/>
        <v>18</v>
      </c>
      <c r="B121" s="52" t="str">
        <f t="shared" si="13"/>
        <v/>
      </c>
      <c r="C121" s="58">
        <f t="shared" si="19"/>
        <v>1</v>
      </c>
      <c r="D121" s="58" t="str">
        <f t="shared" si="20"/>
        <v>B</v>
      </c>
      <c r="E121" s="59">
        <v>5</v>
      </c>
      <c r="F121" s="59">
        <v>15</v>
      </c>
      <c r="G121" s="59">
        <v>17</v>
      </c>
      <c r="H121" s="59">
        <v>4</v>
      </c>
      <c r="I121" s="59">
        <v>12</v>
      </c>
      <c r="J121" s="59">
        <v>13</v>
      </c>
      <c r="K121" s="61">
        <v>1</v>
      </c>
      <c r="L121" t="s">
        <v>152</v>
      </c>
    </row>
    <row r="122" spans="1:13" outlineLevel="1" x14ac:dyDescent="0.25">
      <c r="A122" s="52">
        <f t="shared" si="22"/>
        <v>18</v>
      </c>
      <c r="B122" s="52" t="str">
        <f t="shared" si="13"/>
        <v/>
      </c>
      <c r="C122" s="58">
        <f t="shared" si="19"/>
        <v>2</v>
      </c>
      <c r="D122" s="58" t="str">
        <f t="shared" si="20"/>
        <v>B</v>
      </c>
      <c r="E122" s="59">
        <v>1</v>
      </c>
      <c r="F122" s="59">
        <v>3</v>
      </c>
      <c r="G122" s="59"/>
      <c r="H122" s="59">
        <v>6</v>
      </c>
      <c r="I122" s="59">
        <v>9</v>
      </c>
      <c r="J122" s="59"/>
      <c r="K122" s="61">
        <v>2</v>
      </c>
      <c r="L122" t="s">
        <v>152</v>
      </c>
    </row>
    <row r="123" spans="1:13" outlineLevel="1" x14ac:dyDescent="0.25">
      <c r="A123" s="52">
        <f t="shared" si="22"/>
        <v>18</v>
      </c>
      <c r="B123" s="52" t="str">
        <f t="shared" si="13"/>
        <v/>
      </c>
      <c r="C123" s="58">
        <f t="shared" si="19"/>
        <v>3</v>
      </c>
      <c r="D123" s="58" t="str">
        <f t="shared" si="20"/>
        <v>B</v>
      </c>
      <c r="E123" s="59">
        <v>2</v>
      </c>
      <c r="F123" s="59">
        <v>11</v>
      </c>
      <c r="G123" s="59"/>
      <c r="H123" s="59">
        <v>16</v>
      </c>
      <c r="I123" s="59">
        <v>18</v>
      </c>
      <c r="J123" s="59"/>
      <c r="K123" s="61">
        <v>3</v>
      </c>
      <c r="L123" t="s">
        <v>152</v>
      </c>
    </row>
    <row r="124" spans="1:13" outlineLevel="1" x14ac:dyDescent="0.25">
      <c r="A124" s="52">
        <f t="shared" si="22"/>
        <v>18</v>
      </c>
      <c r="B124" s="52" t="str">
        <f t="shared" si="13"/>
        <v/>
      </c>
      <c r="C124" s="58">
        <f t="shared" si="19"/>
        <v>4</v>
      </c>
      <c r="D124" s="58" t="str">
        <f t="shared" si="20"/>
        <v>B</v>
      </c>
      <c r="E124" s="59">
        <v>7</v>
      </c>
      <c r="F124" s="59">
        <v>8</v>
      </c>
      <c r="G124" s="59"/>
      <c r="H124" s="59">
        <v>10</v>
      </c>
      <c r="I124" s="59">
        <v>14</v>
      </c>
      <c r="J124" s="59"/>
      <c r="K124" s="61">
        <v>4</v>
      </c>
      <c r="L124" t="s">
        <v>152</v>
      </c>
    </row>
    <row r="125" spans="1:13" outlineLevel="1" x14ac:dyDescent="0.25">
      <c r="A125" s="52">
        <f t="shared" si="22"/>
        <v>18</v>
      </c>
      <c r="B125" s="52" t="str">
        <f t="shared" si="13"/>
        <v/>
      </c>
      <c r="C125" s="58">
        <f t="shared" si="19"/>
        <v>1</v>
      </c>
      <c r="D125" s="58" t="str">
        <f t="shared" si="20"/>
        <v>C</v>
      </c>
      <c r="E125" s="59">
        <v>6</v>
      </c>
      <c r="F125" s="59">
        <v>7</v>
      </c>
      <c r="G125" s="59">
        <v>14</v>
      </c>
      <c r="H125" s="59">
        <v>8</v>
      </c>
      <c r="I125" s="59">
        <v>9</v>
      </c>
      <c r="J125" s="59">
        <v>16</v>
      </c>
      <c r="K125" s="61">
        <v>1</v>
      </c>
      <c r="L125" t="s">
        <v>153</v>
      </c>
    </row>
    <row r="126" spans="1:13" outlineLevel="1" x14ac:dyDescent="0.25">
      <c r="A126" s="52">
        <f t="shared" si="22"/>
        <v>18</v>
      </c>
      <c r="B126" s="52" t="str">
        <f t="shared" si="13"/>
        <v/>
      </c>
      <c r="C126" s="58">
        <f t="shared" si="19"/>
        <v>2</v>
      </c>
      <c r="D126" s="58" t="str">
        <f t="shared" si="20"/>
        <v>C</v>
      </c>
      <c r="E126" s="59">
        <v>1</v>
      </c>
      <c r="F126" s="59">
        <v>4</v>
      </c>
      <c r="G126" s="59"/>
      <c r="H126" s="59">
        <v>5</v>
      </c>
      <c r="I126" s="59">
        <v>10</v>
      </c>
      <c r="J126" s="59"/>
      <c r="K126" s="61">
        <v>2</v>
      </c>
      <c r="L126" t="s">
        <v>153</v>
      </c>
    </row>
    <row r="127" spans="1:13" outlineLevel="1" x14ac:dyDescent="0.25">
      <c r="A127" s="52">
        <f t="shared" si="22"/>
        <v>18</v>
      </c>
      <c r="B127" s="52" t="str">
        <f t="shared" si="13"/>
        <v/>
      </c>
      <c r="C127" s="58">
        <f t="shared" si="19"/>
        <v>3</v>
      </c>
      <c r="D127" s="58" t="str">
        <f t="shared" si="20"/>
        <v>C</v>
      </c>
      <c r="E127" s="59">
        <v>11</v>
      </c>
      <c r="F127" s="59">
        <v>12</v>
      </c>
      <c r="G127" s="59"/>
      <c r="H127" s="59">
        <v>13</v>
      </c>
      <c r="I127" s="59">
        <v>18</v>
      </c>
      <c r="J127" s="59"/>
      <c r="K127" s="61">
        <v>3</v>
      </c>
      <c r="L127" t="s">
        <v>153</v>
      </c>
    </row>
    <row r="128" spans="1:13" outlineLevel="1" x14ac:dyDescent="0.25">
      <c r="A128" s="52">
        <f t="shared" si="22"/>
        <v>18</v>
      </c>
      <c r="B128" s="52" t="str">
        <f t="shared" si="13"/>
        <v/>
      </c>
      <c r="C128" s="58">
        <f t="shared" si="19"/>
        <v>4</v>
      </c>
      <c r="D128" s="58" t="str">
        <f t="shared" si="20"/>
        <v>C</v>
      </c>
      <c r="E128" s="59">
        <v>2</v>
      </c>
      <c r="F128" s="59">
        <v>3</v>
      </c>
      <c r="G128" s="59"/>
      <c r="H128" s="59">
        <v>15</v>
      </c>
      <c r="I128" s="59">
        <v>17</v>
      </c>
      <c r="J128" s="59"/>
      <c r="K128" s="61">
        <v>4</v>
      </c>
      <c r="L128" t="s">
        <v>153</v>
      </c>
    </row>
    <row r="129" spans="1:13" outlineLevel="1" x14ac:dyDescent="0.25">
      <c r="A129" s="52">
        <f t="shared" si="22"/>
        <v>18</v>
      </c>
      <c r="B129" s="52" t="str">
        <f t="shared" si="13"/>
        <v/>
      </c>
      <c r="C129" s="58">
        <f t="shared" si="19"/>
        <v>1</v>
      </c>
      <c r="D129" s="58" t="str">
        <f t="shared" si="20"/>
        <v>D</v>
      </c>
      <c r="E129" s="58">
        <v>1</v>
      </c>
      <c r="F129" s="58">
        <v>5</v>
      </c>
      <c r="G129" s="58">
        <v>17</v>
      </c>
      <c r="H129" s="58">
        <v>4</v>
      </c>
      <c r="I129" s="58">
        <v>11</v>
      </c>
      <c r="J129" s="58">
        <v>16</v>
      </c>
      <c r="K129" s="61">
        <v>1</v>
      </c>
      <c r="L129" t="s">
        <v>154</v>
      </c>
    </row>
    <row r="130" spans="1:13" outlineLevel="1" x14ac:dyDescent="0.25">
      <c r="A130" s="52">
        <f t="shared" si="22"/>
        <v>18</v>
      </c>
      <c r="B130" s="52" t="str">
        <f t="shared" si="13"/>
        <v/>
      </c>
      <c r="C130" s="58">
        <f t="shared" si="19"/>
        <v>2</v>
      </c>
      <c r="D130" s="58" t="str">
        <f t="shared" si="20"/>
        <v>D</v>
      </c>
      <c r="E130" s="58">
        <v>2</v>
      </c>
      <c r="F130" s="58">
        <v>15</v>
      </c>
      <c r="G130" s="59"/>
      <c r="H130" s="58">
        <v>9</v>
      </c>
      <c r="I130" s="58">
        <v>12</v>
      </c>
      <c r="J130" s="59"/>
      <c r="K130" s="61">
        <v>2</v>
      </c>
      <c r="L130" t="s">
        <v>154</v>
      </c>
    </row>
    <row r="131" spans="1:13" outlineLevel="1" x14ac:dyDescent="0.25">
      <c r="A131" s="52">
        <f t="shared" si="22"/>
        <v>18</v>
      </c>
      <c r="B131" s="52" t="str">
        <f t="shared" si="13"/>
        <v/>
      </c>
      <c r="C131" s="58">
        <f t="shared" si="19"/>
        <v>3</v>
      </c>
      <c r="D131" s="58" t="str">
        <f t="shared" si="20"/>
        <v>D</v>
      </c>
      <c r="E131" s="58">
        <v>3</v>
      </c>
      <c r="F131" s="58">
        <v>13</v>
      </c>
      <c r="G131" s="59"/>
      <c r="H131" s="58">
        <v>7</v>
      </c>
      <c r="I131" s="58">
        <v>18</v>
      </c>
      <c r="J131" s="59"/>
      <c r="K131" s="61">
        <v>3</v>
      </c>
      <c r="L131" t="s">
        <v>154</v>
      </c>
    </row>
    <row r="132" spans="1:13" ht="15.75" outlineLevel="1" thickBot="1" x14ac:dyDescent="0.3">
      <c r="A132" s="52">
        <f t="shared" si="22"/>
        <v>18</v>
      </c>
      <c r="B132" s="52" t="str">
        <f t="shared" si="13"/>
        <v/>
      </c>
      <c r="C132" s="58">
        <f t="shared" si="19"/>
        <v>4</v>
      </c>
      <c r="D132" s="58" t="str">
        <f t="shared" si="20"/>
        <v>D</v>
      </c>
      <c r="E132" s="58">
        <v>6</v>
      </c>
      <c r="F132" s="58">
        <v>10</v>
      </c>
      <c r="G132" s="59"/>
      <c r="H132" s="58">
        <v>8</v>
      </c>
      <c r="I132" s="58">
        <v>14</v>
      </c>
      <c r="J132" s="59"/>
      <c r="K132" s="61">
        <v>4</v>
      </c>
      <c r="L132" t="s">
        <v>154</v>
      </c>
    </row>
    <row r="133" spans="1:13" ht="15.75" outlineLevel="1" thickTop="1" x14ac:dyDescent="0.25">
      <c r="A133" s="64">
        <v>19</v>
      </c>
      <c r="B133" s="64" t="str">
        <f t="shared" ref="B133:B196" si="23">IF(A133&lt;&gt;$B$3,"",$B$3&amp;"-"&amp;D133&amp;"-"&amp;C133)</f>
        <v/>
      </c>
      <c r="C133" s="62">
        <f t="shared" si="19"/>
        <v>1</v>
      </c>
      <c r="D133" s="62" t="str">
        <f t="shared" si="20"/>
        <v>A</v>
      </c>
      <c r="E133" s="63">
        <v>1</v>
      </c>
      <c r="F133" s="63">
        <v>5</v>
      </c>
      <c r="G133" s="63">
        <v>10</v>
      </c>
      <c r="H133" s="63">
        <v>8</v>
      </c>
      <c r="I133" s="63">
        <v>16</v>
      </c>
      <c r="J133" s="63">
        <v>17</v>
      </c>
      <c r="K133" s="61">
        <v>1</v>
      </c>
      <c r="L133" t="s">
        <v>151</v>
      </c>
      <c r="M133" s="186" t="s">
        <v>281</v>
      </c>
    </row>
    <row r="134" spans="1:13" outlineLevel="1" x14ac:dyDescent="0.25">
      <c r="A134" s="64">
        <f>A133</f>
        <v>19</v>
      </c>
      <c r="B134" s="64" t="str">
        <f t="shared" si="23"/>
        <v/>
      </c>
      <c r="C134" s="62">
        <f t="shared" si="19"/>
        <v>2</v>
      </c>
      <c r="D134" s="62" t="str">
        <f t="shared" si="20"/>
        <v>A</v>
      </c>
      <c r="E134" s="63">
        <v>6</v>
      </c>
      <c r="F134" s="63">
        <v>13</v>
      </c>
      <c r="G134" s="63">
        <v>14</v>
      </c>
      <c r="H134" s="63">
        <v>2</v>
      </c>
      <c r="I134" s="63">
        <v>9</v>
      </c>
      <c r="J134" s="63"/>
      <c r="K134" s="61">
        <v>2</v>
      </c>
      <c r="L134" t="s">
        <v>151</v>
      </c>
    </row>
    <row r="135" spans="1:13" outlineLevel="1" x14ac:dyDescent="0.25">
      <c r="A135" s="64">
        <f t="shared" ref="A135:A148" si="24">A134</f>
        <v>19</v>
      </c>
      <c r="B135" s="64" t="str">
        <f t="shared" si="23"/>
        <v/>
      </c>
      <c r="C135" s="62">
        <f t="shared" si="19"/>
        <v>3</v>
      </c>
      <c r="D135" s="62" t="str">
        <f t="shared" si="20"/>
        <v>A</v>
      </c>
      <c r="E135" s="63">
        <v>3</v>
      </c>
      <c r="F135" s="63">
        <v>4</v>
      </c>
      <c r="G135" s="63"/>
      <c r="H135" s="63">
        <v>15</v>
      </c>
      <c r="I135" s="63">
        <v>18</v>
      </c>
      <c r="J135" s="63"/>
      <c r="K135" s="61">
        <v>3</v>
      </c>
      <c r="L135" t="s">
        <v>151</v>
      </c>
    </row>
    <row r="136" spans="1:13" outlineLevel="1" x14ac:dyDescent="0.25">
      <c r="A136" s="64">
        <f t="shared" si="24"/>
        <v>19</v>
      </c>
      <c r="B136" s="64" t="str">
        <f t="shared" si="23"/>
        <v/>
      </c>
      <c r="C136" s="62">
        <f t="shared" si="19"/>
        <v>4</v>
      </c>
      <c r="D136" s="62" t="str">
        <f t="shared" si="20"/>
        <v>A</v>
      </c>
      <c r="E136" s="63">
        <v>7</v>
      </c>
      <c r="F136" s="63">
        <v>19</v>
      </c>
      <c r="G136" s="63"/>
      <c r="H136" s="63">
        <v>11</v>
      </c>
      <c r="I136" s="63">
        <v>12</v>
      </c>
      <c r="J136" s="63"/>
      <c r="K136" s="61">
        <v>4</v>
      </c>
      <c r="L136" t="s">
        <v>151</v>
      </c>
    </row>
    <row r="137" spans="1:13" outlineLevel="1" x14ac:dyDescent="0.25">
      <c r="A137" s="64">
        <f t="shared" si="24"/>
        <v>19</v>
      </c>
      <c r="B137" s="64" t="str">
        <f t="shared" si="23"/>
        <v/>
      </c>
      <c r="C137" s="62">
        <f t="shared" si="19"/>
        <v>1</v>
      </c>
      <c r="D137" s="62" t="str">
        <f t="shared" si="20"/>
        <v>B</v>
      </c>
      <c r="E137" s="63">
        <v>4</v>
      </c>
      <c r="F137" s="63">
        <v>7</v>
      </c>
      <c r="G137" s="63">
        <v>10</v>
      </c>
      <c r="H137" s="63">
        <v>2</v>
      </c>
      <c r="I137" s="63">
        <v>12</v>
      </c>
      <c r="J137" s="63">
        <v>15</v>
      </c>
      <c r="K137" s="61">
        <v>1</v>
      </c>
      <c r="L137" t="s">
        <v>152</v>
      </c>
    </row>
    <row r="138" spans="1:13" outlineLevel="1" x14ac:dyDescent="0.25">
      <c r="A138" s="64">
        <f t="shared" si="24"/>
        <v>19</v>
      </c>
      <c r="B138" s="64" t="str">
        <f t="shared" si="23"/>
        <v/>
      </c>
      <c r="C138" s="62">
        <f t="shared" si="19"/>
        <v>2</v>
      </c>
      <c r="D138" s="62" t="str">
        <f t="shared" si="20"/>
        <v>B</v>
      </c>
      <c r="E138" s="63">
        <v>3</v>
      </c>
      <c r="F138" s="63">
        <v>11</v>
      </c>
      <c r="G138" s="63">
        <v>13</v>
      </c>
      <c r="H138" s="63">
        <v>1</v>
      </c>
      <c r="I138" s="63">
        <v>17</v>
      </c>
      <c r="J138" s="63"/>
      <c r="K138" s="61">
        <v>2</v>
      </c>
      <c r="L138" t="s">
        <v>152</v>
      </c>
    </row>
    <row r="139" spans="1:13" outlineLevel="1" x14ac:dyDescent="0.25">
      <c r="A139" s="64">
        <f t="shared" si="24"/>
        <v>19</v>
      </c>
      <c r="B139" s="64" t="str">
        <f t="shared" si="23"/>
        <v/>
      </c>
      <c r="C139" s="62">
        <f t="shared" si="19"/>
        <v>3</v>
      </c>
      <c r="D139" s="62" t="str">
        <f t="shared" si="20"/>
        <v>B</v>
      </c>
      <c r="E139" s="63">
        <v>6</v>
      </c>
      <c r="F139" s="63">
        <v>19</v>
      </c>
      <c r="G139" s="63"/>
      <c r="H139" s="63">
        <v>9</v>
      </c>
      <c r="I139" s="63">
        <v>18</v>
      </c>
      <c r="J139" s="63"/>
      <c r="K139" s="61">
        <v>3</v>
      </c>
      <c r="L139" t="s">
        <v>152</v>
      </c>
    </row>
    <row r="140" spans="1:13" outlineLevel="1" x14ac:dyDescent="0.25">
      <c r="A140" s="64">
        <f t="shared" si="24"/>
        <v>19</v>
      </c>
      <c r="B140" s="64" t="str">
        <f t="shared" si="23"/>
        <v/>
      </c>
      <c r="C140" s="62">
        <f t="shared" si="19"/>
        <v>4</v>
      </c>
      <c r="D140" s="62" t="str">
        <f t="shared" si="20"/>
        <v>B</v>
      </c>
      <c r="E140" s="63">
        <v>5</v>
      </c>
      <c r="F140" s="63">
        <v>16</v>
      </c>
      <c r="G140" s="63"/>
      <c r="H140" s="63">
        <v>8</v>
      </c>
      <c r="I140" s="63">
        <v>14</v>
      </c>
      <c r="J140" s="63"/>
      <c r="K140" s="61">
        <v>4</v>
      </c>
      <c r="L140" t="s">
        <v>152</v>
      </c>
    </row>
    <row r="141" spans="1:13" outlineLevel="1" x14ac:dyDescent="0.25">
      <c r="A141" s="64">
        <f t="shared" si="24"/>
        <v>19</v>
      </c>
      <c r="B141" s="64" t="str">
        <f t="shared" si="23"/>
        <v/>
      </c>
      <c r="C141" s="62">
        <f t="shared" si="19"/>
        <v>1</v>
      </c>
      <c r="D141" s="62" t="str">
        <f t="shared" si="20"/>
        <v>C</v>
      </c>
      <c r="E141" s="63">
        <v>6</v>
      </c>
      <c r="F141" s="63">
        <v>7</v>
      </c>
      <c r="G141" s="63">
        <v>14</v>
      </c>
      <c r="H141" s="63">
        <v>8</v>
      </c>
      <c r="I141" s="63">
        <v>9</v>
      </c>
      <c r="J141" s="63">
        <v>16</v>
      </c>
      <c r="K141" s="61">
        <v>1</v>
      </c>
      <c r="L141" t="s">
        <v>153</v>
      </c>
    </row>
    <row r="142" spans="1:13" outlineLevel="1" x14ac:dyDescent="0.25">
      <c r="A142" s="64">
        <f t="shared" si="24"/>
        <v>19</v>
      </c>
      <c r="B142" s="64" t="str">
        <f t="shared" si="23"/>
        <v/>
      </c>
      <c r="C142" s="62">
        <f t="shared" si="19"/>
        <v>2</v>
      </c>
      <c r="D142" s="62" t="str">
        <f t="shared" si="20"/>
        <v>C</v>
      </c>
      <c r="E142" s="63">
        <v>18</v>
      </c>
      <c r="F142" s="63">
        <v>3</v>
      </c>
      <c r="G142" s="63">
        <v>19</v>
      </c>
      <c r="H142" s="63">
        <v>5</v>
      </c>
      <c r="I142" s="63">
        <v>17</v>
      </c>
      <c r="J142" s="63"/>
      <c r="K142" s="61">
        <v>2</v>
      </c>
      <c r="L142" t="s">
        <v>153</v>
      </c>
    </row>
    <row r="143" spans="1:13" outlineLevel="1" x14ac:dyDescent="0.25">
      <c r="A143" s="64">
        <f t="shared" si="24"/>
        <v>19</v>
      </c>
      <c r="B143" s="64" t="str">
        <f t="shared" si="23"/>
        <v/>
      </c>
      <c r="C143" s="62">
        <f t="shared" si="19"/>
        <v>3</v>
      </c>
      <c r="D143" s="62" t="str">
        <f t="shared" si="20"/>
        <v>C</v>
      </c>
      <c r="E143" s="63">
        <v>11</v>
      </c>
      <c r="F143" s="63">
        <v>12</v>
      </c>
      <c r="G143" s="63"/>
      <c r="H143" s="63">
        <v>4</v>
      </c>
      <c r="I143" s="63">
        <v>13</v>
      </c>
      <c r="J143" s="63"/>
      <c r="K143" s="61">
        <v>3</v>
      </c>
      <c r="L143" t="s">
        <v>153</v>
      </c>
    </row>
    <row r="144" spans="1:13" outlineLevel="1" x14ac:dyDescent="0.25">
      <c r="A144" s="64">
        <f t="shared" si="24"/>
        <v>19</v>
      </c>
      <c r="B144" s="64" t="str">
        <f t="shared" si="23"/>
        <v/>
      </c>
      <c r="C144" s="62">
        <f t="shared" si="19"/>
        <v>4</v>
      </c>
      <c r="D144" s="62" t="str">
        <f t="shared" si="20"/>
        <v>C</v>
      </c>
      <c r="E144" s="63">
        <v>2</v>
      </c>
      <c r="F144" s="63">
        <v>1</v>
      </c>
      <c r="G144" s="63"/>
      <c r="H144" s="63">
        <v>10</v>
      </c>
      <c r="I144" s="63">
        <v>15</v>
      </c>
      <c r="J144" s="63"/>
      <c r="K144" s="61">
        <v>4</v>
      </c>
      <c r="L144" t="s">
        <v>153</v>
      </c>
    </row>
    <row r="145" spans="1:13" outlineLevel="1" x14ac:dyDescent="0.25">
      <c r="A145" s="64">
        <f t="shared" si="24"/>
        <v>19</v>
      </c>
      <c r="B145" s="64" t="str">
        <f t="shared" si="23"/>
        <v/>
      </c>
      <c r="C145" s="62">
        <f t="shared" si="19"/>
        <v>1</v>
      </c>
      <c r="D145" s="62" t="str">
        <f t="shared" si="20"/>
        <v>D</v>
      </c>
      <c r="E145" s="62">
        <v>4</v>
      </c>
      <c r="F145" s="62">
        <v>15</v>
      </c>
      <c r="G145" s="62">
        <v>17</v>
      </c>
      <c r="H145" s="62">
        <v>5</v>
      </c>
      <c r="I145" s="62">
        <v>12</v>
      </c>
      <c r="J145" s="62">
        <v>13</v>
      </c>
      <c r="K145" s="61">
        <v>1</v>
      </c>
      <c r="L145" t="s">
        <v>154</v>
      </c>
    </row>
    <row r="146" spans="1:13" outlineLevel="1" x14ac:dyDescent="0.25">
      <c r="A146" s="64">
        <f t="shared" si="24"/>
        <v>19</v>
      </c>
      <c r="B146" s="64" t="str">
        <f t="shared" si="23"/>
        <v/>
      </c>
      <c r="C146" s="62">
        <f t="shared" si="19"/>
        <v>2</v>
      </c>
      <c r="D146" s="62" t="str">
        <f t="shared" si="20"/>
        <v>D</v>
      </c>
      <c r="E146" s="62">
        <v>2</v>
      </c>
      <c r="F146" s="62">
        <v>6</v>
      </c>
      <c r="G146" s="62">
        <v>9</v>
      </c>
      <c r="H146" s="62">
        <v>3</v>
      </c>
      <c r="I146" s="62">
        <v>19</v>
      </c>
      <c r="J146" s="63"/>
      <c r="K146" s="61">
        <v>2</v>
      </c>
      <c r="L146" t="s">
        <v>154</v>
      </c>
    </row>
    <row r="147" spans="1:13" outlineLevel="1" x14ac:dyDescent="0.25">
      <c r="A147" s="64">
        <f t="shared" si="24"/>
        <v>19</v>
      </c>
      <c r="B147" s="64" t="str">
        <f t="shared" si="23"/>
        <v/>
      </c>
      <c r="C147" s="62">
        <f t="shared" si="19"/>
        <v>3</v>
      </c>
      <c r="D147" s="62" t="str">
        <f t="shared" si="20"/>
        <v>D</v>
      </c>
      <c r="E147" s="62">
        <v>1</v>
      </c>
      <c r="F147" s="62">
        <v>11</v>
      </c>
      <c r="G147" s="63"/>
      <c r="H147" s="62">
        <v>16</v>
      </c>
      <c r="I147" s="62">
        <v>18</v>
      </c>
      <c r="J147" s="63"/>
      <c r="K147" s="61">
        <v>3</v>
      </c>
      <c r="L147" t="s">
        <v>154</v>
      </c>
    </row>
    <row r="148" spans="1:13" ht="15.75" outlineLevel="1" thickBot="1" x14ac:dyDescent="0.3">
      <c r="A148" s="64">
        <f t="shared" si="24"/>
        <v>19</v>
      </c>
      <c r="B148" s="64" t="str">
        <f t="shared" si="23"/>
        <v/>
      </c>
      <c r="C148" s="62">
        <f t="shared" si="19"/>
        <v>4</v>
      </c>
      <c r="D148" s="62" t="str">
        <f t="shared" si="20"/>
        <v>D</v>
      </c>
      <c r="E148" s="62">
        <v>7</v>
      </c>
      <c r="F148" s="62">
        <v>8</v>
      </c>
      <c r="G148" s="63"/>
      <c r="H148" s="62">
        <v>10</v>
      </c>
      <c r="I148" s="62">
        <v>14</v>
      </c>
      <c r="J148" s="63"/>
      <c r="K148" s="61">
        <v>4</v>
      </c>
      <c r="L148" t="s">
        <v>154</v>
      </c>
    </row>
    <row r="149" spans="1:13" ht="15.75" outlineLevel="1" thickTop="1" x14ac:dyDescent="0.25">
      <c r="A149" s="52">
        <v>20</v>
      </c>
      <c r="B149" s="66" t="str">
        <f t="shared" si="23"/>
        <v/>
      </c>
      <c r="C149" s="58">
        <f t="shared" si="19"/>
        <v>1</v>
      </c>
      <c r="D149" s="58" t="str">
        <f t="shared" si="20"/>
        <v>A</v>
      </c>
      <c r="E149" s="59">
        <v>1</v>
      </c>
      <c r="F149" s="59">
        <v>2</v>
      </c>
      <c r="G149" s="59"/>
      <c r="H149" s="59">
        <v>11</v>
      </c>
      <c r="I149" s="59">
        <v>12</v>
      </c>
      <c r="J149" s="59"/>
      <c r="K149" s="61">
        <v>1</v>
      </c>
      <c r="L149" t="s">
        <v>151</v>
      </c>
      <c r="M149" s="186" t="s">
        <v>281</v>
      </c>
    </row>
    <row r="150" spans="1:13" outlineLevel="1" x14ac:dyDescent="0.25">
      <c r="A150" s="52">
        <f>A149</f>
        <v>20</v>
      </c>
      <c r="B150" s="66" t="str">
        <f t="shared" si="23"/>
        <v/>
      </c>
      <c r="C150" s="58">
        <f t="shared" si="19"/>
        <v>2</v>
      </c>
      <c r="D150" s="58" t="str">
        <f t="shared" si="20"/>
        <v>A</v>
      </c>
      <c r="E150" s="59">
        <v>3</v>
      </c>
      <c r="F150" s="59">
        <v>4</v>
      </c>
      <c r="G150" s="59"/>
      <c r="H150" s="59">
        <v>13</v>
      </c>
      <c r="I150" s="59">
        <v>14</v>
      </c>
      <c r="J150" s="59"/>
      <c r="K150" s="61">
        <v>2</v>
      </c>
      <c r="L150" t="s">
        <v>151</v>
      </c>
    </row>
    <row r="151" spans="1:13" outlineLevel="1" x14ac:dyDescent="0.25">
      <c r="A151" s="52">
        <f t="shared" ref="A151:A168" si="25">A150</f>
        <v>20</v>
      </c>
      <c r="B151" s="66" t="str">
        <f t="shared" si="23"/>
        <v/>
      </c>
      <c r="C151" s="58">
        <f t="shared" si="19"/>
        <v>3</v>
      </c>
      <c r="D151" s="58" t="str">
        <f t="shared" si="20"/>
        <v>A</v>
      </c>
      <c r="E151" s="59">
        <v>5</v>
      </c>
      <c r="F151" s="59">
        <v>6</v>
      </c>
      <c r="G151" s="59"/>
      <c r="H151" s="59">
        <v>15</v>
      </c>
      <c r="I151" s="59">
        <v>16</v>
      </c>
      <c r="J151" s="59"/>
      <c r="K151" s="61">
        <v>3</v>
      </c>
      <c r="L151" t="s">
        <v>151</v>
      </c>
    </row>
    <row r="152" spans="1:13" outlineLevel="1" x14ac:dyDescent="0.25">
      <c r="A152" s="52">
        <f t="shared" si="25"/>
        <v>20</v>
      </c>
      <c r="B152" s="66" t="str">
        <f t="shared" si="23"/>
        <v/>
      </c>
      <c r="C152" s="58">
        <f t="shared" si="19"/>
        <v>4</v>
      </c>
      <c r="D152" s="58" t="str">
        <f t="shared" si="20"/>
        <v>A</v>
      </c>
      <c r="E152" s="59">
        <v>7</v>
      </c>
      <c r="F152" s="59">
        <v>8</v>
      </c>
      <c r="G152" s="59"/>
      <c r="H152" s="59">
        <v>17</v>
      </c>
      <c r="I152" s="59">
        <v>18</v>
      </c>
      <c r="J152" s="59"/>
      <c r="K152" s="61">
        <v>4</v>
      </c>
      <c r="L152" t="s">
        <v>151</v>
      </c>
    </row>
    <row r="153" spans="1:13" outlineLevel="1" x14ac:dyDescent="0.25">
      <c r="A153" s="52">
        <f t="shared" si="25"/>
        <v>20</v>
      </c>
      <c r="B153" s="66" t="str">
        <f t="shared" si="23"/>
        <v/>
      </c>
      <c r="C153" s="58">
        <f t="shared" si="19"/>
        <v>5</v>
      </c>
      <c r="D153" s="58" t="str">
        <f t="shared" si="20"/>
        <v>A</v>
      </c>
      <c r="E153" s="59">
        <v>9</v>
      </c>
      <c r="F153" s="59">
        <v>10</v>
      </c>
      <c r="G153" s="59"/>
      <c r="H153" s="59">
        <v>19</v>
      </c>
      <c r="I153" s="59">
        <v>20</v>
      </c>
      <c r="J153" s="59"/>
      <c r="K153" s="61">
        <v>5</v>
      </c>
      <c r="L153" t="s">
        <v>151</v>
      </c>
    </row>
    <row r="154" spans="1:13" outlineLevel="1" x14ac:dyDescent="0.25">
      <c r="A154" s="52">
        <f t="shared" si="25"/>
        <v>20</v>
      </c>
      <c r="B154" s="66" t="str">
        <f t="shared" si="23"/>
        <v/>
      </c>
      <c r="C154" s="58">
        <f t="shared" si="19"/>
        <v>1</v>
      </c>
      <c r="D154" s="58" t="str">
        <f t="shared" si="20"/>
        <v>B</v>
      </c>
      <c r="E154" s="59">
        <v>1</v>
      </c>
      <c r="F154" s="59">
        <v>5</v>
      </c>
      <c r="G154" s="59"/>
      <c r="H154" s="59">
        <v>14</v>
      </c>
      <c r="I154" s="59">
        <v>17</v>
      </c>
      <c r="J154" s="59"/>
      <c r="K154" s="61">
        <v>1</v>
      </c>
      <c r="L154" t="s">
        <v>152</v>
      </c>
    </row>
    <row r="155" spans="1:13" outlineLevel="1" x14ac:dyDescent="0.25">
      <c r="A155" s="52">
        <f t="shared" si="25"/>
        <v>20</v>
      </c>
      <c r="B155" s="66" t="str">
        <f t="shared" si="23"/>
        <v/>
      </c>
      <c r="C155" s="58">
        <f t="shared" si="19"/>
        <v>2</v>
      </c>
      <c r="D155" s="58" t="str">
        <f t="shared" si="20"/>
        <v>B</v>
      </c>
      <c r="E155" s="59">
        <v>3</v>
      </c>
      <c r="F155" s="59">
        <v>19</v>
      </c>
      <c r="G155" s="59"/>
      <c r="H155" s="59">
        <v>6</v>
      </c>
      <c r="I155" s="59">
        <v>12</v>
      </c>
      <c r="J155" s="59"/>
      <c r="K155" s="61">
        <v>2</v>
      </c>
      <c r="L155" t="s">
        <v>152</v>
      </c>
    </row>
    <row r="156" spans="1:13" outlineLevel="1" x14ac:dyDescent="0.25">
      <c r="A156" s="52">
        <f t="shared" si="25"/>
        <v>20</v>
      </c>
      <c r="B156" s="66" t="str">
        <f t="shared" si="23"/>
        <v/>
      </c>
      <c r="C156" s="58">
        <f t="shared" si="19"/>
        <v>3</v>
      </c>
      <c r="D156" s="58" t="str">
        <f t="shared" si="20"/>
        <v>B</v>
      </c>
      <c r="E156" s="59">
        <v>9</v>
      </c>
      <c r="F156" s="59">
        <v>13</v>
      </c>
      <c r="G156" s="59"/>
      <c r="H156" s="59">
        <v>4</v>
      </c>
      <c r="I156" s="59">
        <v>20</v>
      </c>
      <c r="J156" s="59"/>
      <c r="K156" s="61">
        <v>3</v>
      </c>
      <c r="L156" t="s">
        <v>152</v>
      </c>
    </row>
    <row r="157" spans="1:13" outlineLevel="1" x14ac:dyDescent="0.25">
      <c r="A157" s="52">
        <f t="shared" si="25"/>
        <v>20</v>
      </c>
      <c r="B157" s="66" t="str">
        <f t="shared" si="23"/>
        <v/>
      </c>
      <c r="C157" s="58">
        <f t="shared" si="19"/>
        <v>4</v>
      </c>
      <c r="D157" s="58" t="str">
        <f t="shared" si="20"/>
        <v>B</v>
      </c>
      <c r="E157" s="59">
        <v>11</v>
      </c>
      <c r="F157" s="59">
        <v>15</v>
      </c>
      <c r="G157" s="59"/>
      <c r="H157" s="59">
        <v>2</v>
      </c>
      <c r="I157" s="59">
        <v>8</v>
      </c>
      <c r="J157" s="59"/>
      <c r="K157" s="61">
        <v>4</v>
      </c>
      <c r="L157" t="s">
        <v>152</v>
      </c>
    </row>
    <row r="158" spans="1:13" outlineLevel="1" x14ac:dyDescent="0.25">
      <c r="A158" s="52">
        <f t="shared" si="25"/>
        <v>20</v>
      </c>
      <c r="B158" s="66" t="str">
        <f t="shared" si="23"/>
        <v/>
      </c>
      <c r="C158" s="58">
        <f t="shared" si="19"/>
        <v>5</v>
      </c>
      <c r="D158" s="58" t="str">
        <f t="shared" si="20"/>
        <v>B</v>
      </c>
      <c r="E158" s="59">
        <v>7</v>
      </c>
      <c r="F158" s="59">
        <v>16</v>
      </c>
      <c r="G158" s="59"/>
      <c r="H158" s="59">
        <v>10</v>
      </c>
      <c r="I158" s="59">
        <v>18</v>
      </c>
      <c r="J158" s="59"/>
      <c r="K158" s="61">
        <v>5</v>
      </c>
      <c r="L158" t="s">
        <v>152</v>
      </c>
    </row>
    <row r="159" spans="1:13" outlineLevel="1" x14ac:dyDescent="0.25">
      <c r="A159" s="52">
        <f t="shared" si="25"/>
        <v>20</v>
      </c>
      <c r="B159" s="66" t="str">
        <f t="shared" si="23"/>
        <v/>
      </c>
      <c r="C159" s="58">
        <f t="shared" si="19"/>
        <v>1</v>
      </c>
      <c r="D159" s="58" t="str">
        <f t="shared" si="20"/>
        <v>C</v>
      </c>
      <c r="E159" s="59">
        <v>1</v>
      </c>
      <c r="F159" s="59">
        <v>20</v>
      </c>
      <c r="G159" s="59"/>
      <c r="H159" s="59">
        <v>2</v>
      </c>
      <c r="I159" s="59">
        <v>19</v>
      </c>
      <c r="J159" s="59"/>
      <c r="K159" s="61">
        <v>1</v>
      </c>
      <c r="L159" t="s">
        <v>153</v>
      </c>
    </row>
    <row r="160" spans="1:13" outlineLevel="1" x14ac:dyDescent="0.25">
      <c r="A160" s="52">
        <f t="shared" si="25"/>
        <v>20</v>
      </c>
      <c r="B160" s="66" t="str">
        <f t="shared" si="23"/>
        <v/>
      </c>
      <c r="C160" s="58">
        <f t="shared" si="19"/>
        <v>2</v>
      </c>
      <c r="D160" s="58" t="str">
        <f t="shared" si="20"/>
        <v>C</v>
      </c>
      <c r="E160" s="59">
        <v>3</v>
      </c>
      <c r="F160" s="59">
        <v>7</v>
      </c>
      <c r="G160" s="59"/>
      <c r="H160" s="59">
        <v>4</v>
      </c>
      <c r="I160" s="59">
        <v>17</v>
      </c>
      <c r="J160" s="59"/>
      <c r="K160" s="61">
        <v>2</v>
      </c>
      <c r="L160" t="s">
        <v>153</v>
      </c>
    </row>
    <row r="161" spans="1:13" outlineLevel="1" x14ac:dyDescent="0.25">
      <c r="A161" s="52">
        <f t="shared" si="25"/>
        <v>20</v>
      </c>
      <c r="B161" s="66" t="str">
        <f t="shared" si="23"/>
        <v/>
      </c>
      <c r="C161" s="58">
        <f t="shared" si="19"/>
        <v>3</v>
      </c>
      <c r="D161" s="58" t="str">
        <f t="shared" si="20"/>
        <v>C</v>
      </c>
      <c r="E161" s="59">
        <v>5</v>
      </c>
      <c r="F161" s="59">
        <v>8</v>
      </c>
      <c r="G161" s="59"/>
      <c r="H161" s="59">
        <v>9</v>
      </c>
      <c r="I161" s="59">
        <v>16</v>
      </c>
      <c r="J161" s="59"/>
      <c r="K161" s="61">
        <v>3</v>
      </c>
      <c r="L161" t="s">
        <v>153</v>
      </c>
    </row>
    <row r="162" spans="1:13" outlineLevel="1" x14ac:dyDescent="0.25">
      <c r="A162" s="52">
        <f t="shared" si="25"/>
        <v>20</v>
      </c>
      <c r="B162" s="66" t="str">
        <f t="shared" si="23"/>
        <v/>
      </c>
      <c r="C162" s="58">
        <f t="shared" si="19"/>
        <v>4</v>
      </c>
      <c r="D162" s="58" t="str">
        <f t="shared" si="20"/>
        <v>C</v>
      </c>
      <c r="E162" s="59">
        <v>6</v>
      </c>
      <c r="F162" s="59">
        <v>15</v>
      </c>
      <c r="G162" s="59"/>
      <c r="H162" s="59">
        <v>10</v>
      </c>
      <c r="I162" s="59">
        <v>11</v>
      </c>
      <c r="J162" s="59"/>
      <c r="K162" s="61">
        <v>4</v>
      </c>
      <c r="L162" t="s">
        <v>153</v>
      </c>
    </row>
    <row r="163" spans="1:13" outlineLevel="1" x14ac:dyDescent="0.25">
      <c r="A163" s="52">
        <f t="shared" si="25"/>
        <v>20</v>
      </c>
      <c r="B163" s="66" t="str">
        <f t="shared" si="23"/>
        <v/>
      </c>
      <c r="C163" s="58">
        <f t="shared" si="19"/>
        <v>5</v>
      </c>
      <c r="D163" s="58" t="str">
        <f t="shared" si="20"/>
        <v>C</v>
      </c>
      <c r="E163" s="59">
        <v>12</v>
      </c>
      <c r="F163" s="59">
        <v>14</v>
      </c>
      <c r="G163" s="59"/>
      <c r="H163" s="59">
        <v>13</v>
      </c>
      <c r="I163" s="59">
        <v>18</v>
      </c>
      <c r="J163" s="59"/>
      <c r="K163" s="61">
        <v>5</v>
      </c>
      <c r="L163" t="s">
        <v>153</v>
      </c>
    </row>
    <row r="164" spans="1:13" outlineLevel="1" x14ac:dyDescent="0.25">
      <c r="A164" s="52">
        <f t="shared" si="25"/>
        <v>20</v>
      </c>
      <c r="B164" s="66" t="str">
        <f t="shared" si="23"/>
        <v/>
      </c>
      <c r="C164" s="58">
        <f t="shared" si="19"/>
        <v>1</v>
      </c>
      <c r="D164" s="58" t="str">
        <f t="shared" si="20"/>
        <v>D</v>
      </c>
      <c r="E164" s="59">
        <v>1</v>
      </c>
      <c r="F164" s="59">
        <v>3</v>
      </c>
      <c r="G164" s="59"/>
      <c r="H164" s="59">
        <v>16</v>
      </c>
      <c r="I164" s="59">
        <v>20</v>
      </c>
      <c r="J164" s="59"/>
      <c r="K164" s="61">
        <v>1</v>
      </c>
      <c r="L164" t="s">
        <v>154</v>
      </c>
    </row>
    <row r="165" spans="1:13" outlineLevel="1" x14ac:dyDescent="0.25">
      <c r="A165" s="52">
        <f t="shared" si="25"/>
        <v>20</v>
      </c>
      <c r="B165" s="66" t="str">
        <f t="shared" si="23"/>
        <v/>
      </c>
      <c r="C165" s="58">
        <f t="shared" si="19"/>
        <v>2</v>
      </c>
      <c r="D165" s="58" t="str">
        <f t="shared" si="20"/>
        <v>D</v>
      </c>
      <c r="E165" s="59">
        <v>2</v>
      </c>
      <c r="F165" s="59">
        <v>10</v>
      </c>
      <c r="G165" s="59"/>
      <c r="H165" s="59">
        <v>17</v>
      </c>
      <c r="I165" s="59">
        <v>19</v>
      </c>
      <c r="J165" s="59"/>
      <c r="K165" s="61">
        <v>2</v>
      </c>
      <c r="L165" t="s">
        <v>154</v>
      </c>
    </row>
    <row r="166" spans="1:13" outlineLevel="1" x14ac:dyDescent="0.25">
      <c r="A166" s="52">
        <f t="shared" si="25"/>
        <v>20</v>
      </c>
      <c r="B166" s="66" t="str">
        <f t="shared" si="23"/>
        <v/>
      </c>
      <c r="C166" s="58">
        <f t="shared" ref="C166:C229" si="26">K166</f>
        <v>3</v>
      </c>
      <c r="D166" s="58" t="str">
        <f t="shared" ref="D166:D229" si="27">IF(C166="","",L166)</f>
        <v>D</v>
      </c>
      <c r="E166" s="59">
        <v>4</v>
      </c>
      <c r="F166" s="59">
        <v>7</v>
      </c>
      <c r="G166" s="59"/>
      <c r="H166" s="59">
        <v>8</v>
      </c>
      <c r="I166" s="59">
        <v>14</v>
      </c>
      <c r="J166" s="59"/>
      <c r="K166" s="61">
        <v>3</v>
      </c>
      <c r="L166" t="s">
        <v>154</v>
      </c>
    </row>
    <row r="167" spans="1:13" outlineLevel="1" x14ac:dyDescent="0.25">
      <c r="A167" s="52">
        <f t="shared" si="25"/>
        <v>20</v>
      </c>
      <c r="B167" s="66" t="str">
        <f t="shared" si="23"/>
        <v/>
      </c>
      <c r="C167" s="58">
        <f t="shared" si="26"/>
        <v>4</v>
      </c>
      <c r="D167" s="58" t="str">
        <f t="shared" si="27"/>
        <v>D</v>
      </c>
      <c r="E167" s="59">
        <v>5</v>
      </c>
      <c r="F167" s="59">
        <v>15</v>
      </c>
      <c r="G167" s="59"/>
      <c r="H167" s="59">
        <v>6</v>
      </c>
      <c r="I167" s="59">
        <v>18</v>
      </c>
      <c r="J167" s="59"/>
      <c r="K167" s="61">
        <v>4</v>
      </c>
      <c r="L167" t="s">
        <v>154</v>
      </c>
    </row>
    <row r="168" spans="1:13" ht="15.75" outlineLevel="1" thickBot="1" x14ac:dyDescent="0.3">
      <c r="A168" s="52">
        <f t="shared" si="25"/>
        <v>20</v>
      </c>
      <c r="B168" s="66" t="str">
        <f t="shared" si="23"/>
        <v/>
      </c>
      <c r="C168" s="58">
        <f t="shared" si="26"/>
        <v>5</v>
      </c>
      <c r="D168" s="58" t="str">
        <f t="shared" si="27"/>
        <v>D</v>
      </c>
      <c r="E168" s="59">
        <v>9</v>
      </c>
      <c r="F168" s="59">
        <v>11</v>
      </c>
      <c r="G168" s="59"/>
      <c r="H168" s="59">
        <v>12</v>
      </c>
      <c r="I168" s="59">
        <v>13</v>
      </c>
      <c r="J168" s="59"/>
      <c r="K168" s="61">
        <v>5</v>
      </c>
      <c r="L168" t="s">
        <v>154</v>
      </c>
    </row>
    <row r="169" spans="1:13" ht="15.75" outlineLevel="1" thickTop="1" x14ac:dyDescent="0.25">
      <c r="A169" s="64">
        <v>21</v>
      </c>
      <c r="B169" s="64" t="str">
        <f t="shared" si="23"/>
        <v/>
      </c>
      <c r="C169" s="62">
        <f t="shared" si="26"/>
        <v>1</v>
      </c>
      <c r="D169" s="62" t="str">
        <f t="shared" si="27"/>
        <v>A</v>
      </c>
      <c r="E169" s="63">
        <v>1</v>
      </c>
      <c r="F169" s="63">
        <v>2</v>
      </c>
      <c r="G169" s="63">
        <v>21</v>
      </c>
      <c r="H169" s="63">
        <v>11</v>
      </c>
      <c r="I169" s="63">
        <v>12</v>
      </c>
      <c r="J169" s="62"/>
      <c r="K169" s="61">
        <v>1</v>
      </c>
      <c r="L169" t="s">
        <v>151</v>
      </c>
      <c r="M169" s="186" t="s">
        <v>281</v>
      </c>
    </row>
    <row r="170" spans="1:13" outlineLevel="1" x14ac:dyDescent="0.25">
      <c r="A170" s="64">
        <f t="shared" ref="A170:A188" si="28">A169</f>
        <v>21</v>
      </c>
      <c r="B170" s="64" t="str">
        <f t="shared" si="23"/>
        <v/>
      </c>
      <c r="C170" s="62">
        <f t="shared" si="26"/>
        <v>2</v>
      </c>
      <c r="D170" s="62" t="str">
        <f t="shared" si="27"/>
        <v>A</v>
      </c>
      <c r="E170" s="63">
        <v>3</v>
      </c>
      <c r="F170" s="63">
        <v>4</v>
      </c>
      <c r="G170" s="62"/>
      <c r="H170" s="63">
        <v>13</v>
      </c>
      <c r="I170" s="63">
        <v>14</v>
      </c>
      <c r="J170" s="62"/>
      <c r="K170" s="61">
        <v>2</v>
      </c>
      <c r="L170" t="s">
        <v>151</v>
      </c>
    </row>
    <row r="171" spans="1:13" outlineLevel="1" x14ac:dyDescent="0.25">
      <c r="A171" s="64">
        <f t="shared" si="28"/>
        <v>21</v>
      </c>
      <c r="B171" s="64" t="str">
        <f t="shared" si="23"/>
        <v/>
      </c>
      <c r="C171" s="62">
        <f t="shared" si="26"/>
        <v>3</v>
      </c>
      <c r="D171" s="62" t="str">
        <f t="shared" si="27"/>
        <v>A</v>
      </c>
      <c r="E171" s="63">
        <v>5</v>
      </c>
      <c r="F171" s="63">
        <v>6</v>
      </c>
      <c r="G171" s="62"/>
      <c r="H171" s="63">
        <v>15</v>
      </c>
      <c r="I171" s="63">
        <v>16</v>
      </c>
      <c r="J171" s="62"/>
      <c r="K171" s="61">
        <v>3</v>
      </c>
      <c r="L171" t="s">
        <v>151</v>
      </c>
    </row>
    <row r="172" spans="1:13" outlineLevel="1" x14ac:dyDescent="0.25">
      <c r="A172" s="64">
        <f t="shared" si="28"/>
        <v>21</v>
      </c>
      <c r="B172" s="64" t="str">
        <f t="shared" si="23"/>
        <v/>
      </c>
      <c r="C172" s="62">
        <f t="shared" si="26"/>
        <v>4</v>
      </c>
      <c r="D172" s="62" t="str">
        <f t="shared" si="27"/>
        <v>A</v>
      </c>
      <c r="E172" s="63">
        <v>7</v>
      </c>
      <c r="F172" s="63">
        <v>8</v>
      </c>
      <c r="G172" s="62"/>
      <c r="H172" s="63">
        <v>17</v>
      </c>
      <c r="I172" s="63">
        <v>18</v>
      </c>
      <c r="J172" s="62"/>
      <c r="K172" s="61">
        <v>4</v>
      </c>
      <c r="L172" t="s">
        <v>151</v>
      </c>
    </row>
    <row r="173" spans="1:13" outlineLevel="1" x14ac:dyDescent="0.25">
      <c r="A173" s="64">
        <f t="shared" si="28"/>
        <v>21</v>
      </c>
      <c r="B173" s="64" t="str">
        <f t="shared" si="23"/>
        <v/>
      </c>
      <c r="C173" s="62">
        <f t="shared" si="26"/>
        <v>5</v>
      </c>
      <c r="D173" s="62" t="str">
        <f t="shared" si="27"/>
        <v>A</v>
      </c>
      <c r="E173" s="63">
        <v>9</v>
      </c>
      <c r="F173" s="63">
        <v>10</v>
      </c>
      <c r="G173" s="62"/>
      <c r="H173" s="63">
        <v>19</v>
      </c>
      <c r="I173" s="63">
        <v>20</v>
      </c>
      <c r="J173" s="62"/>
      <c r="K173" s="61">
        <v>5</v>
      </c>
      <c r="L173" t="s">
        <v>151</v>
      </c>
    </row>
    <row r="174" spans="1:13" outlineLevel="1" x14ac:dyDescent="0.25">
      <c r="A174" s="64">
        <f t="shared" si="28"/>
        <v>21</v>
      </c>
      <c r="B174" s="64" t="str">
        <f t="shared" si="23"/>
        <v/>
      </c>
      <c r="C174" s="62">
        <f t="shared" si="26"/>
        <v>1</v>
      </c>
      <c r="D174" s="62" t="str">
        <f t="shared" si="27"/>
        <v>B</v>
      </c>
      <c r="E174" s="63">
        <v>11</v>
      </c>
      <c r="F174" s="63">
        <v>14</v>
      </c>
      <c r="G174" s="63">
        <v>19</v>
      </c>
      <c r="H174" s="63">
        <v>1</v>
      </c>
      <c r="I174" s="63">
        <v>12</v>
      </c>
      <c r="J174" s="62"/>
      <c r="K174" s="61">
        <v>1</v>
      </c>
      <c r="L174" t="s">
        <v>152</v>
      </c>
    </row>
    <row r="175" spans="1:13" outlineLevel="1" x14ac:dyDescent="0.25">
      <c r="A175" s="64">
        <f t="shared" si="28"/>
        <v>21</v>
      </c>
      <c r="B175" s="64" t="str">
        <f t="shared" si="23"/>
        <v/>
      </c>
      <c r="C175" s="62">
        <f t="shared" si="26"/>
        <v>2</v>
      </c>
      <c r="D175" s="62" t="str">
        <f t="shared" si="27"/>
        <v>B</v>
      </c>
      <c r="E175" s="63">
        <v>3</v>
      </c>
      <c r="F175" s="63">
        <v>18</v>
      </c>
      <c r="G175" s="62"/>
      <c r="H175" s="63">
        <v>4</v>
      </c>
      <c r="I175" s="63">
        <v>17</v>
      </c>
      <c r="J175" s="62"/>
      <c r="K175" s="61">
        <v>2</v>
      </c>
      <c r="L175" t="s">
        <v>152</v>
      </c>
    </row>
    <row r="176" spans="1:13" outlineLevel="1" x14ac:dyDescent="0.25">
      <c r="A176" s="64">
        <f t="shared" si="28"/>
        <v>21</v>
      </c>
      <c r="B176" s="64" t="str">
        <f t="shared" si="23"/>
        <v/>
      </c>
      <c r="C176" s="62">
        <f t="shared" si="26"/>
        <v>3</v>
      </c>
      <c r="D176" s="62" t="str">
        <f t="shared" si="27"/>
        <v>B</v>
      </c>
      <c r="E176" s="63">
        <v>6</v>
      </c>
      <c r="F176" s="63">
        <v>13</v>
      </c>
      <c r="G176" s="62"/>
      <c r="H176" s="63">
        <v>9</v>
      </c>
      <c r="I176" s="63">
        <v>20</v>
      </c>
      <c r="J176" s="62"/>
      <c r="K176" s="61">
        <v>3</v>
      </c>
      <c r="L176" t="s">
        <v>152</v>
      </c>
    </row>
    <row r="177" spans="1:13" outlineLevel="1" x14ac:dyDescent="0.25">
      <c r="A177" s="64">
        <f t="shared" si="28"/>
        <v>21</v>
      </c>
      <c r="B177" s="64" t="str">
        <f t="shared" si="23"/>
        <v/>
      </c>
      <c r="C177" s="62">
        <f t="shared" si="26"/>
        <v>4</v>
      </c>
      <c r="D177" s="62" t="str">
        <f t="shared" si="27"/>
        <v>B</v>
      </c>
      <c r="E177" s="63">
        <v>5</v>
      </c>
      <c r="F177" s="63">
        <v>15</v>
      </c>
      <c r="G177" s="62"/>
      <c r="H177" s="63">
        <v>8</v>
      </c>
      <c r="I177" s="63">
        <v>16</v>
      </c>
      <c r="J177" s="62"/>
      <c r="K177" s="61">
        <v>4</v>
      </c>
      <c r="L177" t="s">
        <v>152</v>
      </c>
    </row>
    <row r="178" spans="1:13" outlineLevel="1" x14ac:dyDescent="0.25">
      <c r="A178" s="64">
        <f t="shared" si="28"/>
        <v>21</v>
      </c>
      <c r="B178" s="64" t="str">
        <f t="shared" si="23"/>
        <v/>
      </c>
      <c r="C178" s="62">
        <f t="shared" si="26"/>
        <v>5</v>
      </c>
      <c r="D178" s="62" t="str">
        <f t="shared" si="27"/>
        <v>B</v>
      </c>
      <c r="E178" s="63">
        <v>2</v>
      </c>
      <c r="F178" s="63">
        <v>7</v>
      </c>
      <c r="G178" s="62"/>
      <c r="H178" s="63">
        <v>10</v>
      </c>
      <c r="I178" s="63">
        <v>21</v>
      </c>
      <c r="J178" s="62"/>
      <c r="K178" s="61">
        <v>5</v>
      </c>
      <c r="L178" t="s">
        <v>152</v>
      </c>
    </row>
    <row r="179" spans="1:13" outlineLevel="1" x14ac:dyDescent="0.25">
      <c r="A179" s="64">
        <f t="shared" si="28"/>
        <v>21</v>
      </c>
      <c r="B179" s="64" t="str">
        <f t="shared" si="23"/>
        <v/>
      </c>
      <c r="C179" s="62">
        <f t="shared" si="26"/>
        <v>1</v>
      </c>
      <c r="D179" s="62" t="str">
        <f t="shared" si="27"/>
        <v>C</v>
      </c>
      <c r="E179" s="63">
        <v>4</v>
      </c>
      <c r="F179" s="63">
        <v>5</v>
      </c>
      <c r="G179" s="63">
        <v>8</v>
      </c>
      <c r="H179" s="63">
        <v>10</v>
      </c>
      <c r="I179" s="63">
        <v>16</v>
      </c>
      <c r="J179" s="62"/>
      <c r="K179" s="61">
        <v>1</v>
      </c>
      <c r="L179" t="s">
        <v>153</v>
      </c>
    </row>
    <row r="180" spans="1:13" outlineLevel="1" x14ac:dyDescent="0.25">
      <c r="A180" s="64">
        <f t="shared" si="28"/>
        <v>21</v>
      </c>
      <c r="B180" s="64" t="str">
        <f t="shared" si="23"/>
        <v/>
      </c>
      <c r="C180" s="62">
        <f t="shared" si="26"/>
        <v>2</v>
      </c>
      <c r="D180" s="62" t="str">
        <f t="shared" si="27"/>
        <v>C</v>
      </c>
      <c r="E180" s="63">
        <v>3</v>
      </c>
      <c r="F180" s="63">
        <v>7</v>
      </c>
      <c r="G180" s="62"/>
      <c r="H180" s="63">
        <v>2</v>
      </c>
      <c r="I180" s="63">
        <v>17</v>
      </c>
      <c r="J180" s="62"/>
      <c r="K180" s="61">
        <v>2</v>
      </c>
      <c r="L180" t="s">
        <v>153</v>
      </c>
    </row>
    <row r="181" spans="1:13" outlineLevel="1" x14ac:dyDescent="0.25">
      <c r="A181" s="64">
        <f t="shared" si="28"/>
        <v>21</v>
      </c>
      <c r="B181" s="64" t="str">
        <f t="shared" si="23"/>
        <v/>
      </c>
      <c r="C181" s="62">
        <f t="shared" si="26"/>
        <v>3</v>
      </c>
      <c r="D181" s="62" t="str">
        <f t="shared" si="27"/>
        <v>C</v>
      </c>
      <c r="E181" s="63">
        <v>1</v>
      </c>
      <c r="F181" s="63">
        <v>20</v>
      </c>
      <c r="G181" s="62"/>
      <c r="H181" s="63">
        <v>13</v>
      </c>
      <c r="I181" s="63">
        <v>19</v>
      </c>
      <c r="J181" s="62"/>
      <c r="K181" s="61">
        <v>3</v>
      </c>
      <c r="L181" t="s">
        <v>153</v>
      </c>
    </row>
    <row r="182" spans="1:13" outlineLevel="1" x14ac:dyDescent="0.25">
      <c r="A182" s="64">
        <f t="shared" si="28"/>
        <v>21</v>
      </c>
      <c r="B182" s="64" t="str">
        <f t="shared" si="23"/>
        <v/>
      </c>
      <c r="C182" s="62">
        <f t="shared" si="26"/>
        <v>4</v>
      </c>
      <c r="D182" s="62" t="str">
        <f t="shared" si="27"/>
        <v>C</v>
      </c>
      <c r="E182" s="63">
        <v>6</v>
      </c>
      <c r="F182" s="63">
        <v>18</v>
      </c>
      <c r="G182" s="62"/>
      <c r="H182" s="63">
        <v>9</v>
      </c>
      <c r="I182" s="63">
        <v>15</v>
      </c>
      <c r="J182" s="62"/>
      <c r="K182" s="61">
        <v>4</v>
      </c>
      <c r="L182" t="s">
        <v>153</v>
      </c>
    </row>
    <row r="183" spans="1:13" outlineLevel="1" x14ac:dyDescent="0.25">
      <c r="A183" s="64">
        <f t="shared" si="28"/>
        <v>21</v>
      </c>
      <c r="B183" s="64" t="str">
        <f t="shared" si="23"/>
        <v/>
      </c>
      <c r="C183" s="62">
        <f t="shared" si="26"/>
        <v>5</v>
      </c>
      <c r="D183" s="62" t="str">
        <f t="shared" si="27"/>
        <v>C</v>
      </c>
      <c r="E183" s="63">
        <v>11</v>
      </c>
      <c r="F183" s="63">
        <v>21</v>
      </c>
      <c r="G183" s="62"/>
      <c r="H183" s="63">
        <v>12</v>
      </c>
      <c r="I183" s="63">
        <v>14</v>
      </c>
      <c r="J183" s="62"/>
      <c r="K183" s="61">
        <v>5</v>
      </c>
      <c r="L183" t="s">
        <v>153</v>
      </c>
    </row>
    <row r="184" spans="1:13" outlineLevel="1" x14ac:dyDescent="0.25">
      <c r="A184" s="64">
        <f t="shared" si="28"/>
        <v>21</v>
      </c>
      <c r="B184" s="64" t="str">
        <f t="shared" si="23"/>
        <v/>
      </c>
      <c r="C184" s="62">
        <f t="shared" si="26"/>
        <v>1</v>
      </c>
      <c r="D184" s="62" t="str">
        <f t="shared" si="27"/>
        <v>D</v>
      </c>
      <c r="E184" s="62">
        <v>6</v>
      </c>
      <c r="F184" s="62">
        <v>11</v>
      </c>
      <c r="G184" s="62">
        <v>18</v>
      </c>
      <c r="H184" s="62">
        <v>17</v>
      </c>
      <c r="I184" s="62">
        <v>20</v>
      </c>
      <c r="J184" s="62"/>
      <c r="K184" s="61">
        <v>1</v>
      </c>
      <c r="L184" t="s">
        <v>154</v>
      </c>
    </row>
    <row r="185" spans="1:13" outlineLevel="1" x14ac:dyDescent="0.25">
      <c r="A185" s="64">
        <f t="shared" si="28"/>
        <v>21</v>
      </c>
      <c r="B185" s="64" t="str">
        <f t="shared" si="23"/>
        <v/>
      </c>
      <c r="C185" s="62">
        <f t="shared" si="26"/>
        <v>2</v>
      </c>
      <c r="D185" s="62" t="str">
        <f t="shared" si="27"/>
        <v>D</v>
      </c>
      <c r="E185" s="62">
        <v>7</v>
      </c>
      <c r="F185" s="62">
        <v>12</v>
      </c>
      <c r="G185" s="62"/>
      <c r="H185" s="62">
        <v>3</v>
      </c>
      <c r="I185" s="62">
        <v>21</v>
      </c>
      <c r="J185" s="62"/>
      <c r="K185" s="61">
        <v>2</v>
      </c>
      <c r="L185" t="s">
        <v>154</v>
      </c>
    </row>
    <row r="186" spans="1:13" outlineLevel="1" x14ac:dyDescent="0.25">
      <c r="A186" s="64">
        <f t="shared" si="28"/>
        <v>21</v>
      </c>
      <c r="B186" s="64" t="str">
        <f t="shared" si="23"/>
        <v/>
      </c>
      <c r="C186" s="62">
        <f t="shared" si="26"/>
        <v>3</v>
      </c>
      <c r="D186" s="62" t="str">
        <f t="shared" si="27"/>
        <v>D</v>
      </c>
      <c r="E186" s="62">
        <v>5</v>
      </c>
      <c r="F186" s="62">
        <v>19</v>
      </c>
      <c r="G186" s="62"/>
      <c r="H186" s="62">
        <v>4</v>
      </c>
      <c r="I186" s="62">
        <v>8</v>
      </c>
      <c r="J186" s="62"/>
      <c r="K186" s="61">
        <v>3</v>
      </c>
      <c r="L186" t="s">
        <v>154</v>
      </c>
    </row>
    <row r="187" spans="1:13" outlineLevel="1" x14ac:dyDescent="0.25">
      <c r="A187" s="64">
        <f t="shared" si="28"/>
        <v>21</v>
      </c>
      <c r="B187" s="64" t="str">
        <f t="shared" si="23"/>
        <v/>
      </c>
      <c r="C187" s="62">
        <f t="shared" si="26"/>
        <v>4</v>
      </c>
      <c r="D187" s="62" t="str">
        <f t="shared" si="27"/>
        <v>D</v>
      </c>
      <c r="E187" s="62">
        <v>1</v>
      </c>
      <c r="F187" s="62">
        <v>15</v>
      </c>
      <c r="G187" s="62"/>
      <c r="H187" s="62">
        <v>10</v>
      </c>
      <c r="I187" s="62">
        <v>13</v>
      </c>
      <c r="J187" s="62"/>
      <c r="K187" s="61">
        <v>4</v>
      </c>
      <c r="L187" t="s">
        <v>154</v>
      </c>
    </row>
    <row r="188" spans="1:13" ht="15.75" outlineLevel="1" thickBot="1" x14ac:dyDescent="0.3">
      <c r="A188" s="64">
        <f t="shared" si="28"/>
        <v>21</v>
      </c>
      <c r="B188" s="64" t="str">
        <f t="shared" si="23"/>
        <v/>
      </c>
      <c r="C188" s="62">
        <f t="shared" si="26"/>
        <v>5</v>
      </c>
      <c r="D188" s="62" t="str">
        <f t="shared" si="27"/>
        <v>D</v>
      </c>
      <c r="E188" s="62">
        <v>9</v>
      </c>
      <c r="F188" s="62">
        <v>14</v>
      </c>
      <c r="G188" s="62"/>
      <c r="H188" s="62">
        <v>2</v>
      </c>
      <c r="I188" s="62">
        <v>16</v>
      </c>
      <c r="J188" s="62"/>
      <c r="K188" s="61">
        <v>5</v>
      </c>
      <c r="L188" t="s">
        <v>154</v>
      </c>
    </row>
    <row r="189" spans="1:13" ht="15.75" outlineLevel="1" thickTop="1" x14ac:dyDescent="0.25">
      <c r="A189" s="52">
        <v>22</v>
      </c>
      <c r="B189" s="52" t="str">
        <f t="shared" si="23"/>
        <v/>
      </c>
      <c r="C189" s="58">
        <f t="shared" si="26"/>
        <v>1</v>
      </c>
      <c r="D189" s="58" t="str">
        <f t="shared" si="27"/>
        <v>A</v>
      </c>
      <c r="E189" s="59">
        <v>1</v>
      </c>
      <c r="F189" s="59">
        <v>2</v>
      </c>
      <c r="G189" s="59">
        <v>21</v>
      </c>
      <c r="H189" s="59">
        <v>11</v>
      </c>
      <c r="I189" s="59">
        <v>12</v>
      </c>
      <c r="J189" s="59">
        <v>22</v>
      </c>
      <c r="K189" s="61">
        <v>1</v>
      </c>
      <c r="L189" t="s">
        <v>151</v>
      </c>
      <c r="M189" s="186" t="s">
        <v>281</v>
      </c>
    </row>
    <row r="190" spans="1:13" outlineLevel="1" x14ac:dyDescent="0.25">
      <c r="A190" s="52">
        <f t="shared" ref="A190:A208" si="29">A189</f>
        <v>22</v>
      </c>
      <c r="B190" s="52" t="str">
        <f t="shared" si="23"/>
        <v/>
      </c>
      <c r="C190" s="58">
        <f t="shared" si="26"/>
        <v>2</v>
      </c>
      <c r="D190" s="58" t="str">
        <f t="shared" si="27"/>
        <v>A</v>
      </c>
      <c r="E190" s="59">
        <v>3</v>
      </c>
      <c r="F190" s="59">
        <v>4</v>
      </c>
      <c r="G190" s="59"/>
      <c r="H190" s="59">
        <v>13</v>
      </c>
      <c r="I190" s="59">
        <v>14</v>
      </c>
      <c r="J190" s="59"/>
      <c r="K190" s="61">
        <v>2</v>
      </c>
      <c r="L190" t="s">
        <v>151</v>
      </c>
    </row>
    <row r="191" spans="1:13" outlineLevel="1" x14ac:dyDescent="0.25">
      <c r="A191" s="52">
        <f t="shared" si="29"/>
        <v>22</v>
      </c>
      <c r="B191" s="52" t="str">
        <f t="shared" si="23"/>
        <v/>
      </c>
      <c r="C191" s="58">
        <f t="shared" si="26"/>
        <v>3</v>
      </c>
      <c r="D191" s="58" t="str">
        <f t="shared" si="27"/>
        <v>A</v>
      </c>
      <c r="E191" s="59">
        <v>5</v>
      </c>
      <c r="F191" s="59">
        <v>6</v>
      </c>
      <c r="G191" s="59"/>
      <c r="H191" s="59">
        <v>15</v>
      </c>
      <c r="I191" s="59">
        <v>16</v>
      </c>
      <c r="J191" s="59"/>
      <c r="K191" s="61">
        <v>3</v>
      </c>
      <c r="L191" t="s">
        <v>151</v>
      </c>
    </row>
    <row r="192" spans="1:13" outlineLevel="1" x14ac:dyDescent="0.25">
      <c r="A192" s="52">
        <f t="shared" si="29"/>
        <v>22</v>
      </c>
      <c r="B192" s="52" t="str">
        <f t="shared" si="23"/>
        <v/>
      </c>
      <c r="C192" s="58">
        <f t="shared" si="26"/>
        <v>4</v>
      </c>
      <c r="D192" s="58" t="str">
        <f t="shared" si="27"/>
        <v>A</v>
      </c>
      <c r="E192" s="59">
        <v>7</v>
      </c>
      <c r="F192" s="59">
        <v>8</v>
      </c>
      <c r="G192" s="59"/>
      <c r="H192" s="59">
        <v>17</v>
      </c>
      <c r="I192" s="59">
        <v>18</v>
      </c>
      <c r="J192" s="59"/>
      <c r="K192" s="61">
        <v>4</v>
      </c>
      <c r="L192" t="s">
        <v>151</v>
      </c>
    </row>
    <row r="193" spans="1:12" outlineLevel="1" x14ac:dyDescent="0.25">
      <c r="A193" s="52">
        <f t="shared" si="29"/>
        <v>22</v>
      </c>
      <c r="B193" s="52" t="str">
        <f t="shared" si="23"/>
        <v/>
      </c>
      <c r="C193" s="58">
        <f t="shared" si="26"/>
        <v>5</v>
      </c>
      <c r="D193" s="58" t="str">
        <f t="shared" si="27"/>
        <v>A</v>
      </c>
      <c r="E193" s="59">
        <v>9</v>
      </c>
      <c r="F193" s="59">
        <v>10</v>
      </c>
      <c r="G193" s="59"/>
      <c r="H193" s="59">
        <v>19</v>
      </c>
      <c r="I193" s="59">
        <v>20</v>
      </c>
      <c r="J193" s="59"/>
      <c r="K193" s="61">
        <v>5</v>
      </c>
      <c r="L193" t="s">
        <v>151</v>
      </c>
    </row>
    <row r="194" spans="1:12" outlineLevel="1" x14ac:dyDescent="0.25">
      <c r="A194" s="52">
        <f t="shared" si="29"/>
        <v>22</v>
      </c>
      <c r="B194" s="52" t="str">
        <f t="shared" si="23"/>
        <v/>
      </c>
      <c r="C194" s="58">
        <f t="shared" si="26"/>
        <v>1</v>
      </c>
      <c r="D194" s="58" t="str">
        <f t="shared" si="27"/>
        <v>B</v>
      </c>
      <c r="E194" s="59">
        <v>3</v>
      </c>
      <c r="F194" s="59">
        <v>5</v>
      </c>
      <c r="G194" s="59">
        <v>7</v>
      </c>
      <c r="H194" s="59">
        <v>4</v>
      </c>
      <c r="I194" s="59">
        <v>13</v>
      </c>
      <c r="J194" s="59">
        <v>20</v>
      </c>
      <c r="K194" s="61">
        <v>1</v>
      </c>
      <c r="L194" t="s">
        <v>152</v>
      </c>
    </row>
    <row r="195" spans="1:12" outlineLevel="1" x14ac:dyDescent="0.25">
      <c r="A195" s="52">
        <f t="shared" si="29"/>
        <v>22</v>
      </c>
      <c r="B195" s="52" t="str">
        <f t="shared" si="23"/>
        <v/>
      </c>
      <c r="C195" s="58">
        <f t="shared" si="26"/>
        <v>2</v>
      </c>
      <c r="D195" s="58" t="str">
        <f t="shared" si="27"/>
        <v>B</v>
      </c>
      <c r="E195" s="59">
        <v>15</v>
      </c>
      <c r="F195" s="59">
        <v>17</v>
      </c>
      <c r="G195" s="59"/>
      <c r="H195" s="59">
        <v>1</v>
      </c>
      <c r="I195" s="59">
        <v>19</v>
      </c>
      <c r="J195" s="59"/>
      <c r="K195" s="61">
        <v>2</v>
      </c>
      <c r="L195" t="s">
        <v>152</v>
      </c>
    </row>
    <row r="196" spans="1:12" outlineLevel="1" x14ac:dyDescent="0.25">
      <c r="A196" s="52">
        <f t="shared" si="29"/>
        <v>22</v>
      </c>
      <c r="B196" s="52" t="str">
        <f t="shared" si="23"/>
        <v/>
      </c>
      <c r="C196" s="58">
        <f t="shared" si="26"/>
        <v>3</v>
      </c>
      <c r="D196" s="58" t="str">
        <f t="shared" si="27"/>
        <v>B</v>
      </c>
      <c r="E196" s="59">
        <v>6</v>
      </c>
      <c r="F196" s="59">
        <v>11</v>
      </c>
      <c r="G196" s="59"/>
      <c r="H196" s="59">
        <v>2</v>
      </c>
      <c r="I196" s="59">
        <v>8</v>
      </c>
      <c r="J196" s="59"/>
      <c r="K196" s="61">
        <v>3</v>
      </c>
      <c r="L196" t="s">
        <v>152</v>
      </c>
    </row>
    <row r="197" spans="1:12" outlineLevel="1" x14ac:dyDescent="0.25">
      <c r="A197" s="52">
        <f t="shared" si="29"/>
        <v>22</v>
      </c>
      <c r="B197" s="52" t="str">
        <f t="shared" ref="B197:B260" si="30">IF(A197&lt;&gt;$B$3,"",$B$3&amp;"-"&amp;D197&amp;"-"&amp;C197)</f>
        <v/>
      </c>
      <c r="C197" s="58">
        <f t="shared" si="26"/>
        <v>4</v>
      </c>
      <c r="D197" s="58" t="str">
        <f t="shared" si="27"/>
        <v>B</v>
      </c>
      <c r="E197" s="59">
        <v>16</v>
      </c>
      <c r="F197" s="59">
        <v>18</v>
      </c>
      <c r="G197" s="59"/>
      <c r="H197" s="59">
        <v>9</v>
      </c>
      <c r="I197" s="59">
        <v>14</v>
      </c>
      <c r="J197" s="59"/>
      <c r="K197" s="61">
        <v>4</v>
      </c>
      <c r="L197" t="s">
        <v>152</v>
      </c>
    </row>
    <row r="198" spans="1:12" outlineLevel="1" x14ac:dyDescent="0.25">
      <c r="A198" s="52">
        <f t="shared" si="29"/>
        <v>22</v>
      </c>
      <c r="B198" s="52" t="str">
        <f t="shared" si="30"/>
        <v/>
      </c>
      <c r="C198" s="58">
        <f t="shared" si="26"/>
        <v>5</v>
      </c>
      <c r="D198" s="58" t="str">
        <f t="shared" si="27"/>
        <v>B</v>
      </c>
      <c r="E198" s="59">
        <v>10</v>
      </c>
      <c r="F198" s="59">
        <v>21</v>
      </c>
      <c r="G198" s="59"/>
      <c r="H198" s="59">
        <v>12</v>
      </c>
      <c r="I198" s="59">
        <v>22</v>
      </c>
      <c r="J198" s="59"/>
      <c r="K198" s="61">
        <v>5</v>
      </c>
      <c r="L198" t="s">
        <v>152</v>
      </c>
    </row>
    <row r="199" spans="1:12" outlineLevel="1" x14ac:dyDescent="0.25">
      <c r="A199" s="52">
        <f t="shared" si="29"/>
        <v>22</v>
      </c>
      <c r="B199" s="52" t="str">
        <f t="shared" si="30"/>
        <v/>
      </c>
      <c r="C199" s="58">
        <f t="shared" si="26"/>
        <v>1</v>
      </c>
      <c r="D199" s="58" t="str">
        <f t="shared" si="27"/>
        <v>C</v>
      </c>
      <c r="E199" s="59">
        <v>6</v>
      </c>
      <c r="F199" s="59">
        <v>9</v>
      </c>
      <c r="G199" s="59">
        <v>18</v>
      </c>
      <c r="H199" s="59">
        <v>14</v>
      </c>
      <c r="I199" s="59">
        <v>17</v>
      </c>
      <c r="J199" s="59">
        <v>19</v>
      </c>
      <c r="K199" s="61">
        <v>1</v>
      </c>
      <c r="L199" t="s">
        <v>153</v>
      </c>
    </row>
    <row r="200" spans="1:12" outlineLevel="1" x14ac:dyDescent="0.25">
      <c r="A200" s="52">
        <f t="shared" si="29"/>
        <v>22</v>
      </c>
      <c r="B200" s="52" t="str">
        <f t="shared" si="30"/>
        <v/>
      </c>
      <c r="C200" s="58">
        <f t="shared" si="26"/>
        <v>2</v>
      </c>
      <c r="D200" s="58" t="str">
        <f t="shared" si="27"/>
        <v>C</v>
      </c>
      <c r="E200" s="59">
        <v>15</v>
      </c>
      <c r="F200" s="59">
        <v>22</v>
      </c>
      <c r="G200" s="59"/>
      <c r="H200" s="59">
        <v>8</v>
      </c>
      <c r="I200" s="59">
        <v>11</v>
      </c>
      <c r="J200" s="59"/>
      <c r="K200" s="61">
        <v>2</v>
      </c>
      <c r="L200" t="s">
        <v>153</v>
      </c>
    </row>
    <row r="201" spans="1:12" outlineLevel="1" x14ac:dyDescent="0.25">
      <c r="A201" s="52">
        <f t="shared" si="29"/>
        <v>22</v>
      </c>
      <c r="B201" s="52" t="str">
        <f t="shared" si="30"/>
        <v/>
      </c>
      <c r="C201" s="58">
        <f t="shared" si="26"/>
        <v>3</v>
      </c>
      <c r="D201" s="58" t="str">
        <f t="shared" si="27"/>
        <v>C</v>
      </c>
      <c r="E201" s="59">
        <v>4</v>
      </c>
      <c r="F201" s="59">
        <v>21</v>
      </c>
      <c r="G201" s="59"/>
      <c r="H201" s="59">
        <v>3</v>
      </c>
      <c r="I201" s="59">
        <v>13</v>
      </c>
      <c r="J201" s="59"/>
      <c r="K201" s="61">
        <v>3</v>
      </c>
      <c r="L201" t="s">
        <v>153</v>
      </c>
    </row>
    <row r="202" spans="1:12" outlineLevel="1" x14ac:dyDescent="0.25">
      <c r="A202" s="52">
        <f t="shared" si="29"/>
        <v>22</v>
      </c>
      <c r="B202" s="52" t="str">
        <f t="shared" si="30"/>
        <v/>
      </c>
      <c r="C202" s="58">
        <f t="shared" si="26"/>
        <v>4</v>
      </c>
      <c r="D202" s="58" t="str">
        <f t="shared" si="27"/>
        <v>C</v>
      </c>
      <c r="E202" s="59">
        <v>10</v>
      </c>
      <c r="F202" s="59">
        <v>20</v>
      </c>
      <c r="G202" s="59"/>
      <c r="H202" s="59">
        <v>2</v>
      </c>
      <c r="I202" s="59">
        <v>7</v>
      </c>
      <c r="J202" s="59"/>
      <c r="K202" s="61">
        <v>4</v>
      </c>
      <c r="L202" t="s">
        <v>153</v>
      </c>
    </row>
    <row r="203" spans="1:12" outlineLevel="1" x14ac:dyDescent="0.25">
      <c r="A203" s="52">
        <f t="shared" si="29"/>
        <v>22</v>
      </c>
      <c r="B203" s="52" t="str">
        <f t="shared" si="30"/>
        <v/>
      </c>
      <c r="C203" s="58">
        <f t="shared" si="26"/>
        <v>5</v>
      </c>
      <c r="D203" s="58" t="str">
        <f t="shared" si="27"/>
        <v>C</v>
      </c>
      <c r="E203" s="59">
        <v>12</v>
      </c>
      <c r="F203" s="59">
        <v>16</v>
      </c>
      <c r="G203" s="59"/>
      <c r="H203" s="59">
        <v>1</v>
      </c>
      <c r="I203" s="59">
        <v>5</v>
      </c>
      <c r="J203" s="59"/>
      <c r="K203" s="61">
        <v>5</v>
      </c>
      <c r="L203" t="s">
        <v>153</v>
      </c>
    </row>
    <row r="204" spans="1:12" outlineLevel="1" x14ac:dyDescent="0.25">
      <c r="A204" s="52">
        <f t="shared" si="29"/>
        <v>22</v>
      </c>
      <c r="B204" s="52" t="str">
        <f t="shared" si="30"/>
        <v/>
      </c>
      <c r="C204" s="58">
        <f t="shared" si="26"/>
        <v>1</v>
      </c>
      <c r="D204" s="58" t="str">
        <f t="shared" si="27"/>
        <v>D</v>
      </c>
      <c r="E204" s="59">
        <v>10</v>
      </c>
      <c r="F204" s="58">
        <v>11</v>
      </c>
      <c r="G204" s="59">
        <v>15</v>
      </c>
      <c r="H204" s="59">
        <v>8</v>
      </c>
      <c r="I204" s="58">
        <v>16</v>
      </c>
      <c r="J204" s="58">
        <v>21</v>
      </c>
      <c r="K204" s="61">
        <v>1</v>
      </c>
      <c r="L204" t="s">
        <v>154</v>
      </c>
    </row>
    <row r="205" spans="1:12" outlineLevel="1" x14ac:dyDescent="0.25">
      <c r="A205" s="52">
        <f t="shared" si="29"/>
        <v>22</v>
      </c>
      <c r="B205" s="52" t="str">
        <f t="shared" si="30"/>
        <v/>
      </c>
      <c r="C205" s="58">
        <f t="shared" si="26"/>
        <v>2</v>
      </c>
      <c r="D205" s="58" t="str">
        <f t="shared" si="27"/>
        <v>D</v>
      </c>
      <c r="E205" s="58">
        <v>2</v>
      </c>
      <c r="F205" s="58">
        <v>22</v>
      </c>
      <c r="G205" s="58"/>
      <c r="H205" s="58">
        <v>6</v>
      </c>
      <c r="I205" s="58">
        <v>13</v>
      </c>
      <c r="J205" s="58"/>
      <c r="K205" s="61">
        <v>2</v>
      </c>
      <c r="L205" t="s">
        <v>154</v>
      </c>
    </row>
    <row r="206" spans="1:12" outlineLevel="1" x14ac:dyDescent="0.25">
      <c r="A206" s="52">
        <f t="shared" si="29"/>
        <v>22</v>
      </c>
      <c r="B206" s="52" t="str">
        <f t="shared" si="30"/>
        <v/>
      </c>
      <c r="C206" s="58">
        <f t="shared" si="26"/>
        <v>3</v>
      </c>
      <c r="D206" s="58" t="str">
        <f t="shared" si="27"/>
        <v>D</v>
      </c>
      <c r="E206" s="58">
        <v>9</v>
      </c>
      <c r="F206" s="58">
        <v>20</v>
      </c>
      <c r="G206" s="58"/>
      <c r="H206" s="58">
        <v>1</v>
      </c>
      <c r="I206" s="58">
        <v>3</v>
      </c>
      <c r="J206" s="58"/>
      <c r="K206" s="61">
        <v>3</v>
      </c>
      <c r="L206" t="s">
        <v>154</v>
      </c>
    </row>
    <row r="207" spans="1:12" outlineLevel="1" x14ac:dyDescent="0.25">
      <c r="A207" s="52">
        <f t="shared" si="29"/>
        <v>22</v>
      </c>
      <c r="B207" s="52" t="str">
        <f t="shared" si="30"/>
        <v/>
      </c>
      <c r="C207" s="58">
        <f t="shared" si="26"/>
        <v>4</v>
      </c>
      <c r="D207" s="58" t="str">
        <f t="shared" si="27"/>
        <v>D</v>
      </c>
      <c r="E207" s="58">
        <v>17</v>
      </c>
      <c r="F207" s="58">
        <v>19</v>
      </c>
      <c r="G207" s="58"/>
      <c r="H207" s="58">
        <v>4</v>
      </c>
      <c r="I207" s="58">
        <v>7</v>
      </c>
      <c r="J207" s="58"/>
      <c r="K207" s="61">
        <v>4</v>
      </c>
      <c r="L207" t="s">
        <v>154</v>
      </c>
    </row>
    <row r="208" spans="1:12" ht="15.75" outlineLevel="1" thickBot="1" x14ac:dyDescent="0.3">
      <c r="A208" s="52">
        <f t="shared" si="29"/>
        <v>22</v>
      </c>
      <c r="B208" s="52" t="str">
        <f t="shared" si="30"/>
        <v/>
      </c>
      <c r="C208" s="58">
        <f t="shared" si="26"/>
        <v>5</v>
      </c>
      <c r="D208" s="58" t="str">
        <f t="shared" si="27"/>
        <v>D</v>
      </c>
      <c r="E208" s="58">
        <v>12</v>
      </c>
      <c r="F208" s="58">
        <v>14</v>
      </c>
      <c r="G208" s="58"/>
      <c r="H208" s="58">
        <v>5</v>
      </c>
      <c r="I208" s="58">
        <v>18</v>
      </c>
      <c r="J208" s="58"/>
      <c r="K208" s="61">
        <v>5</v>
      </c>
      <c r="L208" t="s">
        <v>154</v>
      </c>
    </row>
    <row r="209" spans="1:13" ht="15.75" outlineLevel="1" thickTop="1" x14ac:dyDescent="0.25">
      <c r="A209" s="64">
        <v>23</v>
      </c>
      <c r="B209" s="64" t="str">
        <f t="shared" si="30"/>
        <v/>
      </c>
      <c r="C209" s="62">
        <f t="shared" si="26"/>
        <v>1</v>
      </c>
      <c r="D209" s="62" t="str">
        <f t="shared" si="27"/>
        <v>A</v>
      </c>
      <c r="E209" s="63">
        <v>1</v>
      </c>
      <c r="F209" s="63">
        <v>2</v>
      </c>
      <c r="G209" s="63">
        <v>21</v>
      </c>
      <c r="H209" s="63">
        <v>3</v>
      </c>
      <c r="I209" s="63">
        <v>4</v>
      </c>
      <c r="J209" s="63">
        <v>22</v>
      </c>
      <c r="K209" s="61">
        <v>1</v>
      </c>
      <c r="L209" t="s">
        <v>151</v>
      </c>
      <c r="M209" s="186" t="s">
        <v>281</v>
      </c>
    </row>
    <row r="210" spans="1:13" outlineLevel="1" x14ac:dyDescent="0.25">
      <c r="A210" s="64">
        <f t="shared" ref="A210:A228" si="31">A209</f>
        <v>23</v>
      </c>
      <c r="B210" s="64" t="str">
        <f t="shared" si="30"/>
        <v/>
      </c>
      <c r="C210" s="62">
        <f t="shared" si="26"/>
        <v>2</v>
      </c>
      <c r="D210" s="62" t="str">
        <f t="shared" si="27"/>
        <v>A</v>
      </c>
      <c r="E210" s="63">
        <v>5</v>
      </c>
      <c r="F210" s="63">
        <v>6</v>
      </c>
      <c r="G210" s="63">
        <v>23</v>
      </c>
      <c r="H210" s="63">
        <v>7</v>
      </c>
      <c r="I210" s="63">
        <v>8</v>
      </c>
      <c r="J210" s="63"/>
      <c r="K210" s="61">
        <v>2</v>
      </c>
      <c r="L210" t="s">
        <v>151</v>
      </c>
    </row>
    <row r="211" spans="1:13" outlineLevel="1" x14ac:dyDescent="0.25">
      <c r="A211" s="64">
        <f t="shared" si="31"/>
        <v>23</v>
      </c>
      <c r="B211" s="64" t="str">
        <f t="shared" si="30"/>
        <v/>
      </c>
      <c r="C211" s="62">
        <f t="shared" si="26"/>
        <v>3</v>
      </c>
      <c r="D211" s="62" t="str">
        <f t="shared" si="27"/>
        <v>A</v>
      </c>
      <c r="E211" s="63">
        <v>9</v>
      </c>
      <c r="F211" s="63">
        <v>10</v>
      </c>
      <c r="G211" s="63"/>
      <c r="H211" s="63">
        <v>11</v>
      </c>
      <c r="I211" s="63">
        <v>12</v>
      </c>
      <c r="J211" s="63"/>
      <c r="K211" s="61">
        <v>3</v>
      </c>
      <c r="L211" t="s">
        <v>151</v>
      </c>
    </row>
    <row r="212" spans="1:13" outlineLevel="1" x14ac:dyDescent="0.25">
      <c r="A212" s="64">
        <f t="shared" si="31"/>
        <v>23</v>
      </c>
      <c r="B212" s="64" t="str">
        <f t="shared" si="30"/>
        <v/>
      </c>
      <c r="C212" s="62">
        <f t="shared" si="26"/>
        <v>4</v>
      </c>
      <c r="D212" s="62" t="str">
        <f t="shared" si="27"/>
        <v>A</v>
      </c>
      <c r="E212" s="63">
        <v>13</v>
      </c>
      <c r="F212" s="63">
        <v>14</v>
      </c>
      <c r="G212" s="63"/>
      <c r="H212" s="63">
        <v>15</v>
      </c>
      <c r="I212" s="63">
        <v>16</v>
      </c>
      <c r="J212" s="63"/>
      <c r="K212" s="61">
        <v>4</v>
      </c>
      <c r="L212" t="s">
        <v>151</v>
      </c>
    </row>
    <row r="213" spans="1:13" outlineLevel="1" x14ac:dyDescent="0.25">
      <c r="A213" s="64">
        <f t="shared" si="31"/>
        <v>23</v>
      </c>
      <c r="B213" s="64" t="str">
        <f t="shared" si="30"/>
        <v/>
      </c>
      <c r="C213" s="62">
        <f t="shared" si="26"/>
        <v>5</v>
      </c>
      <c r="D213" s="62" t="str">
        <f t="shared" si="27"/>
        <v>A</v>
      </c>
      <c r="E213" s="63">
        <v>17</v>
      </c>
      <c r="F213" s="63">
        <v>18</v>
      </c>
      <c r="G213" s="63"/>
      <c r="H213" s="63">
        <v>19</v>
      </c>
      <c r="I213" s="63">
        <v>20</v>
      </c>
      <c r="J213" s="63"/>
      <c r="K213" s="61">
        <v>5</v>
      </c>
      <c r="L213" t="s">
        <v>151</v>
      </c>
    </row>
    <row r="214" spans="1:13" outlineLevel="1" x14ac:dyDescent="0.25">
      <c r="A214" s="64">
        <f t="shared" si="31"/>
        <v>23</v>
      </c>
      <c r="B214" s="64" t="str">
        <f t="shared" si="30"/>
        <v/>
      </c>
      <c r="C214" s="62">
        <f t="shared" si="26"/>
        <v>1</v>
      </c>
      <c r="D214" s="62" t="str">
        <f t="shared" si="27"/>
        <v>B</v>
      </c>
      <c r="E214" s="63">
        <v>17</v>
      </c>
      <c r="F214" s="63">
        <v>11</v>
      </c>
      <c r="G214" s="63">
        <v>15</v>
      </c>
      <c r="H214" s="63">
        <v>7</v>
      </c>
      <c r="I214" s="63">
        <v>12</v>
      </c>
      <c r="J214" s="63">
        <v>18</v>
      </c>
      <c r="K214" s="61">
        <v>1</v>
      </c>
      <c r="L214" t="s">
        <v>152</v>
      </c>
    </row>
    <row r="215" spans="1:13" outlineLevel="1" x14ac:dyDescent="0.25">
      <c r="A215" s="64">
        <f t="shared" si="31"/>
        <v>23</v>
      </c>
      <c r="B215" s="64" t="str">
        <f t="shared" si="30"/>
        <v/>
      </c>
      <c r="C215" s="62">
        <f t="shared" si="26"/>
        <v>2</v>
      </c>
      <c r="D215" s="62" t="str">
        <f t="shared" si="27"/>
        <v>B</v>
      </c>
      <c r="E215" s="63">
        <v>9</v>
      </c>
      <c r="F215" s="63">
        <v>14</v>
      </c>
      <c r="G215" s="63">
        <v>16</v>
      </c>
      <c r="H215" s="63">
        <v>3</v>
      </c>
      <c r="I215" s="63">
        <v>20</v>
      </c>
      <c r="J215" s="63"/>
      <c r="K215" s="61">
        <v>2</v>
      </c>
      <c r="L215" t="s">
        <v>152</v>
      </c>
    </row>
    <row r="216" spans="1:13" outlineLevel="1" x14ac:dyDescent="0.25">
      <c r="A216" s="64">
        <f t="shared" si="31"/>
        <v>23</v>
      </c>
      <c r="B216" s="64" t="str">
        <f t="shared" si="30"/>
        <v/>
      </c>
      <c r="C216" s="62">
        <f t="shared" si="26"/>
        <v>3</v>
      </c>
      <c r="D216" s="62" t="str">
        <f t="shared" si="27"/>
        <v>B</v>
      </c>
      <c r="E216" s="63">
        <v>6</v>
      </c>
      <c r="F216" s="63">
        <v>23</v>
      </c>
      <c r="G216" s="63"/>
      <c r="H216" s="63">
        <v>4</v>
      </c>
      <c r="I216" s="63">
        <v>21</v>
      </c>
      <c r="J216" s="63"/>
      <c r="K216" s="61">
        <v>3</v>
      </c>
      <c r="L216" t="s">
        <v>152</v>
      </c>
    </row>
    <row r="217" spans="1:13" outlineLevel="1" x14ac:dyDescent="0.25">
      <c r="A217" s="64">
        <f t="shared" si="31"/>
        <v>23</v>
      </c>
      <c r="B217" s="64" t="str">
        <f t="shared" si="30"/>
        <v/>
      </c>
      <c r="C217" s="62">
        <f t="shared" si="26"/>
        <v>4</v>
      </c>
      <c r="D217" s="62" t="str">
        <f t="shared" si="27"/>
        <v>B</v>
      </c>
      <c r="E217" s="63">
        <v>5</v>
      </c>
      <c r="F217" s="63">
        <v>8</v>
      </c>
      <c r="G217" s="63"/>
      <c r="H217" s="63">
        <v>13</v>
      </c>
      <c r="I217" s="63">
        <v>22</v>
      </c>
      <c r="J217" s="63"/>
      <c r="K217" s="61">
        <v>4</v>
      </c>
      <c r="L217" t="s">
        <v>152</v>
      </c>
    </row>
    <row r="218" spans="1:13" outlineLevel="1" x14ac:dyDescent="0.25">
      <c r="A218" s="64">
        <f t="shared" si="31"/>
        <v>23</v>
      </c>
      <c r="B218" s="64" t="str">
        <f t="shared" si="30"/>
        <v/>
      </c>
      <c r="C218" s="62">
        <f t="shared" si="26"/>
        <v>5</v>
      </c>
      <c r="D218" s="62" t="str">
        <f t="shared" si="27"/>
        <v>B</v>
      </c>
      <c r="E218" s="63">
        <v>2</v>
      </c>
      <c r="F218" s="63">
        <v>19</v>
      </c>
      <c r="G218" s="63"/>
      <c r="H218" s="63">
        <v>1</v>
      </c>
      <c r="I218" s="63">
        <v>10</v>
      </c>
      <c r="J218" s="63"/>
      <c r="K218" s="61">
        <v>5</v>
      </c>
      <c r="L218" t="s">
        <v>152</v>
      </c>
    </row>
    <row r="219" spans="1:13" outlineLevel="1" x14ac:dyDescent="0.25">
      <c r="A219" s="64">
        <f t="shared" si="31"/>
        <v>23</v>
      </c>
      <c r="B219" s="64" t="str">
        <f t="shared" si="30"/>
        <v/>
      </c>
      <c r="C219" s="62">
        <f t="shared" si="26"/>
        <v>1</v>
      </c>
      <c r="D219" s="62" t="str">
        <f t="shared" si="27"/>
        <v>C</v>
      </c>
      <c r="E219" s="63">
        <v>19</v>
      </c>
      <c r="F219" s="63">
        <v>18</v>
      </c>
      <c r="G219" s="63">
        <v>21</v>
      </c>
      <c r="H219" s="63">
        <v>10</v>
      </c>
      <c r="I219" s="63">
        <v>13</v>
      </c>
      <c r="J219" s="63">
        <v>23</v>
      </c>
      <c r="K219" s="61">
        <v>1</v>
      </c>
      <c r="L219" t="s">
        <v>153</v>
      </c>
    </row>
    <row r="220" spans="1:13" outlineLevel="1" x14ac:dyDescent="0.25">
      <c r="A220" s="64">
        <f t="shared" si="31"/>
        <v>23</v>
      </c>
      <c r="B220" s="64" t="str">
        <f t="shared" si="30"/>
        <v/>
      </c>
      <c r="C220" s="62">
        <f t="shared" si="26"/>
        <v>2</v>
      </c>
      <c r="D220" s="62" t="str">
        <f t="shared" si="27"/>
        <v>C</v>
      </c>
      <c r="E220" s="63">
        <v>8</v>
      </c>
      <c r="F220" s="63">
        <v>20</v>
      </c>
      <c r="G220" s="63">
        <v>22</v>
      </c>
      <c r="H220" s="63">
        <v>11</v>
      </c>
      <c r="I220" s="63">
        <v>15</v>
      </c>
      <c r="J220" s="63"/>
      <c r="K220" s="61">
        <v>2</v>
      </c>
      <c r="L220" t="s">
        <v>153</v>
      </c>
    </row>
    <row r="221" spans="1:13" outlineLevel="1" x14ac:dyDescent="0.25">
      <c r="A221" s="64">
        <f t="shared" si="31"/>
        <v>23</v>
      </c>
      <c r="B221" s="64" t="str">
        <f t="shared" si="30"/>
        <v/>
      </c>
      <c r="C221" s="62">
        <f t="shared" si="26"/>
        <v>3</v>
      </c>
      <c r="D221" s="62" t="str">
        <f t="shared" si="27"/>
        <v>C</v>
      </c>
      <c r="E221" s="63">
        <v>2</v>
      </c>
      <c r="F221" s="63">
        <v>9</v>
      </c>
      <c r="G221" s="63"/>
      <c r="H221" s="63">
        <v>5</v>
      </c>
      <c r="I221" s="63">
        <v>14</v>
      </c>
      <c r="J221" s="63"/>
      <c r="K221" s="61">
        <v>3</v>
      </c>
      <c r="L221" t="s">
        <v>153</v>
      </c>
    </row>
    <row r="222" spans="1:13" outlineLevel="1" x14ac:dyDescent="0.25">
      <c r="A222" s="64">
        <f t="shared" si="31"/>
        <v>23</v>
      </c>
      <c r="B222" s="64" t="str">
        <f t="shared" si="30"/>
        <v/>
      </c>
      <c r="C222" s="62">
        <f t="shared" si="26"/>
        <v>4</v>
      </c>
      <c r="D222" s="62" t="str">
        <f t="shared" si="27"/>
        <v>C</v>
      </c>
      <c r="E222" s="63">
        <v>6</v>
      </c>
      <c r="F222" s="63">
        <v>17</v>
      </c>
      <c r="G222" s="63"/>
      <c r="H222" s="63">
        <v>3</v>
      </c>
      <c r="I222" s="63">
        <v>16</v>
      </c>
      <c r="J222" s="63"/>
      <c r="K222" s="61">
        <v>4</v>
      </c>
      <c r="L222" t="s">
        <v>153</v>
      </c>
    </row>
    <row r="223" spans="1:13" outlineLevel="1" x14ac:dyDescent="0.25">
      <c r="A223" s="64">
        <f t="shared" si="31"/>
        <v>23</v>
      </c>
      <c r="B223" s="64" t="str">
        <f t="shared" si="30"/>
        <v/>
      </c>
      <c r="C223" s="62">
        <f t="shared" si="26"/>
        <v>5</v>
      </c>
      <c r="D223" s="62" t="str">
        <f t="shared" si="27"/>
        <v>C</v>
      </c>
      <c r="E223" s="63">
        <v>1</v>
      </c>
      <c r="F223" s="63">
        <v>4</v>
      </c>
      <c r="G223" s="63"/>
      <c r="H223" s="63">
        <v>7</v>
      </c>
      <c r="I223" s="63">
        <v>12</v>
      </c>
      <c r="J223" s="63"/>
      <c r="K223" s="61">
        <v>5</v>
      </c>
      <c r="L223" t="s">
        <v>153</v>
      </c>
    </row>
    <row r="224" spans="1:13" outlineLevel="1" x14ac:dyDescent="0.25">
      <c r="A224" s="64">
        <f t="shared" si="31"/>
        <v>23</v>
      </c>
      <c r="B224" s="64" t="str">
        <f t="shared" si="30"/>
        <v/>
      </c>
      <c r="C224" s="62">
        <f t="shared" si="26"/>
        <v>1</v>
      </c>
      <c r="D224" s="62" t="str">
        <f t="shared" si="27"/>
        <v>D</v>
      </c>
      <c r="E224" s="62">
        <v>4</v>
      </c>
      <c r="F224" s="62">
        <v>6</v>
      </c>
      <c r="G224" s="62">
        <v>18</v>
      </c>
      <c r="H224" s="62">
        <v>14</v>
      </c>
      <c r="I224" s="62">
        <v>17</v>
      </c>
      <c r="J224" s="62">
        <v>22</v>
      </c>
      <c r="K224" s="61">
        <v>1</v>
      </c>
      <c r="L224" t="s">
        <v>154</v>
      </c>
    </row>
    <row r="225" spans="1:13" outlineLevel="1" x14ac:dyDescent="0.25">
      <c r="A225" s="64">
        <f t="shared" si="31"/>
        <v>23</v>
      </c>
      <c r="B225" s="64" t="str">
        <f t="shared" si="30"/>
        <v/>
      </c>
      <c r="C225" s="62">
        <f t="shared" si="26"/>
        <v>2</v>
      </c>
      <c r="D225" s="62" t="str">
        <f t="shared" si="27"/>
        <v>D</v>
      </c>
      <c r="E225" s="62">
        <v>3</v>
      </c>
      <c r="F225" s="62">
        <v>8</v>
      </c>
      <c r="G225" s="62">
        <v>15</v>
      </c>
      <c r="H225" s="62">
        <v>5</v>
      </c>
      <c r="I225" s="62">
        <v>19</v>
      </c>
      <c r="J225" s="62"/>
      <c r="K225" s="61">
        <v>2</v>
      </c>
      <c r="L225" t="s">
        <v>154</v>
      </c>
    </row>
    <row r="226" spans="1:13" outlineLevel="1" x14ac:dyDescent="0.25">
      <c r="A226" s="64">
        <f t="shared" si="31"/>
        <v>23</v>
      </c>
      <c r="B226" s="64" t="str">
        <f t="shared" si="30"/>
        <v/>
      </c>
      <c r="C226" s="62">
        <f t="shared" si="26"/>
        <v>3</v>
      </c>
      <c r="D226" s="62" t="str">
        <f t="shared" si="27"/>
        <v>D</v>
      </c>
      <c r="E226" s="62">
        <v>7</v>
      </c>
      <c r="F226" s="62">
        <v>9</v>
      </c>
      <c r="G226" s="62"/>
      <c r="H226" s="62">
        <v>16</v>
      </c>
      <c r="I226" s="62">
        <v>21</v>
      </c>
      <c r="J226" s="62"/>
      <c r="K226" s="61">
        <v>3</v>
      </c>
      <c r="L226" t="s">
        <v>154</v>
      </c>
    </row>
    <row r="227" spans="1:13" outlineLevel="1" x14ac:dyDescent="0.25">
      <c r="A227" s="64">
        <f t="shared" si="31"/>
        <v>23</v>
      </c>
      <c r="B227" s="64" t="str">
        <f t="shared" si="30"/>
        <v/>
      </c>
      <c r="C227" s="62">
        <f t="shared" si="26"/>
        <v>4</v>
      </c>
      <c r="D227" s="62" t="str">
        <f t="shared" si="27"/>
        <v>D</v>
      </c>
      <c r="E227" s="62">
        <v>12</v>
      </c>
      <c r="F227" s="62">
        <v>20</v>
      </c>
      <c r="G227" s="62"/>
      <c r="H227" s="62">
        <v>2</v>
      </c>
      <c r="I227" s="62">
        <v>13</v>
      </c>
      <c r="J227" s="62"/>
      <c r="K227" s="61">
        <v>4</v>
      </c>
      <c r="L227" t="s">
        <v>154</v>
      </c>
    </row>
    <row r="228" spans="1:13" ht="15.75" outlineLevel="1" thickBot="1" x14ac:dyDescent="0.3">
      <c r="A228" s="64">
        <f t="shared" si="31"/>
        <v>23</v>
      </c>
      <c r="B228" s="64" t="str">
        <f t="shared" si="30"/>
        <v/>
      </c>
      <c r="C228" s="62">
        <f t="shared" si="26"/>
        <v>5</v>
      </c>
      <c r="D228" s="62" t="str">
        <f t="shared" si="27"/>
        <v>D</v>
      </c>
      <c r="E228" s="62">
        <v>10</v>
      </c>
      <c r="F228" s="62">
        <v>11</v>
      </c>
      <c r="G228" s="62"/>
      <c r="H228" s="62">
        <v>1</v>
      </c>
      <c r="I228" s="62">
        <v>23</v>
      </c>
      <c r="J228" s="62"/>
      <c r="K228" s="61">
        <v>5</v>
      </c>
      <c r="L228" t="s">
        <v>154</v>
      </c>
    </row>
    <row r="229" spans="1:13" ht="15.75" outlineLevel="1" thickTop="1" x14ac:dyDescent="0.25">
      <c r="A229" s="52">
        <v>24</v>
      </c>
      <c r="B229" s="52" t="str">
        <f t="shared" si="30"/>
        <v/>
      </c>
      <c r="C229" s="58">
        <f t="shared" si="26"/>
        <v>1</v>
      </c>
      <c r="D229" s="58" t="str">
        <f t="shared" si="27"/>
        <v>A</v>
      </c>
      <c r="E229" s="59">
        <v>12</v>
      </c>
      <c r="F229" s="59">
        <v>18</v>
      </c>
      <c r="G229" s="59"/>
      <c r="H229" s="59">
        <v>5</v>
      </c>
      <c r="I229" s="59">
        <v>8</v>
      </c>
      <c r="J229" s="59"/>
      <c r="K229" s="61">
        <v>1</v>
      </c>
      <c r="L229" t="s">
        <v>151</v>
      </c>
      <c r="M229" s="186" t="s">
        <v>281</v>
      </c>
    </row>
    <row r="230" spans="1:13" outlineLevel="1" x14ac:dyDescent="0.25">
      <c r="A230" s="52">
        <f t="shared" ref="A230:A252" si="32">A229</f>
        <v>24</v>
      </c>
      <c r="B230" s="52" t="str">
        <f t="shared" si="30"/>
        <v/>
      </c>
      <c r="C230" s="58">
        <f t="shared" ref="C230:C293" si="33">K230</f>
        <v>2</v>
      </c>
      <c r="D230" s="58" t="str">
        <f t="shared" ref="D230:D293" si="34">IF(C230="","",L230)</f>
        <v>A</v>
      </c>
      <c r="E230" s="59">
        <v>1</v>
      </c>
      <c r="F230" s="59">
        <v>16</v>
      </c>
      <c r="G230" s="59"/>
      <c r="H230" s="59">
        <v>17</v>
      </c>
      <c r="I230" s="59">
        <v>24</v>
      </c>
      <c r="J230" s="59"/>
      <c r="K230" s="61">
        <v>2</v>
      </c>
      <c r="L230" t="s">
        <v>151</v>
      </c>
    </row>
    <row r="231" spans="1:13" outlineLevel="1" x14ac:dyDescent="0.25">
      <c r="A231" s="52">
        <f t="shared" si="32"/>
        <v>24</v>
      </c>
      <c r="B231" s="52" t="str">
        <f t="shared" si="30"/>
        <v/>
      </c>
      <c r="C231" s="58">
        <f t="shared" si="33"/>
        <v>3</v>
      </c>
      <c r="D231" s="58" t="str">
        <f t="shared" si="34"/>
        <v>A</v>
      </c>
      <c r="E231" s="59">
        <v>2</v>
      </c>
      <c r="F231" s="59">
        <v>21</v>
      </c>
      <c r="G231" s="59"/>
      <c r="H231" s="59">
        <v>11</v>
      </c>
      <c r="I231" s="59">
        <v>13</v>
      </c>
      <c r="J231" s="59"/>
      <c r="K231" s="61">
        <v>3</v>
      </c>
      <c r="L231" t="s">
        <v>151</v>
      </c>
    </row>
    <row r="232" spans="1:13" outlineLevel="1" x14ac:dyDescent="0.25">
      <c r="A232" s="52">
        <f t="shared" si="32"/>
        <v>24</v>
      </c>
      <c r="B232" s="52" t="str">
        <f t="shared" si="30"/>
        <v/>
      </c>
      <c r="C232" s="58">
        <f t="shared" si="33"/>
        <v>4</v>
      </c>
      <c r="D232" s="58" t="str">
        <f t="shared" si="34"/>
        <v>A</v>
      </c>
      <c r="E232" s="59">
        <v>3</v>
      </c>
      <c r="F232" s="59">
        <v>7</v>
      </c>
      <c r="G232" s="59"/>
      <c r="H232" s="59">
        <v>9</v>
      </c>
      <c r="I232" s="59">
        <v>20</v>
      </c>
      <c r="J232" s="59"/>
      <c r="K232" s="61">
        <v>4</v>
      </c>
      <c r="L232" t="s">
        <v>151</v>
      </c>
    </row>
    <row r="233" spans="1:13" outlineLevel="1" x14ac:dyDescent="0.25">
      <c r="A233" s="52">
        <f t="shared" si="32"/>
        <v>24</v>
      </c>
      <c r="B233" s="52" t="str">
        <f t="shared" si="30"/>
        <v/>
      </c>
      <c r="C233" s="58">
        <f t="shared" si="33"/>
        <v>5</v>
      </c>
      <c r="D233" s="58" t="str">
        <f t="shared" si="34"/>
        <v>A</v>
      </c>
      <c r="E233" s="59">
        <v>15</v>
      </c>
      <c r="F233" s="59">
        <v>22</v>
      </c>
      <c r="G233" s="59"/>
      <c r="H233" s="59">
        <v>14</v>
      </c>
      <c r="I233" s="59">
        <v>23</v>
      </c>
      <c r="J233" s="59"/>
      <c r="K233" s="61">
        <v>5</v>
      </c>
      <c r="L233" t="s">
        <v>151</v>
      </c>
    </row>
    <row r="234" spans="1:13" outlineLevel="1" x14ac:dyDescent="0.25">
      <c r="A234" s="52">
        <f t="shared" si="32"/>
        <v>24</v>
      </c>
      <c r="B234" s="52" t="str">
        <f t="shared" si="30"/>
        <v/>
      </c>
      <c r="C234" s="58">
        <f t="shared" si="33"/>
        <v>6</v>
      </c>
      <c r="D234" s="58" t="str">
        <f t="shared" si="34"/>
        <v>A</v>
      </c>
      <c r="E234" s="59">
        <v>4</v>
      </c>
      <c r="F234" s="59">
        <v>10</v>
      </c>
      <c r="G234" s="59"/>
      <c r="H234" s="59">
        <v>6</v>
      </c>
      <c r="I234" s="59">
        <v>19</v>
      </c>
      <c r="J234" s="59"/>
      <c r="K234" s="61">
        <v>6</v>
      </c>
      <c r="L234" t="s">
        <v>151</v>
      </c>
    </row>
    <row r="235" spans="1:13" outlineLevel="1" x14ac:dyDescent="0.25">
      <c r="A235" s="52">
        <f t="shared" si="32"/>
        <v>24</v>
      </c>
      <c r="B235" s="52" t="str">
        <f t="shared" si="30"/>
        <v/>
      </c>
      <c r="C235" s="58">
        <f t="shared" si="33"/>
        <v>1</v>
      </c>
      <c r="D235" s="58" t="str">
        <f t="shared" si="34"/>
        <v>B</v>
      </c>
      <c r="E235" s="59">
        <v>19</v>
      </c>
      <c r="F235" s="59">
        <v>22</v>
      </c>
      <c r="G235" s="59"/>
      <c r="H235" s="59">
        <v>1</v>
      </c>
      <c r="I235" s="59">
        <v>8</v>
      </c>
      <c r="J235" s="59"/>
      <c r="K235" s="61">
        <v>1</v>
      </c>
      <c r="L235" t="s">
        <v>152</v>
      </c>
    </row>
    <row r="236" spans="1:13" outlineLevel="1" x14ac:dyDescent="0.25">
      <c r="A236" s="52">
        <f t="shared" si="32"/>
        <v>24</v>
      </c>
      <c r="B236" s="52" t="str">
        <f t="shared" si="30"/>
        <v/>
      </c>
      <c r="C236" s="58">
        <f t="shared" si="33"/>
        <v>2</v>
      </c>
      <c r="D236" s="58" t="str">
        <f t="shared" si="34"/>
        <v>B</v>
      </c>
      <c r="E236" s="59">
        <v>10</v>
      </c>
      <c r="F236" s="59">
        <v>24</v>
      </c>
      <c r="G236" s="59"/>
      <c r="H236" s="59">
        <v>13</v>
      </c>
      <c r="I236" s="59">
        <v>15</v>
      </c>
      <c r="J236" s="59"/>
      <c r="K236" s="61">
        <v>2</v>
      </c>
      <c r="L236" t="s">
        <v>152</v>
      </c>
    </row>
    <row r="237" spans="1:13" outlineLevel="1" x14ac:dyDescent="0.25">
      <c r="A237" s="52">
        <f t="shared" si="32"/>
        <v>24</v>
      </c>
      <c r="B237" s="52" t="str">
        <f t="shared" si="30"/>
        <v/>
      </c>
      <c r="C237" s="58">
        <f t="shared" si="33"/>
        <v>3</v>
      </c>
      <c r="D237" s="58" t="str">
        <f t="shared" si="34"/>
        <v>B</v>
      </c>
      <c r="E237" s="59">
        <v>5</v>
      </c>
      <c r="F237" s="59">
        <v>7</v>
      </c>
      <c r="G237" s="59"/>
      <c r="H237" s="59">
        <v>6</v>
      </c>
      <c r="I237" s="59">
        <v>21</v>
      </c>
      <c r="J237" s="59"/>
      <c r="K237" s="61">
        <v>3</v>
      </c>
      <c r="L237" t="s">
        <v>152</v>
      </c>
    </row>
    <row r="238" spans="1:13" outlineLevel="1" x14ac:dyDescent="0.25">
      <c r="A238" s="52">
        <f t="shared" si="32"/>
        <v>24</v>
      </c>
      <c r="B238" s="52" t="str">
        <f t="shared" si="30"/>
        <v/>
      </c>
      <c r="C238" s="58">
        <f t="shared" si="33"/>
        <v>4</v>
      </c>
      <c r="D238" s="58" t="str">
        <f t="shared" si="34"/>
        <v>B</v>
      </c>
      <c r="E238" s="59">
        <v>4</v>
      </c>
      <c r="F238" s="59">
        <v>16</v>
      </c>
      <c r="G238" s="59"/>
      <c r="H238" s="59">
        <v>2</v>
      </c>
      <c r="I238" s="59">
        <v>9</v>
      </c>
      <c r="J238" s="59"/>
      <c r="K238" s="61">
        <v>4</v>
      </c>
      <c r="L238" t="s">
        <v>152</v>
      </c>
    </row>
    <row r="239" spans="1:13" outlineLevel="1" x14ac:dyDescent="0.25">
      <c r="A239" s="52">
        <f t="shared" si="32"/>
        <v>24</v>
      </c>
      <c r="B239" s="52" t="str">
        <f t="shared" si="30"/>
        <v/>
      </c>
      <c r="C239" s="58">
        <f t="shared" si="33"/>
        <v>5</v>
      </c>
      <c r="D239" s="58" t="str">
        <f t="shared" si="34"/>
        <v>B</v>
      </c>
      <c r="E239" s="59">
        <v>3</v>
      </c>
      <c r="F239" s="59">
        <v>23</v>
      </c>
      <c r="G239" s="59"/>
      <c r="H239" s="59">
        <v>17</v>
      </c>
      <c r="I239" s="59">
        <v>18</v>
      </c>
      <c r="J239" s="59"/>
      <c r="K239" s="61">
        <v>5</v>
      </c>
      <c r="L239" t="s">
        <v>152</v>
      </c>
    </row>
    <row r="240" spans="1:13" outlineLevel="1" x14ac:dyDescent="0.25">
      <c r="A240" s="52">
        <f t="shared" si="32"/>
        <v>24</v>
      </c>
      <c r="B240" s="52" t="str">
        <f t="shared" si="30"/>
        <v/>
      </c>
      <c r="C240" s="58">
        <f t="shared" si="33"/>
        <v>6</v>
      </c>
      <c r="D240" s="58" t="str">
        <f t="shared" si="34"/>
        <v>B</v>
      </c>
      <c r="E240" s="59">
        <v>12</v>
      </c>
      <c r="F240" s="59">
        <v>14</v>
      </c>
      <c r="G240" s="59"/>
      <c r="H240" s="59">
        <v>11</v>
      </c>
      <c r="I240" s="59">
        <v>20</v>
      </c>
      <c r="J240" s="59"/>
      <c r="K240" s="61">
        <v>6</v>
      </c>
      <c r="L240" t="s">
        <v>152</v>
      </c>
    </row>
    <row r="241" spans="1:13" outlineLevel="1" x14ac:dyDescent="0.25">
      <c r="A241" s="52">
        <f t="shared" si="32"/>
        <v>24</v>
      </c>
      <c r="B241" s="52" t="str">
        <f t="shared" si="30"/>
        <v/>
      </c>
      <c r="C241" s="58">
        <f t="shared" si="33"/>
        <v>1</v>
      </c>
      <c r="D241" s="58" t="str">
        <f t="shared" si="34"/>
        <v>C</v>
      </c>
      <c r="E241" s="59">
        <v>1</v>
      </c>
      <c r="F241" s="59">
        <v>3</v>
      </c>
      <c r="G241" s="59"/>
      <c r="H241" s="59">
        <v>4</v>
      </c>
      <c r="I241" s="59">
        <v>12</v>
      </c>
      <c r="J241" s="59"/>
      <c r="K241" s="61">
        <v>1</v>
      </c>
      <c r="L241" t="s">
        <v>153</v>
      </c>
    </row>
    <row r="242" spans="1:13" outlineLevel="1" x14ac:dyDescent="0.25">
      <c r="A242" s="52">
        <f t="shared" si="32"/>
        <v>24</v>
      </c>
      <c r="B242" s="52" t="str">
        <f t="shared" si="30"/>
        <v/>
      </c>
      <c r="C242" s="58">
        <f t="shared" si="33"/>
        <v>2</v>
      </c>
      <c r="D242" s="58" t="str">
        <f t="shared" si="34"/>
        <v>C</v>
      </c>
      <c r="E242" s="59">
        <v>5</v>
      </c>
      <c r="F242" s="59">
        <v>9</v>
      </c>
      <c r="G242" s="59"/>
      <c r="H242" s="59">
        <v>13</v>
      </c>
      <c r="I242" s="59">
        <v>19</v>
      </c>
      <c r="J242" s="59"/>
      <c r="K242" s="61">
        <v>2</v>
      </c>
      <c r="L242" t="s">
        <v>153</v>
      </c>
    </row>
    <row r="243" spans="1:13" outlineLevel="1" x14ac:dyDescent="0.25">
      <c r="A243" s="52">
        <f t="shared" si="32"/>
        <v>24</v>
      </c>
      <c r="B243" s="52" t="str">
        <f t="shared" si="30"/>
        <v/>
      </c>
      <c r="C243" s="58">
        <f t="shared" si="33"/>
        <v>3</v>
      </c>
      <c r="D243" s="58" t="str">
        <f t="shared" si="34"/>
        <v>C</v>
      </c>
      <c r="E243" s="59">
        <v>10</v>
      </c>
      <c r="F243" s="59">
        <v>11</v>
      </c>
      <c r="G243" s="59"/>
      <c r="H243" s="59">
        <v>8</v>
      </c>
      <c r="I243" s="59">
        <v>23</v>
      </c>
      <c r="J243" s="59"/>
      <c r="K243" s="61">
        <v>3</v>
      </c>
      <c r="L243" t="s">
        <v>153</v>
      </c>
    </row>
    <row r="244" spans="1:13" outlineLevel="1" x14ac:dyDescent="0.25">
      <c r="A244" s="52">
        <f t="shared" si="32"/>
        <v>24</v>
      </c>
      <c r="B244" s="52" t="str">
        <f t="shared" si="30"/>
        <v/>
      </c>
      <c r="C244" s="58">
        <f t="shared" si="33"/>
        <v>4</v>
      </c>
      <c r="D244" s="58" t="str">
        <f t="shared" si="34"/>
        <v>C</v>
      </c>
      <c r="E244" s="59">
        <v>7</v>
      </c>
      <c r="F244" s="59">
        <v>17</v>
      </c>
      <c r="G244" s="59"/>
      <c r="H244" s="59">
        <v>2</v>
      </c>
      <c r="I244" s="59">
        <v>15</v>
      </c>
      <c r="J244" s="59"/>
      <c r="K244" s="61">
        <v>4</v>
      </c>
      <c r="L244" t="s">
        <v>153</v>
      </c>
    </row>
    <row r="245" spans="1:13" outlineLevel="1" x14ac:dyDescent="0.25">
      <c r="A245" s="52">
        <f t="shared" si="32"/>
        <v>24</v>
      </c>
      <c r="B245" s="52" t="str">
        <f t="shared" si="30"/>
        <v/>
      </c>
      <c r="C245" s="58">
        <f t="shared" si="33"/>
        <v>5</v>
      </c>
      <c r="D245" s="58" t="str">
        <f t="shared" si="34"/>
        <v>C</v>
      </c>
      <c r="E245" s="59">
        <v>14</v>
      </c>
      <c r="F245" s="59">
        <v>24</v>
      </c>
      <c r="G245" s="59"/>
      <c r="H245" s="59">
        <v>18</v>
      </c>
      <c r="I245" s="59">
        <v>21</v>
      </c>
      <c r="J245" s="59"/>
      <c r="K245" s="61">
        <v>5</v>
      </c>
      <c r="L245" t="s">
        <v>153</v>
      </c>
    </row>
    <row r="246" spans="1:13" outlineLevel="1" x14ac:dyDescent="0.25">
      <c r="A246" s="52">
        <f t="shared" si="32"/>
        <v>24</v>
      </c>
      <c r="B246" s="52" t="str">
        <f t="shared" si="30"/>
        <v/>
      </c>
      <c r="C246" s="58">
        <f t="shared" si="33"/>
        <v>6</v>
      </c>
      <c r="D246" s="58" t="str">
        <f t="shared" si="34"/>
        <v>C</v>
      </c>
      <c r="E246" s="59">
        <v>20</v>
      </c>
      <c r="F246" s="59">
        <v>22</v>
      </c>
      <c r="G246" s="59"/>
      <c r="H246" s="59">
        <v>6</v>
      </c>
      <c r="I246" s="59">
        <v>16</v>
      </c>
      <c r="J246" s="59"/>
      <c r="K246" s="61">
        <v>6</v>
      </c>
      <c r="L246" t="s">
        <v>153</v>
      </c>
    </row>
    <row r="247" spans="1:13" outlineLevel="1" x14ac:dyDescent="0.25">
      <c r="A247" s="52">
        <f t="shared" si="32"/>
        <v>24</v>
      </c>
      <c r="B247" s="52" t="str">
        <f t="shared" si="30"/>
        <v/>
      </c>
      <c r="C247" s="58">
        <f t="shared" si="33"/>
        <v>1</v>
      </c>
      <c r="D247" s="58" t="str">
        <f t="shared" si="34"/>
        <v>D</v>
      </c>
      <c r="E247" s="59">
        <v>1</v>
      </c>
      <c r="F247" s="59">
        <v>2</v>
      </c>
      <c r="G247" s="59"/>
      <c r="H247" s="59">
        <v>18</v>
      </c>
      <c r="I247" s="59">
        <v>20</v>
      </c>
      <c r="J247" s="59"/>
      <c r="K247" s="61">
        <v>1</v>
      </c>
      <c r="L247" t="s">
        <v>154</v>
      </c>
    </row>
    <row r="248" spans="1:13" outlineLevel="1" x14ac:dyDescent="0.25">
      <c r="A248" s="52">
        <f t="shared" si="32"/>
        <v>24</v>
      </c>
      <c r="B248" s="52" t="str">
        <f t="shared" si="30"/>
        <v/>
      </c>
      <c r="C248" s="58">
        <f t="shared" si="33"/>
        <v>2</v>
      </c>
      <c r="D248" s="58" t="str">
        <f t="shared" si="34"/>
        <v>D</v>
      </c>
      <c r="E248" s="59">
        <v>8</v>
      </c>
      <c r="F248" s="59">
        <v>21</v>
      </c>
      <c r="G248" s="59"/>
      <c r="H248" s="59">
        <v>3</v>
      </c>
      <c r="I248" s="59">
        <v>16</v>
      </c>
      <c r="J248" s="59"/>
      <c r="K248" s="61">
        <v>2</v>
      </c>
      <c r="L248" t="s">
        <v>154</v>
      </c>
    </row>
    <row r="249" spans="1:13" outlineLevel="1" x14ac:dyDescent="0.25">
      <c r="A249" s="52">
        <f t="shared" si="32"/>
        <v>24</v>
      </c>
      <c r="B249" s="52" t="str">
        <f t="shared" si="30"/>
        <v/>
      </c>
      <c r="C249" s="58">
        <f t="shared" si="33"/>
        <v>3</v>
      </c>
      <c r="D249" s="58" t="str">
        <f t="shared" si="34"/>
        <v>D</v>
      </c>
      <c r="E249" s="59">
        <v>9</v>
      </c>
      <c r="F249" s="59">
        <v>15</v>
      </c>
      <c r="G249" s="59"/>
      <c r="H249" s="59">
        <v>6</v>
      </c>
      <c r="I249" s="59">
        <v>11</v>
      </c>
      <c r="J249" s="59"/>
      <c r="K249" s="61">
        <v>3</v>
      </c>
      <c r="L249" t="s">
        <v>154</v>
      </c>
    </row>
    <row r="250" spans="1:13" outlineLevel="1" x14ac:dyDescent="0.25">
      <c r="A250" s="52">
        <f t="shared" si="32"/>
        <v>24</v>
      </c>
      <c r="B250" s="52" t="str">
        <f t="shared" si="30"/>
        <v/>
      </c>
      <c r="C250" s="58">
        <f t="shared" si="33"/>
        <v>4</v>
      </c>
      <c r="D250" s="58" t="str">
        <f t="shared" si="34"/>
        <v>D</v>
      </c>
      <c r="E250" s="59">
        <v>7</v>
      </c>
      <c r="F250" s="59">
        <v>14</v>
      </c>
      <c r="G250" s="59"/>
      <c r="H250" s="59">
        <v>4</v>
      </c>
      <c r="I250" s="59">
        <v>13</v>
      </c>
      <c r="J250" s="59"/>
      <c r="K250" s="61">
        <v>4</v>
      </c>
      <c r="L250" t="s">
        <v>154</v>
      </c>
    </row>
    <row r="251" spans="1:13" outlineLevel="1" x14ac:dyDescent="0.25">
      <c r="A251" s="52">
        <f t="shared" si="32"/>
        <v>24</v>
      </c>
      <c r="B251" s="52" t="str">
        <f t="shared" si="30"/>
        <v/>
      </c>
      <c r="C251" s="58">
        <f t="shared" si="33"/>
        <v>5</v>
      </c>
      <c r="D251" s="58" t="str">
        <f t="shared" si="34"/>
        <v>D</v>
      </c>
      <c r="E251" s="59">
        <v>17</v>
      </c>
      <c r="F251" s="59">
        <v>22</v>
      </c>
      <c r="G251" s="59"/>
      <c r="H251" s="59">
        <v>5</v>
      </c>
      <c r="I251" s="59">
        <v>10</v>
      </c>
      <c r="J251" s="59"/>
      <c r="K251" s="61">
        <v>5</v>
      </c>
      <c r="L251" t="s">
        <v>154</v>
      </c>
    </row>
    <row r="252" spans="1:13" ht="15.75" outlineLevel="1" thickBot="1" x14ac:dyDescent="0.3">
      <c r="A252" s="52">
        <f t="shared" si="32"/>
        <v>24</v>
      </c>
      <c r="B252" s="52" t="str">
        <f t="shared" si="30"/>
        <v/>
      </c>
      <c r="C252" s="58">
        <f t="shared" si="33"/>
        <v>6</v>
      </c>
      <c r="D252" s="58" t="str">
        <f t="shared" si="34"/>
        <v>D</v>
      </c>
      <c r="E252" s="59">
        <v>12</v>
      </c>
      <c r="F252" s="59">
        <v>19</v>
      </c>
      <c r="G252" s="59"/>
      <c r="H252" s="59">
        <v>23</v>
      </c>
      <c r="I252" s="59">
        <v>24</v>
      </c>
      <c r="J252" s="59"/>
      <c r="K252" s="61">
        <v>6</v>
      </c>
      <c r="L252" t="s">
        <v>154</v>
      </c>
    </row>
    <row r="253" spans="1:13" ht="15.75" outlineLevel="1" thickTop="1" x14ac:dyDescent="0.25">
      <c r="A253" s="64">
        <v>25</v>
      </c>
      <c r="B253" s="64" t="str">
        <f t="shared" si="30"/>
        <v/>
      </c>
      <c r="C253" s="62">
        <f t="shared" si="33"/>
        <v>1</v>
      </c>
      <c r="D253" s="62" t="str">
        <f t="shared" si="34"/>
        <v>A</v>
      </c>
      <c r="E253" s="63">
        <v>20</v>
      </c>
      <c r="F253" s="63">
        <v>25</v>
      </c>
      <c r="G253" s="63">
        <v>1</v>
      </c>
      <c r="H253" s="63">
        <v>24</v>
      </c>
      <c r="I253" s="63">
        <v>11</v>
      </c>
      <c r="J253" s="63"/>
      <c r="K253" s="61">
        <v>1</v>
      </c>
      <c r="L253" t="s">
        <v>151</v>
      </c>
      <c r="M253" s="186" t="s">
        <v>281</v>
      </c>
    </row>
    <row r="254" spans="1:13" outlineLevel="1" x14ac:dyDescent="0.25">
      <c r="A254" s="64">
        <f t="shared" ref="A254:A276" si="35">A253</f>
        <v>25</v>
      </c>
      <c r="B254" s="64" t="str">
        <f t="shared" si="30"/>
        <v/>
      </c>
      <c r="C254" s="62">
        <f t="shared" si="33"/>
        <v>2</v>
      </c>
      <c r="D254" s="62" t="str">
        <f t="shared" si="34"/>
        <v>A</v>
      </c>
      <c r="E254" s="63">
        <v>7</v>
      </c>
      <c r="F254" s="63">
        <v>19</v>
      </c>
      <c r="G254" s="63"/>
      <c r="H254" s="63">
        <v>8</v>
      </c>
      <c r="I254" s="63">
        <v>9</v>
      </c>
      <c r="J254" s="63"/>
      <c r="K254" s="61">
        <v>2</v>
      </c>
      <c r="L254" t="s">
        <v>151</v>
      </c>
    </row>
    <row r="255" spans="1:13" outlineLevel="1" x14ac:dyDescent="0.25">
      <c r="A255" s="64">
        <f t="shared" si="35"/>
        <v>25</v>
      </c>
      <c r="B255" s="64" t="str">
        <f t="shared" si="30"/>
        <v/>
      </c>
      <c r="C255" s="62">
        <f t="shared" si="33"/>
        <v>3</v>
      </c>
      <c r="D255" s="62" t="str">
        <f t="shared" si="34"/>
        <v>A</v>
      </c>
      <c r="E255" s="63">
        <v>12</v>
      </c>
      <c r="F255" s="63">
        <v>23</v>
      </c>
      <c r="G255" s="63"/>
      <c r="H255" s="63">
        <v>16</v>
      </c>
      <c r="I255" s="63">
        <v>22</v>
      </c>
      <c r="J255" s="63"/>
      <c r="K255" s="61">
        <v>3</v>
      </c>
      <c r="L255" t="s">
        <v>151</v>
      </c>
    </row>
    <row r="256" spans="1:13" outlineLevel="1" x14ac:dyDescent="0.25">
      <c r="A256" s="64">
        <f t="shared" si="35"/>
        <v>25</v>
      </c>
      <c r="B256" s="64" t="str">
        <f t="shared" si="30"/>
        <v/>
      </c>
      <c r="C256" s="62">
        <f t="shared" si="33"/>
        <v>4</v>
      </c>
      <c r="D256" s="62" t="str">
        <f t="shared" si="34"/>
        <v>A</v>
      </c>
      <c r="E256" s="63">
        <v>17</v>
      </c>
      <c r="F256" s="63">
        <v>21</v>
      </c>
      <c r="G256" s="63"/>
      <c r="H256" s="63">
        <v>6</v>
      </c>
      <c r="I256" s="63">
        <v>18</v>
      </c>
      <c r="J256" s="63"/>
      <c r="K256" s="61">
        <v>4</v>
      </c>
      <c r="L256" t="s">
        <v>151</v>
      </c>
    </row>
    <row r="257" spans="1:12" outlineLevel="1" x14ac:dyDescent="0.25">
      <c r="A257" s="64">
        <f t="shared" si="35"/>
        <v>25</v>
      </c>
      <c r="B257" s="64" t="str">
        <f t="shared" si="30"/>
        <v/>
      </c>
      <c r="C257" s="62">
        <f t="shared" si="33"/>
        <v>5</v>
      </c>
      <c r="D257" s="62" t="str">
        <f t="shared" si="34"/>
        <v>A</v>
      </c>
      <c r="E257" s="63">
        <v>5</v>
      </c>
      <c r="F257" s="63">
        <v>13</v>
      </c>
      <c r="G257" s="63"/>
      <c r="H257" s="63">
        <v>4</v>
      </c>
      <c r="I257" s="63">
        <v>10</v>
      </c>
      <c r="J257" s="63"/>
      <c r="K257" s="61">
        <v>5</v>
      </c>
      <c r="L257" t="s">
        <v>151</v>
      </c>
    </row>
    <row r="258" spans="1:12" outlineLevel="1" x14ac:dyDescent="0.25">
      <c r="A258" s="64">
        <f t="shared" si="35"/>
        <v>25</v>
      </c>
      <c r="B258" s="64" t="str">
        <f t="shared" si="30"/>
        <v/>
      </c>
      <c r="C258" s="62">
        <f t="shared" si="33"/>
        <v>6</v>
      </c>
      <c r="D258" s="62" t="str">
        <f t="shared" si="34"/>
        <v>A</v>
      </c>
      <c r="E258" s="63">
        <v>2</v>
      </c>
      <c r="F258" s="63">
        <v>3</v>
      </c>
      <c r="G258" s="63"/>
      <c r="H258" s="63">
        <v>14</v>
      </c>
      <c r="I258" s="63">
        <v>15</v>
      </c>
      <c r="J258" s="63"/>
      <c r="K258" s="61">
        <v>6</v>
      </c>
      <c r="L258" t="s">
        <v>151</v>
      </c>
    </row>
    <row r="259" spans="1:12" outlineLevel="1" x14ac:dyDescent="0.25">
      <c r="A259" s="64">
        <f t="shared" si="35"/>
        <v>25</v>
      </c>
      <c r="B259" s="64" t="str">
        <f t="shared" si="30"/>
        <v/>
      </c>
      <c r="C259" s="62">
        <f t="shared" si="33"/>
        <v>1</v>
      </c>
      <c r="D259" s="62" t="str">
        <f t="shared" si="34"/>
        <v>B</v>
      </c>
      <c r="E259" s="63">
        <v>18</v>
      </c>
      <c r="F259" s="63">
        <v>19</v>
      </c>
      <c r="G259" s="63">
        <v>13</v>
      </c>
      <c r="H259" s="63">
        <v>4</v>
      </c>
      <c r="I259" s="63">
        <v>20</v>
      </c>
      <c r="J259" s="63"/>
      <c r="K259" s="61">
        <v>1</v>
      </c>
      <c r="L259" t="s">
        <v>152</v>
      </c>
    </row>
    <row r="260" spans="1:12" outlineLevel="1" x14ac:dyDescent="0.25">
      <c r="A260" s="64">
        <f t="shared" si="35"/>
        <v>25</v>
      </c>
      <c r="B260" s="64" t="str">
        <f t="shared" si="30"/>
        <v/>
      </c>
      <c r="C260" s="62">
        <f t="shared" si="33"/>
        <v>2</v>
      </c>
      <c r="D260" s="62" t="str">
        <f t="shared" si="34"/>
        <v>B</v>
      </c>
      <c r="E260" s="63">
        <v>16</v>
      </c>
      <c r="F260" s="63">
        <v>24</v>
      </c>
      <c r="G260" s="63"/>
      <c r="H260" s="63">
        <v>8</v>
      </c>
      <c r="I260" s="63">
        <v>11</v>
      </c>
      <c r="J260" s="63"/>
      <c r="K260" s="61">
        <v>2</v>
      </c>
      <c r="L260" t="s">
        <v>152</v>
      </c>
    </row>
    <row r="261" spans="1:12" outlineLevel="1" x14ac:dyDescent="0.25">
      <c r="A261" s="64">
        <f t="shared" si="35"/>
        <v>25</v>
      </c>
      <c r="B261" s="64" t="str">
        <f t="shared" ref="B261:B324" si="36">IF(A261&lt;&gt;$B$3,"",$B$3&amp;"-"&amp;D261&amp;"-"&amp;C261)</f>
        <v/>
      </c>
      <c r="C261" s="62">
        <f t="shared" si="33"/>
        <v>3</v>
      </c>
      <c r="D261" s="62" t="str">
        <f t="shared" si="34"/>
        <v>B</v>
      </c>
      <c r="E261" s="63">
        <v>12</v>
      </c>
      <c r="F261" s="63">
        <v>15</v>
      </c>
      <c r="G261" s="63"/>
      <c r="H261" s="63">
        <v>7</v>
      </c>
      <c r="I261" s="63">
        <v>17</v>
      </c>
      <c r="J261" s="63"/>
      <c r="K261" s="61">
        <v>3</v>
      </c>
      <c r="L261" t="s">
        <v>152</v>
      </c>
    </row>
    <row r="262" spans="1:12" outlineLevel="1" x14ac:dyDescent="0.25">
      <c r="A262" s="64">
        <f t="shared" si="35"/>
        <v>25</v>
      </c>
      <c r="B262" s="64" t="str">
        <f t="shared" si="36"/>
        <v/>
      </c>
      <c r="C262" s="62">
        <f t="shared" si="33"/>
        <v>4</v>
      </c>
      <c r="D262" s="62" t="str">
        <f t="shared" si="34"/>
        <v>B</v>
      </c>
      <c r="E262" s="63">
        <v>10</v>
      </c>
      <c r="F262" s="63">
        <v>22</v>
      </c>
      <c r="G262" s="63"/>
      <c r="H262" s="63">
        <v>3</v>
      </c>
      <c r="I262" s="63">
        <v>21</v>
      </c>
      <c r="J262" s="63"/>
      <c r="K262" s="61">
        <v>4</v>
      </c>
      <c r="L262" t="s">
        <v>152</v>
      </c>
    </row>
    <row r="263" spans="1:12" outlineLevel="1" x14ac:dyDescent="0.25">
      <c r="A263" s="64">
        <f t="shared" si="35"/>
        <v>25</v>
      </c>
      <c r="B263" s="64" t="str">
        <f t="shared" si="36"/>
        <v/>
      </c>
      <c r="C263" s="62">
        <f t="shared" si="33"/>
        <v>5</v>
      </c>
      <c r="D263" s="62" t="str">
        <f t="shared" si="34"/>
        <v>B</v>
      </c>
      <c r="E263" s="63">
        <v>6</v>
      </c>
      <c r="F263" s="63">
        <v>14</v>
      </c>
      <c r="G263" s="63"/>
      <c r="H263" s="63">
        <v>5</v>
      </c>
      <c r="I263" s="63">
        <v>25</v>
      </c>
      <c r="J263" s="63"/>
      <c r="K263" s="61">
        <v>5</v>
      </c>
      <c r="L263" t="s">
        <v>152</v>
      </c>
    </row>
    <row r="264" spans="1:12" outlineLevel="1" x14ac:dyDescent="0.25">
      <c r="A264" s="64">
        <f t="shared" si="35"/>
        <v>25</v>
      </c>
      <c r="B264" s="64" t="str">
        <f t="shared" si="36"/>
        <v/>
      </c>
      <c r="C264" s="62">
        <f t="shared" si="33"/>
        <v>6</v>
      </c>
      <c r="D264" s="62" t="str">
        <f t="shared" si="34"/>
        <v>B</v>
      </c>
      <c r="E264" s="63">
        <v>2</v>
      </c>
      <c r="F264" s="63">
        <v>23</v>
      </c>
      <c r="G264" s="63"/>
      <c r="H264" s="63">
        <v>1</v>
      </c>
      <c r="I264" s="63">
        <v>9</v>
      </c>
      <c r="J264" s="63"/>
      <c r="K264" s="61">
        <v>6</v>
      </c>
      <c r="L264" t="s">
        <v>152</v>
      </c>
    </row>
    <row r="265" spans="1:12" outlineLevel="1" x14ac:dyDescent="0.25">
      <c r="A265" s="64">
        <f t="shared" si="35"/>
        <v>25</v>
      </c>
      <c r="B265" s="64" t="str">
        <f t="shared" si="36"/>
        <v/>
      </c>
      <c r="C265" s="62">
        <f t="shared" si="33"/>
        <v>1</v>
      </c>
      <c r="D265" s="62" t="str">
        <f t="shared" si="34"/>
        <v>C</v>
      </c>
      <c r="E265" s="63">
        <v>12</v>
      </c>
      <c r="F265" s="63">
        <v>24</v>
      </c>
      <c r="G265" s="63">
        <v>17</v>
      </c>
      <c r="H265" s="63">
        <v>10</v>
      </c>
      <c r="I265" s="63">
        <v>25</v>
      </c>
      <c r="J265" s="63"/>
      <c r="K265" s="61">
        <v>1</v>
      </c>
      <c r="L265" t="s">
        <v>153</v>
      </c>
    </row>
    <row r="266" spans="1:12" outlineLevel="1" x14ac:dyDescent="0.25">
      <c r="A266" s="64">
        <f t="shared" si="35"/>
        <v>25</v>
      </c>
      <c r="B266" s="64" t="str">
        <f t="shared" si="36"/>
        <v/>
      </c>
      <c r="C266" s="62">
        <f t="shared" si="33"/>
        <v>2</v>
      </c>
      <c r="D266" s="62" t="str">
        <f t="shared" si="34"/>
        <v>C</v>
      </c>
      <c r="E266" s="63">
        <v>11</v>
      </c>
      <c r="F266" s="63">
        <v>15</v>
      </c>
      <c r="G266" s="63"/>
      <c r="H266" s="63">
        <v>6</v>
      </c>
      <c r="I266" s="63">
        <v>13</v>
      </c>
      <c r="J266" s="63"/>
      <c r="K266" s="61">
        <v>2</v>
      </c>
      <c r="L266" t="s">
        <v>153</v>
      </c>
    </row>
    <row r="267" spans="1:12" outlineLevel="1" x14ac:dyDescent="0.25">
      <c r="A267" s="64">
        <f t="shared" si="35"/>
        <v>25</v>
      </c>
      <c r="B267" s="64" t="str">
        <f t="shared" si="36"/>
        <v/>
      </c>
      <c r="C267" s="62">
        <f t="shared" si="33"/>
        <v>3</v>
      </c>
      <c r="D267" s="62" t="str">
        <f t="shared" si="34"/>
        <v>C</v>
      </c>
      <c r="E267" s="63">
        <v>5</v>
      </c>
      <c r="F267" s="63">
        <v>20</v>
      </c>
      <c r="G267" s="63"/>
      <c r="H267" s="63">
        <v>2</v>
      </c>
      <c r="I267" s="63">
        <v>7</v>
      </c>
      <c r="J267" s="63"/>
      <c r="K267" s="61">
        <v>3</v>
      </c>
      <c r="L267" t="s">
        <v>153</v>
      </c>
    </row>
    <row r="268" spans="1:12" outlineLevel="1" x14ac:dyDescent="0.25">
      <c r="A268" s="64">
        <f t="shared" si="35"/>
        <v>25</v>
      </c>
      <c r="B268" s="64" t="str">
        <f t="shared" si="36"/>
        <v/>
      </c>
      <c r="C268" s="62">
        <f t="shared" si="33"/>
        <v>4</v>
      </c>
      <c r="D268" s="62" t="str">
        <f t="shared" si="34"/>
        <v>C</v>
      </c>
      <c r="E268" s="63">
        <v>9</v>
      </c>
      <c r="F268" s="63">
        <v>18</v>
      </c>
      <c r="G268" s="63"/>
      <c r="H268" s="63">
        <v>14</v>
      </c>
      <c r="I268" s="63">
        <v>22</v>
      </c>
      <c r="J268" s="63"/>
      <c r="K268" s="61">
        <v>4</v>
      </c>
      <c r="L268" t="s">
        <v>153</v>
      </c>
    </row>
    <row r="269" spans="1:12" outlineLevel="1" x14ac:dyDescent="0.25">
      <c r="A269" s="64">
        <f t="shared" si="35"/>
        <v>25</v>
      </c>
      <c r="B269" s="64" t="str">
        <f t="shared" si="36"/>
        <v/>
      </c>
      <c r="C269" s="62">
        <f t="shared" si="33"/>
        <v>5</v>
      </c>
      <c r="D269" s="62" t="str">
        <f t="shared" si="34"/>
        <v>C</v>
      </c>
      <c r="E269" s="63">
        <v>19</v>
      </c>
      <c r="F269" s="63">
        <v>21</v>
      </c>
      <c r="G269" s="63"/>
      <c r="H269" s="63">
        <v>1</v>
      </c>
      <c r="I269" s="63">
        <v>16</v>
      </c>
      <c r="J269" s="63"/>
      <c r="K269" s="61">
        <v>5</v>
      </c>
      <c r="L269" t="s">
        <v>153</v>
      </c>
    </row>
    <row r="270" spans="1:12" outlineLevel="1" x14ac:dyDescent="0.25">
      <c r="A270" s="64">
        <f t="shared" si="35"/>
        <v>25</v>
      </c>
      <c r="B270" s="64" t="str">
        <f t="shared" si="36"/>
        <v/>
      </c>
      <c r="C270" s="62">
        <f t="shared" si="33"/>
        <v>6</v>
      </c>
      <c r="D270" s="62" t="str">
        <f t="shared" si="34"/>
        <v>C</v>
      </c>
      <c r="E270" s="63">
        <v>8</v>
      </c>
      <c r="F270" s="63">
        <v>23</v>
      </c>
      <c r="G270" s="63"/>
      <c r="H270" s="63">
        <v>3</v>
      </c>
      <c r="I270" s="63">
        <v>4</v>
      </c>
      <c r="J270" s="63"/>
      <c r="K270" s="61">
        <v>6</v>
      </c>
      <c r="L270" t="s">
        <v>153</v>
      </c>
    </row>
    <row r="271" spans="1:12" outlineLevel="1" x14ac:dyDescent="0.25">
      <c r="A271" s="64">
        <f t="shared" si="35"/>
        <v>25</v>
      </c>
      <c r="B271" s="64" t="str">
        <f t="shared" si="36"/>
        <v/>
      </c>
      <c r="C271" s="62">
        <f t="shared" si="33"/>
        <v>1</v>
      </c>
      <c r="D271" s="62" t="str">
        <f t="shared" si="34"/>
        <v>D</v>
      </c>
      <c r="E271" s="62">
        <v>2</v>
      </c>
      <c r="F271" s="62">
        <v>19</v>
      </c>
      <c r="G271" s="62">
        <v>20</v>
      </c>
      <c r="H271" s="62">
        <v>10</v>
      </c>
      <c r="I271" s="62">
        <v>11</v>
      </c>
      <c r="J271" s="63"/>
      <c r="K271" s="61">
        <v>1</v>
      </c>
      <c r="L271" t="s">
        <v>154</v>
      </c>
    </row>
    <row r="272" spans="1:12" outlineLevel="1" x14ac:dyDescent="0.25">
      <c r="A272" s="64">
        <f t="shared" si="35"/>
        <v>25</v>
      </c>
      <c r="B272" s="64" t="str">
        <f t="shared" si="36"/>
        <v/>
      </c>
      <c r="C272" s="62">
        <f t="shared" si="33"/>
        <v>2</v>
      </c>
      <c r="D272" s="62" t="str">
        <f t="shared" si="34"/>
        <v>D</v>
      </c>
      <c r="E272" s="62">
        <v>23</v>
      </c>
      <c r="F272" s="62">
        <v>25</v>
      </c>
      <c r="G272" s="63"/>
      <c r="H272" s="62">
        <v>15</v>
      </c>
      <c r="I272" s="62">
        <v>18</v>
      </c>
      <c r="J272" s="63"/>
      <c r="K272" s="61">
        <v>2</v>
      </c>
      <c r="L272" t="s">
        <v>154</v>
      </c>
    </row>
    <row r="273" spans="1:13" outlineLevel="1" x14ac:dyDescent="0.25">
      <c r="A273" s="64">
        <f t="shared" si="35"/>
        <v>25</v>
      </c>
      <c r="B273" s="64" t="str">
        <f t="shared" si="36"/>
        <v/>
      </c>
      <c r="C273" s="62">
        <f t="shared" si="33"/>
        <v>3</v>
      </c>
      <c r="D273" s="62" t="str">
        <f t="shared" si="34"/>
        <v>D</v>
      </c>
      <c r="E273" s="62">
        <v>4</v>
      </c>
      <c r="F273" s="62">
        <v>21</v>
      </c>
      <c r="G273" s="63"/>
      <c r="H273" s="62">
        <v>7</v>
      </c>
      <c r="I273" s="62">
        <v>24</v>
      </c>
      <c r="J273" s="63"/>
      <c r="K273" s="61">
        <v>3</v>
      </c>
      <c r="L273" t="s">
        <v>154</v>
      </c>
    </row>
    <row r="274" spans="1:13" outlineLevel="1" x14ac:dyDescent="0.25">
      <c r="A274" s="64">
        <f t="shared" si="35"/>
        <v>25</v>
      </c>
      <c r="B274" s="64" t="str">
        <f t="shared" si="36"/>
        <v/>
      </c>
      <c r="C274" s="62">
        <f t="shared" si="33"/>
        <v>4</v>
      </c>
      <c r="D274" s="62" t="str">
        <f t="shared" si="34"/>
        <v>D</v>
      </c>
      <c r="E274" s="62">
        <v>6</v>
      </c>
      <c r="F274" s="62">
        <v>22</v>
      </c>
      <c r="G274" s="63"/>
      <c r="H274" s="62">
        <v>1</v>
      </c>
      <c r="I274" s="62">
        <v>8</v>
      </c>
      <c r="J274" s="63"/>
      <c r="K274" s="61">
        <v>4</v>
      </c>
      <c r="L274" t="s">
        <v>154</v>
      </c>
    </row>
    <row r="275" spans="1:13" outlineLevel="1" x14ac:dyDescent="0.25">
      <c r="A275" s="64">
        <f t="shared" si="35"/>
        <v>25</v>
      </c>
      <c r="B275" s="64" t="str">
        <f t="shared" si="36"/>
        <v/>
      </c>
      <c r="C275" s="62">
        <f t="shared" si="33"/>
        <v>5</v>
      </c>
      <c r="D275" s="62" t="str">
        <f t="shared" si="34"/>
        <v>D</v>
      </c>
      <c r="E275" s="62">
        <v>5</v>
      </c>
      <c r="F275" s="62">
        <v>9</v>
      </c>
      <c r="G275" s="63"/>
      <c r="H275" s="62">
        <v>3</v>
      </c>
      <c r="I275" s="62">
        <v>12</v>
      </c>
      <c r="J275" s="63"/>
      <c r="K275" s="61">
        <v>5</v>
      </c>
      <c r="L275" t="s">
        <v>154</v>
      </c>
    </row>
    <row r="276" spans="1:13" ht="15.75" outlineLevel="1" thickBot="1" x14ac:dyDescent="0.3">
      <c r="A276" s="64">
        <f t="shared" si="35"/>
        <v>25</v>
      </c>
      <c r="B276" s="64" t="str">
        <f t="shared" si="36"/>
        <v/>
      </c>
      <c r="C276" s="62">
        <f t="shared" si="33"/>
        <v>6</v>
      </c>
      <c r="D276" s="62" t="str">
        <f t="shared" si="34"/>
        <v>D</v>
      </c>
      <c r="E276" s="62">
        <v>14</v>
      </c>
      <c r="F276" s="62">
        <v>16</v>
      </c>
      <c r="G276" s="63"/>
      <c r="H276" s="62">
        <v>13</v>
      </c>
      <c r="I276" s="62">
        <v>17</v>
      </c>
      <c r="J276" s="63"/>
      <c r="K276" s="61">
        <v>6</v>
      </c>
      <c r="L276" t="s">
        <v>154</v>
      </c>
    </row>
    <row r="277" spans="1:13" ht="15.75" outlineLevel="1" thickTop="1" x14ac:dyDescent="0.25">
      <c r="A277" s="52">
        <v>26</v>
      </c>
      <c r="B277" s="52" t="str">
        <f t="shared" si="36"/>
        <v/>
      </c>
      <c r="C277" s="58">
        <f t="shared" si="33"/>
        <v>1</v>
      </c>
      <c r="D277" s="58" t="str">
        <f t="shared" si="34"/>
        <v>A</v>
      </c>
      <c r="E277" s="59">
        <v>7</v>
      </c>
      <c r="F277" s="59">
        <v>17</v>
      </c>
      <c r="G277" s="59"/>
      <c r="H277" s="59">
        <v>21</v>
      </c>
      <c r="I277" s="59">
        <v>22</v>
      </c>
      <c r="J277" s="59"/>
      <c r="K277" s="61">
        <v>1</v>
      </c>
      <c r="L277" t="s">
        <v>151</v>
      </c>
      <c r="M277" s="186" t="s">
        <v>281</v>
      </c>
    </row>
    <row r="278" spans="1:13" outlineLevel="1" x14ac:dyDescent="0.25">
      <c r="A278" s="52">
        <f t="shared" ref="A278:A300" si="37">A277</f>
        <v>26</v>
      </c>
      <c r="B278" s="52" t="str">
        <f t="shared" si="36"/>
        <v/>
      </c>
      <c r="C278" s="58">
        <f t="shared" si="33"/>
        <v>2</v>
      </c>
      <c r="D278" s="58" t="str">
        <f t="shared" si="34"/>
        <v>A</v>
      </c>
      <c r="E278" s="59">
        <v>2</v>
      </c>
      <c r="F278" s="59">
        <v>16</v>
      </c>
      <c r="G278" s="59"/>
      <c r="H278" s="59">
        <v>4</v>
      </c>
      <c r="I278" s="59">
        <v>14</v>
      </c>
      <c r="J278" s="59"/>
      <c r="K278" s="61">
        <v>2</v>
      </c>
      <c r="L278" t="s">
        <v>151</v>
      </c>
    </row>
    <row r="279" spans="1:13" outlineLevel="1" x14ac:dyDescent="0.25">
      <c r="A279" s="52">
        <f t="shared" si="37"/>
        <v>26</v>
      </c>
      <c r="B279" s="52" t="str">
        <f t="shared" si="36"/>
        <v/>
      </c>
      <c r="C279" s="58">
        <f t="shared" si="33"/>
        <v>3</v>
      </c>
      <c r="D279" s="58" t="str">
        <f t="shared" si="34"/>
        <v>A</v>
      </c>
      <c r="E279" s="59">
        <v>6</v>
      </c>
      <c r="F279" s="59">
        <v>24</v>
      </c>
      <c r="G279" s="59"/>
      <c r="H279" s="59">
        <v>8</v>
      </c>
      <c r="I279" s="59">
        <v>11</v>
      </c>
      <c r="J279" s="59"/>
      <c r="K279" s="61">
        <v>3</v>
      </c>
      <c r="L279" t="s">
        <v>151</v>
      </c>
    </row>
    <row r="280" spans="1:13" outlineLevel="1" x14ac:dyDescent="0.25">
      <c r="A280" s="52">
        <f t="shared" si="37"/>
        <v>26</v>
      </c>
      <c r="B280" s="52" t="str">
        <f t="shared" si="36"/>
        <v/>
      </c>
      <c r="C280" s="58">
        <f t="shared" si="33"/>
        <v>4</v>
      </c>
      <c r="D280" s="58" t="str">
        <f t="shared" si="34"/>
        <v>A</v>
      </c>
      <c r="E280" s="59">
        <v>15</v>
      </c>
      <c r="F280" s="59">
        <v>23</v>
      </c>
      <c r="G280" s="59"/>
      <c r="H280" s="59">
        <v>1</v>
      </c>
      <c r="I280" s="59">
        <v>25</v>
      </c>
      <c r="J280" s="59"/>
      <c r="K280" s="61">
        <v>4</v>
      </c>
      <c r="L280" t="s">
        <v>151</v>
      </c>
    </row>
    <row r="281" spans="1:13" outlineLevel="1" x14ac:dyDescent="0.25">
      <c r="A281" s="52">
        <f t="shared" si="37"/>
        <v>26</v>
      </c>
      <c r="B281" s="52" t="str">
        <f t="shared" si="36"/>
        <v/>
      </c>
      <c r="C281" s="58">
        <f t="shared" si="33"/>
        <v>5</v>
      </c>
      <c r="D281" s="58" t="str">
        <f t="shared" si="34"/>
        <v>A</v>
      </c>
      <c r="E281" s="59">
        <v>10</v>
      </c>
      <c r="F281" s="59">
        <v>20</v>
      </c>
      <c r="G281" s="59"/>
      <c r="H281" s="59">
        <v>12</v>
      </c>
      <c r="I281" s="59">
        <v>19</v>
      </c>
      <c r="J281" s="59"/>
      <c r="K281" s="61">
        <v>5</v>
      </c>
      <c r="L281" t="s">
        <v>151</v>
      </c>
    </row>
    <row r="282" spans="1:13" outlineLevel="1" x14ac:dyDescent="0.25">
      <c r="A282" s="52">
        <f t="shared" si="37"/>
        <v>26</v>
      </c>
      <c r="B282" s="52" t="str">
        <f t="shared" si="36"/>
        <v/>
      </c>
      <c r="C282" s="58">
        <f t="shared" si="33"/>
        <v>6</v>
      </c>
      <c r="D282" s="58" t="str">
        <f t="shared" si="34"/>
        <v>A</v>
      </c>
      <c r="E282" s="59">
        <v>13</v>
      </c>
      <c r="F282" s="59">
        <v>18</v>
      </c>
      <c r="G282" s="59">
        <v>26</v>
      </c>
      <c r="H282" s="59">
        <v>3</v>
      </c>
      <c r="I282" s="59">
        <v>5</v>
      </c>
      <c r="J282" s="59">
        <v>9</v>
      </c>
      <c r="K282" s="61">
        <v>6</v>
      </c>
      <c r="L282" t="s">
        <v>151</v>
      </c>
    </row>
    <row r="283" spans="1:13" outlineLevel="1" x14ac:dyDescent="0.25">
      <c r="A283" s="52">
        <f t="shared" si="37"/>
        <v>26</v>
      </c>
      <c r="B283" s="52" t="str">
        <f t="shared" si="36"/>
        <v/>
      </c>
      <c r="C283" s="58">
        <f t="shared" si="33"/>
        <v>1</v>
      </c>
      <c r="D283" s="58" t="str">
        <f t="shared" si="34"/>
        <v>B</v>
      </c>
      <c r="E283" s="59">
        <v>3</v>
      </c>
      <c r="F283" s="59">
        <v>5</v>
      </c>
      <c r="G283" s="59"/>
      <c r="H283" s="59">
        <v>7</v>
      </c>
      <c r="I283" s="59">
        <v>15</v>
      </c>
      <c r="J283" s="59"/>
      <c r="K283" s="61">
        <v>1</v>
      </c>
      <c r="L283" t="s">
        <v>152</v>
      </c>
    </row>
    <row r="284" spans="1:13" outlineLevel="1" x14ac:dyDescent="0.25">
      <c r="A284" s="52">
        <f t="shared" si="37"/>
        <v>26</v>
      </c>
      <c r="B284" s="52" t="str">
        <f t="shared" si="36"/>
        <v/>
      </c>
      <c r="C284" s="58">
        <f t="shared" si="33"/>
        <v>2</v>
      </c>
      <c r="D284" s="58" t="str">
        <f t="shared" si="34"/>
        <v>B</v>
      </c>
      <c r="E284" s="59">
        <v>18</v>
      </c>
      <c r="F284" s="59">
        <v>26</v>
      </c>
      <c r="G284" s="59"/>
      <c r="H284" s="59">
        <v>13</v>
      </c>
      <c r="I284" s="59">
        <v>20</v>
      </c>
      <c r="J284" s="59"/>
      <c r="K284" s="61">
        <v>2</v>
      </c>
      <c r="L284" t="s">
        <v>152</v>
      </c>
    </row>
    <row r="285" spans="1:13" outlineLevel="1" x14ac:dyDescent="0.25">
      <c r="A285" s="52">
        <f t="shared" si="37"/>
        <v>26</v>
      </c>
      <c r="B285" s="52" t="str">
        <f t="shared" si="36"/>
        <v/>
      </c>
      <c r="C285" s="58">
        <f t="shared" si="33"/>
        <v>3</v>
      </c>
      <c r="D285" s="58" t="str">
        <f t="shared" si="34"/>
        <v>B</v>
      </c>
      <c r="E285" s="59">
        <v>10</v>
      </c>
      <c r="F285" s="59">
        <v>11</v>
      </c>
      <c r="G285" s="59"/>
      <c r="H285" s="59">
        <v>2</v>
      </c>
      <c r="I285" s="59">
        <v>23</v>
      </c>
      <c r="J285" s="59"/>
      <c r="K285" s="61">
        <v>3</v>
      </c>
      <c r="L285" t="s">
        <v>152</v>
      </c>
    </row>
    <row r="286" spans="1:13" outlineLevel="1" x14ac:dyDescent="0.25">
      <c r="A286" s="52">
        <f t="shared" si="37"/>
        <v>26</v>
      </c>
      <c r="B286" s="52" t="str">
        <f t="shared" si="36"/>
        <v/>
      </c>
      <c r="C286" s="58">
        <f t="shared" si="33"/>
        <v>4</v>
      </c>
      <c r="D286" s="58" t="str">
        <f t="shared" si="34"/>
        <v>B</v>
      </c>
      <c r="E286" s="59">
        <v>9</v>
      </c>
      <c r="F286" s="59">
        <v>21</v>
      </c>
      <c r="G286" s="59"/>
      <c r="H286" s="59">
        <v>19</v>
      </c>
      <c r="I286" s="59">
        <v>24</v>
      </c>
      <c r="J286" s="59"/>
      <c r="K286" s="61">
        <v>4</v>
      </c>
      <c r="L286" t="s">
        <v>152</v>
      </c>
    </row>
    <row r="287" spans="1:13" outlineLevel="1" x14ac:dyDescent="0.25">
      <c r="A287" s="52">
        <f t="shared" si="37"/>
        <v>26</v>
      </c>
      <c r="B287" s="52" t="str">
        <f t="shared" si="36"/>
        <v/>
      </c>
      <c r="C287" s="58">
        <f t="shared" si="33"/>
        <v>5</v>
      </c>
      <c r="D287" s="58" t="str">
        <f t="shared" si="34"/>
        <v>B</v>
      </c>
      <c r="E287" s="59">
        <v>16</v>
      </c>
      <c r="F287" s="59">
        <v>25</v>
      </c>
      <c r="G287" s="59"/>
      <c r="H287" s="59">
        <v>14</v>
      </c>
      <c r="I287" s="59">
        <v>22</v>
      </c>
      <c r="J287" s="59"/>
      <c r="K287" s="61">
        <v>5</v>
      </c>
      <c r="L287" t="s">
        <v>152</v>
      </c>
    </row>
    <row r="288" spans="1:13" outlineLevel="1" x14ac:dyDescent="0.25">
      <c r="A288" s="52">
        <f t="shared" si="37"/>
        <v>26</v>
      </c>
      <c r="B288" s="52" t="str">
        <f t="shared" si="36"/>
        <v/>
      </c>
      <c r="C288" s="58">
        <f t="shared" si="33"/>
        <v>6</v>
      </c>
      <c r="D288" s="58" t="str">
        <f t="shared" si="34"/>
        <v>B</v>
      </c>
      <c r="E288" s="59">
        <v>4</v>
      </c>
      <c r="F288" s="59">
        <v>6</v>
      </c>
      <c r="G288" s="59">
        <v>8</v>
      </c>
      <c r="H288" s="59">
        <v>1</v>
      </c>
      <c r="I288" s="59">
        <v>12</v>
      </c>
      <c r="J288" s="59">
        <v>17</v>
      </c>
      <c r="K288" s="61">
        <v>6</v>
      </c>
      <c r="L288" t="s">
        <v>152</v>
      </c>
    </row>
    <row r="289" spans="1:13" outlineLevel="1" x14ac:dyDescent="0.25">
      <c r="A289" s="52">
        <f t="shared" si="37"/>
        <v>26</v>
      </c>
      <c r="B289" s="52" t="str">
        <f t="shared" si="36"/>
        <v/>
      </c>
      <c r="C289" s="58">
        <f t="shared" si="33"/>
        <v>1</v>
      </c>
      <c r="D289" s="58" t="str">
        <f t="shared" si="34"/>
        <v>C</v>
      </c>
      <c r="E289" s="59">
        <v>17</v>
      </c>
      <c r="F289" s="59">
        <v>25</v>
      </c>
      <c r="G289" s="59"/>
      <c r="H289" s="59">
        <v>8</v>
      </c>
      <c r="I289" s="59">
        <v>9</v>
      </c>
      <c r="J289" s="59"/>
      <c r="K289" s="61">
        <v>1</v>
      </c>
      <c r="L289" t="s">
        <v>153</v>
      </c>
    </row>
    <row r="290" spans="1:13" outlineLevel="1" x14ac:dyDescent="0.25">
      <c r="A290" s="52">
        <f t="shared" si="37"/>
        <v>26</v>
      </c>
      <c r="B290" s="52" t="str">
        <f t="shared" si="36"/>
        <v/>
      </c>
      <c r="C290" s="58">
        <f t="shared" si="33"/>
        <v>2</v>
      </c>
      <c r="D290" s="58" t="str">
        <f t="shared" si="34"/>
        <v>C</v>
      </c>
      <c r="E290" s="59">
        <v>5</v>
      </c>
      <c r="F290" s="59">
        <v>6</v>
      </c>
      <c r="G290" s="59"/>
      <c r="H290" s="59">
        <v>13</v>
      </c>
      <c r="I290" s="59">
        <v>21</v>
      </c>
      <c r="J290" s="59"/>
      <c r="K290" s="61">
        <v>2</v>
      </c>
      <c r="L290" t="s">
        <v>153</v>
      </c>
    </row>
    <row r="291" spans="1:13" outlineLevel="1" x14ac:dyDescent="0.25">
      <c r="A291" s="52">
        <f t="shared" si="37"/>
        <v>26</v>
      </c>
      <c r="B291" s="52" t="str">
        <f t="shared" si="36"/>
        <v/>
      </c>
      <c r="C291" s="58">
        <f t="shared" si="33"/>
        <v>3</v>
      </c>
      <c r="D291" s="58" t="str">
        <f t="shared" si="34"/>
        <v>C</v>
      </c>
      <c r="E291" s="59">
        <v>3</v>
      </c>
      <c r="F291" s="59">
        <v>10</v>
      </c>
      <c r="G291" s="59"/>
      <c r="H291" s="59">
        <v>4</v>
      </c>
      <c r="I291" s="59">
        <v>22</v>
      </c>
      <c r="J291" s="59"/>
      <c r="K291" s="61">
        <v>3</v>
      </c>
      <c r="L291" t="s">
        <v>153</v>
      </c>
    </row>
    <row r="292" spans="1:13" outlineLevel="1" x14ac:dyDescent="0.25">
      <c r="A292" s="52">
        <f t="shared" si="37"/>
        <v>26</v>
      </c>
      <c r="B292" s="52" t="str">
        <f t="shared" si="36"/>
        <v/>
      </c>
      <c r="C292" s="58">
        <f t="shared" si="33"/>
        <v>4</v>
      </c>
      <c r="D292" s="58" t="str">
        <f t="shared" si="34"/>
        <v>C</v>
      </c>
      <c r="E292" s="59">
        <v>11</v>
      </c>
      <c r="F292" s="59">
        <v>24</v>
      </c>
      <c r="G292" s="59"/>
      <c r="H292" s="59">
        <v>12</v>
      </c>
      <c r="I292" s="59">
        <v>26</v>
      </c>
      <c r="J292" s="59"/>
      <c r="K292" s="61">
        <v>4</v>
      </c>
      <c r="L292" t="s">
        <v>153</v>
      </c>
    </row>
    <row r="293" spans="1:13" outlineLevel="1" x14ac:dyDescent="0.25">
      <c r="A293" s="52">
        <f t="shared" si="37"/>
        <v>26</v>
      </c>
      <c r="B293" s="52" t="str">
        <f t="shared" si="36"/>
        <v/>
      </c>
      <c r="C293" s="58">
        <f t="shared" si="33"/>
        <v>5</v>
      </c>
      <c r="D293" s="58" t="str">
        <f t="shared" si="34"/>
        <v>C</v>
      </c>
      <c r="E293" s="59">
        <v>1</v>
      </c>
      <c r="F293" s="59">
        <v>23</v>
      </c>
      <c r="G293" s="59"/>
      <c r="H293" s="59">
        <v>18</v>
      </c>
      <c r="I293" s="59">
        <v>19</v>
      </c>
      <c r="J293" s="59"/>
      <c r="K293" s="61">
        <v>5</v>
      </c>
      <c r="L293" t="s">
        <v>153</v>
      </c>
    </row>
    <row r="294" spans="1:13" outlineLevel="1" x14ac:dyDescent="0.25">
      <c r="A294" s="52">
        <f t="shared" si="37"/>
        <v>26</v>
      </c>
      <c r="B294" s="52" t="str">
        <f t="shared" si="36"/>
        <v/>
      </c>
      <c r="C294" s="58">
        <f t="shared" ref="C294:C357" si="38">K294</f>
        <v>6</v>
      </c>
      <c r="D294" s="58" t="str">
        <f t="shared" ref="D294:D357" si="39">IF(C294="","",L294)</f>
        <v>C</v>
      </c>
      <c r="E294" s="59">
        <v>7</v>
      </c>
      <c r="F294" s="59">
        <v>16</v>
      </c>
      <c r="G294" s="59">
        <v>20</v>
      </c>
      <c r="H294" s="59">
        <v>2</v>
      </c>
      <c r="I294" s="59">
        <v>14</v>
      </c>
      <c r="J294" s="59">
        <v>15</v>
      </c>
      <c r="K294" s="61">
        <v>6</v>
      </c>
      <c r="L294" t="s">
        <v>153</v>
      </c>
    </row>
    <row r="295" spans="1:13" outlineLevel="1" x14ac:dyDescent="0.25">
      <c r="A295" s="52">
        <f t="shared" si="37"/>
        <v>26</v>
      </c>
      <c r="B295" s="52" t="str">
        <f t="shared" si="36"/>
        <v/>
      </c>
      <c r="C295" s="58">
        <f t="shared" si="38"/>
        <v>1</v>
      </c>
      <c r="D295" s="58" t="str">
        <f t="shared" si="39"/>
        <v>D</v>
      </c>
      <c r="E295" s="58">
        <v>2</v>
      </c>
      <c r="F295" s="58">
        <v>26</v>
      </c>
      <c r="G295" s="58"/>
      <c r="H295" s="58">
        <v>3</v>
      </c>
      <c r="I295" s="58">
        <v>8</v>
      </c>
      <c r="J295" s="58"/>
      <c r="K295" s="61">
        <v>1</v>
      </c>
      <c r="L295" t="s">
        <v>154</v>
      </c>
    </row>
    <row r="296" spans="1:13" outlineLevel="1" x14ac:dyDescent="0.25">
      <c r="A296" s="52">
        <f t="shared" si="37"/>
        <v>26</v>
      </c>
      <c r="B296" s="52" t="str">
        <f t="shared" si="36"/>
        <v/>
      </c>
      <c r="C296" s="58">
        <f t="shared" si="38"/>
        <v>2</v>
      </c>
      <c r="D296" s="58" t="str">
        <f t="shared" si="39"/>
        <v>D</v>
      </c>
      <c r="E296" s="58">
        <v>16</v>
      </c>
      <c r="F296" s="58">
        <v>17</v>
      </c>
      <c r="G296" s="58"/>
      <c r="H296" s="58">
        <v>1</v>
      </c>
      <c r="I296" s="58">
        <v>20</v>
      </c>
      <c r="J296" s="58"/>
      <c r="K296" s="61">
        <v>2</v>
      </c>
      <c r="L296" t="s">
        <v>154</v>
      </c>
    </row>
    <row r="297" spans="1:13" outlineLevel="1" x14ac:dyDescent="0.25">
      <c r="A297" s="52">
        <f t="shared" si="37"/>
        <v>26</v>
      </c>
      <c r="B297" s="52" t="str">
        <f t="shared" si="36"/>
        <v/>
      </c>
      <c r="C297" s="58">
        <f t="shared" si="38"/>
        <v>3</v>
      </c>
      <c r="D297" s="58" t="str">
        <f t="shared" si="39"/>
        <v>D</v>
      </c>
      <c r="E297" s="58">
        <v>7</v>
      </c>
      <c r="F297" s="58">
        <v>13</v>
      </c>
      <c r="G297" s="58"/>
      <c r="H297" s="58">
        <v>10</v>
      </c>
      <c r="I297" s="58">
        <v>12</v>
      </c>
      <c r="J297" s="58"/>
      <c r="K297" s="61">
        <v>3</v>
      </c>
      <c r="L297" t="s">
        <v>154</v>
      </c>
    </row>
    <row r="298" spans="1:13" outlineLevel="1" x14ac:dyDescent="0.25">
      <c r="A298" s="52">
        <f t="shared" si="37"/>
        <v>26</v>
      </c>
      <c r="B298" s="52" t="str">
        <f t="shared" si="36"/>
        <v/>
      </c>
      <c r="C298" s="58">
        <f t="shared" si="38"/>
        <v>4</v>
      </c>
      <c r="D298" s="58" t="str">
        <f t="shared" si="39"/>
        <v>D</v>
      </c>
      <c r="E298" s="58">
        <v>5</v>
      </c>
      <c r="F298" s="58">
        <v>15</v>
      </c>
      <c r="G298" s="58"/>
      <c r="H298" s="58">
        <v>14</v>
      </c>
      <c r="I298" s="58">
        <v>24</v>
      </c>
      <c r="J298" s="58"/>
      <c r="K298" s="61">
        <v>4</v>
      </c>
      <c r="L298" t="s">
        <v>154</v>
      </c>
    </row>
    <row r="299" spans="1:13" outlineLevel="1" x14ac:dyDescent="0.25">
      <c r="A299" s="52">
        <f t="shared" si="37"/>
        <v>26</v>
      </c>
      <c r="B299" s="52" t="str">
        <f t="shared" si="36"/>
        <v/>
      </c>
      <c r="C299" s="58">
        <f t="shared" si="38"/>
        <v>5</v>
      </c>
      <c r="D299" s="58" t="str">
        <f t="shared" si="39"/>
        <v>D</v>
      </c>
      <c r="E299" s="58">
        <v>6</v>
      </c>
      <c r="F299" s="58">
        <v>21</v>
      </c>
      <c r="G299" s="58"/>
      <c r="H299" s="58">
        <v>4</v>
      </c>
      <c r="I299" s="58">
        <v>9</v>
      </c>
      <c r="J299" s="58"/>
      <c r="K299" s="61">
        <v>5</v>
      </c>
      <c r="L299" t="s">
        <v>154</v>
      </c>
    </row>
    <row r="300" spans="1:13" ht="15.75" outlineLevel="1" thickBot="1" x14ac:dyDescent="0.3">
      <c r="A300" s="52">
        <f t="shared" si="37"/>
        <v>26</v>
      </c>
      <c r="B300" s="52" t="str">
        <f t="shared" si="36"/>
        <v/>
      </c>
      <c r="C300" s="58">
        <f t="shared" si="38"/>
        <v>6</v>
      </c>
      <c r="D300" s="58" t="str">
        <f t="shared" si="39"/>
        <v>D</v>
      </c>
      <c r="E300" s="58">
        <v>18</v>
      </c>
      <c r="F300" s="58">
        <v>23</v>
      </c>
      <c r="G300" s="58">
        <v>25</v>
      </c>
      <c r="H300" s="58">
        <v>11</v>
      </c>
      <c r="I300" s="58">
        <v>19</v>
      </c>
      <c r="J300" s="58">
        <v>22</v>
      </c>
      <c r="K300" s="61">
        <v>6</v>
      </c>
      <c r="L300" t="s">
        <v>154</v>
      </c>
    </row>
    <row r="301" spans="1:13" ht="15.75" outlineLevel="1" thickTop="1" x14ac:dyDescent="0.25">
      <c r="A301" s="64">
        <v>27</v>
      </c>
      <c r="B301" s="64" t="str">
        <f t="shared" si="36"/>
        <v/>
      </c>
      <c r="C301" s="62">
        <f t="shared" si="38"/>
        <v>1</v>
      </c>
      <c r="D301" s="62" t="str">
        <f t="shared" si="39"/>
        <v>A</v>
      </c>
      <c r="E301" s="63">
        <v>13</v>
      </c>
      <c r="F301" s="63">
        <v>22</v>
      </c>
      <c r="G301" s="63"/>
      <c r="H301" s="63">
        <v>9</v>
      </c>
      <c r="I301" s="63">
        <v>27</v>
      </c>
      <c r="J301" s="63"/>
      <c r="K301" s="61">
        <v>1</v>
      </c>
      <c r="L301" t="s">
        <v>151</v>
      </c>
      <c r="M301" s="186" t="s">
        <v>281</v>
      </c>
    </row>
    <row r="302" spans="1:13" outlineLevel="1" x14ac:dyDescent="0.25">
      <c r="A302" s="64">
        <f t="shared" ref="A302:A324" si="40">A301</f>
        <v>27</v>
      </c>
      <c r="B302" s="64" t="str">
        <f t="shared" si="36"/>
        <v/>
      </c>
      <c r="C302" s="62">
        <f t="shared" si="38"/>
        <v>2</v>
      </c>
      <c r="D302" s="62" t="str">
        <f t="shared" si="39"/>
        <v>A</v>
      </c>
      <c r="E302" s="63">
        <v>18</v>
      </c>
      <c r="F302" s="63">
        <v>5</v>
      </c>
      <c r="G302" s="63"/>
      <c r="H302" s="63">
        <v>12</v>
      </c>
      <c r="I302" s="63">
        <v>11</v>
      </c>
      <c r="J302" s="63"/>
      <c r="K302" s="61">
        <v>2</v>
      </c>
      <c r="L302" t="s">
        <v>151</v>
      </c>
    </row>
    <row r="303" spans="1:13" outlineLevel="1" x14ac:dyDescent="0.25">
      <c r="A303" s="64">
        <f t="shared" si="40"/>
        <v>27</v>
      </c>
      <c r="B303" s="64" t="str">
        <f t="shared" si="36"/>
        <v/>
      </c>
      <c r="C303" s="62">
        <f t="shared" si="38"/>
        <v>3</v>
      </c>
      <c r="D303" s="62" t="str">
        <f t="shared" si="39"/>
        <v>A</v>
      </c>
      <c r="E303" s="63">
        <v>25</v>
      </c>
      <c r="F303" s="63">
        <v>23</v>
      </c>
      <c r="G303" s="63"/>
      <c r="H303" s="63">
        <v>20</v>
      </c>
      <c r="I303" s="63">
        <v>6</v>
      </c>
      <c r="J303" s="63"/>
      <c r="K303" s="61">
        <v>3</v>
      </c>
      <c r="L303" t="s">
        <v>151</v>
      </c>
    </row>
    <row r="304" spans="1:13" outlineLevel="1" x14ac:dyDescent="0.25">
      <c r="A304" s="64">
        <f t="shared" si="40"/>
        <v>27</v>
      </c>
      <c r="B304" s="64" t="str">
        <f t="shared" si="36"/>
        <v/>
      </c>
      <c r="C304" s="62">
        <f t="shared" si="38"/>
        <v>4</v>
      </c>
      <c r="D304" s="62" t="str">
        <f t="shared" si="39"/>
        <v>A</v>
      </c>
      <c r="E304" s="63">
        <v>8</v>
      </c>
      <c r="F304" s="63">
        <v>17</v>
      </c>
      <c r="G304" s="63"/>
      <c r="H304" s="63">
        <v>14</v>
      </c>
      <c r="I304" s="63">
        <v>3</v>
      </c>
      <c r="J304" s="63"/>
      <c r="K304" s="61">
        <v>4</v>
      </c>
      <c r="L304" t="s">
        <v>151</v>
      </c>
    </row>
    <row r="305" spans="1:30" outlineLevel="1" x14ac:dyDescent="0.25">
      <c r="A305" s="64">
        <f t="shared" si="40"/>
        <v>27</v>
      </c>
      <c r="B305" s="64" t="str">
        <f t="shared" si="36"/>
        <v/>
      </c>
      <c r="C305" s="62">
        <f t="shared" si="38"/>
        <v>5</v>
      </c>
      <c r="D305" s="62" t="str">
        <f t="shared" si="39"/>
        <v>A</v>
      </c>
      <c r="E305" s="63">
        <v>1</v>
      </c>
      <c r="F305" s="63">
        <v>16</v>
      </c>
      <c r="G305" s="63">
        <v>26</v>
      </c>
      <c r="H305" s="63">
        <v>7</v>
      </c>
      <c r="I305" s="63">
        <v>21</v>
      </c>
      <c r="J305" s="63"/>
      <c r="K305" s="61">
        <v>5</v>
      </c>
      <c r="L305" t="s">
        <v>151</v>
      </c>
    </row>
    <row r="306" spans="1:30" outlineLevel="1" x14ac:dyDescent="0.25">
      <c r="A306" s="64">
        <f t="shared" si="40"/>
        <v>27</v>
      </c>
      <c r="B306" s="64" t="str">
        <f t="shared" si="36"/>
        <v/>
      </c>
      <c r="C306" s="62">
        <f t="shared" si="38"/>
        <v>6</v>
      </c>
      <c r="D306" s="62" t="str">
        <f t="shared" si="39"/>
        <v>A</v>
      </c>
      <c r="E306" s="63">
        <v>4</v>
      </c>
      <c r="F306" s="63">
        <v>19</v>
      </c>
      <c r="G306" s="63">
        <v>2</v>
      </c>
      <c r="H306" s="63">
        <v>10</v>
      </c>
      <c r="I306" s="63">
        <v>15</v>
      </c>
      <c r="J306" s="63">
        <v>24</v>
      </c>
      <c r="K306" s="61">
        <v>6</v>
      </c>
      <c r="L306" t="s">
        <v>151</v>
      </c>
    </row>
    <row r="307" spans="1:30" outlineLevel="1" x14ac:dyDescent="0.25">
      <c r="A307" s="64">
        <f t="shared" si="40"/>
        <v>27</v>
      </c>
      <c r="B307" s="64" t="str">
        <f t="shared" si="36"/>
        <v/>
      </c>
      <c r="C307" s="62">
        <f t="shared" si="38"/>
        <v>1</v>
      </c>
      <c r="D307" s="62" t="str">
        <f t="shared" si="39"/>
        <v>B</v>
      </c>
      <c r="E307" s="63">
        <v>6</v>
      </c>
      <c r="F307" s="63">
        <v>21</v>
      </c>
      <c r="G307" s="63"/>
      <c r="H307" s="63">
        <v>16</v>
      </c>
      <c r="I307" s="63">
        <v>19</v>
      </c>
      <c r="J307" s="63"/>
      <c r="K307" s="61">
        <v>1</v>
      </c>
      <c r="L307" t="s">
        <v>152</v>
      </c>
    </row>
    <row r="308" spans="1:30" outlineLevel="1" x14ac:dyDescent="0.25">
      <c r="A308" s="64">
        <f t="shared" si="40"/>
        <v>27</v>
      </c>
      <c r="B308" s="64" t="str">
        <f t="shared" si="36"/>
        <v/>
      </c>
      <c r="C308" s="62">
        <f t="shared" si="38"/>
        <v>2</v>
      </c>
      <c r="D308" s="62" t="str">
        <f t="shared" si="39"/>
        <v>B</v>
      </c>
      <c r="E308" s="63">
        <v>4</v>
      </c>
      <c r="F308" s="63">
        <v>17</v>
      </c>
      <c r="G308" s="63"/>
      <c r="H308" s="63">
        <v>7</v>
      </c>
      <c r="I308" s="63">
        <v>18</v>
      </c>
      <c r="J308" s="63"/>
      <c r="K308" s="61">
        <v>2</v>
      </c>
      <c r="L308" t="s">
        <v>152</v>
      </c>
    </row>
    <row r="309" spans="1:30" outlineLevel="1" x14ac:dyDescent="0.25">
      <c r="A309" s="64">
        <f t="shared" si="40"/>
        <v>27</v>
      </c>
      <c r="B309" s="64" t="str">
        <f t="shared" si="36"/>
        <v/>
      </c>
      <c r="C309" s="62">
        <f t="shared" si="38"/>
        <v>3</v>
      </c>
      <c r="D309" s="62" t="str">
        <f t="shared" si="39"/>
        <v>B</v>
      </c>
      <c r="E309" s="63">
        <v>2</v>
      </c>
      <c r="F309" s="63">
        <v>20</v>
      </c>
      <c r="G309" s="63"/>
      <c r="H309" s="63">
        <v>8</v>
      </c>
      <c r="I309" s="63">
        <v>9</v>
      </c>
      <c r="J309" s="63"/>
      <c r="K309" s="61">
        <v>3</v>
      </c>
      <c r="L309" t="s">
        <v>152</v>
      </c>
    </row>
    <row r="310" spans="1:30" outlineLevel="1" x14ac:dyDescent="0.25">
      <c r="A310" s="64">
        <f t="shared" si="40"/>
        <v>27</v>
      </c>
      <c r="B310" s="64" t="str">
        <f t="shared" si="36"/>
        <v/>
      </c>
      <c r="C310" s="62">
        <f t="shared" si="38"/>
        <v>4</v>
      </c>
      <c r="D310" s="62" t="str">
        <f t="shared" si="39"/>
        <v>B</v>
      </c>
      <c r="E310" s="63">
        <v>5</v>
      </c>
      <c r="F310" s="63">
        <v>12</v>
      </c>
      <c r="G310" s="63">
        <v>1</v>
      </c>
      <c r="H310" s="63">
        <v>24</v>
      </c>
      <c r="I310" s="63">
        <v>14</v>
      </c>
      <c r="J310" s="63"/>
      <c r="K310" s="61">
        <v>4</v>
      </c>
      <c r="L310" t="s">
        <v>152</v>
      </c>
    </row>
    <row r="311" spans="1:30" outlineLevel="1" x14ac:dyDescent="0.25">
      <c r="A311" s="64">
        <f t="shared" si="40"/>
        <v>27</v>
      </c>
      <c r="B311" s="64" t="str">
        <f t="shared" si="36"/>
        <v/>
      </c>
      <c r="C311" s="62">
        <f t="shared" si="38"/>
        <v>5</v>
      </c>
      <c r="D311" s="62" t="str">
        <f t="shared" si="39"/>
        <v>B</v>
      </c>
      <c r="E311" s="63">
        <v>11</v>
      </c>
      <c r="F311" s="63">
        <v>13</v>
      </c>
      <c r="G311" s="63">
        <v>27</v>
      </c>
      <c r="H311" s="63">
        <v>15</v>
      </c>
      <c r="I311" s="63">
        <v>25</v>
      </c>
      <c r="J311" s="63"/>
      <c r="K311" s="61">
        <v>5</v>
      </c>
      <c r="L311" t="s">
        <v>152</v>
      </c>
    </row>
    <row r="312" spans="1:30" outlineLevel="1" x14ac:dyDescent="0.25">
      <c r="A312" s="64">
        <f t="shared" si="40"/>
        <v>27</v>
      </c>
      <c r="B312" s="64" t="str">
        <f t="shared" si="36"/>
        <v/>
      </c>
      <c r="C312" s="62">
        <f t="shared" si="38"/>
        <v>6</v>
      </c>
      <c r="D312" s="62" t="str">
        <f t="shared" si="39"/>
        <v>B</v>
      </c>
      <c r="E312" s="63">
        <v>23</v>
      </c>
      <c r="F312" s="63">
        <v>26</v>
      </c>
      <c r="G312" s="63"/>
      <c r="H312" s="63">
        <v>3</v>
      </c>
      <c r="I312" s="63">
        <v>10</v>
      </c>
      <c r="J312" s="63">
        <v>22</v>
      </c>
      <c r="K312" s="61">
        <v>6</v>
      </c>
      <c r="L312" t="s">
        <v>152</v>
      </c>
    </row>
    <row r="313" spans="1:30" outlineLevel="1" x14ac:dyDescent="0.25">
      <c r="A313" s="64">
        <f t="shared" si="40"/>
        <v>27</v>
      </c>
      <c r="B313" s="64" t="str">
        <f t="shared" si="36"/>
        <v/>
      </c>
      <c r="C313" s="62">
        <f t="shared" si="38"/>
        <v>1</v>
      </c>
      <c r="D313" s="62" t="str">
        <f t="shared" si="39"/>
        <v>C</v>
      </c>
      <c r="E313" s="63">
        <v>1</v>
      </c>
      <c r="F313" s="63">
        <v>7</v>
      </c>
      <c r="G313" s="63"/>
      <c r="H313" s="63">
        <v>22</v>
      </c>
      <c r="I313" s="63">
        <v>25</v>
      </c>
      <c r="J313" s="63"/>
      <c r="K313" s="61">
        <v>1</v>
      </c>
      <c r="L313" t="s">
        <v>153</v>
      </c>
    </row>
    <row r="314" spans="1:30" outlineLevel="1" x14ac:dyDescent="0.25">
      <c r="A314" s="64">
        <f t="shared" si="40"/>
        <v>27</v>
      </c>
      <c r="B314" s="64" t="str">
        <f t="shared" si="36"/>
        <v/>
      </c>
      <c r="C314" s="62">
        <f t="shared" si="38"/>
        <v>2</v>
      </c>
      <c r="D314" s="62" t="str">
        <f t="shared" si="39"/>
        <v>C</v>
      </c>
      <c r="E314" s="63">
        <v>4</v>
      </c>
      <c r="F314" s="63">
        <v>13</v>
      </c>
      <c r="G314" s="63"/>
      <c r="H314" s="63">
        <v>6</v>
      </c>
      <c r="I314" s="63">
        <v>26</v>
      </c>
      <c r="J314" s="63"/>
      <c r="K314" s="61">
        <v>2</v>
      </c>
      <c r="L314" t="s">
        <v>153</v>
      </c>
    </row>
    <row r="315" spans="1:30" outlineLevel="1" x14ac:dyDescent="0.25">
      <c r="A315" s="64">
        <f t="shared" si="40"/>
        <v>27</v>
      </c>
      <c r="B315" s="64" t="str">
        <f t="shared" si="36"/>
        <v/>
      </c>
      <c r="C315" s="62">
        <f t="shared" si="38"/>
        <v>3</v>
      </c>
      <c r="D315" s="62" t="str">
        <f t="shared" si="39"/>
        <v>C</v>
      </c>
      <c r="E315" s="63">
        <v>16</v>
      </c>
      <c r="F315" s="63">
        <v>24</v>
      </c>
      <c r="G315" s="63"/>
      <c r="H315" s="63">
        <v>11</v>
      </c>
      <c r="I315" s="63">
        <v>14</v>
      </c>
      <c r="J315" s="63"/>
      <c r="K315" s="61">
        <v>3</v>
      </c>
      <c r="L315" t="s">
        <v>153</v>
      </c>
    </row>
    <row r="316" spans="1:30" outlineLevel="1" x14ac:dyDescent="0.25">
      <c r="A316" s="64">
        <f t="shared" si="40"/>
        <v>27</v>
      </c>
      <c r="B316" s="64" t="str">
        <f t="shared" si="36"/>
        <v/>
      </c>
      <c r="C316" s="62">
        <f t="shared" si="38"/>
        <v>4</v>
      </c>
      <c r="D316" s="62" t="str">
        <f t="shared" si="39"/>
        <v>C</v>
      </c>
      <c r="E316" s="63">
        <v>12</v>
      </c>
      <c r="F316" s="63">
        <v>27</v>
      </c>
      <c r="G316" s="63"/>
      <c r="H316" s="63">
        <v>3</v>
      </c>
      <c r="I316" s="63">
        <v>19</v>
      </c>
      <c r="J316" s="63">
        <v>20</v>
      </c>
      <c r="K316" s="61">
        <v>4</v>
      </c>
      <c r="L316" t="s">
        <v>153</v>
      </c>
    </row>
    <row r="317" spans="1:30" outlineLevel="1" x14ac:dyDescent="0.25">
      <c r="A317" s="64">
        <f t="shared" si="40"/>
        <v>27</v>
      </c>
      <c r="B317" s="64" t="str">
        <f t="shared" si="36"/>
        <v/>
      </c>
      <c r="C317" s="62">
        <f t="shared" si="38"/>
        <v>5</v>
      </c>
      <c r="D317" s="62" t="str">
        <f t="shared" si="39"/>
        <v>C</v>
      </c>
      <c r="E317" s="63">
        <v>21</v>
      </c>
      <c r="F317" s="63">
        <v>17</v>
      </c>
      <c r="G317" s="63"/>
      <c r="H317" s="63">
        <v>2</v>
      </c>
      <c r="I317" s="63">
        <v>10</v>
      </c>
      <c r="J317" s="63"/>
      <c r="K317" s="61">
        <v>5</v>
      </c>
      <c r="L317" t="s">
        <v>153</v>
      </c>
    </row>
    <row r="318" spans="1:30" outlineLevel="1" x14ac:dyDescent="0.25">
      <c r="A318" s="64">
        <f t="shared" si="40"/>
        <v>27</v>
      </c>
      <c r="B318" s="64" t="str">
        <f t="shared" si="36"/>
        <v/>
      </c>
      <c r="C318" s="62">
        <f t="shared" si="38"/>
        <v>6</v>
      </c>
      <c r="D318" s="62" t="str">
        <f t="shared" si="39"/>
        <v>C</v>
      </c>
      <c r="E318" s="63">
        <v>5</v>
      </c>
      <c r="F318" s="63">
        <v>8</v>
      </c>
      <c r="G318" s="63">
        <v>15</v>
      </c>
      <c r="H318" s="63">
        <v>9</v>
      </c>
      <c r="I318" s="63">
        <v>18</v>
      </c>
      <c r="J318" s="63">
        <v>23</v>
      </c>
      <c r="K318" s="61">
        <v>6</v>
      </c>
      <c r="L318" t="s">
        <v>153</v>
      </c>
    </row>
    <row r="319" spans="1:30" outlineLevel="1" x14ac:dyDescent="0.25">
      <c r="A319" s="64">
        <f t="shared" si="40"/>
        <v>27</v>
      </c>
      <c r="B319" s="64" t="str">
        <f t="shared" si="36"/>
        <v/>
      </c>
      <c r="C319" s="62">
        <f t="shared" si="38"/>
        <v>1</v>
      </c>
      <c r="D319" s="62" t="str">
        <f t="shared" si="39"/>
        <v>D</v>
      </c>
      <c r="E319" s="62">
        <v>5</v>
      </c>
      <c r="F319" s="62">
        <v>20</v>
      </c>
      <c r="G319" s="63"/>
      <c r="H319" s="62">
        <v>6</v>
      </c>
      <c r="I319" s="62">
        <v>15</v>
      </c>
      <c r="J319" s="63"/>
      <c r="K319" s="61">
        <v>1</v>
      </c>
      <c r="L319" t="s">
        <v>154</v>
      </c>
    </row>
    <row r="320" spans="1:30" outlineLevel="1" x14ac:dyDescent="0.25">
      <c r="A320" s="64">
        <f t="shared" si="40"/>
        <v>27</v>
      </c>
      <c r="B320" s="64" t="str">
        <f t="shared" si="36"/>
        <v/>
      </c>
      <c r="C320" s="62">
        <f t="shared" si="38"/>
        <v>2</v>
      </c>
      <c r="D320" s="62" t="str">
        <f t="shared" si="39"/>
        <v>D</v>
      </c>
      <c r="E320" s="62">
        <v>4</v>
      </c>
      <c r="F320" s="62">
        <v>9</v>
      </c>
      <c r="G320" s="63">
        <v>21</v>
      </c>
      <c r="H320" s="62">
        <v>3</v>
      </c>
      <c r="I320" s="62">
        <v>11</v>
      </c>
      <c r="J320" s="63"/>
      <c r="K320" s="61">
        <v>2</v>
      </c>
      <c r="L320" t="s">
        <v>154</v>
      </c>
    </row>
    <row r="321" spans="1:13" outlineLevel="1" x14ac:dyDescent="0.25">
      <c r="A321" s="64">
        <f t="shared" si="40"/>
        <v>27</v>
      </c>
      <c r="B321" s="64" t="str">
        <f t="shared" si="36"/>
        <v/>
      </c>
      <c r="C321" s="62">
        <f t="shared" si="38"/>
        <v>3</v>
      </c>
      <c r="D321" s="62" t="str">
        <f t="shared" si="39"/>
        <v>D</v>
      </c>
      <c r="E321" s="62">
        <v>18</v>
      </c>
      <c r="F321" s="62">
        <v>26</v>
      </c>
      <c r="G321" s="63"/>
      <c r="H321" s="62">
        <v>14</v>
      </c>
      <c r="I321" s="62">
        <v>19</v>
      </c>
      <c r="J321" s="63"/>
      <c r="K321" s="61">
        <v>3</v>
      </c>
      <c r="L321" t="s">
        <v>154</v>
      </c>
    </row>
    <row r="322" spans="1:13" outlineLevel="1" x14ac:dyDescent="0.25">
      <c r="A322" s="64">
        <f t="shared" si="40"/>
        <v>27</v>
      </c>
      <c r="B322" s="64" t="str">
        <f t="shared" si="36"/>
        <v/>
      </c>
      <c r="C322" s="62">
        <f t="shared" si="38"/>
        <v>4</v>
      </c>
      <c r="D322" s="62" t="str">
        <f t="shared" si="39"/>
        <v>D</v>
      </c>
      <c r="E322" s="62">
        <v>12</v>
      </c>
      <c r="F322" s="62">
        <v>25</v>
      </c>
      <c r="G322" s="63">
        <v>24</v>
      </c>
      <c r="H322" s="62">
        <v>17</v>
      </c>
      <c r="I322" s="62">
        <v>22</v>
      </c>
      <c r="J322" s="63"/>
      <c r="K322" s="61">
        <v>4</v>
      </c>
      <c r="L322" t="s">
        <v>154</v>
      </c>
    </row>
    <row r="323" spans="1:13" outlineLevel="1" x14ac:dyDescent="0.25">
      <c r="A323" s="64">
        <f t="shared" si="40"/>
        <v>27</v>
      </c>
      <c r="B323" s="64" t="str">
        <f t="shared" si="36"/>
        <v/>
      </c>
      <c r="C323" s="62">
        <f t="shared" si="38"/>
        <v>5</v>
      </c>
      <c r="D323" s="62" t="str">
        <f t="shared" si="39"/>
        <v>D</v>
      </c>
      <c r="E323" s="62">
        <v>16</v>
      </c>
      <c r="F323" s="62">
        <v>23</v>
      </c>
      <c r="G323" s="62"/>
      <c r="H323" s="62">
        <v>13</v>
      </c>
      <c r="I323" s="62">
        <v>2</v>
      </c>
      <c r="J323" s="63"/>
      <c r="K323" s="61">
        <v>5</v>
      </c>
      <c r="L323" t="s">
        <v>154</v>
      </c>
    </row>
    <row r="324" spans="1:13" ht="15.75" outlineLevel="1" thickBot="1" x14ac:dyDescent="0.3">
      <c r="A324" s="64">
        <f t="shared" si="40"/>
        <v>27</v>
      </c>
      <c r="B324" s="64" t="str">
        <f t="shared" si="36"/>
        <v/>
      </c>
      <c r="C324" s="62">
        <f t="shared" si="38"/>
        <v>6</v>
      </c>
      <c r="D324" s="62" t="str">
        <f t="shared" si="39"/>
        <v>D</v>
      </c>
      <c r="E324" s="62">
        <v>7</v>
      </c>
      <c r="F324" s="62">
        <v>8</v>
      </c>
      <c r="G324" s="62">
        <v>10</v>
      </c>
      <c r="H324" s="62">
        <v>27</v>
      </c>
      <c r="I324" s="62">
        <v>1</v>
      </c>
      <c r="J324" s="62"/>
      <c r="K324" s="61">
        <v>6</v>
      </c>
      <c r="L324" t="s">
        <v>154</v>
      </c>
    </row>
    <row r="325" spans="1:13" ht="15.75" outlineLevel="1" thickTop="1" x14ac:dyDescent="0.25">
      <c r="A325" s="52">
        <v>28</v>
      </c>
      <c r="B325" s="52" t="str">
        <f t="shared" ref="B325:B388" si="41">IF(A325&lt;&gt;$B$3,"",$B$3&amp;"-"&amp;D325&amp;"-"&amp;C325)</f>
        <v/>
      </c>
      <c r="C325" s="58">
        <f t="shared" si="38"/>
        <v>1</v>
      </c>
      <c r="D325" s="58" t="str">
        <f t="shared" si="39"/>
        <v>A</v>
      </c>
      <c r="E325" s="59">
        <v>3</v>
      </c>
      <c r="F325" s="59">
        <v>14</v>
      </c>
      <c r="G325" s="59"/>
      <c r="H325" s="59">
        <v>8</v>
      </c>
      <c r="I325" s="59">
        <v>26</v>
      </c>
      <c r="J325" s="59"/>
      <c r="K325" s="61">
        <v>1</v>
      </c>
      <c r="L325" t="s">
        <v>151</v>
      </c>
      <c r="M325" s="186" t="s">
        <v>281</v>
      </c>
    </row>
    <row r="326" spans="1:13" outlineLevel="1" x14ac:dyDescent="0.25">
      <c r="A326" s="52">
        <f>A325</f>
        <v>28</v>
      </c>
      <c r="B326" s="52" t="str">
        <f t="shared" si="41"/>
        <v/>
      </c>
      <c r="C326" s="58">
        <f t="shared" si="38"/>
        <v>2</v>
      </c>
      <c r="D326" s="58" t="str">
        <f t="shared" si="39"/>
        <v>A</v>
      </c>
      <c r="E326" s="59">
        <v>13</v>
      </c>
      <c r="F326" s="59">
        <v>18</v>
      </c>
      <c r="G326" s="59"/>
      <c r="H326" s="59">
        <v>7</v>
      </c>
      <c r="I326" s="59">
        <v>28</v>
      </c>
      <c r="J326" s="59"/>
      <c r="K326" s="61">
        <v>2</v>
      </c>
      <c r="L326" t="s">
        <v>151</v>
      </c>
    </row>
    <row r="327" spans="1:13" outlineLevel="1" x14ac:dyDescent="0.25">
      <c r="A327" s="52">
        <f t="shared" ref="A327:A352" si="42">A326</f>
        <v>28</v>
      </c>
      <c r="B327" s="52" t="str">
        <f t="shared" si="41"/>
        <v/>
      </c>
      <c r="C327" s="58">
        <f t="shared" si="38"/>
        <v>3</v>
      </c>
      <c r="D327" s="58" t="str">
        <f t="shared" si="39"/>
        <v>A</v>
      </c>
      <c r="E327" s="59">
        <v>17</v>
      </c>
      <c r="F327" s="59">
        <v>20</v>
      </c>
      <c r="G327" s="59"/>
      <c r="H327" s="59">
        <v>16</v>
      </c>
      <c r="I327" s="59">
        <v>27</v>
      </c>
      <c r="J327" s="59"/>
      <c r="K327" s="61">
        <v>3</v>
      </c>
      <c r="L327" t="s">
        <v>151</v>
      </c>
    </row>
    <row r="328" spans="1:13" outlineLevel="1" x14ac:dyDescent="0.25">
      <c r="A328" s="52">
        <f t="shared" si="42"/>
        <v>28</v>
      </c>
      <c r="B328" s="52" t="str">
        <f t="shared" si="41"/>
        <v/>
      </c>
      <c r="C328" s="58">
        <f t="shared" si="38"/>
        <v>4</v>
      </c>
      <c r="D328" s="58" t="str">
        <f t="shared" si="39"/>
        <v>A</v>
      </c>
      <c r="E328" s="59">
        <v>12</v>
      </c>
      <c r="F328" s="59">
        <v>21</v>
      </c>
      <c r="G328" s="59"/>
      <c r="H328" s="59">
        <v>6</v>
      </c>
      <c r="I328" s="59">
        <v>22</v>
      </c>
      <c r="J328" s="59"/>
      <c r="K328" s="61">
        <v>4</v>
      </c>
      <c r="L328" t="s">
        <v>151</v>
      </c>
    </row>
    <row r="329" spans="1:13" outlineLevel="1" x14ac:dyDescent="0.25">
      <c r="A329" s="52">
        <f t="shared" si="42"/>
        <v>28</v>
      </c>
      <c r="B329" s="52" t="str">
        <f t="shared" si="41"/>
        <v/>
      </c>
      <c r="C329" s="58">
        <f t="shared" si="38"/>
        <v>5</v>
      </c>
      <c r="D329" s="58" t="str">
        <f t="shared" si="39"/>
        <v>A</v>
      </c>
      <c r="E329" s="59">
        <v>10</v>
      </c>
      <c r="F329" s="59">
        <v>15</v>
      </c>
      <c r="G329" s="59"/>
      <c r="H329" s="59">
        <v>24</v>
      </c>
      <c r="I329" s="59">
        <v>25</v>
      </c>
      <c r="J329" s="59"/>
      <c r="K329" s="61">
        <v>5</v>
      </c>
      <c r="L329" t="s">
        <v>151</v>
      </c>
    </row>
    <row r="330" spans="1:13" outlineLevel="1" x14ac:dyDescent="0.25">
      <c r="A330" s="52">
        <f t="shared" si="42"/>
        <v>28</v>
      </c>
      <c r="B330" s="52" t="str">
        <f t="shared" si="41"/>
        <v/>
      </c>
      <c r="C330" s="58">
        <f t="shared" si="38"/>
        <v>6</v>
      </c>
      <c r="D330" s="58" t="str">
        <f t="shared" si="39"/>
        <v>A</v>
      </c>
      <c r="E330" s="59">
        <v>2</v>
      </c>
      <c r="F330" s="59">
        <v>11</v>
      </c>
      <c r="G330" s="59"/>
      <c r="H330" s="59">
        <v>4</v>
      </c>
      <c r="I330" s="59">
        <v>23</v>
      </c>
      <c r="J330" s="59"/>
      <c r="K330" s="61">
        <v>6</v>
      </c>
      <c r="L330" t="s">
        <v>151</v>
      </c>
    </row>
    <row r="331" spans="1:13" outlineLevel="1" x14ac:dyDescent="0.25">
      <c r="A331" s="52">
        <f t="shared" si="42"/>
        <v>28</v>
      </c>
      <c r="B331" s="52" t="str">
        <f t="shared" si="41"/>
        <v/>
      </c>
      <c r="C331" s="58">
        <f t="shared" si="38"/>
        <v>7</v>
      </c>
      <c r="D331" s="58" t="str">
        <f t="shared" si="39"/>
        <v>A</v>
      </c>
      <c r="E331" s="59">
        <v>1</v>
      </c>
      <c r="F331" s="59">
        <v>19</v>
      </c>
      <c r="G331" s="59"/>
      <c r="H331" s="59">
        <v>5</v>
      </c>
      <c r="I331" s="59">
        <v>9</v>
      </c>
      <c r="J331" s="59"/>
      <c r="K331" s="61">
        <v>7</v>
      </c>
      <c r="L331" t="s">
        <v>151</v>
      </c>
    </row>
    <row r="332" spans="1:13" outlineLevel="1" x14ac:dyDescent="0.25">
      <c r="A332" s="52">
        <f t="shared" si="42"/>
        <v>28</v>
      </c>
      <c r="B332" s="52" t="str">
        <f t="shared" si="41"/>
        <v/>
      </c>
      <c r="C332" s="58">
        <f t="shared" si="38"/>
        <v>1</v>
      </c>
      <c r="D332" s="58" t="str">
        <f t="shared" si="39"/>
        <v>B</v>
      </c>
      <c r="E332" s="59">
        <v>9</v>
      </c>
      <c r="F332" s="59">
        <v>11</v>
      </c>
      <c r="G332" s="59"/>
      <c r="H332" s="59">
        <v>3</v>
      </c>
      <c r="I332" s="59">
        <v>22</v>
      </c>
      <c r="J332" s="59"/>
      <c r="K332" s="61">
        <v>1</v>
      </c>
      <c r="L332" t="s">
        <v>152</v>
      </c>
    </row>
    <row r="333" spans="1:13" outlineLevel="1" x14ac:dyDescent="0.25">
      <c r="A333" s="52">
        <f t="shared" si="42"/>
        <v>28</v>
      </c>
      <c r="B333" s="52" t="str">
        <f t="shared" si="41"/>
        <v/>
      </c>
      <c r="C333" s="58">
        <f t="shared" si="38"/>
        <v>2</v>
      </c>
      <c r="D333" s="58" t="str">
        <f t="shared" si="39"/>
        <v>B</v>
      </c>
      <c r="E333" s="59">
        <v>15</v>
      </c>
      <c r="F333" s="59">
        <v>23</v>
      </c>
      <c r="G333" s="59"/>
      <c r="H333" s="59">
        <v>6</v>
      </c>
      <c r="I333" s="59">
        <v>16</v>
      </c>
      <c r="J333" s="59"/>
      <c r="K333" s="61">
        <v>2</v>
      </c>
      <c r="L333" t="s">
        <v>152</v>
      </c>
    </row>
    <row r="334" spans="1:13" outlineLevel="1" x14ac:dyDescent="0.25">
      <c r="A334" s="52">
        <f t="shared" si="42"/>
        <v>28</v>
      </c>
      <c r="B334" s="52" t="str">
        <f t="shared" si="41"/>
        <v/>
      </c>
      <c r="C334" s="58">
        <f t="shared" si="38"/>
        <v>3</v>
      </c>
      <c r="D334" s="58" t="str">
        <f t="shared" si="39"/>
        <v>B</v>
      </c>
      <c r="E334" s="59">
        <v>20</v>
      </c>
      <c r="F334" s="59">
        <v>25</v>
      </c>
      <c r="G334" s="59"/>
      <c r="H334" s="59">
        <v>1</v>
      </c>
      <c r="I334" s="59">
        <v>12</v>
      </c>
      <c r="J334" s="59"/>
      <c r="K334" s="61">
        <v>3</v>
      </c>
      <c r="L334" t="s">
        <v>152</v>
      </c>
    </row>
    <row r="335" spans="1:13" outlineLevel="1" x14ac:dyDescent="0.25">
      <c r="A335" s="52">
        <f t="shared" si="42"/>
        <v>28</v>
      </c>
      <c r="B335" s="52" t="str">
        <f t="shared" si="41"/>
        <v/>
      </c>
      <c r="C335" s="58">
        <f t="shared" si="38"/>
        <v>4</v>
      </c>
      <c r="D335" s="58" t="str">
        <f t="shared" si="39"/>
        <v>B</v>
      </c>
      <c r="E335" s="59">
        <v>14</v>
      </c>
      <c r="F335" s="59">
        <v>19</v>
      </c>
      <c r="G335" s="59"/>
      <c r="H335" s="59">
        <v>18</v>
      </c>
      <c r="I335" s="59">
        <v>21</v>
      </c>
      <c r="J335" s="59"/>
      <c r="K335" s="61">
        <v>4</v>
      </c>
      <c r="L335" t="s">
        <v>152</v>
      </c>
    </row>
    <row r="336" spans="1:13" outlineLevel="1" x14ac:dyDescent="0.25">
      <c r="A336" s="52">
        <f t="shared" si="42"/>
        <v>28</v>
      </c>
      <c r="B336" s="52" t="str">
        <f t="shared" si="41"/>
        <v/>
      </c>
      <c r="C336" s="58">
        <f t="shared" si="38"/>
        <v>5</v>
      </c>
      <c r="D336" s="58" t="str">
        <f t="shared" si="39"/>
        <v>B</v>
      </c>
      <c r="E336" s="59">
        <v>26</v>
      </c>
      <c r="F336" s="59">
        <v>28</v>
      </c>
      <c r="G336" s="59"/>
      <c r="H336" s="59">
        <v>2</v>
      </c>
      <c r="I336" s="59">
        <v>5</v>
      </c>
      <c r="J336" s="59"/>
      <c r="K336" s="61">
        <v>5</v>
      </c>
      <c r="L336" t="s">
        <v>152</v>
      </c>
    </row>
    <row r="337" spans="1:12" outlineLevel="1" x14ac:dyDescent="0.25">
      <c r="A337" s="52">
        <f t="shared" si="42"/>
        <v>28</v>
      </c>
      <c r="B337" s="52" t="str">
        <f t="shared" si="41"/>
        <v/>
      </c>
      <c r="C337" s="58">
        <f t="shared" si="38"/>
        <v>6</v>
      </c>
      <c r="D337" s="58" t="str">
        <f t="shared" si="39"/>
        <v>B</v>
      </c>
      <c r="E337" s="59">
        <v>10</v>
      </c>
      <c r="F337" s="59">
        <v>13</v>
      </c>
      <c r="G337" s="59"/>
      <c r="H337" s="59">
        <v>8</v>
      </c>
      <c r="I337" s="59">
        <v>17</v>
      </c>
      <c r="J337" s="59"/>
      <c r="K337" s="61">
        <v>6</v>
      </c>
      <c r="L337" t="s">
        <v>152</v>
      </c>
    </row>
    <row r="338" spans="1:12" outlineLevel="1" x14ac:dyDescent="0.25">
      <c r="A338" s="52">
        <f t="shared" si="42"/>
        <v>28</v>
      </c>
      <c r="B338" s="52" t="str">
        <f t="shared" si="41"/>
        <v/>
      </c>
      <c r="C338" s="58">
        <f t="shared" si="38"/>
        <v>7</v>
      </c>
      <c r="D338" s="58" t="str">
        <f t="shared" si="39"/>
        <v>B</v>
      </c>
      <c r="E338" s="59">
        <v>24</v>
      </c>
      <c r="F338" s="59">
        <v>27</v>
      </c>
      <c r="G338" s="59"/>
      <c r="H338" s="59">
        <v>4</v>
      </c>
      <c r="I338" s="59">
        <v>7</v>
      </c>
      <c r="J338" s="59"/>
      <c r="K338" s="61">
        <v>7</v>
      </c>
      <c r="L338" t="s">
        <v>152</v>
      </c>
    </row>
    <row r="339" spans="1:12" outlineLevel="1" x14ac:dyDescent="0.25">
      <c r="A339" s="52">
        <f t="shared" si="42"/>
        <v>28</v>
      </c>
      <c r="B339" s="52" t="str">
        <f t="shared" si="41"/>
        <v/>
      </c>
      <c r="C339" s="58">
        <f t="shared" si="38"/>
        <v>1</v>
      </c>
      <c r="D339" s="58" t="str">
        <f t="shared" si="39"/>
        <v>C</v>
      </c>
      <c r="E339" s="59">
        <v>14</v>
      </c>
      <c r="F339" s="59">
        <v>25</v>
      </c>
      <c r="G339" s="59"/>
      <c r="H339" s="59">
        <v>6</v>
      </c>
      <c r="I339" s="59">
        <v>11</v>
      </c>
      <c r="J339" s="59"/>
      <c r="K339" s="61">
        <v>1</v>
      </c>
      <c r="L339" t="s">
        <v>153</v>
      </c>
    </row>
    <row r="340" spans="1:12" outlineLevel="1" x14ac:dyDescent="0.25">
      <c r="A340" s="52">
        <f t="shared" si="42"/>
        <v>28</v>
      </c>
      <c r="B340" s="52" t="str">
        <f t="shared" si="41"/>
        <v/>
      </c>
      <c r="C340" s="58">
        <f t="shared" si="38"/>
        <v>2</v>
      </c>
      <c r="D340" s="58" t="str">
        <f t="shared" si="39"/>
        <v>C</v>
      </c>
      <c r="E340" s="59">
        <v>20</v>
      </c>
      <c r="F340" s="59">
        <v>26</v>
      </c>
      <c r="G340" s="59"/>
      <c r="H340" s="59">
        <v>22</v>
      </c>
      <c r="I340" s="59">
        <v>23</v>
      </c>
      <c r="J340" s="59"/>
      <c r="K340" s="61">
        <v>2</v>
      </c>
      <c r="L340" t="s">
        <v>153</v>
      </c>
    </row>
    <row r="341" spans="1:12" outlineLevel="1" x14ac:dyDescent="0.25">
      <c r="A341" s="52">
        <f t="shared" si="42"/>
        <v>28</v>
      </c>
      <c r="B341" s="52" t="str">
        <f t="shared" si="41"/>
        <v/>
      </c>
      <c r="C341" s="58">
        <f t="shared" si="38"/>
        <v>3</v>
      </c>
      <c r="D341" s="58" t="str">
        <f t="shared" si="39"/>
        <v>C</v>
      </c>
      <c r="E341" s="59">
        <v>7</v>
      </c>
      <c r="F341" s="59">
        <v>10</v>
      </c>
      <c r="G341" s="59"/>
      <c r="H341" s="59">
        <v>2</v>
      </c>
      <c r="I341" s="59">
        <v>16</v>
      </c>
      <c r="J341" s="59"/>
      <c r="K341" s="61">
        <v>3</v>
      </c>
      <c r="L341" t="s">
        <v>153</v>
      </c>
    </row>
    <row r="342" spans="1:12" outlineLevel="1" x14ac:dyDescent="0.25">
      <c r="A342" s="52">
        <f t="shared" si="42"/>
        <v>28</v>
      </c>
      <c r="B342" s="52" t="str">
        <f t="shared" si="41"/>
        <v/>
      </c>
      <c r="C342" s="58">
        <f t="shared" si="38"/>
        <v>4</v>
      </c>
      <c r="D342" s="58" t="str">
        <f t="shared" si="39"/>
        <v>C</v>
      </c>
      <c r="E342" s="59">
        <v>17</v>
      </c>
      <c r="F342" s="59">
        <v>28</v>
      </c>
      <c r="G342" s="59"/>
      <c r="H342" s="59">
        <v>1</v>
      </c>
      <c r="I342" s="59">
        <v>3</v>
      </c>
      <c r="J342" s="59"/>
      <c r="K342" s="61">
        <v>4</v>
      </c>
      <c r="L342" t="s">
        <v>153</v>
      </c>
    </row>
    <row r="343" spans="1:12" outlineLevel="1" x14ac:dyDescent="0.25">
      <c r="A343" s="52">
        <f t="shared" si="42"/>
        <v>28</v>
      </c>
      <c r="B343" s="52" t="str">
        <f t="shared" si="41"/>
        <v/>
      </c>
      <c r="C343" s="58">
        <f t="shared" si="38"/>
        <v>5</v>
      </c>
      <c r="D343" s="58" t="str">
        <f t="shared" si="39"/>
        <v>C</v>
      </c>
      <c r="E343" s="59">
        <v>19</v>
      </c>
      <c r="F343" s="59">
        <v>27</v>
      </c>
      <c r="G343" s="59"/>
      <c r="H343" s="59">
        <v>13</v>
      </c>
      <c r="I343" s="59">
        <v>15</v>
      </c>
      <c r="J343" s="59"/>
      <c r="K343" s="61">
        <v>5</v>
      </c>
      <c r="L343" t="s">
        <v>153</v>
      </c>
    </row>
    <row r="344" spans="1:12" outlineLevel="1" x14ac:dyDescent="0.25">
      <c r="A344" s="52">
        <f t="shared" si="42"/>
        <v>28</v>
      </c>
      <c r="B344" s="52" t="str">
        <f t="shared" si="41"/>
        <v/>
      </c>
      <c r="C344" s="58">
        <f t="shared" si="38"/>
        <v>6</v>
      </c>
      <c r="D344" s="58" t="str">
        <f t="shared" si="39"/>
        <v>C</v>
      </c>
      <c r="E344" s="59">
        <v>4</v>
      </c>
      <c r="F344" s="59">
        <v>12</v>
      </c>
      <c r="G344" s="59"/>
      <c r="H344" s="59">
        <v>9</v>
      </c>
      <c r="I344" s="59">
        <v>18</v>
      </c>
      <c r="J344" s="59"/>
      <c r="K344" s="61">
        <v>6</v>
      </c>
      <c r="L344" t="s">
        <v>153</v>
      </c>
    </row>
    <row r="345" spans="1:12" outlineLevel="1" x14ac:dyDescent="0.25">
      <c r="A345" s="52">
        <f t="shared" si="42"/>
        <v>28</v>
      </c>
      <c r="B345" s="52" t="str">
        <f t="shared" si="41"/>
        <v/>
      </c>
      <c r="C345" s="58">
        <f t="shared" si="38"/>
        <v>7</v>
      </c>
      <c r="D345" s="58" t="str">
        <f t="shared" si="39"/>
        <v>C</v>
      </c>
      <c r="E345" s="59">
        <v>5</v>
      </c>
      <c r="F345" s="59">
        <v>24</v>
      </c>
      <c r="G345" s="59"/>
      <c r="H345" s="59">
        <v>8</v>
      </c>
      <c r="I345" s="59">
        <v>21</v>
      </c>
      <c r="J345" s="59"/>
      <c r="K345" s="61">
        <v>7</v>
      </c>
      <c r="L345" t="s">
        <v>153</v>
      </c>
    </row>
    <row r="346" spans="1:12" outlineLevel="1" x14ac:dyDescent="0.25">
      <c r="A346" s="52">
        <f t="shared" si="42"/>
        <v>28</v>
      </c>
      <c r="B346" s="52" t="str">
        <f t="shared" si="41"/>
        <v/>
      </c>
      <c r="C346" s="58">
        <f t="shared" si="38"/>
        <v>1</v>
      </c>
      <c r="D346" s="58" t="str">
        <f t="shared" si="39"/>
        <v>D</v>
      </c>
      <c r="E346" s="59">
        <v>11</v>
      </c>
      <c r="F346" s="59">
        <v>28</v>
      </c>
      <c r="G346" s="59"/>
      <c r="H346" s="59">
        <v>15</v>
      </c>
      <c r="I346" s="59">
        <v>20</v>
      </c>
      <c r="J346" s="59"/>
      <c r="K346" s="61">
        <v>1</v>
      </c>
      <c r="L346" t="s">
        <v>154</v>
      </c>
    </row>
    <row r="347" spans="1:12" outlineLevel="1" x14ac:dyDescent="0.25">
      <c r="A347" s="52">
        <f t="shared" si="42"/>
        <v>28</v>
      </c>
      <c r="B347" s="52" t="str">
        <f t="shared" si="41"/>
        <v/>
      </c>
      <c r="C347" s="58">
        <f t="shared" si="38"/>
        <v>2</v>
      </c>
      <c r="D347" s="58" t="str">
        <f t="shared" si="39"/>
        <v>D</v>
      </c>
      <c r="E347" s="59">
        <v>24</v>
      </c>
      <c r="F347" s="59">
        <v>26</v>
      </c>
      <c r="G347" s="59"/>
      <c r="H347" s="59">
        <v>12</v>
      </c>
      <c r="I347" s="59">
        <v>17</v>
      </c>
      <c r="J347" s="59"/>
      <c r="K347" s="61">
        <v>2</v>
      </c>
      <c r="L347" t="s">
        <v>154</v>
      </c>
    </row>
    <row r="348" spans="1:12" outlineLevel="1" x14ac:dyDescent="0.25">
      <c r="A348" s="52">
        <f t="shared" si="42"/>
        <v>28</v>
      </c>
      <c r="B348" s="52" t="str">
        <f t="shared" si="41"/>
        <v/>
      </c>
      <c r="C348" s="58">
        <f t="shared" si="38"/>
        <v>3</v>
      </c>
      <c r="D348" s="58" t="str">
        <f t="shared" si="39"/>
        <v>D</v>
      </c>
      <c r="E348" s="59">
        <v>7</v>
      </c>
      <c r="F348" s="59">
        <v>9</v>
      </c>
      <c r="G348" s="59"/>
      <c r="H348" s="59">
        <v>14</v>
      </c>
      <c r="I348" s="59">
        <v>23</v>
      </c>
      <c r="J348" s="59"/>
      <c r="K348" s="61">
        <v>3</v>
      </c>
      <c r="L348" t="s">
        <v>154</v>
      </c>
    </row>
    <row r="349" spans="1:12" outlineLevel="1" x14ac:dyDescent="0.25">
      <c r="A349" s="52">
        <f t="shared" si="42"/>
        <v>28</v>
      </c>
      <c r="B349" s="52" t="str">
        <f t="shared" si="41"/>
        <v/>
      </c>
      <c r="C349" s="58">
        <f t="shared" si="38"/>
        <v>4</v>
      </c>
      <c r="D349" s="58" t="str">
        <f t="shared" si="39"/>
        <v>D</v>
      </c>
      <c r="E349" s="59">
        <v>4</v>
      </c>
      <c r="F349" s="59">
        <v>6</v>
      </c>
      <c r="G349" s="59"/>
      <c r="H349" s="59">
        <v>3</v>
      </c>
      <c r="I349" s="59">
        <v>19</v>
      </c>
      <c r="J349" s="59"/>
      <c r="K349" s="61">
        <v>4</v>
      </c>
      <c r="L349" t="s">
        <v>154</v>
      </c>
    </row>
    <row r="350" spans="1:12" outlineLevel="1" x14ac:dyDescent="0.25">
      <c r="A350" s="52">
        <f t="shared" si="42"/>
        <v>28</v>
      </c>
      <c r="B350" s="52" t="str">
        <f t="shared" si="41"/>
        <v/>
      </c>
      <c r="C350" s="58">
        <f t="shared" si="38"/>
        <v>5</v>
      </c>
      <c r="D350" s="58" t="str">
        <f t="shared" si="39"/>
        <v>D</v>
      </c>
      <c r="E350" s="59">
        <v>2</v>
      </c>
      <c r="F350" s="59">
        <v>13</v>
      </c>
      <c r="G350" s="59"/>
      <c r="H350" s="59">
        <v>1</v>
      </c>
      <c r="I350" s="59">
        <v>21</v>
      </c>
      <c r="J350" s="59"/>
      <c r="K350" s="61">
        <v>5</v>
      </c>
      <c r="L350" t="s">
        <v>154</v>
      </c>
    </row>
    <row r="351" spans="1:12" outlineLevel="1" x14ac:dyDescent="0.25">
      <c r="A351" s="52">
        <f t="shared" si="42"/>
        <v>28</v>
      </c>
      <c r="B351" s="52" t="str">
        <f t="shared" si="41"/>
        <v/>
      </c>
      <c r="C351" s="58">
        <f t="shared" si="38"/>
        <v>6</v>
      </c>
      <c r="D351" s="58" t="str">
        <f t="shared" si="39"/>
        <v>D</v>
      </c>
      <c r="E351" s="59">
        <v>5</v>
      </c>
      <c r="F351" s="59">
        <v>10</v>
      </c>
      <c r="G351" s="59"/>
      <c r="H351" s="59">
        <v>18</v>
      </c>
      <c r="I351" s="59">
        <v>27</v>
      </c>
      <c r="J351" s="59"/>
      <c r="K351" s="61">
        <v>6</v>
      </c>
      <c r="L351" t="s">
        <v>154</v>
      </c>
    </row>
    <row r="352" spans="1:12" ht="15.75" outlineLevel="1" thickBot="1" x14ac:dyDescent="0.3">
      <c r="A352" s="52">
        <f t="shared" si="42"/>
        <v>28</v>
      </c>
      <c r="B352" s="52" t="str">
        <f t="shared" si="41"/>
        <v/>
      </c>
      <c r="C352" s="58">
        <f t="shared" si="38"/>
        <v>7</v>
      </c>
      <c r="D352" s="58" t="str">
        <f t="shared" si="39"/>
        <v>D</v>
      </c>
      <c r="E352" s="59">
        <v>22</v>
      </c>
      <c r="F352" s="59">
        <v>25</v>
      </c>
      <c r="G352" s="59"/>
      <c r="H352" s="59">
        <v>8</v>
      </c>
      <c r="I352" s="59">
        <v>16</v>
      </c>
      <c r="J352" s="59"/>
      <c r="K352" s="61">
        <v>7</v>
      </c>
      <c r="L352" t="s">
        <v>154</v>
      </c>
    </row>
    <row r="353" spans="1:13" ht="15.75" outlineLevel="1" thickTop="1" x14ac:dyDescent="0.25">
      <c r="A353" s="64">
        <v>29</v>
      </c>
      <c r="B353" s="64" t="str">
        <f t="shared" si="41"/>
        <v/>
      </c>
      <c r="C353" s="62">
        <f t="shared" si="38"/>
        <v>1</v>
      </c>
      <c r="D353" s="62" t="str">
        <f t="shared" si="39"/>
        <v>A</v>
      </c>
      <c r="E353" s="63">
        <v>13</v>
      </c>
      <c r="F353" s="63">
        <v>17</v>
      </c>
      <c r="G353" s="63"/>
      <c r="H353" s="63">
        <v>21</v>
      </c>
      <c r="I353" s="63">
        <v>28</v>
      </c>
      <c r="J353" s="63"/>
      <c r="K353" s="61">
        <v>1</v>
      </c>
      <c r="L353" t="s">
        <v>151</v>
      </c>
      <c r="M353" s="186" t="s">
        <v>281</v>
      </c>
    </row>
    <row r="354" spans="1:13" outlineLevel="1" x14ac:dyDescent="0.25">
      <c r="A354" s="64">
        <f>A353</f>
        <v>29</v>
      </c>
      <c r="B354" s="64" t="str">
        <f t="shared" si="41"/>
        <v/>
      </c>
      <c r="C354" s="62">
        <f t="shared" si="38"/>
        <v>2</v>
      </c>
      <c r="D354" s="62" t="str">
        <f t="shared" si="39"/>
        <v>A</v>
      </c>
      <c r="E354" s="63">
        <v>10</v>
      </c>
      <c r="F354" s="63">
        <v>22</v>
      </c>
      <c r="G354" s="63"/>
      <c r="H354" s="63">
        <v>8</v>
      </c>
      <c r="I354" s="63">
        <v>26</v>
      </c>
      <c r="J354" s="63"/>
      <c r="K354" s="61">
        <v>2</v>
      </c>
      <c r="L354" t="s">
        <v>151</v>
      </c>
    </row>
    <row r="355" spans="1:13" outlineLevel="1" x14ac:dyDescent="0.25">
      <c r="A355" s="64">
        <f>A354</f>
        <v>29</v>
      </c>
      <c r="B355" s="64" t="str">
        <f t="shared" si="41"/>
        <v/>
      </c>
      <c r="C355" s="62">
        <f t="shared" si="38"/>
        <v>3</v>
      </c>
      <c r="D355" s="62" t="str">
        <f t="shared" si="39"/>
        <v>A</v>
      </c>
      <c r="E355" s="63">
        <v>3</v>
      </c>
      <c r="F355" s="63">
        <v>19</v>
      </c>
      <c r="G355" s="63"/>
      <c r="H355" s="63">
        <v>6</v>
      </c>
      <c r="I355" s="63">
        <v>20</v>
      </c>
      <c r="J355" s="63"/>
      <c r="K355" s="61">
        <v>3</v>
      </c>
      <c r="L355" t="s">
        <v>151</v>
      </c>
    </row>
    <row r="356" spans="1:13" outlineLevel="1" x14ac:dyDescent="0.25">
      <c r="A356" s="64">
        <f t="shared" ref="A356:A380" si="43">A355</f>
        <v>29</v>
      </c>
      <c r="B356" s="64" t="str">
        <f t="shared" si="41"/>
        <v/>
      </c>
      <c r="C356" s="62">
        <f t="shared" si="38"/>
        <v>4</v>
      </c>
      <c r="D356" s="62" t="str">
        <f t="shared" si="39"/>
        <v>A</v>
      </c>
      <c r="E356" s="63">
        <v>23</v>
      </c>
      <c r="F356" s="63">
        <v>24</v>
      </c>
      <c r="G356" s="63"/>
      <c r="H356" s="63">
        <v>15</v>
      </c>
      <c r="I356" s="63">
        <v>29</v>
      </c>
      <c r="J356" s="63"/>
      <c r="K356" s="61">
        <v>4</v>
      </c>
      <c r="L356" t="s">
        <v>151</v>
      </c>
    </row>
    <row r="357" spans="1:13" outlineLevel="1" x14ac:dyDescent="0.25">
      <c r="A357" s="64">
        <f t="shared" si="43"/>
        <v>29</v>
      </c>
      <c r="B357" s="64" t="str">
        <f t="shared" si="41"/>
        <v/>
      </c>
      <c r="C357" s="62">
        <f t="shared" si="38"/>
        <v>5</v>
      </c>
      <c r="D357" s="62" t="str">
        <f t="shared" si="39"/>
        <v>A</v>
      </c>
      <c r="E357" s="63">
        <v>14</v>
      </c>
      <c r="F357" s="63">
        <v>9</v>
      </c>
      <c r="G357" s="63"/>
      <c r="H357" s="63">
        <v>1</v>
      </c>
      <c r="I357" s="63">
        <v>27</v>
      </c>
      <c r="J357" s="63"/>
      <c r="K357" s="61">
        <v>5</v>
      </c>
      <c r="L357" t="s">
        <v>151</v>
      </c>
    </row>
    <row r="358" spans="1:13" outlineLevel="1" x14ac:dyDescent="0.25">
      <c r="A358" s="64">
        <f t="shared" si="43"/>
        <v>29</v>
      </c>
      <c r="B358" s="64" t="str">
        <f t="shared" si="41"/>
        <v/>
      </c>
      <c r="C358" s="62">
        <f t="shared" ref="C358:C421" si="44">K358</f>
        <v>6</v>
      </c>
      <c r="D358" s="62" t="str">
        <f t="shared" ref="D358:D421" si="45">IF(C358="","",L358)</f>
        <v>A</v>
      </c>
      <c r="E358" s="63">
        <v>5</v>
      </c>
      <c r="F358" s="63">
        <v>12</v>
      </c>
      <c r="G358" s="63"/>
      <c r="H358" s="63">
        <v>16</v>
      </c>
      <c r="I358" s="63">
        <v>18</v>
      </c>
      <c r="J358" s="63"/>
      <c r="K358" s="61">
        <v>6</v>
      </c>
      <c r="L358" t="s">
        <v>151</v>
      </c>
    </row>
    <row r="359" spans="1:13" outlineLevel="1" x14ac:dyDescent="0.25">
      <c r="A359" s="64">
        <f t="shared" si="43"/>
        <v>29</v>
      </c>
      <c r="B359" s="64" t="str">
        <f t="shared" si="41"/>
        <v/>
      </c>
      <c r="C359" s="62">
        <f t="shared" si="44"/>
        <v>7</v>
      </c>
      <c r="D359" s="62" t="str">
        <f t="shared" si="45"/>
        <v>A</v>
      </c>
      <c r="E359" s="63">
        <v>2</v>
      </c>
      <c r="F359" s="63">
        <v>4</v>
      </c>
      <c r="G359" s="63">
        <v>7</v>
      </c>
      <c r="H359" s="63">
        <v>11</v>
      </c>
      <c r="I359" s="63">
        <v>25</v>
      </c>
      <c r="J359" s="63"/>
      <c r="K359" s="61">
        <v>7</v>
      </c>
      <c r="L359" t="s">
        <v>151</v>
      </c>
    </row>
    <row r="360" spans="1:13" outlineLevel="1" x14ac:dyDescent="0.25">
      <c r="A360" s="64">
        <f t="shared" si="43"/>
        <v>29</v>
      </c>
      <c r="B360" s="64" t="str">
        <f t="shared" si="41"/>
        <v/>
      </c>
      <c r="C360" s="62">
        <f t="shared" si="44"/>
        <v>1</v>
      </c>
      <c r="D360" s="62" t="str">
        <f t="shared" si="45"/>
        <v>B</v>
      </c>
      <c r="E360" s="63">
        <v>14</v>
      </c>
      <c r="F360" s="63">
        <v>15</v>
      </c>
      <c r="G360" s="62"/>
      <c r="H360" s="63">
        <v>6</v>
      </c>
      <c r="I360" s="63">
        <v>26</v>
      </c>
      <c r="J360" s="63"/>
      <c r="K360" s="61">
        <v>1</v>
      </c>
      <c r="L360" t="s">
        <v>152</v>
      </c>
    </row>
    <row r="361" spans="1:13" outlineLevel="1" x14ac:dyDescent="0.25">
      <c r="A361" s="64">
        <f t="shared" si="43"/>
        <v>29</v>
      </c>
      <c r="B361" s="64" t="str">
        <f t="shared" si="41"/>
        <v/>
      </c>
      <c r="C361" s="62">
        <f t="shared" si="44"/>
        <v>2</v>
      </c>
      <c r="D361" s="62" t="str">
        <f t="shared" si="45"/>
        <v>B</v>
      </c>
      <c r="E361" s="63">
        <v>9</v>
      </c>
      <c r="F361" s="63">
        <v>11</v>
      </c>
      <c r="G361" s="62"/>
      <c r="H361" s="63">
        <v>5</v>
      </c>
      <c r="I361" s="63">
        <v>22</v>
      </c>
      <c r="J361" s="63"/>
      <c r="K361" s="61">
        <v>2</v>
      </c>
      <c r="L361" t="s">
        <v>152</v>
      </c>
    </row>
    <row r="362" spans="1:13" outlineLevel="1" x14ac:dyDescent="0.25">
      <c r="A362" s="64">
        <f t="shared" si="43"/>
        <v>29</v>
      </c>
      <c r="B362" s="64" t="str">
        <f t="shared" si="41"/>
        <v/>
      </c>
      <c r="C362" s="62">
        <f t="shared" si="44"/>
        <v>3</v>
      </c>
      <c r="D362" s="62" t="str">
        <f t="shared" si="45"/>
        <v>B</v>
      </c>
      <c r="E362" s="63">
        <v>4</v>
      </c>
      <c r="F362" s="63">
        <v>13</v>
      </c>
      <c r="G362" s="62"/>
      <c r="H362" s="63">
        <v>8</v>
      </c>
      <c r="I362" s="63">
        <v>25</v>
      </c>
      <c r="J362" s="63"/>
      <c r="K362" s="61">
        <v>3</v>
      </c>
      <c r="L362" t="s">
        <v>152</v>
      </c>
    </row>
    <row r="363" spans="1:13" outlineLevel="1" x14ac:dyDescent="0.25">
      <c r="A363" s="64">
        <f t="shared" si="43"/>
        <v>29</v>
      </c>
      <c r="B363" s="64" t="str">
        <f t="shared" si="41"/>
        <v/>
      </c>
      <c r="C363" s="62">
        <f t="shared" si="44"/>
        <v>4</v>
      </c>
      <c r="D363" s="62" t="str">
        <f t="shared" si="45"/>
        <v>B</v>
      </c>
      <c r="E363" s="63">
        <v>10</v>
      </c>
      <c r="F363" s="63">
        <v>28</v>
      </c>
      <c r="G363" s="62"/>
      <c r="H363" s="63">
        <v>1</v>
      </c>
      <c r="I363" s="63">
        <v>2</v>
      </c>
      <c r="J363" s="63"/>
      <c r="K363" s="61">
        <v>4</v>
      </c>
      <c r="L363" t="s">
        <v>152</v>
      </c>
    </row>
    <row r="364" spans="1:13" outlineLevel="1" x14ac:dyDescent="0.25">
      <c r="A364" s="64">
        <f t="shared" si="43"/>
        <v>29</v>
      </c>
      <c r="B364" s="64" t="str">
        <f t="shared" si="41"/>
        <v/>
      </c>
      <c r="C364" s="62">
        <f t="shared" si="44"/>
        <v>5</v>
      </c>
      <c r="D364" s="62" t="str">
        <f t="shared" si="45"/>
        <v>B</v>
      </c>
      <c r="E364" s="63">
        <v>7</v>
      </c>
      <c r="F364" s="63">
        <v>23</v>
      </c>
      <c r="G364" s="62"/>
      <c r="H364" s="63">
        <v>18</v>
      </c>
      <c r="I364" s="63">
        <v>20</v>
      </c>
      <c r="J364" s="63"/>
      <c r="K364" s="61">
        <v>5</v>
      </c>
      <c r="L364" t="s">
        <v>152</v>
      </c>
    </row>
    <row r="365" spans="1:13" outlineLevel="1" x14ac:dyDescent="0.25">
      <c r="A365" s="64">
        <f t="shared" si="43"/>
        <v>29</v>
      </c>
      <c r="B365" s="64" t="str">
        <f t="shared" si="41"/>
        <v/>
      </c>
      <c r="C365" s="62">
        <f t="shared" si="44"/>
        <v>6</v>
      </c>
      <c r="D365" s="62" t="str">
        <f t="shared" si="45"/>
        <v>B</v>
      </c>
      <c r="E365" s="63">
        <v>19</v>
      </c>
      <c r="F365" s="63">
        <v>29</v>
      </c>
      <c r="G365" s="62"/>
      <c r="H365" s="63">
        <v>16</v>
      </c>
      <c r="I365" s="63">
        <v>17</v>
      </c>
      <c r="J365" s="63"/>
      <c r="K365" s="61">
        <v>6</v>
      </c>
      <c r="L365" t="s">
        <v>152</v>
      </c>
    </row>
    <row r="366" spans="1:13" outlineLevel="1" x14ac:dyDescent="0.25">
      <c r="A366" s="64">
        <f t="shared" si="43"/>
        <v>29</v>
      </c>
      <c r="B366" s="64" t="str">
        <f t="shared" si="41"/>
        <v/>
      </c>
      <c r="C366" s="62">
        <f t="shared" si="44"/>
        <v>7</v>
      </c>
      <c r="D366" s="62" t="str">
        <f t="shared" si="45"/>
        <v>B</v>
      </c>
      <c r="E366" s="63">
        <v>24</v>
      </c>
      <c r="F366" s="63">
        <v>27</v>
      </c>
      <c r="G366" s="63">
        <v>21</v>
      </c>
      <c r="H366" s="63">
        <v>3</v>
      </c>
      <c r="I366" s="63">
        <v>12</v>
      </c>
      <c r="J366" s="63"/>
      <c r="K366" s="61">
        <v>7</v>
      </c>
      <c r="L366" t="s">
        <v>152</v>
      </c>
    </row>
    <row r="367" spans="1:13" outlineLevel="1" x14ac:dyDescent="0.25">
      <c r="A367" s="64">
        <f t="shared" si="43"/>
        <v>29</v>
      </c>
      <c r="B367" s="64" t="str">
        <f t="shared" si="41"/>
        <v/>
      </c>
      <c r="C367" s="62">
        <f t="shared" si="44"/>
        <v>1</v>
      </c>
      <c r="D367" s="62" t="str">
        <f t="shared" si="45"/>
        <v>C</v>
      </c>
      <c r="E367" s="63">
        <v>5</v>
      </c>
      <c r="F367" s="63">
        <v>13</v>
      </c>
      <c r="G367" s="62"/>
      <c r="H367" s="63">
        <v>3</v>
      </c>
      <c r="I367" s="63">
        <v>10</v>
      </c>
      <c r="J367" s="63"/>
      <c r="K367" s="61">
        <v>1</v>
      </c>
      <c r="L367" t="s">
        <v>153</v>
      </c>
    </row>
    <row r="368" spans="1:13" outlineLevel="1" x14ac:dyDescent="0.25">
      <c r="A368" s="64">
        <f t="shared" si="43"/>
        <v>29</v>
      </c>
      <c r="B368" s="64" t="str">
        <f t="shared" si="41"/>
        <v/>
      </c>
      <c r="C368" s="62">
        <f t="shared" si="44"/>
        <v>2</v>
      </c>
      <c r="D368" s="62" t="str">
        <f t="shared" si="45"/>
        <v>C</v>
      </c>
      <c r="E368" s="63">
        <v>1</v>
      </c>
      <c r="F368" s="63">
        <v>20</v>
      </c>
      <c r="G368" s="62"/>
      <c r="H368" s="63">
        <v>11</v>
      </c>
      <c r="I368" s="63">
        <v>26</v>
      </c>
      <c r="J368" s="63"/>
      <c r="K368" s="61">
        <v>2</v>
      </c>
      <c r="L368" t="s">
        <v>153</v>
      </c>
    </row>
    <row r="369" spans="1:13" outlineLevel="1" x14ac:dyDescent="0.25">
      <c r="A369" s="64">
        <f t="shared" si="43"/>
        <v>29</v>
      </c>
      <c r="B369" s="64" t="str">
        <f t="shared" si="41"/>
        <v/>
      </c>
      <c r="C369" s="62">
        <f t="shared" si="44"/>
        <v>3</v>
      </c>
      <c r="D369" s="62" t="str">
        <f t="shared" si="45"/>
        <v>C</v>
      </c>
      <c r="E369" s="63">
        <v>4</v>
      </c>
      <c r="F369" s="63">
        <v>15</v>
      </c>
      <c r="G369" s="62"/>
      <c r="H369" s="63">
        <v>18</v>
      </c>
      <c r="I369" s="63">
        <v>27</v>
      </c>
      <c r="J369" s="63"/>
      <c r="K369" s="61">
        <v>3</v>
      </c>
      <c r="L369" t="s">
        <v>153</v>
      </c>
    </row>
    <row r="370" spans="1:13" outlineLevel="1" x14ac:dyDescent="0.25">
      <c r="A370" s="64">
        <f t="shared" si="43"/>
        <v>29</v>
      </c>
      <c r="B370" s="64" t="str">
        <f t="shared" si="41"/>
        <v/>
      </c>
      <c r="C370" s="62">
        <f t="shared" si="44"/>
        <v>4</v>
      </c>
      <c r="D370" s="62" t="str">
        <f t="shared" si="45"/>
        <v>C</v>
      </c>
      <c r="E370" s="63">
        <v>2</v>
      </c>
      <c r="F370" s="63">
        <v>23</v>
      </c>
      <c r="G370" s="62"/>
      <c r="H370" s="63">
        <v>17</v>
      </c>
      <c r="I370" s="63">
        <v>22</v>
      </c>
      <c r="J370" s="63"/>
      <c r="K370" s="61">
        <v>4</v>
      </c>
      <c r="L370" t="s">
        <v>153</v>
      </c>
    </row>
    <row r="371" spans="1:13" outlineLevel="1" x14ac:dyDescent="0.25">
      <c r="A371" s="64">
        <f t="shared" si="43"/>
        <v>29</v>
      </c>
      <c r="B371" s="64" t="str">
        <f t="shared" si="41"/>
        <v/>
      </c>
      <c r="C371" s="62">
        <f t="shared" si="44"/>
        <v>5</v>
      </c>
      <c r="D371" s="62" t="str">
        <f t="shared" si="45"/>
        <v>C</v>
      </c>
      <c r="E371" s="63">
        <v>9</v>
      </c>
      <c r="F371" s="63">
        <v>28</v>
      </c>
      <c r="G371" s="62"/>
      <c r="H371" s="63">
        <v>16</v>
      </c>
      <c r="I371" s="63">
        <v>24</v>
      </c>
      <c r="J371" s="63"/>
      <c r="K371" s="61">
        <v>5</v>
      </c>
      <c r="L371" t="s">
        <v>153</v>
      </c>
    </row>
    <row r="372" spans="1:13" outlineLevel="1" x14ac:dyDescent="0.25">
      <c r="A372" s="64">
        <f t="shared" si="43"/>
        <v>29</v>
      </c>
      <c r="B372" s="64" t="str">
        <f t="shared" si="41"/>
        <v/>
      </c>
      <c r="C372" s="62">
        <f t="shared" si="44"/>
        <v>6</v>
      </c>
      <c r="D372" s="62" t="str">
        <f t="shared" si="45"/>
        <v>C</v>
      </c>
      <c r="E372" s="63">
        <v>21</v>
      </c>
      <c r="F372" s="63">
        <v>29</v>
      </c>
      <c r="G372" s="62"/>
      <c r="H372" s="63">
        <v>6</v>
      </c>
      <c r="I372" s="63">
        <v>25</v>
      </c>
      <c r="J372" s="63"/>
      <c r="K372" s="61">
        <v>6</v>
      </c>
      <c r="L372" t="s">
        <v>153</v>
      </c>
    </row>
    <row r="373" spans="1:13" outlineLevel="1" x14ac:dyDescent="0.25">
      <c r="A373" s="64">
        <f t="shared" si="43"/>
        <v>29</v>
      </c>
      <c r="B373" s="64" t="str">
        <f t="shared" si="41"/>
        <v/>
      </c>
      <c r="C373" s="62">
        <f t="shared" si="44"/>
        <v>7</v>
      </c>
      <c r="D373" s="62" t="str">
        <f t="shared" si="45"/>
        <v>C</v>
      </c>
      <c r="E373" s="63">
        <v>12</v>
      </c>
      <c r="F373" s="63">
        <v>14</v>
      </c>
      <c r="G373" s="63">
        <v>19</v>
      </c>
      <c r="H373" s="63">
        <v>7</v>
      </c>
      <c r="I373" s="63">
        <v>8</v>
      </c>
      <c r="J373" s="63"/>
      <c r="K373" s="61">
        <v>7</v>
      </c>
      <c r="L373" t="s">
        <v>153</v>
      </c>
    </row>
    <row r="374" spans="1:13" outlineLevel="1" x14ac:dyDescent="0.25">
      <c r="A374" s="64">
        <f t="shared" si="43"/>
        <v>29</v>
      </c>
      <c r="B374" s="64" t="str">
        <f t="shared" si="41"/>
        <v/>
      </c>
      <c r="C374" s="62">
        <f t="shared" si="44"/>
        <v>1</v>
      </c>
      <c r="D374" s="62" t="str">
        <f t="shared" si="45"/>
        <v>D</v>
      </c>
      <c r="E374" s="62">
        <v>7</v>
      </c>
      <c r="F374" s="62">
        <v>16</v>
      </c>
      <c r="G374" s="62"/>
      <c r="H374" s="62">
        <v>10</v>
      </c>
      <c r="I374" s="62">
        <v>25</v>
      </c>
      <c r="J374" s="63"/>
      <c r="K374" s="61">
        <v>1</v>
      </c>
      <c r="L374" t="s">
        <v>154</v>
      </c>
    </row>
    <row r="375" spans="1:13" outlineLevel="1" x14ac:dyDescent="0.25">
      <c r="A375" s="64">
        <f t="shared" si="43"/>
        <v>29</v>
      </c>
      <c r="B375" s="64" t="str">
        <f t="shared" si="41"/>
        <v/>
      </c>
      <c r="C375" s="62">
        <f t="shared" si="44"/>
        <v>2</v>
      </c>
      <c r="D375" s="62" t="str">
        <f t="shared" si="45"/>
        <v>D</v>
      </c>
      <c r="E375" s="62">
        <v>6</v>
      </c>
      <c r="F375" s="62">
        <v>27</v>
      </c>
      <c r="G375" s="62"/>
      <c r="H375" s="62">
        <v>8</v>
      </c>
      <c r="I375" s="62">
        <v>9</v>
      </c>
      <c r="J375" s="63"/>
      <c r="K375" s="61">
        <v>2</v>
      </c>
      <c r="L375" t="s">
        <v>154</v>
      </c>
    </row>
    <row r="376" spans="1:13" outlineLevel="1" x14ac:dyDescent="0.25">
      <c r="A376" s="64">
        <f t="shared" si="43"/>
        <v>29</v>
      </c>
      <c r="B376" s="64" t="str">
        <f t="shared" si="41"/>
        <v/>
      </c>
      <c r="C376" s="62">
        <f t="shared" si="44"/>
        <v>3</v>
      </c>
      <c r="D376" s="62" t="str">
        <f t="shared" si="45"/>
        <v>D</v>
      </c>
      <c r="E376" s="62">
        <v>22</v>
      </c>
      <c r="F376" s="62">
        <v>24</v>
      </c>
      <c r="G376" s="62"/>
      <c r="H376" s="62">
        <v>13</v>
      </c>
      <c r="I376" s="62">
        <v>18</v>
      </c>
      <c r="J376" s="63"/>
      <c r="K376" s="61">
        <v>3</v>
      </c>
      <c r="L376" t="s">
        <v>154</v>
      </c>
    </row>
    <row r="377" spans="1:13" outlineLevel="1" x14ac:dyDescent="0.25">
      <c r="A377" s="64">
        <f t="shared" si="43"/>
        <v>29</v>
      </c>
      <c r="B377" s="64" t="str">
        <f t="shared" si="41"/>
        <v/>
      </c>
      <c r="C377" s="62">
        <f t="shared" si="44"/>
        <v>4</v>
      </c>
      <c r="D377" s="62" t="str">
        <f t="shared" si="45"/>
        <v>D</v>
      </c>
      <c r="E377" s="62">
        <v>5</v>
      </c>
      <c r="F377" s="62">
        <v>29</v>
      </c>
      <c r="G377" s="62"/>
      <c r="H377" s="62">
        <v>2</v>
      </c>
      <c r="I377" s="62">
        <v>26</v>
      </c>
      <c r="J377" s="63"/>
      <c r="K377" s="61">
        <v>4</v>
      </c>
      <c r="L377" t="s">
        <v>154</v>
      </c>
    </row>
    <row r="378" spans="1:13" outlineLevel="1" x14ac:dyDescent="0.25">
      <c r="A378" s="64">
        <f t="shared" si="43"/>
        <v>29</v>
      </c>
      <c r="B378" s="64" t="str">
        <f t="shared" si="41"/>
        <v/>
      </c>
      <c r="C378" s="62">
        <f t="shared" si="44"/>
        <v>5</v>
      </c>
      <c r="D378" s="62" t="str">
        <f t="shared" si="45"/>
        <v>D</v>
      </c>
      <c r="E378" s="62">
        <v>4</v>
      </c>
      <c r="F378" s="62">
        <v>17</v>
      </c>
      <c r="G378" s="62"/>
      <c r="H378" s="62">
        <v>1</v>
      </c>
      <c r="I378" s="62">
        <v>3</v>
      </c>
      <c r="J378" s="63"/>
      <c r="K378" s="61">
        <v>5</v>
      </c>
      <c r="L378" t="s">
        <v>154</v>
      </c>
    </row>
    <row r="379" spans="1:13" outlineLevel="1" x14ac:dyDescent="0.25">
      <c r="A379" s="64">
        <f t="shared" si="43"/>
        <v>29</v>
      </c>
      <c r="B379" s="64" t="str">
        <f t="shared" si="41"/>
        <v/>
      </c>
      <c r="C379" s="62">
        <f t="shared" si="44"/>
        <v>6</v>
      </c>
      <c r="D379" s="62" t="str">
        <f t="shared" si="45"/>
        <v>D</v>
      </c>
      <c r="E379" s="62">
        <v>12</v>
      </c>
      <c r="F379" s="62">
        <v>28</v>
      </c>
      <c r="G379" s="62"/>
      <c r="H379" s="62">
        <v>15</v>
      </c>
      <c r="I379" s="62">
        <v>20</v>
      </c>
      <c r="J379" s="63"/>
      <c r="K379" s="61">
        <v>6</v>
      </c>
      <c r="L379" t="s">
        <v>154</v>
      </c>
    </row>
    <row r="380" spans="1:13" ht="15.75" outlineLevel="1" thickBot="1" x14ac:dyDescent="0.3">
      <c r="A380" s="64">
        <f t="shared" si="43"/>
        <v>29</v>
      </c>
      <c r="B380" s="64" t="str">
        <f t="shared" si="41"/>
        <v/>
      </c>
      <c r="C380" s="62">
        <f t="shared" si="44"/>
        <v>7</v>
      </c>
      <c r="D380" s="62" t="str">
        <f t="shared" si="45"/>
        <v>D</v>
      </c>
      <c r="E380" s="62">
        <v>14</v>
      </c>
      <c r="F380" s="62">
        <v>19</v>
      </c>
      <c r="G380" s="62">
        <v>23</v>
      </c>
      <c r="H380" s="62">
        <v>11</v>
      </c>
      <c r="I380" s="62">
        <v>21</v>
      </c>
      <c r="J380" s="63"/>
      <c r="K380" s="61">
        <v>7</v>
      </c>
      <c r="L380" t="s">
        <v>154</v>
      </c>
    </row>
    <row r="381" spans="1:13" ht="15.75" outlineLevel="1" thickTop="1" x14ac:dyDescent="0.25">
      <c r="A381" s="52">
        <v>30</v>
      </c>
      <c r="B381" s="52" t="str">
        <f t="shared" si="41"/>
        <v/>
      </c>
      <c r="C381" s="58">
        <f t="shared" si="44"/>
        <v>1</v>
      </c>
      <c r="D381" s="58" t="str">
        <f t="shared" si="45"/>
        <v>A</v>
      </c>
      <c r="E381" s="59">
        <v>14</v>
      </c>
      <c r="F381" s="59">
        <v>24</v>
      </c>
      <c r="G381" s="59"/>
      <c r="H381" s="59">
        <v>5</v>
      </c>
      <c r="I381" s="59">
        <v>7</v>
      </c>
      <c r="J381" s="59"/>
      <c r="K381" s="61">
        <v>1</v>
      </c>
      <c r="L381" t="s">
        <v>151</v>
      </c>
      <c r="M381" s="186" t="s">
        <v>281</v>
      </c>
    </row>
    <row r="382" spans="1:13" outlineLevel="1" x14ac:dyDescent="0.25">
      <c r="A382" s="52">
        <f>A381</f>
        <v>30</v>
      </c>
      <c r="B382" s="52" t="str">
        <f t="shared" si="41"/>
        <v/>
      </c>
      <c r="C382" s="58">
        <f t="shared" si="44"/>
        <v>2</v>
      </c>
      <c r="D382" s="58" t="str">
        <f t="shared" si="45"/>
        <v>A</v>
      </c>
      <c r="E382" s="59">
        <v>10</v>
      </c>
      <c r="F382" s="59">
        <v>11</v>
      </c>
      <c r="G382" s="59"/>
      <c r="H382" s="59">
        <v>15</v>
      </c>
      <c r="I382" s="59">
        <v>20</v>
      </c>
      <c r="J382" s="59"/>
      <c r="K382" s="61">
        <v>2</v>
      </c>
      <c r="L382" t="s">
        <v>151</v>
      </c>
    </row>
    <row r="383" spans="1:13" outlineLevel="1" x14ac:dyDescent="0.25">
      <c r="A383" s="52">
        <f t="shared" ref="A383:A446" si="46">A382</f>
        <v>30</v>
      </c>
      <c r="B383" s="52" t="str">
        <f t="shared" si="41"/>
        <v/>
      </c>
      <c r="C383" s="58">
        <f t="shared" si="44"/>
        <v>3</v>
      </c>
      <c r="D383" s="58" t="str">
        <f t="shared" si="45"/>
        <v>A</v>
      </c>
      <c r="E383" s="59">
        <v>12</v>
      </c>
      <c r="F383" s="59">
        <v>18</v>
      </c>
      <c r="G383" s="59"/>
      <c r="H383" s="59">
        <v>3</v>
      </c>
      <c r="I383" s="59">
        <v>13</v>
      </c>
      <c r="J383" s="59"/>
      <c r="K383" s="61">
        <v>3</v>
      </c>
      <c r="L383" t="s">
        <v>151</v>
      </c>
    </row>
    <row r="384" spans="1:13" outlineLevel="1" x14ac:dyDescent="0.25">
      <c r="A384" s="52">
        <f t="shared" si="46"/>
        <v>30</v>
      </c>
      <c r="B384" s="52" t="str">
        <f t="shared" si="41"/>
        <v/>
      </c>
      <c r="C384" s="58">
        <f t="shared" si="44"/>
        <v>4</v>
      </c>
      <c r="D384" s="58" t="str">
        <f t="shared" si="45"/>
        <v>A</v>
      </c>
      <c r="E384" s="59">
        <v>2</v>
      </c>
      <c r="F384" s="59">
        <v>23</v>
      </c>
      <c r="G384" s="59"/>
      <c r="H384" s="59">
        <v>26</v>
      </c>
      <c r="I384" s="59">
        <v>27</v>
      </c>
      <c r="J384" s="59"/>
      <c r="K384" s="61">
        <v>4</v>
      </c>
      <c r="L384" t="s">
        <v>151</v>
      </c>
    </row>
    <row r="385" spans="1:12" outlineLevel="1" x14ac:dyDescent="0.25">
      <c r="A385" s="52">
        <f t="shared" si="46"/>
        <v>30</v>
      </c>
      <c r="B385" s="52" t="str">
        <f t="shared" si="41"/>
        <v/>
      </c>
      <c r="C385" s="58">
        <f t="shared" si="44"/>
        <v>5</v>
      </c>
      <c r="D385" s="58" t="str">
        <f t="shared" si="45"/>
        <v>A</v>
      </c>
      <c r="E385" s="59">
        <v>16</v>
      </c>
      <c r="F385" s="59">
        <v>19</v>
      </c>
      <c r="G385" s="59"/>
      <c r="H385" s="59">
        <v>17</v>
      </c>
      <c r="I385" s="59">
        <v>29</v>
      </c>
      <c r="J385" s="59"/>
      <c r="K385" s="61">
        <v>5</v>
      </c>
      <c r="L385" t="s">
        <v>151</v>
      </c>
    </row>
    <row r="386" spans="1:12" outlineLevel="1" x14ac:dyDescent="0.25">
      <c r="A386" s="52">
        <f t="shared" si="46"/>
        <v>30</v>
      </c>
      <c r="B386" s="52" t="str">
        <f t="shared" si="41"/>
        <v/>
      </c>
      <c r="C386" s="58">
        <f t="shared" si="44"/>
        <v>6</v>
      </c>
      <c r="D386" s="58" t="str">
        <f t="shared" si="45"/>
        <v>A</v>
      </c>
      <c r="E386" s="59">
        <v>1</v>
      </c>
      <c r="F386" s="59">
        <v>30</v>
      </c>
      <c r="G386" s="59"/>
      <c r="H386" s="59">
        <v>4</v>
      </c>
      <c r="I386" s="59">
        <v>6</v>
      </c>
      <c r="J386" s="59"/>
      <c r="K386" s="61">
        <v>6</v>
      </c>
      <c r="L386" t="s">
        <v>151</v>
      </c>
    </row>
    <row r="387" spans="1:12" outlineLevel="1" x14ac:dyDescent="0.25">
      <c r="A387" s="52">
        <f t="shared" si="46"/>
        <v>30</v>
      </c>
      <c r="B387" s="52" t="str">
        <f t="shared" si="41"/>
        <v/>
      </c>
      <c r="C387" s="58">
        <f t="shared" si="44"/>
        <v>7</v>
      </c>
      <c r="D387" s="58" t="str">
        <f t="shared" si="45"/>
        <v>A</v>
      </c>
      <c r="E387" s="59">
        <v>9</v>
      </c>
      <c r="F387" s="59">
        <v>22</v>
      </c>
      <c r="G387" s="59">
        <v>28</v>
      </c>
      <c r="H387" s="59">
        <v>8</v>
      </c>
      <c r="I387" s="59">
        <v>21</v>
      </c>
      <c r="J387" s="59">
        <v>25</v>
      </c>
      <c r="K387" s="61">
        <v>7</v>
      </c>
      <c r="L387" t="s">
        <v>151</v>
      </c>
    </row>
    <row r="388" spans="1:12" outlineLevel="1" x14ac:dyDescent="0.25">
      <c r="A388" s="52">
        <f t="shared" si="46"/>
        <v>30</v>
      </c>
      <c r="B388" s="52" t="str">
        <f t="shared" si="41"/>
        <v/>
      </c>
      <c r="C388" s="58">
        <f t="shared" si="44"/>
        <v>1</v>
      </c>
      <c r="D388" s="58" t="str">
        <f t="shared" si="45"/>
        <v>B</v>
      </c>
      <c r="E388" s="59">
        <v>14</v>
      </c>
      <c r="F388" s="59">
        <v>26</v>
      </c>
      <c r="G388" s="59"/>
      <c r="H388" s="59">
        <v>4</v>
      </c>
      <c r="I388" s="59">
        <v>22</v>
      </c>
      <c r="J388" s="59"/>
      <c r="K388" s="61">
        <v>1</v>
      </c>
      <c r="L388" t="s">
        <v>152</v>
      </c>
    </row>
    <row r="389" spans="1:12" outlineLevel="1" x14ac:dyDescent="0.25">
      <c r="A389" s="52">
        <f t="shared" si="46"/>
        <v>30</v>
      </c>
      <c r="B389" s="52" t="str">
        <f t="shared" ref="B389:B452" si="47">IF(A389&lt;&gt;$B$3,"",$B$3&amp;"-"&amp;D389&amp;"-"&amp;C389)</f>
        <v/>
      </c>
      <c r="C389" s="58">
        <f t="shared" si="44"/>
        <v>2</v>
      </c>
      <c r="D389" s="58" t="str">
        <f t="shared" si="45"/>
        <v>B</v>
      </c>
      <c r="E389" s="59">
        <v>16</v>
      </c>
      <c r="F389" s="59">
        <v>25</v>
      </c>
      <c r="G389" s="59"/>
      <c r="H389" s="59">
        <v>6</v>
      </c>
      <c r="I389" s="59">
        <v>27</v>
      </c>
      <c r="J389" s="59"/>
      <c r="K389" s="61">
        <v>2</v>
      </c>
      <c r="L389" t="s">
        <v>152</v>
      </c>
    </row>
    <row r="390" spans="1:12" outlineLevel="1" x14ac:dyDescent="0.25">
      <c r="A390" s="52">
        <f t="shared" si="46"/>
        <v>30</v>
      </c>
      <c r="B390" s="52" t="str">
        <f t="shared" si="47"/>
        <v/>
      </c>
      <c r="C390" s="58">
        <f t="shared" si="44"/>
        <v>3</v>
      </c>
      <c r="D390" s="58" t="str">
        <f t="shared" si="45"/>
        <v>B</v>
      </c>
      <c r="E390" s="59">
        <v>13</v>
      </c>
      <c r="F390" s="59">
        <v>19</v>
      </c>
      <c r="G390" s="59"/>
      <c r="H390" s="59">
        <v>20</v>
      </c>
      <c r="I390" s="59">
        <v>30</v>
      </c>
      <c r="J390" s="59"/>
      <c r="K390" s="61">
        <v>3</v>
      </c>
      <c r="L390" t="s">
        <v>152</v>
      </c>
    </row>
    <row r="391" spans="1:12" outlineLevel="1" x14ac:dyDescent="0.25">
      <c r="A391" s="52">
        <f t="shared" si="46"/>
        <v>30</v>
      </c>
      <c r="B391" s="52" t="str">
        <f t="shared" si="47"/>
        <v/>
      </c>
      <c r="C391" s="58">
        <f t="shared" si="44"/>
        <v>4</v>
      </c>
      <c r="D391" s="58" t="str">
        <f t="shared" si="45"/>
        <v>B</v>
      </c>
      <c r="E391" s="59">
        <v>2</v>
      </c>
      <c r="F391" s="59">
        <v>29</v>
      </c>
      <c r="G391" s="59"/>
      <c r="H391" s="59">
        <v>8</v>
      </c>
      <c r="I391" s="59">
        <v>12</v>
      </c>
      <c r="J391" s="59"/>
      <c r="K391" s="61">
        <v>4</v>
      </c>
      <c r="L391" t="s">
        <v>152</v>
      </c>
    </row>
    <row r="392" spans="1:12" outlineLevel="1" x14ac:dyDescent="0.25">
      <c r="A392" s="52">
        <f t="shared" si="46"/>
        <v>30</v>
      </c>
      <c r="B392" s="52" t="str">
        <f t="shared" si="47"/>
        <v/>
      </c>
      <c r="C392" s="58">
        <f t="shared" si="44"/>
        <v>5</v>
      </c>
      <c r="D392" s="58" t="str">
        <f t="shared" si="45"/>
        <v>B</v>
      </c>
      <c r="E392" s="59">
        <v>10</v>
      </c>
      <c r="F392" s="59">
        <v>18</v>
      </c>
      <c r="G392" s="59"/>
      <c r="H392" s="59">
        <v>9</v>
      </c>
      <c r="I392" s="59">
        <v>24</v>
      </c>
      <c r="J392" s="59"/>
      <c r="K392" s="61">
        <v>5</v>
      </c>
      <c r="L392" t="s">
        <v>152</v>
      </c>
    </row>
    <row r="393" spans="1:12" outlineLevel="1" x14ac:dyDescent="0.25">
      <c r="A393" s="52">
        <f t="shared" si="46"/>
        <v>30</v>
      </c>
      <c r="B393" s="52" t="str">
        <f t="shared" si="47"/>
        <v/>
      </c>
      <c r="C393" s="58">
        <f t="shared" si="44"/>
        <v>6</v>
      </c>
      <c r="D393" s="58" t="str">
        <f t="shared" si="45"/>
        <v>B</v>
      </c>
      <c r="E393" s="59">
        <v>7</v>
      </c>
      <c r="F393" s="59">
        <v>28</v>
      </c>
      <c r="G393" s="59"/>
      <c r="H393" s="59">
        <v>17</v>
      </c>
      <c r="I393" s="59">
        <v>21</v>
      </c>
      <c r="J393" s="59"/>
      <c r="K393" s="61">
        <v>6</v>
      </c>
      <c r="L393" t="s">
        <v>152</v>
      </c>
    </row>
    <row r="394" spans="1:12" outlineLevel="1" x14ac:dyDescent="0.25">
      <c r="A394" s="52">
        <f t="shared" si="46"/>
        <v>30</v>
      </c>
      <c r="B394" s="52" t="str">
        <f t="shared" si="47"/>
        <v/>
      </c>
      <c r="C394" s="58">
        <f t="shared" si="44"/>
        <v>7</v>
      </c>
      <c r="D394" s="58" t="str">
        <f t="shared" si="45"/>
        <v>B</v>
      </c>
      <c r="E394" s="59">
        <v>3</v>
      </c>
      <c r="F394" s="59">
        <v>11</v>
      </c>
      <c r="G394" s="59">
        <v>23</v>
      </c>
      <c r="H394" s="59">
        <v>1</v>
      </c>
      <c r="I394" s="59">
        <v>5</v>
      </c>
      <c r="J394" s="59">
        <v>15</v>
      </c>
      <c r="K394" s="61">
        <v>7</v>
      </c>
      <c r="L394" t="s">
        <v>152</v>
      </c>
    </row>
    <row r="395" spans="1:12" outlineLevel="1" x14ac:dyDescent="0.25">
      <c r="A395" s="52">
        <f t="shared" si="46"/>
        <v>30</v>
      </c>
      <c r="B395" s="52" t="str">
        <f t="shared" si="47"/>
        <v/>
      </c>
      <c r="C395" s="58">
        <f t="shared" si="44"/>
        <v>1</v>
      </c>
      <c r="D395" s="58" t="str">
        <f t="shared" si="45"/>
        <v>C</v>
      </c>
      <c r="E395" s="59">
        <v>7</v>
      </c>
      <c r="F395" s="59">
        <v>8</v>
      </c>
      <c r="G395" s="59"/>
      <c r="H395" s="59">
        <v>6</v>
      </c>
      <c r="I395" s="59">
        <v>11</v>
      </c>
      <c r="J395" s="59"/>
      <c r="K395" s="61">
        <v>1</v>
      </c>
      <c r="L395" t="s">
        <v>153</v>
      </c>
    </row>
    <row r="396" spans="1:12" outlineLevel="1" x14ac:dyDescent="0.25">
      <c r="A396" s="52">
        <f t="shared" si="46"/>
        <v>30</v>
      </c>
      <c r="B396" s="52" t="str">
        <f t="shared" si="47"/>
        <v/>
      </c>
      <c r="C396" s="58">
        <f t="shared" si="44"/>
        <v>2</v>
      </c>
      <c r="D396" s="58" t="str">
        <f t="shared" si="45"/>
        <v>C</v>
      </c>
      <c r="E396" s="59">
        <v>1</v>
      </c>
      <c r="F396" s="59">
        <v>10</v>
      </c>
      <c r="G396" s="59"/>
      <c r="H396" s="59">
        <v>2</v>
      </c>
      <c r="I396" s="59">
        <v>25</v>
      </c>
      <c r="J396" s="59"/>
      <c r="K396" s="61">
        <v>2</v>
      </c>
      <c r="L396" t="s">
        <v>153</v>
      </c>
    </row>
    <row r="397" spans="1:12" outlineLevel="1" x14ac:dyDescent="0.25">
      <c r="A397" s="52">
        <f t="shared" si="46"/>
        <v>30</v>
      </c>
      <c r="B397" s="52" t="str">
        <f t="shared" si="47"/>
        <v/>
      </c>
      <c r="C397" s="58">
        <f t="shared" si="44"/>
        <v>3</v>
      </c>
      <c r="D397" s="58" t="str">
        <f t="shared" si="45"/>
        <v>C</v>
      </c>
      <c r="E397" s="59">
        <v>20</v>
      </c>
      <c r="F397" s="59">
        <v>22</v>
      </c>
      <c r="G397" s="59"/>
      <c r="H397" s="59">
        <v>12</v>
      </c>
      <c r="I397" s="59">
        <v>27</v>
      </c>
      <c r="J397" s="59"/>
      <c r="K397" s="61">
        <v>3</v>
      </c>
      <c r="L397" t="s">
        <v>153</v>
      </c>
    </row>
    <row r="398" spans="1:12" outlineLevel="1" x14ac:dyDescent="0.25">
      <c r="A398" s="52">
        <f t="shared" si="46"/>
        <v>30</v>
      </c>
      <c r="B398" s="52" t="str">
        <f t="shared" si="47"/>
        <v/>
      </c>
      <c r="C398" s="58">
        <f t="shared" si="44"/>
        <v>4</v>
      </c>
      <c r="D398" s="58" t="str">
        <f t="shared" si="45"/>
        <v>C</v>
      </c>
      <c r="E398" s="59">
        <v>9</v>
      </c>
      <c r="F398" s="59">
        <v>29</v>
      </c>
      <c r="G398" s="59"/>
      <c r="H398" s="59">
        <v>23</v>
      </c>
      <c r="I398" s="59">
        <v>30</v>
      </c>
      <c r="J398" s="59"/>
      <c r="K398" s="61">
        <v>4</v>
      </c>
      <c r="L398" t="s">
        <v>153</v>
      </c>
    </row>
    <row r="399" spans="1:12" outlineLevel="1" x14ac:dyDescent="0.25">
      <c r="A399" s="52">
        <f t="shared" si="46"/>
        <v>30</v>
      </c>
      <c r="B399" s="52" t="str">
        <f t="shared" si="47"/>
        <v/>
      </c>
      <c r="C399" s="58">
        <f t="shared" si="44"/>
        <v>5</v>
      </c>
      <c r="D399" s="58" t="str">
        <f t="shared" si="45"/>
        <v>C</v>
      </c>
      <c r="E399" s="59">
        <v>13</v>
      </c>
      <c r="F399" s="59">
        <v>15</v>
      </c>
      <c r="G399" s="59"/>
      <c r="H399" s="59">
        <v>5</v>
      </c>
      <c r="I399" s="59">
        <v>28</v>
      </c>
      <c r="J399" s="59"/>
      <c r="K399" s="61">
        <v>5</v>
      </c>
      <c r="L399" t="s">
        <v>153</v>
      </c>
    </row>
    <row r="400" spans="1:12" outlineLevel="1" x14ac:dyDescent="0.25">
      <c r="A400" s="52">
        <f t="shared" si="46"/>
        <v>30</v>
      </c>
      <c r="B400" s="52" t="str">
        <f t="shared" si="47"/>
        <v/>
      </c>
      <c r="C400" s="58">
        <f t="shared" si="44"/>
        <v>6</v>
      </c>
      <c r="D400" s="58" t="str">
        <f t="shared" si="45"/>
        <v>C</v>
      </c>
      <c r="E400" s="59">
        <v>3</v>
      </c>
      <c r="F400" s="59">
        <v>17</v>
      </c>
      <c r="G400" s="59"/>
      <c r="H400" s="59">
        <v>21</v>
      </c>
      <c r="I400" s="59">
        <v>24</v>
      </c>
      <c r="J400" s="59"/>
      <c r="K400" s="61">
        <v>6</v>
      </c>
      <c r="L400" t="s">
        <v>153</v>
      </c>
    </row>
    <row r="401" spans="1:13" outlineLevel="1" x14ac:dyDescent="0.25">
      <c r="A401" s="52">
        <f t="shared" si="46"/>
        <v>30</v>
      </c>
      <c r="B401" s="52" t="str">
        <f t="shared" si="47"/>
        <v/>
      </c>
      <c r="C401" s="58">
        <f t="shared" si="44"/>
        <v>7</v>
      </c>
      <c r="D401" s="58" t="str">
        <f t="shared" si="45"/>
        <v>C</v>
      </c>
      <c r="E401" s="59">
        <v>4</v>
      </c>
      <c r="F401" s="59">
        <v>14</v>
      </c>
      <c r="G401" s="59">
        <v>16</v>
      </c>
      <c r="H401" s="59">
        <v>26</v>
      </c>
      <c r="I401" s="59">
        <v>18</v>
      </c>
      <c r="J401" s="59">
        <v>19</v>
      </c>
      <c r="K401" s="61">
        <v>7</v>
      </c>
      <c r="L401" t="s">
        <v>153</v>
      </c>
    </row>
    <row r="402" spans="1:13" outlineLevel="1" x14ac:dyDescent="0.25">
      <c r="A402" s="52">
        <f t="shared" si="46"/>
        <v>30</v>
      </c>
      <c r="B402" s="52" t="str">
        <f t="shared" si="47"/>
        <v/>
      </c>
      <c r="C402" s="58">
        <f t="shared" si="44"/>
        <v>1</v>
      </c>
      <c r="D402" s="58" t="str">
        <f t="shared" si="45"/>
        <v>D</v>
      </c>
      <c r="E402" s="58">
        <v>19</v>
      </c>
      <c r="F402" s="58">
        <v>23</v>
      </c>
      <c r="G402" s="58"/>
      <c r="H402" s="58">
        <v>8</v>
      </c>
      <c r="I402" s="58">
        <v>10</v>
      </c>
      <c r="J402" s="58"/>
      <c r="K402" s="61">
        <v>1</v>
      </c>
      <c r="L402" t="s">
        <v>154</v>
      </c>
    </row>
    <row r="403" spans="1:13" outlineLevel="1" x14ac:dyDescent="0.25">
      <c r="A403" s="52">
        <f t="shared" si="46"/>
        <v>30</v>
      </c>
      <c r="B403" s="52" t="str">
        <f t="shared" si="47"/>
        <v/>
      </c>
      <c r="C403" s="58">
        <f t="shared" si="44"/>
        <v>2</v>
      </c>
      <c r="D403" s="58" t="str">
        <f t="shared" si="45"/>
        <v>D</v>
      </c>
      <c r="E403" s="58">
        <v>4</v>
      </c>
      <c r="F403" s="58">
        <v>7</v>
      </c>
      <c r="G403" s="58"/>
      <c r="H403" s="58">
        <v>21</v>
      </c>
      <c r="I403" s="58">
        <v>27</v>
      </c>
      <c r="J403" s="58"/>
      <c r="K403" s="61">
        <v>2</v>
      </c>
      <c r="L403" t="s">
        <v>154</v>
      </c>
    </row>
    <row r="404" spans="1:13" outlineLevel="1" x14ac:dyDescent="0.25">
      <c r="A404" s="52">
        <f t="shared" si="46"/>
        <v>30</v>
      </c>
      <c r="B404" s="52" t="str">
        <f t="shared" si="47"/>
        <v/>
      </c>
      <c r="C404" s="58">
        <f t="shared" si="44"/>
        <v>3</v>
      </c>
      <c r="D404" s="58" t="str">
        <f t="shared" si="45"/>
        <v>D</v>
      </c>
      <c r="E404" s="58">
        <v>26</v>
      </c>
      <c r="F404" s="58">
        <v>30</v>
      </c>
      <c r="G404" s="58"/>
      <c r="H404" s="58">
        <v>6</v>
      </c>
      <c r="I404" s="58">
        <v>24</v>
      </c>
      <c r="J404" s="58"/>
      <c r="K404" s="61">
        <v>3</v>
      </c>
      <c r="L404" t="s">
        <v>154</v>
      </c>
    </row>
    <row r="405" spans="1:13" outlineLevel="1" x14ac:dyDescent="0.25">
      <c r="A405" s="52">
        <f t="shared" si="46"/>
        <v>30</v>
      </c>
      <c r="B405" s="52" t="str">
        <f t="shared" si="47"/>
        <v/>
      </c>
      <c r="C405" s="58">
        <f t="shared" si="44"/>
        <v>4</v>
      </c>
      <c r="D405" s="58" t="str">
        <f t="shared" si="45"/>
        <v>D</v>
      </c>
      <c r="E405" s="58">
        <v>5</v>
      </c>
      <c r="F405" s="58">
        <v>20</v>
      </c>
      <c r="G405" s="58"/>
      <c r="H405" s="58">
        <v>17</v>
      </c>
      <c r="I405" s="58">
        <v>25</v>
      </c>
      <c r="J405" s="58"/>
      <c r="K405" s="61">
        <v>4</v>
      </c>
      <c r="L405" t="s">
        <v>154</v>
      </c>
    </row>
    <row r="406" spans="1:13" outlineLevel="1" x14ac:dyDescent="0.25">
      <c r="A406" s="52">
        <f t="shared" si="46"/>
        <v>30</v>
      </c>
      <c r="B406" s="52" t="str">
        <f t="shared" si="47"/>
        <v/>
      </c>
      <c r="C406" s="58">
        <f t="shared" si="44"/>
        <v>5</v>
      </c>
      <c r="D406" s="58" t="str">
        <f t="shared" si="45"/>
        <v>D</v>
      </c>
      <c r="E406" s="58">
        <v>11</v>
      </c>
      <c r="F406" s="58">
        <v>22</v>
      </c>
      <c r="G406" s="58"/>
      <c r="H406" s="58">
        <v>18</v>
      </c>
      <c r="I406" s="58">
        <v>29</v>
      </c>
      <c r="J406" s="58"/>
      <c r="K406" s="61">
        <v>5</v>
      </c>
      <c r="L406" t="s">
        <v>154</v>
      </c>
    </row>
    <row r="407" spans="1:13" outlineLevel="1" x14ac:dyDescent="0.25">
      <c r="A407" s="52">
        <f t="shared" si="46"/>
        <v>30</v>
      </c>
      <c r="B407" s="52" t="str">
        <f t="shared" si="47"/>
        <v/>
      </c>
      <c r="C407" s="58">
        <f t="shared" si="44"/>
        <v>6</v>
      </c>
      <c r="D407" s="58" t="str">
        <f t="shared" si="45"/>
        <v>D</v>
      </c>
      <c r="E407" s="58">
        <v>1</v>
      </c>
      <c r="F407" s="58">
        <v>14</v>
      </c>
      <c r="G407" s="58"/>
      <c r="H407" s="58">
        <v>12</v>
      </c>
      <c r="I407" s="58">
        <v>28</v>
      </c>
      <c r="J407" s="58"/>
      <c r="K407" s="61">
        <v>6</v>
      </c>
      <c r="L407" t="s">
        <v>154</v>
      </c>
    </row>
    <row r="408" spans="1:13" ht="15.75" outlineLevel="1" thickBot="1" x14ac:dyDescent="0.3">
      <c r="A408" s="52">
        <f t="shared" si="46"/>
        <v>30</v>
      </c>
      <c r="B408" s="52" t="str">
        <f t="shared" si="47"/>
        <v/>
      </c>
      <c r="C408" s="58">
        <f t="shared" si="44"/>
        <v>7</v>
      </c>
      <c r="D408" s="58" t="str">
        <f t="shared" si="45"/>
        <v>D</v>
      </c>
      <c r="E408" s="58">
        <v>2</v>
      </c>
      <c r="F408" s="58">
        <v>3</v>
      </c>
      <c r="G408" s="58">
        <v>15</v>
      </c>
      <c r="H408" s="58">
        <v>9</v>
      </c>
      <c r="I408" s="58">
        <v>13</v>
      </c>
      <c r="J408" s="58">
        <v>16</v>
      </c>
      <c r="K408" s="61">
        <v>7</v>
      </c>
      <c r="L408" t="s">
        <v>154</v>
      </c>
    </row>
    <row r="409" spans="1:13" ht="15.75" outlineLevel="1" thickTop="1" x14ac:dyDescent="0.25">
      <c r="A409" s="64">
        <v>31</v>
      </c>
      <c r="B409" s="64" t="str">
        <f t="shared" si="47"/>
        <v/>
      </c>
      <c r="C409" s="62">
        <f t="shared" si="44"/>
        <v>1</v>
      </c>
      <c r="D409" s="62" t="str">
        <f t="shared" si="45"/>
        <v>A</v>
      </c>
      <c r="E409" s="63">
        <v>28</v>
      </c>
      <c r="F409" s="63">
        <v>19</v>
      </c>
      <c r="G409" s="62"/>
      <c r="H409" s="63">
        <v>25</v>
      </c>
      <c r="I409" s="63">
        <v>30</v>
      </c>
      <c r="J409" s="62"/>
      <c r="K409" s="61">
        <v>1</v>
      </c>
      <c r="L409" t="s">
        <v>151</v>
      </c>
      <c r="M409" s="186" t="s">
        <v>281</v>
      </c>
    </row>
    <row r="410" spans="1:13" outlineLevel="1" x14ac:dyDescent="0.25">
      <c r="A410" s="64">
        <f t="shared" si="46"/>
        <v>31</v>
      </c>
      <c r="B410" s="64" t="str">
        <f t="shared" si="47"/>
        <v/>
      </c>
      <c r="C410" s="62">
        <f t="shared" si="44"/>
        <v>2</v>
      </c>
      <c r="D410" s="62" t="str">
        <f t="shared" si="45"/>
        <v>A</v>
      </c>
      <c r="E410" s="63">
        <v>18</v>
      </c>
      <c r="F410" s="63">
        <v>31</v>
      </c>
      <c r="G410" s="62"/>
      <c r="H410" s="63">
        <v>5</v>
      </c>
      <c r="I410" s="63">
        <v>27</v>
      </c>
      <c r="J410" s="62"/>
      <c r="K410" s="61">
        <v>2</v>
      </c>
      <c r="L410" t="s">
        <v>151</v>
      </c>
    </row>
    <row r="411" spans="1:13" outlineLevel="1" x14ac:dyDescent="0.25">
      <c r="A411" s="64">
        <f t="shared" si="46"/>
        <v>31</v>
      </c>
      <c r="B411" s="64" t="str">
        <f t="shared" si="47"/>
        <v/>
      </c>
      <c r="C411" s="62">
        <f t="shared" si="44"/>
        <v>3</v>
      </c>
      <c r="D411" s="62" t="str">
        <f t="shared" si="45"/>
        <v>A</v>
      </c>
      <c r="E411" s="63">
        <v>9</v>
      </c>
      <c r="F411" s="63">
        <v>20</v>
      </c>
      <c r="G411" s="62"/>
      <c r="H411" s="63">
        <v>10</v>
      </c>
      <c r="I411" s="63">
        <v>15</v>
      </c>
      <c r="J411" s="62"/>
      <c r="K411" s="61">
        <v>3</v>
      </c>
      <c r="L411" t="s">
        <v>151</v>
      </c>
    </row>
    <row r="412" spans="1:13" outlineLevel="1" x14ac:dyDescent="0.25">
      <c r="A412" s="64">
        <f t="shared" si="46"/>
        <v>31</v>
      </c>
      <c r="B412" s="64" t="str">
        <f t="shared" si="47"/>
        <v/>
      </c>
      <c r="C412" s="62">
        <f t="shared" si="44"/>
        <v>4</v>
      </c>
      <c r="D412" s="62" t="str">
        <f t="shared" si="45"/>
        <v>A</v>
      </c>
      <c r="E412" s="63">
        <v>14</v>
      </c>
      <c r="F412" s="63">
        <v>17</v>
      </c>
      <c r="G412" s="62"/>
      <c r="H412" s="63">
        <v>2</v>
      </c>
      <c r="I412" s="63">
        <v>22</v>
      </c>
      <c r="J412" s="62"/>
      <c r="K412" s="61">
        <v>4</v>
      </c>
      <c r="L412" t="s">
        <v>151</v>
      </c>
    </row>
    <row r="413" spans="1:13" outlineLevel="1" x14ac:dyDescent="0.25">
      <c r="A413" s="64">
        <f t="shared" si="46"/>
        <v>31</v>
      </c>
      <c r="B413" s="64" t="str">
        <f t="shared" si="47"/>
        <v/>
      </c>
      <c r="C413" s="62">
        <f t="shared" si="44"/>
        <v>5</v>
      </c>
      <c r="D413" s="62" t="str">
        <f t="shared" si="45"/>
        <v>A</v>
      </c>
      <c r="E413" s="63">
        <v>1</v>
      </c>
      <c r="F413" s="63">
        <v>23</v>
      </c>
      <c r="G413" s="62"/>
      <c r="H413" s="63">
        <v>4</v>
      </c>
      <c r="I413" s="63">
        <v>26</v>
      </c>
      <c r="J413" s="62"/>
      <c r="K413" s="61">
        <v>5</v>
      </c>
      <c r="L413" t="s">
        <v>151</v>
      </c>
    </row>
    <row r="414" spans="1:13" outlineLevel="1" x14ac:dyDescent="0.25">
      <c r="A414" s="64">
        <f t="shared" si="46"/>
        <v>31</v>
      </c>
      <c r="B414" s="64" t="str">
        <f t="shared" si="47"/>
        <v/>
      </c>
      <c r="C414" s="62">
        <f t="shared" si="44"/>
        <v>6</v>
      </c>
      <c r="D414" s="62" t="str">
        <f t="shared" si="45"/>
        <v>A</v>
      </c>
      <c r="E414" s="63">
        <v>29</v>
      </c>
      <c r="F414" s="63">
        <v>24</v>
      </c>
      <c r="G414" s="63">
        <v>21</v>
      </c>
      <c r="H414" s="63">
        <v>6</v>
      </c>
      <c r="I414" s="63">
        <v>13</v>
      </c>
      <c r="J414" s="62"/>
      <c r="K414" s="61">
        <v>6</v>
      </c>
      <c r="L414" t="s">
        <v>151</v>
      </c>
    </row>
    <row r="415" spans="1:13" outlineLevel="1" x14ac:dyDescent="0.25">
      <c r="A415" s="64">
        <f t="shared" si="46"/>
        <v>31</v>
      </c>
      <c r="B415" s="64" t="str">
        <f t="shared" si="47"/>
        <v/>
      </c>
      <c r="C415" s="62">
        <f t="shared" si="44"/>
        <v>7</v>
      </c>
      <c r="D415" s="62" t="str">
        <f t="shared" si="45"/>
        <v>A</v>
      </c>
      <c r="E415" s="63">
        <v>7</v>
      </c>
      <c r="F415" s="63">
        <v>11</v>
      </c>
      <c r="G415" s="63">
        <v>12</v>
      </c>
      <c r="H415" s="63">
        <v>3</v>
      </c>
      <c r="I415" s="63">
        <v>8</v>
      </c>
      <c r="J415" s="63">
        <v>16</v>
      </c>
      <c r="K415" s="61">
        <v>7</v>
      </c>
      <c r="L415" t="s">
        <v>151</v>
      </c>
    </row>
    <row r="416" spans="1:13" outlineLevel="1" x14ac:dyDescent="0.25">
      <c r="A416" s="64">
        <f t="shared" si="46"/>
        <v>31</v>
      </c>
      <c r="B416" s="64" t="str">
        <f t="shared" si="47"/>
        <v/>
      </c>
      <c r="C416" s="62">
        <f t="shared" si="44"/>
        <v>1</v>
      </c>
      <c r="D416" s="62" t="str">
        <f t="shared" si="45"/>
        <v>B</v>
      </c>
      <c r="E416" s="63">
        <v>23</v>
      </c>
      <c r="F416" s="63">
        <v>27</v>
      </c>
      <c r="G416" s="62"/>
      <c r="H416" s="63">
        <v>11</v>
      </c>
      <c r="I416" s="63">
        <v>19</v>
      </c>
      <c r="J416" s="62"/>
      <c r="K416" s="61">
        <v>1</v>
      </c>
      <c r="L416" t="s">
        <v>152</v>
      </c>
    </row>
    <row r="417" spans="1:12" outlineLevel="1" x14ac:dyDescent="0.25">
      <c r="A417" s="64">
        <f t="shared" si="46"/>
        <v>31</v>
      </c>
      <c r="B417" s="64" t="str">
        <f t="shared" si="47"/>
        <v/>
      </c>
      <c r="C417" s="62">
        <f t="shared" si="44"/>
        <v>2</v>
      </c>
      <c r="D417" s="62" t="str">
        <f t="shared" si="45"/>
        <v>B</v>
      </c>
      <c r="E417" s="63">
        <v>8</v>
      </c>
      <c r="F417" s="63">
        <v>31</v>
      </c>
      <c r="G417" s="62"/>
      <c r="H417" s="63">
        <v>21</v>
      </c>
      <c r="I417" s="63">
        <v>22</v>
      </c>
      <c r="J417" s="62"/>
      <c r="K417" s="61">
        <v>2</v>
      </c>
      <c r="L417" t="s">
        <v>152</v>
      </c>
    </row>
    <row r="418" spans="1:12" outlineLevel="1" x14ac:dyDescent="0.25">
      <c r="A418" s="64">
        <f t="shared" si="46"/>
        <v>31</v>
      </c>
      <c r="B418" s="64" t="str">
        <f t="shared" si="47"/>
        <v/>
      </c>
      <c r="C418" s="62">
        <f t="shared" si="44"/>
        <v>3</v>
      </c>
      <c r="D418" s="62" t="str">
        <f t="shared" si="45"/>
        <v>B</v>
      </c>
      <c r="E418" s="63">
        <v>7</v>
      </c>
      <c r="F418" s="63">
        <v>17</v>
      </c>
      <c r="G418" s="62"/>
      <c r="H418" s="63">
        <v>10</v>
      </c>
      <c r="I418" s="63">
        <v>30</v>
      </c>
      <c r="J418" s="62"/>
      <c r="K418" s="61">
        <v>3</v>
      </c>
      <c r="L418" t="s">
        <v>152</v>
      </c>
    </row>
    <row r="419" spans="1:12" outlineLevel="1" x14ac:dyDescent="0.25">
      <c r="A419" s="64">
        <f t="shared" si="46"/>
        <v>31</v>
      </c>
      <c r="B419" s="64" t="str">
        <f t="shared" si="47"/>
        <v/>
      </c>
      <c r="C419" s="62">
        <f t="shared" si="44"/>
        <v>4</v>
      </c>
      <c r="D419" s="62" t="str">
        <f t="shared" si="45"/>
        <v>B</v>
      </c>
      <c r="E419" s="63">
        <v>3</v>
      </c>
      <c r="F419" s="63">
        <v>2</v>
      </c>
      <c r="G419" s="62"/>
      <c r="H419" s="63">
        <v>16</v>
      </c>
      <c r="I419" s="63">
        <v>24</v>
      </c>
      <c r="J419" s="62"/>
      <c r="K419" s="61">
        <v>4</v>
      </c>
      <c r="L419" t="s">
        <v>152</v>
      </c>
    </row>
    <row r="420" spans="1:12" outlineLevel="1" x14ac:dyDescent="0.25">
      <c r="A420" s="64">
        <f t="shared" si="46"/>
        <v>31</v>
      </c>
      <c r="B420" s="64" t="str">
        <f t="shared" si="47"/>
        <v/>
      </c>
      <c r="C420" s="62">
        <f t="shared" si="44"/>
        <v>5</v>
      </c>
      <c r="D420" s="62" t="str">
        <f t="shared" si="45"/>
        <v>B</v>
      </c>
      <c r="E420" s="63">
        <v>6</v>
      </c>
      <c r="F420" s="63">
        <v>12</v>
      </c>
      <c r="G420" s="62"/>
      <c r="H420" s="63">
        <v>20</v>
      </c>
      <c r="I420" s="63">
        <v>29</v>
      </c>
      <c r="J420" s="62"/>
      <c r="K420" s="61">
        <v>5</v>
      </c>
      <c r="L420" t="s">
        <v>152</v>
      </c>
    </row>
    <row r="421" spans="1:12" outlineLevel="1" x14ac:dyDescent="0.25">
      <c r="A421" s="64">
        <f t="shared" si="46"/>
        <v>31</v>
      </c>
      <c r="B421" s="64" t="str">
        <f t="shared" si="47"/>
        <v/>
      </c>
      <c r="C421" s="62">
        <f t="shared" si="44"/>
        <v>6</v>
      </c>
      <c r="D421" s="62" t="str">
        <f t="shared" si="45"/>
        <v>B</v>
      </c>
      <c r="E421" s="63">
        <v>1</v>
      </c>
      <c r="F421" s="63">
        <v>28</v>
      </c>
      <c r="G421" s="63">
        <v>14</v>
      </c>
      <c r="H421" s="63">
        <v>4</v>
      </c>
      <c r="I421" s="63">
        <v>9</v>
      </c>
      <c r="J421" s="62"/>
      <c r="K421" s="61">
        <v>6</v>
      </c>
      <c r="L421" t="s">
        <v>152</v>
      </c>
    </row>
    <row r="422" spans="1:12" outlineLevel="1" x14ac:dyDescent="0.25">
      <c r="A422" s="64">
        <f t="shared" si="46"/>
        <v>31</v>
      </c>
      <c r="B422" s="64" t="str">
        <f t="shared" si="47"/>
        <v/>
      </c>
      <c r="C422" s="62">
        <f t="shared" ref="C422:C485" si="48">K422</f>
        <v>7</v>
      </c>
      <c r="D422" s="62" t="str">
        <f t="shared" ref="D422:D485" si="49">IF(C422="","",L422)</f>
        <v>B</v>
      </c>
      <c r="E422" s="63">
        <v>15</v>
      </c>
      <c r="F422" s="63">
        <v>5</v>
      </c>
      <c r="G422" s="63">
        <v>18</v>
      </c>
      <c r="H422" s="63">
        <v>13</v>
      </c>
      <c r="I422" s="63">
        <v>25</v>
      </c>
      <c r="J422" s="63">
        <v>26</v>
      </c>
      <c r="K422" s="61">
        <v>7</v>
      </c>
      <c r="L422" t="s">
        <v>152</v>
      </c>
    </row>
    <row r="423" spans="1:12" outlineLevel="1" x14ac:dyDescent="0.25">
      <c r="A423" s="64">
        <f t="shared" si="46"/>
        <v>31</v>
      </c>
      <c r="B423" s="64" t="str">
        <f t="shared" si="47"/>
        <v/>
      </c>
      <c r="C423" s="62">
        <f t="shared" si="48"/>
        <v>1</v>
      </c>
      <c r="D423" s="62" t="str">
        <f t="shared" si="49"/>
        <v>C</v>
      </c>
      <c r="E423" s="63">
        <v>15</v>
      </c>
      <c r="F423" s="63">
        <v>28</v>
      </c>
      <c r="G423" s="62"/>
      <c r="H423" s="63">
        <v>8</v>
      </c>
      <c r="I423" s="63">
        <v>26</v>
      </c>
      <c r="J423" s="62"/>
      <c r="K423" s="61">
        <v>1</v>
      </c>
      <c r="L423" t="s">
        <v>153</v>
      </c>
    </row>
    <row r="424" spans="1:12" outlineLevel="1" x14ac:dyDescent="0.25">
      <c r="A424" s="64">
        <f t="shared" si="46"/>
        <v>31</v>
      </c>
      <c r="B424" s="64" t="str">
        <f t="shared" si="47"/>
        <v/>
      </c>
      <c r="C424" s="62">
        <f t="shared" si="48"/>
        <v>2</v>
      </c>
      <c r="D424" s="62" t="str">
        <f t="shared" si="49"/>
        <v>C</v>
      </c>
      <c r="E424" s="63">
        <v>9</v>
      </c>
      <c r="F424" s="63">
        <v>14</v>
      </c>
      <c r="G424" s="62"/>
      <c r="H424" s="63">
        <v>18</v>
      </c>
      <c r="I424" s="63">
        <v>29</v>
      </c>
      <c r="J424" s="62"/>
      <c r="K424" s="61">
        <v>2</v>
      </c>
      <c r="L424" t="s">
        <v>153</v>
      </c>
    </row>
    <row r="425" spans="1:12" outlineLevel="1" x14ac:dyDescent="0.25">
      <c r="A425" s="64">
        <f t="shared" si="46"/>
        <v>31</v>
      </c>
      <c r="B425" s="64" t="str">
        <f t="shared" si="47"/>
        <v/>
      </c>
      <c r="C425" s="62">
        <f t="shared" si="48"/>
        <v>3</v>
      </c>
      <c r="D425" s="62" t="str">
        <f t="shared" si="49"/>
        <v>C</v>
      </c>
      <c r="E425" s="63">
        <v>6</v>
      </c>
      <c r="F425" s="63">
        <v>24</v>
      </c>
      <c r="G425" s="62"/>
      <c r="H425" s="63">
        <v>3</v>
      </c>
      <c r="I425" s="63">
        <v>25</v>
      </c>
      <c r="J425" s="62"/>
      <c r="K425" s="61">
        <v>3</v>
      </c>
      <c r="L425" t="s">
        <v>153</v>
      </c>
    </row>
    <row r="426" spans="1:12" outlineLevel="1" x14ac:dyDescent="0.25">
      <c r="A426" s="64">
        <f t="shared" si="46"/>
        <v>31</v>
      </c>
      <c r="B426" s="64" t="str">
        <f t="shared" si="47"/>
        <v/>
      </c>
      <c r="C426" s="62">
        <f t="shared" si="48"/>
        <v>4</v>
      </c>
      <c r="D426" s="62" t="str">
        <f t="shared" si="49"/>
        <v>C</v>
      </c>
      <c r="E426" s="63">
        <v>1</v>
      </c>
      <c r="F426" s="63">
        <v>12</v>
      </c>
      <c r="G426" s="62"/>
      <c r="H426" s="63">
        <v>13</v>
      </c>
      <c r="I426" s="63">
        <v>31</v>
      </c>
      <c r="J426" s="62"/>
      <c r="K426" s="61">
        <v>4</v>
      </c>
      <c r="L426" t="s">
        <v>153</v>
      </c>
    </row>
    <row r="427" spans="1:12" outlineLevel="1" x14ac:dyDescent="0.25">
      <c r="A427" s="64">
        <f t="shared" si="46"/>
        <v>31</v>
      </c>
      <c r="B427" s="64" t="str">
        <f t="shared" si="47"/>
        <v/>
      </c>
      <c r="C427" s="62">
        <f t="shared" si="48"/>
        <v>5</v>
      </c>
      <c r="D427" s="62" t="str">
        <f t="shared" si="49"/>
        <v>C</v>
      </c>
      <c r="E427" s="63">
        <v>16</v>
      </c>
      <c r="F427" s="63">
        <v>21</v>
      </c>
      <c r="G427" s="62"/>
      <c r="H427" s="63">
        <v>2</v>
      </c>
      <c r="I427" s="63">
        <v>7</v>
      </c>
      <c r="J427" s="62"/>
      <c r="K427" s="61">
        <v>5</v>
      </c>
      <c r="L427" t="s">
        <v>153</v>
      </c>
    </row>
    <row r="428" spans="1:12" outlineLevel="1" x14ac:dyDescent="0.25">
      <c r="A428" s="64">
        <f t="shared" si="46"/>
        <v>31</v>
      </c>
      <c r="B428" s="64" t="str">
        <f t="shared" si="47"/>
        <v/>
      </c>
      <c r="C428" s="62">
        <f t="shared" si="48"/>
        <v>6</v>
      </c>
      <c r="D428" s="62" t="str">
        <f t="shared" si="49"/>
        <v>C</v>
      </c>
      <c r="E428" s="63">
        <v>19</v>
      </c>
      <c r="F428" s="63">
        <v>22</v>
      </c>
      <c r="G428" s="63">
        <v>4</v>
      </c>
      <c r="H428" s="63">
        <v>5</v>
      </c>
      <c r="I428" s="63">
        <v>11</v>
      </c>
      <c r="J428" s="62"/>
      <c r="K428" s="61">
        <v>6</v>
      </c>
      <c r="L428" t="s">
        <v>153</v>
      </c>
    </row>
    <row r="429" spans="1:12" outlineLevel="1" x14ac:dyDescent="0.25">
      <c r="A429" s="64">
        <f t="shared" si="46"/>
        <v>31</v>
      </c>
      <c r="B429" s="64" t="str">
        <f t="shared" si="47"/>
        <v/>
      </c>
      <c r="C429" s="62">
        <f t="shared" si="48"/>
        <v>7</v>
      </c>
      <c r="D429" s="62" t="str">
        <f t="shared" si="49"/>
        <v>C</v>
      </c>
      <c r="E429" s="63">
        <v>17</v>
      </c>
      <c r="F429" s="63">
        <v>20</v>
      </c>
      <c r="G429" s="63">
        <v>23</v>
      </c>
      <c r="H429" s="63">
        <v>10</v>
      </c>
      <c r="I429" s="63">
        <v>27</v>
      </c>
      <c r="J429" s="63">
        <v>30</v>
      </c>
      <c r="K429" s="61">
        <v>7</v>
      </c>
      <c r="L429" t="s">
        <v>153</v>
      </c>
    </row>
    <row r="430" spans="1:12" outlineLevel="1" x14ac:dyDescent="0.25">
      <c r="A430" s="64">
        <f t="shared" si="46"/>
        <v>31</v>
      </c>
      <c r="B430" s="64" t="str">
        <f t="shared" si="47"/>
        <v/>
      </c>
      <c r="C430" s="62">
        <f t="shared" si="48"/>
        <v>1</v>
      </c>
      <c r="D430" s="62" t="str">
        <f t="shared" si="49"/>
        <v>D</v>
      </c>
      <c r="E430" s="62">
        <v>11</v>
      </c>
      <c r="F430" s="62">
        <v>31</v>
      </c>
      <c r="G430" s="62"/>
      <c r="H430" s="62">
        <v>14</v>
      </c>
      <c r="I430" s="62">
        <v>28</v>
      </c>
      <c r="J430" s="62"/>
      <c r="K430" s="61">
        <v>1</v>
      </c>
      <c r="L430" t="s">
        <v>154</v>
      </c>
    </row>
    <row r="431" spans="1:12" outlineLevel="1" x14ac:dyDescent="0.25">
      <c r="A431" s="64">
        <f t="shared" si="46"/>
        <v>31</v>
      </c>
      <c r="B431" s="64" t="str">
        <f t="shared" si="47"/>
        <v/>
      </c>
      <c r="C431" s="62">
        <f t="shared" si="48"/>
        <v>2</v>
      </c>
      <c r="D431" s="62" t="str">
        <f t="shared" si="49"/>
        <v>D</v>
      </c>
      <c r="E431" s="62">
        <v>3</v>
      </c>
      <c r="F431" s="62">
        <v>13</v>
      </c>
      <c r="G431" s="62"/>
      <c r="H431" s="62">
        <v>2</v>
      </c>
      <c r="I431" s="62">
        <v>20</v>
      </c>
      <c r="J431" s="62"/>
      <c r="K431" s="61">
        <v>2</v>
      </c>
      <c r="L431" t="s">
        <v>154</v>
      </c>
    </row>
    <row r="432" spans="1:12" outlineLevel="1" x14ac:dyDescent="0.25">
      <c r="A432" s="64">
        <f t="shared" si="46"/>
        <v>31</v>
      </c>
      <c r="B432" s="64" t="str">
        <f t="shared" si="47"/>
        <v/>
      </c>
      <c r="C432" s="62">
        <f t="shared" si="48"/>
        <v>3</v>
      </c>
      <c r="D432" s="62" t="str">
        <f t="shared" si="49"/>
        <v>D</v>
      </c>
      <c r="E432" s="62">
        <v>5</v>
      </c>
      <c r="F432" s="62">
        <v>12</v>
      </c>
      <c r="G432" s="62"/>
      <c r="H432" s="62">
        <v>17</v>
      </c>
      <c r="I432" s="62">
        <v>25</v>
      </c>
      <c r="J432" s="62"/>
      <c r="K432" s="61">
        <v>3</v>
      </c>
      <c r="L432" t="s">
        <v>154</v>
      </c>
    </row>
    <row r="433" spans="1:13" outlineLevel="1" x14ac:dyDescent="0.25">
      <c r="A433" s="64">
        <f t="shared" si="46"/>
        <v>31</v>
      </c>
      <c r="B433" s="64" t="str">
        <f t="shared" si="47"/>
        <v/>
      </c>
      <c r="C433" s="62">
        <f t="shared" si="48"/>
        <v>4</v>
      </c>
      <c r="D433" s="62" t="str">
        <f t="shared" si="49"/>
        <v>D</v>
      </c>
      <c r="E433" s="62">
        <v>7</v>
      </c>
      <c r="F433" s="62">
        <v>26</v>
      </c>
      <c r="G433" s="62"/>
      <c r="H433" s="62">
        <v>19</v>
      </c>
      <c r="I433" s="62">
        <v>29</v>
      </c>
      <c r="J433" s="62"/>
      <c r="K433" s="61">
        <v>4</v>
      </c>
      <c r="L433" t="s">
        <v>154</v>
      </c>
    </row>
    <row r="434" spans="1:13" outlineLevel="1" x14ac:dyDescent="0.25">
      <c r="A434" s="64">
        <f t="shared" si="46"/>
        <v>31</v>
      </c>
      <c r="B434" s="64" t="str">
        <f t="shared" si="47"/>
        <v/>
      </c>
      <c r="C434" s="62">
        <f t="shared" si="48"/>
        <v>5</v>
      </c>
      <c r="D434" s="62" t="str">
        <f t="shared" si="49"/>
        <v>D</v>
      </c>
      <c r="E434" s="62">
        <v>6</v>
      </c>
      <c r="F434" s="62">
        <v>15</v>
      </c>
      <c r="G434" s="62"/>
      <c r="H434" s="62">
        <v>4</v>
      </c>
      <c r="I434" s="62">
        <v>22</v>
      </c>
      <c r="J434" s="62"/>
      <c r="K434" s="61">
        <v>5</v>
      </c>
      <c r="L434" t="s">
        <v>154</v>
      </c>
    </row>
    <row r="435" spans="1:13" outlineLevel="1" x14ac:dyDescent="0.25">
      <c r="A435" s="64">
        <f t="shared" si="46"/>
        <v>31</v>
      </c>
      <c r="B435" s="64" t="str">
        <f t="shared" si="47"/>
        <v/>
      </c>
      <c r="C435" s="62">
        <f t="shared" si="48"/>
        <v>6</v>
      </c>
      <c r="D435" s="62" t="str">
        <f t="shared" si="49"/>
        <v>D</v>
      </c>
      <c r="E435" s="62">
        <v>23</v>
      </c>
      <c r="F435" s="62">
        <v>24</v>
      </c>
      <c r="G435" s="62">
        <v>18</v>
      </c>
      <c r="H435" s="62">
        <v>8</v>
      </c>
      <c r="I435" s="62">
        <v>10</v>
      </c>
      <c r="J435" s="62"/>
      <c r="K435" s="61">
        <v>6</v>
      </c>
      <c r="L435" t="s">
        <v>154</v>
      </c>
    </row>
    <row r="436" spans="1:13" ht="15.75" outlineLevel="1" thickBot="1" x14ac:dyDescent="0.3">
      <c r="A436" s="64">
        <f t="shared" si="46"/>
        <v>31</v>
      </c>
      <c r="B436" s="64" t="str">
        <f t="shared" si="47"/>
        <v/>
      </c>
      <c r="C436" s="62">
        <f t="shared" si="48"/>
        <v>7</v>
      </c>
      <c r="D436" s="62" t="str">
        <f t="shared" si="49"/>
        <v>D</v>
      </c>
      <c r="E436" s="62">
        <v>9</v>
      </c>
      <c r="F436" s="62">
        <v>21</v>
      </c>
      <c r="G436" s="62">
        <v>27</v>
      </c>
      <c r="H436" s="62">
        <v>1</v>
      </c>
      <c r="I436" s="62">
        <v>16</v>
      </c>
      <c r="J436" s="62">
        <v>30</v>
      </c>
      <c r="K436" s="61">
        <v>7</v>
      </c>
      <c r="L436" t="s">
        <v>154</v>
      </c>
    </row>
    <row r="437" spans="1:13" ht="15.75" outlineLevel="1" thickTop="1" x14ac:dyDescent="0.25">
      <c r="A437" s="52">
        <v>32</v>
      </c>
      <c r="B437" s="52" t="str">
        <f t="shared" si="47"/>
        <v/>
      </c>
      <c r="C437" s="58">
        <f t="shared" si="48"/>
        <v>1</v>
      </c>
      <c r="D437" s="58" t="str">
        <f t="shared" si="49"/>
        <v>A</v>
      </c>
      <c r="E437" s="59">
        <v>8</v>
      </c>
      <c r="F437" s="59">
        <v>18</v>
      </c>
      <c r="G437" s="59"/>
      <c r="H437" s="59">
        <v>13</v>
      </c>
      <c r="I437" s="59">
        <v>16</v>
      </c>
      <c r="J437" s="59"/>
      <c r="K437" s="61">
        <v>1</v>
      </c>
      <c r="L437" t="s">
        <v>151</v>
      </c>
      <c r="M437" s="186" t="s">
        <v>281</v>
      </c>
    </row>
    <row r="438" spans="1:13" outlineLevel="1" x14ac:dyDescent="0.25">
      <c r="A438" s="52">
        <f t="shared" si="46"/>
        <v>32</v>
      </c>
      <c r="B438" s="52" t="str">
        <f t="shared" si="47"/>
        <v/>
      </c>
      <c r="C438" s="58">
        <f t="shared" si="48"/>
        <v>2</v>
      </c>
      <c r="D438" s="58" t="str">
        <f t="shared" si="49"/>
        <v>A</v>
      </c>
      <c r="E438" s="59">
        <v>29</v>
      </c>
      <c r="F438" s="59">
        <v>30</v>
      </c>
      <c r="G438" s="59"/>
      <c r="H438" s="59">
        <v>14</v>
      </c>
      <c r="I438" s="59">
        <v>31</v>
      </c>
      <c r="J438" s="59"/>
      <c r="K438" s="61">
        <v>2</v>
      </c>
      <c r="L438" t="s">
        <v>151</v>
      </c>
    </row>
    <row r="439" spans="1:13" outlineLevel="1" x14ac:dyDescent="0.25">
      <c r="A439" s="52">
        <f t="shared" si="46"/>
        <v>32</v>
      </c>
      <c r="B439" s="52" t="str">
        <f t="shared" si="47"/>
        <v/>
      </c>
      <c r="C439" s="58">
        <f t="shared" si="48"/>
        <v>3</v>
      </c>
      <c r="D439" s="58" t="str">
        <f t="shared" si="49"/>
        <v>A</v>
      </c>
      <c r="E439" s="59">
        <v>6</v>
      </c>
      <c r="F439" s="59">
        <v>12</v>
      </c>
      <c r="G439" s="59"/>
      <c r="H439" s="59">
        <v>2</v>
      </c>
      <c r="I439" s="59">
        <v>15</v>
      </c>
      <c r="J439" s="59"/>
      <c r="K439" s="61">
        <v>3</v>
      </c>
      <c r="L439" t="s">
        <v>151</v>
      </c>
    </row>
    <row r="440" spans="1:13" outlineLevel="1" x14ac:dyDescent="0.25">
      <c r="A440" s="52">
        <f t="shared" si="46"/>
        <v>32</v>
      </c>
      <c r="B440" s="52" t="str">
        <f t="shared" si="47"/>
        <v/>
      </c>
      <c r="C440" s="58">
        <f t="shared" si="48"/>
        <v>4</v>
      </c>
      <c r="D440" s="58" t="str">
        <f t="shared" si="49"/>
        <v>A</v>
      </c>
      <c r="E440" s="59">
        <v>9</v>
      </c>
      <c r="F440" s="59">
        <v>10</v>
      </c>
      <c r="G440" s="59"/>
      <c r="H440" s="59">
        <v>19</v>
      </c>
      <c r="I440" s="59">
        <v>20</v>
      </c>
      <c r="J440" s="59"/>
      <c r="K440" s="61">
        <v>4</v>
      </c>
      <c r="L440" t="s">
        <v>151</v>
      </c>
    </row>
    <row r="441" spans="1:13" outlineLevel="1" x14ac:dyDescent="0.25">
      <c r="A441" s="52">
        <f t="shared" si="46"/>
        <v>32</v>
      </c>
      <c r="B441" s="52" t="str">
        <f t="shared" si="47"/>
        <v/>
      </c>
      <c r="C441" s="58">
        <f t="shared" si="48"/>
        <v>5</v>
      </c>
      <c r="D441" s="58" t="str">
        <f t="shared" si="49"/>
        <v>A</v>
      </c>
      <c r="E441" s="59">
        <v>17</v>
      </c>
      <c r="F441" s="59">
        <v>25</v>
      </c>
      <c r="G441" s="59"/>
      <c r="H441" s="59">
        <v>1</v>
      </c>
      <c r="I441" s="59">
        <v>4</v>
      </c>
      <c r="J441" s="59"/>
      <c r="K441" s="61">
        <v>5</v>
      </c>
      <c r="L441" t="s">
        <v>151</v>
      </c>
    </row>
    <row r="442" spans="1:13" outlineLevel="1" x14ac:dyDescent="0.25">
      <c r="A442" s="52">
        <f t="shared" si="46"/>
        <v>32</v>
      </c>
      <c r="B442" s="52" t="str">
        <f t="shared" si="47"/>
        <v/>
      </c>
      <c r="C442" s="58">
        <f t="shared" si="48"/>
        <v>6</v>
      </c>
      <c r="D442" s="58" t="str">
        <f t="shared" si="49"/>
        <v>A</v>
      </c>
      <c r="E442" s="59">
        <v>3</v>
      </c>
      <c r="F442" s="59">
        <v>24</v>
      </c>
      <c r="G442" s="59"/>
      <c r="H442" s="59">
        <v>11</v>
      </c>
      <c r="I442" s="59">
        <v>21</v>
      </c>
      <c r="J442" s="59"/>
      <c r="K442" s="61">
        <v>6</v>
      </c>
      <c r="L442" t="s">
        <v>151</v>
      </c>
    </row>
    <row r="443" spans="1:13" outlineLevel="1" x14ac:dyDescent="0.25">
      <c r="A443" s="52">
        <f t="shared" si="46"/>
        <v>32</v>
      </c>
      <c r="B443" s="52" t="str">
        <f t="shared" si="47"/>
        <v/>
      </c>
      <c r="C443" s="58">
        <f t="shared" si="48"/>
        <v>7</v>
      </c>
      <c r="D443" s="58" t="str">
        <f t="shared" si="49"/>
        <v>A</v>
      </c>
      <c r="E443" s="59">
        <v>7</v>
      </c>
      <c r="F443" s="59">
        <v>32</v>
      </c>
      <c r="G443" s="59"/>
      <c r="H443" s="59">
        <v>22</v>
      </c>
      <c r="I443" s="59">
        <v>26</v>
      </c>
      <c r="J443" s="59"/>
      <c r="K443" s="61">
        <v>7</v>
      </c>
      <c r="L443" t="s">
        <v>151</v>
      </c>
    </row>
    <row r="444" spans="1:13" outlineLevel="1" x14ac:dyDescent="0.25">
      <c r="A444" s="52">
        <f t="shared" si="46"/>
        <v>32</v>
      </c>
      <c r="B444" s="52" t="str">
        <f t="shared" si="47"/>
        <v/>
      </c>
      <c r="C444" s="58">
        <f t="shared" si="48"/>
        <v>8</v>
      </c>
      <c r="D444" s="58" t="str">
        <f t="shared" si="49"/>
        <v>A</v>
      </c>
      <c r="E444" s="59">
        <v>27</v>
      </c>
      <c r="F444" s="59">
        <v>28</v>
      </c>
      <c r="G444" s="59"/>
      <c r="H444" s="59">
        <v>5</v>
      </c>
      <c r="I444" s="59">
        <v>23</v>
      </c>
      <c r="J444" s="59"/>
      <c r="K444" s="61">
        <v>8</v>
      </c>
      <c r="L444" t="s">
        <v>151</v>
      </c>
    </row>
    <row r="445" spans="1:13" outlineLevel="1" x14ac:dyDescent="0.25">
      <c r="A445" s="52">
        <f t="shared" si="46"/>
        <v>32</v>
      </c>
      <c r="B445" s="52" t="str">
        <f t="shared" si="47"/>
        <v/>
      </c>
      <c r="C445" s="58">
        <f t="shared" si="48"/>
        <v>1</v>
      </c>
      <c r="D445" s="58" t="str">
        <f t="shared" si="49"/>
        <v>B</v>
      </c>
      <c r="E445" s="59">
        <v>14</v>
      </c>
      <c r="F445" s="59">
        <v>20</v>
      </c>
      <c r="G445" s="59"/>
      <c r="H445" s="59">
        <v>17</v>
      </c>
      <c r="I445" s="59">
        <v>23</v>
      </c>
      <c r="J445" s="59"/>
      <c r="K445" s="61">
        <v>1</v>
      </c>
      <c r="L445" t="s">
        <v>152</v>
      </c>
    </row>
    <row r="446" spans="1:13" outlineLevel="1" x14ac:dyDescent="0.25">
      <c r="A446" s="52">
        <f t="shared" si="46"/>
        <v>32</v>
      </c>
      <c r="B446" s="52" t="str">
        <f t="shared" si="47"/>
        <v/>
      </c>
      <c r="C446" s="58">
        <f t="shared" si="48"/>
        <v>2</v>
      </c>
      <c r="D446" s="58" t="str">
        <f t="shared" si="49"/>
        <v>B</v>
      </c>
      <c r="E446" s="59">
        <v>11</v>
      </c>
      <c r="F446" s="59">
        <v>26</v>
      </c>
      <c r="G446" s="59"/>
      <c r="H446" s="59">
        <v>16</v>
      </c>
      <c r="I446" s="59">
        <v>30</v>
      </c>
      <c r="J446" s="59"/>
      <c r="K446" s="61">
        <v>2</v>
      </c>
      <c r="L446" t="s">
        <v>152</v>
      </c>
    </row>
    <row r="447" spans="1:13" outlineLevel="1" x14ac:dyDescent="0.25">
      <c r="A447" s="52">
        <f t="shared" ref="A447:A468" si="50">A446</f>
        <v>32</v>
      </c>
      <c r="B447" s="52" t="str">
        <f t="shared" si="47"/>
        <v/>
      </c>
      <c r="C447" s="58">
        <f t="shared" si="48"/>
        <v>3</v>
      </c>
      <c r="D447" s="58" t="str">
        <f t="shared" si="49"/>
        <v>B</v>
      </c>
      <c r="E447" s="59">
        <v>5</v>
      </c>
      <c r="F447" s="59">
        <v>9</v>
      </c>
      <c r="G447" s="59"/>
      <c r="H447" s="59">
        <v>3</v>
      </c>
      <c r="I447" s="59">
        <v>25</v>
      </c>
      <c r="J447" s="59"/>
      <c r="K447" s="61">
        <v>3</v>
      </c>
      <c r="L447" t="s">
        <v>152</v>
      </c>
    </row>
    <row r="448" spans="1:13" outlineLevel="1" x14ac:dyDescent="0.25">
      <c r="A448" s="52">
        <f t="shared" si="50"/>
        <v>32</v>
      </c>
      <c r="B448" s="52" t="str">
        <f t="shared" si="47"/>
        <v/>
      </c>
      <c r="C448" s="58">
        <f t="shared" si="48"/>
        <v>4</v>
      </c>
      <c r="D448" s="58" t="str">
        <f t="shared" si="49"/>
        <v>B</v>
      </c>
      <c r="E448" s="59">
        <v>12</v>
      </c>
      <c r="F448" s="59">
        <v>31</v>
      </c>
      <c r="G448" s="59"/>
      <c r="H448" s="59">
        <v>4</v>
      </c>
      <c r="I448" s="59">
        <v>18</v>
      </c>
      <c r="J448" s="59"/>
      <c r="K448" s="61">
        <v>4</v>
      </c>
      <c r="L448" t="s">
        <v>152</v>
      </c>
    </row>
    <row r="449" spans="1:12" outlineLevel="1" x14ac:dyDescent="0.25">
      <c r="A449" s="52">
        <f t="shared" si="50"/>
        <v>32</v>
      </c>
      <c r="B449" s="52" t="str">
        <f t="shared" si="47"/>
        <v/>
      </c>
      <c r="C449" s="58">
        <f t="shared" si="48"/>
        <v>5</v>
      </c>
      <c r="D449" s="58" t="str">
        <f t="shared" si="49"/>
        <v>B</v>
      </c>
      <c r="E449" s="59">
        <v>24</v>
      </c>
      <c r="F449" s="59">
        <v>28</v>
      </c>
      <c r="G449" s="59"/>
      <c r="H449" s="59">
        <v>6</v>
      </c>
      <c r="I449" s="59">
        <v>7</v>
      </c>
      <c r="J449" s="59"/>
      <c r="K449" s="61">
        <v>5</v>
      </c>
      <c r="L449" t="s">
        <v>152</v>
      </c>
    </row>
    <row r="450" spans="1:12" outlineLevel="1" x14ac:dyDescent="0.25">
      <c r="A450" s="52">
        <f t="shared" si="50"/>
        <v>32</v>
      </c>
      <c r="B450" s="52" t="str">
        <f t="shared" si="47"/>
        <v/>
      </c>
      <c r="C450" s="58">
        <f t="shared" si="48"/>
        <v>6</v>
      </c>
      <c r="D450" s="58" t="str">
        <f t="shared" si="49"/>
        <v>B</v>
      </c>
      <c r="E450" s="59">
        <v>19</v>
      </c>
      <c r="F450" s="59">
        <v>22</v>
      </c>
      <c r="G450" s="59"/>
      <c r="H450" s="59">
        <v>13</v>
      </c>
      <c r="I450" s="59">
        <v>15</v>
      </c>
      <c r="J450" s="59"/>
      <c r="K450" s="61">
        <v>6</v>
      </c>
      <c r="L450" t="s">
        <v>152</v>
      </c>
    </row>
    <row r="451" spans="1:12" outlineLevel="1" x14ac:dyDescent="0.25">
      <c r="A451" s="52">
        <f t="shared" si="50"/>
        <v>32</v>
      </c>
      <c r="B451" s="52" t="str">
        <f t="shared" si="47"/>
        <v/>
      </c>
      <c r="C451" s="58">
        <f t="shared" si="48"/>
        <v>7</v>
      </c>
      <c r="D451" s="58" t="str">
        <f t="shared" si="49"/>
        <v>B</v>
      </c>
      <c r="E451" s="59">
        <v>10</v>
      </c>
      <c r="F451" s="59">
        <v>29</v>
      </c>
      <c r="G451" s="59"/>
      <c r="H451" s="59">
        <v>8</v>
      </c>
      <c r="I451" s="59">
        <v>27</v>
      </c>
      <c r="J451" s="59"/>
      <c r="K451" s="61">
        <v>7</v>
      </c>
      <c r="L451" t="s">
        <v>152</v>
      </c>
    </row>
    <row r="452" spans="1:12" outlineLevel="1" x14ac:dyDescent="0.25">
      <c r="A452" s="52">
        <f t="shared" si="50"/>
        <v>32</v>
      </c>
      <c r="B452" s="52" t="str">
        <f t="shared" si="47"/>
        <v/>
      </c>
      <c r="C452" s="58">
        <f t="shared" si="48"/>
        <v>8</v>
      </c>
      <c r="D452" s="58" t="str">
        <f t="shared" si="49"/>
        <v>B</v>
      </c>
      <c r="E452" s="59">
        <v>1</v>
      </c>
      <c r="F452" s="59">
        <v>32</v>
      </c>
      <c r="G452" s="59"/>
      <c r="H452" s="59">
        <v>2</v>
      </c>
      <c r="I452" s="59">
        <v>21</v>
      </c>
      <c r="J452" s="59"/>
      <c r="K452" s="61">
        <v>8</v>
      </c>
      <c r="L452" t="s">
        <v>152</v>
      </c>
    </row>
    <row r="453" spans="1:12" outlineLevel="1" x14ac:dyDescent="0.25">
      <c r="A453" s="52">
        <f t="shared" si="50"/>
        <v>32</v>
      </c>
      <c r="B453" s="52" t="str">
        <f t="shared" ref="B453:B516" si="51">IF(A453&lt;&gt;$B$3,"",$B$3&amp;"-"&amp;D453&amp;"-"&amp;C453)</f>
        <v/>
      </c>
      <c r="C453" s="58">
        <f t="shared" si="48"/>
        <v>1</v>
      </c>
      <c r="D453" s="58" t="str">
        <f t="shared" si="49"/>
        <v>C</v>
      </c>
      <c r="E453" s="59">
        <v>12</v>
      </c>
      <c r="F453" s="59">
        <v>30</v>
      </c>
      <c r="G453" s="59"/>
      <c r="H453" s="59">
        <v>5</v>
      </c>
      <c r="I453" s="59">
        <v>24</v>
      </c>
      <c r="J453" s="59"/>
      <c r="K453" s="61">
        <v>1</v>
      </c>
      <c r="L453" t="s">
        <v>153</v>
      </c>
    </row>
    <row r="454" spans="1:12" outlineLevel="1" x14ac:dyDescent="0.25">
      <c r="A454" s="52">
        <f t="shared" si="50"/>
        <v>32</v>
      </c>
      <c r="B454" s="52" t="str">
        <f t="shared" si="51"/>
        <v/>
      </c>
      <c r="C454" s="58">
        <f t="shared" si="48"/>
        <v>2</v>
      </c>
      <c r="D454" s="58" t="str">
        <f t="shared" si="49"/>
        <v>C</v>
      </c>
      <c r="E454" s="59">
        <v>18</v>
      </c>
      <c r="F454" s="59">
        <v>22</v>
      </c>
      <c r="G454" s="59"/>
      <c r="H454" s="59">
        <v>2</v>
      </c>
      <c r="I454" s="59">
        <v>25</v>
      </c>
      <c r="J454" s="59"/>
      <c r="K454" s="61">
        <v>2</v>
      </c>
      <c r="L454" t="s">
        <v>153</v>
      </c>
    </row>
    <row r="455" spans="1:12" outlineLevel="1" x14ac:dyDescent="0.25">
      <c r="A455" s="52">
        <f t="shared" si="50"/>
        <v>32</v>
      </c>
      <c r="B455" s="52" t="str">
        <f t="shared" si="51"/>
        <v/>
      </c>
      <c r="C455" s="58">
        <f t="shared" si="48"/>
        <v>3</v>
      </c>
      <c r="D455" s="58" t="str">
        <f t="shared" si="49"/>
        <v>C</v>
      </c>
      <c r="E455" s="59">
        <v>1</v>
      </c>
      <c r="F455" s="59">
        <v>26</v>
      </c>
      <c r="G455" s="59"/>
      <c r="H455" s="59">
        <v>3</v>
      </c>
      <c r="I455" s="59">
        <v>10</v>
      </c>
      <c r="J455" s="59"/>
      <c r="K455" s="61">
        <v>3</v>
      </c>
      <c r="L455" t="s">
        <v>153</v>
      </c>
    </row>
    <row r="456" spans="1:12" outlineLevel="1" x14ac:dyDescent="0.25">
      <c r="A456" s="52">
        <f t="shared" si="50"/>
        <v>32</v>
      </c>
      <c r="B456" s="52" t="str">
        <f t="shared" si="51"/>
        <v/>
      </c>
      <c r="C456" s="58">
        <f t="shared" si="48"/>
        <v>4</v>
      </c>
      <c r="D456" s="58" t="str">
        <f t="shared" si="49"/>
        <v>C</v>
      </c>
      <c r="E456" s="59">
        <v>11</v>
      </c>
      <c r="F456" s="59">
        <v>23</v>
      </c>
      <c r="G456" s="59"/>
      <c r="H456" s="59">
        <v>13</v>
      </c>
      <c r="I456" s="59">
        <v>29</v>
      </c>
      <c r="J456" s="59"/>
      <c r="K456" s="61">
        <v>4</v>
      </c>
      <c r="L456" t="s">
        <v>153</v>
      </c>
    </row>
    <row r="457" spans="1:12" outlineLevel="1" x14ac:dyDescent="0.25">
      <c r="A457" s="52">
        <f t="shared" si="50"/>
        <v>32</v>
      </c>
      <c r="B457" s="52" t="str">
        <f t="shared" si="51"/>
        <v/>
      </c>
      <c r="C457" s="58">
        <f t="shared" si="48"/>
        <v>5</v>
      </c>
      <c r="D457" s="58" t="str">
        <f t="shared" si="49"/>
        <v>C</v>
      </c>
      <c r="E457" s="59">
        <v>21</v>
      </c>
      <c r="F457" s="59">
        <v>27</v>
      </c>
      <c r="G457" s="59"/>
      <c r="H457" s="59">
        <v>7</v>
      </c>
      <c r="I457" s="59">
        <v>17</v>
      </c>
      <c r="J457" s="59"/>
      <c r="K457" s="61">
        <v>5</v>
      </c>
      <c r="L457" t="s">
        <v>153</v>
      </c>
    </row>
    <row r="458" spans="1:12" outlineLevel="1" x14ac:dyDescent="0.25">
      <c r="A458" s="52">
        <f t="shared" si="50"/>
        <v>32</v>
      </c>
      <c r="B458" s="52" t="str">
        <f t="shared" si="51"/>
        <v/>
      </c>
      <c r="C458" s="58">
        <f t="shared" si="48"/>
        <v>6</v>
      </c>
      <c r="D458" s="58" t="str">
        <f t="shared" si="49"/>
        <v>C</v>
      </c>
      <c r="E458" s="59">
        <v>20</v>
      </c>
      <c r="F458" s="59">
        <v>31</v>
      </c>
      <c r="G458" s="59"/>
      <c r="H458" s="59">
        <v>28</v>
      </c>
      <c r="I458" s="59">
        <v>32</v>
      </c>
      <c r="J458" s="59"/>
      <c r="K458" s="61">
        <v>6</v>
      </c>
      <c r="L458" t="s">
        <v>153</v>
      </c>
    </row>
    <row r="459" spans="1:12" outlineLevel="1" x14ac:dyDescent="0.25">
      <c r="A459" s="52">
        <f t="shared" si="50"/>
        <v>32</v>
      </c>
      <c r="B459" s="52" t="str">
        <f t="shared" si="51"/>
        <v/>
      </c>
      <c r="C459" s="58">
        <f t="shared" si="48"/>
        <v>7</v>
      </c>
      <c r="D459" s="58" t="str">
        <f t="shared" si="49"/>
        <v>C</v>
      </c>
      <c r="E459" s="59">
        <v>8</v>
      </c>
      <c r="F459" s="59">
        <v>19</v>
      </c>
      <c r="G459" s="59"/>
      <c r="H459" s="59">
        <v>6</v>
      </c>
      <c r="I459" s="59">
        <v>14</v>
      </c>
      <c r="J459" s="59"/>
      <c r="K459" s="61">
        <v>7</v>
      </c>
      <c r="L459" t="s">
        <v>153</v>
      </c>
    </row>
    <row r="460" spans="1:12" outlineLevel="1" x14ac:dyDescent="0.25">
      <c r="A460" s="52">
        <f t="shared" si="50"/>
        <v>32</v>
      </c>
      <c r="B460" s="52" t="str">
        <f t="shared" si="51"/>
        <v/>
      </c>
      <c r="C460" s="58">
        <f t="shared" si="48"/>
        <v>8</v>
      </c>
      <c r="D460" s="58" t="str">
        <f t="shared" si="49"/>
        <v>C</v>
      </c>
      <c r="E460" s="59">
        <v>9</v>
      </c>
      <c r="F460" s="59">
        <v>15</v>
      </c>
      <c r="G460" s="59"/>
      <c r="H460" s="59">
        <v>4</v>
      </c>
      <c r="I460" s="59">
        <v>16</v>
      </c>
      <c r="J460" s="59"/>
      <c r="K460" s="61">
        <v>8</v>
      </c>
      <c r="L460" t="s">
        <v>153</v>
      </c>
    </row>
    <row r="461" spans="1:12" outlineLevel="1" x14ac:dyDescent="0.25">
      <c r="A461" s="52">
        <f t="shared" si="50"/>
        <v>32</v>
      </c>
      <c r="B461" s="52" t="str">
        <f t="shared" si="51"/>
        <v/>
      </c>
      <c r="C461" s="58">
        <f t="shared" si="48"/>
        <v>1</v>
      </c>
      <c r="D461" s="58" t="str">
        <f t="shared" si="49"/>
        <v>D</v>
      </c>
      <c r="E461" s="59">
        <v>2</v>
      </c>
      <c r="F461" s="59">
        <v>13</v>
      </c>
      <c r="G461" s="59"/>
      <c r="H461" s="59">
        <v>17</v>
      </c>
      <c r="I461" s="59">
        <v>28</v>
      </c>
      <c r="J461" s="59"/>
      <c r="K461" s="61">
        <v>1</v>
      </c>
      <c r="L461" t="s">
        <v>154</v>
      </c>
    </row>
    <row r="462" spans="1:12" outlineLevel="1" x14ac:dyDescent="0.25">
      <c r="A462" s="52">
        <f t="shared" si="50"/>
        <v>32</v>
      </c>
      <c r="B462" s="52" t="str">
        <f t="shared" si="51"/>
        <v/>
      </c>
      <c r="C462" s="58">
        <f t="shared" si="48"/>
        <v>2</v>
      </c>
      <c r="D462" s="58" t="str">
        <f t="shared" si="49"/>
        <v>D</v>
      </c>
      <c r="E462" s="59">
        <v>20</v>
      </c>
      <c r="F462" s="59">
        <v>24</v>
      </c>
      <c r="G462" s="59"/>
      <c r="H462" s="59">
        <v>4</v>
      </c>
      <c r="I462" s="59">
        <v>29</v>
      </c>
      <c r="J462" s="59"/>
      <c r="K462" s="61">
        <v>2</v>
      </c>
      <c r="L462" t="s">
        <v>154</v>
      </c>
    </row>
    <row r="463" spans="1:12" outlineLevel="1" x14ac:dyDescent="0.25">
      <c r="A463" s="52">
        <f t="shared" si="50"/>
        <v>32</v>
      </c>
      <c r="B463" s="52" t="str">
        <f t="shared" si="51"/>
        <v/>
      </c>
      <c r="C463" s="58">
        <f t="shared" si="48"/>
        <v>3</v>
      </c>
      <c r="D463" s="58" t="str">
        <f t="shared" si="49"/>
        <v>D</v>
      </c>
      <c r="E463" s="59">
        <v>5</v>
      </c>
      <c r="F463" s="59">
        <v>15</v>
      </c>
      <c r="G463" s="59"/>
      <c r="H463" s="59">
        <v>10</v>
      </c>
      <c r="I463" s="59">
        <v>21</v>
      </c>
      <c r="J463" s="59"/>
      <c r="K463" s="61">
        <v>3</v>
      </c>
      <c r="L463" t="s">
        <v>154</v>
      </c>
    </row>
    <row r="464" spans="1:12" outlineLevel="1" x14ac:dyDescent="0.25">
      <c r="A464" s="52">
        <f t="shared" si="50"/>
        <v>32</v>
      </c>
      <c r="B464" s="52" t="str">
        <f t="shared" si="51"/>
        <v/>
      </c>
      <c r="C464" s="58">
        <f t="shared" si="48"/>
        <v>4</v>
      </c>
      <c r="D464" s="58" t="str">
        <f t="shared" si="49"/>
        <v>D</v>
      </c>
      <c r="E464" s="59">
        <v>25</v>
      </c>
      <c r="F464" s="59">
        <v>26</v>
      </c>
      <c r="G464" s="59"/>
      <c r="H464" s="59">
        <v>8</v>
      </c>
      <c r="I464" s="59">
        <v>23</v>
      </c>
      <c r="J464" s="59"/>
      <c r="K464" s="61">
        <v>4</v>
      </c>
      <c r="L464" t="s">
        <v>154</v>
      </c>
    </row>
    <row r="465" spans="1:13" outlineLevel="1" x14ac:dyDescent="0.25">
      <c r="A465" s="52">
        <f t="shared" si="50"/>
        <v>32</v>
      </c>
      <c r="B465" s="52" t="str">
        <f t="shared" si="51"/>
        <v/>
      </c>
      <c r="C465" s="58">
        <f t="shared" si="48"/>
        <v>5</v>
      </c>
      <c r="D465" s="58" t="str">
        <f t="shared" si="49"/>
        <v>D</v>
      </c>
      <c r="E465" s="59">
        <v>6</v>
      </c>
      <c r="F465" s="59">
        <v>31</v>
      </c>
      <c r="G465" s="59"/>
      <c r="H465" s="59">
        <v>9</v>
      </c>
      <c r="I465" s="59">
        <v>11</v>
      </c>
      <c r="J465" s="59"/>
      <c r="K465" s="61">
        <v>5</v>
      </c>
      <c r="L465" t="s">
        <v>154</v>
      </c>
    </row>
    <row r="466" spans="1:13" outlineLevel="1" x14ac:dyDescent="0.25">
      <c r="A466" s="52">
        <f t="shared" si="50"/>
        <v>32</v>
      </c>
      <c r="B466" s="52" t="str">
        <f t="shared" si="51"/>
        <v/>
      </c>
      <c r="C466" s="58">
        <f t="shared" si="48"/>
        <v>6</v>
      </c>
      <c r="D466" s="58" t="str">
        <f t="shared" si="49"/>
        <v>D</v>
      </c>
      <c r="E466" s="59">
        <v>14</v>
      </c>
      <c r="F466" s="59">
        <v>22</v>
      </c>
      <c r="G466" s="59"/>
      <c r="H466" s="59">
        <v>1</v>
      </c>
      <c r="I466" s="59">
        <v>27</v>
      </c>
      <c r="J466" s="59"/>
      <c r="K466" s="61">
        <v>6</v>
      </c>
      <c r="L466" t="s">
        <v>154</v>
      </c>
    </row>
    <row r="467" spans="1:13" outlineLevel="1" x14ac:dyDescent="0.25">
      <c r="A467" s="52">
        <f t="shared" si="50"/>
        <v>32</v>
      </c>
      <c r="B467" s="52" t="str">
        <f t="shared" si="51"/>
        <v/>
      </c>
      <c r="C467" s="58">
        <f t="shared" si="48"/>
        <v>7</v>
      </c>
      <c r="D467" s="58" t="str">
        <f t="shared" si="49"/>
        <v>D</v>
      </c>
      <c r="E467" s="59">
        <v>12</v>
      </c>
      <c r="F467" s="59">
        <v>16</v>
      </c>
      <c r="G467" s="59"/>
      <c r="H467" s="59">
        <v>3</v>
      </c>
      <c r="I467" s="59">
        <v>7</v>
      </c>
      <c r="J467" s="59"/>
      <c r="K467" s="61">
        <v>7</v>
      </c>
      <c r="L467" t="s">
        <v>154</v>
      </c>
    </row>
    <row r="468" spans="1:13" ht="15.75" outlineLevel="1" thickBot="1" x14ac:dyDescent="0.3">
      <c r="A468" s="52">
        <f t="shared" si="50"/>
        <v>32</v>
      </c>
      <c r="B468" s="52" t="str">
        <f t="shared" si="51"/>
        <v/>
      </c>
      <c r="C468" s="58">
        <f t="shared" si="48"/>
        <v>8</v>
      </c>
      <c r="D468" s="58" t="str">
        <f t="shared" si="49"/>
        <v>D</v>
      </c>
      <c r="E468" s="59">
        <v>19</v>
      </c>
      <c r="F468" s="59">
        <v>32</v>
      </c>
      <c r="G468" s="59"/>
      <c r="H468" s="59">
        <v>18</v>
      </c>
      <c r="I468" s="59">
        <v>30</v>
      </c>
      <c r="J468" s="59"/>
      <c r="K468" s="61">
        <v>8</v>
      </c>
      <c r="L468" t="s">
        <v>154</v>
      </c>
    </row>
    <row r="469" spans="1:13" ht="15.75" outlineLevel="1" thickTop="1" x14ac:dyDescent="0.25">
      <c r="A469" s="64">
        <v>33</v>
      </c>
      <c r="B469" s="64" t="str">
        <f t="shared" si="51"/>
        <v/>
      </c>
      <c r="C469" s="62">
        <f t="shared" si="48"/>
        <v>1</v>
      </c>
      <c r="D469" s="62" t="str">
        <f t="shared" si="49"/>
        <v>A</v>
      </c>
      <c r="E469" s="63">
        <v>13</v>
      </c>
      <c r="F469" s="63">
        <v>28</v>
      </c>
      <c r="G469" s="62"/>
      <c r="H469" s="63">
        <v>8</v>
      </c>
      <c r="I469" s="63">
        <v>27</v>
      </c>
      <c r="J469" s="62"/>
      <c r="K469" s="61">
        <v>1</v>
      </c>
      <c r="L469" t="s">
        <v>151</v>
      </c>
      <c r="M469" s="186" t="s">
        <v>281</v>
      </c>
    </row>
    <row r="470" spans="1:13" outlineLevel="1" x14ac:dyDescent="0.25">
      <c r="A470" s="64">
        <f t="shared" ref="A470:A500" si="52">A469</f>
        <v>33</v>
      </c>
      <c r="B470" s="64" t="str">
        <f t="shared" si="51"/>
        <v/>
      </c>
      <c r="C470" s="62">
        <f t="shared" si="48"/>
        <v>2</v>
      </c>
      <c r="D470" s="62" t="str">
        <f t="shared" si="49"/>
        <v>A</v>
      </c>
      <c r="E470" s="63">
        <v>18</v>
      </c>
      <c r="F470" s="63">
        <v>31</v>
      </c>
      <c r="G470" s="62"/>
      <c r="H470" s="63">
        <v>17</v>
      </c>
      <c r="I470" s="63">
        <v>19</v>
      </c>
      <c r="J470" s="62"/>
      <c r="K470" s="61">
        <v>2</v>
      </c>
      <c r="L470" t="s">
        <v>151</v>
      </c>
    </row>
    <row r="471" spans="1:13" outlineLevel="1" x14ac:dyDescent="0.25">
      <c r="A471" s="64">
        <f t="shared" si="52"/>
        <v>33</v>
      </c>
      <c r="B471" s="64" t="str">
        <f t="shared" si="51"/>
        <v/>
      </c>
      <c r="C471" s="62">
        <f t="shared" si="48"/>
        <v>3</v>
      </c>
      <c r="D471" s="62" t="str">
        <f t="shared" si="49"/>
        <v>A</v>
      </c>
      <c r="E471" s="63">
        <v>16</v>
      </c>
      <c r="F471" s="63">
        <v>33</v>
      </c>
      <c r="G471" s="62"/>
      <c r="H471" s="63">
        <v>11</v>
      </c>
      <c r="I471" s="63">
        <v>15</v>
      </c>
      <c r="J471" s="62"/>
      <c r="K471" s="61">
        <v>3</v>
      </c>
      <c r="L471" t="s">
        <v>151</v>
      </c>
    </row>
    <row r="472" spans="1:13" outlineLevel="1" x14ac:dyDescent="0.25">
      <c r="A472" s="64">
        <f t="shared" si="52"/>
        <v>33</v>
      </c>
      <c r="B472" s="64" t="str">
        <f t="shared" si="51"/>
        <v/>
      </c>
      <c r="C472" s="62">
        <f t="shared" si="48"/>
        <v>4</v>
      </c>
      <c r="D472" s="62" t="str">
        <f t="shared" si="49"/>
        <v>A</v>
      </c>
      <c r="E472" s="63">
        <v>10</v>
      </c>
      <c r="F472" s="63">
        <v>14</v>
      </c>
      <c r="G472" s="62"/>
      <c r="H472" s="63">
        <v>6</v>
      </c>
      <c r="I472" s="63">
        <v>12</v>
      </c>
      <c r="J472" s="62"/>
      <c r="K472" s="61">
        <v>4</v>
      </c>
      <c r="L472" t="s">
        <v>151</v>
      </c>
    </row>
    <row r="473" spans="1:13" outlineLevel="1" x14ac:dyDescent="0.25">
      <c r="A473" s="64">
        <f t="shared" si="52"/>
        <v>33</v>
      </c>
      <c r="B473" s="64" t="str">
        <f t="shared" si="51"/>
        <v/>
      </c>
      <c r="C473" s="62">
        <f t="shared" si="48"/>
        <v>5</v>
      </c>
      <c r="D473" s="62" t="str">
        <f t="shared" si="49"/>
        <v>A</v>
      </c>
      <c r="E473" s="63">
        <v>7</v>
      </c>
      <c r="F473" s="63">
        <v>22</v>
      </c>
      <c r="G473" s="62"/>
      <c r="H473" s="63">
        <v>2</v>
      </c>
      <c r="I473" s="63">
        <v>9</v>
      </c>
      <c r="J473" s="62"/>
      <c r="K473" s="61">
        <v>5</v>
      </c>
      <c r="L473" t="s">
        <v>151</v>
      </c>
    </row>
    <row r="474" spans="1:13" outlineLevel="1" x14ac:dyDescent="0.25">
      <c r="A474" s="64">
        <f t="shared" si="52"/>
        <v>33</v>
      </c>
      <c r="B474" s="64" t="str">
        <f t="shared" si="51"/>
        <v/>
      </c>
      <c r="C474" s="62">
        <f t="shared" si="48"/>
        <v>6</v>
      </c>
      <c r="D474" s="62" t="str">
        <f t="shared" si="49"/>
        <v>A</v>
      </c>
      <c r="E474" s="63">
        <v>3</v>
      </c>
      <c r="F474" s="63">
        <v>21</v>
      </c>
      <c r="G474" s="63"/>
      <c r="H474" s="63">
        <v>20</v>
      </c>
      <c r="I474" s="63">
        <v>26</v>
      </c>
      <c r="J474" s="62"/>
      <c r="K474" s="61">
        <v>6</v>
      </c>
      <c r="L474" t="s">
        <v>151</v>
      </c>
    </row>
    <row r="475" spans="1:13" outlineLevel="1" x14ac:dyDescent="0.25">
      <c r="A475" s="64">
        <f t="shared" si="52"/>
        <v>33</v>
      </c>
      <c r="B475" s="64" t="str">
        <f t="shared" si="51"/>
        <v/>
      </c>
      <c r="C475" s="62">
        <f t="shared" si="48"/>
        <v>7</v>
      </c>
      <c r="D475" s="62" t="str">
        <f t="shared" si="49"/>
        <v>A</v>
      </c>
      <c r="E475" s="63">
        <v>1</v>
      </c>
      <c r="F475" s="63">
        <v>4</v>
      </c>
      <c r="G475" s="63"/>
      <c r="H475" s="63">
        <v>29</v>
      </c>
      <c r="I475" s="63">
        <v>30</v>
      </c>
      <c r="J475" s="62"/>
      <c r="K475" s="61">
        <v>7</v>
      </c>
      <c r="L475" t="s">
        <v>151</v>
      </c>
    </row>
    <row r="476" spans="1:13" outlineLevel="1" x14ac:dyDescent="0.25">
      <c r="A476" s="64">
        <f t="shared" si="52"/>
        <v>33</v>
      </c>
      <c r="B476" s="64" t="str">
        <f t="shared" si="51"/>
        <v/>
      </c>
      <c r="C476" s="62">
        <f t="shared" si="48"/>
        <v>8</v>
      </c>
      <c r="D476" s="62" t="str">
        <f t="shared" si="49"/>
        <v>A</v>
      </c>
      <c r="E476" s="63">
        <v>23</v>
      </c>
      <c r="F476" s="63">
        <v>32</v>
      </c>
      <c r="G476" s="63">
        <v>25</v>
      </c>
      <c r="H476" s="63">
        <v>5</v>
      </c>
      <c r="I476" s="63">
        <v>24</v>
      </c>
      <c r="J476" s="62"/>
      <c r="K476" s="61">
        <v>8</v>
      </c>
      <c r="L476" t="s">
        <v>151</v>
      </c>
    </row>
    <row r="477" spans="1:13" outlineLevel="1" x14ac:dyDescent="0.25">
      <c r="A477" s="64">
        <f t="shared" si="52"/>
        <v>33</v>
      </c>
      <c r="B477" s="64" t="str">
        <f t="shared" si="51"/>
        <v/>
      </c>
      <c r="C477" s="62">
        <f t="shared" si="48"/>
        <v>1</v>
      </c>
      <c r="D477" s="62" t="str">
        <f t="shared" si="49"/>
        <v>B</v>
      </c>
      <c r="E477" s="63">
        <v>21</v>
      </c>
      <c r="F477" s="63">
        <v>24</v>
      </c>
      <c r="G477" s="62"/>
      <c r="H477" s="63">
        <v>4</v>
      </c>
      <c r="I477" s="63">
        <v>18</v>
      </c>
      <c r="J477" s="62"/>
      <c r="K477" s="61">
        <v>1</v>
      </c>
      <c r="L477" t="s">
        <v>152</v>
      </c>
    </row>
    <row r="478" spans="1:13" outlineLevel="1" x14ac:dyDescent="0.25">
      <c r="A478" s="64">
        <f t="shared" si="52"/>
        <v>33</v>
      </c>
      <c r="B478" s="64" t="str">
        <f t="shared" si="51"/>
        <v/>
      </c>
      <c r="C478" s="62">
        <f t="shared" si="48"/>
        <v>2</v>
      </c>
      <c r="D478" s="62" t="str">
        <f t="shared" si="49"/>
        <v>B</v>
      </c>
      <c r="E478" s="63">
        <v>15</v>
      </c>
      <c r="F478" s="63">
        <v>22</v>
      </c>
      <c r="G478" s="62"/>
      <c r="H478" s="63">
        <v>13</v>
      </c>
      <c r="I478" s="63">
        <v>20</v>
      </c>
      <c r="J478" s="62"/>
      <c r="K478" s="61">
        <v>2</v>
      </c>
      <c r="L478" t="s">
        <v>152</v>
      </c>
    </row>
    <row r="479" spans="1:13" outlineLevel="1" x14ac:dyDescent="0.25">
      <c r="A479" s="64">
        <f t="shared" si="52"/>
        <v>33</v>
      </c>
      <c r="B479" s="64" t="str">
        <f t="shared" si="51"/>
        <v/>
      </c>
      <c r="C479" s="62">
        <f t="shared" si="48"/>
        <v>3</v>
      </c>
      <c r="D479" s="62" t="str">
        <f t="shared" si="49"/>
        <v>B</v>
      </c>
      <c r="E479" s="63">
        <v>2</v>
      </c>
      <c r="F479" s="63">
        <v>8</v>
      </c>
      <c r="G479" s="62"/>
      <c r="H479" s="63">
        <v>6</v>
      </c>
      <c r="I479" s="63">
        <v>31</v>
      </c>
      <c r="J479" s="62"/>
      <c r="K479" s="61">
        <v>3</v>
      </c>
      <c r="L479" t="s">
        <v>152</v>
      </c>
    </row>
    <row r="480" spans="1:13" outlineLevel="1" x14ac:dyDescent="0.25">
      <c r="A480" s="64">
        <f t="shared" si="52"/>
        <v>33</v>
      </c>
      <c r="B480" s="64" t="str">
        <f t="shared" si="51"/>
        <v/>
      </c>
      <c r="C480" s="62">
        <f t="shared" si="48"/>
        <v>4</v>
      </c>
      <c r="D480" s="62" t="str">
        <f t="shared" si="49"/>
        <v>B</v>
      </c>
      <c r="E480" s="63">
        <v>1</v>
      </c>
      <c r="F480" s="63">
        <v>10</v>
      </c>
      <c r="G480" s="62"/>
      <c r="H480" s="63">
        <v>7</v>
      </c>
      <c r="I480" s="63">
        <v>28</v>
      </c>
      <c r="J480" s="62"/>
      <c r="K480" s="61">
        <v>4</v>
      </c>
      <c r="L480" t="s">
        <v>152</v>
      </c>
    </row>
    <row r="481" spans="1:12" outlineLevel="1" x14ac:dyDescent="0.25">
      <c r="A481" s="64">
        <f t="shared" si="52"/>
        <v>33</v>
      </c>
      <c r="B481" s="64" t="str">
        <f t="shared" si="51"/>
        <v/>
      </c>
      <c r="C481" s="62">
        <f t="shared" si="48"/>
        <v>5</v>
      </c>
      <c r="D481" s="62" t="str">
        <f t="shared" si="49"/>
        <v>B</v>
      </c>
      <c r="E481" s="63">
        <v>32</v>
      </c>
      <c r="F481" s="63">
        <v>33</v>
      </c>
      <c r="G481" s="62"/>
      <c r="H481" s="63">
        <v>12</v>
      </c>
      <c r="I481" s="63">
        <v>19</v>
      </c>
      <c r="J481" s="62"/>
      <c r="K481" s="61">
        <v>5</v>
      </c>
      <c r="L481" t="s">
        <v>152</v>
      </c>
    </row>
    <row r="482" spans="1:12" outlineLevel="1" x14ac:dyDescent="0.25">
      <c r="A482" s="64">
        <f t="shared" si="52"/>
        <v>33</v>
      </c>
      <c r="B482" s="64" t="str">
        <f t="shared" si="51"/>
        <v/>
      </c>
      <c r="C482" s="62">
        <f t="shared" si="48"/>
        <v>6</v>
      </c>
      <c r="D482" s="62" t="str">
        <f t="shared" si="49"/>
        <v>B</v>
      </c>
      <c r="E482" s="63">
        <v>14</v>
      </c>
      <c r="F482" s="63">
        <v>29</v>
      </c>
      <c r="G482" s="63"/>
      <c r="H482" s="63">
        <v>3</v>
      </c>
      <c r="I482" s="63">
        <v>23</v>
      </c>
      <c r="J482" s="62"/>
      <c r="K482" s="61">
        <v>6</v>
      </c>
      <c r="L482" t="s">
        <v>152</v>
      </c>
    </row>
    <row r="483" spans="1:12" outlineLevel="1" x14ac:dyDescent="0.25">
      <c r="A483" s="64">
        <f t="shared" si="52"/>
        <v>33</v>
      </c>
      <c r="B483" s="64" t="str">
        <f t="shared" si="51"/>
        <v/>
      </c>
      <c r="C483" s="62">
        <f t="shared" si="48"/>
        <v>7</v>
      </c>
      <c r="D483" s="62" t="str">
        <f t="shared" si="49"/>
        <v>B</v>
      </c>
      <c r="E483" s="63">
        <v>16</v>
      </c>
      <c r="F483" s="63">
        <v>17</v>
      </c>
      <c r="G483" s="63"/>
      <c r="H483" s="63">
        <v>25</v>
      </c>
      <c r="I483" s="63">
        <v>30</v>
      </c>
      <c r="J483" s="62"/>
      <c r="K483" s="61">
        <v>7</v>
      </c>
      <c r="L483" t="s">
        <v>152</v>
      </c>
    </row>
    <row r="484" spans="1:12" outlineLevel="1" x14ac:dyDescent="0.25">
      <c r="A484" s="64">
        <f t="shared" si="52"/>
        <v>33</v>
      </c>
      <c r="B484" s="64" t="str">
        <f t="shared" si="51"/>
        <v/>
      </c>
      <c r="C484" s="62">
        <f t="shared" si="48"/>
        <v>8</v>
      </c>
      <c r="D484" s="62" t="str">
        <f t="shared" si="49"/>
        <v>B</v>
      </c>
      <c r="E484" s="63">
        <v>26</v>
      </c>
      <c r="F484" s="63">
        <v>27</v>
      </c>
      <c r="G484" s="63">
        <v>11</v>
      </c>
      <c r="H484" s="63">
        <v>5</v>
      </c>
      <c r="I484" s="63">
        <v>9</v>
      </c>
      <c r="J484" s="62"/>
      <c r="K484" s="61">
        <v>8</v>
      </c>
      <c r="L484" t="s">
        <v>152</v>
      </c>
    </row>
    <row r="485" spans="1:12" outlineLevel="1" x14ac:dyDescent="0.25">
      <c r="A485" s="64">
        <f t="shared" si="52"/>
        <v>33</v>
      </c>
      <c r="B485" s="64" t="str">
        <f t="shared" si="51"/>
        <v/>
      </c>
      <c r="C485" s="62">
        <f t="shared" si="48"/>
        <v>1</v>
      </c>
      <c r="D485" s="62" t="str">
        <f t="shared" si="49"/>
        <v>C</v>
      </c>
      <c r="E485" s="63">
        <v>7</v>
      </c>
      <c r="F485" s="63">
        <v>19</v>
      </c>
      <c r="G485" s="62"/>
      <c r="H485" s="63">
        <v>11</v>
      </c>
      <c r="I485" s="63">
        <v>25</v>
      </c>
      <c r="J485" s="62"/>
      <c r="K485" s="61">
        <v>1</v>
      </c>
      <c r="L485" t="s">
        <v>153</v>
      </c>
    </row>
    <row r="486" spans="1:12" outlineLevel="1" x14ac:dyDescent="0.25">
      <c r="A486" s="64">
        <f t="shared" si="52"/>
        <v>33</v>
      </c>
      <c r="B486" s="64" t="str">
        <f t="shared" si="51"/>
        <v/>
      </c>
      <c r="C486" s="62">
        <f t="shared" ref="C486:C549" si="53">K486</f>
        <v>2</v>
      </c>
      <c r="D486" s="62" t="str">
        <f t="shared" ref="D486:D549" si="54">IF(C486="","",L486)</f>
        <v>C</v>
      </c>
      <c r="E486" s="63">
        <v>8</v>
      </c>
      <c r="F486" s="63">
        <v>14</v>
      </c>
      <c r="G486" s="62"/>
      <c r="H486" s="63">
        <v>26</v>
      </c>
      <c r="I486" s="63">
        <v>24</v>
      </c>
      <c r="J486" s="62"/>
      <c r="K486" s="61">
        <v>2</v>
      </c>
      <c r="L486" t="s">
        <v>153</v>
      </c>
    </row>
    <row r="487" spans="1:12" outlineLevel="1" x14ac:dyDescent="0.25">
      <c r="A487" s="64">
        <f t="shared" si="52"/>
        <v>33</v>
      </c>
      <c r="B487" s="64" t="str">
        <f t="shared" si="51"/>
        <v/>
      </c>
      <c r="C487" s="62">
        <f t="shared" si="53"/>
        <v>3</v>
      </c>
      <c r="D487" s="62" t="str">
        <f t="shared" si="54"/>
        <v>C</v>
      </c>
      <c r="E487" s="63">
        <v>30</v>
      </c>
      <c r="F487" s="63">
        <v>33</v>
      </c>
      <c r="G487" s="62"/>
      <c r="H487" s="63">
        <v>3</v>
      </c>
      <c r="I487" s="63">
        <v>9</v>
      </c>
      <c r="J487" s="62"/>
      <c r="K487" s="61">
        <v>3</v>
      </c>
      <c r="L487" t="s">
        <v>153</v>
      </c>
    </row>
    <row r="488" spans="1:12" outlineLevel="1" x14ac:dyDescent="0.25">
      <c r="A488" s="64">
        <f t="shared" si="52"/>
        <v>33</v>
      </c>
      <c r="B488" s="64" t="str">
        <f t="shared" si="51"/>
        <v/>
      </c>
      <c r="C488" s="62">
        <f t="shared" si="53"/>
        <v>4</v>
      </c>
      <c r="D488" s="62" t="str">
        <f t="shared" si="54"/>
        <v>C</v>
      </c>
      <c r="E488" s="63">
        <v>22</v>
      </c>
      <c r="F488" s="63">
        <v>28</v>
      </c>
      <c r="G488" s="62"/>
      <c r="H488" s="63">
        <v>5</v>
      </c>
      <c r="I488" s="63">
        <v>29</v>
      </c>
      <c r="J488" s="62"/>
      <c r="K488" s="61">
        <v>4</v>
      </c>
      <c r="L488" t="s">
        <v>153</v>
      </c>
    </row>
    <row r="489" spans="1:12" outlineLevel="1" x14ac:dyDescent="0.25">
      <c r="A489" s="64">
        <f t="shared" si="52"/>
        <v>33</v>
      </c>
      <c r="B489" s="64" t="str">
        <f t="shared" si="51"/>
        <v/>
      </c>
      <c r="C489" s="62">
        <f t="shared" si="53"/>
        <v>5</v>
      </c>
      <c r="D489" s="62" t="str">
        <f t="shared" si="54"/>
        <v>C</v>
      </c>
      <c r="E489" s="63">
        <v>27</v>
      </c>
      <c r="F489" s="63">
        <v>32</v>
      </c>
      <c r="G489" s="62"/>
      <c r="H489" s="63">
        <v>6</v>
      </c>
      <c r="I489" s="63">
        <v>18</v>
      </c>
      <c r="J489" s="62"/>
      <c r="K489" s="61">
        <v>5</v>
      </c>
      <c r="L489" t="s">
        <v>153</v>
      </c>
    </row>
    <row r="490" spans="1:12" outlineLevel="1" x14ac:dyDescent="0.25">
      <c r="A490" s="64">
        <f t="shared" si="52"/>
        <v>33</v>
      </c>
      <c r="B490" s="64" t="str">
        <f t="shared" si="51"/>
        <v/>
      </c>
      <c r="C490" s="62">
        <f t="shared" si="53"/>
        <v>6</v>
      </c>
      <c r="D490" s="62" t="str">
        <f t="shared" si="54"/>
        <v>C</v>
      </c>
      <c r="E490" s="63">
        <v>15</v>
      </c>
      <c r="F490" s="63">
        <v>21</v>
      </c>
      <c r="G490" s="63"/>
      <c r="H490" s="63">
        <v>10</v>
      </c>
      <c r="I490" s="63">
        <v>31</v>
      </c>
      <c r="J490" s="62"/>
      <c r="K490" s="61">
        <v>6</v>
      </c>
      <c r="L490" t="s">
        <v>153</v>
      </c>
    </row>
    <row r="491" spans="1:12" outlineLevel="1" x14ac:dyDescent="0.25">
      <c r="A491" s="64">
        <f t="shared" si="52"/>
        <v>33</v>
      </c>
      <c r="B491" s="64" t="str">
        <f t="shared" si="51"/>
        <v/>
      </c>
      <c r="C491" s="62">
        <f t="shared" si="53"/>
        <v>7</v>
      </c>
      <c r="D491" s="62" t="str">
        <f t="shared" si="54"/>
        <v>C</v>
      </c>
      <c r="E491" s="63">
        <v>2</v>
      </c>
      <c r="F491" s="63">
        <v>23</v>
      </c>
      <c r="G491" s="63"/>
      <c r="H491" s="63">
        <v>1</v>
      </c>
      <c r="I491" s="63">
        <v>17</v>
      </c>
      <c r="J491" s="62"/>
      <c r="K491" s="61">
        <v>7</v>
      </c>
      <c r="L491" t="s">
        <v>153</v>
      </c>
    </row>
    <row r="492" spans="1:12" outlineLevel="1" x14ac:dyDescent="0.25">
      <c r="A492" s="64">
        <f t="shared" si="52"/>
        <v>33</v>
      </c>
      <c r="B492" s="64" t="str">
        <f t="shared" si="51"/>
        <v/>
      </c>
      <c r="C492" s="62">
        <f t="shared" si="53"/>
        <v>8</v>
      </c>
      <c r="D492" s="62" t="str">
        <f t="shared" si="54"/>
        <v>C</v>
      </c>
      <c r="E492" s="63">
        <v>13</v>
      </c>
      <c r="F492" s="63">
        <v>20</v>
      </c>
      <c r="G492" s="63">
        <v>16</v>
      </c>
      <c r="H492" s="63">
        <v>4</v>
      </c>
      <c r="I492" s="63">
        <v>12</v>
      </c>
      <c r="J492" s="62"/>
      <c r="K492" s="61">
        <v>8</v>
      </c>
      <c r="L492" t="s">
        <v>153</v>
      </c>
    </row>
    <row r="493" spans="1:12" outlineLevel="1" x14ac:dyDescent="0.25">
      <c r="A493" s="64">
        <f t="shared" si="52"/>
        <v>33</v>
      </c>
      <c r="B493" s="64" t="str">
        <f t="shared" si="51"/>
        <v/>
      </c>
      <c r="C493" s="62">
        <f t="shared" si="53"/>
        <v>1</v>
      </c>
      <c r="D493" s="62" t="str">
        <f t="shared" si="54"/>
        <v>D</v>
      </c>
      <c r="E493" s="62">
        <v>9</v>
      </c>
      <c r="F493" s="62">
        <v>13</v>
      </c>
      <c r="G493" s="62"/>
      <c r="H493" s="62">
        <v>16</v>
      </c>
      <c r="I493" s="62">
        <v>31</v>
      </c>
      <c r="J493" s="62"/>
      <c r="K493" s="61">
        <v>1</v>
      </c>
      <c r="L493" t="s">
        <v>154</v>
      </c>
    </row>
    <row r="494" spans="1:12" outlineLevel="1" x14ac:dyDescent="0.25">
      <c r="A494" s="64">
        <f t="shared" si="52"/>
        <v>33</v>
      </c>
      <c r="B494" s="64" t="str">
        <f t="shared" si="51"/>
        <v/>
      </c>
      <c r="C494" s="62">
        <f t="shared" si="53"/>
        <v>2</v>
      </c>
      <c r="D494" s="62" t="str">
        <f t="shared" si="54"/>
        <v>D</v>
      </c>
      <c r="E494" s="62">
        <v>5</v>
      </c>
      <c r="F494" s="62">
        <v>21</v>
      </c>
      <c r="G494" s="62"/>
      <c r="H494" s="62">
        <v>8</v>
      </c>
      <c r="I494" s="62">
        <v>33</v>
      </c>
      <c r="J494" s="62"/>
      <c r="K494" s="61">
        <v>2</v>
      </c>
      <c r="L494" t="s">
        <v>154</v>
      </c>
    </row>
    <row r="495" spans="1:12" outlineLevel="1" x14ac:dyDescent="0.25">
      <c r="A495" s="64">
        <f t="shared" si="52"/>
        <v>33</v>
      </c>
      <c r="B495" s="64" t="str">
        <f t="shared" si="51"/>
        <v/>
      </c>
      <c r="C495" s="62">
        <f t="shared" si="53"/>
        <v>3</v>
      </c>
      <c r="D495" s="62" t="str">
        <f t="shared" si="54"/>
        <v>D</v>
      </c>
      <c r="E495" s="62">
        <v>11</v>
      </c>
      <c r="F495" s="62">
        <v>17</v>
      </c>
      <c r="G495" s="62"/>
      <c r="H495" s="62">
        <v>3</v>
      </c>
      <c r="I495" s="62">
        <v>6</v>
      </c>
      <c r="J495" s="62"/>
      <c r="K495" s="61">
        <v>3</v>
      </c>
      <c r="L495" t="s">
        <v>154</v>
      </c>
    </row>
    <row r="496" spans="1:12" outlineLevel="1" x14ac:dyDescent="0.25">
      <c r="A496" s="64">
        <f t="shared" si="52"/>
        <v>33</v>
      </c>
      <c r="B496" s="64" t="str">
        <f t="shared" si="51"/>
        <v/>
      </c>
      <c r="C496" s="62">
        <f t="shared" si="53"/>
        <v>4</v>
      </c>
      <c r="D496" s="62" t="str">
        <f t="shared" si="54"/>
        <v>D</v>
      </c>
      <c r="E496" s="62">
        <v>1</v>
      </c>
      <c r="F496" s="62">
        <v>19</v>
      </c>
      <c r="G496" s="62"/>
      <c r="H496" s="62">
        <v>14</v>
      </c>
      <c r="I496" s="62">
        <v>27</v>
      </c>
      <c r="J496" s="62"/>
      <c r="K496" s="61">
        <v>4</v>
      </c>
      <c r="L496" t="s">
        <v>154</v>
      </c>
    </row>
    <row r="497" spans="1:13" outlineLevel="1" x14ac:dyDescent="0.25">
      <c r="A497" s="64">
        <f t="shared" si="52"/>
        <v>33</v>
      </c>
      <c r="B497" s="64" t="str">
        <f t="shared" si="51"/>
        <v/>
      </c>
      <c r="C497" s="62">
        <f t="shared" si="53"/>
        <v>5</v>
      </c>
      <c r="D497" s="62" t="str">
        <f t="shared" si="54"/>
        <v>D</v>
      </c>
      <c r="E497" s="62">
        <v>7</v>
      </c>
      <c r="F497" s="62">
        <v>23</v>
      </c>
      <c r="G497" s="62"/>
      <c r="H497" s="62">
        <v>20</v>
      </c>
      <c r="I497" s="62">
        <v>30</v>
      </c>
      <c r="J497" s="62"/>
      <c r="K497" s="61">
        <v>5</v>
      </c>
      <c r="L497" t="s">
        <v>154</v>
      </c>
    </row>
    <row r="498" spans="1:13" outlineLevel="1" x14ac:dyDescent="0.25">
      <c r="A498" s="64">
        <f t="shared" si="52"/>
        <v>33</v>
      </c>
      <c r="B498" s="64" t="str">
        <f t="shared" si="51"/>
        <v/>
      </c>
      <c r="C498" s="62">
        <f t="shared" si="53"/>
        <v>6</v>
      </c>
      <c r="D498" s="62" t="str">
        <f t="shared" si="54"/>
        <v>D</v>
      </c>
      <c r="E498" s="62">
        <v>22</v>
      </c>
      <c r="F498" s="62">
        <v>25</v>
      </c>
      <c r="G498" s="63"/>
      <c r="H498" s="62">
        <v>12</v>
      </c>
      <c r="I498" s="62">
        <v>18</v>
      </c>
      <c r="J498" s="62"/>
      <c r="K498" s="61">
        <v>6</v>
      </c>
      <c r="L498" t="s">
        <v>154</v>
      </c>
    </row>
    <row r="499" spans="1:13" outlineLevel="1" x14ac:dyDescent="0.25">
      <c r="A499" s="64">
        <f t="shared" si="52"/>
        <v>33</v>
      </c>
      <c r="B499" s="64" t="str">
        <f t="shared" si="51"/>
        <v/>
      </c>
      <c r="C499" s="62">
        <f t="shared" si="53"/>
        <v>7</v>
      </c>
      <c r="D499" s="62" t="str">
        <f t="shared" si="54"/>
        <v>D</v>
      </c>
      <c r="E499" s="62">
        <v>4</v>
      </c>
      <c r="F499" s="62">
        <v>32</v>
      </c>
      <c r="G499" s="63"/>
      <c r="H499" s="62">
        <v>15</v>
      </c>
      <c r="I499" s="62">
        <v>28</v>
      </c>
      <c r="J499" s="62"/>
      <c r="K499" s="61">
        <v>7</v>
      </c>
      <c r="L499" t="s">
        <v>154</v>
      </c>
    </row>
    <row r="500" spans="1:13" ht="15.75" outlineLevel="1" thickBot="1" x14ac:dyDescent="0.3">
      <c r="A500" s="64">
        <f t="shared" si="52"/>
        <v>33</v>
      </c>
      <c r="B500" s="64" t="str">
        <f t="shared" si="51"/>
        <v/>
      </c>
      <c r="C500" s="62">
        <f t="shared" si="53"/>
        <v>8</v>
      </c>
      <c r="D500" s="62" t="str">
        <f t="shared" si="54"/>
        <v>D</v>
      </c>
      <c r="E500" s="62">
        <v>2</v>
      </c>
      <c r="F500" s="62">
        <v>26</v>
      </c>
      <c r="G500" s="62">
        <v>29</v>
      </c>
      <c r="H500" s="62">
        <v>10</v>
      </c>
      <c r="I500" s="62">
        <v>24</v>
      </c>
      <c r="J500" s="62"/>
      <c r="K500" s="61">
        <v>8</v>
      </c>
      <c r="L500" t="s">
        <v>154</v>
      </c>
    </row>
    <row r="501" spans="1:13" ht="15.75" outlineLevel="1" thickTop="1" x14ac:dyDescent="0.25">
      <c r="A501" s="52">
        <v>34</v>
      </c>
      <c r="B501" s="52" t="str">
        <f t="shared" si="51"/>
        <v/>
      </c>
      <c r="C501" s="58">
        <f t="shared" si="53"/>
        <v>1</v>
      </c>
      <c r="D501" s="58" t="str">
        <f t="shared" si="54"/>
        <v>A</v>
      </c>
      <c r="E501" s="59">
        <v>25</v>
      </c>
      <c r="F501" s="59">
        <v>27</v>
      </c>
      <c r="G501" s="59"/>
      <c r="H501" s="59">
        <v>21</v>
      </c>
      <c r="I501" s="59">
        <v>31</v>
      </c>
      <c r="J501" s="59"/>
      <c r="K501" s="61">
        <v>1</v>
      </c>
      <c r="L501" t="s">
        <v>151</v>
      </c>
      <c r="M501" s="186" t="s">
        <v>281</v>
      </c>
    </row>
    <row r="502" spans="1:13" outlineLevel="1" x14ac:dyDescent="0.25">
      <c r="A502" s="52">
        <f t="shared" ref="A502:A532" si="55">A501</f>
        <v>34</v>
      </c>
      <c r="B502" s="52" t="str">
        <f t="shared" si="51"/>
        <v/>
      </c>
      <c r="C502" s="58">
        <f t="shared" si="53"/>
        <v>2</v>
      </c>
      <c r="D502" s="58" t="str">
        <f t="shared" si="54"/>
        <v>A</v>
      </c>
      <c r="E502" s="59">
        <v>18</v>
      </c>
      <c r="F502" s="59">
        <v>24</v>
      </c>
      <c r="G502" s="59"/>
      <c r="H502" s="59">
        <v>4</v>
      </c>
      <c r="I502" s="59">
        <v>6</v>
      </c>
      <c r="J502" s="59"/>
      <c r="K502" s="61">
        <v>2</v>
      </c>
      <c r="L502" t="s">
        <v>151</v>
      </c>
    </row>
    <row r="503" spans="1:13" outlineLevel="1" x14ac:dyDescent="0.25">
      <c r="A503" s="52">
        <f t="shared" si="55"/>
        <v>34</v>
      </c>
      <c r="B503" s="52" t="str">
        <f t="shared" si="51"/>
        <v/>
      </c>
      <c r="C503" s="58">
        <f t="shared" si="53"/>
        <v>3</v>
      </c>
      <c r="D503" s="58" t="str">
        <f t="shared" si="54"/>
        <v>A</v>
      </c>
      <c r="E503" s="59">
        <v>30</v>
      </c>
      <c r="F503" s="59">
        <v>34</v>
      </c>
      <c r="G503" s="59"/>
      <c r="H503" s="59">
        <v>10</v>
      </c>
      <c r="I503" s="59">
        <v>32</v>
      </c>
      <c r="J503" s="59"/>
      <c r="K503" s="61">
        <v>3</v>
      </c>
      <c r="L503" t="s">
        <v>151</v>
      </c>
    </row>
    <row r="504" spans="1:13" outlineLevel="1" x14ac:dyDescent="0.25">
      <c r="A504" s="52">
        <f t="shared" si="55"/>
        <v>34</v>
      </c>
      <c r="B504" s="52" t="str">
        <f t="shared" si="51"/>
        <v/>
      </c>
      <c r="C504" s="58">
        <f t="shared" si="53"/>
        <v>4</v>
      </c>
      <c r="D504" s="58" t="str">
        <f t="shared" si="54"/>
        <v>A</v>
      </c>
      <c r="E504" s="59">
        <v>3</v>
      </c>
      <c r="F504" s="59">
        <v>5</v>
      </c>
      <c r="G504" s="59"/>
      <c r="H504" s="59">
        <v>13</v>
      </c>
      <c r="I504" s="59">
        <v>14</v>
      </c>
      <c r="J504" s="59"/>
      <c r="K504" s="61">
        <v>4</v>
      </c>
      <c r="L504" t="s">
        <v>151</v>
      </c>
    </row>
    <row r="505" spans="1:13" outlineLevel="1" x14ac:dyDescent="0.25">
      <c r="A505" s="52">
        <f t="shared" si="55"/>
        <v>34</v>
      </c>
      <c r="B505" s="52" t="str">
        <f t="shared" si="51"/>
        <v/>
      </c>
      <c r="C505" s="58">
        <f t="shared" si="53"/>
        <v>5</v>
      </c>
      <c r="D505" s="58" t="str">
        <f t="shared" si="54"/>
        <v>A</v>
      </c>
      <c r="E505" s="59">
        <v>23</v>
      </c>
      <c r="F505" s="59">
        <v>29</v>
      </c>
      <c r="G505" s="59"/>
      <c r="H505" s="59">
        <v>2</v>
      </c>
      <c r="I505" s="59">
        <v>15</v>
      </c>
      <c r="J505" s="59"/>
      <c r="K505" s="61">
        <v>5</v>
      </c>
      <c r="L505" t="s">
        <v>151</v>
      </c>
    </row>
    <row r="506" spans="1:13" outlineLevel="1" x14ac:dyDescent="0.25">
      <c r="A506" s="52">
        <f t="shared" si="55"/>
        <v>34</v>
      </c>
      <c r="B506" s="52" t="str">
        <f t="shared" si="51"/>
        <v/>
      </c>
      <c r="C506" s="58">
        <f t="shared" si="53"/>
        <v>6</v>
      </c>
      <c r="D506" s="58" t="str">
        <f t="shared" si="54"/>
        <v>A</v>
      </c>
      <c r="E506" s="59">
        <v>26</v>
      </c>
      <c r="F506" s="59">
        <v>33</v>
      </c>
      <c r="G506" s="59"/>
      <c r="H506" s="59">
        <v>11</v>
      </c>
      <c r="I506" s="59">
        <v>17</v>
      </c>
      <c r="J506" s="59"/>
      <c r="K506" s="61">
        <v>6</v>
      </c>
      <c r="L506" t="s">
        <v>151</v>
      </c>
    </row>
    <row r="507" spans="1:13" outlineLevel="1" x14ac:dyDescent="0.25">
      <c r="A507" s="52">
        <f t="shared" si="55"/>
        <v>34</v>
      </c>
      <c r="B507" s="52" t="str">
        <f t="shared" si="51"/>
        <v/>
      </c>
      <c r="C507" s="58">
        <f t="shared" si="53"/>
        <v>7</v>
      </c>
      <c r="D507" s="58" t="str">
        <f t="shared" si="54"/>
        <v>A</v>
      </c>
      <c r="E507" s="59">
        <v>19</v>
      </c>
      <c r="F507" s="59">
        <v>16</v>
      </c>
      <c r="G507" s="59"/>
      <c r="H507" s="59">
        <v>9</v>
      </c>
      <c r="I507" s="59">
        <v>28</v>
      </c>
      <c r="J507" s="59"/>
      <c r="K507" s="61">
        <v>7</v>
      </c>
      <c r="L507" t="s">
        <v>151</v>
      </c>
    </row>
    <row r="508" spans="1:13" outlineLevel="1" x14ac:dyDescent="0.25">
      <c r="A508" s="52">
        <f t="shared" si="55"/>
        <v>34</v>
      </c>
      <c r="B508" s="52" t="str">
        <f t="shared" si="51"/>
        <v/>
      </c>
      <c r="C508" s="58">
        <f t="shared" si="53"/>
        <v>8</v>
      </c>
      <c r="D508" s="58" t="str">
        <f t="shared" si="54"/>
        <v>A</v>
      </c>
      <c r="E508" s="59">
        <v>1</v>
      </c>
      <c r="F508" s="59">
        <v>12</v>
      </c>
      <c r="G508" s="59">
        <v>22</v>
      </c>
      <c r="H508" s="59">
        <v>7</v>
      </c>
      <c r="I508" s="59">
        <v>8</v>
      </c>
      <c r="J508" s="59">
        <v>20</v>
      </c>
      <c r="K508" s="61">
        <v>8</v>
      </c>
      <c r="L508" t="s">
        <v>151</v>
      </c>
    </row>
    <row r="509" spans="1:13" outlineLevel="1" x14ac:dyDescent="0.25">
      <c r="A509" s="52">
        <f t="shared" si="55"/>
        <v>34</v>
      </c>
      <c r="B509" s="52" t="str">
        <f t="shared" si="51"/>
        <v/>
      </c>
      <c r="C509" s="58">
        <f t="shared" si="53"/>
        <v>1</v>
      </c>
      <c r="D509" s="58" t="str">
        <f t="shared" si="54"/>
        <v>B</v>
      </c>
      <c r="E509" s="59">
        <v>10</v>
      </c>
      <c r="F509" s="59">
        <v>29</v>
      </c>
      <c r="G509" s="59"/>
      <c r="H509" s="59">
        <v>5</v>
      </c>
      <c r="I509" s="59">
        <v>17</v>
      </c>
      <c r="J509" s="59"/>
      <c r="K509" s="61">
        <v>1</v>
      </c>
      <c r="L509" t="s">
        <v>152</v>
      </c>
    </row>
    <row r="510" spans="1:13" outlineLevel="1" x14ac:dyDescent="0.25">
      <c r="A510" s="52">
        <f t="shared" si="55"/>
        <v>34</v>
      </c>
      <c r="B510" s="52" t="str">
        <f t="shared" si="51"/>
        <v/>
      </c>
      <c r="C510" s="58">
        <f t="shared" si="53"/>
        <v>2</v>
      </c>
      <c r="D510" s="58" t="str">
        <f t="shared" si="54"/>
        <v>B</v>
      </c>
      <c r="E510" s="59">
        <v>4</v>
      </c>
      <c r="F510" s="59">
        <v>12</v>
      </c>
      <c r="G510" s="59"/>
      <c r="H510" s="59">
        <v>20</v>
      </c>
      <c r="I510" s="59">
        <v>34</v>
      </c>
      <c r="J510" s="59"/>
      <c r="K510" s="61">
        <v>2</v>
      </c>
      <c r="L510" t="s">
        <v>152</v>
      </c>
    </row>
    <row r="511" spans="1:13" outlineLevel="1" x14ac:dyDescent="0.25">
      <c r="A511" s="52">
        <f t="shared" si="55"/>
        <v>34</v>
      </c>
      <c r="B511" s="52" t="str">
        <f t="shared" si="51"/>
        <v/>
      </c>
      <c r="C511" s="58">
        <f t="shared" si="53"/>
        <v>3</v>
      </c>
      <c r="D511" s="58" t="str">
        <f t="shared" si="54"/>
        <v>B</v>
      </c>
      <c r="E511" s="59">
        <v>15</v>
      </c>
      <c r="F511" s="59">
        <v>33</v>
      </c>
      <c r="G511" s="59"/>
      <c r="H511" s="59">
        <v>3</v>
      </c>
      <c r="I511" s="59">
        <v>21</v>
      </c>
      <c r="J511" s="59"/>
      <c r="K511" s="61">
        <v>3</v>
      </c>
      <c r="L511" t="s">
        <v>152</v>
      </c>
    </row>
    <row r="512" spans="1:13" outlineLevel="1" x14ac:dyDescent="0.25">
      <c r="A512" s="52">
        <f t="shared" si="55"/>
        <v>34</v>
      </c>
      <c r="B512" s="52" t="str">
        <f t="shared" si="51"/>
        <v/>
      </c>
      <c r="C512" s="58">
        <f t="shared" si="53"/>
        <v>4</v>
      </c>
      <c r="D512" s="58" t="str">
        <f t="shared" si="54"/>
        <v>B</v>
      </c>
      <c r="E512" s="59">
        <v>6</v>
      </c>
      <c r="F512" s="59">
        <v>22</v>
      </c>
      <c r="G512" s="59"/>
      <c r="H512" s="59">
        <v>27</v>
      </c>
      <c r="I512" s="59">
        <v>28</v>
      </c>
      <c r="J512" s="59"/>
      <c r="K512" s="61">
        <v>4</v>
      </c>
      <c r="L512" t="s">
        <v>152</v>
      </c>
    </row>
    <row r="513" spans="1:12" outlineLevel="1" x14ac:dyDescent="0.25">
      <c r="A513" s="52">
        <f t="shared" si="55"/>
        <v>34</v>
      </c>
      <c r="B513" s="52" t="str">
        <f t="shared" si="51"/>
        <v/>
      </c>
      <c r="C513" s="58">
        <f t="shared" si="53"/>
        <v>5</v>
      </c>
      <c r="D513" s="58" t="str">
        <f t="shared" si="54"/>
        <v>B</v>
      </c>
      <c r="E513" s="59">
        <v>26</v>
      </c>
      <c r="F513" s="59">
        <v>30</v>
      </c>
      <c r="G513" s="59"/>
      <c r="H513" s="59">
        <v>1</v>
      </c>
      <c r="I513" s="59">
        <v>2</v>
      </c>
      <c r="J513" s="59"/>
      <c r="K513" s="61">
        <v>5</v>
      </c>
      <c r="L513" t="s">
        <v>152</v>
      </c>
    </row>
    <row r="514" spans="1:12" outlineLevel="1" x14ac:dyDescent="0.25">
      <c r="A514" s="52">
        <f t="shared" si="55"/>
        <v>34</v>
      </c>
      <c r="B514" s="52" t="str">
        <f t="shared" si="51"/>
        <v/>
      </c>
      <c r="C514" s="58">
        <f t="shared" si="53"/>
        <v>6</v>
      </c>
      <c r="D514" s="58" t="str">
        <f t="shared" si="54"/>
        <v>B</v>
      </c>
      <c r="E514" s="59">
        <v>13</v>
      </c>
      <c r="F514" s="59">
        <v>25</v>
      </c>
      <c r="G514" s="59"/>
      <c r="H514" s="59">
        <v>7</v>
      </c>
      <c r="I514" s="59">
        <v>19</v>
      </c>
      <c r="J514" s="59"/>
      <c r="K514" s="61">
        <v>6</v>
      </c>
      <c r="L514" t="s">
        <v>152</v>
      </c>
    </row>
    <row r="515" spans="1:12" outlineLevel="1" x14ac:dyDescent="0.25">
      <c r="A515" s="52">
        <f t="shared" si="55"/>
        <v>34</v>
      </c>
      <c r="B515" s="52" t="str">
        <f t="shared" si="51"/>
        <v/>
      </c>
      <c r="C515" s="58">
        <f t="shared" si="53"/>
        <v>7</v>
      </c>
      <c r="D515" s="58" t="str">
        <f t="shared" si="54"/>
        <v>B</v>
      </c>
      <c r="E515" s="59">
        <v>8</v>
      </c>
      <c r="F515" s="59">
        <v>11</v>
      </c>
      <c r="G515" s="59"/>
      <c r="H515" s="59">
        <v>24</v>
      </c>
      <c r="I515" s="59">
        <v>31</v>
      </c>
      <c r="J515" s="59"/>
      <c r="K515" s="61">
        <v>7</v>
      </c>
      <c r="L515" t="s">
        <v>152</v>
      </c>
    </row>
    <row r="516" spans="1:12" outlineLevel="1" x14ac:dyDescent="0.25">
      <c r="A516" s="52">
        <f t="shared" si="55"/>
        <v>34</v>
      </c>
      <c r="B516" s="52" t="str">
        <f t="shared" si="51"/>
        <v/>
      </c>
      <c r="C516" s="58">
        <f t="shared" si="53"/>
        <v>8</v>
      </c>
      <c r="D516" s="58" t="str">
        <f t="shared" si="54"/>
        <v>B</v>
      </c>
      <c r="E516" s="59">
        <v>9</v>
      </c>
      <c r="F516" s="59">
        <v>16</v>
      </c>
      <c r="G516" s="59">
        <v>32</v>
      </c>
      <c r="H516" s="59">
        <v>14</v>
      </c>
      <c r="I516" s="59">
        <v>18</v>
      </c>
      <c r="J516" s="59">
        <v>23</v>
      </c>
      <c r="K516" s="61">
        <v>8</v>
      </c>
      <c r="L516" t="s">
        <v>152</v>
      </c>
    </row>
    <row r="517" spans="1:12" outlineLevel="1" x14ac:dyDescent="0.25">
      <c r="A517" s="52">
        <f t="shared" si="55"/>
        <v>34</v>
      </c>
      <c r="B517" s="52" t="str">
        <f t="shared" ref="B517:B580" si="56">IF(A517&lt;&gt;$B$3,"",$B$3&amp;"-"&amp;D517&amp;"-"&amp;C517)</f>
        <v/>
      </c>
      <c r="C517" s="58">
        <f t="shared" si="53"/>
        <v>1</v>
      </c>
      <c r="D517" s="58" t="str">
        <f t="shared" si="54"/>
        <v>C</v>
      </c>
      <c r="E517" s="59">
        <v>6</v>
      </c>
      <c r="F517" s="59">
        <v>33</v>
      </c>
      <c r="G517" s="59"/>
      <c r="H517" s="59">
        <v>5</v>
      </c>
      <c r="I517" s="59">
        <v>7</v>
      </c>
      <c r="J517" s="59"/>
      <c r="K517" s="61">
        <v>1</v>
      </c>
      <c r="L517" t="s">
        <v>153</v>
      </c>
    </row>
    <row r="518" spans="1:12" outlineLevel="1" x14ac:dyDescent="0.25">
      <c r="A518" s="52">
        <f t="shared" si="55"/>
        <v>34</v>
      </c>
      <c r="B518" s="52" t="str">
        <f t="shared" si="56"/>
        <v/>
      </c>
      <c r="C518" s="58">
        <f t="shared" si="53"/>
        <v>2</v>
      </c>
      <c r="D518" s="58" t="str">
        <f t="shared" si="54"/>
        <v>C</v>
      </c>
      <c r="E518" s="59">
        <v>16</v>
      </c>
      <c r="F518" s="59">
        <v>24</v>
      </c>
      <c r="G518" s="59"/>
      <c r="H518" s="59">
        <v>27</v>
      </c>
      <c r="I518" s="59">
        <v>29</v>
      </c>
      <c r="J518" s="59"/>
      <c r="K518" s="61">
        <v>2</v>
      </c>
      <c r="L518" t="s">
        <v>153</v>
      </c>
    </row>
    <row r="519" spans="1:12" outlineLevel="1" x14ac:dyDescent="0.25">
      <c r="A519" s="52">
        <f t="shared" si="55"/>
        <v>34</v>
      </c>
      <c r="B519" s="52" t="str">
        <f t="shared" si="56"/>
        <v/>
      </c>
      <c r="C519" s="58">
        <f t="shared" si="53"/>
        <v>3</v>
      </c>
      <c r="D519" s="58" t="str">
        <f t="shared" si="54"/>
        <v>C</v>
      </c>
      <c r="E519" s="59">
        <v>26</v>
      </c>
      <c r="F519" s="59">
        <v>32</v>
      </c>
      <c r="G519" s="59"/>
      <c r="H519" s="59">
        <v>20</v>
      </c>
      <c r="I519" s="59">
        <v>21</v>
      </c>
      <c r="J519" s="59"/>
      <c r="K519" s="61">
        <v>3</v>
      </c>
      <c r="L519" t="s">
        <v>153</v>
      </c>
    </row>
    <row r="520" spans="1:12" outlineLevel="1" x14ac:dyDescent="0.25">
      <c r="A520" s="52">
        <f t="shared" si="55"/>
        <v>34</v>
      </c>
      <c r="B520" s="52" t="str">
        <f t="shared" si="56"/>
        <v/>
      </c>
      <c r="C520" s="58">
        <f t="shared" si="53"/>
        <v>4</v>
      </c>
      <c r="D520" s="58" t="str">
        <f t="shared" si="54"/>
        <v>C</v>
      </c>
      <c r="E520" s="59">
        <v>23</v>
      </c>
      <c r="F520" s="59">
        <v>18</v>
      </c>
      <c r="G520" s="59"/>
      <c r="H520" s="59">
        <v>22</v>
      </c>
      <c r="I520" s="59">
        <v>34</v>
      </c>
      <c r="J520" s="59"/>
      <c r="K520" s="61">
        <v>4</v>
      </c>
      <c r="L520" t="s">
        <v>153</v>
      </c>
    </row>
    <row r="521" spans="1:12" outlineLevel="1" x14ac:dyDescent="0.25">
      <c r="A521" s="52">
        <f t="shared" si="55"/>
        <v>34</v>
      </c>
      <c r="B521" s="52" t="str">
        <f t="shared" si="56"/>
        <v/>
      </c>
      <c r="C521" s="58">
        <f t="shared" si="53"/>
        <v>5</v>
      </c>
      <c r="D521" s="58" t="str">
        <f t="shared" si="54"/>
        <v>C</v>
      </c>
      <c r="E521" s="59">
        <v>9</v>
      </c>
      <c r="F521" s="59">
        <v>11</v>
      </c>
      <c r="G521" s="59"/>
      <c r="H521" s="59">
        <v>12</v>
      </c>
      <c r="I521" s="59">
        <v>25</v>
      </c>
      <c r="J521" s="59"/>
      <c r="K521" s="61">
        <v>5</v>
      </c>
      <c r="L521" t="s">
        <v>153</v>
      </c>
    </row>
    <row r="522" spans="1:12" outlineLevel="1" x14ac:dyDescent="0.25">
      <c r="A522" s="52">
        <f t="shared" si="55"/>
        <v>34</v>
      </c>
      <c r="B522" s="52" t="str">
        <f t="shared" si="56"/>
        <v/>
      </c>
      <c r="C522" s="58">
        <f t="shared" si="53"/>
        <v>6</v>
      </c>
      <c r="D522" s="58" t="str">
        <f t="shared" si="54"/>
        <v>C</v>
      </c>
      <c r="E522" s="59">
        <v>1</v>
      </c>
      <c r="F522" s="59">
        <v>19</v>
      </c>
      <c r="G522" s="59"/>
      <c r="H522" s="59">
        <v>4</v>
      </c>
      <c r="I522" s="59">
        <v>17</v>
      </c>
      <c r="J522" s="59"/>
      <c r="K522" s="61">
        <v>6</v>
      </c>
      <c r="L522" t="s">
        <v>153</v>
      </c>
    </row>
    <row r="523" spans="1:12" outlineLevel="1" x14ac:dyDescent="0.25">
      <c r="A523" s="52">
        <f t="shared" si="55"/>
        <v>34</v>
      </c>
      <c r="B523" s="52" t="str">
        <f t="shared" si="56"/>
        <v/>
      </c>
      <c r="C523" s="58">
        <f t="shared" si="53"/>
        <v>7</v>
      </c>
      <c r="D523" s="58" t="str">
        <f t="shared" si="54"/>
        <v>C</v>
      </c>
      <c r="E523" s="59">
        <v>14</v>
      </c>
      <c r="F523" s="59">
        <v>15</v>
      </c>
      <c r="G523" s="59"/>
      <c r="H523" s="59">
        <v>8</v>
      </c>
      <c r="I523" s="59">
        <v>30</v>
      </c>
      <c r="J523" s="59"/>
      <c r="K523" s="61">
        <v>7</v>
      </c>
      <c r="L523" t="s">
        <v>153</v>
      </c>
    </row>
    <row r="524" spans="1:12" outlineLevel="1" x14ac:dyDescent="0.25">
      <c r="A524" s="52">
        <f t="shared" si="55"/>
        <v>34</v>
      </c>
      <c r="B524" s="52" t="str">
        <f t="shared" si="56"/>
        <v/>
      </c>
      <c r="C524" s="58">
        <f t="shared" si="53"/>
        <v>8</v>
      </c>
      <c r="D524" s="58" t="str">
        <f t="shared" si="54"/>
        <v>C</v>
      </c>
      <c r="E524" s="59">
        <v>2</v>
      </c>
      <c r="F524" s="59">
        <v>13</v>
      </c>
      <c r="G524" s="59">
        <v>3</v>
      </c>
      <c r="H524" s="59">
        <v>10</v>
      </c>
      <c r="I524" s="59">
        <v>28</v>
      </c>
      <c r="J524" s="59">
        <v>31</v>
      </c>
      <c r="K524" s="61">
        <v>8</v>
      </c>
      <c r="L524" t="s">
        <v>153</v>
      </c>
    </row>
    <row r="525" spans="1:12" outlineLevel="1" x14ac:dyDescent="0.25">
      <c r="A525" s="52">
        <f t="shared" si="55"/>
        <v>34</v>
      </c>
      <c r="B525" s="52" t="str">
        <f t="shared" si="56"/>
        <v/>
      </c>
      <c r="C525" s="58">
        <f t="shared" si="53"/>
        <v>1</v>
      </c>
      <c r="D525" s="58" t="str">
        <f t="shared" si="54"/>
        <v>D</v>
      </c>
      <c r="E525" s="58">
        <v>2</v>
      </c>
      <c r="F525" s="58">
        <v>4</v>
      </c>
      <c r="G525" s="58"/>
      <c r="H525" s="58">
        <v>13</v>
      </c>
      <c r="I525" s="58">
        <v>22</v>
      </c>
      <c r="J525" s="58"/>
      <c r="K525" s="61">
        <v>1</v>
      </c>
      <c r="L525" t="s">
        <v>154</v>
      </c>
    </row>
    <row r="526" spans="1:12" outlineLevel="1" x14ac:dyDescent="0.25">
      <c r="A526" s="52">
        <f t="shared" si="55"/>
        <v>34</v>
      </c>
      <c r="B526" s="52" t="str">
        <f t="shared" si="56"/>
        <v/>
      </c>
      <c r="C526" s="58">
        <f t="shared" si="53"/>
        <v>2</v>
      </c>
      <c r="D526" s="58" t="str">
        <f t="shared" si="54"/>
        <v>D</v>
      </c>
      <c r="E526" s="58">
        <v>17</v>
      </c>
      <c r="F526" s="58">
        <v>24</v>
      </c>
      <c r="G526" s="58"/>
      <c r="H526" s="58">
        <v>14</v>
      </c>
      <c r="I526" s="58">
        <v>21</v>
      </c>
      <c r="J526" s="58"/>
      <c r="K526" s="61">
        <v>2</v>
      </c>
      <c r="L526" t="s">
        <v>154</v>
      </c>
    </row>
    <row r="527" spans="1:12" outlineLevel="1" x14ac:dyDescent="0.25">
      <c r="A527" s="52">
        <f t="shared" si="55"/>
        <v>34</v>
      </c>
      <c r="B527" s="52" t="str">
        <f t="shared" si="56"/>
        <v/>
      </c>
      <c r="C527" s="58">
        <f t="shared" si="53"/>
        <v>3</v>
      </c>
      <c r="D527" s="58" t="str">
        <f t="shared" si="54"/>
        <v>D</v>
      </c>
      <c r="E527" s="58">
        <v>3</v>
      </c>
      <c r="F527" s="58">
        <v>9</v>
      </c>
      <c r="G527" s="58"/>
      <c r="H527" s="58">
        <v>12</v>
      </c>
      <c r="I527" s="58">
        <v>27</v>
      </c>
      <c r="J527" s="58"/>
      <c r="K527" s="61">
        <v>3</v>
      </c>
      <c r="L527" t="s">
        <v>154</v>
      </c>
    </row>
    <row r="528" spans="1:12" outlineLevel="1" x14ac:dyDescent="0.25">
      <c r="A528" s="52">
        <f t="shared" si="55"/>
        <v>34</v>
      </c>
      <c r="B528" s="52" t="str">
        <f t="shared" si="56"/>
        <v/>
      </c>
      <c r="C528" s="58">
        <f t="shared" si="53"/>
        <v>4</v>
      </c>
      <c r="D528" s="58" t="str">
        <f t="shared" si="54"/>
        <v>D</v>
      </c>
      <c r="E528" s="58">
        <v>23</v>
      </c>
      <c r="F528" s="58">
        <v>25</v>
      </c>
      <c r="G528" s="58"/>
      <c r="H528" s="58">
        <v>30</v>
      </c>
      <c r="I528" s="58">
        <v>33</v>
      </c>
      <c r="J528" s="58"/>
      <c r="K528" s="61">
        <v>4</v>
      </c>
      <c r="L528" t="s">
        <v>154</v>
      </c>
    </row>
    <row r="529" spans="1:13" outlineLevel="1" x14ac:dyDescent="0.25">
      <c r="A529" s="52">
        <f t="shared" si="55"/>
        <v>34</v>
      </c>
      <c r="B529" s="52" t="str">
        <f t="shared" si="56"/>
        <v/>
      </c>
      <c r="C529" s="58">
        <f t="shared" si="53"/>
        <v>5</v>
      </c>
      <c r="D529" s="58" t="str">
        <f t="shared" si="54"/>
        <v>D</v>
      </c>
      <c r="E529" s="58">
        <v>10</v>
      </c>
      <c r="F529" s="58">
        <v>18</v>
      </c>
      <c r="G529" s="58"/>
      <c r="H529" s="58">
        <v>1</v>
      </c>
      <c r="I529" s="58">
        <v>20</v>
      </c>
      <c r="J529" s="58"/>
      <c r="K529" s="61">
        <v>5</v>
      </c>
      <c r="L529" t="s">
        <v>154</v>
      </c>
    </row>
    <row r="530" spans="1:13" outlineLevel="1" x14ac:dyDescent="0.25">
      <c r="A530" s="52">
        <f t="shared" si="55"/>
        <v>34</v>
      </c>
      <c r="B530" s="52" t="str">
        <f t="shared" si="56"/>
        <v/>
      </c>
      <c r="C530" s="58">
        <f t="shared" si="53"/>
        <v>6</v>
      </c>
      <c r="D530" s="58" t="str">
        <f t="shared" si="54"/>
        <v>D</v>
      </c>
      <c r="E530" s="58">
        <v>6</v>
      </c>
      <c r="F530" s="58">
        <v>8</v>
      </c>
      <c r="G530" s="58"/>
      <c r="H530" s="58">
        <v>19</v>
      </c>
      <c r="I530" s="58">
        <v>29</v>
      </c>
      <c r="J530" s="58"/>
      <c r="K530" s="61">
        <v>6</v>
      </c>
      <c r="L530" t="s">
        <v>154</v>
      </c>
    </row>
    <row r="531" spans="1:13" outlineLevel="1" x14ac:dyDescent="0.25">
      <c r="A531" s="52">
        <f t="shared" si="55"/>
        <v>34</v>
      </c>
      <c r="B531" s="52" t="str">
        <f t="shared" si="56"/>
        <v/>
      </c>
      <c r="C531" s="58">
        <f t="shared" si="53"/>
        <v>7</v>
      </c>
      <c r="D531" s="58" t="str">
        <f t="shared" si="54"/>
        <v>D</v>
      </c>
      <c r="E531" s="58">
        <v>7</v>
      </c>
      <c r="F531" s="58">
        <v>32</v>
      </c>
      <c r="G531" s="58"/>
      <c r="H531" s="58">
        <v>11</v>
      </c>
      <c r="I531" s="58">
        <v>28</v>
      </c>
      <c r="J531" s="58"/>
      <c r="K531" s="61">
        <v>7</v>
      </c>
      <c r="L531" t="s">
        <v>154</v>
      </c>
    </row>
    <row r="532" spans="1:13" ht="15.75" outlineLevel="1" thickBot="1" x14ac:dyDescent="0.3">
      <c r="A532" s="52">
        <f t="shared" si="55"/>
        <v>34</v>
      </c>
      <c r="B532" s="52" t="str">
        <f t="shared" si="56"/>
        <v/>
      </c>
      <c r="C532" s="58">
        <f t="shared" si="53"/>
        <v>8</v>
      </c>
      <c r="D532" s="58" t="str">
        <f t="shared" si="54"/>
        <v>D</v>
      </c>
      <c r="E532" s="58">
        <v>5</v>
      </c>
      <c r="F532" s="58">
        <v>26</v>
      </c>
      <c r="G532" s="58">
        <v>31</v>
      </c>
      <c r="H532" s="58">
        <v>15</v>
      </c>
      <c r="I532" s="58">
        <v>16</v>
      </c>
      <c r="J532" s="58">
        <v>34</v>
      </c>
      <c r="K532" s="61">
        <v>8</v>
      </c>
      <c r="L532" t="s">
        <v>154</v>
      </c>
    </row>
    <row r="533" spans="1:13" ht="15.75" outlineLevel="1" thickTop="1" x14ac:dyDescent="0.25">
      <c r="A533" s="64">
        <v>35</v>
      </c>
      <c r="B533" s="64" t="str">
        <f t="shared" si="56"/>
        <v/>
      </c>
      <c r="C533" s="62">
        <f t="shared" si="53"/>
        <v>1</v>
      </c>
      <c r="D533" s="62" t="str">
        <f t="shared" si="54"/>
        <v>A</v>
      </c>
      <c r="E533" s="63">
        <v>10</v>
      </c>
      <c r="F533" s="63">
        <v>24</v>
      </c>
      <c r="G533" s="63"/>
      <c r="H533" s="63">
        <v>3</v>
      </c>
      <c r="I533" s="63">
        <v>17</v>
      </c>
      <c r="J533" s="63"/>
      <c r="K533" s="61">
        <v>1</v>
      </c>
      <c r="L533" t="s">
        <v>151</v>
      </c>
      <c r="M533" s="186" t="s">
        <v>281</v>
      </c>
    </row>
    <row r="534" spans="1:13" outlineLevel="1" x14ac:dyDescent="0.25">
      <c r="A534" s="64">
        <f>A533</f>
        <v>35</v>
      </c>
      <c r="B534" s="64" t="str">
        <f t="shared" si="56"/>
        <v/>
      </c>
      <c r="C534" s="62">
        <f t="shared" si="53"/>
        <v>2</v>
      </c>
      <c r="D534" s="62" t="str">
        <f t="shared" si="54"/>
        <v>A</v>
      </c>
      <c r="E534" s="63">
        <v>12</v>
      </c>
      <c r="F534" s="63">
        <v>22</v>
      </c>
      <c r="G534" s="63"/>
      <c r="H534" s="63">
        <v>9</v>
      </c>
      <c r="I534" s="63">
        <v>14</v>
      </c>
      <c r="J534" s="63"/>
      <c r="K534" s="61">
        <v>2</v>
      </c>
      <c r="L534" t="s">
        <v>151</v>
      </c>
    </row>
    <row r="535" spans="1:13" outlineLevel="1" x14ac:dyDescent="0.25">
      <c r="A535" s="64">
        <f>A534</f>
        <v>35</v>
      </c>
      <c r="B535" s="64" t="str">
        <f t="shared" si="56"/>
        <v/>
      </c>
      <c r="C535" s="62">
        <f t="shared" si="53"/>
        <v>3</v>
      </c>
      <c r="D535" s="62" t="str">
        <f t="shared" si="54"/>
        <v>A</v>
      </c>
      <c r="E535" s="63">
        <v>11</v>
      </c>
      <c r="F535" s="63">
        <v>16</v>
      </c>
      <c r="G535" s="63"/>
      <c r="H535" s="63">
        <v>21</v>
      </c>
      <c r="I535" s="63">
        <v>28</v>
      </c>
      <c r="J535" s="63"/>
      <c r="K535" s="61">
        <v>3</v>
      </c>
      <c r="L535" t="s">
        <v>151</v>
      </c>
    </row>
    <row r="536" spans="1:13" outlineLevel="1" x14ac:dyDescent="0.25">
      <c r="A536" s="64">
        <f>A535</f>
        <v>35</v>
      </c>
      <c r="B536" s="64" t="str">
        <f t="shared" si="56"/>
        <v/>
      </c>
      <c r="C536" s="62">
        <f t="shared" si="53"/>
        <v>4</v>
      </c>
      <c r="D536" s="62" t="str">
        <f t="shared" si="54"/>
        <v>A</v>
      </c>
      <c r="E536" s="63">
        <v>30</v>
      </c>
      <c r="F536" s="63">
        <v>31</v>
      </c>
      <c r="G536" s="63"/>
      <c r="H536" s="63">
        <v>7</v>
      </c>
      <c r="I536" s="63">
        <v>27</v>
      </c>
      <c r="J536" s="63"/>
      <c r="K536" s="61">
        <v>4</v>
      </c>
      <c r="L536" t="s">
        <v>151</v>
      </c>
    </row>
    <row r="537" spans="1:13" outlineLevel="1" x14ac:dyDescent="0.25">
      <c r="A537" s="64">
        <f>A536</f>
        <v>35</v>
      </c>
      <c r="B537" s="64" t="str">
        <f t="shared" si="56"/>
        <v/>
      </c>
      <c r="C537" s="62">
        <f t="shared" si="53"/>
        <v>5</v>
      </c>
      <c r="D537" s="62" t="str">
        <f t="shared" si="54"/>
        <v>A</v>
      </c>
      <c r="E537" s="63">
        <v>2</v>
      </c>
      <c r="F537" s="63">
        <v>20</v>
      </c>
      <c r="G537" s="63"/>
      <c r="H537" s="63">
        <v>5</v>
      </c>
      <c r="I537" s="63">
        <v>23</v>
      </c>
      <c r="J537" s="63"/>
      <c r="K537" s="61">
        <v>5</v>
      </c>
      <c r="L537" t="s">
        <v>151</v>
      </c>
    </row>
    <row r="538" spans="1:13" outlineLevel="1" x14ac:dyDescent="0.25">
      <c r="A538" s="64">
        <f t="shared" ref="A538:A564" si="57">A537</f>
        <v>35</v>
      </c>
      <c r="B538" s="64" t="str">
        <f t="shared" si="56"/>
        <v/>
      </c>
      <c r="C538" s="62">
        <f t="shared" si="53"/>
        <v>6</v>
      </c>
      <c r="D538" s="62" t="str">
        <f t="shared" si="54"/>
        <v>A</v>
      </c>
      <c r="E538" s="63">
        <v>19</v>
      </c>
      <c r="F538" s="63">
        <v>25</v>
      </c>
      <c r="G538" s="63"/>
      <c r="H538" s="63">
        <v>29</v>
      </c>
      <c r="I538" s="63">
        <v>35</v>
      </c>
      <c r="J538" s="63"/>
      <c r="K538" s="61">
        <v>6</v>
      </c>
      <c r="L538" t="s">
        <v>151</v>
      </c>
    </row>
    <row r="539" spans="1:13" outlineLevel="1" x14ac:dyDescent="0.25">
      <c r="A539" s="64">
        <f t="shared" si="57"/>
        <v>35</v>
      </c>
      <c r="B539" s="64" t="str">
        <f t="shared" si="56"/>
        <v/>
      </c>
      <c r="C539" s="62">
        <f t="shared" si="53"/>
        <v>7</v>
      </c>
      <c r="D539" s="62" t="str">
        <f t="shared" si="54"/>
        <v>A</v>
      </c>
      <c r="E539" s="63">
        <v>15</v>
      </c>
      <c r="F539" s="63">
        <v>32</v>
      </c>
      <c r="G539" s="63">
        <v>26</v>
      </c>
      <c r="H539" s="63">
        <v>6</v>
      </c>
      <c r="I539" s="63">
        <v>8</v>
      </c>
      <c r="J539" s="63"/>
      <c r="K539" s="61">
        <v>7</v>
      </c>
      <c r="L539" t="s">
        <v>151</v>
      </c>
    </row>
    <row r="540" spans="1:13" outlineLevel="1" x14ac:dyDescent="0.25">
      <c r="A540" s="64">
        <f t="shared" si="57"/>
        <v>35</v>
      </c>
      <c r="B540" s="64" t="str">
        <f t="shared" si="56"/>
        <v/>
      </c>
      <c r="C540" s="62">
        <f t="shared" si="53"/>
        <v>8</v>
      </c>
      <c r="D540" s="62" t="str">
        <f t="shared" si="54"/>
        <v>A</v>
      </c>
      <c r="E540" s="63">
        <v>13</v>
      </c>
      <c r="F540" s="63">
        <v>18</v>
      </c>
      <c r="G540" s="63">
        <v>33</v>
      </c>
      <c r="H540" s="63">
        <v>4</v>
      </c>
      <c r="I540" s="63">
        <v>1</v>
      </c>
      <c r="J540" s="63">
        <v>34</v>
      </c>
      <c r="K540" s="61">
        <v>8</v>
      </c>
      <c r="L540" t="s">
        <v>151</v>
      </c>
    </row>
    <row r="541" spans="1:13" outlineLevel="1" x14ac:dyDescent="0.25">
      <c r="A541" s="64">
        <f t="shared" si="57"/>
        <v>35</v>
      </c>
      <c r="B541" s="64" t="str">
        <f t="shared" si="56"/>
        <v/>
      </c>
      <c r="C541" s="62">
        <f t="shared" si="53"/>
        <v>1</v>
      </c>
      <c r="D541" s="62" t="str">
        <f t="shared" si="54"/>
        <v>B</v>
      </c>
      <c r="E541" s="63">
        <v>18</v>
      </c>
      <c r="F541" s="63">
        <v>28</v>
      </c>
      <c r="G541" s="63"/>
      <c r="H541" s="63">
        <v>1</v>
      </c>
      <c r="I541" s="63">
        <v>5</v>
      </c>
      <c r="J541" s="63"/>
      <c r="K541" s="61">
        <v>1</v>
      </c>
      <c r="L541" t="s">
        <v>152</v>
      </c>
    </row>
    <row r="542" spans="1:13" outlineLevel="1" x14ac:dyDescent="0.25">
      <c r="A542" s="64">
        <f t="shared" si="57"/>
        <v>35</v>
      </c>
      <c r="B542" s="64" t="str">
        <f t="shared" si="56"/>
        <v/>
      </c>
      <c r="C542" s="62">
        <f t="shared" si="53"/>
        <v>2</v>
      </c>
      <c r="D542" s="62" t="str">
        <f t="shared" si="54"/>
        <v>B</v>
      </c>
      <c r="E542" s="63">
        <v>21</v>
      </c>
      <c r="F542" s="63">
        <v>31</v>
      </c>
      <c r="G542" s="63"/>
      <c r="H542" s="63">
        <v>32</v>
      </c>
      <c r="I542" s="63">
        <v>22</v>
      </c>
      <c r="J542" s="63"/>
      <c r="K542" s="61">
        <v>2</v>
      </c>
      <c r="L542" t="s">
        <v>152</v>
      </c>
    </row>
    <row r="543" spans="1:13" outlineLevel="1" x14ac:dyDescent="0.25">
      <c r="A543" s="64">
        <f t="shared" si="57"/>
        <v>35</v>
      </c>
      <c r="B543" s="64" t="str">
        <f t="shared" si="56"/>
        <v/>
      </c>
      <c r="C543" s="62">
        <f t="shared" si="53"/>
        <v>3</v>
      </c>
      <c r="D543" s="62" t="str">
        <f t="shared" si="54"/>
        <v>B</v>
      </c>
      <c r="E543" s="63">
        <v>7</v>
      </c>
      <c r="F543" s="63">
        <v>34</v>
      </c>
      <c r="G543" s="63"/>
      <c r="H543" s="63">
        <v>6</v>
      </c>
      <c r="I543" s="63">
        <v>26</v>
      </c>
      <c r="J543" s="63"/>
      <c r="K543" s="61">
        <v>3</v>
      </c>
      <c r="L543" t="s">
        <v>152</v>
      </c>
    </row>
    <row r="544" spans="1:13" outlineLevel="1" x14ac:dyDescent="0.25">
      <c r="A544" s="64">
        <f t="shared" si="57"/>
        <v>35</v>
      </c>
      <c r="B544" s="64" t="str">
        <f t="shared" si="56"/>
        <v/>
      </c>
      <c r="C544" s="62">
        <f t="shared" si="53"/>
        <v>4</v>
      </c>
      <c r="D544" s="62" t="str">
        <f t="shared" si="54"/>
        <v>B</v>
      </c>
      <c r="E544" s="63">
        <v>23</v>
      </c>
      <c r="F544" s="63">
        <v>27</v>
      </c>
      <c r="G544" s="63"/>
      <c r="H544" s="63">
        <v>4</v>
      </c>
      <c r="I544" s="63">
        <v>12</v>
      </c>
      <c r="J544" s="63"/>
      <c r="K544" s="61">
        <v>4</v>
      </c>
      <c r="L544" t="s">
        <v>152</v>
      </c>
    </row>
    <row r="545" spans="1:12" outlineLevel="1" x14ac:dyDescent="0.25">
      <c r="A545" s="64">
        <f t="shared" si="57"/>
        <v>35</v>
      </c>
      <c r="B545" s="64" t="str">
        <f t="shared" si="56"/>
        <v/>
      </c>
      <c r="C545" s="62">
        <f t="shared" si="53"/>
        <v>5</v>
      </c>
      <c r="D545" s="62" t="str">
        <f t="shared" si="54"/>
        <v>B</v>
      </c>
      <c r="E545" s="63">
        <v>10</v>
      </c>
      <c r="F545" s="63">
        <v>33</v>
      </c>
      <c r="G545" s="63"/>
      <c r="H545" s="63">
        <v>11</v>
      </c>
      <c r="I545" s="63">
        <v>35</v>
      </c>
      <c r="J545" s="63"/>
      <c r="K545" s="61">
        <v>5</v>
      </c>
      <c r="L545" t="s">
        <v>152</v>
      </c>
    </row>
    <row r="546" spans="1:12" outlineLevel="1" x14ac:dyDescent="0.25">
      <c r="A546" s="64">
        <f t="shared" si="57"/>
        <v>35</v>
      </c>
      <c r="B546" s="64" t="str">
        <f t="shared" si="56"/>
        <v/>
      </c>
      <c r="C546" s="62">
        <f t="shared" si="53"/>
        <v>6</v>
      </c>
      <c r="D546" s="62" t="str">
        <f t="shared" si="54"/>
        <v>B</v>
      </c>
      <c r="E546" s="63">
        <v>3</v>
      </c>
      <c r="F546" s="63">
        <v>15</v>
      </c>
      <c r="G546" s="63"/>
      <c r="H546" s="63">
        <v>13</v>
      </c>
      <c r="I546" s="63">
        <v>19</v>
      </c>
      <c r="J546" s="63"/>
      <c r="K546" s="61">
        <v>6</v>
      </c>
      <c r="L546" t="s">
        <v>152</v>
      </c>
    </row>
    <row r="547" spans="1:12" outlineLevel="1" x14ac:dyDescent="0.25">
      <c r="A547" s="64">
        <f t="shared" si="57"/>
        <v>35</v>
      </c>
      <c r="B547" s="64" t="str">
        <f t="shared" si="56"/>
        <v/>
      </c>
      <c r="C547" s="62">
        <f t="shared" si="53"/>
        <v>7</v>
      </c>
      <c r="D547" s="62" t="str">
        <f t="shared" si="54"/>
        <v>B</v>
      </c>
      <c r="E547" s="63">
        <v>8</v>
      </c>
      <c r="F547" s="63">
        <v>25</v>
      </c>
      <c r="G547" s="63">
        <v>29</v>
      </c>
      <c r="H547" s="63">
        <v>16</v>
      </c>
      <c r="I547" s="63">
        <v>20</v>
      </c>
      <c r="J547" s="63"/>
      <c r="K547" s="61">
        <v>7</v>
      </c>
      <c r="L547" t="s">
        <v>152</v>
      </c>
    </row>
    <row r="548" spans="1:12" outlineLevel="1" x14ac:dyDescent="0.25">
      <c r="A548" s="64">
        <f t="shared" si="57"/>
        <v>35</v>
      </c>
      <c r="B548" s="64" t="str">
        <f t="shared" si="56"/>
        <v/>
      </c>
      <c r="C548" s="62">
        <f t="shared" si="53"/>
        <v>8</v>
      </c>
      <c r="D548" s="62" t="str">
        <f t="shared" si="54"/>
        <v>B</v>
      </c>
      <c r="E548" s="63">
        <v>9</v>
      </c>
      <c r="F548" s="63">
        <v>30</v>
      </c>
      <c r="G548" s="63">
        <v>2</v>
      </c>
      <c r="H548" s="63">
        <v>14</v>
      </c>
      <c r="I548" s="63">
        <v>17</v>
      </c>
      <c r="J548" s="63">
        <v>24</v>
      </c>
      <c r="K548" s="61">
        <v>8</v>
      </c>
      <c r="L548" t="s">
        <v>152</v>
      </c>
    </row>
    <row r="549" spans="1:12" outlineLevel="1" x14ac:dyDescent="0.25">
      <c r="A549" s="64">
        <f t="shared" si="57"/>
        <v>35</v>
      </c>
      <c r="B549" s="64" t="str">
        <f t="shared" si="56"/>
        <v/>
      </c>
      <c r="C549" s="62">
        <f t="shared" si="53"/>
        <v>1</v>
      </c>
      <c r="D549" s="62" t="str">
        <f t="shared" si="54"/>
        <v>C</v>
      </c>
      <c r="E549" s="63">
        <v>29</v>
      </c>
      <c r="F549" s="63">
        <v>32</v>
      </c>
      <c r="G549" s="63"/>
      <c r="H549" s="63">
        <v>2</v>
      </c>
      <c r="I549" s="63">
        <v>4</v>
      </c>
      <c r="J549" s="63"/>
      <c r="K549" s="61">
        <v>1</v>
      </c>
      <c r="L549" t="s">
        <v>153</v>
      </c>
    </row>
    <row r="550" spans="1:12" outlineLevel="1" x14ac:dyDescent="0.25">
      <c r="A550" s="64">
        <f t="shared" si="57"/>
        <v>35</v>
      </c>
      <c r="B550" s="64" t="str">
        <f t="shared" si="56"/>
        <v/>
      </c>
      <c r="C550" s="62">
        <f t="shared" ref="C550:C613" si="58">K550</f>
        <v>2</v>
      </c>
      <c r="D550" s="62" t="str">
        <f t="shared" ref="D550:D613" si="59">IF(C550="","",L550)</f>
        <v>C</v>
      </c>
      <c r="E550" s="63">
        <v>23</v>
      </c>
      <c r="F550" s="63">
        <v>25</v>
      </c>
      <c r="G550" s="63"/>
      <c r="H550" s="63">
        <v>9</v>
      </c>
      <c r="I550" s="63">
        <v>11</v>
      </c>
      <c r="J550" s="63"/>
      <c r="K550" s="61">
        <v>2</v>
      </c>
      <c r="L550" t="s">
        <v>153</v>
      </c>
    </row>
    <row r="551" spans="1:12" outlineLevel="1" x14ac:dyDescent="0.25">
      <c r="A551" s="64">
        <f t="shared" si="57"/>
        <v>35</v>
      </c>
      <c r="B551" s="64" t="str">
        <f t="shared" si="56"/>
        <v/>
      </c>
      <c r="C551" s="62">
        <f t="shared" si="58"/>
        <v>3</v>
      </c>
      <c r="D551" s="62" t="str">
        <f t="shared" si="59"/>
        <v>C</v>
      </c>
      <c r="E551" s="63">
        <v>1</v>
      </c>
      <c r="F551" s="63">
        <v>14</v>
      </c>
      <c r="G551" s="63"/>
      <c r="H551" s="63">
        <v>15</v>
      </c>
      <c r="I551" s="63">
        <v>22</v>
      </c>
      <c r="J551" s="63"/>
      <c r="K551" s="61">
        <v>3</v>
      </c>
      <c r="L551" t="s">
        <v>153</v>
      </c>
    </row>
    <row r="552" spans="1:12" outlineLevel="1" x14ac:dyDescent="0.25">
      <c r="A552" s="64">
        <f t="shared" si="57"/>
        <v>35</v>
      </c>
      <c r="B552" s="64" t="str">
        <f t="shared" si="56"/>
        <v/>
      </c>
      <c r="C552" s="62">
        <f t="shared" si="58"/>
        <v>4</v>
      </c>
      <c r="D552" s="62" t="str">
        <f t="shared" si="59"/>
        <v>C</v>
      </c>
      <c r="E552" s="63">
        <v>19</v>
      </c>
      <c r="F552" s="63">
        <v>24</v>
      </c>
      <c r="G552" s="63"/>
      <c r="H552" s="63">
        <v>7</v>
      </c>
      <c r="I552" s="63">
        <v>33</v>
      </c>
      <c r="J552" s="63"/>
      <c r="K552" s="61">
        <v>4</v>
      </c>
      <c r="L552" t="s">
        <v>153</v>
      </c>
    </row>
    <row r="553" spans="1:12" outlineLevel="1" x14ac:dyDescent="0.25">
      <c r="A553" s="64">
        <f t="shared" si="57"/>
        <v>35</v>
      </c>
      <c r="B553" s="64" t="str">
        <f t="shared" si="56"/>
        <v/>
      </c>
      <c r="C553" s="62">
        <f t="shared" si="58"/>
        <v>5</v>
      </c>
      <c r="D553" s="62" t="str">
        <f t="shared" si="59"/>
        <v>C</v>
      </c>
      <c r="E553" s="63">
        <v>13</v>
      </c>
      <c r="F553" s="63">
        <v>21</v>
      </c>
      <c r="G553" s="63"/>
      <c r="H553" s="63">
        <v>26</v>
      </c>
      <c r="I553" s="63">
        <v>30</v>
      </c>
      <c r="J553" s="63"/>
      <c r="K553" s="61">
        <v>5</v>
      </c>
      <c r="L553" t="s">
        <v>153</v>
      </c>
    </row>
    <row r="554" spans="1:12" outlineLevel="1" x14ac:dyDescent="0.25">
      <c r="A554" s="64">
        <f t="shared" si="57"/>
        <v>35</v>
      </c>
      <c r="B554" s="64" t="str">
        <f t="shared" si="56"/>
        <v/>
      </c>
      <c r="C554" s="62">
        <f t="shared" si="58"/>
        <v>6</v>
      </c>
      <c r="D554" s="62" t="str">
        <f t="shared" si="59"/>
        <v>C</v>
      </c>
      <c r="E554" s="63">
        <v>8</v>
      </c>
      <c r="F554" s="63">
        <v>17</v>
      </c>
      <c r="G554" s="63"/>
      <c r="H554" s="63">
        <v>18</v>
      </c>
      <c r="I554" s="63">
        <v>34</v>
      </c>
      <c r="J554" s="63"/>
      <c r="K554" s="61">
        <v>6</v>
      </c>
      <c r="L554" t="s">
        <v>153</v>
      </c>
    </row>
    <row r="555" spans="1:12" outlineLevel="1" x14ac:dyDescent="0.25">
      <c r="A555" s="64">
        <f t="shared" si="57"/>
        <v>35</v>
      </c>
      <c r="B555" s="64" t="str">
        <f t="shared" si="56"/>
        <v/>
      </c>
      <c r="C555" s="62">
        <f t="shared" si="58"/>
        <v>7</v>
      </c>
      <c r="D555" s="62" t="str">
        <f t="shared" si="59"/>
        <v>C</v>
      </c>
      <c r="E555" s="63">
        <v>31</v>
      </c>
      <c r="F555" s="63">
        <v>35</v>
      </c>
      <c r="G555" s="63">
        <v>12</v>
      </c>
      <c r="H555" s="63">
        <v>3</v>
      </c>
      <c r="I555" s="63">
        <v>5</v>
      </c>
      <c r="J555" s="63"/>
      <c r="K555" s="61">
        <v>7</v>
      </c>
      <c r="L555" t="s">
        <v>153</v>
      </c>
    </row>
    <row r="556" spans="1:12" outlineLevel="1" x14ac:dyDescent="0.25">
      <c r="A556" s="64">
        <f t="shared" si="57"/>
        <v>35</v>
      </c>
      <c r="B556" s="64" t="str">
        <f t="shared" si="56"/>
        <v/>
      </c>
      <c r="C556" s="62">
        <f t="shared" si="58"/>
        <v>8</v>
      </c>
      <c r="D556" s="62" t="str">
        <f t="shared" si="59"/>
        <v>C</v>
      </c>
      <c r="E556" s="63">
        <v>6</v>
      </c>
      <c r="F556" s="63">
        <v>10</v>
      </c>
      <c r="G556" s="63">
        <v>16</v>
      </c>
      <c r="H556" s="63">
        <v>20</v>
      </c>
      <c r="I556" s="63">
        <v>27</v>
      </c>
      <c r="J556" s="63">
        <v>28</v>
      </c>
      <c r="K556" s="61">
        <v>8</v>
      </c>
      <c r="L556" t="s">
        <v>153</v>
      </c>
    </row>
    <row r="557" spans="1:12" outlineLevel="1" x14ac:dyDescent="0.25">
      <c r="A557" s="64">
        <f t="shared" si="57"/>
        <v>35</v>
      </c>
      <c r="B557" s="64" t="str">
        <f t="shared" si="56"/>
        <v/>
      </c>
      <c r="C557" s="62">
        <f t="shared" si="58"/>
        <v>1</v>
      </c>
      <c r="D557" s="62" t="str">
        <f t="shared" si="59"/>
        <v>D</v>
      </c>
      <c r="E557" s="62">
        <v>2</v>
      </c>
      <c r="F557" s="62">
        <v>34</v>
      </c>
      <c r="G557" s="63"/>
      <c r="H557" s="62">
        <v>11</v>
      </c>
      <c r="I557" s="62">
        <v>27</v>
      </c>
      <c r="J557" s="63"/>
      <c r="K557" s="61">
        <v>1</v>
      </c>
      <c r="L557" t="s">
        <v>154</v>
      </c>
    </row>
    <row r="558" spans="1:12" outlineLevel="1" x14ac:dyDescent="0.25">
      <c r="A558" s="64">
        <f t="shared" si="57"/>
        <v>35</v>
      </c>
      <c r="B558" s="64" t="str">
        <f t="shared" si="56"/>
        <v/>
      </c>
      <c r="C558" s="62">
        <f t="shared" si="58"/>
        <v>2</v>
      </c>
      <c r="D558" s="62" t="str">
        <f t="shared" si="59"/>
        <v>D</v>
      </c>
      <c r="E558" s="62">
        <v>7</v>
      </c>
      <c r="F558" s="62">
        <v>8</v>
      </c>
      <c r="G558" s="63"/>
      <c r="H558" s="62">
        <v>5</v>
      </c>
      <c r="I558" s="62">
        <v>22</v>
      </c>
      <c r="J558" s="63"/>
      <c r="K558" s="61">
        <v>2</v>
      </c>
      <c r="L558" t="s">
        <v>154</v>
      </c>
    </row>
    <row r="559" spans="1:12" outlineLevel="1" x14ac:dyDescent="0.25">
      <c r="A559" s="64">
        <f t="shared" si="57"/>
        <v>35</v>
      </c>
      <c r="B559" s="64" t="str">
        <f t="shared" si="56"/>
        <v/>
      </c>
      <c r="C559" s="62">
        <f t="shared" si="58"/>
        <v>3</v>
      </c>
      <c r="D559" s="62" t="str">
        <f t="shared" si="59"/>
        <v>D</v>
      </c>
      <c r="E559" s="62">
        <v>14</v>
      </c>
      <c r="F559" s="62">
        <v>26</v>
      </c>
      <c r="G559" s="63"/>
      <c r="H559" s="62">
        <v>19</v>
      </c>
      <c r="I559" s="62">
        <v>31</v>
      </c>
      <c r="J559" s="63"/>
      <c r="K559" s="61">
        <v>3</v>
      </c>
      <c r="L559" t="s">
        <v>154</v>
      </c>
    </row>
    <row r="560" spans="1:12" outlineLevel="1" x14ac:dyDescent="0.25">
      <c r="A560" s="64">
        <f t="shared" si="57"/>
        <v>35</v>
      </c>
      <c r="B560" s="64" t="str">
        <f t="shared" si="56"/>
        <v/>
      </c>
      <c r="C560" s="62">
        <f t="shared" si="58"/>
        <v>4</v>
      </c>
      <c r="D560" s="62" t="str">
        <f t="shared" si="59"/>
        <v>D</v>
      </c>
      <c r="E560" s="62">
        <v>13</v>
      </c>
      <c r="F560" s="62">
        <v>17</v>
      </c>
      <c r="G560" s="63"/>
      <c r="H560" s="62">
        <v>6</v>
      </c>
      <c r="I560" s="62">
        <v>35</v>
      </c>
      <c r="J560" s="63"/>
      <c r="K560" s="61">
        <v>4</v>
      </c>
      <c r="L560" t="s">
        <v>154</v>
      </c>
    </row>
    <row r="561" spans="1:13" outlineLevel="1" x14ac:dyDescent="0.25">
      <c r="A561" s="64">
        <f t="shared" si="57"/>
        <v>35</v>
      </c>
      <c r="B561" s="64" t="str">
        <f t="shared" si="56"/>
        <v/>
      </c>
      <c r="C561" s="62">
        <f t="shared" si="58"/>
        <v>5</v>
      </c>
      <c r="D561" s="62" t="str">
        <f t="shared" si="59"/>
        <v>D</v>
      </c>
      <c r="E561" s="62">
        <v>9</v>
      </c>
      <c r="F561" s="62">
        <v>20</v>
      </c>
      <c r="G561" s="63"/>
      <c r="H561" s="62">
        <v>1</v>
      </c>
      <c r="I561" s="62">
        <v>33</v>
      </c>
      <c r="J561" s="63"/>
      <c r="K561" s="61">
        <v>5</v>
      </c>
      <c r="L561" t="s">
        <v>154</v>
      </c>
    </row>
    <row r="562" spans="1:13" outlineLevel="1" x14ac:dyDescent="0.25">
      <c r="A562" s="64">
        <f t="shared" si="57"/>
        <v>35</v>
      </c>
      <c r="B562" s="64" t="str">
        <f t="shared" si="56"/>
        <v/>
      </c>
      <c r="C562" s="62">
        <f t="shared" si="58"/>
        <v>6</v>
      </c>
      <c r="D562" s="62" t="str">
        <f t="shared" si="59"/>
        <v>D</v>
      </c>
      <c r="E562" s="62">
        <v>3</v>
      </c>
      <c r="F562" s="62">
        <v>28</v>
      </c>
      <c r="G562" s="63"/>
      <c r="H562" s="62">
        <v>4</v>
      </c>
      <c r="I562" s="62">
        <v>25</v>
      </c>
      <c r="J562" s="63"/>
      <c r="K562" s="61">
        <v>6</v>
      </c>
      <c r="L562" t="s">
        <v>154</v>
      </c>
    </row>
    <row r="563" spans="1:13" outlineLevel="1" x14ac:dyDescent="0.25">
      <c r="A563" s="64">
        <f t="shared" si="57"/>
        <v>35</v>
      </c>
      <c r="B563" s="64" t="str">
        <f t="shared" si="56"/>
        <v/>
      </c>
      <c r="C563" s="62">
        <f t="shared" si="58"/>
        <v>7</v>
      </c>
      <c r="D563" s="62" t="str">
        <f t="shared" si="59"/>
        <v>D</v>
      </c>
      <c r="E563" s="62">
        <v>10</v>
      </c>
      <c r="F563" s="62">
        <v>32</v>
      </c>
      <c r="G563" s="62">
        <v>21</v>
      </c>
      <c r="H563" s="62">
        <v>12</v>
      </c>
      <c r="I563" s="62">
        <v>18</v>
      </c>
      <c r="J563" s="63"/>
      <c r="K563" s="61">
        <v>7</v>
      </c>
      <c r="L563" t="s">
        <v>154</v>
      </c>
    </row>
    <row r="564" spans="1:13" ht="15.75" outlineLevel="1" thickBot="1" x14ac:dyDescent="0.3">
      <c r="A564" s="64">
        <f t="shared" si="57"/>
        <v>35</v>
      </c>
      <c r="B564" s="64" t="str">
        <f t="shared" si="56"/>
        <v/>
      </c>
      <c r="C564" s="62">
        <f t="shared" si="58"/>
        <v>8</v>
      </c>
      <c r="D564" s="62" t="str">
        <f t="shared" si="59"/>
        <v>D</v>
      </c>
      <c r="E564" s="62">
        <v>16</v>
      </c>
      <c r="F564" s="62">
        <v>24</v>
      </c>
      <c r="G564" s="62">
        <v>30</v>
      </c>
      <c r="H564" s="62">
        <v>15</v>
      </c>
      <c r="I564" s="62">
        <v>23</v>
      </c>
      <c r="J564" s="62">
        <v>29</v>
      </c>
      <c r="K564" s="61">
        <v>8</v>
      </c>
      <c r="L564" t="s">
        <v>154</v>
      </c>
    </row>
    <row r="565" spans="1:13" ht="15.75" outlineLevel="1" thickTop="1" x14ac:dyDescent="0.25">
      <c r="A565" s="52">
        <v>36</v>
      </c>
      <c r="B565" s="52" t="str">
        <f t="shared" si="56"/>
        <v/>
      </c>
      <c r="C565" s="58">
        <f t="shared" si="58"/>
        <v>1</v>
      </c>
      <c r="D565" s="58" t="str">
        <f t="shared" si="59"/>
        <v>A</v>
      </c>
      <c r="E565" s="59">
        <v>31</v>
      </c>
      <c r="F565" s="59">
        <v>36</v>
      </c>
      <c r="G565" s="59"/>
      <c r="H565" s="59">
        <v>8</v>
      </c>
      <c r="I565" s="59">
        <v>18</v>
      </c>
      <c r="J565" s="59"/>
      <c r="K565" s="61">
        <v>1</v>
      </c>
      <c r="L565" t="s">
        <v>151</v>
      </c>
      <c r="M565" s="186" t="s">
        <v>281</v>
      </c>
    </row>
    <row r="566" spans="1:13" outlineLevel="1" x14ac:dyDescent="0.25">
      <c r="A566" s="52">
        <f t="shared" ref="A566:A600" si="60">A565</f>
        <v>36</v>
      </c>
      <c r="B566" s="52" t="str">
        <f t="shared" si="56"/>
        <v/>
      </c>
      <c r="C566" s="58">
        <f t="shared" si="58"/>
        <v>2</v>
      </c>
      <c r="D566" s="58" t="str">
        <f t="shared" si="59"/>
        <v>A</v>
      </c>
      <c r="E566" s="59">
        <v>21</v>
      </c>
      <c r="F566" s="59">
        <v>26</v>
      </c>
      <c r="G566" s="59"/>
      <c r="H566" s="59">
        <v>4</v>
      </c>
      <c r="I566" s="59">
        <v>32</v>
      </c>
      <c r="J566" s="59"/>
      <c r="K566" s="61">
        <v>2</v>
      </c>
      <c r="L566" t="s">
        <v>151</v>
      </c>
    </row>
    <row r="567" spans="1:13" outlineLevel="1" x14ac:dyDescent="0.25">
      <c r="A567" s="52">
        <f t="shared" si="60"/>
        <v>36</v>
      </c>
      <c r="B567" s="52" t="str">
        <f t="shared" si="56"/>
        <v/>
      </c>
      <c r="C567" s="58">
        <f t="shared" si="58"/>
        <v>3</v>
      </c>
      <c r="D567" s="58" t="str">
        <f t="shared" si="59"/>
        <v>A</v>
      </c>
      <c r="E567" s="59">
        <v>25</v>
      </c>
      <c r="F567" s="59">
        <v>29</v>
      </c>
      <c r="G567" s="59"/>
      <c r="H567" s="59">
        <v>13</v>
      </c>
      <c r="I567" s="59">
        <v>28</v>
      </c>
      <c r="J567" s="59"/>
      <c r="K567" s="61">
        <v>3</v>
      </c>
      <c r="L567" t="s">
        <v>151</v>
      </c>
    </row>
    <row r="568" spans="1:13" outlineLevel="1" x14ac:dyDescent="0.25">
      <c r="A568" s="52">
        <f t="shared" si="60"/>
        <v>36</v>
      </c>
      <c r="B568" s="52" t="str">
        <f t="shared" si="56"/>
        <v/>
      </c>
      <c r="C568" s="58">
        <f t="shared" si="58"/>
        <v>4</v>
      </c>
      <c r="D568" s="58" t="str">
        <f t="shared" si="59"/>
        <v>A</v>
      </c>
      <c r="E568" s="59">
        <v>3</v>
      </c>
      <c r="F568" s="59">
        <v>24</v>
      </c>
      <c r="G568" s="59"/>
      <c r="H568" s="59">
        <v>5</v>
      </c>
      <c r="I568" s="59">
        <v>15</v>
      </c>
      <c r="J568" s="59"/>
      <c r="K568" s="61">
        <v>4</v>
      </c>
      <c r="L568" t="s">
        <v>151</v>
      </c>
    </row>
    <row r="569" spans="1:13" outlineLevel="1" x14ac:dyDescent="0.25">
      <c r="A569" s="52">
        <f t="shared" si="60"/>
        <v>36</v>
      </c>
      <c r="B569" s="52" t="str">
        <f t="shared" si="56"/>
        <v/>
      </c>
      <c r="C569" s="58">
        <f t="shared" si="58"/>
        <v>5</v>
      </c>
      <c r="D569" s="58" t="str">
        <f t="shared" si="59"/>
        <v>A</v>
      </c>
      <c r="E569" s="59">
        <v>9</v>
      </c>
      <c r="F569" s="59">
        <v>16</v>
      </c>
      <c r="G569" s="59"/>
      <c r="H569" s="59">
        <v>1</v>
      </c>
      <c r="I569" s="59">
        <v>34</v>
      </c>
      <c r="J569" s="59"/>
      <c r="K569" s="61">
        <v>5</v>
      </c>
      <c r="L569" t="s">
        <v>151</v>
      </c>
    </row>
    <row r="570" spans="1:13" outlineLevel="1" x14ac:dyDescent="0.25">
      <c r="A570" s="52">
        <f t="shared" si="60"/>
        <v>36</v>
      </c>
      <c r="B570" s="52" t="str">
        <f t="shared" si="56"/>
        <v/>
      </c>
      <c r="C570" s="58">
        <f t="shared" si="58"/>
        <v>6</v>
      </c>
      <c r="D570" s="58" t="str">
        <f t="shared" si="59"/>
        <v>A</v>
      </c>
      <c r="E570" s="59">
        <v>22</v>
      </c>
      <c r="F570" s="59">
        <v>35</v>
      </c>
      <c r="G570" s="59"/>
      <c r="H570" s="59">
        <v>10</v>
      </c>
      <c r="I570" s="59">
        <v>11</v>
      </c>
      <c r="J570" s="59"/>
      <c r="K570" s="61">
        <v>6</v>
      </c>
      <c r="L570" t="s">
        <v>151</v>
      </c>
    </row>
    <row r="571" spans="1:13" outlineLevel="1" x14ac:dyDescent="0.25">
      <c r="A571" s="52">
        <f t="shared" si="60"/>
        <v>36</v>
      </c>
      <c r="B571" s="52" t="str">
        <f t="shared" si="56"/>
        <v/>
      </c>
      <c r="C571" s="58">
        <f t="shared" si="58"/>
        <v>7</v>
      </c>
      <c r="D571" s="58" t="str">
        <f t="shared" si="59"/>
        <v>A</v>
      </c>
      <c r="E571" s="59">
        <v>17</v>
      </c>
      <c r="F571" s="59">
        <v>19</v>
      </c>
      <c r="G571" s="59"/>
      <c r="H571" s="59">
        <v>27</v>
      </c>
      <c r="I571" s="59">
        <v>33</v>
      </c>
      <c r="J571" s="59"/>
      <c r="K571" s="61">
        <v>7</v>
      </c>
      <c r="L571" t="s">
        <v>151</v>
      </c>
    </row>
    <row r="572" spans="1:13" outlineLevel="1" x14ac:dyDescent="0.25">
      <c r="A572" s="52">
        <f t="shared" si="60"/>
        <v>36</v>
      </c>
      <c r="B572" s="52" t="str">
        <f t="shared" si="56"/>
        <v/>
      </c>
      <c r="C572" s="58">
        <f t="shared" si="58"/>
        <v>8</v>
      </c>
      <c r="D572" s="58" t="str">
        <f t="shared" si="59"/>
        <v>A</v>
      </c>
      <c r="E572" s="59">
        <v>20</v>
      </c>
      <c r="F572" s="59">
        <v>23</v>
      </c>
      <c r="G572" s="59"/>
      <c r="H572" s="59">
        <v>7</v>
      </c>
      <c r="I572" s="59">
        <v>14</v>
      </c>
      <c r="J572" s="59"/>
      <c r="K572" s="61">
        <v>8</v>
      </c>
      <c r="L572" t="s">
        <v>151</v>
      </c>
    </row>
    <row r="573" spans="1:13" outlineLevel="1" x14ac:dyDescent="0.25">
      <c r="A573" s="52">
        <f t="shared" si="60"/>
        <v>36</v>
      </c>
      <c r="B573" s="52" t="str">
        <f t="shared" si="56"/>
        <v/>
      </c>
      <c r="C573" s="58">
        <f t="shared" si="58"/>
        <v>9</v>
      </c>
      <c r="D573" s="58" t="str">
        <f t="shared" si="59"/>
        <v>A</v>
      </c>
      <c r="E573" s="59">
        <v>12</v>
      </c>
      <c r="F573" s="59">
        <v>30</v>
      </c>
      <c r="G573" s="59"/>
      <c r="H573" s="59">
        <v>2</v>
      </c>
      <c r="I573" s="59">
        <v>6</v>
      </c>
      <c r="J573" s="59"/>
      <c r="K573" s="61">
        <v>9</v>
      </c>
      <c r="L573" t="s">
        <v>151</v>
      </c>
    </row>
    <row r="574" spans="1:13" outlineLevel="1" x14ac:dyDescent="0.25">
      <c r="A574" s="52">
        <f t="shared" si="60"/>
        <v>36</v>
      </c>
      <c r="B574" s="52" t="str">
        <f t="shared" si="56"/>
        <v/>
      </c>
      <c r="C574" s="58">
        <f t="shared" si="58"/>
        <v>1</v>
      </c>
      <c r="D574" s="58" t="str">
        <f t="shared" si="59"/>
        <v>B</v>
      </c>
      <c r="E574" s="59">
        <v>29</v>
      </c>
      <c r="F574" s="59">
        <v>35</v>
      </c>
      <c r="G574" s="59"/>
      <c r="H574" s="59">
        <v>4</v>
      </c>
      <c r="I574" s="59">
        <v>6</v>
      </c>
      <c r="J574" s="59"/>
      <c r="K574" s="61">
        <v>1</v>
      </c>
      <c r="L574" t="s">
        <v>152</v>
      </c>
    </row>
    <row r="575" spans="1:13" outlineLevel="1" x14ac:dyDescent="0.25">
      <c r="A575" s="52">
        <f t="shared" si="60"/>
        <v>36</v>
      </c>
      <c r="B575" s="52" t="str">
        <f t="shared" si="56"/>
        <v/>
      </c>
      <c r="C575" s="58">
        <f t="shared" si="58"/>
        <v>2</v>
      </c>
      <c r="D575" s="58" t="str">
        <f t="shared" si="59"/>
        <v>B</v>
      </c>
      <c r="E575" s="59">
        <v>5</v>
      </c>
      <c r="F575" s="59">
        <v>18</v>
      </c>
      <c r="G575" s="59"/>
      <c r="H575" s="59">
        <v>16</v>
      </c>
      <c r="I575" s="59">
        <v>20</v>
      </c>
      <c r="J575" s="59"/>
      <c r="K575" s="61">
        <v>2</v>
      </c>
      <c r="L575" t="s">
        <v>152</v>
      </c>
    </row>
    <row r="576" spans="1:13" outlineLevel="1" x14ac:dyDescent="0.25">
      <c r="A576" s="52">
        <f t="shared" si="60"/>
        <v>36</v>
      </c>
      <c r="B576" s="52" t="str">
        <f t="shared" si="56"/>
        <v/>
      </c>
      <c r="C576" s="58">
        <f t="shared" si="58"/>
        <v>3</v>
      </c>
      <c r="D576" s="58" t="str">
        <f t="shared" si="59"/>
        <v>B</v>
      </c>
      <c r="E576" s="59">
        <v>1</v>
      </c>
      <c r="F576" s="59">
        <v>23</v>
      </c>
      <c r="G576" s="59"/>
      <c r="H576" s="59">
        <v>21</v>
      </c>
      <c r="I576" s="59">
        <v>36</v>
      </c>
      <c r="J576" s="59"/>
      <c r="K576" s="61">
        <v>3</v>
      </c>
      <c r="L576" t="s">
        <v>152</v>
      </c>
    </row>
    <row r="577" spans="1:12" outlineLevel="1" x14ac:dyDescent="0.25">
      <c r="A577" s="52">
        <f t="shared" si="60"/>
        <v>36</v>
      </c>
      <c r="B577" s="52" t="str">
        <f t="shared" si="56"/>
        <v/>
      </c>
      <c r="C577" s="58">
        <f t="shared" si="58"/>
        <v>4</v>
      </c>
      <c r="D577" s="58" t="str">
        <f t="shared" si="59"/>
        <v>B</v>
      </c>
      <c r="E577" s="59">
        <v>9</v>
      </c>
      <c r="F577" s="59">
        <v>27</v>
      </c>
      <c r="G577" s="59"/>
      <c r="H577" s="59">
        <v>12</v>
      </c>
      <c r="I577" s="59">
        <v>32</v>
      </c>
      <c r="J577" s="59"/>
      <c r="K577" s="61">
        <v>4</v>
      </c>
      <c r="L577" t="s">
        <v>152</v>
      </c>
    </row>
    <row r="578" spans="1:12" outlineLevel="1" x14ac:dyDescent="0.25">
      <c r="A578" s="52">
        <f t="shared" si="60"/>
        <v>36</v>
      </c>
      <c r="B578" s="52" t="str">
        <f t="shared" si="56"/>
        <v/>
      </c>
      <c r="C578" s="58">
        <f t="shared" si="58"/>
        <v>5</v>
      </c>
      <c r="D578" s="58" t="str">
        <f t="shared" si="59"/>
        <v>B</v>
      </c>
      <c r="E578" s="59">
        <v>30</v>
      </c>
      <c r="F578" s="59">
        <v>33</v>
      </c>
      <c r="G578" s="59"/>
      <c r="H578" s="59">
        <v>7</v>
      </c>
      <c r="I578" s="59">
        <v>13</v>
      </c>
      <c r="J578" s="59"/>
      <c r="K578" s="61">
        <v>5</v>
      </c>
      <c r="L578" t="s">
        <v>152</v>
      </c>
    </row>
    <row r="579" spans="1:12" outlineLevel="1" x14ac:dyDescent="0.25">
      <c r="A579" s="52">
        <f t="shared" si="60"/>
        <v>36</v>
      </c>
      <c r="B579" s="52" t="str">
        <f t="shared" si="56"/>
        <v/>
      </c>
      <c r="C579" s="58">
        <f t="shared" si="58"/>
        <v>6</v>
      </c>
      <c r="D579" s="58" t="str">
        <f t="shared" si="59"/>
        <v>B</v>
      </c>
      <c r="E579" s="59">
        <v>11</v>
      </c>
      <c r="F579" s="59">
        <v>19</v>
      </c>
      <c r="G579" s="59"/>
      <c r="H579" s="59">
        <v>14</v>
      </c>
      <c r="I579" s="59">
        <v>28</v>
      </c>
      <c r="J579" s="59"/>
      <c r="K579" s="61">
        <v>6</v>
      </c>
      <c r="L579" t="s">
        <v>152</v>
      </c>
    </row>
    <row r="580" spans="1:12" outlineLevel="1" x14ac:dyDescent="0.25">
      <c r="A580" s="52">
        <f t="shared" si="60"/>
        <v>36</v>
      </c>
      <c r="B580" s="52" t="str">
        <f t="shared" si="56"/>
        <v/>
      </c>
      <c r="C580" s="58">
        <f t="shared" si="58"/>
        <v>7</v>
      </c>
      <c r="D580" s="58" t="str">
        <f t="shared" si="59"/>
        <v>B</v>
      </c>
      <c r="E580" s="59">
        <v>31</v>
      </c>
      <c r="F580" s="59">
        <v>34</v>
      </c>
      <c r="G580" s="59"/>
      <c r="H580" s="59">
        <v>25</v>
      </c>
      <c r="I580" s="59">
        <v>26</v>
      </c>
      <c r="J580" s="59"/>
      <c r="K580" s="61">
        <v>7</v>
      </c>
      <c r="L580" t="s">
        <v>152</v>
      </c>
    </row>
    <row r="581" spans="1:12" outlineLevel="1" x14ac:dyDescent="0.25">
      <c r="A581" s="52">
        <f t="shared" si="60"/>
        <v>36</v>
      </c>
      <c r="B581" s="52" t="str">
        <f t="shared" ref="B581:B644" si="61">IF(A581&lt;&gt;$B$3,"",$B$3&amp;"-"&amp;D581&amp;"-"&amp;C581)</f>
        <v/>
      </c>
      <c r="C581" s="58">
        <f t="shared" si="58"/>
        <v>8</v>
      </c>
      <c r="D581" s="58" t="str">
        <f t="shared" si="59"/>
        <v>B</v>
      </c>
      <c r="E581" s="59">
        <v>8</v>
      </c>
      <c r="F581" s="59">
        <v>10</v>
      </c>
      <c r="G581" s="59"/>
      <c r="H581" s="59">
        <v>2</v>
      </c>
      <c r="I581" s="59">
        <v>24</v>
      </c>
      <c r="J581" s="59"/>
      <c r="K581" s="61">
        <v>8</v>
      </c>
      <c r="L581" t="s">
        <v>152</v>
      </c>
    </row>
    <row r="582" spans="1:12" outlineLevel="1" x14ac:dyDescent="0.25">
      <c r="A582" s="52">
        <f t="shared" si="60"/>
        <v>36</v>
      </c>
      <c r="B582" s="52" t="str">
        <f t="shared" si="61"/>
        <v/>
      </c>
      <c r="C582" s="58">
        <f t="shared" si="58"/>
        <v>9</v>
      </c>
      <c r="D582" s="58" t="str">
        <f t="shared" si="59"/>
        <v>B</v>
      </c>
      <c r="E582" s="59">
        <v>3</v>
      </c>
      <c r="F582" s="59">
        <v>17</v>
      </c>
      <c r="G582" s="59"/>
      <c r="H582" s="59">
        <v>15</v>
      </c>
      <c r="I582" s="59">
        <v>22</v>
      </c>
      <c r="J582" s="59"/>
      <c r="K582" s="61">
        <v>9</v>
      </c>
      <c r="L582" t="s">
        <v>152</v>
      </c>
    </row>
    <row r="583" spans="1:12" outlineLevel="1" x14ac:dyDescent="0.25">
      <c r="A583" s="52">
        <f t="shared" si="60"/>
        <v>36</v>
      </c>
      <c r="B583" s="52" t="str">
        <f t="shared" si="61"/>
        <v/>
      </c>
      <c r="C583" s="58">
        <f t="shared" si="58"/>
        <v>1</v>
      </c>
      <c r="D583" s="58" t="str">
        <f t="shared" si="59"/>
        <v>C</v>
      </c>
      <c r="E583" s="59">
        <v>23</v>
      </c>
      <c r="F583" s="59">
        <v>27</v>
      </c>
      <c r="G583" s="59"/>
      <c r="H583" s="59">
        <v>25</v>
      </c>
      <c r="I583" s="59">
        <v>28</v>
      </c>
      <c r="J583" s="59"/>
      <c r="K583" s="61">
        <v>1</v>
      </c>
      <c r="L583" t="s">
        <v>153</v>
      </c>
    </row>
    <row r="584" spans="1:12" outlineLevel="1" x14ac:dyDescent="0.25">
      <c r="A584" s="52">
        <f t="shared" si="60"/>
        <v>36</v>
      </c>
      <c r="B584" s="52" t="str">
        <f t="shared" si="61"/>
        <v/>
      </c>
      <c r="C584" s="58">
        <f t="shared" si="58"/>
        <v>2</v>
      </c>
      <c r="D584" s="58" t="str">
        <f t="shared" si="59"/>
        <v>C</v>
      </c>
      <c r="E584" s="59">
        <v>1</v>
      </c>
      <c r="F584" s="59">
        <v>18</v>
      </c>
      <c r="G584" s="59"/>
      <c r="H584" s="59">
        <v>6</v>
      </c>
      <c r="I584" s="59">
        <v>24</v>
      </c>
      <c r="J584" s="59"/>
      <c r="K584" s="61">
        <v>2</v>
      </c>
      <c r="L584" t="s">
        <v>153</v>
      </c>
    </row>
    <row r="585" spans="1:12" outlineLevel="1" x14ac:dyDescent="0.25">
      <c r="A585" s="52">
        <f t="shared" si="60"/>
        <v>36</v>
      </c>
      <c r="B585" s="52" t="str">
        <f t="shared" si="61"/>
        <v/>
      </c>
      <c r="C585" s="58">
        <f t="shared" si="58"/>
        <v>3</v>
      </c>
      <c r="D585" s="58" t="str">
        <f t="shared" si="59"/>
        <v>C</v>
      </c>
      <c r="E585" s="59">
        <v>32</v>
      </c>
      <c r="F585" s="59">
        <v>36</v>
      </c>
      <c r="G585" s="59"/>
      <c r="H585" s="59">
        <v>3</v>
      </c>
      <c r="I585" s="59">
        <v>34</v>
      </c>
      <c r="J585" s="59"/>
      <c r="K585" s="61">
        <v>3</v>
      </c>
      <c r="L585" t="s">
        <v>153</v>
      </c>
    </row>
    <row r="586" spans="1:12" outlineLevel="1" x14ac:dyDescent="0.25">
      <c r="A586" s="52">
        <f t="shared" si="60"/>
        <v>36</v>
      </c>
      <c r="B586" s="52" t="str">
        <f t="shared" si="61"/>
        <v/>
      </c>
      <c r="C586" s="58">
        <f t="shared" si="58"/>
        <v>4</v>
      </c>
      <c r="D586" s="58" t="str">
        <f t="shared" si="59"/>
        <v>C</v>
      </c>
      <c r="E586" s="59">
        <v>10</v>
      </c>
      <c r="F586" s="59">
        <v>12</v>
      </c>
      <c r="G586" s="59"/>
      <c r="H586" s="59">
        <v>26</v>
      </c>
      <c r="I586" s="59">
        <v>33</v>
      </c>
      <c r="J586" s="59"/>
      <c r="K586" s="61">
        <v>4</v>
      </c>
      <c r="L586" t="s">
        <v>153</v>
      </c>
    </row>
    <row r="587" spans="1:12" outlineLevel="1" x14ac:dyDescent="0.25">
      <c r="A587" s="52">
        <f t="shared" si="60"/>
        <v>36</v>
      </c>
      <c r="B587" s="52" t="str">
        <f t="shared" si="61"/>
        <v/>
      </c>
      <c r="C587" s="58">
        <f t="shared" si="58"/>
        <v>5</v>
      </c>
      <c r="D587" s="58" t="str">
        <f t="shared" si="59"/>
        <v>C</v>
      </c>
      <c r="E587" s="59">
        <v>2</v>
      </c>
      <c r="F587" s="59">
        <v>31</v>
      </c>
      <c r="G587" s="59"/>
      <c r="H587" s="59">
        <v>14</v>
      </c>
      <c r="I587" s="59">
        <v>21</v>
      </c>
      <c r="J587" s="59"/>
      <c r="K587" s="61">
        <v>5</v>
      </c>
      <c r="L587" t="s">
        <v>153</v>
      </c>
    </row>
    <row r="588" spans="1:12" outlineLevel="1" x14ac:dyDescent="0.25">
      <c r="A588" s="52">
        <f t="shared" si="60"/>
        <v>36</v>
      </c>
      <c r="B588" s="52" t="str">
        <f t="shared" si="61"/>
        <v/>
      </c>
      <c r="C588" s="58">
        <f t="shared" si="58"/>
        <v>6</v>
      </c>
      <c r="D588" s="58" t="str">
        <f t="shared" si="59"/>
        <v>C</v>
      </c>
      <c r="E588" s="59">
        <v>4</v>
      </c>
      <c r="F588" s="59">
        <v>13</v>
      </c>
      <c r="G588" s="59"/>
      <c r="H588" s="59">
        <v>8</v>
      </c>
      <c r="I588" s="59">
        <v>20</v>
      </c>
      <c r="J588" s="59"/>
      <c r="K588" s="61">
        <v>6</v>
      </c>
      <c r="L588" t="s">
        <v>153</v>
      </c>
    </row>
    <row r="589" spans="1:12" outlineLevel="1" x14ac:dyDescent="0.25">
      <c r="A589" s="52">
        <f t="shared" si="60"/>
        <v>36</v>
      </c>
      <c r="B589" s="52" t="str">
        <f t="shared" si="61"/>
        <v/>
      </c>
      <c r="C589" s="58">
        <f t="shared" si="58"/>
        <v>7</v>
      </c>
      <c r="D589" s="58" t="str">
        <f t="shared" si="59"/>
        <v>C</v>
      </c>
      <c r="E589" s="59">
        <v>22</v>
      </c>
      <c r="F589" s="59">
        <v>29</v>
      </c>
      <c r="G589" s="59"/>
      <c r="H589" s="59">
        <v>9</v>
      </c>
      <c r="I589" s="59">
        <v>19</v>
      </c>
      <c r="J589" s="59"/>
      <c r="K589" s="61">
        <v>7</v>
      </c>
      <c r="L589" t="s">
        <v>153</v>
      </c>
    </row>
    <row r="590" spans="1:12" outlineLevel="1" x14ac:dyDescent="0.25">
      <c r="A590" s="52">
        <f t="shared" si="60"/>
        <v>36</v>
      </c>
      <c r="B590" s="52" t="str">
        <f t="shared" si="61"/>
        <v/>
      </c>
      <c r="C590" s="58">
        <f t="shared" si="58"/>
        <v>8</v>
      </c>
      <c r="D590" s="58" t="str">
        <f t="shared" si="59"/>
        <v>C</v>
      </c>
      <c r="E590" s="59">
        <v>16</v>
      </c>
      <c r="F590" s="59">
        <v>17</v>
      </c>
      <c r="G590" s="59"/>
      <c r="H590" s="59">
        <v>7</v>
      </c>
      <c r="I590" s="59">
        <v>35</v>
      </c>
      <c r="J590" s="59"/>
      <c r="K590" s="61">
        <v>8</v>
      </c>
      <c r="L590" t="s">
        <v>153</v>
      </c>
    </row>
    <row r="591" spans="1:12" outlineLevel="1" x14ac:dyDescent="0.25">
      <c r="A591" s="52">
        <f t="shared" si="60"/>
        <v>36</v>
      </c>
      <c r="B591" s="52" t="str">
        <f t="shared" si="61"/>
        <v/>
      </c>
      <c r="C591" s="58">
        <f t="shared" si="58"/>
        <v>9</v>
      </c>
      <c r="D591" s="58" t="str">
        <f t="shared" si="59"/>
        <v>C</v>
      </c>
      <c r="E591" s="59">
        <v>15</v>
      </c>
      <c r="F591" s="59">
        <v>30</v>
      </c>
      <c r="G591" s="59"/>
      <c r="H591" s="59">
        <v>5</v>
      </c>
      <c r="I591" s="59">
        <v>11</v>
      </c>
      <c r="J591" s="59"/>
      <c r="K591" s="61">
        <v>9</v>
      </c>
      <c r="L591" t="s">
        <v>153</v>
      </c>
    </row>
    <row r="592" spans="1:12" outlineLevel="1" x14ac:dyDescent="0.25">
      <c r="A592" s="52">
        <f t="shared" si="60"/>
        <v>36</v>
      </c>
      <c r="B592" s="52" t="str">
        <f t="shared" si="61"/>
        <v/>
      </c>
      <c r="C592" s="58">
        <f t="shared" si="58"/>
        <v>1</v>
      </c>
      <c r="D592" s="58" t="str">
        <f t="shared" si="59"/>
        <v>D</v>
      </c>
      <c r="E592" s="59">
        <v>15</v>
      </c>
      <c r="F592" s="59">
        <v>16</v>
      </c>
      <c r="G592" s="59"/>
      <c r="H592" s="59">
        <v>23</v>
      </c>
      <c r="I592" s="59">
        <v>33</v>
      </c>
      <c r="J592" s="59"/>
      <c r="K592" s="61">
        <v>1</v>
      </c>
      <c r="L592" t="s">
        <v>154</v>
      </c>
    </row>
    <row r="593" spans="1:13" outlineLevel="1" x14ac:dyDescent="0.25">
      <c r="A593" s="52">
        <f t="shared" si="60"/>
        <v>36</v>
      </c>
      <c r="B593" s="52" t="str">
        <f t="shared" si="61"/>
        <v/>
      </c>
      <c r="C593" s="58">
        <f t="shared" si="58"/>
        <v>2</v>
      </c>
      <c r="D593" s="58" t="str">
        <f t="shared" si="59"/>
        <v>D</v>
      </c>
      <c r="E593" s="59">
        <v>2</v>
      </c>
      <c r="F593" s="59">
        <v>7</v>
      </c>
      <c r="G593" s="59"/>
      <c r="H593" s="59">
        <v>4</v>
      </c>
      <c r="I593" s="59">
        <v>9</v>
      </c>
      <c r="J593" s="59"/>
      <c r="K593" s="61">
        <v>2</v>
      </c>
      <c r="L593" t="s">
        <v>154</v>
      </c>
    </row>
    <row r="594" spans="1:13" outlineLevel="1" x14ac:dyDescent="0.25">
      <c r="A594" s="52">
        <f t="shared" si="60"/>
        <v>36</v>
      </c>
      <c r="B594" s="52" t="str">
        <f t="shared" si="61"/>
        <v/>
      </c>
      <c r="C594" s="58">
        <f t="shared" si="58"/>
        <v>3</v>
      </c>
      <c r="D594" s="58" t="str">
        <f t="shared" si="59"/>
        <v>D</v>
      </c>
      <c r="E594" s="59">
        <v>29</v>
      </c>
      <c r="F594" s="59">
        <v>31</v>
      </c>
      <c r="G594" s="59"/>
      <c r="H594" s="59">
        <v>12</v>
      </c>
      <c r="I594" s="59">
        <v>17</v>
      </c>
      <c r="J594" s="59"/>
      <c r="K594" s="61">
        <v>3</v>
      </c>
      <c r="L594" t="s">
        <v>154</v>
      </c>
    </row>
    <row r="595" spans="1:13" outlineLevel="1" x14ac:dyDescent="0.25">
      <c r="A595" s="52">
        <f t="shared" si="60"/>
        <v>36</v>
      </c>
      <c r="B595" s="52" t="str">
        <f t="shared" si="61"/>
        <v/>
      </c>
      <c r="C595" s="58">
        <f t="shared" si="58"/>
        <v>4</v>
      </c>
      <c r="D595" s="58" t="str">
        <f t="shared" si="59"/>
        <v>D</v>
      </c>
      <c r="E595" s="59">
        <v>3</v>
      </c>
      <c r="F595" s="59">
        <v>10</v>
      </c>
      <c r="G595" s="59"/>
      <c r="H595" s="59">
        <v>18</v>
      </c>
      <c r="I595" s="59">
        <v>27</v>
      </c>
      <c r="J595" s="59"/>
      <c r="K595" s="61">
        <v>4</v>
      </c>
      <c r="L595" t="s">
        <v>154</v>
      </c>
    </row>
    <row r="596" spans="1:13" outlineLevel="1" x14ac:dyDescent="0.25">
      <c r="A596" s="52">
        <f t="shared" si="60"/>
        <v>36</v>
      </c>
      <c r="B596" s="52" t="str">
        <f t="shared" si="61"/>
        <v/>
      </c>
      <c r="C596" s="58">
        <f t="shared" si="58"/>
        <v>5</v>
      </c>
      <c r="D596" s="58" t="str">
        <f t="shared" si="59"/>
        <v>D</v>
      </c>
      <c r="E596" s="59">
        <v>22</v>
      </c>
      <c r="F596" s="59">
        <v>26</v>
      </c>
      <c r="G596" s="59"/>
      <c r="H596" s="59">
        <v>1</v>
      </c>
      <c r="I596" s="59">
        <v>8</v>
      </c>
      <c r="J596" s="59"/>
      <c r="K596" s="61">
        <v>5</v>
      </c>
      <c r="L596" t="s">
        <v>154</v>
      </c>
    </row>
    <row r="597" spans="1:13" outlineLevel="1" x14ac:dyDescent="0.25">
      <c r="A597" s="52">
        <f t="shared" si="60"/>
        <v>36</v>
      </c>
      <c r="B597" s="52" t="str">
        <f t="shared" si="61"/>
        <v/>
      </c>
      <c r="C597" s="58">
        <f t="shared" si="58"/>
        <v>6</v>
      </c>
      <c r="D597" s="58" t="str">
        <f t="shared" si="59"/>
        <v>D</v>
      </c>
      <c r="E597" s="59">
        <v>13</v>
      </c>
      <c r="F597" s="59">
        <v>14</v>
      </c>
      <c r="G597" s="59"/>
      <c r="H597" s="59">
        <v>5</v>
      </c>
      <c r="I597" s="59">
        <v>32</v>
      </c>
      <c r="J597" s="59"/>
      <c r="K597" s="61">
        <v>6</v>
      </c>
      <c r="L597" t="s">
        <v>154</v>
      </c>
    </row>
    <row r="598" spans="1:13" outlineLevel="1" x14ac:dyDescent="0.25">
      <c r="A598" s="52">
        <f t="shared" si="60"/>
        <v>36</v>
      </c>
      <c r="B598" s="52" t="str">
        <f t="shared" si="61"/>
        <v/>
      </c>
      <c r="C598" s="58">
        <f t="shared" si="58"/>
        <v>7</v>
      </c>
      <c r="D598" s="58" t="str">
        <f t="shared" si="59"/>
        <v>D</v>
      </c>
      <c r="E598" s="59">
        <v>6</v>
      </c>
      <c r="F598" s="59">
        <v>25</v>
      </c>
      <c r="G598" s="59"/>
      <c r="H598" s="59">
        <v>11</v>
      </c>
      <c r="I598" s="59">
        <v>36</v>
      </c>
      <c r="J598" s="59"/>
      <c r="K598" s="61">
        <v>7</v>
      </c>
      <c r="L598" t="s">
        <v>154</v>
      </c>
    </row>
    <row r="599" spans="1:13" outlineLevel="1" x14ac:dyDescent="0.25">
      <c r="A599" s="52">
        <f t="shared" si="60"/>
        <v>36</v>
      </c>
      <c r="B599" s="52" t="str">
        <f t="shared" si="61"/>
        <v/>
      </c>
      <c r="C599" s="58">
        <f t="shared" si="58"/>
        <v>8</v>
      </c>
      <c r="D599" s="58" t="str">
        <f t="shared" si="59"/>
        <v>D</v>
      </c>
      <c r="E599" s="59">
        <v>19</v>
      </c>
      <c r="F599" s="59">
        <v>20</v>
      </c>
      <c r="G599" s="59"/>
      <c r="H599" s="59">
        <v>30</v>
      </c>
      <c r="I599" s="59">
        <v>35</v>
      </c>
      <c r="J599" s="59"/>
      <c r="K599" s="61">
        <v>8</v>
      </c>
      <c r="L599" t="s">
        <v>154</v>
      </c>
    </row>
    <row r="600" spans="1:13" ht="15.75" outlineLevel="1" thickBot="1" x14ac:dyDescent="0.3">
      <c r="A600" s="52">
        <f t="shared" si="60"/>
        <v>36</v>
      </c>
      <c r="B600" s="52" t="str">
        <f t="shared" si="61"/>
        <v/>
      </c>
      <c r="C600" s="58">
        <f t="shared" si="58"/>
        <v>9</v>
      </c>
      <c r="D600" s="58" t="str">
        <f t="shared" si="59"/>
        <v>D</v>
      </c>
      <c r="E600" s="59">
        <v>24</v>
      </c>
      <c r="F600" s="59">
        <v>28</v>
      </c>
      <c r="G600" s="59"/>
      <c r="H600" s="59">
        <v>21</v>
      </c>
      <c r="I600" s="59">
        <v>34</v>
      </c>
      <c r="J600" s="59"/>
      <c r="K600" s="61">
        <v>9</v>
      </c>
      <c r="L600" t="s">
        <v>154</v>
      </c>
    </row>
    <row r="601" spans="1:13" ht="15.75" outlineLevel="1" thickTop="1" x14ac:dyDescent="0.25">
      <c r="A601" s="64">
        <v>37</v>
      </c>
      <c r="B601" s="64" t="str">
        <f t="shared" si="61"/>
        <v/>
      </c>
      <c r="C601" s="62">
        <f t="shared" si="58"/>
        <v>1</v>
      </c>
      <c r="D601" s="62" t="str">
        <f t="shared" si="59"/>
        <v>A</v>
      </c>
      <c r="E601" s="63">
        <v>9</v>
      </c>
      <c r="F601" s="63">
        <v>35</v>
      </c>
      <c r="G601" s="63">
        <v>37</v>
      </c>
      <c r="H601" s="63">
        <v>32</v>
      </c>
      <c r="I601" s="63">
        <v>34</v>
      </c>
      <c r="J601" s="63"/>
      <c r="K601" s="61">
        <v>1</v>
      </c>
      <c r="L601" t="s">
        <v>151</v>
      </c>
      <c r="M601" s="186" t="s">
        <v>281</v>
      </c>
    </row>
    <row r="602" spans="1:13" outlineLevel="1" x14ac:dyDescent="0.25">
      <c r="A602" s="64">
        <f>A601</f>
        <v>37</v>
      </c>
      <c r="B602" s="64" t="str">
        <f t="shared" si="61"/>
        <v/>
      </c>
      <c r="C602" s="62">
        <f t="shared" si="58"/>
        <v>2</v>
      </c>
      <c r="D602" s="62" t="str">
        <f t="shared" si="59"/>
        <v>A</v>
      </c>
      <c r="E602" s="63">
        <v>14</v>
      </c>
      <c r="F602" s="63">
        <v>17</v>
      </c>
      <c r="G602" s="62"/>
      <c r="H602" s="63">
        <v>8</v>
      </c>
      <c r="I602" s="63">
        <v>16</v>
      </c>
      <c r="J602" s="63"/>
      <c r="K602" s="61">
        <v>2</v>
      </c>
      <c r="L602" t="s">
        <v>151</v>
      </c>
    </row>
    <row r="603" spans="1:13" outlineLevel="1" x14ac:dyDescent="0.25">
      <c r="A603" s="64">
        <f>A602</f>
        <v>37</v>
      </c>
      <c r="B603" s="64" t="str">
        <f t="shared" si="61"/>
        <v/>
      </c>
      <c r="C603" s="62">
        <f t="shared" si="58"/>
        <v>3</v>
      </c>
      <c r="D603" s="62" t="str">
        <f t="shared" si="59"/>
        <v>A</v>
      </c>
      <c r="E603" s="63">
        <v>5</v>
      </c>
      <c r="F603" s="63">
        <v>18</v>
      </c>
      <c r="G603" s="62"/>
      <c r="H603" s="63">
        <v>19</v>
      </c>
      <c r="I603" s="63">
        <v>20</v>
      </c>
      <c r="J603" s="63"/>
      <c r="K603" s="61">
        <v>3</v>
      </c>
      <c r="L603" t="s">
        <v>151</v>
      </c>
    </row>
    <row r="604" spans="1:13" outlineLevel="1" x14ac:dyDescent="0.25">
      <c r="A604" s="64">
        <f>A603</f>
        <v>37</v>
      </c>
      <c r="B604" s="64" t="str">
        <f t="shared" si="61"/>
        <v/>
      </c>
      <c r="C604" s="62">
        <f t="shared" si="58"/>
        <v>4</v>
      </c>
      <c r="D604" s="62" t="str">
        <f t="shared" si="59"/>
        <v>A</v>
      </c>
      <c r="E604" s="63">
        <v>11</v>
      </c>
      <c r="F604" s="63">
        <v>29</v>
      </c>
      <c r="G604" s="62"/>
      <c r="H604" s="63">
        <v>15</v>
      </c>
      <c r="I604" s="63">
        <v>36</v>
      </c>
      <c r="J604" s="63"/>
      <c r="K604" s="61">
        <v>4</v>
      </c>
      <c r="L604" t="s">
        <v>151</v>
      </c>
    </row>
    <row r="605" spans="1:13" outlineLevel="1" x14ac:dyDescent="0.25">
      <c r="A605" s="64">
        <f t="shared" ref="A605:A636" si="62">A604</f>
        <v>37</v>
      </c>
      <c r="B605" s="64" t="str">
        <f t="shared" si="61"/>
        <v/>
      </c>
      <c r="C605" s="62">
        <f t="shared" si="58"/>
        <v>5</v>
      </c>
      <c r="D605" s="62" t="str">
        <f t="shared" si="59"/>
        <v>A</v>
      </c>
      <c r="E605" s="63">
        <v>2</v>
      </c>
      <c r="F605" s="63">
        <v>13</v>
      </c>
      <c r="G605" s="62"/>
      <c r="H605" s="63">
        <v>22</v>
      </c>
      <c r="I605" s="63">
        <v>26</v>
      </c>
      <c r="J605" s="63"/>
      <c r="K605" s="61">
        <v>5</v>
      </c>
      <c r="L605" t="s">
        <v>151</v>
      </c>
    </row>
    <row r="606" spans="1:13" outlineLevel="1" x14ac:dyDescent="0.25">
      <c r="A606" s="64">
        <f t="shared" si="62"/>
        <v>37</v>
      </c>
      <c r="B606" s="64" t="str">
        <f t="shared" si="61"/>
        <v/>
      </c>
      <c r="C606" s="62">
        <f t="shared" si="58"/>
        <v>6</v>
      </c>
      <c r="D606" s="62" t="str">
        <f t="shared" si="59"/>
        <v>A</v>
      </c>
      <c r="E606" s="63">
        <v>23</v>
      </c>
      <c r="F606" s="63">
        <v>31</v>
      </c>
      <c r="G606" s="62"/>
      <c r="H606" s="63">
        <v>4</v>
      </c>
      <c r="I606" s="63">
        <v>27</v>
      </c>
      <c r="J606" s="63"/>
      <c r="K606" s="61">
        <v>6</v>
      </c>
      <c r="L606" t="s">
        <v>151</v>
      </c>
    </row>
    <row r="607" spans="1:13" outlineLevel="1" x14ac:dyDescent="0.25">
      <c r="A607" s="64">
        <f t="shared" si="62"/>
        <v>37</v>
      </c>
      <c r="B607" s="64" t="str">
        <f t="shared" si="61"/>
        <v/>
      </c>
      <c r="C607" s="62">
        <f t="shared" si="58"/>
        <v>7</v>
      </c>
      <c r="D607" s="62" t="str">
        <f t="shared" si="59"/>
        <v>A</v>
      </c>
      <c r="E607" s="63">
        <v>24</v>
      </c>
      <c r="F607" s="63">
        <v>28</v>
      </c>
      <c r="G607" s="62"/>
      <c r="H607" s="63">
        <v>6</v>
      </c>
      <c r="I607" s="63">
        <v>30</v>
      </c>
      <c r="J607" s="63"/>
      <c r="K607" s="61">
        <v>7</v>
      </c>
      <c r="L607" t="s">
        <v>151</v>
      </c>
    </row>
    <row r="608" spans="1:13" outlineLevel="1" x14ac:dyDescent="0.25">
      <c r="A608" s="64">
        <f t="shared" si="62"/>
        <v>37</v>
      </c>
      <c r="B608" s="64" t="str">
        <f t="shared" si="61"/>
        <v/>
      </c>
      <c r="C608" s="62">
        <f t="shared" si="58"/>
        <v>8</v>
      </c>
      <c r="D608" s="62" t="str">
        <f t="shared" si="59"/>
        <v>A</v>
      </c>
      <c r="E608" s="63">
        <v>21</v>
      </c>
      <c r="F608" s="63">
        <v>33</v>
      </c>
      <c r="G608" s="62"/>
      <c r="H608" s="63">
        <v>3</v>
      </c>
      <c r="I608" s="63">
        <v>7</v>
      </c>
      <c r="J608" s="63"/>
      <c r="K608" s="61">
        <v>8</v>
      </c>
      <c r="L608" t="s">
        <v>151</v>
      </c>
    </row>
    <row r="609" spans="1:12" outlineLevel="1" x14ac:dyDescent="0.25">
      <c r="A609" s="64">
        <f t="shared" si="62"/>
        <v>37</v>
      </c>
      <c r="B609" s="64" t="str">
        <f t="shared" si="61"/>
        <v/>
      </c>
      <c r="C609" s="62">
        <f t="shared" si="58"/>
        <v>9</v>
      </c>
      <c r="D609" s="62" t="str">
        <f t="shared" si="59"/>
        <v>A</v>
      </c>
      <c r="E609" s="63">
        <v>1</v>
      </c>
      <c r="F609" s="63">
        <v>10</v>
      </c>
      <c r="G609" s="62"/>
      <c r="H609" s="63">
        <v>12</v>
      </c>
      <c r="I609" s="63">
        <v>25</v>
      </c>
      <c r="J609" s="63"/>
      <c r="K609" s="61">
        <v>9</v>
      </c>
      <c r="L609" t="s">
        <v>151</v>
      </c>
    </row>
    <row r="610" spans="1:12" outlineLevel="1" x14ac:dyDescent="0.25">
      <c r="A610" s="64">
        <f t="shared" si="62"/>
        <v>37</v>
      </c>
      <c r="B610" s="64" t="str">
        <f t="shared" si="61"/>
        <v/>
      </c>
      <c r="C610" s="62">
        <f t="shared" si="58"/>
        <v>1</v>
      </c>
      <c r="D610" s="62" t="str">
        <f t="shared" si="59"/>
        <v>B</v>
      </c>
      <c r="E610" s="63">
        <v>7</v>
      </c>
      <c r="F610" s="63">
        <v>17</v>
      </c>
      <c r="G610" s="63">
        <v>34</v>
      </c>
      <c r="H610" s="63">
        <v>23</v>
      </c>
      <c r="I610" s="63">
        <v>28</v>
      </c>
      <c r="J610" s="63"/>
      <c r="K610" s="61">
        <v>1</v>
      </c>
      <c r="L610" t="s">
        <v>152</v>
      </c>
    </row>
    <row r="611" spans="1:12" outlineLevel="1" x14ac:dyDescent="0.25">
      <c r="A611" s="64">
        <f t="shared" si="62"/>
        <v>37</v>
      </c>
      <c r="B611" s="64" t="str">
        <f t="shared" si="61"/>
        <v/>
      </c>
      <c r="C611" s="62">
        <f t="shared" si="58"/>
        <v>2</v>
      </c>
      <c r="D611" s="62" t="str">
        <f t="shared" si="59"/>
        <v>B</v>
      </c>
      <c r="E611" s="63">
        <v>24</v>
      </c>
      <c r="F611" s="63">
        <v>29</v>
      </c>
      <c r="G611" s="62"/>
      <c r="H611" s="63">
        <v>12</v>
      </c>
      <c r="I611" s="63">
        <v>13</v>
      </c>
      <c r="J611" s="63"/>
      <c r="K611" s="61">
        <v>2</v>
      </c>
      <c r="L611" t="s">
        <v>152</v>
      </c>
    </row>
    <row r="612" spans="1:12" outlineLevel="1" x14ac:dyDescent="0.25">
      <c r="A612" s="64">
        <f t="shared" si="62"/>
        <v>37</v>
      </c>
      <c r="B612" s="64" t="str">
        <f t="shared" si="61"/>
        <v/>
      </c>
      <c r="C612" s="62">
        <f t="shared" si="58"/>
        <v>3</v>
      </c>
      <c r="D612" s="62" t="str">
        <f t="shared" si="59"/>
        <v>B</v>
      </c>
      <c r="E612" s="63">
        <v>1</v>
      </c>
      <c r="F612" s="63">
        <v>36</v>
      </c>
      <c r="G612" s="62"/>
      <c r="H612" s="63">
        <v>4</v>
      </c>
      <c r="I612" s="63">
        <v>33</v>
      </c>
      <c r="J612" s="63"/>
      <c r="K612" s="61">
        <v>3</v>
      </c>
      <c r="L612" t="s">
        <v>152</v>
      </c>
    </row>
    <row r="613" spans="1:12" outlineLevel="1" x14ac:dyDescent="0.25">
      <c r="A613" s="64">
        <f t="shared" si="62"/>
        <v>37</v>
      </c>
      <c r="B613" s="64" t="str">
        <f t="shared" si="61"/>
        <v/>
      </c>
      <c r="C613" s="62">
        <f t="shared" si="58"/>
        <v>4</v>
      </c>
      <c r="D613" s="62" t="str">
        <f t="shared" si="59"/>
        <v>B</v>
      </c>
      <c r="E613" s="63">
        <v>16</v>
      </c>
      <c r="F613" s="63">
        <v>35</v>
      </c>
      <c r="G613" s="62"/>
      <c r="H613" s="63">
        <v>15</v>
      </c>
      <c r="I613" s="63">
        <v>21</v>
      </c>
      <c r="J613" s="63"/>
      <c r="K613" s="61">
        <v>4</v>
      </c>
      <c r="L613" t="s">
        <v>152</v>
      </c>
    </row>
    <row r="614" spans="1:12" outlineLevel="1" x14ac:dyDescent="0.25">
      <c r="A614" s="64">
        <f t="shared" si="62"/>
        <v>37</v>
      </c>
      <c r="B614" s="64" t="str">
        <f t="shared" si="61"/>
        <v/>
      </c>
      <c r="C614" s="62">
        <f t="shared" ref="C614:C677" si="63">K614</f>
        <v>5</v>
      </c>
      <c r="D614" s="62" t="str">
        <f t="shared" ref="D614:D677" si="64">IF(C614="","",L614)</f>
        <v>B</v>
      </c>
      <c r="E614" s="63">
        <v>18</v>
      </c>
      <c r="F614" s="63">
        <v>26</v>
      </c>
      <c r="G614" s="62"/>
      <c r="H614" s="63">
        <v>3</v>
      </c>
      <c r="I614" s="63">
        <v>27</v>
      </c>
      <c r="J614" s="63"/>
      <c r="K614" s="61">
        <v>5</v>
      </c>
      <c r="L614" t="s">
        <v>152</v>
      </c>
    </row>
    <row r="615" spans="1:12" outlineLevel="1" x14ac:dyDescent="0.25">
      <c r="A615" s="64">
        <f t="shared" si="62"/>
        <v>37</v>
      </c>
      <c r="B615" s="64" t="str">
        <f t="shared" si="61"/>
        <v/>
      </c>
      <c r="C615" s="62">
        <f t="shared" si="63"/>
        <v>6</v>
      </c>
      <c r="D615" s="62" t="str">
        <f t="shared" si="64"/>
        <v>B</v>
      </c>
      <c r="E615" s="63">
        <v>8</v>
      </c>
      <c r="F615" s="63">
        <v>30</v>
      </c>
      <c r="G615" s="62"/>
      <c r="H615" s="63">
        <v>22</v>
      </c>
      <c r="I615" s="63">
        <v>37</v>
      </c>
      <c r="J615" s="63"/>
      <c r="K615" s="61">
        <v>6</v>
      </c>
      <c r="L615" t="s">
        <v>152</v>
      </c>
    </row>
    <row r="616" spans="1:12" outlineLevel="1" x14ac:dyDescent="0.25">
      <c r="A616" s="64">
        <f t="shared" si="62"/>
        <v>37</v>
      </c>
      <c r="B616" s="64" t="str">
        <f t="shared" si="61"/>
        <v/>
      </c>
      <c r="C616" s="62">
        <f t="shared" si="63"/>
        <v>7</v>
      </c>
      <c r="D616" s="62" t="str">
        <f t="shared" si="64"/>
        <v>B</v>
      </c>
      <c r="E616" s="63">
        <v>10</v>
      </c>
      <c r="F616" s="63">
        <v>14</v>
      </c>
      <c r="G616" s="62"/>
      <c r="H616" s="63">
        <v>6</v>
      </c>
      <c r="I616" s="63">
        <v>20</v>
      </c>
      <c r="J616" s="63"/>
      <c r="K616" s="61">
        <v>7</v>
      </c>
      <c r="L616" t="s">
        <v>152</v>
      </c>
    </row>
    <row r="617" spans="1:12" outlineLevel="1" x14ac:dyDescent="0.25">
      <c r="A617" s="64">
        <f t="shared" si="62"/>
        <v>37</v>
      </c>
      <c r="B617" s="64" t="str">
        <f t="shared" si="61"/>
        <v/>
      </c>
      <c r="C617" s="62">
        <f t="shared" si="63"/>
        <v>8</v>
      </c>
      <c r="D617" s="62" t="str">
        <f t="shared" si="64"/>
        <v>B</v>
      </c>
      <c r="E617" s="63">
        <v>9</v>
      </c>
      <c r="F617" s="63">
        <v>19</v>
      </c>
      <c r="G617" s="62"/>
      <c r="H617" s="63">
        <v>2</v>
      </c>
      <c r="I617" s="63">
        <v>31</v>
      </c>
      <c r="J617" s="63"/>
      <c r="K617" s="61">
        <v>8</v>
      </c>
      <c r="L617" t="s">
        <v>152</v>
      </c>
    </row>
    <row r="618" spans="1:12" outlineLevel="1" x14ac:dyDescent="0.25">
      <c r="A618" s="64">
        <f t="shared" si="62"/>
        <v>37</v>
      </c>
      <c r="B618" s="64" t="str">
        <f t="shared" si="61"/>
        <v/>
      </c>
      <c r="C618" s="62">
        <f t="shared" si="63"/>
        <v>9</v>
      </c>
      <c r="D618" s="62" t="str">
        <f t="shared" si="64"/>
        <v>B</v>
      </c>
      <c r="E618" s="63">
        <v>5</v>
      </c>
      <c r="F618" s="63">
        <v>11</v>
      </c>
      <c r="G618" s="62"/>
      <c r="H618" s="63">
        <v>25</v>
      </c>
      <c r="I618" s="63">
        <v>32</v>
      </c>
      <c r="J618" s="63"/>
      <c r="K618" s="61">
        <v>9</v>
      </c>
      <c r="L618" t="s">
        <v>152</v>
      </c>
    </row>
    <row r="619" spans="1:12" outlineLevel="1" x14ac:dyDescent="0.25">
      <c r="A619" s="64">
        <f t="shared" si="62"/>
        <v>37</v>
      </c>
      <c r="B619" s="64" t="str">
        <f t="shared" si="61"/>
        <v/>
      </c>
      <c r="C619" s="62">
        <f t="shared" si="63"/>
        <v>1</v>
      </c>
      <c r="D619" s="62" t="str">
        <f t="shared" si="64"/>
        <v>C</v>
      </c>
      <c r="E619" s="63">
        <v>15</v>
      </c>
      <c r="F619" s="63">
        <v>25</v>
      </c>
      <c r="G619" s="63">
        <v>27</v>
      </c>
      <c r="H619" s="63">
        <v>10</v>
      </c>
      <c r="I619" s="63">
        <v>30</v>
      </c>
      <c r="J619" s="63"/>
      <c r="K619" s="61">
        <v>1</v>
      </c>
      <c r="L619" t="s">
        <v>153</v>
      </c>
    </row>
    <row r="620" spans="1:12" outlineLevel="1" x14ac:dyDescent="0.25">
      <c r="A620" s="64">
        <f t="shared" si="62"/>
        <v>37</v>
      </c>
      <c r="B620" s="64" t="str">
        <f t="shared" si="61"/>
        <v/>
      </c>
      <c r="C620" s="62">
        <f t="shared" si="63"/>
        <v>2</v>
      </c>
      <c r="D620" s="62" t="str">
        <f t="shared" si="64"/>
        <v>C</v>
      </c>
      <c r="E620" s="63">
        <v>28</v>
      </c>
      <c r="F620" s="63">
        <v>29</v>
      </c>
      <c r="G620" s="62"/>
      <c r="H620" s="63">
        <v>3</v>
      </c>
      <c r="I620" s="63">
        <v>37</v>
      </c>
      <c r="J620" s="63"/>
      <c r="K620" s="61">
        <v>2</v>
      </c>
      <c r="L620" t="s">
        <v>153</v>
      </c>
    </row>
    <row r="621" spans="1:12" outlineLevel="1" x14ac:dyDescent="0.25">
      <c r="A621" s="64">
        <f t="shared" si="62"/>
        <v>37</v>
      </c>
      <c r="B621" s="64" t="str">
        <f t="shared" si="61"/>
        <v/>
      </c>
      <c r="C621" s="62">
        <f t="shared" si="63"/>
        <v>3</v>
      </c>
      <c r="D621" s="62" t="str">
        <f t="shared" si="64"/>
        <v>C</v>
      </c>
      <c r="E621" s="63">
        <v>6</v>
      </c>
      <c r="F621" s="63">
        <v>33</v>
      </c>
      <c r="G621" s="62"/>
      <c r="H621" s="63">
        <v>13</v>
      </c>
      <c r="I621" s="63">
        <v>19</v>
      </c>
      <c r="J621" s="63"/>
      <c r="K621" s="61">
        <v>3</v>
      </c>
      <c r="L621" t="s">
        <v>153</v>
      </c>
    </row>
    <row r="622" spans="1:12" outlineLevel="1" x14ac:dyDescent="0.25">
      <c r="A622" s="64">
        <f t="shared" si="62"/>
        <v>37</v>
      </c>
      <c r="B622" s="64" t="str">
        <f t="shared" si="61"/>
        <v/>
      </c>
      <c r="C622" s="62">
        <f t="shared" si="63"/>
        <v>4</v>
      </c>
      <c r="D622" s="62" t="str">
        <f t="shared" si="64"/>
        <v>C</v>
      </c>
      <c r="E622" s="63">
        <v>8</v>
      </c>
      <c r="F622" s="63">
        <v>34</v>
      </c>
      <c r="G622" s="62"/>
      <c r="H622" s="63">
        <v>11</v>
      </c>
      <c r="I622" s="63">
        <v>24</v>
      </c>
      <c r="J622" s="63"/>
      <c r="K622" s="61">
        <v>4</v>
      </c>
      <c r="L622" t="s">
        <v>153</v>
      </c>
    </row>
    <row r="623" spans="1:12" outlineLevel="1" x14ac:dyDescent="0.25">
      <c r="A623" s="64">
        <f t="shared" si="62"/>
        <v>37</v>
      </c>
      <c r="B623" s="64" t="str">
        <f t="shared" si="61"/>
        <v/>
      </c>
      <c r="C623" s="62">
        <f t="shared" si="63"/>
        <v>5</v>
      </c>
      <c r="D623" s="62" t="str">
        <f t="shared" si="64"/>
        <v>C</v>
      </c>
      <c r="E623" s="63">
        <v>2</v>
      </c>
      <c r="F623" s="63">
        <v>21</v>
      </c>
      <c r="G623" s="62"/>
      <c r="H623" s="63">
        <v>17</v>
      </c>
      <c r="I623" s="63">
        <v>36</v>
      </c>
      <c r="J623" s="63"/>
      <c r="K623" s="61">
        <v>5</v>
      </c>
      <c r="L623" t="s">
        <v>153</v>
      </c>
    </row>
    <row r="624" spans="1:12" outlineLevel="1" x14ac:dyDescent="0.25">
      <c r="A624" s="64">
        <f t="shared" si="62"/>
        <v>37</v>
      </c>
      <c r="B624" s="64" t="str">
        <f t="shared" si="61"/>
        <v/>
      </c>
      <c r="C624" s="62">
        <f t="shared" si="63"/>
        <v>6</v>
      </c>
      <c r="D624" s="62" t="str">
        <f t="shared" si="64"/>
        <v>C</v>
      </c>
      <c r="E624" s="63">
        <v>7</v>
      </c>
      <c r="F624" s="63">
        <v>35</v>
      </c>
      <c r="G624" s="62"/>
      <c r="H624" s="63">
        <v>26</v>
      </c>
      <c r="I624" s="63">
        <v>31</v>
      </c>
      <c r="J624" s="63"/>
      <c r="K624" s="61">
        <v>6</v>
      </c>
      <c r="L624" t="s">
        <v>153</v>
      </c>
    </row>
    <row r="625" spans="1:13" outlineLevel="1" x14ac:dyDescent="0.25">
      <c r="A625" s="64">
        <f t="shared" si="62"/>
        <v>37</v>
      </c>
      <c r="B625" s="64" t="str">
        <f t="shared" si="61"/>
        <v/>
      </c>
      <c r="C625" s="62">
        <f t="shared" si="63"/>
        <v>7</v>
      </c>
      <c r="D625" s="62" t="str">
        <f t="shared" si="64"/>
        <v>C</v>
      </c>
      <c r="E625" s="63">
        <v>20</v>
      </c>
      <c r="F625" s="63">
        <v>22</v>
      </c>
      <c r="G625" s="62"/>
      <c r="H625" s="63">
        <v>16</v>
      </c>
      <c r="I625" s="63">
        <v>32</v>
      </c>
      <c r="J625" s="63"/>
      <c r="K625" s="61">
        <v>7</v>
      </c>
      <c r="L625" t="s">
        <v>153</v>
      </c>
    </row>
    <row r="626" spans="1:13" outlineLevel="1" x14ac:dyDescent="0.25">
      <c r="A626" s="64">
        <f t="shared" si="62"/>
        <v>37</v>
      </c>
      <c r="B626" s="64" t="str">
        <f t="shared" si="61"/>
        <v/>
      </c>
      <c r="C626" s="62">
        <f t="shared" si="63"/>
        <v>8</v>
      </c>
      <c r="D626" s="62" t="str">
        <f t="shared" si="64"/>
        <v>C</v>
      </c>
      <c r="E626" s="63">
        <v>5</v>
      </c>
      <c r="F626" s="63">
        <v>9</v>
      </c>
      <c r="G626" s="62"/>
      <c r="H626" s="63">
        <v>4</v>
      </c>
      <c r="I626" s="63">
        <v>12</v>
      </c>
      <c r="J626" s="63"/>
      <c r="K626" s="61">
        <v>8</v>
      </c>
      <c r="L626" t="s">
        <v>153</v>
      </c>
    </row>
    <row r="627" spans="1:13" outlineLevel="1" x14ac:dyDescent="0.25">
      <c r="A627" s="64">
        <f t="shared" si="62"/>
        <v>37</v>
      </c>
      <c r="B627" s="64" t="str">
        <f t="shared" si="61"/>
        <v/>
      </c>
      <c r="C627" s="62">
        <f t="shared" si="63"/>
        <v>9</v>
      </c>
      <c r="D627" s="62" t="str">
        <f t="shared" si="64"/>
        <v>C</v>
      </c>
      <c r="E627" s="63">
        <v>1</v>
      </c>
      <c r="F627" s="63">
        <v>14</v>
      </c>
      <c r="G627" s="62"/>
      <c r="H627" s="63">
        <v>18</v>
      </c>
      <c r="I627" s="63">
        <v>23</v>
      </c>
      <c r="J627" s="63"/>
      <c r="K627" s="61">
        <v>9</v>
      </c>
      <c r="L627" t="s">
        <v>153</v>
      </c>
    </row>
    <row r="628" spans="1:13" outlineLevel="1" x14ac:dyDescent="0.25">
      <c r="A628" s="64">
        <f t="shared" si="62"/>
        <v>37</v>
      </c>
      <c r="B628" s="64" t="str">
        <f t="shared" si="61"/>
        <v/>
      </c>
      <c r="C628" s="62">
        <f t="shared" si="63"/>
        <v>1</v>
      </c>
      <c r="D628" s="62" t="str">
        <f t="shared" si="64"/>
        <v>D</v>
      </c>
      <c r="E628" s="62">
        <v>17</v>
      </c>
      <c r="F628" s="62">
        <v>18</v>
      </c>
      <c r="G628" s="62">
        <v>33</v>
      </c>
      <c r="H628" s="62">
        <v>9</v>
      </c>
      <c r="I628" s="62">
        <v>11</v>
      </c>
      <c r="J628" s="63"/>
      <c r="K628" s="61">
        <v>1</v>
      </c>
      <c r="L628" t="s">
        <v>154</v>
      </c>
    </row>
    <row r="629" spans="1:13" outlineLevel="1" x14ac:dyDescent="0.25">
      <c r="A629" s="64">
        <f t="shared" si="62"/>
        <v>37</v>
      </c>
      <c r="B629" s="64" t="str">
        <f t="shared" si="61"/>
        <v/>
      </c>
      <c r="C629" s="62">
        <f t="shared" si="63"/>
        <v>2</v>
      </c>
      <c r="D629" s="62" t="str">
        <f t="shared" si="64"/>
        <v>D</v>
      </c>
      <c r="E629" s="62">
        <v>21</v>
      </c>
      <c r="F629" s="62">
        <v>24</v>
      </c>
      <c r="G629" s="62"/>
      <c r="H629" s="62">
        <v>19</v>
      </c>
      <c r="I629" s="62">
        <v>28</v>
      </c>
      <c r="J629" s="63"/>
      <c r="K629" s="61">
        <v>2</v>
      </c>
      <c r="L629" t="s">
        <v>154</v>
      </c>
    </row>
    <row r="630" spans="1:13" outlineLevel="1" x14ac:dyDescent="0.25">
      <c r="A630" s="64">
        <f t="shared" si="62"/>
        <v>37</v>
      </c>
      <c r="B630" s="64" t="str">
        <f t="shared" si="61"/>
        <v/>
      </c>
      <c r="C630" s="62">
        <f t="shared" si="63"/>
        <v>3</v>
      </c>
      <c r="D630" s="62" t="str">
        <f t="shared" si="64"/>
        <v>D</v>
      </c>
      <c r="E630" s="62">
        <v>16</v>
      </c>
      <c r="F630" s="62">
        <v>25</v>
      </c>
      <c r="G630" s="62"/>
      <c r="H630" s="62">
        <v>7</v>
      </c>
      <c r="I630" s="62">
        <v>13</v>
      </c>
      <c r="J630" s="63"/>
      <c r="K630" s="61">
        <v>3</v>
      </c>
      <c r="L630" t="s">
        <v>154</v>
      </c>
    </row>
    <row r="631" spans="1:13" outlineLevel="1" x14ac:dyDescent="0.25">
      <c r="A631" s="64">
        <f t="shared" si="62"/>
        <v>37</v>
      </c>
      <c r="B631" s="64" t="str">
        <f t="shared" si="61"/>
        <v/>
      </c>
      <c r="C631" s="62">
        <f t="shared" si="63"/>
        <v>4</v>
      </c>
      <c r="D631" s="62" t="str">
        <f t="shared" si="64"/>
        <v>D</v>
      </c>
      <c r="E631" s="62">
        <v>3</v>
      </c>
      <c r="F631" s="62">
        <v>10</v>
      </c>
      <c r="G631" s="62"/>
      <c r="H631" s="62">
        <v>23</v>
      </c>
      <c r="I631" s="62">
        <v>32</v>
      </c>
      <c r="J631" s="63"/>
      <c r="K631" s="61">
        <v>4</v>
      </c>
      <c r="L631" t="s">
        <v>154</v>
      </c>
    </row>
    <row r="632" spans="1:13" outlineLevel="1" x14ac:dyDescent="0.25">
      <c r="A632" s="64">
        <f t="shared" si="62"/>
        <v>37</v>
      </c>
      <c r="B632" s="64" t="str">
        <f t="shared" si="61"/>
        <v/>
      </c>
      <c r="C632" s="62">
        <f t="shared" si="63"/>
        <v>5</v>
      </c>
      <c r="D632" s="62" t="str">
        <f t="shared" si="64"/>
        <v>D</v>
      </c>
      <c r="E632" s="62">
        <v>8</v>
      </c>
      <c r="F632" s="62">
        <v>15</v>
      </c>
      <c r="G632" s="62"/>
      <c r="H632" s="62">
        <v>2</v>
      </c>
      <c r="I632" s="62">
        <v>4</v>
      </c>
      <c r="J632" s="63"/>
      <c r="K632" s="61">
        <v>5</v>
      </c>
      <c r="L632" t="s">
        <v>154</v>
      </c>
    </row>
    <row r="633" spans="1:13" outlineLevel="1" x14ac:dyDescent="0.25">
      <c r="A633" s="64">
        <f t="shared" si="62"/>
        <v>37</v>
      </c>
      <c r="B633" s="64" t="str">
        <f t="shared" si="61"/>
        <v/>
      </c>
      <c r="C633" s="62">
        <f t="shared" si="63"/>
        <v>6</v>
      </c>
      <c r="D633" s="62" t="str">
        <f t="shared" si="64"/>
        <v>D</v>
      </c>
      <c r="E633" s="62">
        <v>6</v>
      </c>
      <c r="F633" s="62">
        <v>31</v>
      </c>
      <c r="G633" s="62"/>
      <c r="H633" s="62">
        <v>22</v>
      </c>
      <c r="I633" s="62">
        <v>34</v>
      </c>
      <c r="J633" s="63"/>
      <c r="K633" s="61">
        <v>6</v>
      </c>
      <c r="L633" t="s">
        <v>154</v>
      </c>
    </row>
    <row r="634" spans="1:13" outlineLevel="1" x14ac:dyDescent="0.25">
      <c r="A634" s="64">
        <f t="shared" si="62"/>
        <v>37</v>
      </c>
      <c r="B634" s="64" t="str">
        <f t="shared" si="61"/>
        <v/>
      </c>
      <c r="C634" s="62">
        <f t="shared" si="63"/>
        <v>7</v>
      </c>
      <c r="D634" s="62" t="str">
        <f t="shared" si="64"/>
        <v>D</v>
      </c>
      <c r="E634" s="62">
        <v>14</v>
      </c>
      <c r="F634" s="62">
        <v>36</v>
      </c>
      <c r="G634" s="62"/>
      <c r="H634" s="62">
        <v>5</v>
      </c>
      <c r="I634" s="62">
        <v>37</v>
      </c>
      <c r="J634" s="63"/>
      <c r="K634" s="61">
        <v>7</v>
      </c>
      <c r="L634" t="s">
        <v>154</v>
      </c>
    </row>
    <row r="635" spans="1:13" outlineLevel="1" x14ac:dyDescent="0.25">
      <c r="A635" s="64">
        <f t="shared" si="62"/>
        <v>37</v>
      </c>
      <c r="B635" s="64" t="str">
        <f t="shared" si="61"/>
        <v/>
      </c>
      <c r="C635" s="62">
        <f t="shared" si="63"/>
        <v>8</v>
      </c>
      <c r="D635" s="62" t="str">
        <f t="shared" si="64"/>
        <v>D</v>
      </c>
      <c r="E635" s="62">
        <v>12</v>
      </c>
      <c r="F635" s="62">
        <v>29</v>
      </c>
      <c r="G635" s="62"/>
      <c r="H635" s="62">
        <v>30</v>
      </c>
      <c r="I635" s="62">
        <v>35</v>
      </c>
      <c r="J635" s="63"/>
      <c r="K635" s="61">
        <v>8</v>
      </c>
      <c r="L635" t="s">
        <v>154</v>
      </c>
    </row>
    <row r="636" spans="1:13" ht="15.75" outlineLevel="1" thickBot="1" x14ac:dyDescent="0.3">
      <c r="A636" s="64">
        <f t="shared" si="62"/>
        <v>37</v>
      </c>
      <c r="B636" s="64" t="str">
        <f t="shared" si="61"/>
        <v/>
      </c>
      <c r="C636" s="62">
        <f t="shared" si="63"/>
        <v>9</v>
      </c>
      <c r="D636" s="62" t="str">
        <f t="shared" si="64"/>
        <v>D</v>
      </c>
      <c r="E636" s="62">
        <v>1</v>
      </c>
      <c r="F636" s="62">
        <v>20</v>
      </c>
      <c r="G636" s="62"/>
      <c r="H636" s="62">
        <v>26</v>
      </c>
      <c r="I636" s="62">
        <v>27</v>
      </c>
      <c r="J636" s="63"/>
      <c r="K636" s="61">
        <v>9</v>
      </c>
      <c r="L636" t="s">
        <v>154</v>
      </c>
    </row>
    <row r="637" spans="1:13" ht="15.75" outlineLevel="1" thickTop="1" x14ac:dyDescent="0.25">
      <c r="A637" s="52">
        <v>38</v>
      </c>
      <c r="B637" s="52" t="str">
        <f t="shared" si="61"/>
        <v/>
      </c>
      <c r="C637" s="58">
        <f t="shared" si="63"/>
        <v>1</v>
      </c>
      <c r="D637" s="58" t="str">
        <f t="shared" si="64"/>
        <v>A</v>
      </c>
      <c r="E637" s="59">
        <v>4</v>
      </c>
      <c r="F637" s="59">
        <v>6</v>
      </c>
      <c r="G637" s="59">
        <v>28</v>
      </c>
      <c r="H637" s="59">
        <v>16</v>
      </c>
      <c r="I637" s="59">
        <v>17</v>
      </c>
      <c r="J637" s="59">
        <v>22</v>
      </c>
      <c r="K637" s="61">
        <v>1</v>
      </c>
      <c r="L637" t="s">
        <v>151</v>
      </c>
      <c r="M637" s="186" t="s">
        <v>281</v>
      </c>
    </row>
    <row r="638" spans="1:13" outlineLevel="1" x14ac:dyDescent="0.25">
      <c r="A638" s="52">
        <f t="shared" ref="A638:A672" si="65">A637</f>
        <v>38</v>
      </c>
      <c r="B638" s="52" t="str">
        <f t="shared" si="61"/>
        <v/>
      </c>
      <c r="C638" s="58">
        <f t="shared" si="63"/>
        <v>2</v>
      </c>
      <c r="D638" s="58" t="str">
        <f t="shared" si="64"/>
        <v>A</v>
      </c>
      <c r="E638" s="59">
        <v>5</v>
      </c>
      <c r="F638" s="59">
        <v>37</v>
      </c>
      <c r="G638" s="59"/>
      <c r="H638" s="59">
        <v>15</v>
      </c>
      <c r="I638" s="59">
        <v>36</v>
      </c>
      <c r="J638" s="59"/>
      <c r="K638" s="61">
        <v>2</v>
      </c>
      <c r="L638" t="s">
        <v>151</v>
      </c>
    </row>
    <row r="639" spans="1:13" outlineLevel="1" x14ac:dyDescent="0.25">
      <c r="A639" s="52">
        <f t="shared" si="65"/>
        <v>38</v>
      </c>
      <c r="B639" s="52" t="str">
        <f t="shared" si="61"/>
        <v/>
      </c>
      <c r="C639" s="58">
        <f t="shared" si="63"/>
        <v>3</v>
      </c>
      <c r="D639" s="58" t="str">
        <f t="shared" si="64"/>
        <v>A</v>
      </c>
      <c r="E639" s="59">
        <v>1</v>
      </c>
      <c r="F639" s="59">
        <v>11</v>
      </c>
      <c r="G639" s="59"/>
      <c r="H639" s="59">
        <v>24</v>
      </c>
      <c r="I639" s="59">
        <v>27</v>
      </c>
      <c r="J639" s="59"/>
      <c r="K639" s="61">
        <v>3</v>
      </c>
      <c r="L639" t="s">
        <v>151</v>
      </c>
    </row>
    <row r="640" spans="1:13" outlineLevel="1" x14ac:dyDescent="0.25">
      <c r="A640" s="52">
        <f t="shared" si="65"/>
        <v>38</v>
      </c>
      <c r="B640" s="52" t="str">
        <f t="shared" si="61"/>
        <v/>
      </c>
      <c r="C640" s="58">
        <f t="shared" si="63"/>
        <v>4</v>
      </c>
      <c r="D640" s="58" t="str">
        <f t="shared" si="64"/>
        <v>A</v>
      </c>
      <c r="E640" s="59">
        <v>25</v>
      </c>
      <c r="F640" s="59">
        <v>33</v>
      </c>
      <c r="G640" s="59"/>
      <c r="H640" s="59">
        <v>35</v>
      </c>
      <c r="I640" s="59">
        <v>38</v>
      </c>
      <c r="J640" s="59"/>
      <c r="K640" s="61">
        <v>4</v>
      </c>
      <c r="L640" t="s">
        <v>151</v>
      </c>
    </row>
    <row r="641" spans="1:12" outlineLevel="1" x14ac:dyDescent="0.25">
      <c r="A641" s="52">
        <f t="shared" si="65"/>
        <v>38</v>
      </c>
      <c r="B641" s="52" t="str">
        <f t="shared" si="61"/>
        <v/>
      </c>
      <c r="C641" s="58">
        <f t="shared" si="63"/>
        <v>5</v>
      </c>
      <c r="D641" s="58" t="str">
        <f t="shared" si="64"/>
        <v>A</v>
      </c>
      <c r="E641" s="59">
        <v>12</v>
      </c>
      <c r="F641" s="59">
        <v>31</v>
      </c>
      <c r="G641" s="59"/>
      <c r="H641" s="59">
        <v>2</v>
      </c>
      <c r="I641" s="59">
        <v>13</v>
      </c>
      <c r="J641" s="59"/>
      <c r="K641" s="61">
        <v>5</v>
      </c>
      <c r="L641" t="s">
        <v>151</v>
      </c>
    </row>
    <row r="642" spans="1:12" outlineLevel="1" x14ac:dyDescent="0.25">
      <c r="A642" s="52">
        <f t="shared" si="65"/>
        <v>38</v>
      </c>
      <c r="B642" s="52" t="str">
        <f t="shared" si="61"/>
        <v/>
      </c>
      <c r="C642" s="58">
        <f t="shared" si="63"/>
        <v>6</v>
      </c>
      <c r="D642" s="58" t="str">
        <f t="shared" si="64"/>
        <v>A</v>
      </c>
      <c r="E642" s="59">
        <v>3</v>
      </c>
      <c r="F642" s="59">
        <v>29</v>
      </c>
      <c r="G642" s="59"/>
      <c r="H642" s="59">
        <v>8</v>
      </c>
      <c r="I642" s="59">
        <v>21</v>
      </c>
      <c r="J642" s="59"/>
      <c r="K642" s="61">
        <v>6</v>
      </c>
      <c r="L642" t="s">
        <v>151</v>
      </c>
    </row>
    <row r="643" spans="1:12" outlineLevel="1" x14ac:dyDescent="0.25">
      <c r="A643" s="52">
        <f t="shared" si="65"/>
        <v>38</v>
      </c>
      <c r="B643" s="52" t="str">
        <f t="shared" si="61"/>
        <v/>
      </c>
      <c r="C643" s="58">
        <f t="shared" si="63"/>
        <v>7</v>
      </c>
      <c r="D643" s="58" t="str">
        <f t="shared" si="64"/>
        <v>A</v>
      </c>
      <c r="E643" s="59">
        <v>23</v>
      </c>
      <c r="F643" s="59">
        <v>34</v>
      </c>
      <c r="G643" s="59"/>
      <c r="H643" s="59">
        <v>14</v>
      </c>
      <c r="I643" s="59">
        <v>26</v>
      </c>
      <c r="J643" s="59"/>
      <c r="K643" s="61">
        <v>7</v>
      </c>
      <c r="L643" t="s">
        <v>151</v>
      </c>
    </row>
    <row r="644" spans="1:12" outlineLevel="1" x14ac:dyDescent="0.25">
      <c r="A644" s="52">
        <f t="shared" si="65"/>
        <v>38</v>
      </c>
      <c r="B644" s="52" t="str">
        <f t="shared" si="61"/>
        <v/>
      </c>
      <c r="C644" s="58">
        <f t="shared" si="63"/>
        <v>8</v>
      </c>
      <c r="D644" s="58" t="str">
        <f t="shared" si="64"/>
        <v>A</v>
      </c>
      <c r="E644" s="59">
        <v>18</v>
      </c>
      <c r="F644" s="59">
        <v>19</v>
      </c>
      <c r="G644" s="59"/>
      <c r="H644" s="59">
        <v>7</v>
      </c>
      <c r="I644" s="59">
        <v>32</v>
      </c>
      <c r="J644" s="59"/>
      <c r="K644" s="61">
        <v>8</v>
      </c>
      <c r="L644" t="s">
        <v>151</v>
      </c>
    </row>
    <row r="645" spans="1:12" outlineLevel="1" x14ac:dyDescent="0.25">
      <c r="A645" s="52">
        <f t="shared" si="65"/>
        <v>38</v>
      </c>
      <c r="B645" s="52" t="str">
        <f t="shared" ref="B645:B708" si="66">IF(A645&lt;&gt;$B$3,"",$B$3&amp;"-"&amp;D645&amp;"-"&amp;C645)</f>
        <v/>
      </c>
      <c r="C645" s="58">
        <f t="shared" si="63"/>
        <v>9</v>
      </c>
      <c r="D645" s="58" t="str">
        <f t="shared" si="64"/>
        <v>A</v>
      </c>
      <c r="E645" s="59">
        <v>9</v>
      </c>
      <c r="F645" s="59">
        <v>20</v>
      </c>
      <c r="G645" s="59"/>
      <c r="H645" s="59">
        <v>10</v>
      </c>
      <c r="I645" s="59">
        <v>30</v>
      </c>
      <c r="J645" s="59"/>
      <c r="K645" s="61">
        <v>9</v>
      </c>
      <c r="L645" t="s">
        <v>151</v>
      </c>
    </row>
    <row r="646" spans="1:12" outlineLevel="1" x14ac:dyDescent="0.25">
      <c r="A646" s="52">
        <f t="shared" si="65"/>
        <v>38</v>
      </c>
      <c r="B646" s="52" t="str">
        <f t="shared" si="66"/>
        <v/>
      </c>
      <c r="C646" s="58">
        <f t="shared" si="63"/>
        <v>1</v>
      </c>
      <c r="D646" s="58" t="str">
        <f t="shared" si="64"/>
        <v>B</v>
      </c>
      <c r="E646" s="59">
        <v>8</v>
      </c>
      <c r="F646" s="59">
        <v>11</v>
      </c>
      <c r="G646" s="59">
        <v>33</v>
      </c>
      <c r="H646" s="59">
        <v>13</v>
      </c>
      <c r="I646" s="59">
        <v>23</v>
      </c>
      <c r="J646" s="59">
        <v>32</v>
      </c>
      <c r="K646" s="61">
        <v>1</v>
      </c>
      <c r="L646" t="s">
        <v>152</v>
      </c>
    </row>
    <row r="647" spans="1:12" outlineLevel="1" x14ac:dyDescent="0.25">
      <c r="A647" s="52">
        <f t="shared" si="65"/>
        <v>38</v>
      </c>
      <c r="B647" s="52" t="str">
        <f t="shared" si="66"/>
        <v/>
      </c>
      <c r="C647" s="58">
        <f t="shared" si="63"/>
        <v>2</v>
      </c>
      <c r="D647" s="58" t="str">
        <f t="shared" si="64"/>
        <v>B</v>
      </c>
      <c r="E647" s="59">
        <v>3</v>
      </c>
      <c r="F647" s="59">
        <v>18</v>
      </c>
      <c r="G647" s="59"/>
      <c r="H647" s="59">
        <v>9</v>
      </c>
      <c r="I647" s="59">
        <v>36</v>
      </c>
      <c r="J647" s="59"/>
      <c r="K647" s="61">
        <v>2</v>
      </c>
      <c r="L647" t="s">
        <v>152</v>
      </c>
    </row>
    <row r="648" spans="1:12" outlineLevel="1" x14ac:dyDescent="0.25">
      <c r="A648" s="52">
        <f t="shared" si="65"/>
        <v>38</v>
      </c>
      <c r="B648" s="52" t="str">
        <f t="shared" si="66"/>
        <v/>
      </c>
      <c r="C648" s="58">
        <f t="shared" si="63"/>
        <v>3</v>
      </c>
      <c r="D648" s="58" t="str">
        <f t="shared" si="64"/>
        <v>B</v>
      </c>
      <c r="E648" s="59">
        <v>10</v>
      </c>
      <c r="F648" s="59">
        <v>16</v>
      </c>
      <c r="G648" s="59"/>
      <c r="H648" s="59">
        <v>12</v>
      </c>
      <c r="I648" s="59">
        <v>21</v>
      </c>
      <c r="J648" s="59"/>
      <c r="K648" s="61">
        <v>3</v>
      </c>
      <c r="L648" t="s">
        <v>152</v>
      </c>
    </row>
    <row r="649" spans="1:12" outlineLevel="1" x14ac:dyDescent="0.25">
      <c r="A649" s="52">
        <f t="shared" si="65"/>
        <v>38</v>
      </c>
      <c r="B649" s="52" t="str">
        <f t="shared" si="66"/>
        <v/>
      </c>
      <c r="C649" s="58">
        <f t="shared" si="63"/>
        <v>4</v>
      </c>
      <c r="D649" s="58" t="str">
        <f t="shared" si="64"/>
        <v>B</v>
      </c>
      <c r="E649" s="59">
        <v>6</v>
      </c>
      <c r="F649" s="59">
        <v>35</v>
      </c>
      <c r="G649" s="59"/>
      <c r="H649" s="59">
        <v>5</v>
      </c>
      <c r="I649" s="59">
        <v>27</v>
      </c>
      <c r="J649" s="59"/>
      <c r="K649" s="61">
        <v>4</v>
      </c>
      <c r="L649" t="s">
        <v>152</v>
      </c>
    </row>
    <row r="650" spans="1:12" outlineLevel="1" x14ac:dyDescent="0.25">
      <c r="A650" s="52">
        <f t="shared" si="65"/>
        <v>38</v>
      </c>
      <c r="B650" s="52" t="str">
        <f t="shared" si="66"/>
        <v/>
      </c>
      <c r="C650" s="58">
        <f t="shared" si="63"/>
        <v>5</v>
      </c>
      <c r="D650" s="58" t="str">
        <f t="shared" si="64"/>
        <v>B</v>
      </c>
      <c r="E650" s="59">
        <v>4</v>
      </c>
      <c r="F650" s="59">
        <v>38</v>
      </c>
      <c r="G650" s="59"/>
      <c r="H650" s="59">
        <v>19</v>
      </c>
      <c r="I650" s="59">
        <v>24</v>
      </c>
      <c r="J650" s="59"/>
      <c r="K650" s="61">
        <v>5</v>
      </c>
      <c r="L650" t="s">
        <v>152</v>
      </c>
    </row>
    <row r="651" spans="1:12" outlineLevel="1" x14ac:dyDescent="0.25">
      <c r="A651" s="52">
        <f t="shared" si="65"/>
        <v>38</v>
      </c>
      <c r="B651" s="52" t="str">
        <f t="shared" si="66"/>
        <v/>
      </c>
      <c r="C651" s="58">
        <f t="shared" si="63"/>
        <v>6</v>
      </c>
      <c r="D651" s="58" t="str">
        <f t="shared" si="64"/>
        <v>B</v>
      </c>
      <c r="E651" s="59">
        <v>15</v>
      </c>
      <c r="F651" s="59">
        <v>28</v>
      </c>
      <c r="G651" s="59"/>
      <c r="H651" s="59">
        <v>2</v>
      </c>
      <c r="I651" s="59">
        <v>26</v>
      </c>
      <c r="J651" s="59"/>
      <c r="K651" s="61">
        <v>6</v>
      </c>
      <c r="L651" t="s">
        <v>152</v>
      </c>
    </row>
    <row r="652" spans="1:12" outlineLevel="1" x14ac:dyDescent="0.25">
      <c r="A652" s="52">
        <f t="shared" si="65"/>
        <v>38</v>
      </c>
      <c r="B652" s="52" t="str">
        <f t="shared" si="66"/>
        <v/>
      </c>
      <c r="C652" s="58">
        <f t="shared" si="63"/>
        <v>7</v>
      </c>
      <c r="D652" s="58" t="str">
        <f t="shared" si="64"/>
        <v>B</v>
      </c>
      <c r="E652" s="59">
        <v>7</v>
      </c>
      <c r="F652" s="59">
        <v>31</v>
      </c>
      <c r="G652" s="59"/>
      <c r="H652" s="59">
        <v>34</v>
      </c>
      <c r="I652" s="59">
        <v>25</v>
      </c>
      <c r="J652" s="59"/>
      <c r="K652" s="61">
        <v>7</v>
      </c>
      <c r="L652" t="s">
        <v>152</v>
      </c>
    </row>
    <row r="653" spans="1:12" outlineLevel="1" x14ac:dyDescent="0.25">
      <c r="A653" s="52">
        <f t="shared" si="65"/>
        <v>38</v>
      </c>
      <c r="B653" s="52" t="str">
        <f t="shared" si="66"/>
        <v/>
      </c>
      <c r="C653" s="58">
        <f t="shared" si="63"/>
        <v>8</v>
      </c>
      <c r="D653" s="58" t="str">
        <f t="shared" si="64"/>
        <v>B</v>
      </c>
      <c r="E653" s="59">
        <v>20</v>
      </c>
      <c r="F653" s="59">
        <v>37</v>
      </c>
      <c r="G653" s="59"/>
      <c r="H653" s="59">
        <v>22</v>
      </c>
      <c r="I653" s="59">
        <v>29</v>
      </c>
      <c r="J653" s="59"/>
      <c r="K653" s="61">
        <v>8</v>
      </c>
      <c r="L653" t="s">
        <v>152</v>
      </c>
    </row>
    <row r="654" spans="1:12" outlineLevel="1" x14ac:dyDescent="0.25">
      <c r="A654" s="52">
        <f t="shared" si="65"/>
        <v>38</v>
      </c>
      <c r="B654" s="52" t="str">
        <f t="shared" si="66"/>
        <v/>
      </c>
      <c r="C654" s="58">
        <f t="shared" si="63"/>
        <v>9</v>
      </c>
      <c r="D654" s="58" t="str">
        <f t="shared" si="64"/>
        <v>B</v>
      </c>
      <c r="E654" s="59">
        <v>1</v>
      </c>
      <c r="F654" s="59">
        <v>14</v>
      </c>
      <c r="G654" s="59"/>
      <c r="H654" s="59">
        <v>17</v>
      </c>
      <c r="I654" s="59">
        <v>30</v>
      </c>
      <c r="J654" s="59"/>
      <c r="K654" s="61">
        <v>9</v>
      </c>
      <c r="L654" t="s">
        <v>152</v>
      </c>
    </row>
    <row r="655" spans="1:12" outlineLevel="1" x14ac:dyDescent="0.25">
      <c r="A655" s="52">
        <f t="shared" si="65"/>
        <v>38</v>
      </c>
      <c r="B655" s="52" t="str">
        <f t="shared" si="66"/>
        <v/>
      </c>
      <c r="C655" s="58">
        <f t="shared" si="63"/>
        <v>1</v>
      </c>
      <c r="D655" s="58" t="str">
        <f t="shared" si="64"/>
        <v>C</v>
      </c>
      <c r="E655" s="59">
        <v>1</v>
      </c>
      <c r="F655" s="59">
        <v>27</v>
      </c>
      <c r="G655" s="59">
        <v>19</v>
      </c>
      <c r="H655" s="59">
        <v>3</v>
      </c>
      <c r="I655" s="59">
        <v>15</v>
      </c>
      <c r="J655" s="59">
        <v>38</v>
      </c>
      <c r="K655" s="61">
        <v>1</v>
      </c>
      <c r="L655" t="s">
        <v>153</v>
      </c>
    </row>
    <row r="656" spans="1:12" outlineLevel="1" x14ac:dyDescent="0.25">
      <c r="A656" s="52">
        <f t="shared" si="65"/>
        <v>38</v>
      </c>
      <c r="B656" s="52" t="str">
        <f t="shared" si="66"/>
        <v/>
      </c>
      <c r="C656" s="58">
        <f t="shared" si="63"/>
        <v>2</v>
      </c>
      <c r="D656" s="58" t="str">
        <f t="shared" si="64"/>
        <v>C</v>
      </c>
      <c r="E656" s="59">
        <v>12</v>
      </c>
      <c r="F656" s="59">
        <v>20</v>
      </c>
      <c r="G656" s="59"/>
      <c r="H656" s="59">
        <v>17</v>
      </c>
      <c r="I656" s="59">
        <v>23</v>
      </c>
      <c r="J656" s="59"/>
      <c r="K656" s="61">
        <v>2</v>
      </c>
      <c r="L656" t="s">
        <v>153</v>
      </c>
    </row>
    <row r="657" spans="1:12" outlineLevel="1" x14ac:dyDescent="0.25">
      <c r="A657" s="52">
        <f t="shared" si="65"/>
        <v>38</v>
      </c>
      <c r="B657" s="52" t="str">
        <f t="shared" si="66"/>
        <v/>
      </c>
      <c r="C657" s="58">
        <f t="shared" si="63"/>
        <v>3</v>
      </c>
      <c r="D657" s="58" t="str">
        <f t="shared" si="64"/>
        <v>C</v>
      </c>
      <c r="E657" s="59">
        <v>30</v>
      </c>
      <c r="F657" s="59">
        <v>35</v>
      </c>
      <c r="G657" s="59"/>
      <c r="H657" s="59">
        <v>31</v>
      </c>
      <c r="I657" s="59">
        <v>36</v>
      </c>
      <c r="J657" s="59"/>
      <c r="K657" s="61">
        <v>3</v>
      </c>
      <c r="L657" t="s">
        <v>153</v>
      </c>
    </row>
    <row r="658" spans="1:12" outlineLevel="1" x14ac:dyDescent="0.25">
      <c r="A658" s="52">
        <f t="shared" si="65"/>
        <v>38</v>
      </c>
      <c r="B658" s="52" t="str">
        <f t="shared" si="66"/>
        <v/>
      </c>
      <c r="C658" s="58">
        <f t="shared" si="63"/>
        <v>4</v>
      </c>
      <c r="D658" s="58" t="str">
        <f t="shared" si="64"/>
        <v>C</v>
      </c>
      <c r="E658" s="59">
        <v>6</v>
      </c>
      <c r="F658" s="59">
        <v>32</v>
      </c>
      <c r="G658" s="59"/>
      <c r="H658" s="59">
        <v>7</v>
      </c>
      <c r="I658" s="59">
        <v>26</v>
      </c>
      <c r="J658" s="59"/>
      <c r="K658" s="61">
        <v>4</v>
      </c>
      <c r="L658" t="s">
        <v>153</v>
      </c>
    </row>
    <row r="659" spans="1:12" outlineLevel="1" x14ac:dyDescent="0.25">
      <c r="A659" s="52">
        <f t="shared" si="65"/>
        <v>38</v>
      </c>
      <c r="B659" s="52" t="str">
        <f t="shared" si="66"/>
        <v/>
      </c>
      <c r="C659" s="58">
        <f t="shared" si="63"/>
        <v>5</v>
      </c>
      <c r="D659" s="58" t="str">
        <f t="shared" si="64"/>
        <v>C</v>
      </c>
      <c r="E659" s="59">
        <v>8</v>
      </c>
      <c r="F659" s="59">
        <v>33</v>
      </c>
      <c r="G659" s="59"/>
      <c r="H659" s="59">
        <v>10</v>
      </c>
      <c r="I659" s="59">
        <v>34</v>
      </c>
      <c r="J659" s="59"/>
      <c r="K659" s="61">
        <v>5</v>
      </c>
      <c r="L659" t="s">
        <v>153</v>
      </c>
    </row>
    <row r="660" spans="1:12" outlineLevel="1" x14ac:dyDescent="0.25">
      <c r="A660" s="52">
        <f t="shared" si="65"/>
        <v>38</v>
      </c>
      <c r="B660" s="52" t="str">
        <f t="shared" si="66"/>
        <v/>
      </c>
      <c r="C660" s="58">
        <f t="shared" si="63"/>
        <v>6</v>
      </c>
      <c r="D660" s="58" t="str">
        <f t="shared" si="64"/>
        <v>C</v>
      </c>
      <c r="E660" s="59">
        <v>2</v>
      </c>
      <c r="F660" s="59">
        <v>22</v>
      </c>
      <c r="G660" s="59"/>
      <c r="H660" s="59">
        <v>5</v>
      </c>
      <c r="I660" s="59">
        <v>14</v>
      </c>
      <c r="J660" s="59"/>
      <c r="K660" s="61">
        <v>6</v>
      </c>
      <c r="L660" t="s">
        <v>153</v>
      </c>
    </row>
    <row r="661" spans="1:12" outlineLevel="1" x14ac:dyDescent="0.25">
      <c r="A661" s="52">
        <f t="shared" si="65"/>
        <v>38</v>
      </c>
      <c r="B661" s="52" t="str">
        <f t="shared" si="66"/>
        <v/>
      </c>
      <c r="C661" s="58">
        <f t="shared" si="63"/>
        <v>7</v>
      </c>
      <c r="D661" s="58" t="str">
        <f t="shared" si="64"/>
        <v>C</v>
      </c>
      <c r="E661" s="59">
        <v>4</v>
      </c>
      <c r="F661" s="59">
        <v>11</v>
      </c>
      <c r="G661" s="59"/>
      <c r="H661" s="59">
        <v>9</v>
      </c>
      <c r="I661" s="59">
        <v>25</v>
      </c>
      <c r="J661" s="59"/>
      <c r="K661" s="61">
        <v>7</v>
      </c>
      <c r="L661" t="s">
        <v>153</v>
      </c>
    </row>
    <row r="662" spans="1:12" outlineLevel="1" x14ac:dyDescent="0.25">
      <c r="A662" s="52">
        <f t="shared" si="65"/>
        <v>38</v>
      </c>
      <c r="B662" s="52" t="str">
        <f t="shared" si="66"/>
        <v/>
      </c>
      <c r="C662" s="58">
        <f t="shared" si="63"/>
        <v>8</v>
      </c>
      <c r="D662" s="58" t="str">
        <f t="shared" si="64"/>
        <v>C</v>
      </c>
      <c r="E662" s="59">
        <v>24</v>
      </c>
      <c r="F662" s="59">
        <v>29</v>
      </c>
      <c r="G662" s="59"/>
      <c r="H662" s="59">
        <v>13</v>
      </c>
      <c r="I662" s="59">
        <v>16</v>
      </c>
      <c r="J662" s="59"/>
      <c r="K662" s="61">
        <v>8</v>
      </c>
      <c r="L662" t="s">
        <v>153</v>
      </c>
    </row>
    <row r="663" spans="1:12" outlineLevel="1" x14ac:dyDescent="0.25">
      <c r="A663" s="52">
        <f t="shared" si="65"/>
        <v>38</v>
      </c>
      <c r="B663" s="52" t="str">
        <f t="shared" si="66"/>
        <v/>
      </c>
      <c r="C663" s="58">
        <f t="shared" si="63"/>
        <v>9</v>
      </c>
      <c r="D663" s="58" t="str">
        <f t="shared" si="64"/>
        <v>C</v>
      </c>
      <c r="E663" s="59">
        <v>18</v>
      </c>
      <c r="F663" s="59">
        <v>37</v>
      </c>
      <c r="G663" s="59"/>
      <c r="H663" s="59">
        <v>21</v>
      </c>
      <c r="I663" s="59">
        <v>28</v>
      </c>
      <c r="J663" s="59"/>
      <c r="K663" s="61">
        <v>9</v>
      </c>
      <c r="L663" t="s">
        <v>153</v>
      </c>
    </row>
    <row r="664" spans="1:12" outlineLevel="1" x14ac:dyDescent="0.25">
      <c r="A664" s="52">
        <f t="shared" si="65"/>
        <v>38</v>
      </c>
      <c r="B664" s="52" t="str">
        <f t="shared" si="66"/>
        <v/>
      </c>
      <c r="C664" s="58">
        <f t="shared" si="63"/>
        <v>1</v>
      </c>
      <c r="D664" s="58" t="str">
        <f t="shared" si="64"/>
        <v>D</v>
      </c>
      <c r="E664" s="58">
        <v>3</v>
      </c>
      <c r="F664" s="58">
        <v>25</v>
      </c>
      <c r="G664" s="58">
        <v>26</v>
      </c>
      <c r="H664" s="58">
        <v>13</v>
      </c>
      <c r="I664" s="58">
        <v>19</v>
      </c>
      <c r="J664" s="58">
        <v>22</v>
      </c>
      <c r="K664" s="61">
        <v>1</v>
      </c>
      <c r="L664" t="s">
        <v>154</v>
      </c>
    </row>
    <row r="665" spans="1:12" outlineLevel="1" x14ac:dyDescent="0.25">
      <c r="A665" s="52">
        <f t="shared" si="65"/>
        <v>38</v>
      </c>
      <c r="B665" s="52" t="str">
        <f t="shared" si="66"/>
        <v/>
      </c>
      <c r="C665" s="58">
        <f t="shared" si="63"/>
        <v>2</v>
      </c>
      <c r="D665" s="58" t="str">
        <f t="shared" si="64"/>
        <v>D</v>
      </c>
      <c r="E665" s="58">
        <v>7</v>
      </c>
      <c r="F665" s="58">
        <v>16</v>
      </c>
      <c r="G665" s="58"/>
      <c r="H665" s="58">
        <v>9</v>
      </c>
      <c r="I665" s="58">
        <v>37</v>
      </c>
      <c r="J665" s="58"/>
      <c r="K665" s="61">
        <v>2</v>
      </c>
      <c r="L665" t="s">
        <v>154</v>
      </c>
    </row>
    <row r="666" spans="1:12" outlineLevel="1" x14ac:dyDescent="0.25">
      <c r="A666" s="52">
        <f t="shared" si="65"/>
        <v>38</v>
      </c>
      <c r="B666" s="52" t="str">
        <f t="shared" si="66"/>
        <v/>
      </c>
      <c r="C666" s="58">
        <f t="shared" si="63"/>
        <v>3</v>
      </c>
      <c r="D666" s="58" t="str">
        <f t="shared" si="64"/>
        <v>D</v>
      </c>
      <c r="E666" s="58">
        <v>6</v>
      </c>
      <c r="F666" s="58">
        <v>10</v>
      </c>
      <c r="G666" s="58"/>
      <c r="H666" s="58">
        <v>23</v>
      </c>
      <c r="I666" s="58">
        <v>31</v>
      </c>
      <c r="J666" s="58"/>
      <c r="K666" s="61">
        <v>3</v>
      </c>
      <c r="L666" t="s">
        <v>154</v>
      </c>
    </row>
    <row r="667" spans="1:12" outlineLevel="1" x14ac:dyDescent="0.25">
      <c r="A667" s="52">
        <f t="shared" si="65"/>
        <v>38</v>
      </c>
      <c r="B667" s="52" t="str">
        <f t="shared" si="66"/>
        <v/>
      </c>
      <c r="C667" s="58">
        <f t="shared" si="63"/>
        <v>4</v>
      </c>
      <c r="D667" s="58" t="str">
        <f t="shared" si="64"/>
        <v>D</v>
      </c>
      <c r="E667" s="58">
        <v>27</v>
      </c>
      <c r="F667" s="58">
        <v>28</v>
      </c>
      <c r="G667" s="58"/>
      <c r="H667" s="58">
        <v>29</v>
      </c>
      <c r="I667" s="58">
        <v>30</v>
      </c>
      <c r="J667" s="58"/>
      <c r="K667" s="61">
        <v>4</v>
      </c>
      <c r="L667" t="s">
        <v>154</v>
      </c>
    </row>
    <row r="668" spans="1:12" outlineLevel="1" x14ac:dyDescent="0.25">
      <c r="A668" s="52">
        <f t="shared" si="65"/>
        <v>38</v>
      </c>
      <c r="B668" s="52" t="str">
        <f t="shared" si="66"/>
        <v/>
      </c>
      <c r="C668" s="58">
        <f t="shared" si="63"/>
        <v>5</v>
      </c>
      <c r="D668" s="58" t="str">
        <f t="shared" si="64"/>
        <v>D</v>
      </c>
      <c r="E668" s="58">
        <v>2</v>
      </c>
      <c r="F668" s="58">
        <v>8</v>
      </c>
      <c r="G668" s="58"/>
      <c r="H668" s="58">
        <v>18</v>
      </c>
      <c r="I668" s="58">
        <v>38</v>
      </c>
      <c r="J668" s="58"/>
      <c r="K668" s="61">
        <v>5</v>
      </c>
      <c r="L668" t="s">
        <v>154</v>
      </c>
    </row>
    <row r="669" spans="1:12" outlineLevel="1" x14ac:dyDescent="0.25">
      <c r="A669" s="52">
        <f t="shared" si="65"/>
        <v>38</v>
      </c>
      <c r="B669" s="52" t="str">
        <f t="shared" si="66"/>
        <v/>
      </c>
      <c r="C669" s="58">
        <f t="shared" si="63"/>
        <v>6</v>
      </c>
      <c r="D669" s="58" t="str">
        <f t="shared" si="64"/>
        <v>D</v>
      </c>
      <c r="E669" s="58">
        <v>14</v>
      </c>
      <c r="F669" s="58">
        <v>35</v>
      </c>
      <c r="G669" s="58"/>
      <c r="H669" s="58">
        <v>4</v>
      </c>
      <c r="I669" s="58">
        <v>21</v>
      </c>
      <c r="J669" s="58"/>
      <c r="K669" s="61">
        <v>6</v>
      </c>
      <c r="L669" t="s">
        <v>154</v>
      </c>
    </row>
    <row r="670" spans="1:12" outlineLevel="1" x14ac:dyDescent="0.25">
      <c r="A670" s="52">
        <f t="shared" si="65"/>
        <v>38</v>
      </c>
      <c r="B670" s="52" t="str">
        <f t="shared" si="66"/>
        <v/>
      </c>
      <c r="C670" s="58">
        <f t="shared" si="63"/>
        <v>7</v>
      </c>
      <c r="D670" s="58" t="str">
        <f t="shared" si="64"/>
        <v>D</v>
      </c>
      <c r="E670" s="58">
        <v>15</v>
      </c>
      <c r="F670" s="58">
        <v>17</v>
      </c>
      <c r="G670" s="58"/>
      <c r="H670" s="58">
        <v>24</v>
      </c>
      <c r="I670" s="58">
        <v>32</v>
      </c>
      <c r="J670" s="58"/>
      <c r="K670" s="61">
        <v>7</v>
      </c>
      <c r="L670" t="s">
        <v>154</v>
      </c>
    </row>
    <row r="671" spans="1:12" outlineLevel="1" x14ac:dyDescent="0.25">
      <c r="A671" s="52">
        <f t="shared" si="65"/>
        <v>38</v>
      </c>
      <c r="B671" s="52" t="str">
        <f t="shared" si="66"/>
        <v/>
      </c>
      <c r="C671" s="58">
        <f t="shared" si="63"/>
        <v>8</v>
      </c>
      <c r="D671" s="58" t="str">
        <f t="shared" si="64"/>
        <v>D</v>
      </c>
      <c r="E671" s="58">
        <v>11</v>
      </c>
      <c r="F671" s="58">
        <v>34</v>
      </c>
      <c r="G671" s="58"/>
      <c r="H671" s="58">
        <v>5</v>
      </c>
      <c r="I671" s="58">
        <v>20</v>
      </c>
      <c r="J671" s="58"/>
      <c r="K671" s="61">
        <v>8</v>
      </c>
      <c r="L671" t="s">
        <v>154</v>
      </c>
    </row>
    <row r="672" spans="1:12" ht="15.75" outlineLevel="1" thickBot="1" x14ac:dyDescent="0.3">
      <c r="A672" s="52">
        <f t="shared" si="65"/>
        <v>38</v>
      </c>
      <c r="B672" s="52" t="str">
        <f t="shared" si="66"/>
        <v/>
      </c>
      <c r="C672" s="58">
        <f t="shared" si="63"/>
        <v>9</v>
      </c>
      <c r="D672" s="58" t="str">
        <f t="shared" si="64"/>
        <v>D</v>
      </c>
      <c r="E672" s="58">
        <v>1</v>
      </c>
      <c r="F672" s="58">
        <v>12</v>
      </c>
      <c r="G672" s="58"/>
      <c r="H672" s="58">
        <v>33</v>
      </c>
      <c r="I672" s="58">
        <v>36</v>
      </c>
      <c r="J672" s="58"/>
      <c r="K672" s="61">
        <v>9</v>
      </c>
      <c r="L672" t="s">
        <v>154</v>
      </c>
    </row>
    <row r="673" spans="1:13" ht="15.75" outlineLevel="1" thickTop="1" x14ac:dyDescent="0.25">
      <c r="A673" s="64">
        <v>39</v>
      </c>
      <c r="B673" s="64" t="str">
        <f t="shared" si="66"/>
        <v/>
      </c>
      <c r="C673" s="62">
        <f t="shared" si="63"/>
        <v>1</v>
      </c>
      <c r="D673" s="62" t="str">
        <f t="shared" si="64"/>
        <v>A</v>
      </c>
      <c r="E673" s="63">
        <v>2</v>
      </c>
      <c r="F673" s="63">
        <v>9</v>
      </c>
      <c r="G673" s="63">
        <v>20</v>
      </c>
      <c r="H673" s="63">
        <v>19</v>
      </c>
      <c r="I673" s="63">
        <v>27</v>
      </c>
      <c r="J673" s="63">
        <v>32</v>
      </c>
      <c r="K673" s="61">
        <v>1</v>
      </c>
      <c r="L673" t="s">
        <v>151</v>
      </c>
      <c r="M673" s="186" t="s">
        <v>281</v>
      </c>
    </row>
    <row r="674" spans="1:13" outlineLevel="1" x14ac:dyDescent="0.25">
      <c r="A674" s="64">
        <f t="shared" ref="A674:A708" si="67">A673</f>
        <v>39</v>
      </c>
      <c r="B674" s="64" t="str">
        <f t="shared" si="66"/>
        <v/>
      </c>
      <c r="C674" s="62">
        <f t="shared" si="63"/>
        <v>2</v>
      </c>
      <c r="D674" s="62" t="str">
        <f t="shared" si="64"/>
        <v>A</v>
      </c>
      <c r="E674" s="63">
        <v>5</v>
      </c>
      <c r="F674" s="63">
        <v>17</v>
      </c>
      <c r="G674" s="63">
        <v>39</v>
      </c>
      <c r="H674" s="63">
        <v>7</v>
      </c>
      <c r="I674" s="63">
        <v>28</v>
      </c>
      <c r="J674" s="63"/>
      <c r="K674" s="61">
        <v>2</v>
      </c>
      <c r="L674" t="s">
        <v>151</v>
      </c>
    </row>
    <row r="675" spans="1:13" outlineLevel="1" x14ac:dyDescent="0.25">
      <c r="A675" s="64">
        <f t="shared" si="67"/>
        <v>39</v>
      </c>
      <c r="B675" s="64" t="str">
        <f t="shared" si="66"/>
        <v/>
      </c>
      <c r="C675" s="62">
        <f t="shared" si="63"/>
        <v>3</v>
      </c>
      <c r="D675" s="62" t="str">
        <f t="shared" si="64"/>
        <v>A</v>
      </c>
      <c r="E675" s="63">
        <v>4</v>
      </c>
      <c r="F675" s="63">
        <v>10</v>
      </c>
      <c r="G675" s="63"/>
      <c r="H675" s="63">
        <v>8</v>
      </c>
      <c r="I675" s="63">
        <v>29</v>
      </c>
      <c r="J675" s="63"/>
      <c r="K675" s="61">
        <v>3</v>
      </c>
      <c r="L675" t="s">
        <v>151</v>
      </c>
    </row>
    <row r="676" spans="1:13" outlineLevel="1" x14ac:dyDescent="0.25">
      <c r="A676" s="64">
        <f t="shared" si="67"/>
        <v>39</v>
      </c>
      <c r="B676" s="64" t="str">
        <f t="shared" si="66"/>
        <v/>
      </c>
      <c r="C676" s="62">
        <f t="shared" si="63"/>
        <v>4</v>
      </c>
      <c r="D676" s="62" t="str">
        <f t="shared" si="64"/>
        <v>A</v>
      </c>
      <c r="E676" s="63">
        <v>25</v>
      </c>
      <c r="F676" s="63">
        <v>33</v>
      </c>
      <c r="G676" s="63"/>
      <c r="H676" s="63">
        <v>21</v>
      </c>
      <c r="I676" s="63">
        <v>35</v>
      </c>
      <c r="J676" s="63"/>
      <c r="K676" s="61">
        <v>4</v>
      </c>
      <c r="L676" t="s">
        <v>151</v>
      </c>
    </row>
    <row r="677" spans="1:13" outlineLevel="1" x14ac:dyDescent="0.25">
      <c r="A677" s="64">
        <f t="shared" si="67"/>
        <v>39</v>
      </c>
      <c r="B677" s="64" t="str">
        <f t="shared" si="66"/>
        <v/>
      </c>
      <c r="C677" s="62">
        <f t="shared" si="63"/>
        <v>5</v>
      </c>
      <c r="D677" s="62" t="str">
        <f t="shared" si="64"/>
        <v>A</v>
      </c>
      <c r="E677" s="63">
        <v>34</v>
      </c>
      <c r="F677" s="63">
        <v>36</v>
      </c>
      <c r="G677" s="63"/>
      <c r="H677" s="63">
        <v>18</v>
      </c>
      <c r="I677" s="63">
        <v>30</v>
      </c>
      <c r="J677" s="63"/>
      <c r="K677" s="61">
        <v>5</v>
      </c>
      <c r="L677" t="s">
        <v>151</v>
      </c>
    </row>
    <row r="678" spans="1:13" outlineLevel="1" x14ac:dyDescent="0.25">
      <c r="A678" s="64">
        <f t="shared" si="67"/>
        <v>39</v>
      </c>
      <c r="B678" s="64" t="str">
        <f t="shared" si="66"/>
        <v/>
      </c>
      <c r="C678" s="62">
        <f t="shared" ref="C678:C741" si="68">K678</f>
        <v>6</v>
      </c>
      <c r="D678" s="62" t="str">
        <f t="shared" ref="D678:D741" si="69">IF(C678="","",L678)</f>
        <v>A</v>
      </c>
      <c r="E678" s="63">
        <v>13</v>
      </c>
      <c r="F678" s="63">
        <v>22</v>
      </c>
      <c r="G678" s="63"/>
      <c r="H678" s="63">
        <v>1</v>
      </c>
      <c r="I678" s="63">
        <v>16</v>
      </c>
      <c r="J678" s="63"/>
      <c r="K678" s="61">
        <v>6</v>
      </c>
      <c r="L678" t="s">
        <v>151</v>
      </c>
    </row>
    <row r="679" spans="1:13" outlineLevel="1" x14ac:dyDescent="0.25">
      <c r="A679" s="64">
        <f t="shared" si="67"/>
        <v>39</v>
      </c>
      <c r="B679" s="64" t="str">
        <f t="shared" si="66"/>
        <v/>
      </c>
      <c r="C679" s="62">
        <f t="shared" si="68"/>
        <v>7</v>
      </c>
      <c r="D679" s="62" t="str">
        <f t="shared" si="69"/>
        <v>A</v>
      </c>
      <c r="E679" s="63">
        <v>3</v>
      </c>
      <c r="F679" s="63">
        <v>23</v>
      </c>
      <c r="G679" s="63"/>
      <c r="H679" s="63">
        <v>15</v>
      </c>
      <c r="I679" s="63">
        <v>37</v>
      </c>
      <c r="J679" s="63"/>
      <c r="K679" s="61">
        <v>7</v>
      </c>
      <c r="L679" t="s">
        <v>151</v>
      </c>
    </row>
    <row r="680" spans="1:13" outlineLevel="1" x14ac:dyDescent="0.25">
      <c r="A680" s="64">
        <f t="shared" si="67"/>
        <v>39</v>
      </c>
      <c r="B680" s="64" t="str">
        <f t="shared" si="66"/>
        <v/>
      </c>
      <c r="C680" s="62">
        <f t="shared" si="68"/>
        <v>8</v>
      </c>
      <c r="D680" s="62" t="str">
        <f t="shared" si="69"/>
        <v>A</v>
      </c>
      <c r="E680" s="63">
        <v>11</v>
      </c>
      <c r="F680" s="63">
        <v>31</v>
      </c>
      <c r="G680" s="63"/>
      <c r="H680" s="63">
        <v>6</v>
      </c>
      <c r="I680" s="63">
        <v>12</v>
      </c>
      <c r="J680" s="63"/>
      <c r="K680" s="61">
        <v>8</v>
      </c>
      <c r="L680" t="s">
        <v>151</v>
      </c>
    </row>
    <row r="681" spans="1:13" outlineLevel="1" x14ac:dyDescent="0.25">
      <c r="A681" s="64">
        <f t="shared" si="67"/>
        <v>39</v>
      </c>
      <c r="B681" s="64" t="str">
        <f t="shared" si="66"/>
        <v/>
      </c>
      <c r="C681" s="62">
        <f t="shared" si="68"/>
        <v>9</v>
      </c>
      <c r="D681" s="62" t="str">
        <f t="shared" si="69"/>
        <v>A</v>
      </c>
      <c r="E681" s="63">
        <v>26</v>
      </c>
      <c r="F681" s="63">
        <v>38</v>
      </c>
      <c r="G681" s="63"/>
      <c r="H681" s="63">
        <v>14</v>
      </c>
      <c r="I681" s="63">
        <v>24</v>
      </c>
      <c r="J681" s="63"/>
      <c r="K681" s="61">
        <v>9</v>
      </c>
      <c r="L681" t="s">
        <v>151</v>
      </c>
    </row>
    <row r="682" spans="1:13" outlineLevel="1" x14ac:dyDescent="0.25">
      <c r="A682" s="64">
        <f t="shared" si="67"/>
        <v>39</v>
      </c>
      <c r="B682" s="64" t="str">
        <f t="shared" si="66"/>
        <v/>
      </c>
      <c r="C682" s="62">
        <f t="shared" si="68"/>
        <v>1</v>
      </c>
      <c r="D682" s="62" t="str">
        <f t="shared" si="69"/>
        <v>B</v>
      </c>
      <c r="E682" s="63">
        <v>10</v>
      </c>
      <c r="F682" s="63">
        <v>21</v>
      </c>
      <c r="G682" s="63">
        <v>38</v>
      </c>
      <c r="H682" s="63">
        <v>1</v>
      </c>
      <c r="I682" s="63">
        <v>4</v>
      </c>
      <c r="J682" s="63">
        <v>23</v>
      </c>
      <c r="K682" s="61">
        <v>1</v>
      </c>
      <c r="L682" t="s">
        <v>152</v>
      </c>
    </row>
    <row r="683" spans="1:13" outlineLevel="1" x14ac:dyDescent="0.25">
      <c r="A683" s="64">
        <f t="shared" si="67"/>
        <v>39</v>
      </c>
      <c r="B683" s="64" t="str">
        <f t="shared" si="66"/>
        <v/>
      </c>
      <c r="C683" s="62">
        <f t="shared" si="68"/>
        <v>2</v>
      </c>
      <c r="D683" s="62" t="str">
        <f t="shared" si="69"/>
        <v>B</v>
      </c>
      <c r="E683" s="63">
        <v>33</v>
      </c>
      <c r="F683" s="63">
        <v>37</v>
      </c>
      <c r="G683" s="63">
        <v>14</v>
      </c>
      <c r="H683" s="63">
        <v>9</v>
      </c>
      <c r="I683" s="63">
        <v>25</v>
      </c>
      <c r="J683" s="63"/>
      <c r="K683" s="61">
        <v>2</v>
      </c>
      <c r="L683" t="s">
        <v>152</v>
      </c>
    </row>
    <row r="684" spans="1:13" outlineLevel="1" x14ac:dyDescent="0.25">
      <c r="A684" s="64">
        <f t="shared" si="67"/>
        <v>39</v>
      </c>
      <c r="B684" s="64" t="str">
        <f t="shared" si="66"/>
        <v/>
      </c>
      <c r="C684" s="62">
        <f t="shared" si="68"/>
        <v>3</v>
      </c>
      <c r="D684" s="62" t="str">
        <f t="shared" si="69"/>
        <v>B</v>
      </c>
      <c r="E684" s="63">
        <v>3</v>
      </c>
      <c r="F684" s="63">
        <v>7</v>
      </c>
      <c r="G684" s="63"/>
      <c r="H684" s="63">
        <v>2</v>
      </c>
      <c r="I684" s="63">
        <v>11</v>
      </c>
      <c r="J684" s="63"/>
      <c r="K684" s="61">
        <v>3</v>
      </c>
      <c r="L684" t="s">
        <v>152</v>
      </c>
    </row>
    <row r="685" spans="1:13" outlineLevel="1" x14ac:dyDescent="0.25">
      <c r="A685" s="64">
        <f t="shared" si="67"/>
        <v>39</v>
      </c>
      <c r="B685" s="64" t="str">
        <f t="shared" si="66"/>
        <v/>
      </c>
      <c r="C685" s="62">
        <f t="shared" si="68"/>
        <v>4</v>
      </c>
      <c r="D685" s="62" t="str">
        <f t="shared" si="69"/>
        <v>B</v>
      </c>
      <c r="E685" s="63">
        <v>19</v>
      </c>
      <c r="F685" s="63">
        <v>30</v>
      </c>
      <c r="G685" s="63"/>
      <c r="H685" s="63">
        <v>24</v>
      </c>
      <c r="I685" s="63">
        <v>39</v>
      </c>
      <c r="J685" s="63"/>
      <c r="K685" s="61">
        <v>4</v>
      </c>
      <c r="L685" t="s">
        <v>152</v>
      </c>
    </row>
    <row r="686" spans="1:13" outlineLevel="1" x14ac:dyDescent="0.25">
      <c r="A686" s="64">
        <f t="shared" si="67"/>
        <v>39</v>
      </c>
      <c r="B686" s="64" t="str">
        <f t="shared" si="66"/>
        <v/>
      </c>
      <c r="C686" s="62">
        <f t="shared" si="68"/>
        <v>5</v>
      </c>
      <c r="D686" s="62" t="str">
        <f t="shared" si="69"/>
        <v>B</v>
      </c>
      <c r="E686" s="63">
        <v>16</v>
      </c>
      <c r="F686" s="63">
        <v>26</v>
      </c>
      <c r="G686" s="63"/>
      <c r="H686" s="63">
        <v>5</v>
      </c>
      <c r="I686" s="63">
        <v>20</v>
      </c>
      <c r="J686" s="63"/>
      <c r="K686" s="61">
        <v>5</v>
      </c>
      <c r="L686" t="s">
        <v>152</v>
      </c>
    </row>
    <row r="687" spans="1:13" outlineLevel="1" x14ac:dyDescent="0.25">
      <c r="A687" s="64">
        <f t="shared" si="67"/>
        <v>39</v>
      </c>
      <c r="B687" s="64" t="str">
        <f t="shared" si="66"/>
        <v/>
      </c>
      <c r="C687" s="62">
        <f t="shared" si="68"/>
        <v>6</v>
      </c>
      <c r="D687" s="62" t="str">
        <f t="shared" si="69"/>
        <v>B</v>
      </c>
      <c r="E687" s="63">
        <v>15</v>
      </c>
      <c r="F687" s="63">
        <v>22</v>
      </c>
      <c r="G687" s="63"/>
      <c r="H687" s="63">
        <v>17</v>
      </c>
      <c r="I687" s="63">
        <v>32</v>
      </c>
      <c r="J687" s="63"/>
      <c r="K687" s="61">
        <v>6</v>
      </c>
      <c r="L687" t="s">
        <v>152</v>
      </c>
    </row>
    <row r="688" spans="1:13" outlineLevel="1" x14ac:dyDescent="0.25">
      <c r="A688" s="64">
        <f t="shared" si="67"/>
        <v>39</v>
      </c>
      <c r="B688" s="64" t="str">
        <f t="shared" si="66"/>
        <v/>
      </c>
      <c r="C688" s="62">
        <f t="shared" si="68"/>
        <v>7</v>
      </c>
      <c r="D688" s="62" t="str">
        <f t="shared" si="69"/>
        <v>B</v>
      </c>
      <c r="E688" s="63">
        <v>27</v>
      </c>
      <c r="F688" s="63">
        <v>31</v>
      </c>
      <c r="G688" s="63"/>
      <c r="H688" s="63">
        <v>28</v>
      </c>
      <c r="I688" s="63">
        <v>36</v>
      </c>
      <c r="J688" s="63"/>
      <c r="K688" s="61">
        <v>7</v>
      </c>
      <c r="L688" t="s">
        <v>152</v>
      </c>
    </row>
    <row r="689" spans="1:12" outlineLevel="1" x14ac:dyDescent="0.25">
      <c r="A689" s="64">
        <f t="shared" si="67"/>
        <v>39</v>
      </c>
      <c r="B689" s="64" t="str">
        <f t="shared" si="66"/>
        <v/>
      </c>
      <c r="C689" s="62">
        <f t="shared" si="68"/>
        <v>8</v>
      </c>
      <c r="D689" s="62" t="str">
        <f t="shared" si="69"/>
        <v>B</v>
      </c>
      <c r="E689" s="63">
        <v>18</v>
      </c>
      <c r="F689" s="63">
        <v>35</v>
      </c>
      <c r="G689" s="63"/>
      <c r="H689" s="63">
        <v>8</v>
      </c>
      <c r="I689" s="63">
        <v>12</v>
      </c>
      <c r="J689" s="63"/>
      <c r="K689" s="61">
        <v>8</v>
      </c>
      <c r="L689" t="s">
        <v>152</v>
      </c>
    </row>
    <row r="690" spans="1:12" outlineLevel="1" x14ac:dyDescent="0.25">
      <c r="A690" s="64">
        <f t="shared" si="67"/>
        <v>39</v>
      </c>
      <c r="B690" s="64" t="str">
        <f t="shared" si="66"/>
        <v/>
      </c>
      <c r="C690" s="62">
        <f t="shared" si="68"/>
        <v>9</v>
      </c>
      <c r="D690" s="62" t="str">
        <f t="shared" si="69"/>
        <v>B</v>
      </c>
      <c r="E690" s="63">
        <v>6</v>
      </c>
      <c r="F690" s="63">
        <v>13</v>
      </c>
      <c r="G690" s="63"/>
      <c r="H690" s="63">
        <v>29</v>
      </c>
      <c r="I690" s="63">
        <v>34</v>
      </c>
      <c r="J690" s="63"/>
      <c r="K690" s="61">
        <v>9</v>
      </c>
      <c r="L690" t="s">
        <v>152</v>
      </c>
    </row>
    <row r="691" spans="1:12" outlineLevel="1" x14ac:dyDescent="0.25">
      <c r="A691" s="64">
        <f t="shared" si="67"/>
        <v>39</v>
      </c>
      <c r="B691" s="64" t="str">
        <f t="shared" si="66"/>
        <v/>
      </c>
      <c r="C691" s="62">
        <f t="shared" si="68"/>
        <v>1</v>
      </c>
      <c r="D691" s="62" t="str">
        <f t="shared" si="69"/>
        <v>C</v>
      </c>
      <c r="E691" s="63">
        <v>15</v>
      </c>
      <c r="F691" s="63">
        <v>28</v>
      </c>
      <c r="G691" s="63">
        <v>36</v>
      </c>
      <c r="H691" s="63">
        <v>7</v>
      </c>
      <c r="I691" s="63">
        <v>8</v>
      </c>
      <c r="J691" s="63">
        <v>16</v>
      </c>
      <c r="K691" s="61">
        <v>1</v>
      </c>
      <c r="L691" t="s">
        <v>153</v>
      </c>
    </row>
    <row r="692" spans="1:12" outlineLevel="1" x14ac:dyDescent="0.25">
      <c r="A692" s="64">
        <f t="shared" si="67"/>
        <v>39</v>
      </c>
      <c r="B692" s="64" t="str">
        <f t="shared" si="66"/>
        <v/>
      </c>
      <c r="C692" s="62">
        <f t="shared" si="68"/>
        <v>2</v>
      </c>
      <c r="D692" s="62" t="str">
        <f t="shared" si="69"/>
        <v>C</v>
      </c>
      <c r="E692" s="63">
        <v>18</v>
      </c>
      <c r="F692" s="63">
        <v>25</v>
      </c>
      <c r="G692" s="63">
        <v>29</v>
      </c>
      <c r="H692" s="63">
        <v>6</v>
      </c>
      <c r="I692" s="63">
        <v>32</v>
      </c>
      <c r="J692" s="63"/>
      <c r="K692" s="61">
        <v>2</v>
      </c>
      <c r="L692" t="s">
        <v>153</v>
      </c>
    </row>
    <row r="693" spans="1:12" outlineLevel="1" x14ac:dyDescent="0.25">
      <c r="A693" s="64">
        <f t="shared" si="67"/>
        <v>39</v>
      </c>
      <c r="B693" s="64" t="str">
        <f t="shared" si="66"/>
        <v/>
      </c>
      <c r="C693" s="62">
        <f t="shared" si="68"/>
        <v>3</v>
      </c>
      <c r="D693" s="62" t="str">
        <f t="shared" si="69"/>
        <v>C</v>
      </c>
      <c r="E693" s="63">
        <v>12</v>
      </c>
      <c r="F693" s="63">
        <v>14</v>
      </c>
      <c r="G693" s="63"/>
      <c r="H693" s="63">
        <v>27</v>
      </c>
      <c r="I693" s="63">
        <v>30</v>
      </c>
      <c r="J693" s="63"/>
      <c r="K693" s="61">
        <v>3</v>
      </c>
      <c r="L693" t="s">
        <v>153</v>
      </c>
    </row>
    <row r="694" spans="1:12" outlineLevel="1" x14ac:dyDescent="0.25">
      <c r="A694" s="64">
        <f t="shared" si="67"/>
        <v>39</v>
      </c>
      <c r="B694" s="64" t="str">
        <f t="shared" si="66"/>
        <v/>
      </c>
      <c r="C694" s="62">
        <f t="shared" si="68"/>
        <v>4</v>
      </c>
      <c r="D694" s="62" t="str">
        <f t="shared" si="69"/>
        <v>C</v>
      </c>
      <c r="E694" s="63">
        <v>3</v>
      </c>
      <c r="F694" s="63">
        <v>33</v>
      </c>
      <c r="G694" s="63"/>
      <c r="H694" s="63">
        <v>24</v>
      </c>
      <c r="I694" s="63">
        <v>39</v>
      </c>
      <c r="J694" s="63"/>
      <c r="K694" s="61">
        <v>4</v>
      </c>
      <c r="L694" t="s">
        <v>153</v>
      </c>
    </row>
    <row r="695" spans="1:12" outlineLevel="1" x14ac:dyDescent="0.25">
      <c r="A695" s="64">
        <f t="shared" si="67"/>
        <v>39</v>
      </c>
      <c r="B695" s="64" t="str">
        <f t="shared" si="66"/>
        <v/>
      </c>
      <c r="C695" s="62">
        <f t="shared" si="68"/>
        <v>5</v>
      </c>
      <c r="D695" s="62" t="str">
        <f t="shared" si="69"/>
        <v>C</v>
      </c>
      <c r="E695" s="63">
        <v>23</v>
      </c>
      <c r="F695" s="63">
        <v>34</v>
      </c>
      <c r="G695" s="63"/>
      <c r="H695" s="63">
        <v>4</v>
      </c>
      <c r="I695" s="63">
        <v>26</v>
      </c>
      <c r="J695" s="63"/>
      <c r="K695" s="61">
        <v>5</v>
      </c>
      <c r="L695" t="s">
        <v>153</v>
      </c>
    </row>
    <row r="696" spans="1:12" outlineLevel="1" x14ac:dyDescent="0.25">
      <c r="A696" s="64">
        <f t="shared" si="67"/>
        <v>39</v>
      </c>
      <c r="B696" s="64" t="str">
        <f t="shared" si="66"/>
        <v/>
      </c>
      <c r="C696" s="62">
        <f t="shared" si="68"/>
        <v>6</v>
      </c>
      <c r="D696" s="62" t="str">
        <f t="shared" si="69"/>
        <v>C</v>
      </c>
      <c r="E696" s="63">
        <v>20</v>
      </c>
      <c r="F696" s="63">
        <v>38</v>
      </c>
      <c r="G696" s="63"/>
      <c r="H696" s="63">
        <v>9</v>
      </c>
      <c r="I696" s="63">
        <v>11</v>
      </c>
      <c r="J696" s="63"/>
      <c r="K696" s="61">
        <v>6</v>
      </c>
      <c r="L696" t="s">
        <v>153</v>
      </c>
    </row>
    <row r="697" spans="1:12" outlineLevel="1" x14ac:dyDescent="0.25">
      <c r="A697" s="64">
        <f t="shared" si="67"/>
        <v>39</v>
      </c>
      <c r="B697" s="64" t="str">
        <f t="shared" si="66"/>
        <v/>
      </c>
      <c r="C697" s="62">
        <f t="shared" si="68"/>
        <v>7</v>
      </c>
      <c r="D697" s="62" t="str">
        <f t="shared" si="69"/>
        <v>C</v>
      </c>
      <c r="E697" s="63">
        <v>17</v>
      </c>
      <c r="F697" s="63">
        <v>35</v>
      </c>
      <c r="G697" s="63"/>
      <c r="H697" s="63">
        <v>1</v>
      </c>
      <c r="I697" s="63">
        <v>19</v>
      </c>
      <c r="J697" s="63"/>
      <c r="K697" s="61">
        <v>7</v>
      </c>
      <c r="L697" t="s">
        <v>153</v>
      </c>
    </row>
    <row r="698" spans="1:12" outlineLevel="1" x14ac:dyDescent="0.25">
      <c r="A698" s="64">
        <f t="shared" si="67"/>
        <v>39</v>
      </c>
      <c r="B698" s="64" t="str">
        <f t="shared" si="66"/>
        <v/>
      </c>
      <c r="C698" s="62">
        <f t="shared" si="68"/>
        <v>8</v>
      </c>
      <c r="D698" s="62" t="str">
        <f t="shared" si="69"/>
        <v>C</v>
      </c>
      <c r="E698" s="63">
        <v>22</v>
      </c>
      <c r="F698" s="63">
        <v>31</v>
      </c>
      <c r="G698" s="63"/>
      <c r="H698" s="63">
        <v>2</v>
      </c>
      <c r="I698" s="63">
        <v>5</v>
      </c>
      <c r="J698" s="63"/>
      <c r="K698" s="61">
        <v>8</v>
      </c>
      <c r="L698" t="s">
        <v>153</v>
      </c>
    </row>
    <row r="699" spans="1:12" outlineLevel="1" x14ac:dyDescent="0.25">
      <c r="A699" s="64">
        <f t="shared" si="67"/>
        <v>39</v>
      </c>
      <c r="B699" s="64" t="str">
        <f t="shared" si="66"/>
        <v/>
      </c>
      <c r="C699" s="62">
        <f t="shared" si="68"/>
        <v>9</v>
      </c>
      <c r="D699" s="62" t="str">
        <f t="shared" si="69"/>
        <v>C</v>
      </c>
      <c r="E699" s="63">
        <v>13</v>
      </c>
      <c r="F699" s="63">
        <v>21</v>
      </c>
      <c r="G699" s="63"/>
      <c r="H699" s="63">
        <v>10</v>
      </c>
      <c r="I699" s="63">
        <v>37</v>
      </c>
      <c r="J699" s="63"/>
      <c r="K699" s="61">
        <v>9</v>
      </c>
      <c r="L699" t="s">
        <v>153</v>
      </c>
    </row>
    <row r="700" spans="1:12" outlineLevel="1" x14ac:dyDescent="0.25">
      <c r="A700" s="64">
        <f t="shared" si="67"/>
        <v>39</v>
      </c>
      <c r="B700" s="64" t="str">
        <f t="shared" si="66"/>
        <v/>
      </c>
      <c r="C700" s="62">
        <f t="shared" si="68"/>
        <v>1</v>
      </c>
      <c r="D700" s="62" t="str">
        <f t="shared" si="69"/>
        <v>D</v>
      </c>
      <c r="E700" s="62">
        <v>24</v>
      </c>
      <c r="F700" s="62">
        <v>35</v>
      </c>
      <c r="G700" s="62">
        <v>36</v>
      </c>
      <c r="H700" s="62">
        <v>11</v>
      </c>
      <c r="I700" s="62">
        <v>22</v>
      </c>
      <c r="J700" s="62">
        <v>38</v>
      </c>
      <c r="K700" s="61">
        <v>1</v>
      </c>
      <c r="L700" t="s">
        <v>154</v>
      </c>
    </row>
    <row r="701" spans="1:12" outlineLevel="1" x14ac:dyDescent="0.25">
      <c r="A701" s="64">
        <f t="shared" si="67"/>
        <v>39</v>
      </c>
      <c r="B701" s="64" t="str">
        <f t="shared" si="66"/>
        <v/>
      </c>
      <c r="C701" s="62">
        <f t="shared" si="68"/>
        <v>2</v>
      </c>
      <c r="D701" s="62" t="str">
        <f t="shared" si="69"/>
        <v>D</v>
      </c>
      <c r="E701" s="62">
        <v>19</v>
      </c>
      <c r="F701" s="62">
        <v>20</v>
      </c>
      <c r="G701" s="62">
        <v>30</v>
      </c>
      <c r="H701" s="62">
        <v>6</v>
      </c>
      <c r="I701" s="62">
        <v>37</v>
      </c>
      <c r="J701" s="62"/>
      <c r="K701" s="61">
        <v>2</v>
      </c>
      <c r="L701" t="s">
        <v>154</v>
      </c>
    </row>
    <row r="702" spans="1:12" outlineLevel="1" x14ac:dyDescent="0.25">
      <c r="A702" s="64">
        <f t="shared" si="67"/>
        <v>39</v>
      </c>
      <c r="B702" s="64" t="str">
        <f t="shared" si="66"/>
        <v/>
      </c>
      <c r="C702" s="62">
        <f t="shared" si="68"/>
        <v>3</v>
      </c>
      <c r="D702" s="62" t="str">
        <f t="shared" si="69"/>
        <v>D</v>
      </c>
      <c r="E702" s="62">
        <v>21</v>
      </c>
      <c r="F702" s="62">
        <v>31</v>
      </c>
      <c r="G702" s="62"/>
      <c r="H702" s="62">
        <v>33</v>
      </c>
      <c r="I702" s="62">
        <v>29</v>
      </c>
      <c r="J702" s="62"/>
      <c r="K702" s="61">
        <v>3</v>
      </c>
      <c r="L702" t="s">
        <v>154</v>
      </c>
    </row>
    <row r="703" spans="1:12" outlineLevel="1" x14ac:dyDescent="0.25">
      <c r="A703" s="64">
        <f t="shared" si="67"/>
        <v>39</v>
      </c>
      <c r="B703" s="64" t="str">
        <f t="shared" si="66"/>
        <v/>
      </c>
      <c r="C703" s="62">
        <f t="shared" si="68"/>
        <v>4</v>
      </c>
      <c r="D703" s="62" t="str">
        <f t="shared" si="69"/>
        <v>D</v>
      </c>
      <c r="E703" s="62">
        <v>7</v>
      </c>
      <c r="F703" s="62">
        <v>9</v>
      </c>
      <c r="G703" s="62"/>
      <c r="H703" s="62">
        <v>1</v>
      </c>
      <c r="I703" s="62">
        <v>34</v>
      </c>
      <c r="J703" s="62"/>
      <c r="K703" s="61">
        <v>4</v>
      </c>
      <c r="L703" t="s">
        <v>154</v>
      </c>
    </row>
    <row r="704" spans="1:12" outlineLevel="1" x14ac:dyDescent="0.25">
      <c r="A704" s="64">
        <f t="shared" si="67"/>
        <v>39</v>
      </c>
      <c r="B704" s="64" t="str">
        <f t="shared" si="66"/>
        <v/>
      </c>
      <c r="C704" s="62">
        <f t="shared" si="68"/>
        <v>5</v>
      </c>
      <c r="D704" s="62" t="str">
        <f t="shared" si="69"/>
        <v>D</v>
      </c>
      <c r="E704" s="62">
        <v>12</v>
      </c>
      <c r="F704" s="62">
        <v>17</v>
      </c>
      <c r="G704" s="62"/>
      <c r="H704" s="62">
        <v>10</v>
      </c>
      <c r="I704" s="62">
        <v>26</v>
      </c>
      <c r="J704" s="62"/>
      <c r="K704" s="61">
        <v>5</v>
      </c>
      <c r="L704" t="s">
        <v>154</v>
      </c>
    </row>
    <row r="705" spans="1:13" outlineLevel="1" x14ac:dyDescent="0.25">
      <c r="A705" s="64">
        <f t="shared" si="67"/>
        <v>39</v>
      </c>
      <c r="B705" s="64" t="str">
        <f t="shared" si="66"/>
        <v/>
      </c>
      <c r="C705" s="62">
        <f t="shared" si="68"/>
        <v>6</v>
      </c>
      <c r="D705" s="62" t="str">
        <f t="shared" si="69"/>
        <v>D</v>
      </c>
      <c r="E705" s="62">
        <v>8</v>
      </c>
      <c r="F705" s="62">
        <v>25</v>
      </c>
      <c r="G705" s="62"/>
      <c r="H705" s="62">
        <v>13</v>
      </c>
      <c r="I705" s="62">
        <v>23</v>
      </c>
      <c r="J705" s="62"/>
      <c r="K705" s="61">
        <v>6</v>
      </c>
      <c r="L705" t="s">
        <v>154</v>
      </c>
    </row>
    <row r="706" spans="1:13" outlineLevel="1" x14ac:dyDescent="0.25">
      <c r="A706" s="64">
        <f t="shared" si="67"/>
        <v>39</v>
      </c>
      <c r="B706" s="64" t="str">
        <f t="shared" si="66"/>
        <v/>
      </c>
      <c r="C706" s="62">
        <f t="shared" si="68"/>
        <v>7</v>
      </c>
      <c r="D706" s="62" t="str">
        <f t="shared" si="69"/>
        <v>D</v>
      </c>
      <c r="E706" s="62">
        <v>14</v>
      </c>
      <c r="F706" s="62">
        <v>16</v>
      </c>
      <c r="G706" s="62"/>
      <c r="H706" s="62">
        <v>32</v>
      </c>
      <c r="I706" s="62">
        <v>39</v>
      </c>
      <c r="J706" s="62"/>
      <c r="K706" s="61">
        <v>7</v>
      </c>
      <c r="L706" t="s">
        <v>154</v>
      </c>
    </row>
    <row r="707" spans="1:13" outlineLevel="1" x14ac:dyDescent="0.25">
      <c r="A707" s="64">
        <f t="shared" si="67"/>
        <v>39</v>
      </c>
      <c r="B707" s="64" t="str">
        <f t="shared" si="66"/>
        <v/>
      </c>
      <c r="C707" s="62">
        <f t="shared" si="68"/>
        <v>8</v>
      </c>
      <c r="D707" s="62" t="str">
        <f t="shared" si="69"/>
        <v>D</v>
      </c>
      <c r="E707" s="62">
        <v>2</v>
      </c>
      <c r="F707" s="62">
        <v>18</v>
      </c>
      <c r="G707" s="62"/>
      <c r="H707" s="62">
        <v>15</v>
      </c>
      <c r="I707" s="62">
        <v>28</v>
      </c>
      <c r="J707" s="62"/>
      <c r="K707" s="61">
        <v>8</v>
      </c>
      <c r="L707" t="s">
        <v>154</v>
      </c>
    </row>
    <row r="708" spans="1:13" ht="15.75" outlineLevel="1" thickBot="1" x14ac:dyDescent="0.3">
      <c r="A708" s="64">
        <f t="shared" si="67"/>
        <v>39</v>
      </c>
      <c r="B708" s="64" t="str">
        <f t="shared" si="66"/>
        <v/>
      </c>
      <c r="C708" s="62">
        <f t="shared" si="68"/>
        <v>9</v>
      </c>
      <c r="D708" s="62" t="str">
        <f t="shared" si="69"/>
        <v>D</v>
      </c>
      <c r="E708" s="62">
        <v>3</v>
      </c>
      <c r="F708" s="62">
        <v>5</v>
      </c>
      <c r="G708" s="62"/>
      <c r="H708" s="62">
        <v>4</v>
      </c>
      <c r="I708" s="62">
        <v>27</v>
      </c>
      <c r="J708" s="62"/>
      <c r="K708" s="61">
        <v>9</v>
      </c>
      <c r="L708" t="s">
        <v>154</v>
      </c>
    </row>
    <row r="709" spans="1:13" ht="15.75" outlineLevel="1" thickTop="1" x14ac:dyDescent="0.25">
      <c r="A709" s="52">
        <v>40</v>
      </c>
      <c r="B709" s="52" t="str">
        <f t="shared" ref="B709:B772" si="70">IF(A709&lt;&gt;$B$3,"",$B$3&amp;"-"&amp;D709&amp;"-"&amp;C709)</f>
        <v/>
      </c>
      <c r="C709" s="58">
        <f t="shared" si="68"/>
        <v>1</v>
      </c>
      <c r="D709" s="58" t="str">
        <f t="shared" si="69"/>
        <v>A</v>
      </c>
      <c r="E709" s="59">
        <v>1</v>
      </c>
      <c r="F709" s="59">
        <v>2</v>
      </c>
      <c r="G709" s="59"/>
      <c r="H709" s="59">
        <v>3</v>
      </c>
      <c r="I709" s="59">
        <v>4</v>
      </c>
      <c r="J709" s="59"/>
      <c r="K709" s="61">
        <v>1</v>
      </c>
      <c r="L709" t="s">
        <v>151</v>
      </c>
      <c r="M709" s="186" t="s">
        <v>281</v>
      </c>
    </row>
    <row r="710" spans="1:13" outlineLevel="1" x14ac:dyDescent="0.25">
      <c r="A710" s="52">
        <f t="shared" ref="A710:A773" si="71">A709</f>
        <v>40</v>
      </c>
      <c r="B710" s="52" t="str">
        <f t="shared" si="70"/>
        <v/>
      </c>
      <c r="C710" s="58">
        <f t="shared" si="68"/>
        <v>2</v>
      </c>
      <c r="D710" s="58" t="str">
        <f t="shared" si="69"/>
        <v>A</v>
      </c>
      <c r="E710" s="59">
        <v>5</v>
      </c>
      <c r="F710" s="59">
        <v>6</v>
      </c>
      <c r="G710" s="59"/>
      <c r="H710" s="59">
        <v>7</v>
      </c>
      <c r="I710" s="59">
        <v>8</v>
      </c>
      <c r="J710" s="59"/>
      <c r="K710" s="61">
        <v>2</v>
      </c>
      <c r="L710" t="s">
        <v>151</v>
      </c>
    </row>
    <row r="711" spans="1:13" outlineLevel="1" x14ac:dyDescent="0.25">
      <c r="A711" s="52">
        <f t="shared" si="71"/>
        <v>40</v>
      </c>
      <c r="B711" s="52" t="str">
        <f t="shared" si="70"/>
        <v/>
      </c>
      <c r="C711" s="58">
        <f t="shared" si="68"/>
        <v>3</v>
      </c>
      <c r="D711" s="58" t="str">
        <f t="shared" si="69"/>
        <v>A</v>
      </c>
      <c r="E711" s="59">
        <v>9</v>
      </c>
      <c r="F711" s="59">
        <v>10</v>
      </c>
      <c r="G711" s="59"/>
      <c r="H711" s="59">
        <v>11</v>
      </c>
      <c r="I711" s="59">
        <v>12</v>
      </c>
      <c r="J711" s="59"/>
      <c r="K711" s="61">
        <v>3</v>
      </c>
      <c r="L711" t="s">
        <v>151</v>
      </c>
    </row>
    <row r="712" spans="1:13" outlineLevel="1" x14ac:dyDescent="0.25">
      <c r="A712" s="52">
        <f t="shared" si="71"/>
        <v>40</v>
      </c>
      <c r="B712" s="52" t="str">
        <f t="shared" si="70"/>
        <v/>
      </c>
      <c r="C712" s="58">
        <f t="shared" si="68"/>
        <v>4</v>
      </c>
      <c r="D712" s="58" t="str">
        <f t="shared" si="69"/>
        <v>A</v>
      </c>
      <c r="E712" s="59">
        <v>13</v>
      </c>
      <c r="F712" s="59">
        <v>14</v>
      </c>
      <c r="G712" s="59"/>
      <c r="H712" s="59">
        <v>15</v>
      </c>
      <c r="I712" s="59">
        <v>16</v>
      </c>
      <c r="J712" s="59"/>
      <c r="K712" s="61">
        <v>4</v>
      </c>
      <c r="L712" t="s">
        <v>151</v>
      </c>
    </row>
    <row r="713" spans="1:13" outlineLevel="1" x14ac:dyDescent="0.25">
      <c r="A713" s="52">
        <f t="shared" si="71"/>
        <v>40</v>
      </c>
      <c r="B713" s="52" t="str">
        <f t="shared" si="70"/>
        <v/>
      </c>
      <c r="C713" s="58">
        <f t="shared" si="68"/>
        <v>5</v>
      </c>
      <c r="D713" s="58" t="str">
        <f t="shared" si="69"/>
        <v>A</v>
      </c>
      <c r="E713" s="59">
        <v>17</v>
      </c>
      <c r="F713" s="59">
        <v>18</v>
      </c>
      <c r="G713" s="59"/>
      <c r="H713" s="59">
        <v>19</v>
      </c>
      <c r="I713" s="59">
        <v>20</v>
      </c>
      <c r="J713" s="59"/>
      <c r="K713" s="61">
        <v>5</v>
      </c>
      <c r="L713" t="s">
        <v>151</v>
      </c>
    </row>
    <row r="714" spans="1:13" outlineLevel="1" x14ac:dyDescent="0.25">
      <c r="A714" s="52">
        <f t="shared" si="71"/>
        <v>40</v>
      </c>
      <c r="B714" s="52" t="str">
        <f t="shared" si="70"/>
        <v/>
      </c>
      <c r="C714" s="58">
        <f t="shared" si="68"/>
        <v>6</v>
      </c>
      <c r="D714" s="58" t="str">
        <f t="shared" si="69"/>
        <v>A</v>
      </c>
      <c r="E714" s="59">
        <v>21</v>
      </c>
      <c r="F714" s="59">
        <v>22</v>
      </c>
      <c r="G714" s="59"/>
      <c r="H714" s="59">
        <v>23</v>
      </c>
      <c r="I714" s="59">
        <v>24</v>
      </c>
      <c r="J714" s="59"/>
      <c r="K714" s="61">
        <v>6</v>
      </c>
      <c r="L714" t="s">
        <v>151</v>
      </c>
    </row>
    <row r="715" spans="1:13" outlineLevel="1" x14ac:dyDescent="0.25">
      <c r="A715" s="52">
        <f t="shared" si="71"/>
        <v>40</v>
      </c>
      <c r="B715" s="52" t="str">
        <f t="shared" si="70"/>
        <v/>
      </c>
      <c r="C715" s="58">
        <f t="shared" si="68"/>
        <v>7</v>
      </c>
      <c r="D715" s="58" t="str">
        <f t="shared" si="69"/>
        <v>A</v>
      </c>
      <c r="E715" s="59">
        <v>25</v>
      </c>
      <c r="F715" s="59">
        <v>26</v>
      </c>
      <c r="G715" s="59"/>
      <c r="H715" s="59">
        <v>27</v>
      </c>
      <c r="I715" s="59">
        <v>28</v>
      </c>
      <c r="J715" s="59"/>
      <c r="K715" s="61">
        <v>7</v>
      </c>
      <c r="L715" t="s">
        <v>151</v>
      </c>
    </row>
    <row r="716" spans="1:13" outlineLevel="1" x14ac:dyDescent="0.25">
      <c r="A716" s="52">
        <f t="shared" si="71"/>
        <v>40</v>
      </c>
      <c r="B716" s="52" t="str">
        <f t="shared" si="70"/>
        <v/>
      </c>
      <c r="C716" s="58">
        <f t="shared" si="68"/>
        <v>8</v>
      </c>
      <c r="D716" s="58" t="str">
        <f t="shared" si="69"/>
        <v>A</v>
      </c>
      <c r="E716" s="59">
        <v>29</v>
      </c>
      <c r="F716" s="59">
        <v>30</v>
      </c>
      <c r="G716" s="59"/>
      <c r="H716" s="59">
        <v>31</v>
      </c>
      <c r="I716" s="59">
        <v>32</v>
      </c>
      <c r="J716" s="59"/>
      <c r="K716" s="61">
        <v>8</v>
      </c>
      <c r="L716" t="s">
        <v>151</v>
      </c>
    </row>
    <row r="717" spans="1:13" outlineLevel="1" x14ac:dyDescent="0.25">
      <c r="A717" s="52">
        <f t="shared" si="71"/>
        <v>40</v>
      </c>
      <c r="B717" s="52" t="str">
        <f t="shared" si="70"/>
        <v/>
      </c>
      <c r="C717" s="58">
        <f t="shared" si="68"/>
        <v>9</v>
      </c>
      <c r="D717" s="58" t="str">
        <f t="shared" si="69"/>
        <v>A</v>
      </c>
      <c r="E717" s="59">
        <v>33</v>
      </c>
      <c r="F717" s="59">
        <v>34</v>
      </c>
      <c r="G717" s="59"/>
      <c r="H717" s="59">
        <v>35</v>
      </c>
      <c r="I717" s="59">
        <v>36</v>
      </c>
      <c r="J717" s="59"/>
      <c r="K717" s="61">
        <v>9</v>
      </c>
      <c r="L717" t="s">
        <v>151</v>
      </c>
    </row>
    <row r="718" spans="1:13" outlineLevel="1" x14ac:dyDescent="0.25">
      <c r="A718" s="52">
        <f t="shared" si="71"/>
        <v>40</v>
      </c>
      <c r="B718" s="52" t="str">
        <f t="shared" si="70"/>
        <v/>
      </c>
      <c r="C718" s="58">
        <f t="shared" si="68"/>
        <v>10</v>
      </c>
      <c r="D718" s="58" t="str">
        <f t="shared" si="69"/>
        <v>A</v>
      </c>
      <c r="E718" s="59">
        <v>37</v>
      </c>
      <c r="F718" s="59">
        <v>38</v>
      </c>
      <c r="G718" s="59"/>
      <c r="H718" s="59">
        <v>39</v>
      </c>
      <c r="I718" s="59">
        <v>40</v>
      </c>
      <c r="J718" s="59"/>
      <c r="K718" s="61">
        <v>10</v>
      </c>
      <c r="L718" t="s">
        <v>151</v>
      </c>
    </row>
    <row r="719" spans="1:13" outlineLevel="1" x14ac:dyDescent="0.25">
      <c r="A719" s="52">
        <f t="shared" si="71"/>
        <v>40</v>
      </c>
      <c r="B719" s="52" t="str">
        <f t="shared" si="70"/>
        <v/>
      </c>
      <c r="C719" s="58">
        <f t="shared" si="68"/>
        <v>1</v>
      </c>
      <c r="D719" s="58" t="str">
        <f t="shared" si="69"/>
        <v>B</v>
      </c>
      <c r="E719" s="59">
        <v>9</v>
      </c>
      <c r="F719" s="59">
        <v>24</v>
      </c>
      <c r="G719" s="59"/>
      <c r="H719" s="59">
        <v>13</v>
      </c>
      <c r="I719" s="59">
        <v>36</v>
      </c>
      <c r="J719" s="59"/>
      <c r="K719" s="61">
        <v>1</v>
      </c>
      <c r="L719" t="s">
        <v>152</v>
      </c>
    </row>
    <row r="720" spans="1:13" outlineLevel="1" x14ac:dyDescent="0.25">
      <c r="A720" s="52">
        <f t="shared" si="71"/>
        <v>40</v>
      </c>
      <c r="B720" s="52" t="str">
        <f t="shared" si="70"/>
        <v/>
      </c>
      <c r="C720" s="58">
        <f t="shared" si="68"/>
        <v>2</v>
      </c>
      <c r="D720" s="58" t="str">
        <f t="shared" si="69"/>
        <v>B</v>
      </c>
      <c r="E720" s="59">
        <v>29</v>
      </c>
      <c r="F720" s="59">
        <v>38</v>
      </c>
      <c r="G720" s="59"/>
      <c r="H720" s="59">
        <v>10</v>
      </c>
      <c r="I720" s="59">
        <v>27</v>
      </c>
      <c r="J720" s="59"/>
      <c r="K720" s="61">
        <v>2</v>
      </c>
      <c r="L720" t="s">
        <v>152</v>
      </c>
    </row>
    <row r="721" spans="1:12" outlineLevel="1" x14ac:dyDescent="0.25">
      <c r="A721" s="52">
        <f t="shared" si="71"/>
        <v>40</v>
      </c>
      <c r="B721" s="52" t="str">
        <f t="shared" si="70"/>
        <v/>
      </c>
      <c r="C721" s="58">
        <f t="shared" si="68"/>
        <v>3</v>
      </c>
      <c r="D721" s="58" t="str">
        <f t="shared" si="69"/>
        <v>B</v>
      </c>
      <c r="E721" s="59">
        <v>7</v>
      </c>
      <c r="F721" s="59">
        <v>20</v>
      </c>
      <c r="G721" s="59"/>
      <c r="H721" s="59">
        <v>15</v>
      </c>
      <c r="I721" s="59">
        <v>40</v>
      </c>
      <c r="J721" s="59"/>
      <c r="K721" s="61">
        <v>3</v>
      </c>
      <c r="L721" t="s">
        <v>152</v>
      </c>
    </row>
    <row r="722" spans="1:12" outlineLevel="1" x14ac:dyDescent="0.25">
      <c r="A722" s="52">
        <f t="shared" si="71"/>
        <v>40</v>
      </c>
      <c r="B722" s="52" t="str">
        <f t="shared" si="70"/>
        <v/>
      </c>
      <c r="C722" s="58">
        <f t="shared" si="68"/>
        <v>4</v>
      </c>
      <c r="D722" s="58" t="str">
        <f t="shared" si="69"/>
        <v>B</v>
      </c>
      <c r="E722" s="59">
        <v>1</v>
      </c>
      <c r="F722" s="59">
        <v>18</v>
      </c>
      <c r="G722" s="59"/>
      <c r="H722" s="59">
        <v>30</v>
      </c>
      <c r="I722" s="59">
        <v>39</v>
      </c>
      <c r="J722" s="59"/>
      <c r="K722" s="61">
        <v>4</v>
      </c>
      <c r="L722" t="s">
        <v>152</v>
      </c>
    </row>
    <row r="723" spans="1:12" outlineLevel="1" x14ac:dyDescent="0.25">
      <c r="A723" s="52">
        <f t="shared" si="71"/>
        <v>40</v>
      </c>
      <c r="B723" s="52" t="str">
        <f t="shared" si="70"/>
        <v/>
      </c>
      <c r="C723" s="58">
        <f t="shared" si="68"/>
        <v>5</v>
      </c>
      <c r="D723" s="58" t="str">
        <f t="shared" si="69"/>
        <v>B</v>
      </c>
      <c r="E723" s="127">
        <v>3</v>
      </c>
      <c r="F723" s="127">
        <v>28</v>
      </c>
      <c r="G723" s="59"/>
      <c r="H723" s="127">
        <v>23</v>
      </c>
      <c r="I723" s="59">
        <v>34</v>
      </c>
      <c r="J723" s="59"/>
      <c r="K723" s="61">
        <v>5</v>
      </c>
      <c r="L723" t="s">
        <v>152</v>
      </c>
    </row>
    <row r="724" spans="1:12" outlineLevel="1" x14ac:dyDescent="0.25">
      <c r="A724" s="52">
        <f t="shared" si="71"/>
        <v>40</v>
      </c>
      <c r="B724" s="52" t="str">
        <f t="shared" si="70"/>
        <v/>
      </c>
      <c r="C724" s="58">
        <f t="shared" si="68"/>
        <v>6</v>
      </c>
      <c r="D724" s="58" t="str">
        <f t="shared" si="69"/>
        <v>B</v>
      </c>
      <c r="E724" s="59">
        <v>17</v>
      </c>
      <c r="F724" s="59">
        <v>26</v>
      </c>
      <c r="G724" s="59"/>
      <c r="H724" s="59">
        <v>6</v>
      </c>
      <c r="I724" s="59">
        <v>33</v>
      </c>
      <c r="J724" s="59"/>
      <c r="K724" s="61">
        <v>6</v>
      </c>
      <c r="L724" t="s">
        <v>152</v>
      </c>
    </row>
    <row r="725" spans="1:12" outlineLevel="1" x14ac:dyDescent="0.25">
      <c r="A725" s="52">
        <f t="shared" si="71"/>
        <v>40</v>
      </c>
      <c r="B725" s="52" t="str">
        <f t="shared" si="70"/>
        <v/>
      </c>
      <c r="C725" s="58">
        <f t="shared" si="68"/>
        <v>7</v>
      </c>
      <c r="D725" s="58" t="str">
        <f t="shared" si="69"/>
        <v>B</v>
      </c>
      <c r="E725" s="59">
        <v>2</v>
      </c>
      <c r="F725" s="59">
        <v>21</v>
      </c>
      <c r="G725" s="59"/>
      <c r="H725" s="59">
        <v>11</v>
      </c>
      <c r="I725" s="59">
        <v>32</v>
      </c>
      <c r="J725" s="59"/>
      <c r="K725" s="61">
        <v>7</v>
      </c>
      <c r="L725" t="s">
        <v>152</v>
      </c>
    </row>
    <row r="726" spans="1:12" outlineLevel="1" x14ac:dyDescent="0.25">
      <c r="A726" s="52">
        <f t="shared" si="71"/>
        <v>40</v>
      </c>
      <c r="B726" s="52" t="str">
        <f t="shared" si="70"/>
        <v/>
      </c>
      <c r="C726" s="58">
        <f t="shared" si="68"/>
        <v>8</v>
      </c>
      <c r="D726" s="58" t="str">
        <f t="shared" si="69"/>
        <v>B</v>
      </c>
      <c r="E726" s="59">
        <v>16</v>
      </c>
      <c r="F726" s="59">
        <v>19</v>
      </c>
      <c r="G726" s="59"/>
      <c r="H726" s="59">
        <v>12</v>
      </c>
      <c r="I726" s="59">
        <v>37</v>
      </c>
      <c r="J726" s="59"/>
      <c r="K726" s="61">
        <v>8</v>
      </c>
      <c r="L726" t="s">
        <v>152</v>
      </c>
    </row>
    <row r="727" spans="1:12" outlineLevel="1" x14ac:dyDescent="0.25">
      <c r="A727" s="52">
        <f t="shared" si="71"/>
        <v>40</v>
      </c>
      <c r="B727" s="52" t="str">
        <f t="shared" si="70"/>
        <v/>
      </c>
      <c r="C727" s="58">
        <f t="shared" si="68"/>
        <v>9</v>
      </c>
      <c r="D727" s="58" t="str">
        <f t="shared" si="69"/>
        <v>B</v>
      </c>
      <c r="E727" s="59">
        <v>22</v>
      </c>
      <c r="F727" s="59">
        <v>25</v>
      </c>
      <c r="G727" s="59"/>
      <c r="H727" s="59">
        <v>5</v>
      </c>
      <c r="I727" s="59">
        <v>14</v>
      </c>
      <c r="J727" s="59"/>
      <c r="K727" s="61">
        <v>9</v>
      </c>
      <c r="L727" t="s">
        <v>152</v>
      </c>
    </row>
    <row r="728" spans="1:12" outlineLevel="1" x14ac:dyDescent="0.25">
      <c r="A728" s="52">
        <f t="shared" si="71"/>
        <v>40</v>
      </c>
      <c r="B728" s="52" t="str">
        <f t="shared" si="70"/>
        <v/>
      </c>
      <c r="C728" s="58">
        <f t="shared" si="68"/>
        <v>10</v>
      </c>
      <c r="D728" s="58" t="str">
        <f t="shared" si="69"/>
        <v>B</v>
      </c>
      <c r="E728" s="59">
        <v>4</v>
      </c>
      <c r="F728" s="59">
        <v>31</v>
      </c>
      <c r="G728" s="59"/>
      <c r="H728" s="59">
        <v>8</v>
      </c>
      <c r="I728" s="59">
        <v>35</v>
      </c>
      <c r="J728" s="59"/>
      <c r="K728" s="61">
        <v>10</v>
      </c>
      <c r="L728" t="s">
        <v>152</v>
      </c>
    </row>
    <row r="729" spans="1:12" outlineLevel="1" x14ac:dyDescent="0.25">
      <c r="A729" s="52">
        <f t="shared" si="71"/>
        <v>40</v>
      </c>
      <c r="B729" s="52" t="str">
        <f t="shared" si="70"/>
        <v/>
      </c>
      <c r="C729" s="58">
        <f t="shared" si="68"/>
        <v>1</v>
      </c>
      <c r="D729" s="58" t="str">
        <f t="shared" si="69"/>
        <v>C</v>
      </c>
      <c r="E729" s="59">
        <v>12</v>
      </c>
      <c r="F729" s="59">
        <v>17</v>
      </c>
      <c r="G729" s="59"/>
      <c r="H729" s="59">
        <v>21</v>
      </c>
      <c r="I729" s="59">
        <v>30</v>
      </c>
      <c r="J729" s="59"/>
      <c r="K729" s="61">
        <v>1</v>
      </c>
      <c r="L729" t="s">
        <v>153</v>
      </c>
    </row>
    <row r="730" spans="1:12" outlineLevel="1" x14ac:dyDescent="0.25">
      <c r="A730" s="52">
        <f t="shared" si="71"/>
        <v>40</v>
      </c>
      <c r="B730" s="52" t="str">
        <f t="shared" si="70"/>
        <v/>
      </c>
      <c r="C730" s="58">
        <f t="shared" si="68"/>
        <v>2</v>
      </c>
      <c r="D730" s="58" t="str">
        <f t="shared" si="69"/>
        <v>C</v>
      </c>
      <c r="E730" s="59">
        <v>11</v>
      </c>
      <c r="F730" s="59">
        <v>24</v>
      </c>
      <c r="G730" s="59"/>
      <c r="H730" s="59">
        <v>15</v>
      </c>
      <c r="I730" s="59">
        <v>26</v>
      </c>
      <c r="J730" s="59"/>
      <c r="K730" s="61">
        <v>2</v>
      </c>
      <c r="L730" t="s">
        <v>153</v>
      </c>
    </row>
    <row r="731" spans="1:12" outlineLevel="1" x14ac:dyDescent="0.25">
      <c r="A731" s="52">
        <f t="shared" si="71"/>
        <v>40</v>
      </c>
      <c r="B731" s="52" t="str">
        <f t="shared" si="70"/>
        <v/>
      </c>
      <c r="C731" s="58">
        <f t="shared" si="68"/>
        <v>3</v>
      </c>
      <c r="D731" s="58" t="str">
        <f t="shared" si="69"/>
        <v>C</v>
      </c>
      <c r="E731" s="59">
        <v>1</v>
      </c>
      <c r="F731" s="59">
        <v>6</v>
      </c>
      <c r="G731" s="59"/>
      <c r="H731" s="59">
        <v>10</v>
      </c>
      <c r="I731" s="59">
        <v>37</v>
      </c>
      <c r="J731" s="59"/>
      <c r="K731" s="61">
        <v>3</v>
      </c>
      <c r="L731" t="s">
        <v>153</v>
      </c>
    </row>
    <row r="732" spans="1:12" outlineLevel="1" x14ac:dyDescent="0.25">
      <c r="A732" s="52">
        <f t="shared" si="71"/>
        <v>40</v>
      </c>
      <c r="B732" s="52" t="str">
        <f t="shared" si="70"/>
        <v/>
      </c>
      <c r="C732" s="58">
        <f t="shared" si="68"/>
        <v>4</v>
      </c>
      <c r="D732" s="58" t="str">
        <f t="shared" si="69"/>
        <v>C</v>
      </c>
      <c r="E732" s="59">
        <v>3</v>
      </c>
      <c r="F732" s="59">
        <v>32</v>
      </c>
      <c r="G732" s="59"/>
      <c r="H732" s="59">
        <v>8</v>
      </c>
      <c r="I732" s="59">
        <v>39</v>
      </c>
      <c r="J732" s="59"/>
      <c r="K732" s="61">
        <v>4</v>
      </c>
      <c r="L732" t="s">
        <v>153</v>
      </c>
    </row>
    <row r="733" spans="1:12" outlineLevel="1" x14ac:dyDescent="0.25">
      <c r="A733" s="52">
        <f t="shared" si="71"/>
        <v>40</v>
      </c>
      <c r="B733" s="52" t="str">
        <f t="shared" si="70"/>
        <v/>
      </c>
      <c r="C733" s="58">
        <f t="shared" si="68"/>
        <v>5</v>
      </c>
      <c r="D733" s="58" t="str">
        <f t="shared" si="69"/>
        <v>C</v>
      </c>
      <c r="E733" s="59">
        <v>9</v>
      </c>
      <c r="F733" s="59">
        <v>14</v>
      </c>
      <c r="G733" s="59"/>
      <c r="H733" s="59">
        <v>7</v>
      </c>
      <c r="I733" s="59">
        <v>28</v>
      </c>
      <c r="J733" s="59"/>
      <c r="K733" s="61">
        <v>5</v>
      </c>
      <c r="L733" t="s">
        <v>153</v>
      </c>
    </row>
    <row r="734" spans="1:12" outlineLevel="1" x14ac:dyDescent="0.25">
      <c r="A734" s="52">
        <f t="shared" si="71"/>
        <v>40</v>
      </c>
      <c r="B734" s="52" t="str">
        <f t="shared" si="70"/>
        <v/>
      </c>
      <c r="C734" s="58">
        <f t="shared" si="68"/>
        <v>6</v>
      </c>
      <c r="D734" s="58" t="str">
        <f t="shared" si="69"/>
        <v>C</v>
      </c>
      <c r="E734" s="59">
        <v>4</v>
      </c>
      <c r="F734" s="59">
        <v>13</v>
      </c>
      <c r="G734" s="59"/>
      <c r="H734" s="59">
        <v>22</v>
      </c>
      <c r="I734" s="59">
        <v>40</v>
      </c>
      <c r="J734" s="59"/>
      <c r="K734" s="61">
        <v>6</v>
      </c>
      <c r="L734" t="s">
        <v>153</v>
      </c>
    </row>
    <row r="735" spans="1:12" outlineLevel="1" x14ac:dyDescent="0.25">
      <c r="A735" s="52">
        <f t="shared" si="71"/>
        <v>40</v>
      </c>
      <c r="B735" s="52" t="str">
        <f t="shared" si="70"/>
        <v/>
      </c>
      <c r="C735" s="58">
        <f t="shared" si="68"/>
        <v>7</v>
      </c>
      <c r="D735" s="58" t="str">
        <f t="shared" si="69"/>
        <v>C</v>
      </c>
      <c r="E735" s="59">
        <v>19</v>
      </c>
      <c r="F735" s="59">
        <v>38</v>
      </c>
      <c r="G735" s="59"/>
      <c r="H735" s="59">
        <v>23</v>
      </c>
      <c r="I735" s="59">
        <v>35</v>
      </c>
      <c r="J735" s="59"/>
      <c r="K735" s="61">
        <v>7</v>
      </c>
      <c r="L735" t="s">
        <v>153</v>
      </c>
    </row>
    <row r="736" spans="1:12" outlineLevel="1" x14ac:dyDescent="0.25">
      <c r="A736" s="52">
        <f t="shared" si="71"/>
        <v>40</v>
      </c>
      <c r="B736" s="52" t="str">
        <f t="shared" si="70"/>
        <v/>
      </c>
      <c r="C736" s="58">
        <f t="shared" si="68"/>
        <v>8</v>
      </c>
      <c r="D736" s="58" t="str">
        <f t="shared" si="69"/>
        <v>C</v>
      </c>
      <c r="E736" s="59">
        <v>25</v>
      </c>
      <c r="F736" s="59">
        <v>34</v>
      </c>
      <c r="G736" s="59"/>
      <c r="H736" s="59">
        <v>16</v>
      </c>
      <c r="I736" s="59">
        <v>29</v>
      </c>
      <c r="J736" s="59"/>
      <c r="K736" s="61">
        <v>8</v>
      </c>
      <c r="L736" t="s">
        <v>153</v>
      </c>
    </row>
    <row r="737" spans="1:13" outlineLevel="1" x14ac:dyDescent="0.25">
      <c r="A737" s="52">
        <f t="shared" si="71"/>
        <v>40</v>
      </c>
      <c r="B737" s="52" t="str">
        <f t="shared" si="70"/>
        <v/>
      </c>
      <c r="C737" s="58">
        <f t="shared" si="68"/>
        <v>9</v>
      </c>
      <c r="D737" s="58" t="str">
        <f t="shared" si="69"/>
        <v>C</v>
      </c>
      <c r="E737" s="59">
        <v>5</v>
      </c>
      <c r="F737" s="59">
        <v>20</v>
      </c>
      <c r="G737" s="59"/>
      <c r="H737" s="59">
        <v>2</v>
      </c>
      <c r="I737" s="59">
        <v>33</v>
      </c>
      <c r="J737" s="59"/>
      <c r="K737" s="61">
        <v>9</v>
      </c>
      <c r="L737" t="s">
        <v>153</v>
      </c>
    </row>
    <row r="738" spans="1:13" outlineLevel="1" x14ac:dyDescent="0.25">
      <c r="A738" s="52">
        <f t="shared" si="71"/>
        <v>40</v>
      </c>
      <c r="B738" s="52" t="str">
        <f t="shared" si="70"/>
        <v/>
      </c>
      <c r="C738" s="58">
        <f t="shared" si="68"/>
        <v>10</v>
      </c>
      <c r="D738" s="58" t="str">
        <f t="shared" si="69"/>
        <v>C</v>
      </c>
      <c r="E738" s="59">
        <v>18</v>
      </c>
      <c r="F738" s="59">
        <v>27</v>
      </c>
      <c r="G738" s="59"/>
      <c r="H738" s="59">
        <v>31</v>
      </c>
      <c r="I738" s="59">
        <v>36</v>
      </c>
      <c r="J738" s="59"/>
      <c r="K738" s="61">
        <v>10</v>
      </c>
      <c r="L738" t="s">
        <v>153</v>
      </c>
    </row>
    <row r="739" spans="1:13" outlineLevel="1" x14ac:dyDescent="0.25">
      <c r="A739" s="52">
        <f t="shared" si="71"/>
        <v>40</v>
      </c>
      <c r="B739" s="52" t="str">
        <f t="shared" si="70"/>
        <v/>
      </c>
      <c r="C739" s="58">
        <f t="shared" si="68"/>
        <v>1</v>
      </c>
      <c r="D739" s="58" t="str">
        <f t="shared" si="69"/>
        <v>D</v>
      </c>
      <c r="E739" s="59">
        <v>19</v>
      </c>
      <c r="F739" s="59">
        <v>36</v>
      </c>
      <c r="G739" s="59"/>
      <c r="H739" s="59">
        <v>6</v>
      </c>
      <c r="I739" s="59">
        <v>25</v>
      </c>
      <c r="J739" s="59"/>
      <c r="K739" s="61">
        <v>1</v>
      </c>
      <c r="L739" t="s">
        <v>154</v>
      </c>
    </row>
    <row r="740" spans="1:13" outlineLevel="1" x14ac:dyDescent="0.25">
      <c r="A740" s="52">
        <f t="shared" si="71"/>
        <v>40</v>
      </c>
      <c r="B740" s="52" t="str">
        <f t="shared" si="70"/>
        <v/>
      </c>
      <c r="C740" s="58">
        <f t="shared" si="68"/>
        <v>2</v>
      </c>
      <c r="D740" s="58" t="str">
        <f t="shared" si="69"/>
        <v>D</v>
      </c>
      <c r="E740" s="59">
        <v>8</v>
      </c>
      <c r="F740" s="59">
        <v>33</v>
      </c>
      <c r="G740" s="59"/>
      <c r="H740" s="59">
        <v>16</v>
      </c>
      <c r="I740" s="59">
        <v>22</v>
      </c>
      <c r="J740" s="59"/>
      <c r="K740" s="61">
        <v>2</v>
      </c>
      <c r="L740" t="s">
        <v>154</v>
      </c>
    </row>
    <row r="741" spans="1:13" outlineLevel="1" x14ac:dyDescent="0.25">
      <c r="A741" s="52">
        <f t="shared" si="71"/>
        <v>40</v>
      </c>
      <c r="B741" s="52" t="str">
        <f t="shared" si="70"/>
        <v/>
      </c>
      <c r="C741" s="58">
        <f t="shared" si="68"/>
        <v>3</v>
      </c>
      <c r="D741" s="58" t="str">
        <f t="shared" si="69"/>
        <v>D</v>
      </c>
      <c r="E741" s="59">
        <v>1</v>
      </c>
      <c r="F741" s="59">
        <v>40</v>
      </c>
      <c r="G741" s="59"/>
      <c r="H741" s="59">
        <v>9</v>
      </c>
      <c r="I741" s="59">
        <v>32</v>
      </c>
      <c r="J741" s="59"/>
      <c r="K741" s="61">
        <v>3</v>
      </c>
      <c r="L741" t="s">
        <v>154</v>
      </c>
    </row>
    <row r="742" spans="1:13" outlineLevel="1" x14ac:dyDescent="0.25">
      <c r="A742" s="52">
        <f t="shared" si="71"/>
        <v>40</v>
      </c>
      <c r="B742" s="52" t="str">
        <f t="shared" si="70"/>
        <v/>
      </c>
      <c r="C742" s="58">
        <f t="shared" ref="C742:C805" si="72">K742</f>
        <v>4</v>
      </c>
      <c r="D742" s="58" t="str">
        <f t="shared" ref="D742:D805" si="73">IF(C742="","",L742)</f>
        <v>D</v>
      </c>
      <c r="E742" s="127">
        <v>3</v>
      </c>
      <c r="F742" s="127">
        <v>10</v>
      </c>
      <c r="G742" s="59"/>
      <c r="H742" s="127">
        <v>17</v>
      </c>
      <c r="I742" s="127">
        <v>38</v>
      </c>
      <c r="J742" s="59"/>
      <c r="K742" s="61">
        <v>4</v>
      </c>
      <c r="L742" t="s">
        <v>154</v>
      </c>
    </row>
    <row r="743" spans="1:13" outlineLevel="1" x14ac:dyDescent="0.25">
      <c r="A743" s="52">
        <f t="shared" si="71"/>
        <v>40</v>
      </c>
      <c r="B743" s="52" t="str">
        <f t="shared" si="70"/>
        <v/>
      </c>
      <c r="C743" s="58">
        <f t="shared" si="72"/>
        <v>5</v>
      </c>
      <c r="D743" s="58" t="str">
        <f t="shared" si="73"/>
        <v>D</v>
      </c>
      <c r="E743" s="59">
        <v>13</v>
      </c>
      <c r="F743" s="59">
        <v>18</v>
      </c>
      <c r="G743" s="59"/>
      <c r="H743" s="59">
        <v>21</v>
      </c>
      <c r="I743" s="59">
        <v>23</v>
      </c>
      <c r="J743" s="59"/>
      <c r="K743" s="61">
        <v>5</v>
      </c>
      <c r="L743" t="s">
        <v>154</v>
      </c>
    </row>
    <row r="744" spans="1:13" outlineLevel="1" x14ac:dyDescent="0.25">
      <c r="A744" s="52">
        <f t="shared" si="71"/>
        <v>40</v>
      </c>
      <c r="B744" s="52" t="str">
        <f t="shared" si="70"/>
        <v/>
      </c>
      <c r="C744" s="58">
        <f t="shared" si="72"/>
        <v>6</v>
      </c>
      <c r="D744" s="58" t="str">
        <f t="shared" si="73"/>
        <v>D</v>
      </c>
      <c r="E744" s="59">
        <v>5</v>
      </c>
      <c r="F744" s="59">
        <v>12</v>
      </c>
      <c r="G744" s="59"/>
      <c r="H744" s="59">
        <v>27</v>
      </c>
      <c r="I744" s="59">
        <v>34</v>
      </c>
      <c r="J744" s="59"/>
      <c r="K744" s="61">
        <v>6</v>
      </c>
      <c r="L744" t="s">
        <v>154</v>
      </c>
    </row>
    <row r="745" spans="1:13" outlineLevel="1" x14ac:dyDescent="0.25">
      <c r="A745" s="52">
        <f t="shared" si="71"/>
        <v>40</v>
      </c>
      <c r="B745" s="52" t="str">
        <f t="shared" si="70"/>
        <v/>
      </c>
      <c r="C745" s="58">
        <f t="shared" si="72"/>
        <v>7</v>
      </c>
      <c r="D745" s="58" t="str">
        <f t="shared" si="73"/>
        <v>D</v>
      </c>
      <c r="E745" s="59">
        <v>4</v>
      </c>
      <c r="F745" s="59">
        <v>29</v>
      </c>
      <c r="G745" s="59"/>
      <c r="H745" s="59">
        <v>11</v>
      </c>
      <c r="I745" s="59">
        <v>20</v>
      </c>
      <c r="J745" s="59"/>
      <c r="K745" s="61">
        <v>7</v>
      </c>
      <c r="L745" t="s">
        <v>154</v>
      </c>
    </row>
    <row r="746" spans="1:13" outlineLevel="1" x14ac:dyDescent="0.25">
      <c r="A746" s="52">
        <f t="shared" si="71"/>
        <v>40</v>
      </c>
      <c r="B746" s="52" t="str">
        <f t="shared" si="70"/>
        <v/>
      </c>
      <c r="C746" s="58">
        <f t="shared" si="72"/>
        <v>8</v>
      </c>
      <c r="D746" s="58" t="str">
        <f t="shared" si="73"/>
        <v>D</v>
      </c>
      <c r="E746" s="59">
        <v>7</v>
      </c>
      <c r="F746" s="59">
        <v>30</v>
      </c>
      <c r="G746" s="59"/>
      <c r="H746" s="59">
        <v>26</v>
      </c>
      <c r="I746" s="59">
        <v>35</v>
      </c>
      <c r="J746" s="59"/>
      <c r="K746" s="61">
        <v>8</v>
      </c>
      <c r="L746" t="s">
        <v>154</v>
      </c>
    </row>
    <row r="747" spans="1:13" outlineLevel="1" x14ac:dyDescent="0.25">
      <c r="A747" s="52">
        <f t="shared" si="71"/>
        <v>40</v>
      </c>
      <c r="B747" s="52" t="str">
        <f t="shared" si="70"/>
        <v/>
      </c>
      <c r="C747" s="58">
        <f t="shared" si="72"/>
        <v>9</v>
      </c>
      <c r="D747" s="58" t="str">
        <f t="shared" si="73"/>
        <v>D</v>
      </c>
      <c r="E747" s="59">
        <v>2</v>
      </c>
      <c r="F747" s="59">
        <v>15</v>
      </c>
      <c r="G747" s="59"/>
      <c r="H747" s="59">
        <v>28</v>
      </c>
      <c r="I747" s="59">
        <v>39</v>
      </c>
      <c r="J747" s="59"/>
      <c r="K747" s="61">
        <v>9</v>
      </c>
      <c r="L747" t="s">
        <v>154</v>
      </c>
    </row>
    <row r="748" spans="1:13" ht="15.75" outlineLevel="1" thickBot="1" x14ac:dyDescent="0.3">
      <c r="A748" s="52">
        <f t="shared" si="71"/>
        <v>40</v>
      </c>
      <c r="B748" s="52" t="str">
        <f t="shared" si="70"/>
        <v/>
      </c>
      <c r="C748" s="58">
        <f t="shared" si="72"/>
        <v>10</v>
      </c>
      <c r="D748" s="58" t="str">
        <f t="shared" si="73"/>
        <v>D</v>
      </c>
      <c r="E748" s="59">
        <v>14</v>
      </c>
      <c r="F748" s="59">
        <v>37</v>
      </c>
      <c r="G748" s="59"/>
      <c r="H748" s="59">
        <v>24</v>
      </c>
      <c r="I748" s="59">
        <v>31</v>
      </c>
      <c r="J748" s="59"/>
      <c r="K748" s="61">
        <v>10</v>
      </c>
      <c r="L748" t="s">
        <v>154</v>
      </c>
    </row>
    <row r="749" spans="1:13" ht="15.75" outlineLevel="1" thickTop="1" x14ac:dyDescent="0.25">
      <c r="A749" s="64">
        <v>41</v>
      </c>
      <c r="B749" s="64" t="str">
        <f t="shared" si="70"/>
        <v/>
      </c>
      <c r="C749" s="62">
        <f t="shared" si="72"/>
        <v>1</v>
      </c>
      <c r="D749" s="62" t="str">
        <f t="shared" si="73"/>
        <v>A</v>
      </c>
      <c r="E749" s="63">
        <v>1</v>
      </c>
      <c r="F749" s="63">
        <v>2</v>
      </c>
      <c r="G749" s="63">
        <v>41</v>
      </c>
      <c r="H749" s="63">
        <v>3</v>
      </c>
      <c r="I749" s="63">
        <v>4</v>
      </c>
      <c r="J749" s="62"/>
      <c r="K749" s="61">
        <v>1</v>
      </c>
      <c r="L749" t="s">
        <v>151</v>
      </c>
      <c r="M749" s="186" t="s">
        <v>281</v>
      </c>
    </row>
    <row r="750" spans="1:13" outlineLevel="1" x14ac:dyDescent="0.25">
      <c r="A750" s="64">
        <f t="shared" si="71"/>
        <v>41</v>
      </c>
      <c r="B750" s="64" t="str">
        <f t="shared" si="70"/>
        <v/>
      </c>
      <c r="C750" s="62">
        <f t="shared" si="72"/>
        <v>2</v>
      </c>
      <c r="D750" s="62" t="str">
        <f t="shared" si="73"/>
        <v>A</v>
      </c>
      <c r="E750" s="63">
        <v>5</v>
      </c>
      <c r="F750" s="63">
        <v>6</v>
      </c>
      <c r="G750" s="63"/>
      <c r="H750" s="63">
        <v>7</v>
      </c>
      <c r="I750" s="63">
        <v>8</v>
      </c>
      <c r="J750" s="62"/>
      <c r="K750" s="61">
        <v>2</v>
      </c>
      <c r="L750" t="s">
        <v>151</v>
      </c>
    </row>
    <row r="751" spans="1:13" outlineLevel="1" x14ac:dyDescent="0.25">
      <c r="A751" s="64">
        <f t="shared" si="71"/>
        <v>41</v>
      </c>
      <c r="B751" s="64" t="str">
        <f t="shared" si="70"/>
        <v/>
      </c>
      <c r="C751" s="62">
        <f t="shared" si="72"/>
        <v>3</v>
      </c>
      <c r="D751" s="62" t="str">
        <f t="shared" si="73"/>
        <v>A</v>
      </c>
      <c r="E751" s="63">
        <v>9</v>
      </c>
      <c r="F751" s="63">
        <v>10</v>
      </c>
      <c r="G751" s="63"/>
      <c r="H751" s="63">
        <v>11</v>
      </c>
      <c r="I751" s="63">
        <v>12</v>
      </c>
      <c r="J751" s="62"/>
      <c r="K751" s="61">
        <v>3</v>
      </c>
      <c r="L751" t="s">
        <v>151</v>
      </c>
    </row>
    <row r="752" spans="1:13" outlineLevel="1" x14ac:dyDescent="0.25">
      <c r="A752" s="64">
        <f t="shared" si="71"/>
        <v>41</v>
      </c>
      <c r="B752" s="64" t="str">
        <f t="shared" si="70"/>
        <v/>
      </c>
      <c r="C752" s="62">
        <f t="shared" si="72"/>
        <v>4</v>
      </c>
      <c r="D752" s="62" t="str">
        <f t="shared" si="73"/>
        <v>A</v>
      </c>
      <c r="E752" s="63">
        <v>13</v>
      </c>
      <c r="F752" s="63">
        <v>14</v>
      </c>
      <c r="G752" s="63"/>
      <c r="H752" s="63">
        <v>15</v>
      </c>
      <c r="I752" s="63">
        <v>16</v>
      </c>
      <c r="J752" s="62"/>
      <c r="K752" s="61">
        <v>4</v>
      </c>
      <c r="L752" t="s">
        <v>151</v>
      </c>
    </row>
    <row r="753" spans="1:12" outlineLevel="1" x14ac:dyDescent="0.25">
      <c r="A753" s="64">
        <f t="shared" si="71"/>
        <v>41</v>
      </c>
      <c r="B753" s="64" t="str">
        <f t="shared" si="70"/>
        <v/>
      </c>
      <c r="C753" s="62">
        <f t="shared" si="72"/>
        <v>5</v>
      </c>
      <c r="D753" s="62" t="str">
        <f t="shared" si="73"/>
        <v>A</v>
      </c>
      <c r="E753" s="63">
        <v>17</v>
      </c>
      <c r="F753" s="63">
        <v>18</v>
      </c>
      <c r="G753" s="63"/>
      <c r="H753" s="63">
        <v>19</v>
      </c>
      <c r="I753" s="63">
        <v>20</v>
      </c>
      <c r="J753" s="62"/>
      <c r="K753" s="61">
        <v>5</v>
      </c>
      <c r="L753" t="s">
        <v>151</v>
      </c>
    </row>
    <row r="754" spans="1:12" outlineLevel="1" x14ac:dyDescent="0.25">
      <c r="A754" s="64">
        <f t="shared" si="71"/>
        <v>41</v>
      </c>
      <c r="B754" s="64" t="str">
        <f t="shared" si="70"/>
        <v/>
      </c>
      <c r="C754" s="62">
        <f t="shared" si="72"/>
        <v>6</v>
      </c>
      <c r="D754" s="62" t="str">
        <f t="shared" si="73"/>
        <v>A</v>
      </c>
      <c r="E754" s="63">
        <v>21</v>
      </c>
      <c r="F754" s="63">
        <v>22</v>
      </c>
      <c r="G754" s="63"/>
      <c r="H754" s="63">
        <v>23</v>
      </c>
      <c r="I754" s="63">
        <v>24</v>
      </c>
      <c r="J754" s="62"/>
      <c r="K754" s="61">
        <v>6</v>
      </c>
      <c r="L754" t="s">
        <v>151</v>
      </c>
    </row>
    <row r="755" spans="1:12" outlineLevel="1" x14ac:dyDescent="0.25">
      <c r="A755" s="64">
        <f t="shared" si="71"/>
        <v>41</v>
      </c>
      <c r="B755" s="64" t="str">
        <f t="shared" si="70"/>
        <v/>
      </c>
      <c r="C755" s="62">
        <f t="shared" si="72"/>
        <v>7</v>
      </c>
      <c r="D755" s="62" t="str">
        <f t="shared" si="73"/>
        <v>A</v>
      </c>
      <c r="E755" s="63">
        <v>25</v>
      </c>
      <c r="F755" s="63">
        <v>26</v>
      </c>
      <c r="G755" s="63"/>
      <c r="H755" s="63">
        <v>27</v>
      </c>
      <c r="I755" s="63">
        <v>28</v>
      </c>
      <c r="J755" s="62"/>
      <c r="K755" s="61">
        <v>7</v>
      </c>
      <c r="L755" t="s">
        <v>151</v>
      </c>
    </row>
    <row r="756" spans="1:12" outlineLevel="1" x14ac:dyDescent="0.25">
      <c r="A756" s="64">
        <f t="shared" si="71"/>
        <v>41</v>
      </c>
      <c r="B756" s="64" t="str">
        <f t="shared" si="70"/>
        <v/>
      </c>
      <c r="C756" s="62">
        <f t="shared" si="72"/>
        <v>8</v>
      </c>
      <c r="D756" s="62" t="str">
        <f t="shared" si="73"/>
        <v>A</v>
      </c>
      <c r="E756" s="63">
        <v>29</v>
      </c>
      <c r="F756" s="63">
        <v>30</v>
      </c>
      <c r="G756" s="63"/>
      <c r="H756" s="63">
        <v>31</v>
      </c>
      <c r="I756" s="63">
        <v>32</v>
      </c>
      <c r="J756" s="62"/>
      <c r="K756" s="61">
        <v>8</v>
      </c>
      <c r="L756" t="s">
        <v>151</v>
      </c>
    </row>
    <row r="757" spans="1:12" outlineLevel="1" x14ac:dyDescent="0.25">
      <c r="A757" s="64">
        <f t="shared" si="71"/>
        <v>41</v>
      </c>
      <c r="B757" s="64" t="str">
        <f t="shared" si="70"/>
        <v/>
      </c>
      <c r="C757" s="62">
        <f t="shared" si="72"/>
        <v>9</v>
      </c>
      <c r="D757" s="62" t="str">
        <f t="shared" si="73"/>
        <v>A</v>
      </c>
      <c r="E757" s="63">
        <v>33</v>
      </c>
      <c r="F757" s="63">
        <v>34</v>
      </c>
      <c r="G757" s="63"/>
      <c r="H757" s="63">
        <v>35</v>
      </c>
      <c r="I757" s="63">
        <v>36</v>
      </c>
      <c r="J757" s="62"/>
      <c r="K757" s="61">
        <v>9</v>
      </c>
      <c r="L757" t="s">
        <v>151</v>
      </c>
    </row>
    <row r="758" spans="1:12" outlineLevel="1" x14ac:dyDescent="0.25">
      <c r="A758" s="64">
        <f t="shared" si="71"/>
        <v>41</v>
      </c>
      <c r="B758" s="64" t="str">
        <f t="shared" si="70"/>
        <v/>
      </c>
      <c r="C758" s="62">
        <f t="shared" si="72"/>
        <v>10</v>
      </c>
      <c r="D758" s="62" t="str">
        <f t="shared" si="73"/>
        <v>A</v>
      </c>
      <c r="E758" s="63">
        <v>37</v>
      </c>
      <c r="F758" s="63">
        <v>38</v>
      </c>
      <c r="G758" s="63"/>
      <c r="H758" s="63">
        <v>39</v>
      </c>
      <c r="I758" s="63">
        <v>40</v>
      </c>
      <c r="J758" s="62"/>
      <c r="K758" s="61">
        <v>10</v>
      </c>
      <c r="L758" t="s">
        <v>151</v>
      </c>
    </row>
    <row r="759" spans="1:12" outlineLevel="1" x14ac:dyDescent="0.25">
      <c r="A759" s="64">
        <f t="shared" si="71"/>
        <v>41</v>
      </c>
      <c r="B759" s="64" t="str">
        <f t="shared" si="70"/>
        <v/>
      </c>
      <c r="C759" s="62">
        <f t="shared" si="72"/>
        <v>1</v>
      </c>
      <c r="D759" s="62" t="str">
        <f t="shared" si="73"/>
        <v>B</v>
      </c>
      <c r="E759" s="63">
        <v>24</v>
      </c>
      <c r="F759" s="63">
        <v>27</v>
      </c>
      <c r="G759" s="63">
        <v>29</v>
      </c>
      <c r="H759" s="63">
        <v>2</v>
      </c>
      <c r="I759" s="63">
        <v>38</v>
      </c>
      <c r="J759" s="62"/>
      <c r="K759" s="61">
        <v>1</v>
      </c>
      <c r="L759" t="s">
        <v>152</v>
      </c>
    </row>
    <row r="760" spans="1:12" outlineLevel="1" x14ac:dyDescent="0.25">
      <c r="A760" s="64">
        <f t="shared" si="71"/>
        <v>41</v>
      </c>
      <c r="B760" s="64" t="str">
        <f t="shared" si="70"/>
        <v/>
      </c>
      <c r="C760" s="62">
        <f t="shared" si="72"/>
        <v>2</v>
      </c>
      <c r="D760" s="62" t="str">
        <f t="shared" si="73"/>
        <v>B</v>
      </c>
      <c r="E760" s="63">
        <v>9</v>
      </c>
      <c r="F760" s="63">
        <v>40</v>
      </c>
      <c r="G760" s="63"/>
      <c r="H760" s="63">
        <v>13</v>
      </c>
      <c r="I760" s="63">
        <v>22</v>
      </c>
      <c r="J760" s="62"/>
      <c r="K760" s="61">
        <v>2</v>
      </c>
      <c r="L760" t="s">
        <v>152</v>
      </c>
    </row>
    <row r="761" spans="1:12" outlineLevel="1" x14ac:dyDescent="0.25">
      <c r="A761" s="64">
        <f t="shared" si="71"/>
        <v>41</v>
      </c>
      <c r="B761" s="64" t="str">
        <f t="shared" si="70"/>
        <v/>
      </c>
      <c r="C761" s="62">
        <f t="shared" si="72"/>
        <v>3</v>
      </c>
      <c r="D761" s="62" t="str">
        <f t="shared" si="73"/>
        <v>B</v>
      </c>
      <c r="E761" s="63">
        <v>1</v>
      </c>
      <c r="F761" s="63">
        <v>36</v>
      </c>
      <c r="G761" s="63"/>
      <c r="H761" s="63">
        <v>12</v>
      </c>
      <c r="I761" s="63">
        <v>39</v>
      </c>
      <c r="J761" s="62"/>
      <c r="K761" s="61">
        <v>3</v>
      </c>
      <c r="L761" t="s">
        <v>152</v>
      </c>
    </row>
    <row r="762" spans="1:12" outlineLevel="1" x14ac:dyDescent="0.25">
      <c r="A762" s="64">
        <f t="shared" si="71"/>
        <v>41</v>
      </c>
      <c r="B762" s="64" t="str">
        <f t="shared" si="70"/>
        <v/>
      </c>
      <c r="C762" s="62">
        <f t="shared" si="72"/>
        <v>4</v>
      </c>
      <c r="D762" s="62" t="str">
        <f t="shared" si="73"/>
        <v>B</v>
      </c>
      <c r="E762" s="63">
        <v>3</v>
      </c>
      <c r="F762" s="63">
        <v>30</v>
      </c>
      <c r="G762" s="63"/>
      <c r="H762" s="63">
        <v>10</v>
      </c>
      <c r="I762" s="63">
        <v>23</v>
      </c>
      <c r="J762" s="62"/>
      <c r="K762" s="61">
        <v>4</v>
      </c>
      <c r="L762" t="s">
        <v>152</v>
      </c>
    </row>
    <row r="763" spans="1:12" outlineLevel="1" x14ac:dyDescent="0.25">
      <c r="A763" s="64">
        <f t="shared" si="71"/>
        <v>41</v>
      </c>
      <c r="B763" s="64" t="str">
        <f t="shared" si="70"/>
        <v/>
      </c>
      <c r="C763" s="62">
        <f t="shared" si="72"/>
        <v>5</v>
      </c>
      <c r="D763" s="62" t="str">
        <f t="shared" si="73"/>
        <v>B</v>
      </c>
      <c r="E763" s="63">
        <v>16</v>
      </c>
      <c r="F763" s="63">
        <v>17</v>
      </c>
      <c r="G763" s="63"/>
      <c r="H763" s="63">
        <v>6</v>
      </c>
      <c r="I763" s="63">
        <v>33</v>
      </c>
      <c r="J763" s="62"/>
      <c r="K763" s="61">
        <v>5</v>
      </c>
      <c r="L763" t="s">
        <v>152</v>
      </c>
    </row>
    <row r="764" spans="1:12" outlineLevel="1" x14ac:dyDescent="0.25">
      <c r="A764" s="64">
        <f t="shared" si="71"/>
        <v>41</v>
      </c>
      <c r="B764" s="64" t="str">
        <f t="shared" si="70"/>
        <v/>
      </c>
      <c r="C764" s="62">
        <f t="shared" si="72"/>
        <v>6</v>
      </c>
      <c r="D764" s="62" t="str">
        <f t="shared" si="73"/>
        <v>B</v>
      </c>
      <c r="E764" s="63">
        <v>21</v>
      </c>
      <c r="F764" s="63">
        <v>26</v>
      </c>
      <c r="G764" s="63"/>
      <c r="H764" s="63">
        <v>11</v>
      </c>
      <c r="I764" s="63">
        <v>14</v>
      </c>
      <c r="J764" s="62"/>
      <c r="K764" s="61">
        <v>6</v>
      </c>
      <c r="L764" t="s">
        <v>152</v>
      </c>
    </row>
    <row r="765" spans="1:12" outlineLevel="1" x14ac:dyDescent="0.25">
      <c r="A765" s="64">
        <f t="shared" si="71"/>
        <v>41</v>
      </c>
      <c r="B765" s="64" t="str">
        <f t="shared" si="70"/>
        <v/>
      </c>
      <c r="C765" s="62">
        <f t="shared" si="72"/>
        <v>7</v>
      </c>
      <c r="D765" s="62" t="str">
        <f t="shared" si="73"/>
        <v>B</v>
      </c>
      <c r="E765" s="63">
        <v>19</v>
      </c>
      <c r="F765" s="63">
        <v>34</v>
      </c>
      <c r="G765" s="63"/>
      <c r="H765" s="63">
        <v>8</v>
      </c>
      <c r="I765" s="63">
        <v>37</v>
      </c>
      <c r="J765" s="62"/>
      <c r="K765" s="61">
        <v>7</v>
      </c>
      <c r="L765" t="s">
        <v>152</v>
      </c>
    </row>
    <row r="766" spans="1:12" outlineLevel="1" x14ac:dyDescent="0.25">
      <c r="A766" s="64">
        <f t="shared" si="71"/>
        <v>41</v>
      </c>
      <c r="B766" s="64" t="str">
        <f t="shared" si="70"/>
        <v/>
      </c>
      <c r="C766" s="62">
        <f t="shared" si="72"/>
        <v>8</v>
      </c>
      <c r="D766" s="62" t="str">
        <f t="shared" si="73"/>
        <v>B</v>
      </c>
      <c r="E766" s="63">
        <v>4</v>
      </c>
      <c r="F766" s="63">
        <v>25</v>
      </c>
      <c r="G766" s="63"/>
      <c r="H766" s="63">
        <v>5</v>
      </c>
      <c r="I766" s="63">
        <v>32</v>
      </c>
      <c r="J766" s="62"/>
      <c r="K766" s="61">
        <v>8</v>
      </c>
      <c r="L766" t="s">
        <v>152</v>
      </c>
    </row>
    <row r="767" spans="1:12" outlineLevel="1" x14ac:dyDescent="0.25">
      <c r="A767" s="64">
        <f t="shared" si="71"/>
        <v>41</v>
      </c>
      <c r="B767" s="64" t="str">
        <f t="shared" si="70"/>
        <v/>
      </c>
      <c r="C767" s="62">
        <f t="shared" si="72"/>
        <v>9</v>
      </c>
      <c r="D767" s="62" t="str">
        <f t="shared" si="73"/>
        <v>B</v>
      </c>
      <c r="E767" s="63">
        <v>7</v>
      </c>
      <c r="F767" s="63">
        <v>20</v>
      </c>
      <c r="G767" s="63"/>
      <c r="H767" s="63">
        <v>15</v>
      </c>
      <c r="I767" s="63">
        <v>41</v>
      </c>
      <c r="J767" s="62"/>
      <c r="K767" s="61">
        <v>9</v>
      </c>
      <c r="L767" t="s">
        <v>152</v>
      </c>
    </row>
    <row r="768" spans="1:12" outlineLevel="1" x14ac:dyDescent="0.25">
      <c r="A768" s="64">
        <f t="shared" si="71"/>
        <v>41</v>
      </c>
      <c r="B768" s="64" t="str">
        <f t="shared" si="70"/>
        <v/>
      </c>
      <c r="C768" s="62">
        <f t="shared" si="72"/>
        <v>10</v>
      </c>
      <c r="D768" s="62" t="str">
        <f t="shared" si="73"/>
        <v>B</v>
      </c>
      <c r="E768" s="63">
        <v>18</v>
      </c>
      <c r="F768" s="63">
        <v>31</v>
      </c>
      <c r="G768" s="63"/>
      <c r="H768" s="63">
        <v>28</v>
      </c>
      <c r="I768" s="63">
        <v>35</v>
      </c>
      <c r="J768" s="62"/>
      <c r="K768" s="61">
        <v>10</v>
      </c>
      <c r="L768" t="s">
        <v>152</v>
      </c>
    </row>
    <row r="769" spans="1:12" outlineLevel="1" x14ac:dyDescent="0.25">
      <c r="A769" s="64">
        <f t="shared" si="71"/>
        <v>41</v>
      </c>
      <c r="B769" s="64" t="str">
        <f t="shared" si="70"/>
        <v/>
      </c>
      <c r="C769" s="62">
        <f t="shared" si="72"/>
        <v>1</v>
      </c>
      <c r="D769" s="62" t="str">
        <f t="shared" si="73"/>
        <v>C</v>
      </c>
      <c r="E769" s="63">
        <v>8</v>
      </c>
      <c r="F769" s="63">
        <v>11</v>
      </c>
      <c r="G769" s="63">
        <v>26</v>
      </c>
      <c r="H769" s="63">
        <v>15</v>
      </c>
      <c r="I769" s="63">
        <v>18</v>
      </c>
      <c r="J769" s="62"/>
      <c r="K769" s="61">
        <v>1</v>
      </c>
      <c r="L769" t="s">
        <v>153</v>
      </c>
    </row>
    <row r="770" spans="1:12" outlineLevel="1" x14ac:dyDescent="0.25">
      <c r="A770" s="64">
        <f t="shared" si="71"/>
        <v>41</v>
      </c>
      <c r="B770" s="64" t="str">
        <f t="shared" si="70"/>
        <v/>
      </c>
      <c r="C770" s="62">
        <f t="shared" si="72"/>
        <v>2</v>
      </c>
      <c r="D770" s="62" t="str">
        <f t="shared" si="73"/>
        <v>C</v>
      </c>
      <c r="E770" s="63">
        <v>12</v>
      </c>
      <c r="F770" s="63">
        <v>17</v>
      </c>
      <c r="G770" s="63"/>
      <c r="H770" s="63">
        <v>21</v>
      </c>
      <c r="I770" s="63">
        <v>34</v>
      </c>
      <c r="J770" s="62"/>
      <c r="K770" s="61">
        <v>2</v>
      </c>
      <c r="L770" t="s">
        <v>153</v>
      </c>
    </row>
    <row r="771" spans="1:12" outlineLevel="1" x14ac:dyDescent="0.25">
      <c r="A771" s="64">
        <f t="shared" si="71"/>
        <v>41</v>
      </c>
      <c r="B771" s="64" t="str">
        <f t="shared" si="70"/>
        <v/>
      </c>
      <c r="C771" s="62">
        <f t="shared" si="72"/>
        <v>3</v>
      </c>
      <c r="D771" s="62" t="str">
        <f t="shared" si="73"/>
        <v>C</v>
      </c>
      <c r="E771" s="63">
        <v>1</v>
      </c>
      <c r="F771" s="63">
        <v>30</v>
      </c>
      <c r="G771" s="63"/>
      <c r="H771" s="63">
        <v>20</v>
      </c>
      <c r="I771" s="63">
        <v>37</v>
      </c>
      <c r="J771" s="62"/>
      <c r="K771" s="61">
        <v>3</v>
      </c>
      <c r="L771" t="s">
        <v>153</v>
      </c>
    </row>
    <row r="772" spans="1:12" outlineLevel="1" x14ac:dyDescent="0.25">
      <c r="A772" s="64">
        <f t="shared" si="71"/>
        <v>41</v>
      </c>
      <c r="B772" s="64" t="str">
        <f t="shared" si="70"/>
        <v/>
      </c>
      <c r="C772" s="62">
        <f t="shared" si="72"/>
        <v>4</v>
      </c>
      <c r="D772" s="62" t="str">
        <f t="shared" si="73"/>
        <v>C</v>
      </c>
      <c r="E772" s="63">
        <v>3</v>
      </c>
      <c r="F772" s="63">
        <v>16</v>
      </c>
      <c r="G772" s="63"/>
      <c r="H772" s="63">
        <v>24</v>
      </c>
      <c r="I772" s="63">
        <v>39</v>
      </c>
      <c r="J772" s="62"/>
      <c r="K772" s="61">
        <v>4</v>
      </c>
      <c r="L772" t="s">
        <v>153</v>
      </c>
    </row>
    <row r="773" spans="1:12" outlineLevel="1" x14ac:dyDescent="0.25">
      <c r="A773" s="64">
        <f t="shared" si="71"/>
        <v>41</v>
      </c>
      <c r="B773" s="64" t="str">
        <f t="shared" ref="B773:B836" si="74">IF(A773&lt;&gt;$B$3,"",$B$3&amp;"-"&amp;D773&amp;"-"&amp;C773)</f>
        <v/>
      </c>
      <c r="C773" s="62">
        <f t="shared" si="72"/>
        <v>5</v>
      </c>
      <c r="D773" s="62" t="str">
        <f t="shared" si="73"/>
        <v>C</v>
      </c>
      <c r="E773" s="63">
        <v>9</v>
      </c>
      <c r="F773" s="63">
        <v>14</v>
      </c>
      <c r="G773" s="63"/>
      <c r="H773" s="63">
        <v>7</v>
      </c>
      <c r="I773" s="63">
        <v>28</v>
      </c>
      <c r="J773" s="62"/>
      <c r="K773" s="61">
        <v>5</v>
      </c>
      <c r="L773" t="s">
        <v>153</v>
      </c>
    </row>
    <row r="774" spans="1:12" outlineLevel="1" x14ac:dyDescent="0.25">
      <c r="A774" s="64">
        <f t="shared" ref="A774:A837" si="75">A773</f>
        <v>41</v>
      </c>
      <c r="B774" s="64" t="str">
        <f t="shared" si="74"/>
        <v/>
      </c>
      <c r="C774" s="62">
        <f t="shared" si="72"/>
        <v>6</v>
      </c>
      <c r="D774" s="62" t="str">
        <f t="shared" si="73"/>
        <v>C</v>
      </c>
      <c r="E774" s="63">
        <v>13</v>
      </c>
      <c r="F774" s="63">
        <v>36</v>
      </c>
      <c r="G774" s="63"/>
      <c r="H774" s="63">
        <v>23</v>
      </c>
      <c r="I774" s="63">
        <v>38</v>
      </c>
      <c r="J774" s="62"/>
      <c r="K774" s="61">
        <v>6</v>
      </c>
      <c r="L774" t="s">
        <v>153</v>
      </c>
    </row>
    <row r="775" spans="1:12" outlineLevel="1" x14ac:dyDescent="0.25">
      <c r="A775" s="64">
        <f t="shared" si="75"/>
        <v>41</v>
      </c>
      <c r="B775" s="64" t="str">
        <f t="shared" si="74"/>
        <v/>
      </c>
      <c r="C775" s="62">
        <f t="shared" si="72"/>
        <v>7</v>
      </c>
      <c r="D775" s="62" t="str">
        <f t="shared" si="73"/>
        <v>C</v>
      </c>
      <c r="E775" s="63">
        <v>19</v>
      </c>
      <c r="F775" s="63">
        <v>41</v>
      </c>
      <c r="G775" s="63"/>
      <c r="H775" s="63">
        <v>32</v>
      </c>
      <c r="I775" s="63">
        <v>35</v>
      </c>
      <c r="J775" s="62"/>
      <c r="K775" s="61">
        <v>7</v>
      </c>
      <c r="L775" t="s">
        <v>153</v>
      </c>
    </row>
    <row r="776" spans="1:12" outlineLevel="1" x14ac:dyDescent="0.25">
      <c r="A776" s="64">
        <f t="shared" si="75"/>
        <v>41</v>
      </c>
      <c r="B776" s="64" t="str">
        <f t="shared" si="74"/>
        <v/>
      </c>
      <c r="C776" s="62">
        <f t="shared" si="72"/>
        <v>8</v>
      </c>
      <c r="D776" s="62" t="str">
        <f t="shared" si="73"/>
        <v>C</v>
      </c>
      <c r="E776" s="63">
        <v>10</v>
      </c>
      <c r="F776" s="63">
        <v>25</v>
      </c>
      <c r="G776" s="63"/>
      <c r="H776" s="63">
        <v>6</v>
      </c>
      <c r="I776" s="63">
        <v>29</v>
      </c>
      <c r="J776" s="62"/>
      <c r="K776" s="61">
        <v>8</v>
      </c>
      <c r="L776" t="s">
        <v>153</v>
      </c>
    </row>
    <row r="777" spans="1:12" outlineLevel="1" x14ac:dyDescent="0.25">
      <c r="A777" s="64">
        <f t="shared" si="75"/>
        <v>41</v>
      </c>
      <c r="B777" s="64" t="str">
        <f t="shared" si="74"/>
        <v/>
      </c>
      <c r="C777" s="62">
        <f t="shared" si="72"/>
        <v>9</v>
      </c>
      <c r="D777" s="62" t="str">
        <f t="shared" si="73"/>
        <v>C</v>
      </c>
      <c r="E777" s="63">
        <v>2</v>
      </c>
      <c r="F777" s="63">
        <v>5</v>
      </c>
      <c r="G777" s="63"/>
      <c r="H777" s="63">
        <v>22</v>
      </c>
      <c r="I777" s="63">
        <v>33</v>
      </c>
      <c r="J777" s="62"/>
      <c r="K777" s="61">
        <v>9</v>
      </c>
      <c r="L777" t="s">
        <v>153</v>
      </c>
    </row>
    <row r="778" spans="1:12" outlineLevel="1" x14ac:dyDescent="0.25">
      <c r="A778" s="64">
        <f t="shared" si="75"/>
        <v>41</v>
      </c>
      <c r="B778" s="64" t="str">
        <f t="shared" si="74"/>
        <v/>
      </c>
      <c r="C778" s="62">
        <f t="shared" si="72"/>
        <v>10</v>
      </c>
      <c r="D778" s="62" t="str">
        <f t="shared" si="73"/>
        <v>C</v>
      </c>
      <c r="E778" s="63">
        <v>4</v>
      </c>
      <c r="F778" s="63">
        <v>27</v>
      </c>
      <c r="G778" s="63"/>
      <c r="H778" s="63">
        <v>31</v>
      </c>
      <c r="I778" s="63">
        <v>40</v>
      </c>
      <c r="J778" s="62"/>
      <c r="K778" s="61">
        <v>10</v>
      </c>
      <c r="L778" t="s">
        <v>153</v>
      </c>
    </row>
    <row r="779" spans="1:12" outlineLevel="1" x14ac:dyDescent="0.25">
      <c r="A779" s="64">
        <f t="shared" si="75"/>
        <v>41</v>
      </c>
      <c r="B779" s="64" t="str">
        <f t="shared" si="74"/>
        <v/>
      </c>
      <c r="C779" s="62">
        <f t="shared" si="72"/>
        <v>1</v>
      </c>
      <c r="D779" s="62" t="str">
        <f t="shared" si="73"/>
        <v>D</v>
      </c>
      <c r="E779" s="62">
        <v>19</v>
      </c>
      <c r="F779" s="62">
        <v>33</v>
      </c>
      <c r="G779" s="62">
        <v>36</v>
      </c>
      <c r="H779" s="62">
        <v>24</v>
      </c>
      <c r="I779" s="62">
        <v>25</v>
      </c>
      <c r="J779" s="62"/>
      <c r="K779" s="61">
        <v>1</v>
      </c>
      <c r="L779" t="s">
        <v>154</v>
      </c>
    </row>
    <row r="780" spans="1:12" outlineLevel="1" x14ac:dyDescent="0.25">
      <c r="A780" s="64">
        <f t="shared" si="75"/>
        <v>41</v>
      </c>
      <c r="B780" s="64" t="str">
        <f t="shared" si="74"/>
        <v/>
      </c>
      <c r="C780" s="62">
        <f t="shared" si="72"/>
        <v>2</v>
      </c>
      <c r="D780" s="62" t="str">
        <f t="shared" si="73"/>
        <v>D</v>
      </c>
      <c r="E780" s="62">
        <v>38</v>
      </c>
      <c r="F780" s="62">
        <v>41</v>
      </c>
      <c r="G780" s="62"/>
      <c r="H780" s="62">
        <v>23</v>
      </c>
      <c r="I780" s="62">
        <v>28</v>
      </c>
      <c r="J780" s="62"/>
      <c r="K780" s="61">
        <v>2</v>
      </c>
      <c r="L780" t="s">
        <v>154</v>
      </c>
    </row>
    <row r="781" spans="1:12" outlineLevel="1" x14ac:dyDescent="0.25">
      <c r="A781" s="64">
        <f t="shared" si="75"/>
        <v>41</v>
      </c>
      <c r="B781" s="64" t="str">
        <f t="shared" si="74"/>
        <v/>
      </c>
      <c r="C781" s="62">
        <f t="shared" si="72"/>
        <v>3</v>
      </c>
      <c r="D781" s="62" t="str">
        <f t="shared" si="73"/>
        <v>D</v>
      </c>
      <c r="E781" s="62">
        <v>1</v>
      </c>
      <c r="F781" s="62">
        <v>18</v>
      </c>
      <c r="G781" s="62"/>
      <c r="H781" s="62">
        <v>9</v>
      </c>
      <c r="I781" s="62">
        <v>16</v>
      </c>
      <c r="J781" s="62"/>
      <c r="K781" s="61">
        <v>3</v>
      </c>
      <c r="L781" t="s">
        <v>154</v>
      </c>
    </row>
    <row r="782" spans="1:12" outlineLevel="1" x14ac:dyDescent="0.25">
      <c r="A782" s="64">
        <f t="shared" si="75"/>
        <v>41</v>
      </c>
      <c r="B782" s="64" t="str">
        <f t="shared" si="74"/>
        <v/>
      </c>
      <c r="C782" s="62">
        <f t="shared" si="72"/>
        <v>4</v>
      </c>
      <c r="D782" s="62" t="str">
        <f t="shared" si="73"/>
        <v>D</v>
      </c>
      <c r="E782" s="62">
        <v>3</v>
      </c>
      <c r="F782" s="62">
        <v>32</v>
      </c>
      <c r="G782" s="62"/>
      <c r="H782" s="62">
        <v>17</v>
      </c>
      <c r="I782" s="62">
        <v>40</v>
      </c>
      <c r="J782" s="62"/>
      <c r="K782" s="61">
        <v>4</v>
      </c>
      <c r="L782" t="s">
        <v>154</v>
      </c>
    </row>
    <row r="783" spans="1:12" outlineLevel="1" x14ac:dyDescent="0.25">
      <c r="A783" s="64">
        <f t="shared" si="75"/>
        <v>41</v>
      </c>
      <c r="B783" s="64" t="str">
        <f t="shared" si="74"/>
        <v/>
      </c>
      <c r="C783" s="62">
        <f t="shared" si="72"/>
        <v>5</v>
      </c>
      <c r="D783" s="62" t="str">
        <f t="shared" si="73"/>
        <v>D</v>
      </c>
      <c r="E783" s="62">
        <v>4</v>
      </c>
      <c r="F783" s="62">
        <v>13</v>
      </c>
      <c r="G783" s="62"/>
      <c r="H783" s="62">
        <v>6</v>
      </c>
      <c r="I783" s="62">
        <v>21</v>
      </c>
      <c r="J783" s="62"/>
      <c r="K783" s="61">
        <v>5</v>
      </c>
      <c r="L783" t="s">
        <v>154</v>
      </c>
    </row>
    <row r="784" spans="1:12" outlineLevel="1" x14ac:dyDescent="0.25">
      <c r="A784" s="64">
        <f t="shared" si="75"/>
        <v>41</v>
      </c>
      <c r="B784" s="64" t="str">
        <f t="shared" si="74"/>
        <v/>
      </c>
      <c r="C784" s="62">
        <f t="shared" si="72"/>
        <v>6</v>
      </c>
      <c r="D784" s="62" t="str">
        <f t="shared" si="73"/>
        <v>D</v>
      </c>
      <c r="E784" s="62">
        <v>5</v>
      </c>
      <c r="F784" s="62">
        <v>14</v>
      </c>
      <c r="G784" s="62"/>
      <c r="H784" s="62">
        <v>27</v>
      </c>
      <c r="I784" s="62">
        <v>34</v>
      </c>
      <c r="J784" s="62"/>
      <c r="K784" s="61">
        <v>6</v>
      </c>
      <c r="L784" t="s">
        <v>154</v>
      </c>
    </row>
    <row r="785" spans="1:13" outlineLevel="1" x14ac:dyDescent="0.25">
      <c r="A785" s="64">
        <f t="shared" si="75"/>
        <v>41</v>
      </c>
      <c r="B785" s="64" t="str">
        <f t="shared" si="74"/>
        <v/>
      </c>
      <c r="C785" s="62">
        <f t="shared" si="72"/>
        <v>7</v>
      </c>
      <c r="D785" s="62" t="str">
        <f t="shared" si="73"/>
        <v>D</v>
      </c>
      <c r="E785" s="62">
        <v>8</v>
      </c>
      <c r="F785" s="62">
        <v>29</v>
      </c>
      <c r="G785" s="62"/>
      <c r="H785" s="62">
        <v>11</v>
      </c>
      <c r="I785" s="62">
        <v>20</v>
      </c>
      <c r="J785" s="62"/>
      <c r="K785" s="61">
        <v>7</v>
      </c>
      <c r="L785" t="s">
        <v>154</v>
      </c>
    </row>
    <row r="786" spans="1:13" outlineLevel="1" x14ac:dyDescent="0.25">
      <c r="A786" s="64">
        <f t="shared" si="75"/>
        <v>41</v>
      </c>
      <c r="B786" s="64" t="str">
        <f t="shared" si="74"/>
        <v/>
      </c>
      <c r="C786" s="62">
        <f t="shared" si="72"/>
        <v>8</v>
      </c>
      <c r="D786" s="62" t="str">
        <f t="shared" si="73"/>
        <v>D</v>
      </c>
      <c r="E786" s="62">
        <v>7</v>
      </c>
      <c r="F786" s="62">
        <v>22</v>
      </c>
      <c r="G786" s="62"/>
      <c r="H786" s="62">
        <v>12</v>
      </c>
      <c r="I786" s="62">
        <v>35</v>
      </c>
      <c r="J786" s="62"/>
      <c r="K786" s="61">
        <v>8</v>
      </c>
      <c r="L786" t="s">
        <v>154</v>
      </c>
    </row>
    <row r="787" spans="1:13" outlineLevel="1" x14ac:dyDescent="0.25">
      <c r="A787" s="64">
        <f t="shared" si="75"/>
        <v>41</v>
      </c>
      <c r="B787" s="64" t="str">
        <f t="shared" si="74"/>
        <v/>
      </c>
      <c r="C787" s="62">
        <f t="shared" si="72"/>
        <v>9</v>
      </c>
      <c r="D787" s="62" t="str">
        <f t="shared" si="73"/>
        <v>D</v>
      </c>
      <c r="E787" s="62">
        <v>15</v>
      </c>
      <c r="F787" s="62">
        <v>30</v>
      </c>
      <c r="G787" s="62"/>
      <c r="H787" s="62">
        <v>2</v>
      </c>
      <c r="I787" s="62">
        <v>39</v>
      </c>
      <c r="J787" s="62"/>
      <c r="K787" s="61">
        <v>9</v>
      </c>
      <c r="L787" t="s">
        <v>154</v>
      </c>
    </row>
    <row r="788" spans="1:13" ht="15.75" outlineLevel="1" thickBot="1" x14ac:dyDescent="0.3">
      <c r="A788" s="64">
        <f t="shared" si="75"/>
        <v>41</v>
      </c>
      <c r="B788" s="64" t="str">
        <f t="shared" si="74"/>
        <v/>
      </c>
      <c r="C788" s="62">
        <f t="shared" si="72"/>
        <v>10</v>
      </c>
      <c r="D788" s="62" t="str">
        <f t="shared" si="73"/>
        <v>D</v>
      </c>
      <c r="E788" s="62">
        <v>10</v>
      </c>
      <c r="F788" s="62">
        <v>37</v>
      </c>
      <c r="G788" s="62"/>
      <c r="H788" s="62">
        <v>26</v>
      </c>
      <c r="I788" s="62">
        <v>31</v>
      </c>
      <c r="J788" s="62"/>
      <c r="K788" s="61">
        <v>10</v>
      </c>
      <c r="L788" t="s">
        <v>154</v>
      </c>
    </row>
    <row r="789" spans="1:13" ht="15.75" outlineLevel="1" thickTop="1" x14ac:dyDescent="0.25">
      <c r="A789" s="52">
        <v>42</v>
      </c>
      <c r="B789" s="52" t="str">
        <f t="shared" si="74"/>
        <v/>
      </c>
      <c r="C789" s="58">
        <f t="shared" si="72"/>
        <v>1</v>
      </c>
      <c r="D789" s="58" t="str">
        <f t="shared" si="73"/>
        <v>A</v>
      </c>
      <c r="E789" s="59">
        <v>1</v>
      </c>
      <c r="F789" s="59">
        <v>21</v>
      </c>
      <c r="G789" s="59">
        <v>41</v>
      </c>
      <c r="H789" s="59">
        <v>3</v>
      </c>
      <c r="I789" s="59">
        <v>4</v>
      </c>
      <c r="J789" s="59">
        <v>42</v>
      </c>
      <c r="K789" s="61">
        <v>1</v>
      </c>
      <c r="L789" t="s">
        <v>151</v>
      </c>
      <c r="M789" s="186" t="s">
        <v>281</v>
      </c>
    </row>
    <row r="790" spans="1:13" outlineLevel="1" x14ac:dyDescent="0.25">
      <c r="A790" s="52">
        <f t="shared" si="75"/>
        <v>42</v>
      </c>
      <c r="B790" s="52" t="str">
        <f t="shared" si="74"/>
        <v/>
      </c>
      <c r="C790" s="58">
        <f t="shared" si="72"/>
        <v>2</v>
      </c>
      <c r="D790" s="58" t="str">
        <f t="shared" si="73"/>
        <v>A</v>
      </c>
      <c r="E790" s="59">
        <v>5</v>
      </c>
      <c r="F790" s="59">
        <v>6</v>
      </c>
      <c r="G790" s="59"/>
      <c r="H790" s="59">
        <v>7</v>
      </c>
      <c r="I790" s="59">
        <v>8</v>
      </c>
      <c r="J790" s="59"/>
      <c r="K790" s="61">
        <v>2</v>
      </c>
      <c r="L790" t="s">
        <v>151</v>
      </c>
    </row>
    <row r="791" spans="1:13" outlineLevel="1" x14ac:dyDescent="0.25">
      <c r="A791" s="52">
        <f t="shared" si="75"/>
        <v>42</v>
      </c>
      <c r="B791" s="52" t="str">
        <f t="shared" si="74"/>
        <v/>
      </c>
      <c r="C791" s="58">
        <f t="shared" si="72"/>
        <v>3</v>
      </c>
      <c r="D791" s="58" t="str">
        <f t="shared" si="73"/>
        <v>A</v>
      </c>
      <c r="E791" s="59">
        <v>9</v>
      </c>
      <c r="F791" s="59">
        <v>10</v>
      </c>
      <c r="G791" s="59"/>
      <c r="H791" s="59">
        <v>11</v>
      </c>
      <c r="I791" s="59">
        <v>12</v>
      </c>
      <c r="J791" s="59"/>
      <c r="K791" s="61">
        <v>3</v>
      </c>
      <c r="L791" t="s">
        <v>151</v>
      </c>
    </row>
    <row r="792" spans="1:13" outlineLevel="1" x14ac:dyDescent="0.25">
      <c r="A792" s="52">
        <f t="shared" si="75"/>
        <v>42</v>
      </c>
      <c r="B792" s="52" t="str">
        <f t="shared" si="74"/>
        <v/>
      </c>
      <c r="C792" s="58">
        <f t="shared" si="72"/>
        <v>4</v>
      </c>
      <c r="D792" s="58" t="str">
        <f t="shared" si="73"/>
        <v>A</v>
      </c>
      <c r="E792" s="59">
        <v>13</v>
      </c>
      <c r="F792" s="59">
        <v>14</v>
      </c>
      <c r="G792" s="59"/>
      <c r="H792" s="59">
        <v>15</v>
      </c>
      <c r="I792" s="59">
        <v>16</v>
      </c>
      <c r="J792" s="59"/>
      <c r="K792" s="61">
        <v>4</v>
      </c>
      <c r="L792" t="s">
        <v>151</v>
      </c>
    </row>
    <row r="793" spans="1:13" outlineLevel="1" x14ac:dyDescent="0.25">
      <c r="A793" s="52">
        <f t="shared" si="75"/>
        <v>42</v>
      </c>
      <c r="B793" s="52" t="str">
        <f t="shared" si="74"/>
        <v/>
      </c>
      <c r="C793" s="58">
        <f t="shared" si="72"/>
        <v>5</v>
      </c>
      <c r="D793" s="58" t="str">
        <f t="shared" si="73"/>
        <v>A</v>
      </c>
      <c r="E793" s="59">
        <v>17</v>
      </c>
      <c r="F793" s="59">
        <v>18</v>
      </c>
      <c r="G793" s="59"/>
      <c r="H793" s="59">
        <v>19</v>
      </c>
      <c r="I793" s="59">
        <v>20</v>
      </c>
      <c r="J793" s="59"/>
      <c r="K793" s="61">
        <v>5</v>
      </c>
      <c r="L793" t="s">
        <v>151</v>
      </c>
    </row>
    <row r="794" spans="1:13" outlineLevel="1" x14ac:dyDescent="0.25">
      <c r="A794" s="52">
        <f t="shared" si="75"/>
        <v>42</v>
      </c>
      <c r="B794" s="52" t="str">
        <f t="shared" si="74"/>
        <v/>
      </c>
      <c r="C794" s="58">
        <f t="shared" si="72"/>
        <v>6</v>
      </c>
      <c r="D794" s="58" t="str">
        <f t="shared" si="73"/>
        <v>A</v>
      </c>
      <c r="E794" s="59">
        <v>2</v>
      </c>
      <c r="F794" s="59">
        <v>22</v>
      </c>
      <c r="G794" s="59"/>
      <c r="H794" s="59">
        <v>23</v>
      </c>
      <c r="I794" s="59">
        <v>24</v>
      </c>
      <c r="J794" s="59"/>
      <c r="K794" s="61">
        <v>6</v>
      </c>
      <c r="L794" t="s">
        <v>151</v>
      </c>
    </row>
    <row r="795" spans="1:13" outlineLevel="1" x14ac:dyDescent="0.25">
      <c r="A795" s="52">
        <f t="shared" si="75"/>
        <v>42</v>
      </c>
      <c r="B795" s="52" t="str">
        <f t="shared" si="74"/>
        <v/>
      </c>
      <c r="C795" s="58">
        <f t="shared" si="72"/>
        <v>7</v>
      </c>
      <c r="D795" s="58" t="str">
        <f t="shared" si="73"/>
        <v>A</v>
      </c>
      <c r="E795" s="59">
        <v>25</v>
      </c>
      <c r="F795" s="59">
        <v>26</v>
      </c>
      <c r="G795" s="59"/>
      <c r="H795" s="59">
        <v>27</v>
      </c>
      <c r="I795" s="59">
        <v>28</v>
      </c>
      <c r="J795" s="59"/>
      <c r="K795" s="61">
        <v>7</v>
      </c>
      <c r="L795" t="s">
        <v>151</v>
      </c>
    </row>
    <row r="796" spans="1:13" outlineLevel="1" x14ac:dyDescent="0.25">
      <c r="A796" s="52">
        <f t="shared" si="75"/>
        <v>42</v>
      </c>
      <c r="B796" s="52" t="str">
        <f t="shared" si="74"/>
        <v/>
      </c>
      <c r="C796" s="58">
        <f t="shared" si="72"/>
        <v>8</v>
      </c>
      <c r="D796" s="58" t="str">
        <f t="shared" si="73"/>
        <v>A</v>
      </c>
      <c r="E796" s="59">
        <v>29</v>
      </c>
      <c r="F796" s="59">
        <v>30</v>
      </c>
      <c r="G796" s="59"/>
      <c r="H796" s="59">
        <v>31</v>
      </c>
      <c r="I796" s="59">
        <v>32</v>
      </c>
      <c r="J796" s="59"/>
      <c r="K796" s="61">
        <v>8</v>
      </c>
      <c r="L796" t="s">
        <v>151</v>
      </c>
    </row>
    <row r="797" spans="1:13" outlineLevel="1" x14ac:dyDescent="0.25">
      <c r="A797" s="52">
        <f t="shared" si="75"/>
        <v>42</v>
      </c>
      <c r="B797" s="52" t="str">
        <f t="shared" si="74"/>
        <v/>
      </c>
      <c r="C797" s="58">
        <f t="shared" si="72"/>
        <v>9</v>
      </c>
      <c r="D797" s="58" t="str">
        <f t="shared" si="73"/>
        <v>A</v>
      </c>
      <c r="E797" s="59">
        <v>33</v>
      </c>
      <c r="F797" s="59">
        <v>34</v>
      </c>
      <c r="G797" s="59"/>
      <c r="H797" s="59">
        <v>35</v>
      </c>
      <c r="I797" s="59">
        <v>36</v>
      </c>
      <c r="J797" s="59"/>
      <c r="K797" s="61">
        <v>9</v>
      </c>
      <c r="L797" t="s">
        <v>151</v>
      </c>
    </row>
    <row r="798" spans="1:13" outlineLevel="1" x14ac:dyDescent="0.25">
      <c r="A798" s="52">
        <f t="shared" si="75"/>
        <v>42</v>
      </c>
      <c r="B798" s="52" t="str">
        <f t="shared" si="74"/>
        <v/>
      </c>
      <c r="C798" s="58">
        <f t="shared" si="72"/>
        <v>10</v>
      </c>
      <c r="D798" s="58" t="str">
        <f t="shared" si="73"/>
        <v>A</v>
      </c>
      <c r="E798" s="59">
        <v>37</v>
      </c>
      <c r="F798" s="59">
        <v>38</v>
      </c>
      <c r="G798" s="59"/>
      <c r="H798" s="59">
        <v>39</v>
      </c>
      <c r="I798" s="59">
        <v>40</v>
      </c>
      <c r="J798" s="59"/>
      <c r="K798" s="61">
        <v>10</v>
      </c>
      <c r="L798" t="s">
        <v>151</v>
      </c>
    </row>
    <row r="799" spans="1:13" outlineLevel="1" x14ac:dyDescent="0.25">
      <c r="A799" s="52">
        <f t="shared" si="75"/>
        <v>42</v>
      </c>
      <c r="B799" s="52" t="str">
        <f t="shared" si="74"/>
        <v/>
      </c>
      <c r="C799" s="58">
        <f t="shared" si="72"/>
        <v>1</v>
      </c>
      <c r="D799" s="58" t="str">
        <f t="shared" si="73"/>
        <v>B</v>
      </c>
      <c r="E799" s="59">
        <v>24</v>
      </c>
      <c r="F799" s="59">
        <v>27</v>
      </c>
      <c r="G799" s="59">
        <v>29</v>
      </c>
      <c r="H799" s="59">
        <v>2</v>
      </c>
      <c r="I799" s="59">
        <v>35</v>
      </c>
      <c r="J799" s="59">
        <v>38</v>
      </c>
      <c r="K799" s="61">
        <v>1</v>
      </c>
      <c r="L799" t="s">
        <v>152</v>
      </c>
    </row>
    <row r="800" spans="1:13" outlineLevel="1" x14ac:dyDescent="0.25">
      <c r="A800" s="52">
        <f t="shared" si="75"/>
        <v>42</v>
      </c>
      <c r="B800" s="52" t="str">
        <f t="shared" si="74"/>
        <v/>
      </c>
      <c r="C800" s="58">
        <f t="shared" si="72"/>
        <v>2</v>
      </c>
      <c r="D800" s="58" t="str">
        <f t="shared" si="73"/>
        <v>B</v>
      </c>
      <c r="E800" s="59">
        <v>9</v>
      </c>
      <c r="F800" s="59">
        <v>40</v>
      </c>
      <c r="G800" s="59"/>
      <c r="H800" s="59">
        <v>13</v>
      </c>
      <c r="I800" s="59">
        <v>22</v>
      </c>
      <c r="J800" s="59"/>
      <c r="K800" s="61">
        <v>2</v>
      </c>
      <c r="L800" t="s">
        <v>152</v>
      </c>
    </row>
    <row r="801" spans="1:12" outlineLevel="1" x14ac:dyDescent="0.25">
      <c r="A801" s="52">
        <f t="shared" si="75"/>
        <v>42</v>
      </c>
      <c r="B801" s="52" t="str">
        <f t="shared" si="74"/>
        <v/>
      </c>
      <c r="C801" s="58">
        <f t="shared" si="72"/>
        <v>3</v>
      </c>
      <c r="D801" s="58" t="str">
        <f t="shared" si="73"/>
        <v>B</v>
      </c>
      <c r="E801" s="59">
        <v>1</v>
      </c>
      <c r="F801" s="59">
        <v>36</v>
      </c>
      <c r="G801" s="59"/>
      <c r="H801" s="59">
        <v>12</v>
      </c>
      <c r="I801" s="59">
        <v>39</v>
      </c>
      <c r="J801" s="59"/>
      <c r="K801" s="61">
        <v>3</v>
      </c>
      <c r="L801" t="s">
        <v>152</v>
      </c>
    </row>
    <row r="802" spans="1:12" outlineLevel="1" x14ac:dyDescent="0.25">
      <c r="A802" s="52">
        <f t="shared" si="75"/>
        <v>42</v>
      </c>
      <c r="B802" s="52" t="str">
        <f t="shared" si="74"/>
        <v/>
      </c>
      <c r="C802" s="58">
        <f t="shared" si="72"/>
        <v>4</v>
      </c>
      <c r="D802" s="58" t="str">
        <f t="shared" si="73"/>
        <v>B</v>
      </c>
      <c r="E802" s="59">
        <v>3</v>
      </c>
      <c r="F802" s="59">
        <v>30</v>
      </c>
      <c r="G802" s="59"/>
      <c r="H802" s="59">
        <v>10</v>
      </c>
      <c r="I802" s="59">
        <v>23</v>
      </c>
      <c r="J802" s="59"/>
      <c r="K802" s="61">
        <v>4</v>
      </c>
      <c r="L802" t="s">
        <v>152</v>
      </c>
    </row>
    <row r="803" spans="1:12" outlineLevel="1" x14ac:dyDescent="0.25">
      <c r="A803" s="52">
        <f t="shared" si="75"/>
        <v>42</v>
      </c>
      <c r="B803" s="52" t="str">
        <f t="shared" si="74"/>
        <v/>
      </c>
      <c r="C803" s="58">
        <f t="shared" si="72"/>
        <v>5</v>
      </c>
      <c r="D803" s="58" t="str">
        <f t="shared" si="73"/>
        <v>B</v>
      </c>
      <c r="E803" s="59">
        <v>16</v>
      </c>
      <c r="F803" s="59">
        <v>17</v>
      </c>
      <c r="G803" s="59"/>
      <c r="H803" s="59">
        <v>6</v>
      </c>
      <c r="I803" s="59">
        <v>33</v>
      </c>
      <c r="J803" s="59"/>
      <c r="K803" s="61">
        <v>5</v>
      </c>
      <c r="L803" t="s">
        <v>152</v>
      </c>
    </row>
    <row r="804" spans="1:12" outlineLevel="1" x14ac:dyDescent="0.25">
      <c r="A804" s="52">
        <f t="shared" si="75"/>
        <v>42</v>
      </c>
      <c r="B804" s="52" t="str">
        <f t="shared" si="74"/>
        <v/>
      </c>
      <c r="C804" s="58">
        <f t="shared" si="72"/>
        <v>6</v>
      </c>
      <c r="D804" s="58" t="str">
        <f t="shared" si="73"/>
        <v>B</v>
      </c>
      <c r="E804" s="59">
        <v>21</v>
      </c>
      <c r="F804" s="59">
        <v>26</v>
      </c>
      <c r="G804" s="59"/>
      <c r="H804" s="59">
        <v>11</v>
      </c>
      <c r="I804" s="59">
        <v>14</v>
      </c>
      <c r="J804" s="59"/>
      <c r="K804" s="61">
        <v>6</v>
      </c>
      <c r="L804" t="s">
        <v>152</v>
      </c>
    </row>
    <row r="805" spans="1:12" outlineLevel="1" x14ac:dyDescent="0.25">
      <c r="A805" s="52">
        <f t="shared" si="75"/>
        <v>42</v>
      </c>
      <c r="B805" s="52" t="str">
        <f t="shared" si="74"/>
        <v/>
      </c>
      <c r="C805" s="58">
        <f t="shared" si="72"/>
        <v>7</v>
      </c>
      <c r="D805" s="58" t="str">
        <f t="shared" si="73"/>
        <v>B</v>
      </c>
      <c r="E805" s="59">
        <v>19</v>
      </c>
      <c r="F805" s="59">
        <v>34</v>
      </c>
      <c r="G805" s="59"/>
      <c r="H805" s="59">
        <v>8</v>
      </c>
      <c r="I805" s="59">
        <v>37</v>
      </c>
      <c r="J805" s="59"/>
      <c r="K805" s="61">
        <v>7</v>
      </c>
      <c r="L805" t="s">
        <v>152</v>
      </c>
    </row>
    <row r="806" spans="1:12" outlineLevel="1" x14ac:dyDescent="0.25">
      <c r="A806" s="52">
        <f t="shared" si="75"/>
        <v>42</v>
      </c>
      <c r="B806" s="52" t="str">
        <f t="shared" si="74"/>
        <v/>
      </c>
      <c r="C806" s="58">
        <f t="shared" ref="C806:C869" si="76">K806</f>
        <v>8</v>
      </c>
      <c r="D806" s="58" t="str">
        <f t="shared" ref="D806:D869" si="77">IF(C806="","",L806)</f>
        <v>B</v>
      </c>
      <c r="E806" s="59">
        <v>4</v>
      </c>
      <c r="F806" s="59">
        <v>25</v>
      </c>
      <c r="G806" s="59"/>
      <c r="H806" s="59">
        <v>5</v>
      </c>
      <c r="I806" s="59">
        <v>32</v>
      </c>
      <c r="J806" s="59"/>
      <c r="K806" s="61">
        <v>8</v>
      </c>
      <c r="L806" t="s">
        <v>152</v>
      </c>
    </row>
    <row r="807" spans="1:12" outlineLevel="1" x14ac:dyDescent="0.25">
      <c r="A807" s="52">
        <f t="shared" si="75"/>
        <v>42</v>
      </c>
      <c r="B807" s="52" t="str">
        <f t="shared" si="74"/>
        <v/>
      </c>
      <c r="C807" s="58">
        <f t="shared" si="76"/>
        <v>9</v>
      </c>
      <c r="D807" s="58" t="str">
        <f t="shared" si="77"/>
        <v>B</v>
      </c>
      <c r="E807" s="59">
        <v>7</v>
      </c>
      <c r="F807" s="59">
        <v>20</v>
      </c>
      <c r="G807" s="59"/>
      <c r="H807" s="59">
        <v>15</v>
      </c>
      <c r="I807" s="59">
        <v>41</v>
      </c>
      <c r="J807" s="59"/>
      <c r="K807" s="61">
        <v>9</v>
      </c>
      <c r="L807" t="s">
        <v>152</v>
      </c>
    </row>
    <row r="808" spans="1:12" outlineLevel="1" x14ac:dyDescent="0.25">
      <c r="A808" s="52">
        <f t="shared" si="75"/>
        <v>42</v>
      </c>
      <c r="B808" s="52" t="str">
        <f t="shared" si="74"/>
        <v/>
      </c>
      <c r="C808" s="58">
        <f t="shared" si="76"/>
        <v>10</v>
      </c>
      <c r="D808" s="58" t="str">
        <f t="shared" si="77"/>
        <v>B</v>
      </c>
      <c r="E808" s="59">
        <v>18</v>
      </c>
      <c r="F808" s="59">
        <v>31</v>
      </c>
      <c r="G808" s="59"/>
      <c r="H808" s="59">
        <v>28</v>
      </c>
      <c r="I808" s="59">
        <v>42</v>
      </c>
      <c r="J808" s="59"/>
      <c r="K808" s="61">
        <v>10</v>
      </c>
      <c r="L808" t="s">
        <v>152</v>
      </c>
    </row>
    <row r="809" spans="1:12" outlineLevel="1" x14ac:dyDescent="0.25">
      <c r="A809" s="52">
        <f t="shared" si="75"/>
        <v>42</v>
      </c>
      <c r="B809" s="52" t="str">
        <f t="shared" si="74"/>
        <v/>
      </c>
      <c r="C809" s="58">
        <f t="shared" si="76"/>
        <v>1</v>
      </c>
      <c r="D809" s="58" t="str">
        <f t="shared" si="77"/>
        <v>C</v>
      </c>
      <c r="E809" s="59">
        <v>8</v>
      </c>
      <c r="F809" s="59">
        <v>11</v>
      </c>
      <c r="G809" s="59">
        <v>26</v>
      </c>
      <c r="H809" s="59">
        <v>15</v>
      </c>
      <c r="I809" s="59">
        <v>18</v>
      </c>
      <c r="J809" s="59">
        <v>31</v>
      </c>
      <c r="K809" s="61">
        <v>1</v>
      </c>
      <c r="L809" t="s">
        <v>153</v>
      </c>
    </row>
    <row r="810" spans="1:12" outlineLevel="1" x14ac:dyDescent="0.25">
      <c r="A810" s="52">
        <f t="shared" si="75"/>
        <v>42</v>
      </c>
      <c r="B810" s="52" t="str">
        <f t="shared" si="74"/>
        <v/>
      </c>
      <c r="C810" s="58">
        <f t="shared" si="76"/>
        <v>2</v>
      </c>
      <c r="D810" s="58" t="str">
        <f t="shared" si="77"/>
        <v>C</v>
      </c>
      <c r="E810" s="59">
        <v>12</v>
      </c>
      <c r="F810" s="59">
        <v>17</v>
      </c>
      <c r="G810" s="59"/>
      <c r="H810" s="59">
        <v>21</v>
      </c>
      <c r="I810" s="59">
        <v>34</v>
      </c>
      <c r="J810" s="59"/>
      <c r="K810" s="61">
        <v>2</v>
      </c>
      <c r="L810" t="s">
        <v>153</v>
      </c>
    </row>
    <row r="811" spans="1:12" outlineLevel="1" x14ac:dyDescent="0.25">
      <c r="A811" s="52">
        <f t="shared" si="75"/>
        <v>42</v>
      </c>
      <c r="B811" s="52" t="str">
        <f t="shared" si="74"/>
        <v/>
      </c>
      <c r="C811" s="58">
        <f t="shared" si="76"/>
        <v>3</v>
      </c>
      <c r="D811" s="58" t="str">
        <f t="shared" si="77"/>
        <v>C</v>
      </c>
      <c r="E811" s="59">
        <v>1</v>
      </c>
      <c r="F811" s="59">
        <v>30</v>
      </c>
      <c r="G811" s="59"/>
      <c r="H811" s="59">
        <v>20</v>
      </c>
      <c r="I811" s="59">
        <v>37</v>
      </c>
      <c r="J811" s="59"/>
      <c r="K811" s="61">
        <v>3</v>
      </c>
      <c r="L811" t="s">
        <v>153</v>
      </c>
    </row>
    <row r="812" spans="1:12" outlineLevel="1" x14ac:dyDescent="0.25">
      <c r="A812" s="52">
        <f t="shared" si="75"/>
        <v>42</v>
      </c>
      <c r="B812" s="52" t="str">
        <f t="shared" si="74"/>
        <v/>
      </c>
      <c r="C812" s="58">
        <f t="shared" si="76"/>
        <v>4</v>
      </c>
      <c r="D812" s="58" t="str">
        <f t="shared" si="77"/>
        <v>C</v>
      </c>
      <c r="E812" s="59">
        <v>3</v>
      </c>
      <c r="F812" s="59">
        <v>16</v>
      </c>
      <c r="G812" s="59"/>
      <c r="H812" s="59">
        <v>24</v>
      </c>
      <c r="I812" s="59">
        <v>39</v>
      </c>
      <c r="J812" s="59"/>
      <c r="K812" s="61">
        <v>4</v>
      </c>
      <c r="L812" t="s">
        <v>153</v>
      </c>
    </row>
    <row r="813" spans="1:12" outlineLevel="1" x14ac:dyDescent="0.25">
      <c r="A813" s="52">
        <f t="shared" si="75"/>
        <v>42</v>
      </c>
      <c r="B813" s="52" t="str">
        <f t="shared" si="74"/>
        <v/>
      </c>
      <c r="C813" s="58">
        <f t="shared" si="76"/>
        <v>5</v>
      </c>
      <c r="D813" s="58" t="str">
        <f t="shared" si="77"/>
        <v>C</v>
      </c>
      <c r="E813" s="59">
        <v>9</v>
      </c>
      <c r="F813" s="59">
        <v>14</v>
      </c>
      <c r="G813" s="59"/>
      <c r="H813" s="59">
        <v>7</v>
      </c>
      <c r="I813" s="59">
        <v>28</v>
      </c>
      <c r="J813" s="59"/>
      <c r="K813" s="61">
        <v>5</v>
      </c>
      <c r="L813" t="s">
        <v>153</v>
      </c>
    </row>
    <row r="814" spans="1:12" outlineLevel="1" x14ac:dyDescent="0.25">
      <c r="A814" s="52">
        <f t="shared" si="75"/>
        <v>42</v>
      </c>
      <c r="B814" s="52" t="str">
        <f t="shared" si="74"/>
        <v/>
      </c>
      <c r="C814" s="58">
        <f t="shared" si="76"/>
        <v>6</v>
      </c>
      <c r="D814" s="58" t="str">
        <f t="shared" si="77"/>
        <v>C</v>
      </c>
      <c r="E814" s="59">
        <v>13</v>
      </c>
      <c r="F814" s="59">
        <v>36</v>
      </c>
      <c r="G814" s="59"/>
      <c r="H814" s="59">
        <v>23</v>
      </c>
      <c r="I814" s="59">
        <v>38</v>
      </c>
      <c r="J814" s="59"/>
      <c r="K814" s="61">
        <v>6</v>
      </c>
      <c r="L814" t="s">
        <v>153</v>
      </c>
    </row>
    <row r="815" spans="1:12" outlineLevel="1" x14ac:dyDescent="0.25">
      <c r="A815" s="52">
        <f t="shared" si="75"/>
        <v>42</v>
      </c>
      <c r="B815" s="52" t="str">
        <f t="shared" si="74"/>
        <v/>
      </c>
      <c r="C815" s="58">
        <f t="shared" si="76"/>
        <v>7</v>
      </c>
      <c r="D815" s="58" t="str">
        <f t="shared" si="77"/>
        <v>C</v>
      </c>
      <c r="E815" s="59">
        <v>19</v>
      </c>
      <c r="F815" s="59">
        <v>41</v>
      </c>
      <c r="G815" s="59"/>
      <c r="H815" s="59">
        <v>32</v>
      </c>
      <c r="I815" s="59">
        <v>35</v>
      </c>
      <c r="J815" s="59"/>
      <c r="K815" s="61">
        <v>7</v>
      </c>
      <c r="L815" t="s">
        <v>153</v>
      </c>
    </row>
    <row r="816" spans="1:12" outlineLevel="1" x14ac:dyDescent="0.25">
      <c r="A816" s="52">
        <f t="shared" si="75"/>
        <v>42</v>
      </c>
      <c r="B816" s="52" t="str">
        <f t="shared" si="74"/>
        <v/>
      </c>
      <c r="C816" s="58">
        <f t="shared" si="76"/>
        <v>8</v>
      </c>
      <c r="D816" s="58" t="str">
        <f t="shared" si="77"/>
        <v>C</v>
      </c>
      <c r="E816" s="59">
        <v>10</v>
      </c>
      <c r="F816" s="59">
        <v>25</v>
      </c>
      <c r="G816" s="59"/>
      <c r="H816" s="59">
        <v>6</v>
      </c>
      <c r="I816" s="59">
        <v>29</v>
      </c>
      <c r="J816" s="59"/>
      <c r="K816" s="61">
        <v>8</v>
      </c>
      <c r="L816" t="s">
        <v>153</v>
      </c>
    </row>
    <row r="817" spans="1:13" outlineLevel="1" x14ac:dyDescent="0.25">
      <c r="A817" s="52">
        <f t="shared" si="75"/>
        <v>42</v>
      </c>
      <c r="B817" s="52" t="str">
        <f t="shared" si="74"/>
        <v/>
      </c>
      <c r="C817" s="58">
        <f t="shared" si="76"/>
        <v>9</v>
      </c>
      <c r="D817" s="58" t="str">
        <f t="shared" si="77"/>
        <v>C</v>
      </c>
      <c r="E817" s="59">
        <v>2</v>
      </c>
      <c r="F817" s="59">
        <v>5</v>
      </c>
      <c r="G817" s="59"/>
      <c r="H817" s="59">
        <v>22</v>
      </c>
      <c r="I817" s="59">
        <v>33</v>
      </c>
      <c r="J817" s="59"/>
      <c r="K817" s="61">
        <v>9</v>
      </c>
      <c r="L817" t="s">
        <v>153</v>
      </c>
    </row>
    <row r="818" spans="1:13" outlineLevel="1" x14ac:dyDescent="0.25">
      <c r="A818" s="52">
        <f t="shared" si="75"/>
        <v>42</v>
      </c>
      <c r="B818" s="52" t="str">
        <f t="shared" si="74"/>
        <v/>
      </c>
      <c r="C818" s="58">
        <f t="shared" si="76"/>
        <v>10</v>
      </c>
      <c r="D818" s="58" t="str">
        <f t="shared" si="77"/>
        <v>C</v>
      </c>
      <c r="E818" s="59">
        <v>4</v>
      </c>
      <c r="F818" s="59">
        <v>27</v>
      </c>
      <c r="G818" s="59"/>
      <c r="H818" s="59">
        <v>40</v>
      </c>
      <c r="I818" s="59">
        <v>42</v>
      </c>
      <c r="J818" s="59"/>
      <c r="K818" s="61">
        <v>10</v>
      </c>
      <c r="L818" t="s">
        <v>153</v>
      </c>
    </row>
    <row r="819" spans="1:13" outlineLevel="1" x14ac:dyDescent="0.25">
      <c r="A819" s="52">
        <f t="shared" si="75"/>
        <v>42</v>
      </c>
      <c r="B819" s="52" t="str">
        <f t="shared" si="74"/>
        <v/>
      </c>
      <c r="C819" s="58">
        <f t="shared" si="76"/>
        <v>1</v>
      </c>
      <c r="D819" s="58" t="str">
        <f t="shared" si="77"/>
        <v>D</v>
      </c>
      <c r="E819" s="58">
        <v>19</v>
      </c>
      <c r="F819" s="58">
        <v>33</v>
      </c>
      <c r="G819" s="58">
        <v>36</v>
      </c>
      <c r="H819" s="58">
        <v>23</v>
      </c>
      <c r="I819" s="58">
        <v>25</v>
      </c>
      <c r="J819" s="58">
        <v>39</v>
      </c>
      <c r="K819" s="61">
        <v>1</v>
      </c>
      <c r="L819" t="s">
        <v>154</v>
      </c>
    </row>
    <row r="820" spans="1:13" outlineLevel="1" x14ac:dyDescent="0.25">
      <c r="A820" s="52">
        <f t="shared" si="75"/>
        <v>42</v>
      </c>
      <c r="B820" s="52" t="str">
        <f t="shared" si="74"/>
        <v/>
      </c>
      <c r="C820" s="58">
        <f t="shared" si="76"/>
        <v>2</v>
      </c>
      <c r="D820" s="58" t="str">
        <f t="shared" si="77"/>
        <v>D</v>
      </c>
      <c r="E820" s="58">
        <v>38</v>
      </c>
      <c r="F820" s="58">
        <v>41</v>
      </c>
      <c r="G820" s="58"/>
      <c r="H820" s="58">
        <v>24</v>
      </c>
      <c r="I820" s="58">
        <v>28</v>
      </c>
      <c r="J820" s="58"/>
      <c r="K820" s="61">
        <v>2</v>
      </c>
      <c r="L820" t="s">
        <v>154</v>
      </c>
    </row>
    <row r="821" spans="1:13" outlineLevel="1" x14ac:dyDescent="0.25">
      <c r="A821" s="52">
        <f t="shared" si="75"/>
        <v>42</v>
      </c>
      <c r="B821" s="52" t="str">
        <f t="shared" si="74"/>
        <v/>
      </c>
      <c r="C821" s="58">
        <f t="shared" si="76"/>
        <v>3</v>
      </c>
      <c r="D821" s="58" t="str">
        <f t="shared" si="77"/>
        <v>D</v>
      </c>
      <c r="E821" s="58">
        <v>1</v>
      </c>
      <c r="F821" s="58">
        <v>18</v>
      </c>
      <c r="G821" s="58"/>
      <c r="H821" s="58">
        <v>9</v>
      </c>
      <c r="I821" s="58">
        <v>16</v>
      </c>
      <c r="J821" s="58"/>
      <c r="K821" s="61">
        <v>3</v>
      </c>
      <c r="L821" t="s">
        <v>154</v>
      </c>
    </row>
    <row r="822" spans="1:13" outlineLevel="1" x14ac:dyDescent="0.25">
      <c r="A822" s="52">
        <f t="shared" si="75"/>
        <v>42</v>
      </c>
      <c r="B822" s="52" t="str">
        <f t="shared" si="74"/>
        <v/>
      </c>
      <c r="C822" s="58">
        <f t="shared" si="76"/>
        <v>4</v>
      </c>
      <c r="D822" s="58" t="str">
        <f t="shared" si="77"/>
        <v>D</v>
      </c>
      <c r="E822" s="58">
        <v>3</v>
      </c>
      <c r="F822" s="58">
        <v>32</v>
      </c>
      <c r="G822" s="58"/>
      <c r="H822" s="58">
        <v>17</v>
      </c>
      <c r="I822" s="58">
        <v>40</v>
      </c>
      <c r="J822" s="58"/>
      <c r="K822" s="61">
        <v>4</v>
      </c>
      <c r="L822" t="s">
        <v>154</v>
      </c>
    </row>
    <row r="823" spans="1:13" outlineLevel="1" x14ac:dyDescent="0.25">
      <c r="A823" s="52">
        <f t="shared" si="75"/>
        <v>42</v>
      </c>
      <c r="B823" s="52" t="str">
        <f t="shared" si="74"/>
        <v/>
      </c>
      <c r="C823" s="58">
        <f t="shared" si="76"/>
        <v>5</v>
      </c>
      <c r="D823" s="58" t="str">
        <f t="shared" si="77"/>
        <v>D</v>
      </c>
      <c r="E823" s="58">
        <v>4</v>
      </c>
      <c r="F823" s="58">
        <v>13</v>
      </c>
      <c r="G823" s="58"/>
      <c r="H823" s="58">
        <v>6</v>
      </c>
      <c r="I823" s="58">
        <v>21</v>
      </c>
      <c r="J823" s="58"/>
      <c r="K823" s="61">
        <v>5</v>
      </c>
      <c r="L823" t="s">
        <v>154</v>
      </c>
    </row>
    <row r="824" spans="1:13" outlineLevel="1" x14ac:dyDescent="0.25">
      <c r="A824" s="52">
        <f t="shared" si="75"/>
        <v>42</v>
      </c>
      <c r="B824" s="52" t="str">
        <f t="shared" si="74"/>
        <v/>
      </c>
      <c r="C824" s="58">
        <f t="shared" si="76"/>
        <v>6</v>
      </c>
      <c r="D824" s="58" t="str">
        <f t="shared" si="77"/>
        <v>D</v>
      </c>
      <c r="E824" s="58">
        <v>5</v>
      </c>
      <c r="F824" s="58">
        <v>14</v>
      </c>
      <c r="G824" s="58"/>
      <c r="H824" s="58">
        <v>27</v>
      </c>
      <c r="I824" s="58">
        <v>34</v>
      </c>
      <c r="J824" s="58"/>
      <c r="K824" s="61">
        <v>6</v>
      </c>
      <c r="L824" t="s">
        <v>154</v>
      </c>
    </row>
    <row r="825" spans="1:13" outlineLevel="1" x14ac:dyDescent="0.25">
      <c r="A825" s="52">
        <f t="shared" si="75"/>
        <v>42</v>
      </c>
      <c r="B825" s="52" t="str">
        <f t="shared" si="74"/>
        <v/>
      </c>
      <c r="C825" s="58">
        <f t="shared" si="76"/>
        <v>7</v>
      </c>
      <c r="D825" s="58" t="str">
        <f t="shared" si="77"/>
        <v>D</v>
      </c>
      <c r="E825" s="58">
        <v>8</v>
      </c>
      <c r="F825" s="58">
        <v>29</v>
      </c>
      <c r="G825" s="58"/>
      <c r="H825" s="58">
        <v>11</v>
      </c>
      <c r="I825" s="58">
        <v>20</v>
      </c>
      <c r="J825" s="58"/>
      <c r="K825" s="61">
        <v>7</v>
      </c>
      <c r="L825" t="s">
        <v>154</v>
      </c>
    </row>
    <row r="826" spans="1:13" outlineLevel="1" x14ac:dyDescent="0.25">
      <c r="A826" s="52">
        <f t="shared" si="75"/>
        <v>42</v>
      </c>
      <c r="B826" s="52" t="str">
        <f t="shared" si="74"/>
        <v/>
      </c>
      <c r="C826" s="58">
        <f t="shared" si="76"/>
        <v>8</v>
      </c>
      <c r="D826" s="58" t="str">
        <f t="shared" si="77"/>
        <v>D</v>
      </c>
      <c r="E826" s="58">
        <v>7</v>
      </c>
      <c r="F826" s="58">
        <v>22</v>
      </c>
      <c r="G826" s="58"/>
      <c r="H826" s="58">
        <v>12</v>
      </c>
      <c r="I826" s="58">
        <v>35</v>
      </c>
      <c r="J826" s="58"/>
      <c r="K826" s="61">
        <v>8</v>
      </c>
      <c r="L826" t="s">
        <v>154</v>
      </c>
    </row>
    <row r="827" spans="1:13" outlineLevel="1" x14ac:dyDescent="0.25">
      <c r="A827" s="52">
        <f t="shared" si="75"/>
        <v>42</v>
      </c>
      <c r="B827" s="52" t="str">
        <f t="shared" si="74"/>
        <v/>
      </c>
      <c r="C827" s="58">
        <f t="shared" si="76"/>
        <v>9</v>
      </c>
      <c r="D827" s="58" t="str">
        <f t="shared" si="77"/>
        <v>D</v>
      </c>
      <c r="E827" s="58">
        <v>15</v>
      </c>
      <c r="F827" s="58">
        <v>30</v>
      </c>
      <c r="G827" s="58"/>
      <c r="H827" s="58">
        <v>2</v>
      </c>
      <c r="I827" s="58">
        <v>42</v>
      </c>
      <c r="J827" s="58"/>
      <c r="K827" s="61">
        <v>9</v>
      </c>
      <c r="L827" t="s">
        <v>154</v>
      </c>
    </row>
    <row r="828" spans="1:13" ht="15.75" outlineLevel="1" thickBot="1" x14ac:dyDescent="0.3">
      <c r="A828" s="52">
        <f t="shared" si="75"/>
        <v>42</v>
      </c>
      <c r="B828" s="52" t="str">
        <f t="shared" si="74"/>
        <v/>
      </c>
      <c r="C828" s="58">
        <f t="shared" si="76"/>
        <v>10</v>
      </c>
      <c r="D828" s="58" t="str">
        <f t="shared" si="77"/>
        <v>D</v>
      </c>
      <c r="E828" s="58">
        <v>10</v>
      </c>
      <c r="F828" s="58">
        <v>37</v>
      </c>
      <c r="G828" s="58"/>
      <c r="H828" s="58">
        <v>26</v>
      </c>
      <c r="I828" s="58">
        <v>31</v>
      </c>
      <c r="J828" s="58"/>
      <c r="K828" s="61">
        <v>10</v>
      </c>
      <c r="L828" t="s">
        <v>154</v>
      </c>
    </row>
    <row r="829" spans="1:13" ht="15.75" outlineLevel="1" thickTop="1" x14ac:dyDescent="0.25">
      <c r="A829" s="64">
        <v>43</v>
      </c>
      <c r="B829" s="64" t="str">
        <f t="shared" si="74"/>
        <v/>
      </c>
      <c r="C829" s="62">
        <f t="shared" si="76"/>
        <v>1</v>
      </c>
      <c r="D829" s="62" t="str">
        <f t="shared" si="77"/>
        <v>A</v>
      </c>
      <c r="E829" s="63">
        <v>1</v>
      </c>
      <c r="F829" s="63">
        <v>2</v>
      </c>
      <c r="G829" s="63">
        <v>41</v>
      </c>
      <c r="H829" s="63">
        <v>3</v>
      </c>
      <c r="I829" s="63">
        <v>4</v>
      </c>
      <c r="J829" s="63">
        <v>42</v>
      </c>
      <c r="K829" s="61">
        <v>1</v>
      </c>
      <c r="L829" t="s">
        <v>151</v>
      </c>
      <c r="M829" s="186" t="s">
        <v>281</v>
      </c>
    </row>
    <row r="830" spans="1:13" outlineLevel="1" x14ac:dyDescent="0.25">
      <c r="A830" s="64">
        <f t="shared" si="75"/>
        <v>43</v>
      </c>
      <c r="B830" s="64" t="str">
        <f t="shared" si="74"/>
        <v/>
      </c>
      <c r="C830" s="62">
        <f t="shared" si="76"/>
        <v>2</v>
      </c>
      <c r="D830" s="62" t="str">
        <f t="shared" si="77"/>
        <v>A</v>
      </c>
      <c r="E830" s="63">
        <v>5</v>
      </c>
      <c r="F830" s="63">
        <v>6</v>
      </c>
      <c r="G830" s="63">
        <v>43</v>
      </c>
      <c r="H830" s="63">
        <v>7</v>
      </c>
      <c r="I830" s="63">
        <v>8</v>
      </c>
      <c r="J830" s="63"/>
      <c r="K830" s="61">
        <v>2</v>
      </c>
      <c r="L830" t="s">
        <v>151</v>
      </c>
    </row>
    <row r="831" spans="1:13" outlineLevel="1" x14ac:dyDescent="0.25">
      <c r="A831" s="64">
        <f t="shared" si="75"/>
        <v>43</v>
      </c>
      <c r="B831" s="64" t="str">
        <f t="shared" si="74"/>
        <v/>
      </c>
      <c r="C831" s="62">
        <f t="shared" si="76"/>
        <v>3</v>
      </c>
      <c r="D831" s="62" t="str">
        <f t="shared" si="77"/>
        <v>A</v>
      </c>
      <c r="E831" s="63">
        <v>9</v>
      </c>
      <c r="F831" s="63">
        <v>10</v>
      </c>
      <c r="G831" s="63"/>
      <c r="H831" s="63">
        <v>11</v>
      </c>
      <c r="I831" s="63">
        <v>12</v>
      </c>
      <c r="J831" s="63"/>
      <c r="K831" s="61">
        <v>3</v>
      </c>
      <c r="L831" t="s">
        <v>151</v>
      </c>
    </row>
    <row r="832" spans="1:13" outlineLevel="1" x14ac:dyDescent="0.25">
      <c r="A832" s="64">
        <f t="shared" si="75"/>
        <v>43</v>
      </c>
      <c r="B832" s="64" t="str">
        <f t="shared" si="74"/>
        <v/>
      </c>
      <c r="C832" s="62">
        <f t="shared" si="76"/>
        <v>4</v>
      </c>
      <c r="D832" s="62" t="str">
        <f t="shared" si="77"/>
        <v>A</v>
      </c>
      <c r="E832" s="63">
        <v>13</v>
      </c>
      <c r="F832" s="63">
        <v>14</v>
      </c>
      <c r="G832" s="63"/>
      <c r="H832" s="63">
        <v>15</v>
      </c>
      <c r="I832" s="63">
        <v>16</v>
      </c>
      <c r="J832" s="63"/>
      <c r="K832" s="61">
        <v>4</v>
      </c>
      <c r="L832" t="s">
        <v>151</v>
      </c>
    </row>
    <row r="833" spans="1:12" outlineLevel="1" x14ac:dyDescent="0.25">
      <c r="A833" s="64">
        <f t="shared" si="75"/>
        <v>43</v>
      </c>
      <c r="B833" s="64" t="str">
        <f t="shared" si="74"/>
        <v/>
      </c>
      <c r="C833" s="62">
        <f t="shared" si="76"/>
        <v>5</v>
      </c>
      <c r="D833" s="62" t="str">
        <f t="shared" si="77"/>
        <v>A</v>
      </c>
      <c r="E833" s="63">
        <v>17</v>
      </c>
      <c r="F833" s="63">
        <v>18</v>
      </c>
      <c r="G833" s="63"/>
      <c r="H833" s="63">
        <v>19</v>
      </c>
      <c r="I833" s="63">
        <v>20</v>
      </c>
      <c r="J833" s="63"/>
      <c r="K833" s="61">
        <v>5</v>
      </c>
      <c r="L833" t="s">
        <v>151</v>
      </c>
    </row>
    <row r="834" spans="1:12" outlineLevel="1" x14ac:dyDescent="0.25">
      <c r="A834" s="64">
        <f t="shared" si="75"/>
        <v>43</v>
      </c>
      <c r="B834" s="64" t="str">
        <f t="shared" si="74"/>
        <v/>
      </c>
      <c r="C834" s="62">
        <f t="shared" si="76"/>
        <v>6</v>
      </c>
      <c r="D834" s="62" t="str">
        <f t="shared" si="77"/>
        <v>A</v>
      </c>
      <c r="E834" s="63">
        <v>21</v>
      </c>
      <c r="F834" s="63">
        <v>22</v>
      </c>
      <c r="G834" s="63"/>
      <c r="H834" s="63">
        <v>23</v>
      </c>
      <c r="I834" s="63">
        <v>24</v>
      </c>
      <c r="J834" s="63"/>
      <c r="K834" s="61">
        <v>6</v>
      </c>
      <c r="L834" t="s">
        <v>151</v>
      </c>
    </row>
    <row r="835" spans="1:12" outlineLevel="1" x14ac:dyDescent="0.25">
      <c r="A835" s="64">
        <f t="shared" si="75"/>
        <v>43</v>
      </c>
      <c r="B835" s="64" t="str">
        <f t="shared" si="74"/>
        <v/>
      </c>
      <c r="C835" s="62">
        <f t="shared" si="76"/>
        <v>7</v>
      </c>
      <c r="D835" s="62" t="str">
        <f t="shared" si="77"/>
        <v>A</v>
      </c>
      <c r="E835" s="63">
        <v>25</v>
      </c>
      <c r="F835" s="63">
        <v>26</v>
      </c>
      <c r="G835" s="63"/>
      <c r="H835" s="63">
        <v>27</v>
      </c>
      <c r="I835" s="63">
        <v>28</v>
      </c>
      <c r="J835" s="63"/>
      <c r="K835" s="61">
        <v>7</v>
      </c>
      <c r="L835" t="s">
        <v>151</v>
      </c>
    </row>
    <row r="836" spans="1:12" outlineLevel="1" x14ac:dyDescent="0.25">
      <c r="A836" s="64">
        <f t="shared" si="75"/>
        <v>43</v>
      </c>
      <c r="B836" s="64" t="str">
        <f t="shared" si="74"/>
        <v/>
      </c>
      <c r="C836" s="62">
        <f t="shared" si="76"/>
        <v>8</v>
      </c>
      <c r="D836" s="62" t="str">
        <f t="shared" si="77"/>
        <v>A</v>
      </c>
      <c r="E836" s="63">
        <v>29</v>
      </c>
      <c r="F836" s="63">
        <v>30</v>
      </c>
      <c r="G836" s="63"/>
      <c r="H836" s="63">
        <v>31</v>
      </c>
      <c r="I836" s="63">
        <v>32</v>
      </c>
      <c r="J836" s="63"/>
      <c r="K836" s="61">
        <v>8</v>
      </c>
      <c r="L836" t="s">
        <v>151</v>
      </c>
    </row>
    <row r="837" spans="1:12" outlineLevel="1" x14ac:dyDescent="0.25">
      <c r="A837" s="64">
        <f t="shared" si="75"/>
        <v>43</v>
      </c>
      <c r="B837" s="64" t="str">
        <f t="shared" ref="B837:B900" si="78">IF(A837&lt;&gt;$B$3,"",$B$3&amp;"-"&amp;D837&amp;"-"&amp;C837)</f>
        <v/>
      </c>
      <c r="C837" s="62">
        <f t="shared" si="76"/>
        <v>9</v>
      </c>
      <c r="D837" s="62" t="str">
        <f t="shared" si="77"/>
        <v>A</v>
      </c>
      <c r="E837" s="63">
        <v>33</v>
      </c>
      <c r="F837" s="63">
        <v>34</v>
      </c>
      <c r="G837" s="63"/>
      <c r="H837" s="63">
        <v>35</v>
      </c>
      <c r="I837" s="63">
        <v>36</v>
      </c>
      <c r="J837" s="63"/>
      <c r="K837" s="61">
        <v>9</v>
      </c>
      <c r="L837" t="s">
        <v>151</v>
      </c>
    </row>
    <row r="838" spans="1:12" outlineLevel="1" x14ac:dyDescent="0.25">
      <c r="A838" s="64">
        <f t="shared" ref="A838:A901" si="79">A837</f>
        <v>43</v>
      </c>
      <c r="B838" s="64" t="str">
        <f t="shared" si="78"/>
        <v/>
      </c>
      <c r="C838" s="62">
        <f t="shared" si="76"/>
        <v>10</v>
      </c>
      <c r="D838" s="62" t="str">
        <f t="shared" si="77"/>
        <v>A</v>
      </c>
      <c r="E838" s="63">
        <v>37</v>
      </c>
      <c r="F838" s="63">
        <v>38</v>
      </c>
      <c r="G838" s="63"/>
      <c r="H838" s="63">
        <v>39</v>
      </c>
      <c r="I838" s="63">
        <v>40</v>
      </c>
      <c r="J838" s="63"/>
      <c r="K838" s="61">
        <v>10</v>
      </c>
      <c r="L838" t="s">
        <v>151</v>
      </c>
    </row>
    <row r="839" spans="1:12" outlineLevel="1" x14ac:dyDescent="0.25">
      <c r="A839" s="64">
        <f t="shared" si="79"/>
        <v>43</v>
      </c>
      <c r="B839" s="64" t="str">
        <f t="shared" si="78"/>
        <v/>
      </c>
      <c r="C839" s="62">
        <f t="shared" si="76"/>
        <v>1</v>
      </c>
      <c r="D839" s="62" t="str">
        <f t="shared" si="77"/>
        <v>B</v>
      </c>
      <c r="E839" s="63">
        <v>24</v>
      </c>
      <c r="F839" s="63">
        <v>27</v>
      </c>
      <c r="G839" s="63">
        <v>29</v>
      </c>
      <c r="H839" s="63">
        <v>20</v>
      </c>
      <c r="I839" s="63">
        <v>35</v>
      </c>
      <c r="J839" s="63">
        <v>38</v>
      </c>
      <c r="K839" s="61">
        <v>1</v>
      </c>
      <c r="L839" t="s">
        <v>152</v>
      </c>
    </row>
    <row r="840" spans="1:12" outlineLevel="1" x14ac:dyDescent="0.25">
      <c r="A840" s="64">
        <f t="shared" si="79"/>
        <v>43</v>
      </c>
      <c r="B840" s="64" t="str">
        <f t="shared" si="78"/>
        <v/>
      </c>
      <c r="C840" s="62">
        <f t="shared" si="76"/>
        <v>2</v>
      </c>
      <c r="D840" s="62" t="str">
        <f t="shared" si="77"/>
        <v>B</v>
      </c>
      <c r="E840" s="63">
        <v>9</v>
      </c>
      <c r="F840" s="63">
        <v>40</v>
      </c>
      <c r="G840" s="63">
        <v>22</v>
      </c>
      <c r="H840" s="63">
        <v>13</v>
      </c>
      <c r="I840" s="63">
        <v>43</v>
      </c>
      <c r="J840" s="63"/>
      <c r="K840" s="61">
        <v>2</v>
      </c>
      <c r="L840" t="s">
        <v>152</v>
      </c>
    </row>
    <row r="841" spans="1:12" outlineLevel="1" x14ac:dyDescent="0.25">
      <c r="A841" s="64">
        <f t="shared" si="79"/>
        <v>43</v>
      </c>
      <c r="B841" s="64" t="str">
        <f t="shared" si="78"/>
        <v/>
      </c>
      <c r="C841" s="62">
        <f t="shared" si="76"/>
        <v>3</v>
      </c>
      <c r="D841" s="62" t="str">
        <f t="shared" si="77"/>
        <v>B</v>
      </c>
      <c r="E841" s="63">
        <v>1</v>
      </c>
      <c r="F841" s="63">
        <v>36</v>
      </c>
      <c r="G841" s="63"/>
      <c r="H841" s="63">
        <v>12</v>
      </c>
      <c r="I841" s="63">
        <v>39</v>
      </c>
      <c r="J841" s="63"/>
      <c r="K841" s="61">
        <v>3</v>
      </c>
      <c r="L841" t="s">
        <v>152</v>
      </c>
    </row>
    <row r="842" spans="1:12" outlineLevel="1" x14ac:dyDescent="0.25">
      <c r="A842" s="64">
        <f t="shared" si="79"/>
        <v>43</v>
      </c>
      <c r="B842" s="64" t="str">
        <f t="shared" si="78"/>
        <v/>
      </c>
      <c r="C842" s="62">
        <f t="shared" si="76"/>
        <v>4</v>
      </c>
      <c r="D842" s="62" t="str">
        <f t="shared" si="77"/>
        <v>B</v>
      </c>
      <c r="E842" s="63">
        <v>3</v>
      </c>
      <c r="F842" s="63">
        <v>30</v>
      </c>
      <c r="G842" s="63"/>
      <c r="H842" s="63">
        <v>10</v>
      </c>
      <c r="I842" s="63">
        <v>23</v>
      </c>
      <c r="J842" s="63"/>
      <c r="K842" s="61">
        <v>4</v>
      </c>
      <c r="L842" t="s">
        <v>152</v>
      </c>
    </row>
    <row r="843" spans="1:12" outlineLevel="1" x14ac:dyDescent="0.25">
      <c r="A843" s="64">
        <f t="shared" si="79"/>
        <v>43</v>
      </c>
      <c r="B843" s="64" t="str">
        <f t="shared" si="78"/>
        <v/>
      </c>
      <c r="C843" s="62">
        <f t="shared" si="76"/>
        <v>5</v>
      </c>
      <c r="D843" s="62" t="str">
        <f t="shared" si="77"/>
        <v>B</v>
      </c>
      <c r="E843" s="63">
        <v>16</v>
      </c>
      <c r="F843" s="63">
        <v>17</v>
      </c>
      <c r="G843" s="63"/>
      <c r="H843" s="63">
        <v>6</v>
      </c>
      <c r="I843" s="63">
        <v>33</v>
      </c>
      <c r="J843" s="63"/>
      <c r="K843" s="61">
        <v>5</v>
      </c>
      <c r="L843" t="s">
        <v>152</v>
      </c>
    </row>
    <row r="844" spans="1:12" outlineLevel="1" x14ac:dyDescent="0.25">
      <c r="A844" s="64">
        <f t="shared" si="79"/>
        <v>43</v>
      </c>
      <c r="B844" s="64" t="str">
        <f t="shared" si="78"/>
        <v/>
      </c>
      <c r="C844" s="62">
        <f t="shared" si="76"/>
        <v>6</v>
      </c>
      <c r="D844" s="62" t="str">
        <f t="shared" si="77"/>
        <v>B</v>
      </c>
      <c r="E844" s="63">
        <v>21</v>
      </c>
      <c r="F844" s="63">
        <v>26</v>
      </c>
      <c r="G844" s="63"/>
      <c r="H844" s="63">
        <v>11</v>
      </c>
      <c r="I844" s="63">
        <v>14</v>
      </c>
      <c r="J844" s="63"/>
      <c r="K844" s="61">
        <v>6</v>
      </c>
      <c r="L844" t="s">
        <v>152</v>
      </c>
    </row>
    <row r="845" spans="1:12" outlineLevel="1" x14ac:dyDescent="0.25">
      <c r="A845" s="64">
        <f t="shared" si="79"/>
        <v>43</v>
      </c>
      <c r="B845" s="64" t="str">
        <f t="shared" si="78"/>
        <v/>
      </c>
      <c r="C845" s="62">
        <f t="shared" si="76"/>
        <v>7</v>
      </c>
      <c r="D845" s="62" t="str">
        <f t="shared" si="77"/>
        <v>B</v>
      </c>
      <c r="E845" s="63">
        <v>19</v>
      </c>
      <c r="F845" s="63">
        <v>34</v>
      </c>
      <c r="G845" s="63"/>
      <c r="H845" s="63">
        <v>8</v>
      </c>
      <c r="I845" s="63">
        <v>37</v>
      </c>
      <c r="J845" s="63"/>
      <c r="K845" s="61">
        <v>7</v>
      </c>
      <c r="L845" t="s">
        <v>152</v>
      </c>
    </row>
    <row r="846" spans="1:12" outlineLevel="1" x14ac:dyDescent="0.25">
      <c r="A846" s="64">
        <f t="shared" si="79"/>
        <v>43</v>
      </c>
      <c r="B846" s="64" t="str">
        <f t="shared" si="78"/>
        <v/>
      </c>
      <c r="C846" s="62">
        <f t="shared" si="76"/>
        <v>8</v>
      </c>
      <c r="D846" s="62" t="str">
        <f t="shared" si="77"/>
        <v>B</v>
      </c>
      <c r="E846" s="63">
        <v>4</v>
      </c>
      <c r="F846" s="63">
        <v>25</v>
      </c>
      <c r="G846" s="63"/>
      <c r="H846" s="63">
        <v>5</v>
      </c>
      <c r="I846" s="63">
        <v>32</v>
      </c>
      <c r="J846" s="63"/>
      <c r="K846" s="61">
        <v>8</v>
      </c>
      <c r="L846" t="s">
        <v>152</v>
      </c>
    </row>
    <row r="847" spans="1:12" outlineLevel="1" x14ac:dyDescent="0.25">
      <c r="A847" s="64">
        <f t="shared" si="79"/>
        <v>43</v>
      </c>
      <c r="B847" s="64" t="str">
        <f t="shared" si="78"/>
        <v/>
      </c>
      <c r="C847" s="62">
        <f t="shared" si="76"/>
        <v>9</v>
      </c>
      <c r="D847" s="62" t="str">
        <f t="shared" si="77"/>
        <v>B</v>
      </c>
      <c r="E847" s="63">
        <v>7</v>
      </c>
      <c r="F847" s="63">
        <v>2</v>
      </c>
      <c r="G847" s="63"/>
      <c r="H847" s="63">
        <v>15</v>
      </c>
      <c r="I847" s="63">
        <v>41</v>
      </c>
      <c r="J847" s="63"/>
      <c r="K847" s="61">
        <v>9</v>
      </c>
      <c r="L847" t="s">
        <v>152</v>
      </c>
    </row>
    <row r="848" spans="1:12" outlineLevel="1" x14ac:dyDescent="0.25">
      <c r="A848" s="64">
        <f t="shared" si="79"/>
        <v>43</v>
      </c>
      <c r="B848" s="64" t="str">
        <f t="shared" si="78"/>
        <v/>
      </c>
      <c r="C848" s="62">
        <f t="shared" si="76"/>
        <v>10</v>
      </c>
      <c r="D848" s="62" t="str">
        <f t="shared" si="77"/>
        <v>B</v>
      </c>
      <c r="E848" s="63">
        <v>18</v>
      </c>
      <c r="F848" s="63">
        <v>31</v>
      </c>
      <c r="G848" s="63"/>
      <c r="H848" s="63">
        <v>28</v>
      </c>
      <c r="I848" s="63">
        <v>42</v>
      </c>
      <c r="J848" s="63"/>
      <c r="K848" s="61">
        <v>10</v>
      </c>
      <c r="L848" t="s">
        <v>152</v>
      </c>
    </row>
    <row r="849" spans="1:12" outlineLevel="1" x14ac:dyDescent="0.25">
      <c r="A849" s="64">
        <f t="shared" si="79"/>
        <v>43</v>
      </c>
      <c r="B849" s="64" t="str">
        <f t="shared" si="78"/>
        <v/>
      </c>
      <c r="C849" s="62">
        <f t="shared" si="76"/>
        <v>1</v>
      </c>
      <c r="D849" s="62" t="str">
        <f t="shared" si="77"/>
        <v>C</v>
      </c>
      <c r="E849" s="63">
        <v>8</v>
      </c>
      <c r="F849" s="63">
        <v>11</v>
      </c>
      <c r="G849" s="63">
        <v>26</v>
      </c>
      <c r="H849" s="63">
        <v>15</v>
      </c>
      <c r="I849" s="63">
        <v>18</v>
      </c>
      <c r="J849" s="63">
        <v>31</v>
      </c>
      <c r="K849" s="61">
        <v>1</v>
      </c>
      <c r="L849" t="s">
        <v>153</v>
      </c>
    </row>
    <row r="850" spans="1:12" outlineLevel="1" x14ac:dyDescent="0.25">
      <c r="A850" s="64">
        <f t="shared" si="79"/>
        <v>43</v>
      </c>
      <c r="B850" s="64" t="str">
        <f t="shared" si="78"/>
        <v/>
      </c>
      <c r="C850" s="62">
        <f t="shared" si="76"/>
        <v>2</v>
      </c>
      <c r="D850" s="62" t="str">
        <f t="shared" si="77"/>
        <v>C</v>
      </c>
      <c r="E850" s="63">
        <v>12</v>
      </c>
      <c r="F850" s="63">
        <v>17</v>
      </c>
      <c r="G850" s="63">
        <v>21</v>
      </c>
      <c r="H850" s="63">
        <v>34</v>
      </c>
      <c r="I850" s="63">
        <v>43</v>
      </c>
      <c r="J850" s="63"/>
      <c r="K850" s="61">
        <v>2</v>
      </c>
      <c r="L850" t="s">
        <v>153</v>
      </c>
    </row>
    <row r="851" spans="1:12" outlineLevel="1" x14ac:dyDescent="0.25">
      <c r="A851" s="64">
        <f t="shared" si="79"/>
        <v>43</v>
      </c>
      <c r="B851" s="64" t="str">
        <f t="shared" si="78"/>
        <v/>
      </c>
      <c r="C851" s="62">
        <f t="shared" si="76"/>
        <v>3</v>
      </c>
      <c r="D851" s="62" t="str">
        <f t="shared" si="77"/>
        <v>C</v>
      </c>
      <c r="E851" s="63">
        <v>1</v>
      </c>
      <c r="F851" s="63">
        <v>30</v>
      </c>
      <c r="G851" s="63"/>
      <c r="H851" s="63">
        <v>20</v>
      </c>
      <c r="I851" s="63">
        <v>37</v>
      </c>
      <c r="J851" s="63"/>
      <c r="K851" s="61">
        <v>3</v>
      </c>
      <c r="L851" t="s">
        <v>153</v>
      </c>
    </row>
    <row r="852" spans="1:12" outlineLevel="1" x14ac:dyDescent="0.25">
      <c r="A852" s="64">
        <f t="shared" si="79"/>
        <v>43</v>
      </c>
      <c r="B852" s="64" t="str">
        <f t="shared" si="78"/>
        <v/>
      </c>
      <c r="C852" s="62">
        <f t="shared" si="76"/>
        <v>4</v>
      </c>
      <c r="D852" s="62" t="str">
        <f t="shared" si="77"/>
        <v>C</v>
      </c>
      <c r="E852" s="63">
        <v>3</v>
      </c>
      <c r="F852" s="63">
        <v>16</v>
      </c>
      <c r="G852" s="63"/>
      <c r="H852" s="63">
        <v>24</v>
      </c>
      <c r="I852" s="63">
        <v>39</v>
      </c>
      <c r="J852" s="63"/>
      <c r="K852" s="61">
        <v>4</v>
      </c>
      <c r="L852" t="s">
        <v>153</v>
      </c>
    </row>
    <row r="853" spans="1:12" outlineLevel="1" x14ac:dyDescent="0.25">
      <c r="A853" s="64">
        <f t="shared" si="79"/>
        <v>43</v>
      </c>
      <c r="B853" s="64" t="str">
        <f t="shared" si="78"/>
        <v/>
      </c>
      <c r="C853" s="62">
        <f t="shared" si="76"/>
        <v>5</v>
      </c>
      <c r="D853" s="62" t="str">
        <f t="shared" si="77"/>
        <v>C</v>
      </c>
      <c r="E853" s="63">
        <v>9</v>
      </c>
      <c r="F853" s="63">
        <v>14</v>
      </c>
      <c r="G853" s="63"/>
      <c r="H853" s="63">
        <v>7</v>
      </c>
      <c r="I853" s="63">
        <v>28</v>
      </c>
      <c r="J853" s="63"/>
      <c r="K853" s="61">
        <v>5</v>
      </c>
      <c r="L853" t="s">
        <v>153</v>
      </c>
    </row>
    <row r="854" spans="1:12" outlineLevel="1" x14ac:dyDescent="0.25">
      <c r="A854" s="64">
        <f t="shared" si="79"/>
        <v>43</v>
      </c>
      <c r="B854" s="64" t="str">
        <f t="shared" si="78"/>
        <v/>
      </c>
      <c r="C854" s="62">
        <f t="shared" si="76"/>
        <v>6</v>
      </c>
      <c r="D854" s="62" t="str">
        <f t="shared" si="77"/>
        <v>C</v>
      </c>
      <c r="E854" s="63">
        <v>13</v>
      </c>
      <c r="F854" s="63">
        <v>36</v>
      </c>
      <c r="G854" s="63"/>
      <c r="H854" s="63">
        <v>23</v>
      </c>
      <c r="I854" s="63">
        <v>38</v>
      </c>
      <c r="J854" s="63"/>
      <c r="K854" s="61">
        <v>6</v>
      </c>
      <c r="L854" t="s">
        <v>153</v>
      </c>
    </row>
    <row r="855" spans="1:12" outlineLevel="1" x14ac:dyDescent="0.25">
      <c r="A855" s="64">
        <f t="shared" si="79"/>
        <v>43</v>
      </c>
      <c r="B855" s="64" t="str">
        <f t="shared" si="78"/>
        <v/>
      </c>
      <c r="C855" s="62">
        <f t="shared" si="76"/>
        <v>7</v>
      </c>
      <c r="D855" s="62" t="str">
        <f t="shared" si="77"/>
        <v>C</v>
      </c>
      <c r="E855" s="63">
        <v>19</v>
      </c>
      <c r="F855" s="63">
        <v>41</v>
      </c>
      <c r="G855" s="63"/>
      <c r="H855" s="63">
        <v>32</v>
      </c>
      <c r="I855" s="63">
        <v>35</v>
      </c>
      <c r="J855" s="63"/>
      <c r="K855" s="61">
        <v>7</v>
      </c>
      <c r="L855" t="s">
        <v>153</v>
      </c>
    </row>
    <row r="856" spans="1:12" outlineLevel="1" x14ac:dyDescent="0.25">
      <c r="A856" s="64">
        <f t="shared" si="79"/>
        <v>43</v>
      </c>
      <c r="B856" s="64" t="str">
        <f t="shared" si="78"/>
        <v/>
      </c>
      <c r="C856" s="62">
        <f t="shared" si="76"/>
        <v>8</v>
      </c>
      <c r="D856" s="62" t="str">
        <f t="shared" si="77"/>
        <v>C</v>
      </c>
      <c r="E856" s="63">
        <v>10</v>
      </c>
      <c r="F856" s="63">
        <v>25</v>
      </c>
      <c r="G856" s="63"/>
      <c r="H856" s="63">
        <v>6</v>
      </c>
      <c r="I856" s="63">
        <v>29</v>
      </c>
      <c r="J856" s="63"/>
      <c r="K856" s="61">
        <v>8</v>
      </c>
      <c r="L856" t="s">
        <v>153</v>
      </c>
    </row>
    <row r="857" spans="1:12" outlineLevel="1" x14ac:dyDescent="0.25">
      <c r="A857" s="64">
        <f t="shared" si="79"/>
        <v>43</v>
      </c>
      <c r="B857" s="64" t="str">
        <f t="shared" si="78"/>
        <v/>
      </c>
      <c r="C857" s="62">
        <f t="shared" si="76"/>
        <v>9</v>
      </c>
      <c r="D857" s="62" t="str">
        <f t="shared" si="77"/>
        <v>C</v>
      </c>
      <c r="E857" s="63">
        <v>2</v>
      </c>
      <c r="F857" s="63">
        <v>5</v>
      </c>
      <c r="G857" s="63"/>
      <c r="H857" s="63">
        <v>22</v>
      </c>
      <c r="I857" s="63">
        <v>33</v>
      </c>
      <c r="J857" s="63"/>
      <c r="K857" s="61">
        <v>9</v>
      </c>
      <c r="L857" t="s">
        <v>153</v>
      </c>
    </row>
    <row r="858" spans="1:12" outlineLevel="1" x14ac:dyDescent="0.25">
      <c r="A858" s="64">
        <f t="shared" si="79"/>
        <v>43</v>
      </c>
      <c r="B858" s="64" t="str">
        <f t="shared" si="78"/>
        <v/>
      </c>
      <c r="C858" s="62">
        <f t="shared" si="76"/>
        <v>10</v>
      </c>
      <c r="D858" s="62" t="str">
        <f t="shared" si="77"/>
        <v>C</v>
      </c>
      <c r="E858" s="63">
        <v>4</v>
      </c>
      <c r="F858" s="63">
        <v>27</v>
      </c>
      <c r="G858" s="63"/>
      <c r="H858" s="63">
        <v>40</v>
      </c>
      <c r="I858" s="63">
        <v>42</v>
      </c>
      <c r="J858" s="63"/>
      <c r="K858" s="61">
        <v>10</v>
      </c>
      <c r="L858" t="s">
        <v>153</v>
      </c>
    </row>
    <row r="859" spans="1:12" outlineLevel="1" x14ac:dyDescent="0.25">
      <c r="A859" s="64">
        <f t="shared" si="79"/>
        <v>43</v>
      </c>
      <c r="B859" s="64" t="str">
        <f t="shared" si="78"/>
        <v/>
      </c>
      <c r="C859" s="62">
        <f t="shared" si="76"/>
        <v>1</v>
      </c>
      <c r="D859" s="62" t="str">
        <f t="shared" si="77"/>
        <v>D</v>
      </c>
      <c r="E859" s="62">
        <v>19</v>
      </c>
      <c r="F859" s="62">
        <v>33</v>
      </c>
      <c r="G859" s="62">
        <v>36</v>
      </c>
      <c r="H859" s="62">
        <v>23</v>
      </c>
      <c r="I859" s="62">
        <v>25</v>
      </c>
      <c r="J859" s="62">
        <v>39</v>
      </c>
      <c r="K859" s="61">
        <v>1</v>
      </c>
      <c r="L859" t="s">
        <v>154</v>
      </c>
    </row>
    <row r="860" spans="1:12" outlineLevel="1" x14ac:dyDescent="0.25">
      <c r="A860" s="64">
        <f t="shared" si="79"/>
        <v>43</v>
      </c>
      <c r="B860" s="64" t="str">
        <f t="shared" si="78"/>
        <v/>
      </c>
      <c r="C860" s="62">
        <f t="shared" si="76"/>
        <v>2</v>
      </c>
      <c r="D860" s="62" t="str">
        <f t="shared" si="77"/>
        <v>D</v>
      </c>
      <c r="E860" s="62">
        <v>28</v>
      </c>
      <c r="F860" s="62">
        <v>38</v>
      </c>
      <c r="G860" s="62">
        <v>41</v>
      </c>
      <c r="H860" s="62">
        <v>24</v>
      </c>
      <c r="I860" s="62">
        <v>43</v>
      </c>
      <c r="J860" s="62"/>
      <c r="K860" s="61">
        <v>2</v>
      </c>
      <c r="L860" t="s">
        <v>154</v>
      </c>
    </row>
    <row r="861" spans="1:12" outlineLevel="1" x14ac:dyDescent="0.25">
      <c r="A861" s="64">
        <f t="shared" si="79"/>
        <v>43</v>
      </c>
      <c r="B861" s="64" t="str">
        <f t="shared" si="78"/>
        <v/>
      </c>
      <c r="C861" s="62">
        <f t="shared" si="76"/>
        <v>3</v>
      </c>
      <c r="D861" s="62" t="str">
        <f t="shared" si="77"/>
        <v>D</v>
      </c>
      <c r="E861" s="62">
        <v>1</v>
      </c>
      <c r="F861" s="62">
        <v>18</v>
      </c>
      <c r="G861" s="62"/>
      <c r="H861" s="62">
        <v>9</v>
      </c>
      <c r="I861" s="62">
        <v>16</v>
      </c>
      <c r="J861" s="62"/>
      <c r="K861" s="61">
        <v>3</v>
      </c>
      <c r="L861" t="s">
        <v>154</v>
      </c>
    </row>
    <row r="862" spans="1:12" outlineLevel="1" x14ac:dyDescent="0.25">
      <c r="A862" s="64">
        <f t="shared" si="79"/>
        <v>43</v>
      </c>
      <c r="B862" s="64" t="str">
        <f t="shared" si="78"/>
        <v/>
      </c>
      <c r="C862" s="62">
        <f t="shared" si="76"/>
        <v>4</v>
      </c>
      <c r="D862" s="62" t="str">
        <f t="shared" si="77"/>
        <v>D</v>
      </c>
      <c r="E862" s="62">
        <v>3</v>
      </c>
      <c r="F862" s="62">
        <v>32</v>
      </c>
      <c r="G862" s="62"/>
      <c r="H862" s="62">
        <v>17</v>
      </c>
      <c r="I862" s="62">
        <v>40</v>
      </c>
      <c r="J862" s="62"/>
      <c r="K862" s="61">
        <v>4</v>
      </c>
      <c r="L862" t="s">
        <v>154</v>
      </c>
    </row>
    <row r="863" spans="1:12" outlineLevel="1" x14ac:dyDescent="0.25">
      <c r="A863" s="64">
        <f t="shared" si="79"/>
        <v>43</v>
      </c>
      <c r="B863" s="64" t="str">
        <f t="shared" si="78"/>
        <v/>
      </c>
      <c r="C863" s="62">
        <f t="shared" si="76"/>
        <v>5</v>
      </c>
      <c r="D863" s="62" t="str">
        <f t="shared" si="77"/>
        <v>D</v>
      </c>
      <c r="E863" s="62">
        <v>4</v>
      </c>
      <c r="F863" s="62">
        <v>13</v>
      </c>
      <c r="G863" s="62"/>
      <c r="H863" s="62">
        <v>6</v>
      </c>
      <c r="I863" s="62">
        <v>21</v>
      </c>
      <c r="J863" s="62"/>
      <c r="K863" s="61">
        <v>5</v>
      </c>
      <c r="L863" t="s">
        <v>154</v>
      </c>
    </row>
    <row r="864" spans="1:12" outlineLevel="1" x14ac:dyDescent="0.25">
      <c r="A864" s="64">
        <f t="shared" si="79"/>
        <v>43</v>
      </c>
      <c r="B864" s="64" t="str">
        <f t="shared" si="78"/>
        <v/>
      </c>
      <c r="C864" s="62">
        <f t="shared" si="76"/>
        <v>6</v>
      </c>
      <c r="D864" s="62" t="str">
        <f t="shared" si="77"/>
        <v>D</v>
      </c>
      <c r="E864" s="62">
        <v>5</v>
      </c>
      <c r="F864" s="62">
        <v>14</v>
      </c>
      <c r="G864" s="62"/>
      <c r="H864" s="62">
        <v>27</v>
      </c>
      <c r="I864" s="62">
        <v>34</v>
      </c>
      <c r="J864" s="62"/>
      <c r="K864" s="61">
        <v>6</v>
      </c>
      <c r="L864" t="s">
        <v>154</v>
      </c>
    </row>
    <row r="865" spans="1:13" outlineLevel="1" x14ac:dyDescent="0.25">
      <c r="A865" s="64">
        <f t="shared" si="79"/>
        <v>43</v>
      </c>
      <c r="B865" s="64" t="str">
        <f t="shared" si="78"/>
        <v/>
      </c>
      <c r="C865" s="62">
        <f t="shared" si="76"/>
        <v>7</v>
      </c>
      <c r="D865" s="62" t="str">
        <f t="shared" si="77"/>
        <v>D</v>
      </c>
      <c r="E865" s="62">
        <v>8</v>
      </c>
      <c r="F865" s="62">
        <v>29</v>
      </c>
      <c r="G865" s="62"/>
      <c r="H865" s="62">
        <v>11</v>
      </c>
      <c r="I865" s="62">
        <v>20</v>
      </c>
      <c r="J865" s="62"/>
      <c r="K865" s="61">
        <v>7</v>
      </c>
      <c r="L865" t="s">
        <v>154</v>
      </c>
    </row>
    <row r="866" spans="1:13" outlineLevel="1" x14ac:dyDescent="0.25">
      <c r="A866" s="64">
        <f t="shared" si="79"/>
        <v>43</v>
      </c>
      <c r="B866" s="64" t="str">
        <f t="shared" si="78"/>
        <v/>
      </c>
      <c r="C866" s="62">
        <f t="shared" si="76"/>
        <v>8</v>
      </c>
      <c r="D866" s="62" t="str">
        <f t="shared" si="77"/>
        <v>D</v>
      </c>
      <c r="E866" s="62">
        <v>7</v>
      </c>
      <c r="F866" s="62">
        <v>22</v>
      </c>
      <c r="G866" s="62"/>
      <c r="H866" s="62">
        <v>12</v>
      </c>
      <c r="I866" s="62">
        <v>35</v>
      </c>
      <c r="J866" s="62"/>
      <c r="K866" s="61">
        <v>8</v>
      </c>
      <c r="L866" t="s">
        <v>154</v>
      </c>
    </row>
    <row r="867" spans="1:13" outlineLevel="1" x14ac:dyDescent="0.25">
      <c r="A867" s="64">
        <f t="shared" si="79"/>
        <v>43</v>
      </c>
      <c r="B867" s="64" t="str">
        <f t="shared" si="78"/>
        <v/>
      </c>
      <c r="C867" s="62">
        <f t="shared" si="76"/>
        <v>9</v>
      </c>
      <c r="D867" s="62" t="str">
        <f t="shared" si="77"/>
        <v>D</v>
      </c>
      <c r="E867" s="62">
        <v>15</v>
      </c>
      <c r="F867" s="62">
        <v>30</v>
      </c>
      <c r="G867" s="62"/>
      <c r="H867" s="62">
        <v>2</v>
      </c>
      <c r="I867" s="62">
        <v>42</v>
      </c>
      <c r="J867" s="62"/>
      <c r="K867" s="61">
        <v>9</v>
      </c>
      <c r="L867" t="s">
        <v>154</v>
      </c>
    </row>
    <row r="868" spans="1:13" ht="15.75" outlineLevel="1" thickBot="1" x14ac:dyDescent="0.3">
      <c r="A868" s="64">
        <f t="shared" si="79"/>
        <v>43</v>
      </c>
      <c r="B868" s="64" t="str">
        <f t="shared" si="78"/>
        <v/>
      </c>
      <c r="C868" s="62">
        <f t="shared" si="76"/>
        <v>10</v>
      </c>
      <c r="D868" s="62" t="str">
        <f t="shared" si="77"/>
        <v>D</v>
      </c>
      <c r="E868" s="62">
        <v>10</v>
      </c>
      <c r="F868" s="62">
        <v>37</v>
      </c>
      <c r="G868" s="62"/>
      <c r="H868" s="62">
        <v>26</v>
      </c>
      <c r="I868" s="62">
        <v>31</v>
      </c>
      <c r="J868" s="62"/>
      <c r="K868" s="61">
        <v>10</v>
      </c>
      <c r="L868" t="s">
        <v>154</v>
      </c>
    </row>
    <row r="869" spans="1:13" ht="15.75" outlineLevel="1" thickTop="1" x14ac:dyDescent="0.25">
      <c r="A869" s="52">
        <v>44</v>
      </c>
      <c r="B869" s="52" t="str">
        <f t="shared" si="78"/>
        <v/>
      </c>
      <c r="C869" s="58">
        <f t="shared" si="76"/>
        <v>1</v>
      </c>
      <c r="D869" s="58" t="str">
        <f t="shared" si="77"/>
        <v>A</v>
      </c>
      <c r="E869" s="59">
        <v>1</v>
      </c>
      <c r="F869" s="59">
        <v>2</v>
      </c>
      <c r="G869" s="59">
        <v>41</v>
      </c>
      <c r="H869" s="59">
        <v>3</v>
      </c>
      <c r="I869" s="59">
        <v>4</v>
      </c>
      <c r="J869" s="59">
        <v>42</v>
      </c>
      <c r="K869" s="61">
        <v>1</v>
      </c>
      <c r="L869" t="s">
        <v>151</v>
      </c>
      <c r="M869" s="186" t="s">
        <v>281</v>
      </c>
    </row>
    <row r="870" spans="1:13" outlineLevel="1" x14ac:dyDescent="0.25">
      <c r="A870" s="52">
        <f t="shared" si="79"/>
        <v>44</v>
      </c>
      <c r="B870" s="52" t="str">
        <f t="shared" si="78"/>
        <v/>
      </c>
      <c r="C870" s="58">
        <f t="shared" ref="C870:C933" si="80">K870</f>
        <v>2</v>
      </c>
      <c r="D870" s="58" t="str">
        <f t="shared" ref="D870:D933" si="81">IF(C870="","",L870)</f>
        <v>A</v>
      </c>
      <c r="E870" s="59">
        <v>5</v>
      </c>
      <c r="F870" s="59">
        <v>6</v>
      </c>
      <c r="G870" s="59"/>
      <c r="H870" s="59">
        <v>7</v>
      </c>
      <c r="I870" s="59">
        <v>8</v>
      </c>
      <c r="J870" s="59"/>
      <c r="K870" s="61">
        <v>2</v>
      </c>
      <c r="L870" t="s">
        <v>151</v>
      </c>
    </row>
    <row r="871" spans="1:13" outlineLevel="1" x14ac:dyDescent="0.25">
      <c r="A871" s="52">
        <f t="shared" si="79"/>
        <v>44</v>
      </c>
      <c r="B871" s="52" t="str">
        <f t="shared" si="78"/>
        <v/>
      </c>
      <c r="C871" s="58">
        <f t="shared" si="80"/>
        <v>3</v>
      </c>
      <c r="D871" s="58" t="str">
        <f t="shared" si="81"/>
        <v>A</v>
      </c>
      <c r="E871" s="59">
        <v>9</v>
      </c>
      <c r="F871" s="59">
        <v>10</v>
      </c>
      <c r="G871" s="59"/>
      <c r="H871" s="59">
        <v>11</v>
      </c>
      <c r="I871" s="59">
        <v>12</v>
      </c>
      <c r="J871" s="59"/>
      <c r="K871" s="61">
        <v>3</v>
      </c>
      <c r="L871" t="s">
        <v>151</v>
      </c>
    </row>
    <row r="872" spans="1:13" outlineLevel="1" x14ac:dyDescent="0.25">
      <c r="A872" s="52">
        <f t="shared" si="79"/>
        <v>44</v>
      </c>
      <c r="B872" s="52" t="str">
        <f t="shared" si="78"/>
        <v/>
      </c>
      <c r="C872" s="58">
        <f t="shared" si="80"/>
        <v>4</v>
      </c>
      <c r="D872" s="58" t="str">
        <f t="shared" si="81"/>
        <v>A</v>
      </c>
      <c r="E872" s="59">
        <v>13</v>
      </c>
      <c r="F872" s="59">
        <v>14</v>
      </c>
      <c r="G872" s="59"/>
      <c r="H872" s="59">
        <v>15</v>
      </c>
      <c r="I872" s="59">
        <v>16</v>
      </c>
      <c r="J872" s="59"/>
      <c r="K872" s="61">
        <v>4</v>
      </c>
      <c r="L872" t="s">
        <v>151</v>
      </c>
    </row>
    <row r="873" spans="1:13" outlineLevel="1" x14ac:dyDescent="0.25">
      <c r="A873" s="52">
        <f t="shared" si="79"/>
        <v>44</v>
      </c>
      <c r="B873" s="52" t="str">
        <f t="shared" si="78"/>
        <v/>
      </c>
      <c r="C873" s="58">
        <f t="shared" si="80"/>
        <v>5</v>
      </c>
      <c r="D873" s="58" t="str">
        <f t="shared" si="81"/>
        <v>A</v>
      </c>
      <c r="E873" s="59">
        <v>17</v>
      </c>
      <c r="F873" s="59">
        <v>18</v>
      </c>
      <c r="G873" s="59"/>
      <c r="H873" s="59">
        <v>19</v>
      </c>
      <c r="I873" s="59">
        <v>20</v>
      </c>
      <c r="J873" s="59"/>
      <c r="K873" s="61">
        <v>5</v>
      </c>
      <c r="L873" t="s">
        <v>151</v>
      </c>
    </row>
    <row r="874" spans="1:13" outlineLevel="1" x14ac:dyDescent="0.25">
      <c r="A874" s="52">
        <f t="shared" si="79"/>
        <v>44</v>
      </c>
      <c r="B874" s="52" t="str">
        <f t="shared" si="78"/>
        <v/>
      </c>
      <c r="C874" s="58">
        <f t="shared" si="80"/>
        <v>6</v>
      </c>
      <c r="D874" s="58" t="str">
        <f t="shared" si="81"/>
        <v>A</v>
      </c>
      <c r="E874" s="59">
        <v>21</v>
      </c>
      <c r="F874" s="59">
        <v>22</v>
      </c>
      <c r="G874" s="59"/>
      <c r="H874" s="59">
        <v>23</v>
      </c>
      <c r="I874" s="59">
        <v>24</v>
      </c>
      <c r="J874" s="59"/>
      <c r="K874" s="61">
        <v>6</v>
      </c>
      <c r="L874" t="s">
        <v>151</v>
      </c>
    </row>
    <row r="875" spans="1:13" outlineLevel="1" x14ac:dyDescent="0.25">
      <c r="A875" s="52">
        <f t="shared" si="79"/>
        <v>44</v>
      </c>
      <c r="B875" s="52" t="str">
        <f t="shared" si="78"/>
        <v/>
      </c>
      <c r="C875" s="58">
        <f t="shared" si="80"/>
        <v>7</v>
      </c>
      <c r="D875" s="58" t="str">
        <f t="shared" si="81"/>
        <v>A</v>
      </c>
      <c r="E875" s="59">
        <v>25</v>
      </c>
      <c r="F875" s="59">
        <v>26</v>
      </c>
      <c r="G875" s="59">
        <v>43</v>
      </c>
      <c r="H875" s="59">
        <v>27</v>
      </c>
      <c r="I875" s="59">
        <v>28</v>
      </c>
      <c r="J875" s="59">
        <v>44</v>
      </c>
      <c r="K875" s="61">
        <v>7</v>
      </c>
      <c r="L875" t="s">
        <v>151</v>
      </c>
    </row>
    <row r="876" spans="1:13" outlineLevel="1" x14ac:dyDescent="0.25">
      <c r="A876" s="52">
        <f t="shared" si="79"/>
        <v>44</v>
      </c>
      <c r="B876" s="52" t="str">
        <f t="shared" si="78"/>
        <v/>
      </c>
      <c r="C876" s="58">
        <f t="shared" si="80"/>
        <v>8</v>
      </c>
      <c r="D876" s="58" t="str">
        <f t="shared" si="81"/>
        <v>A</v>
      </c>
      <c r="E876" s="59">
        <v>29</v>
      </c>
      <c r="F876" s="59">
        <v>30</v>
      </c>
      <c r="G876" s="59"/>
      <c r="H876" s="59">
        <v>31</v>
      </c>
      <c r="I876" s="59">
        <v>32</v>
      </c>
      <c r="J876" s="59"/>
      <c r="K876" s="61">
        <v>8</v>
      </c>
      <c r="L876" t="s">
        <v>151</v>
      </c>
    </row>
    <row r="877" spans="1:13" outlineLevel="1" x14ac:dyDescent="0.25">
      <c r="A877" s="52">
        <f t="shared" si="79"/>
        <v>44</v>
      </c>
      <c r="B877" s="52" t="str">
        <f t="shared" si="78"/>
        <v/>
      </c>
      <c r="C877" s="58">
        <f t="shared" si="80"/>
        <v>9</v>
      </c>
      <c r="D877" s="58" t="str">
        <f t="shared" si="81"/>
        <v>A</v>
      </c>
      <c r="E877" s="59">
        <v>33</v>
      </c>
      <c r="F877" s="59">
        <v>34</v>
      </c>
      <c r="G877" s="59"/>
      <c r="H877" s="59">
        <v>35</v>
      </c>
      <c r="I877" s="59">
        <v>36</v>
      </c>
      <c r="J877" s="59"/>
      <c r="K877" s="61">
        <v>9</v>
      </c>
      <c r="L877" t="s">
        <v>151</v>
      </c>
    </row>
    <row r="878" spans="1:13" outlineLevel="1" x14ac:dyDescent="0.25">
      <c r="A878" s="52">
        <f t="shared" si="79"/>
        <v>44</v>
      </c>
      <c r="B878" s="52" t="str">
        <f t="shared" si="78"/>
        <v/>
      </c>
      <c r="C878" s="58">
        <f t="shared" si="80"/>
        <v>10</v>
      </c>
      <c r="D878" s="58" t="str">
        <f t="shared" si="81"/>
        <v>A</v>
      </c>
      <c r="E878" s="59">
        <v>37</v>
      </c>
      <c r="F878" s="59">
        <v>38</v>
      </c>
      <c r="G878" s="59"/>
      <c r="H878" s="59">
        <v>39</v>
      </c>
      <c r="I878" s="59">
        <v>40</v>
      </c>
      <c r="J878" s="59"/>
      <c r="K878" s="61">
        <v>10</v>
      </c>
      <c r="L878" t="s">
        <v>151</v>
      </c>
    </row>
    <row r="879" spans="1:13" outlineLevel="1" x14ac:dyDescent="0.25">
      <c r="A879" s="52">
        <f t="shared" si="79"/>
        <v>44</v>
      </c>
      <c r="B879" s="52" t="str">
        <f t="shared" si="78"/>
        <v/>
      </c>
      <c r="C879" s="58">
        <f t="shared" si="80"/>
        <v>1</v>
      </c>
      <c r="D879" s="58" t="str">
        <f t="shared" si="81"/>
        <v>B</v>
      </c>
      <c r="E879" s="59">
        <v>24</v>
      </c>
      <c r="F879" s="59">
        <v>6</v>
      </c>
      <c r="G879" s="59">
        <v>22</v>
      </c>
      <c r="H879" s="59">
        <v>13</v>
      </c>
      <c r="I879" s="59">
        <v>35</v>
      </c>
      <c r="J879" s="59">
        <v>29</v>
      </c>
      <c r="K879" s="61">
        <v>1</v>
      </c>
      <c r="L879" t="s">
        <v>152</v>
      </c>
    </row>
    <row r="880" spans="1:13" outlineLevel="1" x14ac:dyDescent="0.25">
      <c r="A880" s="52">
        <f t="shared" si="79"/>
        <v>44</v>
      </c>
      <c r="B880" s="52" t="str">
        <f t="shared" si="78"/>
        <v/>
      </c>
      <c r="C880" s="58">
        <f t="shared" si="80"/>
        <v>2</v>
      </c>
      <c r="D880" s="58" t="str">
        <f t="shared" si="81"/>
        <v>B</v>
      </c>
      <c r="E880" s="59">
        <v>9</v>
      </c>
      <c r="F880" s="59">
        <v>40</v>
      </c>
      <c r="G880" s="59"/>
      <c r="H880" s="59">
        <v>2</v>
      </c>
      <c r="I880" s="59">
        <v>43</v>
      </c>
      <c r="J880" s="59"/>
      <c r="K880" s="61">
        <v>2</v>
      </c>
      <c r="L880" t="s">
        <v>152</v>
      </c>
    </row>
    <row r="881" spans="1:12" outlineLevel="1" x14ac:dyDescent="0.25">
      <c r="A881" s="52">
        <f t="shared" si="79"/>
        <v>44</v>
      </c>
      <c r="B881" s="52" t="str">
        <f t="shared" si="78"/>
        <v/>
      </c>
      <c r="C881" s="58">
        <f t="shared" si="80"/>
        <v>3</v>
      </c>
      <c r="D881" s="58" t="str">
        <f t="shared" si="81"/>
        <v>B</v>
      </c>
      <c r="E881" s="59">
        <v>1</v>
      </c>
      <c r="F881" s="59">
        <v>36</v>
      </c>
      <c r="G881" s="59"/>
      <c r="H881" s="59">
        <v>12</v>
      </c>
      <c r="I881" s="59">
        <v>39</v>
      </c>
      <c r="J881" s="59"/>
      <c r="K881" s="61">
        <v>3</v>
      </c>
      <c r="L881" t="s">
        <v>152</v>
      </c>
    </row>
    <row r="882" spans="1:12" outlineLevel="1" x14ac:dyDescent="0.25">
      <c r="A882" s="52">
        <f t="shared" si="79"/>
        <v>44</v>
      </c>
      <c r="B882" s="52" t="str">
        <f t="shared" si="78"/>
        <v/>
      </c>
      <c r="C882" s="58">
        <f t="shared" si="80"/>
        <v>4</v>
      </c>
      <c r="D882" s="58" t="str">
        <f t="shared" si="81"/>
        <v>B</v>
      </c>
      <c r="E882" s="59">
        <v>3</v>
      </c>
      <c r="F882" s="59">
        <v>30</v>
      </c>
      <c r="G882" s="59"/>
      <c r="H882" s="59">
        <v>10</v>
      </c>
      <c r="I882" s="59">
        <v>23</v>
      </c>
      <c r="J882" s="59"/>
      <c r="K882" s="61">
        <v>4</v>
      </c>
      <c r="L882" t="s">
        <v>152</v>
      </c>
    </row>
    <row r="883" spans="1:12" outlineLevel="1" x14ac:dyDescent="0.25">
      <c r="A883" s="52">
        <f t="shared" si="79"/>
        <v>44</v>
      </c>
      <c r="B883" s="52" t="str">
        <f t="shared" si="78"/>
        <v/>
      </c>
      <c r="C883" s="58">
        <f t="shared" si="80"/>
        <v>5</v>
      </c>
      <c r="D883" s="58" t="str">
        <f t="shared" si="81"/>
        <v>B</v>
      </c>
      <c r="E883" s="59">
        <v>16</v>
      </c>
      <c r="F883" s="59">
        <v>26</v>
      </c>
      <c r="G883" s="59"/>
      <c r="H883" s="59">
        <v>27</v>
      </c>
      <c r="I883" s="59">
        <v>33</v>
      </c>
      <c r="J883" s="59"/>
      <c r="K883" s="61">
        <v>5</v>
      </c>
      <c r="L883" t="s">
        <v>152</v>
      </c>
    </row>
    <row r="884" spans="1:12" outlineLevel="1" x14ac:dyDescent="0.25">
      <c r="A884" s="52">
        <f t="shared" si="79"/>
        <v>44</v>
      </c>
      <c r="B884" s="52" t="str">
        <f t="shared" si="78"/>
        <v/>
      </c>
      <c r="C884" s="58">
        <f t="shared" si="80"/>
        <v>6</v>
      </c>
      <c r="D884" s="58" t="str">
        <f t="shared" si="81"/>
        <v>B</v>
      </c>
      <c r="E884" s="59">
        <v>21</v>
      </c>
      <c r="F884" s="59">
        <v>17</v>
      </c>
      <c r="G884" s="59">
        <v>18</v>
      </c>
      <c r="H884" s="59">
        <v>11</v>
      </c>
      <c r="I884" s="59">
        <v>14</v>
      </c>
      <c r="J884" s="59">
        <v>31</v>
      </c>
      <c r="K884" s="61">
        <v>6</v>
      </c>
      <c r="L884" t="s">
        <v>152</v>
      </c>
    </row>
    <row r="885" spans="1:12" outlineLevel="1" x14ac:dyDescent="0.25">
      <c r="A885" s="52">
        <f t="shared" si="79"/>
        <v>44</v>
      </c>
      <c r="B885" s="52" t="str">
        <f t="shared" si="78"/>
        <v/>
      </c>
      <c r="C885" s="58">
        <f t="shared" si="80"/>
        <v>7</v>
      </c>
      <c r="D885" s="58" t="str">
        <f t="shared" si="81"/>
        <v>B</v>
      </c>
      <c r="E885" s="59">
        <v>19</v>
      </c>
      <c r="F885" s="59">
        <v>34</v>
      </c>
      <c r="G885" s="59"/>
      <c r="H885" s="59">
        <v>8</v>
      </c>
      <c r="I885" s="59">
        <v>37</v>
      </c>
      <c r="J885" s="59"/>
      <c r="K885" s="61">
        <v>7</v>
      </c>
      <c r="L885" t="s">
        <v>152</v>
      </c>
    </row>
    <row r="886" spans="1:12" outlineLevel="1" x14ac:dyDescent="0.25">
      <c r="A886" s="52">
        <f t="shared" si="79"/>
        <v>44</v>
      </c>
      <c r="B886" s="52" t="str">
        <f t="shared" si="78"/>
        <v/>
      </c>
      <c r="C886" s="58">
        <f t="shared" si="80"/>
        <v>8</v>
      </c>
      <c r="D886" s="58" t="str">
        <f t="shared" si="81"/>
        <v>B</v>
      </c>
      <c r="E886" s="59">
        <v>4</v>
      </c>
      <c r="F886" s="59">
        <v>25</v>
      </c>
      <c r="G886" s="59"/>
      <c r="H886" s="59">
        <v>5</v>
      </c>
      <c r="I886" s="59">
        <v>32</v>
      </c>
      <c r="J886" s="59"/>
      <c r="K886" s="61">
        <v>8</v>
      </c>
      <c r="L886" t="s">
        <v>152</v>
      </c>
    </row>
    <row r="887" spans="1:12" outlineLevel="1" x14ac:dyDescent="0.25">
      <c r="A887" s="52">
        <f t="shared" si="79"/>
        <v>44</v>
      </c>
      <c r="B887" s="52" t="str">
        <f t="shared" si="78"/>
        <v/>
      </c>
      <c r="C887" s="58">
        <f t="shared" si="80"/>
        <v>9</v>
      </c>
      <c r="D887" s="58" t="str">
        <f t="shared" si="81"/>
        <v>B</v>
      </c>
      <c r="E887" s="59">
        <v>7</v>
      </c>
      <c r="F887" s="59">
        <v>20</v>
      </c>
      <c r="G887" s="59"/>
      <c r="H887" s="59">
        <v>15</v>
      </c>
      <c r="I887" s="59">
        <v>41</v>
      </c>
      <c r="J887" s="59"/>
      <c r="K887" s="61">
        <v>9</v>
      </c>
      <c r="L887" t="s">
        <v>152</v>
      </c>
    </row>
    <row r="888" spans="1:12" outlineLevel="1" x14ac:dyDescent="0.25">
      <c r="A888" s="52">
        <f t="shared" si="79"/>
        <v>44</v>
      </c>
      <c r="B888" s="52" t="str">
        <f t="shared" si="78"/>
        <v/>
      </c>
      <c r="C888" s="58">
        <f t="shared" si="80"/>
        <v>10</v>
      </c>
      <c r="D888" s="58" t="str">
        <f t="shared" si="81"/>
        <v>B</v>
      </c>
      <c r="E888" s="59">
        <v>38</v>
      </c>
      <c r="F888" s="59">
        <v>44</v>
      </c>
      <c r="G888" s="59"/>
      <c r="H888" s="59">
        <v>28</v>
      </c>
      <c r="I888" s="59">
        <v>42</v>
      </c>
      <c r="J888" s="59"/>
      <c r="K888" s="61">
        <v>10</v>
      </c>
      <c r="L888" t="s">
        <v>152</v>
      </c>
    </row>
    <row r="889" spans="1:12" outlineLevel="1" x14ac:dyDescent="0.25">
      <c r="A889" s="52">
        <f t="shared" si="79"/>
        <v>44</v>
      </c>
      <c r="B889" s="52" t="str">
        <f t="shared" si="78"/>
        <v/>
      </c>
      <c r="C889" s="58">
        <f t="shared" si="80"/>
        <v>1</v>
      </c>
      <c r="D889" s="58" t="str">
        <f t="shared" si="81"/>
        <v>C</v>
      </c>
      <c r="E889" s="59">
        <v>8</v>
      </c>
      <c r="F889" s="59">
        <v>30</v>
      </c>
      <c r="G889" s="59">
        <v>16</v>
      </c>
      <c r="H889" s="59">
        <v>15</v>
      </c>
      <c r="I889" s="59">
        <v>34</v>
      </c>
      <c r="J889" s="59">
        <v>39</v>
      </c>
      <c r="K889" s="61">
        <v>1</v>
      </c>
      <c r="L889" t="s">
        <v>153</v>
      </c>
    </row>
    <row r="890" spans="1:12" outlineLevel="1" x14ac:dyDescent="0.25">
      <c r="A890" s="52">
        <f t="shared" si="79"/>
        <v>44</v>
      </c>
      <c r="B890" s="52" t="str">
        <f t="shared" si="78"/>
        <v/>
      </c>
      <c r="C890" s="58">
        <f t="shared" si="80"/>
        <v>2</v>
      </c>
      <c r="D890" s="58" t="str">
        <f t="shared" si="81"/>
        <v>C</v>
      </c>
      <c r="E890" s="59">
        <v>12</v>
      </c>
      <c r="F890" s="59">
        <v>17</v>
      </c>
      <c r="G890" s="59"/>
      <c r="H890" s="59">
        <v>21</v>
      </c>
      <c r="I890" s="59">
        <v>22</v>
      </c>
      <c r="J890" s="59"/>
      <c r="K890" s="61">
        <v>2</v>
      </c>
      <c r="L890" t="s">
        <v>153</v>
      </c>
    </row>
    <row r="891" spans="1:12" outlineLevel="1" x14ac:dyDescent="0.25">
      <c r="A891" s="52">
        <f t="shared" si="79"/>
        <v>44</v>
      </c>
      <c r="B891" s="52" t="str">
        <f t="shared" si="78"/>
        <v/>
      </c>
      <c r="C891" s="58">
        <f t="shared" si="80"/>
        <v>3</v>
      </c>
      <c r="D891" s="58" t="str">
        <f t="shared" si="81"/>
        <v>C</v>
      </c>
      <c r="E891" s="59">
        <v>1</v>
      </c>
      <c r="F891" s="59">
        <v>11</v>
      </c>
      <c r="G891" s="59"/>
      <c r="H891" s="59">
        <v>20</v>
      </c>
      <c r="I891" s="59">
        <v>37</v>
      </c>
      <c r="J891" s="59"/>
      <c r="K891" s="61">
        <v>3</v>
      </c>
      <c r="L891" t="s">
        <v>153</v>
      </c>
    </row>
    <row r="892" spans="1:12" outlineLevel="1" x14ac:dyDescent="0.25">
      <c r="A892" s="52">
        <f t="shared" si="79"/>
        <v>44</v>
      </c>
      <c r="B892" s="52" t="str">
        <f t="shared" si="78"/>
        <v/>
      </c>
      <c r="C892" s="58">
        <f t="shared" si="80"/>
        <v>4</v>
      </c>
      <c r="D892" s="58" t="str">
        <f t="shared" si="81"/>
        <v>C</v>
      </c>
      <c r="E892" s="59">
        <v>3</v>
      </c>
      <c r="F892" s="59">
        <v>44</v>
      </c>
      <c r="G892" s="59"/>
      <c r="H892" s="59">
        <v>24</v>
      </c>
      <c r="I892" s="59">
        <v>31</v>
      </c>
      <c r="J892" s="59"/>
      <c r="K892" s="61">
        <v>4</v>
      </c>
      <c r="L892" t="s">
        <v>153</v>
      </c>
    </row>
    <row r="893" spans="1:12" outlineLevel="1" x14ac:dyDescent="0.25">
      <c r="A893" s="52">
        <f t="shared" si="79"/>
        <v>44</v>
      </c>
      <c r="B893" s="52" t="str">
        <f t="shared" si="78"/>
        <v/>
      </c>
      <c r="C893" s="58">
        <f t="shared" si="80"/>
        <v>5</v>
      </c>
      <c r="D893" s="58" t="str">
        <f t="shared" si="81"/>
        <v>C</v>
      </c>
      <c r="E893" s="59">
        <v>9</v>
      </c>
      <c r="F893" s="59">
        <v>14</v>
      </c>
      <c r="G893" s="59"/>
      <c r="H893" s="59">
        <v>7</v>
      </c>
      <c r="I893" s="59">
        <v>28</v>
      </c>
      <c r="J893" s="59"/>
      <c r="K893" s="61">
        <v>5</v>
      </c>
      <c r="L893" t="s">
        <v>153</v>
      </c>
    </row>
    <row r="894" spans="1:12" outlineLevel="1" x14ac:dyDescent="0.25">
      <c r="A894" s="52">
        <f t="shared" si="79"/>
        <v>44</v>
      </c>
      <c r="B894" s="52" t="str">
        <f t="shared" si="78"/>
        <v/>
      </c>
      <c r="C894" s="58">
        <f t="shared" si="80"/>
        <v>6</v>
      </c>
      <c r="D894" s="58" t="str">
        <f t="shared" si="81"/>
        <v>C</v>
      </c>
      <c r="E894" s="59">
        <v>5</v>
      </c>
      <c r="F894" s="59">
        <v>36</v>
      </c>
      <c r="G894" s="59">
        <v>10</v>
      </c>
      <c r="H894" s="59">
        <v>23</v>
      </c>
      <c r="I894" s="59">
        <v>38</v>
      </c>
      <c r="J894" s="59">
        <v>19</v>
      </c>
      <c r="K894" s="61">
        <v>6</v>
      </c>
      <c r="L894" t="s">
        <v>153</v>
      </c>
    </row>
    <row r="895" spans="1:12" outlineLevel="1" x14ac:dyDescent="0.25">
      <c r="A895" s="52">
        <f t="shared" si="79"/>
        <v>44</v>
      </c>
      <c r="B895" s="52" t="str">
        <f t="shared" si="78"/>
        <v/>
      </c>
      <c r="C895" s="58">
        <f t="shared" si="80"/>
        <v>7</v>
      </c>
      <c r="D895" s="58" t="str">
        <f t="shared" si="81"/>
        <v>C</v>
      </c>
      <c r="E895" s="59">
        <v>25</v>
      </c>
      <c r="F895" s="59">
        <v>41</v>
      </c>
      <c r="G895" s="59"/>
      <c r="H895" s="59">
        <v>32</v>
      </c>
      <c r="I895" s="59">
        <v>35</v>
      </c>
      <c r="J895" s="59"/>
      <c r="K895" s="61">
        <v>7</v>
      </c>
      <c r="L895" t="s">
        <v>153</v>
      </c>
    </row>
    <row r="896" spans="1:12" outlineLevel="1" x14ac:dyDescent="0.25">
      <c r="A896" s="52">
        <f t="shared" si="79"/>
        <v>44</v>
      </c>
      <c r="B896" s="52" t="str">
        <f t="shared" si="78"/>
        <v/>
      </c>
      <c r="C896" s="58">
        <f t="shared" si="80"/>
        <v>8</v>
      </c>
      <c r="D896" s="58" t="str">
        <f t="shared" si="81"/>
        <v>C</v>
      </c>
      <c r="E896" s="222">
        <v>26</v>
      </c>
      <c r="F896" s="222">
        <v>43</v>
      </c>
      <c r="G896" s="59"/>
      <c r="H896" s="59">
        <v>6</v>
      </c>
      <c r="I896" s="59">
        <v>29</v>
      </c>
      <c r="J896" s="59"/>
      <c r="K896" s="61">
        <v>8</v>
      </c>
      <c r="L896" t="s">
        <v>153</v>
      </c>
    </row>
    <row r="897" spans="1:13" outlineLevel="1" x14ac:dyDescent="0.25">
      <c r="A897" s="52">
        <f t="shared" si="79"/>
        <v>44</v>
      </c>
      <c r="B897" s="52" t="str">
        <f t="shared" si="78"/>
        <v/>
      </c>
      <c r="C897" s="58">
        <f t="shared" si="80"/>
        <v>9</v>
      </c>
      <c r="D897" s="58" t="str">
        <f t="shared" si="81"/>
        <v>C</v>
      </c>
      <c r="E897" s="59">
        <v>2</v>
      </c>
      <c r="F897" s="59">
        <v>13</v>
      </c>
      <c r="G897" s="59"/>
      <c r="H897" s="59">
        <v>18</v>
      </c>
      <c r="I897" s="59">
        <v>33</v>
      </c>
      <c r="J897" s="59"/>
      <c r="K897" s="61">
        <v>9</v>
      </c>
      <c r="L897" t="s">
        <v>153</v>
      </c>
    </row>
    <row r="898" spans="1:13" outlineLevel="1" x14ac:dyDescent="0.25">
      <c r="A898" s="52">
        <f t="shared" si="79"/>
        <v>44</v>
      </c>
      <c r="B898" s="52" t="str">
        <f t="shared" si="78"/>
        <v/>
      </c>
      <c r="C898" s="58">
        <f t="shared" si="80"/>
        <v>10</v>
      </c>
      <c r="D898" s="58" t="str">
        <f t="shared" si="81"/>
        <v>C</v>
      </c>
      <c r="E898" s="59">
        <v>4</v>
      </c>
      <c r="F898" s="59">
        <v>27</v>
      </c>
      <c r="G898" s="59"/>
      <c r="H898" s="59">
        <v>40</v>
      </c>
      <c r="I898" s="59">
        <v>42</v>
      </c>
      <c r="J898" s="59"/>
      <c r="K898" s="61">
        <v>10</v>
      </c>
      <c r="L898" t="s">
        <v>153</v>
      </c>
    </row>
    <row r="899" spans="1:13" outlineLevel="1" x14ac:dyDescent="0.25">
      <c r="A899" s="52">
        <f t="shared" si="79"/>
        <v>44</v>
      </c>
      <c r="B899" s="52" t="str">
        <f t="shared" si="78"/>
        <v/>
      </c>
      <c r="C899" s="58">
        <f t="shared" si="80"/>
        <v>1</v>
      </c>
      <c r="D899" s="58" t="str">
        <f t="shared" si="81"/>
        <v>D</v>
      </c>
      <c r="E899" s="59">
        <v>9</v>
      </c>
      <c r="F899" s="59">
        <v>33</v>
      </c>
      <c r="G899" s="59">
        <v>36</v>
      </c>
      <c r="H899" s="59">
        <v>40</v>
      </c>
      <c r="I899" s="59">
        <v>20</v>
      </c>
      <c r="J899" s="59">
        <v>41</v>
      </c>
      <c r="K899" s="61">
        <v>1</v>
      </c>
      <c r="L899" t="s">
        <v>154</v>
      </c>
    </row>
    <row r="900" spans="1:13" outlineLevel="1" x14ac:dyDescent="0.25">
      <c r="A900" s="52">
        <f t="shared" si="79"/>
        <v>44</v>
      </c>
      <c r="B900" s="52" t="str">
        <f t="shared" si="78"/>
        <v/>
      </c>
      <c r="C900" s="58">
        <f t="shared" si="80"/>
        <v>2</v>
      </c>
      <c r="D900" s="58" t="str">
        <f t="shared" si="81"/>
        <v>D</v>
      </c>
      <c r="E900" s="59">
        <v>18</v>
      </c>
      <c r="F900" s="59">
        <v>38</v>
      </c>
      <c r="G900" s="59"/>
      <c r="H900" s="59">
        <v>24</v>
      </c>
      <c r="I900" s="59">
        <v>43</v>
      </c>
      <c r="J900" s="59"/>
      <c r="K900" s="61">
        <v>2</v>
      </c>
      <c r="L900" t="s">
        <v>154</v>
      </c>
    </row>
    <row r="901" spans="1:13" outlineLevel="1" x14ac:dyDescent="0.25">
      <c r="A901" s="52">
        <f t="shared" si="79"/>
        <v>44</v>
      </c>
      <c r="B901" s="52" t="str">
        <f t="shared" ref="B901:B964" si="82">IF(A901&lt;&gt;$B$3,"",$B$3&amp;"-"&amp;D901&amp;"-"&amp;C901)</f>
        <v/>
      </c>
      <c r="C901" s="58">
        <f t="shared" si="80"/>
        <v>3</v>
      </c>
      <c r="D901" s="58" t="str">
        <f t="shared" si="81"/>
        <v>D</v>
      </c>
      <c r="E901" s="59">
        <v>1</v>
      </c>
      <c r="F901" s="59">
        <v>19</v>
      </c>
      <c r="G901" s="59"/>
      <c r="H901" s="59">
        <v>28</v>
      </c>
      <c r="I901" s="59">
        <v>16</v>
      </c>
      <c r="J901" s="59"/>
      <c r="K901" s="61">
        <v>3</v>
      </c>
      <c r="L901" t="s">
        <v>154</v>
      </c>
    </row>
    <row r="902" spans="1:13" outlineLevel="1" x14ac:dyDescent="0.25">
      <c r="A902" s="52">
        <f t="shared" ref="A902:A908" si="83">A901</f>
        <v>44</v>
      </c>
      <c r="B902" s="52" t="str">
        <f t="shared" si="82"/>
        <v/>
      </c>
      <c r="C902" s="58">
        <f t="shared" si="80"/>
        <v>4</v>
      </c>
      <c r="D902" s="58" t="str">
        <f t="shared" si="81"/>
        <v>D</v>
      </c>
      <c r="E902" s="59">
        <v>3</v>
      </c>
      <c r="F902" s="59">
        <v>34</v>
      </c>
      <c r="G902" s="59"/>
      <c r="H902" s="59">
        <v>17</v>
      </c>
      <c r="I902" s="59">
        <v>42</v>
      </c>
      <c r="J902" s="59"/>
      <c r="K902" s="61">
        <v>4</v>
      </c>
      <c r="L902" t="s">
        <v>154</v>
      </c>
    </row>
    <row r="903" spans="1:13" outlineLevel="1" x14ac:dyDescent="0.25">
      <c r="A903" s="52">
        <f t="shared" si="83"/>
        <v>44</v>
      </c>
      <c r="B903" s="52" t="str">
        <f t="shared" si="82"/>
        <v/>
      </c>
      <c r="C903" s="58">
        <f t="shared" si="80"/>
        <v>5</v>
      </c>
      <c r="D903" s="58" t="str">
        <f t="shared" si="81"/>
        <v>D</v>
      </c>
      <c r="E903" s="59">
        <v>4</v>
      </c>
      <c r="F903" s="59">
        <v>13</v>
      </c>
      <c r="G903" s="59"/>
      <c r="H903" s="59">
        <v>6</v>
      </c>
      <c r="I903" s="59">
        <v>21</v>
      </c>
      <c r="J903" s="59"/>
      <c r="K903" s="61">
        <v>5</v>
      </c>
      <c r="L903" t="s">
        <v>154</v>
      </c>
    </row>
    <row r="904" spans="1:13" outlineLevel="1" x14ac:dyDescent="0.25">
      <c r="A904" s="52">
        <f t="shared" si="83"/>
        <v>44</v>
      </c>
      <c r="B904" s="52" t="str">
        <f t="shared" si="82"/>
        <v/>
      </c>
      <c r="C904" s="58">
        <f t="shared" si="80"/>
        <v>6</v>
      </c>
      <c r="D904" s="58" t="str">
        <f t="shared" si="81"/>
        <v>D</v>
      </c>
      <c r="E904" s="59">
        <v>7</v>
      </c>
      <c r="F904" s="59">
        <v>37</v>
      </c>
      <c r="G904" s="59">
        <v>39</v>
      </c>
      <c r="H904" s="59">
        <v>12</v>
      </c>
      <c r="I904" s="59">
        <v>32</v>
      </c>
      <c r="J904" s="59">
        <v>44</v>
      </c>
      <c r="K904" s="61">
        <v>6</v>
      </c>
      <c r="L904" t="s">
        <v>154</v>
      </c>
    </row>
    <row r="905" spans="1:13" outlineLevel="1" x14ac:dyDescent="0.25">
      <c r="A905" s="52">
        <f t="shared" si="83"/>
        <v>44</v>
      </c>
      <c r="B905" s="52" t="str">
        <f t="shared" si="82"/>
        <v/>
      </c>
      <c r="C905" s="58">
        <f t="shared" si="80"/>
        <v>7</v>
      </c>
      <c r="D905" s="58" t="str">
        <f t="shared" si="81"/>
        <v>D</v>
      </c>
      <c r="E905" s="59">
        <v>5</v>
      </c>
      <c r="F905" s="59">
        <v>14</v>
      </c>
      <c r="G905" s="59"/>
      <c r="H905" s="59">
        <v>11</v>
      </c>
      <c r="I905" s="59">
        <v>25</v>
      </c>
      <c r="J905" s="59"/>
      <c r="K905" s="61">
        <v>7</v>
      </c>
      <c r="L905" t="s">
        <v>154</v>
      </c>
    </row>
    <row r="906" spans="1:13" outlineLevel="1" x14ac:dyDescent="0.25">
      <c r="A906" s="52">
        <f t="shared" si="83"/>
        <v>44</v>
      </c>
      <c r="B906" s="52" t="str">
        <f t="shared" si="82"/>
        <v/>
      </c>
      <c r="C906" s="58">
        <f t="shared" si="80"/>
        <v>8</v>
      </c>
      <c r="D906" s="58" t="str">
        <f t="shared" si="81"/>
        <v>D</v>
      </c>
      <c r="E906" s="59">
        <v>8</v>
      </c>
      <c r="F906" s="59">
        <v>22</v>
      </c>
      <c r="G906" s="59"/>
      <c r="H906" s="59">
        <v>27</v>
      </c>
      <c r="I906" s="59">
        <v>35</v>
      </c>
      <c r="J906" s="59"/>
      <c r="K906" s="61">
        <v>8</v>
      </c>
      <c r="L906" t="s">
        <v>154</v>
      </c>
    </row>
    <row r="907" spans="1:13" outlineLevel="1" x14ac:dyDescent="0.25">
      <c r="A907" s="52">
        <f t="shared" si="83"/>
        <v>44</v>
      </c>
      <c r="B907" s="52" t="str">
        <f t="shared" si="82"/>
        <v/>
      </c>
      <c r="C907" s="58">
        <f t="shared" si="80"/>
        <v>9</v>
      </c>
      <c r="D907" s="58" t="str">
        <f t="shared" si="81"/>
        <v>D</v>
      </c>
      <c r="E907" s="59">
        <v>15</v>
      </c>
      <c r="F907" s="59">
        <v>30</v>
      </c>
      <c r="G907" s="59"/>
      <c r="H907" s="59">
        <v>2</v>
      </c>
      <c r="I907" s="59">
        <v>23</v>
      </c>
      <c r="J907" s="59"/>
      <c r="K907" s="61">
        <v>9</v>
      </c>
      <c r="L907" t="s">
        <v>154</v>
      </c>
    </row>
    <row r="908" spans="1:13" ht="15.75" outlineLevel="1" thickBot="1" x14ac:dyDescent="0.3">
      <c r="A908" s="52">
        <f t="shared" si="83"/>
        <v>44</v>
      </c>
      <c r="B908" s="52" t="str">
        <f t="shared" si="82"/>
        <v/>
      </c>
      <c r="C908" s="58">
        <f t="shared" si="80"/>
        <v>10</v>
      </c>
      <c r="D908" s="58" t="str">
        <f t="shared" si="81"/>
        <v>D</v>
      </c>
      <c r="E908" s="59">
        <v>10</v>
      </c>
      <c r="F908" s="59">
        <v>29</v>
      </c>
      <c r="G908" s="59"/>
      <c r="H908" s="59">
        <v>26</v>
      </c>
      <c r="I908" s="59">
        <v>31</v>
      </c>
      <c r="J908" s="59"/>
      <c r="K908" s="61">
        <v>10</v>
      </c>
      <c r="L908" t="s">
        <v>154</v>
      </c>
    </row>
    <row r="909" spans="1:13" ht="15.75" outlineLevel="1" thickTop="1" x14ac:dyDescent="0.25">
      <c r="A909" s="64">
        <v>45</v>
      </c>
      <c r="B909" s="64" t="str">
        <f t="shared" si="82"/>
        <v/>
      </c>
      <c r="C909" s="62">
        <f t="shared" si="80"/>
        <v>1</v>
      </c>
      <c r="D909" s="62" t="str">
        <f t="shared" si="81"/>
        <v>A</v>
      </c>
      <c r="E909" s="63">
        <v>1</v>
      </c>
      <c r="F909" s="63">
        <v>2</v>
      </c>
      <c r="G909" s="63">
        <v>45</v>
      </c>
      <c r="H909" s="63">
        <v>3</v>
      </c>
      <c r="I909" s="63">
        <v>4</v>
      </c>
      <c r="J909" s="63">
        <v>41</v>
      </c>
      <c r="K909" s="61">
        <v>1</v>
      </c>
      <c r="L909" t="s">
        <v>151</v>
      </c>
      <c r="M909" s="186" t="s">
        <v>281</v>
      </c>
    </row>
    <row r="910" spans="1:13" outlineLevel="1" x14ac:dyDescent="0.25">
      <c r="A910" s="64">
        <f t="shared" ref="A910:A973" si="84">A909</f>
        <v>45</v>
      </c>
      <c r="B910" s="64" t="str">
        <f t="shared" si="82"/>
        <v/>
      </c>
      <c r="C910" s="62">
        <f t="shared" si="80"/>
        <v>2</v>
      </c>
      <c r="D910" s="62" t="str">
        <f t="shared" si="81"/>
        <v>A</v>
      </c>
      <c r="E910" s="63">
        <v>5</v>
      </c>
      <c r="F910" s="63">
        <v>6</v>
      </c>
      <c r="G910" s="63"/>
      <c r="H910" s="63">
        <v>7</v>
      </c>
      <c r="I910" s="63">
        <v>8</v>
      </c>
      <c r="J910" s="63"/>
      <c r="K910" s="61">
        <v>2</v>
      </c>
      <c r="L910" t="s">
        <v>151</v>
      </c>
    </row>
    <row r="911" spans="1:13" outlineLevel="1" x14ac:dyDescent="0.25">
      <c r="A911" s="64">
        <f t="shared" si="84"/>
        <v>45</v>
      </c>
      <c r="B911" s="64" t="str">
        <f t="shared" si="82"/>
        <v/>
      </c>
      <c r="C911" s="62">
        <f t="shared" si="80"/>
        <v>3</v>
      </c>
      <c r="D911" s="62" t="str">
        <f t="shared" si="81"/>
        <v>A</v>
      </c>
      <c r="E911" s="63">
        <v>9</v>
      </c>
      <c r="F911" s="63">
        <v>10</v>
      </c>
      <c r="G911" s="63"/>
      <c r="H911" s="63">
        <v>11</v>
      </c>
      <c r="I911" s="63">
        <v>12</v>
      </c>
      <c r="J911" s="63"/>
      <c r="K911" s="61">
        <v>3</v>
      </c>
      <c r="L911" t="s">
        <v>151</v>
      </c>
    </row>
    <row r="912" spans="1:13" outlineLevel="1" x14ac:dyDescent="0.25">
      <c r="A912" s="64">
        <f t="shared" si="84"/>
        <v>45</v>
      </c>
      <c r="B912" s="64" t="str">
        <f t="shared" si="82"/>
        <v/>
      </c>
      <c r="C912" s="62">
        <f t="shared" si="80"/>
        <v>4</v>
      </c>
      <c r="D912" s="62" t="str">
        <f t="shared" si="81"/>
        <v>A</v>
      </c>
      <c r="E912" s="63">
        <v>13</v>
      </c>
      <c r="F912" s="63">
        <v>14</v>
      </c>
      <c r="G912" s="63"/>
      <c r="H912" s="63">
        <v>15</v>
      </c>
      <c r="I912" s="63">
        <v>16</v>
      </c>
      <c r="J912" s="63"/>
      <c r="K912" s="61">
        <v>4</v>
      </c>
      <c r="L912" t="s">
        <v>151</v>
      </c>
    </row>
    <row r="913" spans="1:12" outlineLevel="1" x14ac:dyDescent="0.25">
      <c r="A913" s="64">
        <f t="shared" si="84"/>
        <v>45</v>
      </c>
      <c r="B913" s="64" t="str">
        <f t="shared" si="82"/>
        <v/>
      </c>
      <c r="C913" s="62">
        <f t="shared" si="80"/>
        <v>5</v>
      </c>
      <c r="D913" s="62" t="str">
        <f t="shared" si="81"/>
        <v>A</v>
      </c>
      <c r="E913" s="63">
        <v>17</v>
      </c>
      <c r="F913" s="63">
        <v>18</v>
      </c>
      <c r="G913" s="63"/>
      <c r="H913" s="63">
        <v>19</v>
      </c>
      <c r="I913" s="63">
        <v>20</v>
      </c>
      <c r="J913" s="63"/>
      <c r="K913" s="61">
        <v>5</v>
      </c>
      <c r="L913" t="s">
        <v>151</v>
      </c>
    </row>
    <row r="914" spans="1:12" outlineLevel="1" x14ac:dyDescent="0.25">
      <c r="A914" s="64">
        <f t="shared" si="84"/>
        <v>45</v>
      </c>
      <c r="B914" s="64" t="str">
        <f t="shared" si="82"/>
        <v/>
      </c>
      <c r="C914" s="62">
        <f t="shared" si="80"/>
        <v>6</v>
      </c>
      <c r="D914" s="62" t="str">
        <f t="shared" si="81"/>
        <v>A</v>
      </c>
      <c r="E914" s="63">
        <v>21</v>
      </c>
      <c r="F914" s="63">
        <v>22</v>
      </c>
      <c r="G914" s="63"/>
      <c r="H914" s="63">
        <v>23</v>
      </c>
      <c r="I914" s="63">
        <v>24</v>
      </c>
      <c r="J914" s="63"/>
      <c r="K914" s="61">
        <v>6</v>
      </c>
      <c r="L914" t="s">
        <v>151</v>
      </c>
    </row>
    <row r="915" spans="1:12" outlineLevel="1" x14ac:dyDescent="0.25">
      <c r="A915" s="64">
        <f t="shared" si="84"/>
        <v>45</v>
      </c>
      <c r="B915" s="64" t="str">
        <f t="shared" si="82"/>
        <v/>
      </c>
      <c r="C915" s="62">
        <f t="shared" si="80"/>
        <v>7</v>
      </c>
      <c r="D915" s="62" t="str">
        <f t="shared" si="81"/>
        <v>A</v>
      </c>
      <c r="E915" s="63">
        <v>25</v>
      </c>
      <c r="F915" s="63">
        <v>26</v>
      </c>
      <c r="G915" s="63">
        <v>43</v>
      </c>
      <c r="H915" s="63">
        <v>27</v>
      </c>
      <c r="I915" s="63">
        <v>28</v>
      </c>
      <c r="J915" s="63">
        <v>42</v>
      </c>
      <c r="K915" s="61">
        <v>7</v>
      </c>
      <c r="L915" t="s">
        <v>151</v>
      </c>
    </row>
    <row r="916" spans="1:12" outlineLevel="1" x14ac:dyDescent="0.25">
      <c r="A916" s="64">
        <f t="shared" si="84"/>
        <v>45</v>
      </c>
      <c r="B916" s="64" t="str">
        <f t="shared" si="82"/>
        <v/>
      </c>
      <c r="C916" s="62">
        <f t="shared" si="80"/>
        <v>8</v>
      </c>
      <c r="D916" s="62" t="str">
        <f t="shared" si="81"/>
        <v>A</v>
      </c>
      <c r="E916" s="63">
        <v>29</v>
      </c>
      <c r="F916" s="63">
        <v>30</v>
      </c>
      <c r="G916" s="63">
        <v>44</v>
      </c>
      <c r="H916" s="63">
        <v>31</v>
      </c>
      <c r="I916" s="63">
        <v>32</v>
      </c>
      <c r="J916" s="63"/>
      <c r="K916" s="61">
        <v>8</v>
      </c>
      <c r="L916" t="s">
        <v>151</v>
      </c>
    </row>
    <row r="917" spans="1:12" outlineLevel="1" x14ac:dyDescent="0.25">
      <c r="A917" s="64">
        <f t="shared" si="84"/>
        <v>45</v>
      </c>
      <c r="B917" s="64" t="str">
        <f t="shared" si="82"/>
        <v/>
      </c>
      <c r="C917" s="62">
        <f t="shared" si="80"/>
        <v>9</v>
      </c>
      <c r="D917" s="62" t="str">
        <f t="shared" si="81"/>
        <v>A</v>
      </c>
      <c r="E917" s="63">
        <v>33</v>
      </c>
      <c r="F917" s="63">
        <v>34</v>
      </c>
      <c r="G917" s="63"/>
      <c r="H917" s="63">
        <v>35</v>
      </c>
      <c r="I917" s="63">
        <v>36</v>
      </c>
      <c r="J917" s="63"/>
      <c r="K917" s="61">
        <v>9</v>
      </c>
      <c r="L917" t="s">
        <v>151</v>
      </c>
    </row>
    <row r="918" spans="1:12" outlineLevel="1" x14ac:dyDescent="0.25">
      <c r="A918" s="64">
        <f t="shared" si="84"/>
        <v>45</v>
      </c>
      <c r="B918" s="64" t="str">
        <f t="shared" si="82"/>
        <v/>
      </c>
      <c r="C918" s="62">
        <f t="shared" si="80"/>
        <v>10</v>
      </c>
      <c r="D918" s="62" t="str">
        <f t="shared" si="81"/>
        <v>A</v>
      </c>
      <c r="E918" s="63">
        <v>37</v>
      </c>
      <c r="F918" s="63">
        <v>38</v>
      </c>
      <c r="G918" s="63"/>
      <c r="H918" s="63">
        <v>39</v>
      </c>
      <c r="I918" s="63">
        <v>40</v>
      </c>
      <c r="J918" s="63"/>
      <c r="K918" s="61">
        <v>10</v>
      </c>
      <c r="L918" t="s">
        <v>151</v>
      </c>
    </row>
    <row r="919" spans="1:12" outlineLevel="1" x14ac:dyDescent="0.25">
      <c r="A919" s="64">
        <f t="shared" si="84"/>
        <v>45</v>
      </c>
      <c r="B919" s="64" t="str">
        <f t="shared" si="82"/>
        <v/>
      </c>
      <c r="C919" s="62">
        <f t="shared" si="80"/>
        <v>1</v>
      </c>
      <c r="D919" s="62" t="str">
        <f t="shared" si="81"/>
        <v>B</v>
      </c>
      <c r="E919" s="63">
        <v>24</v>
      </c>
      <c r="F919" s="63">
        <v>22</v>
      </c>
      <c r="G919" s="63">
        <v>37</v>
      </c>
      <c r="H919" s="63">
        <v>20</v>
      </c>
      <c r="I919" s="63">
        <v>35</v>
      </c>
      <c r="J919" s="63">
        <v>31</v>
      </c>
      <c r="K919" s="61">
        <v>1</v>
      </c>
      <c r="L919" t="s">
        <v>152</v>
      </c>
    </row>
    <row r="920" spans="1:12" outlineLevel="1" x14ac:dyDescent="0.25">
      <c r="A920" s="64">
        <f t="shared" si="84"/>
        <v>45</v>
      </c>
      <c r="B920" s="64" t="str">
        <f t="shared" si="82"/>
        <v/>
      </c>
      <c r="C920" s="62">
        <f t="shared" si="80"/>
        <v>2</v>
      </c>
      <c r="D920" s="62" t="str">
        <f t="shared" si="81"/>
        <v>B</v>
      </c>
      <c r="E920" s="63">
        <v>9</v>
      </c>
      <c r="F920" s="63">
        <v>40</v>
      </c>
      <c r="G920" s="63">
        <v>38</v>
      </c>
      <c r="H920" s="63">
        <v>13</v>
      </c>
      <c r="I920" s="63">
        <v>7</v>
      </c>
      <c r="J920" s="63">
        <v>6</v>
      </c>
      <c r="K920" s="61">
        <v>2</v>
      </c>
      <c r="L920" t="s">
        <v>152</v>
      </c>
    </row>
    <row r="921" spans="1:12" outlineLevel="1" x14ac:dyDescent="0.25">
      <c r="A921" s="64">
        <f t="shared" si="84"/>
        <v>45</v>
      </c>
      <c r="B921" s="64" t="str">
        <f t="shared" si="82"/>
        <v/>
      </c>
      <c r="C921" s="62">
        <f t="shared" si="80"/>
        <v>3</v>
      </c>
      <c r="D921" s="62" t="str">
        <f t="shared" si="81"/>
        <v>B</v>
      </c>
      <c r="E921" s="63">
        <v>1</v>
      </c>
      <c r="F921" s="63">
        <v>36</v>
      </c>
      <c r="G921" s="63"/>
      <c r="H921" s="63">
        <v>42</v>
      </c>
      <c r="I921" s="63">
        <v>39</v>
      </c>
      <c r="J921" s="63"/>
      <c r="K921" s="61">
        <v>3</v>
      </c>
      <c r="L921" t="s">
        <v>152</v>
      </c>
    </row>
    <row r="922" spans="1:12" outlineLevel="1" x14ac:dyDescent="0.25">
      <c r="A922" s="64">
        <f t="shared" si="84"/>
        <v>45</v>
      </c>
      <c r="B922" s="64" t="str">
        <f t="shared" si="82"/>
        <v/>
      </c>
      <c r="C922" s="62">
        <f t="shared" si="80"/>
        <v>4</v>
      </c>
      <c r="D922" s="62" t="str">
        <f t="shared" si="81"/>
        <v>B</v>
      </c>
      <c r="E922" s="63">
        <v>3</v>
      </c>
      <c r="F922" s="63">
        <v>44</v>
      </c>
      <c r="G922" s="63"/>
      <c r="H922" s="63">
        <v>10</v>
      </c>
      <c r="I922" s="63">
        <v>23</v>
      </c>
      <c r="J922" s="63"/>
      <c r="K922" s="61">
        <v>4</v>
      </c>
      <c r="L922" t="s">
        <v>152</v>
      </c>
    </row>
    <row r="923" spans="1:12" outlineLevel="1" x14ac:dyDescent="0.25">
      <c r="A923" s="64">
        <f t="shared" si="84"/>
        <v>45</v>
      </c>
      <c r="B923" s="64" t="str">
        <f t="shared" si="82"/>
        <v/>
      </c>
      <c r="C923" s="62">
        <f t="shared" si="80"/>
        <v>5</v>
      </c>
      <c r="D923" s="62" t="str">
        <f t="shared" si="81"/>
        <v>B</v>
      </c>
      <c r="E923" s="63">
        <v>16</v>
      </c>
      <c r="F923" s="63">
        <v>17</v>
      </c>
      <c r="G923" s="63"/>
      <c r="H923" s="63">
        <v>45</v>
      </c>
      <c r="I923" s="63">
        <v>33</v>
      </c>
      <c r="J923" s="63"/>
      <c r="K923" s="61">
        <v>5</v>
      </c>
      <c r="L923" t="s">
        <v>152</v>
      </c>
    </row>
    <row r="924" spans="1:12" outlineLevel="1" x14ac:dyDescent="0.25">
      <c r="A924" s="64">
        <f t="shared" si="84"/>
        <v>45</v>
      </c>
      <c r="B924" s="64" t="str">
        <f t="shared" si="82"/>
        <v/>
      </c>
      <c r="C924" s="62">
        <f t="shared" si="80"/>
        <v>6</v>
      </c>
      <c r="D924" s="62" t="str">
        <f t="shared" si="81"/>
        <v>B</v>
      </c>
      <c r="E924" s="63">
        <v>21</v>
      </c>
      <c r="F924" s="63">
        <v>34</v>
      </c>
      <c r="G924" s="63">
        <v>5</v>
      </c>
      <c r="H924" s="63">
        <v>11</v>
      </c>
      <c r="I924" s="63">
        <v>14</v>
      </c>
      <c r="J924" s="63"/>
      <c r="K924" s="61">
        <v>6</v>
      </c>
      <c r="L924" t="s">
        <v>152</v>
      </c>
    </row>
    <row r="925" spans="1:12" outlineLevel="1" x14ac:dyDescent="0.25">
      <c r="A925" s="64">
        <f t="shared" si="84"/>
        <v>45</v>
      </c>
      <c r="B925" s="64" t="str">
        <f t="shared" si="82"/>
        <v/>
      </c>
      <c r="C925" s="62">
        <f t="shared" si="80"/>
        <v>7</v>
      </c>
      <c r="D925" s="62" t="str">
        <f t="shared" si="81"/>
        <v>B</v>
      </c>
      <c r="E925" s="63">
        <v>19</v>
      </c>
      <c r="F925" s="63">
        <v>12</v>
      </c>
      <c r="G925" s="63"/>
      <c r="H925" s="63">
        <v>8</v>
      </c>
      <c r="I925" s="63">
        <v>30</v>
      </c>
      <c r="J925" s="63"/>
      <c r="K925" s="61">
        <v>7</v>
      </c>
      <c r="L925" t="s">
        <v>152</v>
      </c>
    </row>
    <row r="926" spans="1:12" outlineLevel="1" x14ac:dyDescent="0.25">
      <c r="A926" s="64">
        <f t="shared" si="84"/>
        <v>45</v>
      </c>
      <c r="B926" s="64" t="str">
        <f t="shared" si="82"/>
        <v/>
      </c>
      <c r="C926" s="62">
        <f t="shared" si="80"/>
        <v>8</v>
      </c>
      <c r="D926" s="62" t="str">
        <f t="shared" si="81"/>
        <v>B</v>
      </c>
      <c r="E926" s="63">
        <v>4</v>
      </c>
      <c r="F926" s="63">
        <v>26</v>
      </c>
      <c r="G926" s="63"/>
      <c r="H926" s="63">
        <v>29</v>
      </c>
      <c r="I926" s="63">
        <v>32</v>
      </c>
      <c r="J926" s="63"/>
      <c r="K926" s="61">
        <v>8</v>
      </c>
      <c r="L926" t="s">
        <v>152</v>
      </c>
    </row>
    <row r="927" spans="1:12" outlineLevel="1" x14ac:dyDescent="0.25">
      <c r="A927" s="64">
        <f t="shared" si="84"/>
        <v>45</v>
      </c>
      <c r="B927" s="64" t="str">
        <f t="shared" si="82"/>
        <v/>
      </c>
      <c r="C927" s="62">
        <f t="shared" si="80"/>
        <v>9</v>
      </c>
      <c r="D927" s="62" t="str">
        <f t="shared" si="81"/>
        <v>B</v>
      </c>
      <c r="E927" s="63">
        <v>25</v>
      </c>
      <c r="F927" s="63">
        <v>2</v>
      </c>
      <c r="G927" s="63"/>
      <c r="H927" s="63">
        <v>15</v>
      </c>
      <c r="I927" s="63">
        <v>41</v>
      </c>
      <c r="J927" s="63"/>
      <c r="K927" s="61">
        <v>9</v>
      </c>
      <c r="L927" t="s">
        <v>152</v>
      </c>
    </row>
    <row r="928" spans="1:12" outlineLevel="1" x14ac:dyDescent="0.25">
      <c r="A928" s="64">
        <f t="shared" si="84"/>
        <v>45</v>
      </c>
      <c r="B928" s="64" t="str">
        <f t="shared" si="82"/>
        <v/>
      </c>
      <c r="C928" s="62">
        <f t="shared" si="80"/>
        <v>10</v>
      </c>
      <c r="D928" s="62" t="str">
        <f t="shared" si="81"/>
        <v>B</v>
      </c>
      <c r="E928" s="63">
        <v>18</v>
      </c>
      <c r="F928" s="63">
        <v>27</v>
      </c>
      <c r="G928" s="63"/>
      <c r="H928" s="63">
        <v>28</v>
      </c>
      <c r="I928" s="63">
        <v>43</v>
      </c>
      <c r="J928" s="63"/>
      <c r="K928" s="61">
        <v>10</v>
      </c>
      <c r="L928" t="s">
        <v>152</v>
      </c>
    </row>
    <row r="929" spans="1:12" outlineLevel="1" x14ac:dyDescent="0.25">
      <c r="A929" s="64">
        <f t="shared" si="84"/>
        <v>45</v>
      </c>
      <c r="B929" s="64" t="str">
        <f t="shared" si="82"/>
        <v/>
      </c>
      <c r="C929" s="62">
        <f t="shared" si="80"/>
        <v>1</v>
      </c>
      <c r="D929" s="62" t="str">
        <f t="shared" si="81"/>
        <v>C</v>
      </c>
      <c r="E929" s="63">
        <v>8</v>
      </c>
      <c r="F929" s="63">
        <v>11</v>
      </c>
      <c r="G929" s="63">
        <v>33</v>
      </c>
      <c r="H929" s="63">
        <v>15</v>
      </c>
      <c r="I929" s="63">
        <v>18</v>
      </c>
      <c r="J929" s="63">
        <v>26</v>
      </c>
      <c r="K929" s="61">
        <v>1</v>
      </c>
      <c r="L929" t="s">
        <v>153</v>
      </c>
    </row>
    <row r="930" spans="1:12" outlineLevel="1" x14ac:dyDescent="0.25">
      <c r="A930" s="64">
        <f t="shared" si="84"/>
        <v>45</v>
      </c>
      <c r="B930" s="64" t="str">
        <f t="shared" si="82"/>
        <v/>
      </c>
      <c r="C930" s="62">
        <f t="shared" si="80"/>
        <v>2</v>
      </c>
      <c r="D930" s="62" t="str">
        <f t="shared" si="81"/>
        <v>C</v>
      </c>
      <c r="E930" s="63">
        <v>32</v>
      </c>
      <c r="F930" s="63">
        <v>17</v>
      </c>
      <c r="G930" s="63">
        <v>39</v>
      </c>
      <c r="H930" s="63">
        <v>34</v>
      </c>
      <c r="I930" s="63">
        <v>43</v>
      </c>
      <c r="J930" s="63"/>
      <c r="K930" s="61">
        <v>2</v>
      </c>
      <c r="L930" t="s">
        <v>153</v>
      </c>
    </row>
    <row r="931" spans="1:12" outlineLevel="1" x14ac:dyDescent="0.25">
      <c r="A931" s="64">
        <f t="shared" si="84"/>
        <v>45</v>
      </c>
      <c r="B931" s="64" t="str">
        <f t="shared" si="82"/>
        <v/>
      </c>
      <c r="C931" s="62">
        <f t="shared" si="80"/>
        <v>3</v>
      </c>
      <c r="D931" s="62" t="str">
        <f t="shared" si="81"/>
        <v>C</v>
      </c>
      <c r="E931" s="63">
        <v>1</v>
      </c>
      <c r="F931" s="63">
        <v>30</v>
      </c>
      <c r="G931" s="63"/>
      <c r="H931" s="63">
        <v>20</v>
      </c>
      <c r="I931" s="63">
        <v>37</v>
      </c>
      <c r="J931" s="63"/>
      <c r="K931" s="61">
        <v>3</v>
      </c>
      <c r="L931" t="s">
        <v>153</v>
      </c>
    </row>
    <row r="932" spans="1:12" outlineLevel="1" x14ac:dyDescent="0.25">
      <c r="A932" s="64">
        <f t="shared" si="84"/>
        <v>45</v>
      </c>
      <c r="B932" s="64" t="str">
        <f t="shared" si="82"/>
        <v/>
      </c>
      <c r="C932" s="62">
        <f t="shared" si="80"/>
        <v>4</v>
      </c>
      <c r="D932" s="62" t="str">
        <f t="shared" si="81"/>
        <v>C</v>
      </c>
      <c r="E932" s="63">
        <v>3</v>
      </c>
      <c r="F932" s="63">
        <v>13</v>
      </c>
      <c r="G932" s="63"/>
      <c r="H932" s="63">
        <v>24</v>
      </c>
      <c r="I932" s="63">
        <v>45</v>
      </c>
      <c r="J932" s="63"/>
      <c r="K932" s="61">
        <v>4</v>
      </c>
      <c r="L932" t="s">
        <v>153</v>
      </c>
    </row>
    <row r="933" spans="1:12" outlineLevel="1" x14ac:dyDescent="0.25">
      <c r="A933" s="64">
        <f t="shared" si="84"/>
        <v>45</v>
      </c>
      <c r="B933" s="64" t="str">
        <f t="shared" si="82"/>
        <v/>
      </c>
      <c r="C933" s="62">
        <f t="shared" si="80"/>
        <v>5</v>
      </c>
      <c r="D933" s="62" t="str">
        <f t="shared" si="81"/>
        <v>C</v>
      </c>
      <c r="E933" s="63">
        <v>9</v>
      </c>
      <c r="F933" s="63">
        <v>31</v>
      </c>
      <c r="G933" s="63"/>
      <c r="H933" s="63">
        <v>7</v>
      </c>
      <c r="I933" s="63">
        <v>28</v>
      </c>
      <c r="J933" s="63"/>
      <c r="K933" s="61">
        <v>5</v>
      </c>
      <c r="L933" t="s">
        <v>153</v>
      </c>
    </row>
    <row r="934" spans="1:12" outlineLevel="1" x14ac:dyDescent="0.25">
      <c r="A934" s="64">
        <f t="shared" si="84"/>
        <v>45</v>
      </c>
      <c r="B934" s="64" t="str">
        <f t="shared" si="82"/>
        <v/>
      </c>
      <c r="C934" s="62">
        <f t="shared" ref="C934:C997" si="85">K934</f>
        <v>6</v>
      </c>
      <c r="D934" s="62" t="str">
        <f t="shared" ref="D934:D997" si="86">IF(C934="","",L934)</f>
        <v>C</v>
      </c>
      <c r="E934" s="63">
        <v>16</v>
      </c>
      <c r="F934" s="63">
        <v>36</v>
      </c>
      <c r="G934" s="63">
        <v>10</v>
      </c>
      <c r="H934" s="63">
        <v>23</v>
      </c>
      <c r="I934" s="63">
        <v>14</v>
      </c>
      <c r="J934" s="63">
        <v>44</v>
      </c>
      <c r="K934" s="61">
        <v>6</v>
      </c>
      <c r="L934" t="s">
        <v>153</v>
      </c>
    </row>
    <row r="935" spans="1:12" outlineLevel="1" x14ac:dyDescent="0.25">
      <c r="A935" s="64">
        <f t="shared" si="84"/>
        <v>45</v>
      </c>
      <c r="B935" s="64" t="str">
        <f t="shared" si="82"/>
        <v/>
      </c>
      <c r="C935" s="62">
        <f t="shared" si="85"/>
        <v>7</v>
      </c>
      <c r="D935" s="62" t="str">
        <f t="shared" si="86"/>
        <v>C</v>
      </c>
      <c r="E935" s="63">
        <v>19</v>
      </c>
      <c r="F935" s="63">
        <v>41</v>
      </c>
      <c r="G935" s="63"/>
      <c r="H935" s="63">
        <v>12</v>
      </c>
      <c r="I935" s="63">
        <v>35</v>
      </c>
      <c r="J935" s="63"/>
      <c r="K935" s="61">
        <v>7</v>
      </c>
      <c r="L935" t="s">
        <v>153</v>
      </c>
    </row>
    <row r="936" spans="1:12" outlineLevel="1" x14ac:dyDescent="0.25">
      <c r="A936" s="64">
        <f t="shared" si="84"/>
        <v>45</v>
      </c>
      <c r="B936" s="64" t="str">
        <f t="shared" si="82"/>
        <v/>
      </c>
      <c r="C936" s="62">
        <f t="shared" si="85"/>
        <v>8</v>
      </c>
      <c r="D936" s="62" t="str">
        <f t="shared" si="86"/>
        <v>C</v>
      </c>
      <c r="E936" s="63">
        <v>38</v>
      </c>
      <c r="F936" s="63">
        <v>25</v>
      </c>
      <c r="G936" s="63"/>
      <c r="H936" s="63">
        <v>6</v>
      </c>
      <c r="I936" s="63">
        <v>29</v>
      </c>
      <c r="J936" s="63"/>
      <c r="K936" s="61">
        <v>8</v>
      </c>
      <c r="L936" t="s">
        <v>153</v>
      </c>
    </row>
    <row r="937" spans="1:12" outlineLevel="1" x14ac:dyDescent="0.25">
      <c r="A937" s="64">
        <f t="shared" si="84"/>
        <v>45</v>
      </c>
      <c r="B937" s="64" t="str">
        <f t="shared" si="82"/>
        <v/>
      </c>
      <c r="C937" s="62">
        <f t="shared" si="85"/>
        <v>9</v>
      </c>
      <c r="D937" s="62" t="str">
        <f t="shared" si="86"/>
        <v>C</v>
      </c>
      <c r="E937" s="63">
        <v>2</v>
      </c>
      <c r="F937" s="63">
        <v>5</v>
      </c>
      <c r="G937" s="63"/>
      <c r="H937" s="63">
        <v>22</v>
      </c>
      <c r="I937" s="63">
        <v>42</v>
      </c>
      <c r="J937" s="63"/>
      <c r="K937" s="61">
        <v>9</v>
      </c>
      <c r="L937" t="s">
        <v>153</v>
      </c>
    </row>
    <row r="938" spans="1:12" outlineLevel="1" x14ac:dyDescent="0.25">
      <c r="A938" s="64">
        <f t="shared" si="84"/>
        <v>45</v>
      </c>
      <c r="B938" s="64" t="str">
        <f t="shared" si="82"/>
        <v/>
      </c>
      <c r="C938" s="62">
        <f t="shared" si="85"/>
        <v>10</v>
      </c>
      <c r="D938" s="62" t="str">
        <f t="shared" si="86"/>
        <v>C</v>
      </c>
      <c r="E938" s="63">
        <v>4</v>
      </c>
      <c r="F938" s="63">
        <v>27</v>
      </c>
      <c r="G938" s="63"/>
      <c r="H938" s="63">
        <v>40</v>
      </c>
      <c r="I938" s="63">
        <v>21</v>
      </c>
      <c r="J938" s="63"/>
      <c r="K938" s="61">
        <v>10</v>
      </c>
      <c r="L938" t="s">
        <v>153</v>
      </c>
    </row>
    <row r="939" spans="1:12" outlineLevel="1" x14ac:dyDescent="0.25">
      <c r="A939" s="64">
        <f t="shared" si="84"/>
        <v>45</v>
      </c>
      <c r="B939" s="64" t="str">
        <f t="shared" si="82"/>
        <v/>
      </c>
      <c r="C939" s="62">
        <f t="shared" si="85"/>
        <v>1</v>
      </c>
      <c r="D939" s="62" t="str">
        <f t="shared" si="86"/>
        <v>D</v>
      </c>
      <c r="E939" s="215">
        <v>19</v>
      </c>
      <c r="F939" s="215">
        <v>33</v>
      </c>
      <c r="G939" s="215">
        <v>38</v>
      </c>
      <c r="H939" s="215">
        <v>23</v>
      </c>
      <c r="I939" s="215">
        <v>25</v>
      </c>
      <c r="J939" s="215">
        <v>36</v>
      </c>
      <c r="K939" s="61">
        <v>1</v>
      </c>
      <c r="L939" t="s">
        <v>154</v>
      </c>
    </row>
    <row r="940" spans="1:12" outlineLevel="1" x14ac:dyDescent="0.25">
      <c r="A940" s="64">
        <f t="shared" si="84"/>
        <v>45</v>
      </c>
      <c r="B940" s="64" t="str">
        <f t="shared" si="82"/>
        <v/>
      </c>
      <c r="C940" s="62">
        <f t="shared" si="85"/>
        <v>2</v>
      </c>
      <c r="D940" s="62" t="str">
        <f t="shared" si="86"/>
        <v>D</v>
      </c>
      <c r="E940" s="215">
        <v>28</v>
      </c>
      <c r="F940" s="215">
        <v>45</v>
      </c>
      <c r="G940" s="215"/>
      <c r="H940" s="215">
        <v>24</v>
      </c>
      <c r="I940" s="215">
        <v>43</v>
      </c>
      <c r="J940" s="215"/>
      <c r="K940" s="61">
        <v>2</v>
      </c>
      <c r="L940" t="s">
        <v>154</v>
      </c>
    </row>
    <row r="941" spans="1:12" outlineLevel="1" x14ac:dyDescent="0.25">
      <c r="A941" s="64">
        <f t="shared" si="84"/>
        <v>45</v>
      </c>
      <c r="B941" s="64" t="str">
        <f t="shared" si="82"/>
        <v/>
      </c>
      <c r="C941" s="62">
        <f t="shared" si="85"/>
        <v>3</v>
      </c>
      <c r="D941" s="62" t="str">
        <f t="shared" si="86"/>
        <v>D</v>
      </c>
      <c r="E941" s="215">
        <v>1</v>
      </c>
      <c r="F941" s="215">
        <v>18</v>
      </c>
      <c r="G941" s="215">
        <v>41</v>
      </c>
      <c r="H941" s="215">
        <v>9</v>
      </c>
      <c r="I941" s="215">
        <v>16</v>
      </c>
      <c r="J941" s="215"/>
      <c r="K941" s="61">
        <v>3</v>
      </c>
      <c r="L941" t="s">
        <v>154</v>
      </c>
    </row>
    <row r="942" spans="1:12" outlineLevel="1" x14ac:dyDescent="0.25">
      <c r="A942" s="64">
        <f t="shared" si="84"/>
        <v>45</v>
      </c>
      <c r="B942" s="64" t="str">
        <f t="shared" si="82"/>
        <v/>
      </c>
      <c r="C942" s="62">
        <f t="shared" si="85"/>
        <v>4</v>
      </c>
      <c r="D942" s="62" t="str">
        <f t="shared" si="86"/>
        <v>D</v>
      </c>
      <c r="E942" s="215">
        <v>3</v>
      </c>
      <c r="F942" s="215">
        <v>32</v>
      </c>
      <c r="G942" s="215"/>
      <c r="H942" s="215">
        <v>17</v>
      </c>
      <c r="I942" s="215">
        <v>40</v>
      </c>
      <c r="J942" s="215"/>
      <c r="K942" s="61">
        <v>4</v>
      </c>
      <c r="L942" t="s">
        <v>154</v>
      </c>
    </row>
    <row r="943" spans="1:12" outlineLevel="1" x14ac:dyDescent="0.25">
      <c r="A943" s="64">
        <f t="shared" si="84"/>
        <v>45</v>
      </c>
      <c r="B943" s="64" t="str">
        <f t="shared" si="82"/>
        <v/>
      </c>
      <c r="C943" s="62">
        <f t="shared" si="85"/>
        <v>5</v>
      </c>
      <c r="D943" s="62" t="str">
        <f t="shared" si="86"/>
        <v>D</v>
      </c>
      <c r="E943" s="215">
        <v>4</v>
      </c>
      <c r="F943" s="215">
        <v>13</v>
      </c>
      <c r="G943" s="215"/>
      <c r="H943" s="215">
        <v>6</v>
      </c>
      <c r="I943" s="215">
        <v>21</v>
      </c>
      <c r="J943" s="215"/>
      <c r="K943" s="61">
        <v>5</v>
      </c>
      <c r="L943" t="s">
        <v>154</v>
      </c>
    </row>
    <row r="944" spans="1:12" outlineLevel="1" x14ac:dyDescent="0.25">
      <c r="A944" s="64">
        <f t="shared" si="84"/>
        <v>45</v>
      </c>
      <c r="B944" s="64" t="str">
        <f t="shared" si="82"/>
        <v/>
      </c>
      <c r="C944" s="62">
        <f t="shared" si="85"/>
        <v>6</v>
      </c>
      <c r="D944" s="62" t="str">
        <f t="shared" si="86"/>
        <v>D</v>
      </c>
      <c r="E944" s="215">
        <v>5</v>
      </c>
      <c r="F944" s="215">
        <v>14</v>
      </c>
      <c r="G944" s="215"/>
      <c r="H944" s="215">
        <v>27</v>
      </c>
      <c r="I944" s="215">
        <v>34</v>
      </c>
      <c r="J944" s="215"/>
      <c r="K944" s="61">
        <v>6</v>
      </c>
      <c r="L944" t="s">
        <v>154</v>
      </c>
    </row>
    <row r="945" spans="1:13" outlineLevel="1" x14ac:dyDescent="0.25">
      <c r="A945" s="64">
        <f t="shared" si="84"/>
        <v>45</v>
      </c>
      <c r="B945" s="64" t="str">
        <f t="shared" si="82"/>
        <v/>
      </c>
      <c r="C945" s="62">
        <f t="shared" si="85"/>
        <v>7</v>
      </c>
      <c r="D945" s="62" t="str">
        <f t="shared" si="86"/>
        <v>D</v>
      </c>
      <c r="E945" s="215">
        <v>8</v>
      </c>
      <c r="F945" s="215">
        <v>29</v>
      </c>
      <c r="G945" s="215"/>
      <c r="H945" s="215">
        <v>11</v>
      </c>
      <c r="I945" s="215">
        <v>20</v>
      </c>
      <c r="J945" s="215"/>
      <c r="K945" s="61">
        <v>7</v>
      </c>
      <c r="L945" t="s">
        <v>154</v>
      </c>
    </row>
    <row r="946" spans="1:13" outlineLevel="1" x14ac:dyDescent="0.25">
      <c r="A946" s="64">
        <f t="shared" si="84"/>
        <v>45</v>
      </c>
      <c r="B946" s="64" t="str">
        <f t="shared" si="82"/>
        <v/>
      </c>
      <c r="C946" s="62">
        <f t="shared" si="85"/>
        <v>8</v>
      </c>
      <c r="D946" s="62" t="str">
        <f t="shared" si="86"/>
        <v>D</v>
      </c>
      <c r="E946" s="215">
        <v>7</v>
      </c>
      <c r="F946" s="215">
        <v>22</v>
      </c>
      <c r="G946" s="215">
        <v>39</v>
      </c>
      <c r="H946" s="215">
        <v>12</v>
      </c>
      <c r="I946" s="215">
        <v>35</v>
      </c>
      <c r="J946" s="215">
        <v>42</v>
      </c>
      <c r="K946" s="61">
        <v>8</v>
      </c>
      <c r="L946" t="s">
        <v>154</v>
      </c>
    </row>
    <row r="947" spans="1:13" outlineLevel="1" x14ac:dyDescent="0.25">
      <c r="A947" s="64">
        <f t="shared" si="84"/>
        <v>45</v>
      </c>
      <c r="B947" s="64" t="str">
        <f t="shared" si="82"/>
        <v/>
      </c>
      <c r="C947" s="62">
        <f t="shared" si="85"/>
        <v>9</v>
      </c>
      <c r="D947" s="62" t="str">
        <f t="shared" si="86"/>
        <v>D</v>
      </c>
      <c r="E947" s="215">
        <v>15</v>
      </c>
      <c r="F947" s="215">
        <v>30</v>
      </c>
      <c r="G947" s="215"/>
      <c r="H947" s="215">
        <v>2</v>
      </c>
      <c r="I947" s="215">
        <v>44</v>
      </c>
      <c r="J947" s="215"/>
      <c r="K947" s="61">
        <v>9</v>
      </c>
      <c r="L947" t="s">
        <v>154</v>
      </c>
    </row>
    <row r="948" spans="1:13" ht="15.75" outlineLevel="1" thickBot="1" x14ac:dyDescent="0.3">
      <c r="A948" s="64">
        <f t="shared" si="84"/>
        <v>45</v>
      </c>
      <c r="B948" s="64" t="str">
        <f t="shared" si="82"/>
        <v/>
      </c>
      <c r="C948" s="62">
        <f t="shared" si="85"/>
        <v>10</v>
      </c>
      <c r="D948" s="62" t="str">
        <f t="shared" si="86"/>
        <v>D</v>
      </c>
      <c r="E948" s="215">
        <v>10</v>
      </c>
      <c r="F948" s="215">
        <v>37</v>
      </c>
      <c r="G948" s="215"/>
      <c r="H948" s="215">
        <v>26</v>
      </c>
      <c r="I948" s="215">
        <v>31</v>
      </c>
      <c r="J948" s="215"/>
      <c r="K948" s="61">
        <v>10</v>
      </c>
      <c r="L948" t="s">
        <v>154</v>
      </c>
    </row>
    <row r="949" spans="1:13" ht="15.75" outlineLevel="1" thickTop="1" x14ac:dyDescent="0.25">
      <c r="A949" s="52">
        <v>46</v>
      </c>
      <c r="B949" s="52" t="str">
        <f t="shared" si="82"/>
        <v/>
      </c>
      <c r="C949" s="58">
        <f t="shared" si="85"/>
        <v>1</v>
      </c>
      <c r="D949" s="58" t="str">
        <f t="shared" si="86"/>
        <v>A</v>
      </c>
      <c r="E949" s="59">
        <v>1</v>
      </c>
      <c r="F949" s="59">
        <v>2</v>
      </c>
      <c r="G949" s="59">
        <v>45</v>
      </c>
      <c r="H949" s="59">
        <v>3</v>
      </c>
      <c r="I949" s="59">
        <v>4</v>
      </c>
      <c r="J949" s="59">
        <v>46</v>
      </c>
      <c r="K949" s="61">
        <v>1</v>
      </c>
      <c r="L949" t="s">
        <v>151</v>
      </c>
      <c r="M949" s="186" t="s">
        <v>281</v>
      </c>
    </row>
    <row r="950" spans="1:13" outlineLevel="1" x14ac:dyDescent="0.25">
      <c r="A950" s="52">
        <f t="shared" si="84"/>
        <v>46</v>
      </c>
      <c r="B950" s="52" t="str">
        <f t="shared" si="82"/>
        <v/>
      </c>
      <c r="C950" s="58">
        <f t="shared" si="85"/>
        <v>2</v>
      </c>
      <c r="D950" s="58" t="str">
        <f t="shared" si="86"/>
        <v>A</v>
      </c>
      <c r="E950" s="59">
        <v>5</v>
      </c>
      <c r="F950" s="59">
        <v>6</v>
      </c>
      <c r="G950" s="59"/>
      <c r="H950" s="59">
        <v>7</v>
      </c>
      <c r="I950" s="59">
        <v>8</v>
      </c>
      <c r="J950" s="59"/>
      <c r="K950" s="61">
        <v>2</v>
      </c>
      <c r="L950" t="s">
        <v>151</v>
      </c>
    </row>
    <row r="951" spans="1:13" outlineLevel="1" x14ac:dyDescent="0.25">
      <c r="A951" s="52">
        <f t="shared" si="84"/>
        <v>46</v>
      </c>
      <c r="B951" s="52" t="str">
        <f t="shared" si="82"/>
        <v/>
      </c>
      <c r="C951" s="58">
        <f t="shared" si="85"/>
        <v>3</v>
      </c>
      <c r="D951" s="58" t="str">
        <f t="shared" si="86"/>
        <v>A</v>
      </c>
      <c r="E951" s="59">
        <v>9</v>
      </c>
      <c r="F951" s="59">
        <v>10</v>
      </c>
      <c r="G951" s="59"/>
      <c r="H951" s="59">
        <v>11</v>
      </c>
      <c r="I951" s="59">
        <v>12</v>
      </c>
      <c r="J951" s="59"/>
      <c r="K951" s="61">
        <v>3</v>
      </c>
      <c r="L951" t="s">
        <v>151</v>
      </c>
    </row>
    <row r="952" spans="1:13" outlineLevel="1" x14ac:dyDescent="0.25">
      <c r="A952" s="52">
        <f t="shared" si="84"/>
        <v>46</v>
      </c>
      <c r="B952" s="52" t="str">
        <f t="shared" si="82"/>
        <v/>
      </c>
      <c r="C952" s="58">
        <f t="shared" si="85"/>
        <v>4</v>
      </c>
      <c r="D952" s="58" t="str">
        <f t="shared" si="86"/>
        <v>A</v>
      </c>
      <c r="E952" s="59">
        <v>13</v>
      </c>
      <c r="F952" s="59">
        <v>14</v>
      </c>
      <c r="G952" s="59"/>
      <c r="H952" s="59">
        <v>15</v>
      </c>
      <c r="I952" s="59">
        <v>16</v>
      </c>
      <c r="J952" s="59"/>
      <c r="K952" s="61">
        <v>4</v>
      </c>
      <c r="L952" t="s">
        <v>151</v>
      </c>
    </row>
    <row r="953" spans="1:13" outlineLevel="1" x14ac:dyDescent="0.25">
      <c r="A953" s="52">
        <f t="shared" si="84"/>
        <v>46</v>
      </c>
      <c r="B953" s="52" t="str">
        <f t="shared" si="82"/>
        <v/>
      </c>
      <c r="C953" s="58">
        <f t="shared" si="85"/>
        <v>5</v>
      </c>
      <c r="D953" s="58" t="str">
        <f t="shared" si="86"/>
        <v>A</v>
      </c>
      <c r="E953" s="59">
        <v>17</v>
      </c>
      <c r="F953" s="59">
        <v>18</v>
      </c>
      <c r="G953" s="59"/>
      <c r="H953" s="59">
        <v>19</v>
      </c>
      <c r="I953" s="59">
        <v>20</v>
      </c>
      <c r="J953" s="59"/>
      <c r="K953" s="61">
        <v>5</v>
      </c>
      <c r="L953" t="s">
        <v>151</v>
      </c>
    </row>
    <row r="954" spans="1:13" outlineLevel="1" x14ac:dyDescent="0.25">
      <c r="A954" s="52">
        <f t="shared" si="84"/>
        <v>46</v>
      </c>
      <c r="B954" s="52" t="str">
        <f t="shared" si="82"/>
        <v/>
      </c>
      <c r="C954" s="58">
        <f t="shared" si="85"/>
        <v>6</v>
      </c>
      <c r="D954" s="58" t="str">
        <f t="shared" si="86"/>
        <v>A</v>
      </c>
      <c r="E954" s="59">
        <v>21</v>
      </c>
      <c r="F954" s="59">
        <v>22</v>
      </c>
      <c r="G954" s="59"/>
      <c r="H954" s="59">
        <v>23</v>
      </c>
      <c r="I954" s="59">
        <v>24</v>
      </c>
      <c r="J954" s="59"/>
      <c r="K954" s="61">
        <v>6</v>
      </c>
      <c r="L954" t="s">
        <v>151</v>
      </c>
    </row>
    <row r="955" spans="1:13" outlineLevel="1" x14ac:dyDescent="0.25">
      <c r="A955" s="52">
        <f t="shared" si="84"/>
        <v>46</v>
      </c>
      <c r="B955" s="52" t="str">
        <f t="shared" si="82"/>
        <v/>
      </c>
      <c r="C955" s="58">
        <f t="shared" si="85"/>
        <v>7</v>
      </c>
      <c r="D955" s="58" t="str">
        <f t="shared" si="86"/>
        <v>A</v>
      </c>
      <c r="E955" s="59">
        <v>25</v>
      </c>
      <c r="F955" s="59">
        <v>26</v>
      </c>
      <c r="G955" s="59">
        <v>41</v>
      </c>
      <c r="H955" s="59">
        <v>27</v>
      </c>
      <c r="I955" s="59">
        <v>28</v>
      </c>
      <c r="J955" s="59">
        <v>42</v>
      </c>
      <c r="K955" s="61">
        <v>7</v>
      </c>
      <c r="L955" t="s">
        <v>151</v>
      </c>
    </row>
    <row r="956" spans="1:13" outlineLevel="1" x14ac:dyDescent="0.25">
      <c r="A956" s="52">
        <f t="shared" si="84"/>
        <v>46</v>
      </c>
      <c r="B956" s="52" t="str">
        <f t="shared" si="82"/>
        <v/>
      </c>
      <c r="C956" s="58">
        <f t="shared" si="85"/>
        <v>8</v>
      </c>
      <c r="D956" s="58" t="str">
        <f t="shared" si="86"/>
        <v>A</v>
      </c>
      <c r="E956" s="59">
        <v>29</v>
      </c>
      <c r="F956" s="59">
        <v>30</v>
      </c>
      <c r="G956" s="59">
        <v>43</v>
      </c>
      <c r="H956" s="59">
        <v>31</v>
      </c>
      <c r="I956" s="59">
        <v>32</v>
      </c>
      <c r="J956" s="59">
        <v>44</v>
      </c>
      <c r="K956" s="61">
        <v>8</v>
      </c>
      <c r="L956" t="s">
        <v>151</v>
      </c>
    </row>
    <row r="957" spans="1:13" outlineLevel="1" x14ac:dyDescent="0.25">
      <c r="A957" s="52">
        <f t="shared" si="84"/>
        <v>46</v>
      </c>
      <c r="B957" s="52" t="str">
        <f t="shared" si="82"/>
        <v/>
      </c>
      <c r="C957" s="58">
        <f t="shared" si="85"/>
        <v>9</v>
      </c>
      <c r="D957" s="58" t="str">
        <f t="shared" si="86"/>
        <v>A</v>
      </c>
      <c r="E957" s="59">
        <v>33</v>
      </c>
      <c r="F957" s="59">
        <v>34</v>
      </c>
      <c r="G957" s="59"/>
      <c r="H957" s="59">
        <v>35</v>
      </c>
      <c r="I957" s="59">
        <v>36</v>
      </c>
      <c r="J957" s="59"/>
      <c r="K957" s="61">
        <v>9</v>
      </c>
      <c r="L957" t="s">
        <v>151</v>
      </c>
    </row>
    <row r="958" spans="1:13" outlineLevel="1" x14ac:dyDescent="0.25">
      <c r="A958" s="52">
        <f t="shared" si="84"/>
        <v>46</v>
      </c>
      <c r="B958" s="52" t="str">
        <f t="shared" si="82"/>
        <v/>
      </c>
      <c r="C958" s="58">
        <f t="shared" si="85"/>
        <v>10</v>
      </c>
      <c r="D958" s="58" t="str">
        <f t="shared" si="86"/>
        <v>A</v>
      </c>
      <c r="E958" s="59">
        <v>37</v>
      </c>
      <c r="F958" s="59">
        <v>38</v>
      </c>
      <c r="G958" s="59"/>
      <c r="H958" s="59">
        <v>39</v>
      </c>
      <c r="I958" s="59">
        <v>40</v>
      </c>
      <c r="J958" s="59"/>
      <c r="K958" s="61">
        <v>10</v>
      </c>
      <c r="L958" t="s">
        <v>151</v>
      </c>
    </row>
    <row r="959" spans="1:13" outlineLevel="1" x14ac:dyDescent="0.25">
      <c r="A959" s="52">
        <f t="shared" si="84"/>
        <v>46</v>
      </c>
      <c r="B959" s="52" t="str">
        <f t="shared" si="82"/>
        <v/>
      </c>
      <c r="C959" s="58">
        <f t="shared" si="85"/>
        <v>1</v>
      </c>
      <c r="D959" s="58" t="str">
        <f t="shared" si="86"/>
        <v>B</v>
      </c>
      <c r="E959" s="59">
        <v>24</v>
      </c>
      <c r="F959" s="59">
        <v>37</v>
      </c>
      <c r="G959" s="59">
        <v>17</v>
      </c>
      <c r="H959" s="59">
        <v>20</v>
      </c>
      <c r="I959" s="59">
        <v>35</v>
      </c>
      <c r="J959" s="59">
        <v>38</v>
      </c>
      <c r="K959" s="61">
        <v>1</v>
      </c>
      <c r="L959" t="s">
        <v>152</v>
      </c>
    </row>
    <row r="960" spans="1:13" outlineLevel="1" x14ac:dyDescent="0.25">
      <c r="A960" s="52">
        <f t="shared" si="84"/>
        <v>46</v>
      </c>
      <c r="B960" s="52" t="str">
        <f t="shared" si="82"/>
        <v/>
      </c>
      <c r="C960" s="58">
        <f t="shared" si="85"/>
        <v>2</v>
      </c>
      <c r="D960" s="58" t="str">
        <f t="shared" si="86"/>
        <v>B</v>
      </c>
      <c r="E960" s="59">
        <v>9</v>
      </c>
      <c r="F960" s="59">
        <v>40</v>
      </c>
      <c r="G960" s="59">
        <v>18</v>
      </c>
      <c r="H960" s="59">
        <v>13</v>
      </c>
      <c r="I960" s="59">
        <v>7</v>
      </c>
      <c r="J960" s="59">
        <v>22</v>
      </c>
      <c r="K960" s="61">
        <v>2</v>
      </c>
      <c r="L960" t="s">
        <v>152</v>
      </c>
    </row>
    <row r="961" spans="1:12" outlineLevel="1" x14ac:dyDescent="0.25">
      <c r="A961" s="52">
        <f t="shared" si="84"/>
        <v>46</v>
      </c>
      <c r="B961" s="52" t="str">
        <f t="shared" si="82"/>
        <v/>
      </c>
      <c r="C961" s="58">
        <f t="shared" si="85"/>
        <v>3</v>
      </c>
      <c r="D961" s="58" t="str">
        <f t="shared" si="86"/>
        <v>B</v>
      </c>
      <c r="E961" s="59">
        <v>1</v>
      </c>
      <c r="F961" s="59">
        <v>36</v>
      </c>
      <c r="G961" s="59"/>
      <c r="H961" s="59">
        <v>12</v>
      </c>
      <c r="I961" s="59">
        <v>39</v>
      </c>
      <c r="J961" s="59"/>
      <c r="K961" s="61">
        <v>3</v>
      </c>
      <c r="L961" t="s">
        <v>152</v>
      </c>
    </row>
    <row r="962" spans="1:12" outlineLevel="1" x14ac:dyDescent="0.25">
      <c r="A962" s="52">
        <f t="shared" si="84"/>
        <v>46</v>
      </c>
      <c r="B962" s="52" t="str">
        <f t="shared" si="82"/>
        <v/>
      </c>
      <c r="C962" s="58">
        <f t="shared" si="85"/>
        <v>4</v>
      </c>
      <c r="D962" s="58" t="str">
        <f t="shared" si="86"/>
        <v>B</v>
      </c>
      <c r="E962" s="59">
        <v>3</v>
      </c>
      <c r="F962" s="59">
        <v>30</v>
      </c>
      <c r="G962" s="59"/>
      <c r="H962" s="59">
        <v>29</v>
      </c>
      <c r="I962" s="59">
        <v>23</v>
      </c>
      <c r="J962" s="59"/>
      <c r="K962" s="61">
        <v>4</v>
      </c>
      <c r="L962" t="s">
        <v>152</v>
      </c>
    </row>
    <row r="963" spans="1:12" outlineLevel="1" x14ac:dyDescent="0.25">
      <c r="A963" s="52">
        <f t="shared" si="84"/>
        <v>46</v>
      </c>
      <c r="B963" s="52" t="str">
        <f t="shared" si="82"/>
        <v/>
      </c>
      <c r="C963" s="58">
        <f t="shared" si="85"/>
        <v>5</v>
      </c>
      <c r="D963" s="58" t="str">
        <f t="shared" si="86"/>
        <v>B</v>
      </c>
      <c r="E963" s="59">
        <v>46</v>
      </c>
      <c r="F963" s="59">
        <v>41</v>
      </c>
      <c r="G963" s="59"/>
      <c r="H963" s="59">
        <v>6</v>
      </c>
      <c r="I963" s="59">
        <v>33</v>
      </c>
      <c r="J963" s="59"/>
      <c r="K963" s="61">
        <v>5</v>
      </c>
      <c r="L963" t="s">
        <v>152</v>
      </c>
    </row>
    <row r="964" spans="1:12" outlineLevel="1" x14ac:dyDescent="0.25">
      <c r="A964" s="52">
        <f t="shared" si="84"/>
        <v>46</v>
      </c>
      <c r="B964" s="52" t="str">
        <f t="shared" si="82"/>
        <v/>
      </c>
      <c r="C964" s="58">
        <f t="shared" si="85"/>
        <v>6</v>
      </c>
      <c r="D964" s="58" t="str">
        <f t="shared" si="86"/>
        <v>B</v>
      </c>
      <c r="E964" s="59">
        <v>21</v>
      </c>
      <c r="F964" s="59">
        <v>5</v>
      </c>
      <c r="G964" s="59">
        <v>10</v>
      </c>
      <c r="H964" s="59">
        <v>11</v>
      </c>
      <c r="I964" s="59">
        <v>14</v>
      </c>
      <c r="J964" s="59">
        <v>16</v>
      </c>
      <c r="K964" s="61">
        <v>6</v>
      </c>
      <c r="L964" t="s">
        <v>152</v>
      </c>
    </row>
    <row r="965" spans="1:12" outlineLevel="1" x14ac:dyDescent="0.25">
      <c r="A965" s="52">
        <f t="shared" si="84"/>
        <v>46</v>
      </c>
      <c r="B965" s="52" t="str">
        <f t="shared" ref="B965:B1028" si="87">IF(A965&lt;&gt;$B$3,"",$B$3&amp;"-"&amp;D965&amp;"-"&amp;C965)</f>
        <v/>
      </c>
      <c r="C965" s="58">
        <f t="shared" si="85"/>
        <v>7</v>
      </c>
      <c r="D965" s="58" t="str">
        <f t="shared" si="86"/>
        <v>B</v>
      </c>
      <c r="E965" s="59">
        <v>19</v>
      </c>
      <c r="F965" s="59">
        <v>34</v>
      </c>
      <c r="G965" s="59"/>
      <c r="H965" s="59">
        <v>8</v>
      </c>
      <c r="I965" s="59">
        <v>27</v>
      </c>
      <c r="J965" s="59"/>
      <c r="K965" s="61">
        <v>7</v>
      </c>
      <c r="L965" t="s">
        <v>152</v>
      </c>
    </row>
    <row r="966" spans="1:12" outlineLevel="1" x14ac:dyDescent="0.25">
      <c r="A966" s="52">
        <f t="shared" si="84"/>
        <v>46</v>
      </c>
      <c r="B966" s="52" t="str">
        <f t="shared" si="87"/>
        <v/>
      </c>
      <c r="C966" s="58">
        <f t="shared" si="85"/>
        <v>8</v>
      </c>
      <c r="D966" s="58" t="str">
        <f t="shared" si="86"/>
        <v>B</v>
      </c>
      <c r="E966" s="59">
        <v>4</v>
      </c>
      <c r="F966" s="59">
        <v>26</v>
      </c>
      <c r="G966" s="59"/>
      <c r="H966" s="59">
        <v>2</v>
      </c>
      <c r="I966" s="59">
        <v>32</v>
      </c>
      <c r="J966" s="59"/>
      <c r="K966" s="61">
        <v>8</v>
      </c>
      <c r="L966" t="s">
        <v>152</v>
      </c>
    </row>
    <row r="967" spans="1:12" outlineLevel="1" x14ac:dyDescent="0.25">
      <c r="A967" s="52">
        <f t="shared" si="84"/>
        <v>46</v>
      </c>
      <c r="B967" s="52" t="str">
        <f t="shared" si="87"/>
        <v/>
      </c>
      <c r="C967" s="58">
        <f t="shared" si="85"/>
        <v>9</v>
      </c>
      <c r="D967" s="58" t="str">
        <f t="shared" si="86"/>
        <v>B</v>
      </c>
      <c r="E967" s="59">
        <v>43</v>
      </c>
      <c r="F967" s="59">
        <v>25</v>
      </c>
      <c r="G967" s="59"/>
      <c r="H967" s="59">
        <v>15</v>
      </c>
      <c r="I967" s="59">
        <v>44</v>
      </c>
      <c r="J967" s="59"/>
      <c r="K967" s="61">
        <v>9</v>
      </c>
      <c r="L967" t="s">
        <v>152</v>
      </c>
    </row>
    <row r="968" spans="1:12" outlineLevel="1" x14ac:dyDescent="0.25">
      <c r="A968" s="52">
        <f t="shared" si="84"/>
        <v>46</v>
      </c>
      <c r="B968" s="52" t="str">
        <f t="shared" si="87"/>
        <v/>
      </c>
      <c r="C968" s="58">
        <f t="shared" si="85"/>
        <v>10</v>
      </c>
      <c r="D968" s="58" t="str">
        <f t="shared" si="86"/>
        <v>B</v>
      </c>
      <c r="E968" s="59">
        <v>45</v>
      </c>
      <c r="F968" s="59">
        <v>31</v>
      </c>
      <c r="G968" s="59"/>
      <c r="H968" s="59">
        <v>28</v>
      </c>
      <c r="I968" s="59">
        <v>42</v>
      </c>
      <c r="J968" s="59"/>
      <c r="K968" s="61">
        <v>10</v>
      </c>
      <c r="L968" t="s">
        <v>152</v>
      </c>
    </row>
    <row r="969" spans="1:12" outlineLevel="1" x14ac:dyDescent="0.25">
      <c r="A969" s="52">
        <f t="shared" si="84"/>
        <v>46</v>
      </c>
      <c r="B969" s="52" t="str">
        <f t="shared" si="87"/>
        <v/>
      </c>
      <c r="C969" s="58">
        <f t="shared" si="85"/>
        <v>1</v>
      </c>
      <c r="D969" s="58" t="str">
        <f t="shared" si="86"/>
        <v>C</v>
      </c>
      <c r="E969" s="59">
        <v>8</v>
      </c>
      <c r="F969" s="59">
        <v>19</v>
      </c>
      <c r="G969" s="59">
        <v>6</v>
      </c>
      <c r="H969" s="59">
        <v>15</v>
      </c>
      <c r="I969" s="59">
        <v>18</v>
      </c>
      <c r="J969" s="59">
        <v>43</v>
      </c>
      <c r="K969" s="61">
        <v>1</v>
      </c>
      <c r="L969" t="s">
        <v>153</v>
      </c>
    </row>
    <row r="970" spans="1:12" outlineLevel="1" x14ac:dyDescent="0.25">
      <c r="A970" s="52">
        <f t="shared" si="84"/>
        <v>46</v>
      </c>
      <c r="B970" s="52" t="str">
        <f t="shared" si="87"/>
        <v/>
      </c>
      <c r="C970" s="58">
        <f t="shared" si="85"/>
        <v>2</v>
      </c>
      <c r="D970" s="58" t="str">
        <f t="shared" si="86"/>
        <v>C</v>
      </c>
      <c r="E970" s="59">
        <v>12</v>
      </c>
      <c r="F970" s="59">
        <v>39</v>
      </c>
      <c r="G970" s="59">
        <v>26</v>
      </c>
      <c r="H970" s="59">
        <v>34</v>
      </c>
      <c r="I970" s="59">
        <v>46</v>
      </c>
      <c r="J970" s="59">
        <v>45</v>
      </c>
      <c r="K970" s="61">
        <v>2</v>
      </c>
      <c r="L970" t="s">
        <v>153</v>
      </c>
    </row>
    <row r="971" spans="1:12" outlineLevel="1" x14ac:dyDescent="0.25">
      <c r="A971" s="52">
        <f t="shared" si="84"/>
        <v>46</v>
      </c>
      <c r="B971" s="52" t="str">
        <f t="shared" si="87"/>
        <v/>
      </c>
      <c r="C971" s="58">
        <f t="shared" si="85"/>
        <v>3</v>
      </c>
      <c r="D971" s="58" t="str">
        <f t="shared" si="86"/>
        <v>C</v>
      </c>
      <c r="E971" s="59">
        <v>1</v>
      </c>
      <c r="F971" s="59">
        <v>30</v>
      </c>
      <c r="G971" s="59"/>
      <c r="H971" s="59">
        <v>20</v>
      </c>
      <c r="I971" s="59">
        <v>37</v>
      </c>
      <c r="J971" s="59"/>
      <c r="K971" s="61">
        <v>3</v>
      </c>
      <c r="L971" t="s">
        <v>153</v>
      </c>
    </row>
    <row r="972" spans="1:12" outlineLevel="1" x14ac:dyDescent="0.25">
      <c r="A972" s="52">
        <f t="shared" si="84"/>
        <v>46</v>
      </c>
      <c r="B972" s="52" t="str">
        <f t="shared" si="87"/>
        <v/>
      </c>
      <c r="C972" s="58">
        <f t="shared" si="85"/>
        <v>4</v>
      </c>
      <c r="D972" s="58" t="str">
        <f t="shared" si="86"/>
        <v>C</v>
      </c>
      <c r="E972" s="59">
        <v>3</v>
      </c>
      <c r="F972" s="59">
        <v>16</v>
      </c>
      <c r="G972" s="59"/>
      <c r="H972" s="59">
        <v>24</v>
      </c>
      <c r="I972" s="59">
        <v>28</v>
      </c>
      <c r="J972" s="59"/>
      <c r="K972" s="61">
        <v>4</v>
      </c>
      <c r="L972" t="s">
        <v>153</v>
      </c>
    </row>
    <row r="973" spans="1:12" outlineLevel="1" x14ac:dyDescent="0.25">
      <c r="A973" s="52">
        <f t="shared" si="84"/>
        <v>46</v>
      </c>
      <c r="B973" s="52" t="str">
        <f t="shared" si="87"/>
        <v/>
      </c>
      <c r="C973" s="58">
        <f t="shared" si="85"/>
        <v>5</v>
      </c>
      <c r="D973" s="58" t="str">
        <f t="shared" si="86"/>
        <v>C</v>
      </c>
      <c r="E973" s="59">
        <v>9</v>
      </c>
      <c r="F973" s="59">
        <v>14</v>
      </c>
      <c r="G973" s="59"/>
      <c r="H973" s="59">
        <v>7</v>
      </c>
      <c r="I973" s="59">
        <v>17</v>
      </c>
      <c r="J973" s="59"/>
      <c r="K973" s="61">
        <v>5</v>
      </c>
      <c r="L973" t="s">
        <v>153</v>
      </c>
    </row>
    <row r="974" spans="1:12" outlineLevel="1" x14ac:dyDescent="0.25">
      <c r="A974" s="52">
        <f t="shared" ref="A974:A988" si="88">A973</f>
        <v>46</v>
      </c>
      <c r="B974" s="52" t="str">
        <f t="shared" si="87"/>
        <v/>
      </c>
      <c r="C974" s="58">
        <f t="shared" si="85"/>
        <v>6</v>
      </c>
      <c r="D974" s="58" t="str">
        <f t="shared" si="86"/>
        <v>C</v>
      </c>
      <c r="E974" s="59">
        <v>33</v>
      </c>
      <c r="F974" s="59">
        <v>36</v>
      </c>
      <c r="G974" s="59">
        <v>21</v>
      </c>
      <c r="H974" s="59">
        <v>23</v>
      </c>
      <c r="I974" s="59">
        <v>38</v>
      </c>
      <c r="J974" s="59">
        <v>44</v>
      </c>
      <c r="K974" s="61">
        <v>6</v>
      </c>
      <c r="L974" t="s">
        <v>153</v>
      </c>
    </row>
    <row r="975" spans="1:12" outlineLevel="1" x14ac:dyDescent="0.25">
      <c r="A975" s="52">
        <f t="shared" si="88"/>
        <v>46</v>
      </c>
      <c r="B975" s="52" t="str">
        <f t="shared" si="87"/>
        <v/>
      </c>
      <c r="C975" s="58">
        <f t="shared" si="85"/>
        <v>7</v>
      </c>
      <c r="D975" s="58" t="str">
        <f t="shared" si="86"/>
        <v>C</v>
      </c>
      <c r="E975" s="59">
        <v>11</v>
      </c>
      <c r="F975" s="59">
        <v>41</v>
      </c>
      <c r="G975" s="59"/>
      <c r="H975" s="59">
        <v>32</v>
      </c>
      <c r="I975" s="59">
        <v>35</v>
      </c>
      <c r="J975" s="59"/>
      <c r="K975" s="61">
        <v>7</v>
      </c>
      <c r="L975" t="s">
        <v>153</v>
      </c>
    </row>
    <row r="976" spans="1:12" outlineLevel="1" x14ac:dyDescent="0.25">
      <c r="A976" s="52">
        <f t="shared" si="88"/>
        <v>46</v>
      </c>
      <c r="B976" s="52" t="str">
        <f t="shared" si="87"/>
        <v/>
      </c>
      <c r="C976" s="58">
        <f t="shared" si="85"/>
        <v>8</v>
      </c>
      <c r="D976" s="58" t="str">
        <f t="shared" si="86"/>
        <v>C</v>
      </c>
      <c r="E976" s="59">
        <v>10</v>
      </c>
      <c r="F976" s="59">
        <v>25</v>
      </c>
      <c r="G976" s="59"/>
      <c r="H976" s="59">
        <v>22</v>
      </c>
      <c r="I976" s="59">
        <v>29</v>
      </c>
      <c r="J976" s="59"/>
      <c r="K976" s="61">
        <v>8</v>
      </c>
      <c r="L976" t="s">
        <v>153</v>
      </c>
    </row>
    <row r="977" spans="1:13" outlineLevel="1" x14ac:dyDescent="0.25">
      <c r="A977" s="52">
        <f t="shared" si="88"/>
        <v>46</v>
      </c>
      <c r="B977" s="52" t="str">
        <f t="shared" si="87"/>
        <v/>
      </c>
      <c r="C977" s="58">
        <f t="shared" si="85"/>
        <v>9</v>
      </c>
      <c r="D977" s="58" t="str">
        <f t="shared" si="86"/>
        <v>C</v>
      </c>
      <c r="E977" s="59">
        <v>2</v>
      </c>
      <c r="F977" s="59">
        <v>5</v>
      </c>
      <c r="G977" s="59"/>
      <c r="H977" s="59">
        <v>31</v>
      </c>
      <c r="I977" s="59">
        <v>40</v>
      </c>
      <c r="J977" s="59"/>
      <c r="K977" s="61">
        <v>9</v>
      </c>
      <c r="L977" t="s">
        <v>153</v>
      </c>
    </row>
    <row r="978" spans="1:13" outlineLevel="1" x14ac:dyDescent="0.25">
      <c r="A978" s="52">
        <f t="shared" si="88"/>
        <v>46</v>
      </c>
      <c r="B978" s="52" t="str">
        <f t="shared" si="87"/>
        <v/>
      </c>
      <c r="C978" s="58">
        <f t="shared" si="85"/>
        <v>10</v>
      </c>
      <c r="D978" s="58" t="str">
        <f t="shared" si="86"/>
        <v>C</v>
      </c>
      <c r="E978" s="59">
        <v>4</v>
      </c>
      <c r="F978" s="59">
        <v>27</v>
      </c>
      <c r="G978" s="59"/>
      <c r="H978" s="59">
        <v>13</v>
      </c>
      <c r="I978" s="59">
        <v>42</v>
      </c>
      <c r="J978" s="59"/>
      <c r="K978" s="61">
        <v>10</v>
      </c>
      <c r="L978" t="s">
        <v>153</v>
      </c>
    </row>
    <row r="979" spans="1:13" outlineLevel="1" x14ac:dyDescent="0.25">
      <c r="A979" s="52">
        <f t="shared" si="88"/>
        <v>46</v>
      </c>
      <c r="B979" s="52" t="str">
        <f t="shared" si="87"/>
        <v/>
      </c>
      <c r="C979" s="58">
        <f t="shared" si="85"/>
        <v>1</v>
      </c>
      <c r="D979" s="58" t="str">
        <f t="shared" si="86"/>
        <v>D</v>
      </c>
      <c r="E979" s="127">
        <v>19</v>
      </c>
      <c r="F979" s="127">
        <v>33</v>
      </c>
      <c r="G979" s="127">
        <v>42</v>
      </c>
      <c r="H979" s="127">
        <v>2</v>
      </c>
      <c r="I979" s="127">
        <v>23</v>
      </c>
      <c r="J979" s="127">
        <v>25</v>
      </c>
      <c r="K979" s="61">
        <v>1</v>
      </c>
      <c r="L979" t="s">
        <v>154</v>
      </c>
    </row>
    <row r="980" spans="1:13" outlineLevel="1" x14ac:dyDescent="0.25">
      <c r="A980" s="52">
        <f t="shared" si="88"/>
        <v>46</v>
      </c>
      <c r="B980" s="52" t="str">
        <f t="shared" si="87"/>
        <v/>
      </c>
      <c r="C980" s="58">
        <f t="shared" si="85"/>
        <v>2</v>
      </c>
      <c r="D980" s="58" t="str">
        <f t="shared" si="86"/>
        <v>D</v>
      </c>
      <c r="E980" s="127">
        <v>28</v>
      </c>
      <c r="F980" s="127">
        <v>45</v>
      </c>
      <c r="G980" s="127"/>
      <c r="H980" s="127">
        <v>24</v>
      </c>
      <c r="I980" s="127">
        <v>43</v>
      </c>
      <c r="J980" s="127"/>
      <c r="K980" s="61">
        <v>2</v>
      </c>
      <c r="L980" t="s">
        <v>154</v>
      </c>
    </row>
    <row r="981" spans="1:13" outlineLevel="1" x14ac:dyDescent="0.25">
      <c r="A981" s="52">
        <f t="shared" si="88"/>
        <v>46</v>
      </c>
      <c r="B981" s="52" t="str">
        <f t="shared" si="87"/>
        <v/>
      </c>
      <c r="C981" s="58">
        <f t="shared" si="85"/>
        <v>3</v>
      </c>
      <c r="D981" s="58" t="str">
        <f t="shared" si="86"/>
        <v>D</v>
      </c>
      <c r="E981" s="127">
        <v>1</v>
      </c>
      <c r="F981" s="127">
        <v>20</v>
      </c>
      <c r="G981" s="127">
        <v>36</v>
      </c>
      <c r="H981" s="127">
        <v>9</v>
      </c>
      <c r="I981" s="127">
        <v>16</v>
      </c>
      <c r="J981" s="127">
        <v>41</v>
      </c>
      <c r="K981" s="61">
        <v>3</v>
      </c>
      <c r="L981" t="s">
        <v>154</v>
      </c>
    </row>
    <row r="982" spans="1:13" outlineLevel="1" x14ac:dyDescent="0.25">
      <c r="A982" s="52">
        <f t="shared" si="88"/>
        <v>46</v>
      </c>
      <c r="B982" s="52" t="str">
        <f t="shared" si="87"/>
        <v/>
      </c>
      <c r="C982" s="58">
        <f t="shared" si="85"/>
        <v>4</v>
      </c>
      <c r="D982" s="58" t="str">
        <f t="shared" si="86"/>
        <v>D</v>
      </c>
      <c r="E982" s="127">
        <v>3</v>
      </c>
      <c r="F982" s="127">
        <v>32</v>
      </c>
      <c r="G982" s="127"/>
      <c r="H982" s="127">
        <v>17</v>
      </c>
      <c r="I982" s="127">
        <v>40</v>
      </c>
      <c r="J982" s="127"/>
      <c r="K982" s="61">
        <v>4</v>
      </c>
      <c r="L982" t="s">
        <v>154</v>
      </c>
    </row>
    <row r="983" spans="1:13" outlineLevel="1" x14ac:dyDescent="0.25">
      <c r="A983" s="52">
        <f t="shared" si="88"/>
        <v>46</v>
      </c>
      <c r="B983" s="52" t="str">
        <f t="shared" si="87"/>
        <v/>
      </c>
      <c r="C983" s="58">
        <f t="shared" si="85"/>
        <v>5</v>
      </c>
      <c r="D983" s="58" t="str">
        <f t="shared" si="86"/>
        <v>D</v>
      </c>
      <c r="E983" s="127">
        <v>4</v>
      </c>
      <c r="F983" s="127">
        <v>13</v>
      </c>
      <c r="G983" s="127"/>
      <c r="H983" s="127">
        <v>6</v>
      </c>
      <c r="I983" s="127">
        <v>21</v>
      </c>
      <c r="J983" s="127"/>
      <c r="K983" s="61">
        <v>5</v>
      </c>
      <c r="L983" t="s">
        <v>154</v>
      </c>
    </row>
    <row r="984" spans="1:13" outlineLevel="1" x14ac:dyDescent="0.25">
      <c r="A984" s="52">
        <f t="shared" si="88"/>
        <v>46</v>
      </c>
      <c r="B984" s="52" t="str">
        <f t="shared" si="87"/>
        <v/>
      </c>
      <c r="C984" s="58">
        <f t="shared" si="85"/>
        <v>6</v>
      </c>
      <c r="D984" s="58" t="str">
        <f t="shared" si="86"/>
        <v>D</v>
      </c>
      <c r="E984" s="127">
        <v>5</v>
      </c>
      <c r="F984" s="127">
        <v>14</v>
      </c>
      <c r="G984" s="127"/>
      <c r="H984" s="127">
        <v>27</v>
      </c>
      <c r="I984" s="127">
        <v>34</v>
      </c>
      <c r="J984" s="127"/>
      <c r="K984" s="61">
        <v>6</v>
      </c>
      <c r="L984" t="s">
        <v>154</v>
      </c>
    </row>
    <row r="985" spans="1:13" outlineLevel="1" x14ac:dyDescent="0.25">
      <c r="A985" s="52">
        <f t="shared" si="88"/>
        <v>46</v>
      </c>
      <c r="B985" s="52" t="str">
        <f t="shared" si="87"/>
        <v/>
      </c>
      <c r="C985" s="58">
        <f t="shared" si="85"/>
        <v>7</v>
      </c>
      <c r="D985" s="58" t="str">
        <f t="shared" si="86"/>
        <v>D</v>
      </c>
      <c r="E985" s="127">
        <v>8</v>
      </c>
      <c r="F985" s="127">
        <v>29</v>
      </c>
      <c r="G985" s="127"/>
      <c r="H985" s="127">
        <v>11</v>
      </c>
      <c r="I985" s="127">
        <v>18</v>
      </c>
      <c r="J985" s="127"/>
      <c r="K985" s="61">
        <v>7</v>
      </c>
      <c r="L985" t="s">
        <v>154</v>
      </c>
    </row>
    <row r="986" spans="1:13" outlineLevel="1" x14ac:dyDescent="0.25">
      <c r="A986" s="52">
        <f t="shared" si="88"/>
        <v>46</v>
      </c>
      <c r="B986" s="52" t="str">
        <f t="shared" si="87"/>
        <v/>
      </c>
      <c r="C986" s="58">
        <f t="shared" si="85"/>
        <v>8</v>
      </c>
      <c r="D986" s="58" t="str">
        <f t="shared" si="86"/>
        <v>D</v>
      </c>
      <c r="E986" s="127">
        <v>7</v>
      </c>
      <c r="F986" s="127">
        <v>22</v>
      </c>
      <c r="G986" s="127">
        <v>39</v>
      </c>
      <c r="H986" s="127">
        <v>12</v>
      </c>
      <c r="I986" s="127">
        <v>35</v>
      </c>
      <c r="J986" s="127">
        <v>30</v>
      </c>
      <c r="K986" s="61">
        <v>8</v>
      </c>
      <c r="L986" t="s">
        <v>154</v>
      </c>
    </row>
    <row r="987" spans="1:13" outlineLevel="1" x14ac:dyDescent="0.25">
      <c r="A987" s="52">
        <f t="shared" si="88"/>
        <v>46</v>
      </c>
      <c r="B987" s="52" t="str">
        <f t="shared" si="87"/>
        <v/>
      </c>
      <c r="C987" s="58">
        <f t="shared" si="85"/>
        <v>9</v>
      </c>
      <c r="D987" s="58" t="str">
        <f t="shared" si="86"/>
        <v>D</v>
      </c>
      <c r="E987" s="127">
        <v>15</v>
      </c>
      <c r="F987" s="127">
        <v>44</v>
      </c>
      <c r="G987" s="127"/>
      <c r="H987" s="127">
        <v>38</v>
      </c>
      <c r="I987" s="127">
        <v>46</v>
      </c>
      <c r="J987" s="127"/>
      <c r="K987" s="61">
        <v>9</v>
      </c>
      <c r="L987" t="s">
        <v>154</v>
      </c>
    </row>
    <row r="988" spans="1:13" ht="15.75" outlineLevel="1" thickBot="1" x14ac:dyDescent="0.3">
      <c r="A988" s="52">
        <f t="shared" si="88"/>
        <v>46</v>
      </c>
      <c r="B988" s="52" t="str">
        <f t="shared" si="87"/>
        <v/>
      </c>
      <c r="C988" s="58">
        <f t="shared" si="85"/>
        <v>10</v>
      </c>
      <c r="D988" s="58" t="str">
        <f t="shared" si="86"/>
        <v>D</v>
      </c>
      <c r="E988" s="127">
        <v>10</v>
      </c>
      <c r="F988" s="127">
        <v>37</v>
      </c>
      <c r="G988" s="127"/>
      <c r="H988" s="127">
        <v>26</v>
      </c>
      <c r="I988" s="127">
        <v>31</v>
      </c>
      <c r="J988" s="127"/>
      <c r="K988" s="61">
        <v>10</v>
      </c>
      <c r="L988" t="s">
        <v>154</v>
      </c>
    </row>
    <row r="989" spans="1:13" ht="15.75" outlineLevel="1" thickTop="1" x14ac:dyDescent="0.25">
      <c r="A989" s="64">
        <v>47</v>
      </c>
      <c r="B989" s="64" t="str">
        <f t="shared" si="87"/>
        <v/>
      </c>
      <c r="C989" s="62">
        <f t="shared" si="85"/>
        <v>1</v>
      </c>
      <c r="D989" s="62" t="str">
        <f t="shared" si="86"/>
        <v>A</v>
      </c>
      <c r="E989" s="63">
        <v>1</v>
      </c>
      <c r="F989" s="63">
        <v>2</v>
      </c>
      <c r="G989" s="63">
        <v>45</v>
      </c>
      <c r="H989" s="63">
        <v>3</v>
      </c>
      <c r="I989" s="63">
        <v>4</v>
      </c>
      <c r="J989" s="63">
        <v>46</v>
      </c>
      <c r="K989" s="61">
        <v>1</v>
      </c>
      <c r="L989" t="s">
        <v>151</v>
      </c>
      <c r="M989" s="186" t="s">
        <v>281</v>
      </c>
    </row>
    <row r="990" spans="1:13" outlineLevel="1" x14ac:dyDescent="0.25">
      <c r="A990" s="64">
        <f t="shared" ref="A990:A1028" si="89">A989</f>
        <v>47</v>
      </c>
      <c r="B990" s="64" t="str">
        <f t="shared" si="87"/>
        <v/>
      </c>
      <c r="C990" s="62">
        <f t="shared" si="85"/>
        <v>2</v>
      </c>
      <c r="D990" s="62" t="str">
        <f t="shared" si="86"/>
        <v>A</v>
      </c>
      <c r="E990" s="63">
        <v>5</v>
      </c>
      <c r="F990" s="63">
        <v>6</v>
      </c>
      <c r="G990" s="63">
        <v>47</v>
      </c>
      <c r="H990" s="63">
        <v>7</v>
      </c>
      <c r="I990" s="63">
        <v>8</v>
      </c>
      <c r="J990" s="63">
        <v>41</v>
      </c>
      <c r="K990" s="61">
        <v>2</v>
      </c>
      <c r="L990" t="s">
        <v>151</v>
      </c>
    </row>
    <row r="991" spans="1:13" outlineLevel="1" x14ac:dyDescent="0.25">
      <c r="A991" s="64">
        <f t="shared" si="89"/>
        <v>47</v>
      </c>
      <c r="B991" s="64" t="str">
        <f t="shared" si="87"/>
        <v/>
      </c>
      <c r="C991" s="62">
        <f t="shared" si="85"/>
        <v>3</v>
      </c>
      <c r="D991" s="62" t="str">
        <f t="shared" si="86"/>
        <v>A</v>
      </c>
      <c r="E991" s="63">
        <v>9</v>
      </c>
      <c r="F991" s="63">
        <v>10</v>
      </c>
      <c r="G991" s="63"/>
      <c r="H991" s="63">
        <v>11</v>
      </c>
      <c r="I991" s="63">
        <v>12</v>
      </c>
      <c r="J991" s="63"/>
      <c r="K991" s="61">
        <v>3</v>
      </c>
      <c r="L991" t="s">
        <v>151</v>
      </c>
    </row>
    <row r="992" spans="1:13" outlineLevel="1" x14ac:dyDescent="0.25">
      <c r="A992" s="64">
        <f t="shared" si="89"/>
        <v>47</v>
      </c>
      <c r="B992" s="64" t="str">
        <f t="shared" si="87"/>
        <v/>
      </c>
      <c r="C992" s="62">
        <f t="shared" si="85"/>
        <v>4</v>
      </c>
      <c r="D992" s="62" t="str">
        <f t="shared" si="86"/>
        <v>A</v>
      </c>
      <c r="E992" s="63">
        <v>13</v>
      </c>
      <c r="F992" s="63">
        <v>14</v>
      </c>
      <c r="G992" s="63"/>
      <c r="H992" s="63">
        <v>15</v>
      </c>
      <c r="I992" s="63">
        <v>16</v>
      </c>
      <c r="J992" s="63"/>
      <c r="K992" s="61">
        <v>4</v>
      </c>
      <c r="L992" t="s">
        <v>151</v>
      </c>
    </row>
    <row r="993" spans="1:12" outlineLevel="1" x14ac:dyDescent="0.25">
      <c r="A993" s="64">
        <f t="shared" si="89"/>
        <v>47</v>
      </c>
      <c r="B993" s="64" t="str">
        <f t="shared" si="87"/>
        <v/>
      </c>
      <c r="C993" s="62">
        <f t="shared" si="85"/>
        <v>5</v>
      </c>
      <c r="D993" s="62" t="str">
        <f t="shared" si="86"/>
        <v>A</v>
      </c>
      <c r="E993" s="63">
        <v>17</v>
      </c>
      <c r="F993" s="63">
        <v>18</v>
      </c>
      <c r="G993" s="63"/>
      <c r="H993" s="63">
        <v>19</v>
      </c>
      <c r="I993" s="63">
        <v>20</v>
      </c>
      <c r="J993" s="63"/>
      <c r="K993" s="61">
        <v>5</v>
      </c>
      <c r="L993" t="s">
        <v>151</v>
      </c>
    </row>
    <row r="994" spans="1:12" outlineLevel="1" x14ac:dyDescent="0.25">
      <c r="A994" s="64">
        <f t="shared" si="89"/>
        <v>47</v>
      </c>
      <c r="B994" s="64" t="str">
        <f t="shared" si="87"/>
        <v/>
      </c>
      <c r="C994" s="62">
        <f t="shared" si="85"/>
        <v>6</v>
      </c>
      <c r="D994" s="62" t="str">
        <f t="shared" si="86"/>
        <v>A</v>
      </c>
      <c r="E994" s="63">
        <v>21</v>
      </c>
      <c r="F994" s="63">
        <v>22</v>
      </c>
      <c r="G994" s="63"/>
      <c r="H994" s="63">
        <v>23</v>
      </c>
      <c r="I994" s="63">
        <v>24</v>
      </c>
      <c r="J994" s="63"/>
      <c r="K994" s="61">
        <v>6</v>
      </c>
      <c r="L994" t="s">
        <v>151</v>
      </c>
    </row>
    <row r="995" spans="1:12" outlineLevel="1" x14ac:dyDescent="0.25">
      <c r="A995" s="64">
        <f t="shared" si="89"/>
        <v>47</v>
      </c>
      <c r="B995" s="64" t="str">
        <f t="shared" si="87"/>
        <v/>
      </c>
      <c r="C995" s="62">
        <f t="shared" si="85"/>
        <v>7</v>
      </c>
      <c r="D995" s="62" t="str">
        <f t="shared" si="86"/>
        <v>A</v>
      </c>
      <c r="E995" s="63">
        <v>25</v>
      </c>
      <c r="F995" s="63">
        <v>26</v>
      </c>
      <c r="G995" s="63">
        <v>42</v>
      </c>
      <c r="H995" s="63">
        <v>27</v>
      </c>
      <c r="I995" s="63">
        <v>28</v>
      </c>
      <c r="J995" s="63">
        <v>43</v>
      </c>
      <c r="K995" s="61">
        <v>7</v>
      </c>
      <c r="L995" t="s">
        <v>151</v>
      </c>
    </row>
    <row r="996" spans="1:12" outlineLevel="1" x14ac:dyDescent="0.25">
      <c r="A996" s="64">
        <f t="shared" si="89"/>
        <v>47</v>
      </c>
      <c r="B996" s="64" t="str">
        <f t="shared" si="87"/>
        <v/>
      </c>
      <c r="C996" s="62">
        <f t="shared" si="85"/>
        <v>8</v>
      </c>
      <c r="D996" s="62" t="str">
        <f t="shared" si="86"/>
        <v>A</v>
      </c>
      <c r="E996" s="63">
        <v>29</v>
      </c>
      <c r="F996" s="63">
        <v>30</v>
      </c>
      <c r="G996" s="63">
        <v>44</v>
      </c>
      <c r="H996" s="63">
        <v>31</v>
      </c>
      <c r="I996" s="63">
        <v>32</v>
      </c>
      <c r="J996" s="63"/>
      <c r="K996" s="61">
        <v>8</v>
      </c>
      <c r="L996" t="s">
        <v>151</v>
      </c>
    </row>
    <row r="997" spans="1:12" outlineLevel="1" x14ac:dyDescent="0.25">
      <c r="A997" s="64">
        <f t="shared" si="89"/>
        <v>47</v>
      </c>
      <c r="B997" s="64" t="str">
        <f t="shared" si="87"/>
        <v/>
      </c>
      <c r="C997" s="62">
        <f t="shared" si="85"/>
        <v>9</v>
      </c>
      <c r="D997" s="62" t="str">
        <f t="shared" si="86"/>
        <v>A</v>
      </c>
      <c r="E997" s="63">
        <v>33</v>
      </c>
      <c r="F997" s="63">
        <v>34</v>
      </c>
      <c r="G997" s="63"/>
      <c r="H997" s="63">
        <v>35</v>
      </c>
      <c r="I997" s="63">
        <v>36</v>
      </c>
      <c r="J997" s="63"/>
      <c r="K997" s="61">
        <v>9</v>
      </c>
      <c r="L997" t="s">
        <v>151</v>
      </c>
    </row>
    <row r="998" spans="1:12" outlineLevel="1" x14ac:dyDescent="0.25">
      <c r="A998" s="64">
        <f t="shared" si="89"/>
        <v>47</v>
      </c>
      <c r="B998" s="64" t="str">
        <f t="shared" si="87"/>
        <v/>
      </c>
      <c r="C998" s="62">
        <f t="shared" ref="C998:C1061" si="90">K998</f>
        <v>10</v>
      </c>
      <c r="D998" s="62" t="str">
        <f t="shared" ref="D998:D1061" si="91">IF(C998="","",L998)</f>
        <v>A</v>
      </c>
      <c r="E998" s="63">
        <v>37</v>
      </c>
      <c r="F998" s="63">
        <v>38</v>
      </c>
      <c r="G998" s="63"/>
      <c r="H998" s="63">
        <v>39</v>
      </c>
      <c r="I998" s="63">
        <v>40</v>
      </c>
      <c r="J998" s="63"/>
      <c r="K998" s="61">
        <v>10</v>
      </c>
      <c r="L998" t="s">
        <v>151</v>
      </c>
    </row>
    <row r="999" spans="1:12" outlineLevel="1" x14ac:dyDescent="0.25">
      <c r="A999" s="64">
        <f t="shared" si="89"/>
        <v>47</v>
      </c>
      <c r="B999" s="64" t="str">
        <f t="shared" si="87"/>
        <v/>
      </c>
      <c r="C999" s="62">
        <f t="shared" si="90"/>
        <v>1</v>
      </c>
      <c r="D999" s="62" t="str">
        <f t="shared" si="91"/>
        <v>B</v>
      </c>
      <c r="E999" s="63">
        <v>14</v>
      </c>
      <c r="F999" s="63">
        <v>32</v>
      </c>
      <c r="G999" s="63">
        <v>22</v>
      </c>
      <c r="H999" s="63">
        <v>31</v>
      </c>
      <c r="I999" s="63">
        <v>36</v>
      </c>
      <c r="J999" s="63">
        <v>40</v>
      </c>
      <c r="K999" s="61">
        <v>1</v>
      </c>
      <c r="L999" t="s">
        <v>152</v>
      </c>
    </row>
    <row r="1000" spans="1:12" outlineLevel="1" x14ac:dyDescent="0.25">
      <c r="A1000" s="64">
        <f t="shared" si="89"/>
        <v>47</v>
      </c>
      <c r="B1000" s="64" t="str">
        <f t="shared" si="87"/>
        <v/>
      </c>
      <c r="C1000" s="62">
        <f t="shared" si="90"/>
        <v>2</v>
      </c>
      <c r="D1000" s="62" t="str">
        <f t="shared" si="91"/>
        <v>B</v>
      </c>
      <c r="E1000" s="63">
        <v>21</v>
      </c>
      <c r="F1000" s="63">
        <v>10</v>
      </c>
      <c r="G1000" s="63">
        <v>23</v>
      </c>
      <c r="H1000" s="63">
        <v>15</v>
      </c>
      <c r="I1000" s="63">
        <v>20</v>
      </c>
      <c r="J1000" s="63">
        <v>13</v>
      </c>
      <c r="K1000" s="61">
        <v>2</v>
      </c>
      <c r="L1000" t="s">
        <v>152</v>
      </c>
    </row>
    <row r="1001" spans="1:12" outlineLevel="1" x14ac:dyDescent="0.25">
      <c r="A1001" s="64">
        <f t="shared" si="89"/>
        <v>47</v>
      </c>
      <c r="B1001" s="64" t="str">
        <f t="shared" si="87"/>
        <v/>
      </c>
      <c r="C1001" s="62">
        <f t="shared" si="90"/>
        <v>3</v>
      </c>
      <c r="D1001" s="62" t="str">
        <f t="shared" si="91"/>
        <v>B</v>
      </c>
      <c r="E1001" s="63">
        <v>5</v>
      </c>
      <c r="F1001" s="63">
        <v>30</v>
      </c>
      <c r="G1001" s="63"/>
      <c r="H1001" s="63">
        <v>43</v>
      </c>
      <c r="I1001" s="63">
        <v>26</v>
      </c>
      <c r="J1001" s="63"/>
      <c r="K1001" s="61">
        <v>3</v>
      </c>
      <c r="L1001" t="s">
        <v>152</v>
      </c>
    </row>
    <row r="1002" spans="1:12" outlineLevel="1" x14ac:dyDescent="0.25">
      <c r="A1002" s="64">
        <f t="shared" si="89"/>
        <v>47</v>
      </c>
      <c r="B1002" s="64" t="str">
        <f t="shared" si="87"/>
        <v/>
      </c>
      <c r="C1002" s="62">
        <f t="shared" si="90"/>
        <v>4</v>
      </c>
      <c r="D1002" s="62" t="str">
        <f t="shared" si="91"/>
        <v>B</v>
      </c>
      <c r="E1002" s="63">
        <v>2</v>
      </c>
      <c r="F1002" s="63">
        <v>25</v>
      </c>
      <c r="G1002" s="63"/>
      <c r="H1002" s="63">
        <v>4</v>
      </c>
      <c r="I1002" s="63">
        <v>28</v>
      </c>
      <c r="J1002" s="63"/>
      <c r="K1002" s="61">
        <v>4</v>
      </c>
      <c r="L1002" t="s">
        <v>152</v>
      </c>
    </row>
    <row r="1003" spans="1:12" outlineLevel="1" x14ac:dyDescent="0.25">
      <c r="A1003" s="64">
        <f t="shared" si="89"/>
        <v>47</v>
      </c>
      <c r="B1003" s="64" t="str">
        <f t="shared" si="87"/>
        <v/>
      </c>
      <c r="C1003" s="62">
        <f t="shared" si="90"/>
        <v>5</v>
      </c>
      <c r="D1003" s="62" t="str">
        <f t="shared" si="91"/>
        <v>B</v>
      </c>
      <c r="E1003" s="63">
        <v>6</v>
      </c>
      <c r="F1003" s="63">
        <v>41</v>
      </c>
      <c r="G1003" s="63"/>
      <c r="H1003" s="63">
        <v>27</v>
      </c>
      <c r="I1003" s="63">
        <v>24</v>
      </c>
      <c r="J1003" s="63"/>
      <c r="K1003" s="61">
        <v>5</v>
      </c>
      <c r="L1003" t="s">
        <v>152</v>
      </c>
    </row>
    <row r="1004" spans="1:12" outlineLevel="1" x14ac:dyDescent="0.25">
      <c r="A1004" s="64">
        <f t="shared" si="89"/>
        <v>47</v>
      </c>
      <c r="B1004" s="64" t="str">
        <f t="shared" si="87"/>
        <v/>
      </c>
      <c r="C1004" s="62">
        <f t="shared" si="90"/>
        <v>6</v>
      </c>
      <c r="D1004" s="62" t="str">
        <f t="shared" si="91"/>
        <v>B</v>
      </c>
      <c r="E1004" s="63">
        <v>37</v>
      </c>
      <c r="F1004" s="63">
        <v>17</v>
      </c>
      <c r="G1004" s="63">
        <v>19</v>
      </c>
      <c r="H1004" s="63">
        <v>11</v>
      </c>
      <c r="I1004" s="63">
        <v>9</v>
      </c>
      <c r="J1004" s="63">
        <v>39</v>
      </c>
      <c r="K1004" s="61">
        <v>6</v>
      </c>
      <c r="L1004" t="s">
        <v>152</v>
      </c>
    </row>
    <row r="1005" spans="1:12" outlineLevel="1" x14ac:dyDescent="0.25">
      <c r="A1005" s="64">
        <f t="shared" si="89"/>
        <v>47</v>
      </c>
      <c r="B1005" s="64" t="str">
        <f t="shared" si="87"/>
        <v/>
      </c>
      <c r="C1005" s="62">
        <f t="shared" si="90"/>
        <v>7</v>
      </c>
      <c r="D1005" s="62" t="str">
        <f t="shared" si="91"/>
        <v>B</v>
      </c>
      <c r="E1005" s="63">
        <v>18</v>
      </c>
      <c r="F1005" s="63">
        <v>16</v>
      </c>
      <c r="G1005" s="63">
        <v>12</v>
      </c>
      <c r="H1005" s="63">
        <v>35</v>
      </c>
      <c r="I1005" s="63">
        <v>42</v>
      </c>
      <c r="J1005" s="63"/>
      <c r="K1005" s="61">
        <v>7</v>
      </c>
      <c r="L1005" t="s">
        <v>152</v>
      </c>
    </row>
    <row r="1006" spans="1:12" outlineLevel="1" x14ac:dyDescent="0.25">
      <c r="A1006" s="64">
        <f t="shared" si="89"/>
        <v>47</v>
      </c>
      <c r="B1006" s="64" t="str">
        <f t="shared" si="87"/>
        <v/>
      </c>
      <c r="C1006" s="62">
        <f t="shared" si="90"/>
        <v>8</v>
      </c>
      <c r="D1006" s="62" t="str">
        <f t="shared" si="91"/>
        <v>B</v>
      </c>
      <c r="E1006" s="63">
        <v>1</v>
      </c>
      <c r="F1006" s="63">
        <v>45</v>
      </c>
      <c r="G1006" s="63"/>
      <c r="H1006" s="63">
        <v>33</v>
      </c>
      <c r="I1006" s="63">
        <v>38</v>
      </c>
      <c r="J1006" s="63"/>
      <c r="K1006" s="61">
        <v>8</v>
      </c>
      <c r="L1006" t="s">
        <v>152</v>
      </c>
    </row>
    <row r="1007" spans="1:12" outlineLevel="1" x14ac:dyDescent="0.25">
      <c r="A1007" s="64">
        <f t="shared" si="89"/>
        <v>47</v>
      </c>
      <c r="B1007" s="64" t="str">
        <f t="shared" si="87"/>
        <v/>
      </c>
      <c r="C1007" s="62">
        <f t="shared" si="90"/>
        <v>9</v>
      </c>
      <c r="D1007" s="62" t="str">
        <f t="shared" si="91"/>
        <v>B</v>
      </c>
      <c r="E1007" s="63">
        <v>46</v>
      </c>
      <c r="F1007" s="63">
        <v>47</v>
      </c>
      <c r="G1007" s="63"/>
      <c r="H1007" s="63">
        <v>3</v>
      </c>
      <c r="I1007" s="63">
        <v>8</v>
      </c>
      <c r="J1007" s="63"/>
      <c r="K1007" s="61">
        <v>9</v>
      </c>
      <c r="L1007" t="s">
        <v>152</v>
      </c>
    </row>
    <row r="1008" spans="1:12" outlineLevel="1" x14ac:dyDescent="0.25">
      <c r="A1008" s="64">
        <f t="shared" si="89"/>
        <v>47</v>
      </c>
      <c r="B1008" s="64" t="str">
        <f t="shared" si="87"/>
        <v/>
      </c>
      <c r="C1008" s="62">
        <f t="shared" si="90"/>
        <v>10</v>
      </c>
      <c r="D1008" s="62" t="str">
        <f t="shared" si="91"/>
        <v>B</v>
      </c>
      <c r="E1008" s="63">
        <v>29</v>
      </c>
      <c r="F1008" s="63">
        <v>34</v>
      </c>
      <c r="G1008" s="63"/>
      <c r="H1008" s="63">
        <v>7</v>
      </c>
      <c r="I1008" s="63">
        <v>44</v>
      </c>
      <c r="J1008" s="63"/>
      <c r="K1008" s="61">
        <v>10</v>
      </c>
      <c r="L1008" t="s">
        <v>152</v>
      </c>
    </row>
    <row r="1009" spans="1:12" outlineLevel="1" x14ac:dyDescent="0.25">
      <c r="A1009" s="64">
        <f t="shared" si="89"/>
        <v>47</v>
      </c>
      <c r="B1009" s="64" t="str">
        <f t="shared" si="87"/>
        <v/>
      </c>
      <c r="C1009" s="62">
        <f t="shared" si="90"/>
        <v>1</v>
      </c>
      <c r="D1009" s="62" t="str">
        <f t="shared" si="91"/>
        <v>C</v>
      </c>
      <c r="E1009" s="63">
        <v>35</v>
      </c>
      <c r="F1009" s="63">
        <v>11</v>
      </c>
      <c r="G1009" s="63">
        <v>37</v>
      </c>
      <c r="H1009" s="63">
        <v>15</v>
      </c>
      <c r="I1009" s="63">
        <v>14</v>
      </c>
      <c r="J1009" s="63">
        <v>23</v>
      </c>
      <c r="K1009" s="61">
        <v>1</v>
      </c>
      <c r="L1009" t="s">
        <v>153</v>
      </c>
    </row>
    <row r="1010" spans="1:12" outlineLevel="1" x14ac:dyDescent="0.25">
      <c r="A1010" s="64">
        <f t="shared" si="89"/>
        <v>47</v>
      </c>
      <c r="B1010" s="64" t="str">
        <f t="shared" si="87"/>
        <v/>
      </c>
      <c r="C1010" s="62">
        <f t="shared" si="90"/>
        <v>2</v>
      </c>
      <c r="D1010" s="62" t="str">
        <f t="shared" si="91"/>
        <v>C</v>
      </c>
      <c r="E1010" s="63">
        <v>24</v>
      </c>
      <c r="F1010" s="63">
        <v>17</v>
      </c>
      <c r="G1010" s="63">
        <v>44</v>
      </c>
      <c r="H1010" s="63">
        <v>26</v>
      </c>
      <c r="I1010" s="63">
        <v>34</v>
      </c>
      <c r="J1010" s="63">
        <v>45</v>
      </c>
      <c r="K1010" s="61">
        <v>2</v>
      </c>
      <c r="L1010" t="s">
        <v>153</v>
      </c>
    </row>
    <row r="1011" spans="1:12" outlineLevel="1" x14ac:dyDescent="0.25">
      <c r="A1011" s="64">
        <f t="shared" si="89"/>
        <v>47</v>
      </c>
      <c r="B1011" s="64" t="str">
        <f t="shared" si="87"/>
        <v/>
      </c>
      <c r="C1011" s="62">
        <f t="shared" si="90"/>
        <v>3</v>
      </c>
      <c r="D1011" s="62" t="str">
        <f t="shared" si="91"/>
        <v>C</v>
      </c>
      <c r="E1011" s="63">
        <v>1</v>
      </c>
      <c r="F1011" s="63">
        <v>30</v>
      </c>
      <c r="G1011" s="63"/>
      <c r="H1011" s="63">
        <v>20</v>
      </c>
      <c r="I1011" s="63">
        <v>31</v>
      </c>
      <c r="J1011" s="63"/>
      <c r="K1011" s="61">
        <v>3</v>
      </c>
      <c r="L1011" t="s">
        <v>153</v>
      </c>
    </row>
    <row r="1012" spans="1:12" outlineLevel="1" x14ac:dyDescent="0.25">
      <c r="A1012" s="64">
        <f t="shared" si="89"/>
        <v>47</v>
      </c>
      <c r="B1012" s="64" t="str">
        <f t="shared" si="87"/>
        <v/>
      </c>
      <c r="C1012" s="62">
        <f t="shared" si="90"/>
        <v>4</v>
      </c>
      <c r="D1012" s="62" t="str">
        <f t="shared" si="91"/>
        <v>C</v>
      </c>
      <c r="E1012" s="63">
        <v>3</v>
      </c>
      <c r="F1012" s="63">
        <v>16</v>
      </c>
      <c r="G1012" s="63"/>
      <c r="H1012" s="63">
        <v>12</v>
      </c>
      <c r="I1012" s="63">
        <v>39</v>
      </c>
      <c r="J1012" s="63"/>
      <c r="K1012" s="61">
        <v>4</v>
      </c>
      <c r="L1012" t="s">
        <v>153</v>
      </c>
    </row>
    <row r="1013" spans="1:12" outlineLevel="1" x14ac:dyDescent="0.25">
      <c r="A1013" s="64">
        <f t="shared" si="89"/>
        <v>47</v>
      </c>
      <c r="B1013" s="64" t="str">
        <f t="shared" si="87"/>
        <v/>
      </c>
      <c r="C1013" s="62">
        <f t="shared" si="90"/>
        <v>5</v>
      </c>
      <c r="D1013" s="62" t="str">
        <f t="shared" si="91"/>
        <v>C</v>
      </c>
      <c r="E1013" s="63">
        <v>9</v>
      </c>
      <c r="F1013" s="63">
        <v>18</v>
      </c>
      <c r="G1013" s="63"/>
      <c r="H1013" s="63">
        <v>7</v>
      </c>
      <c r="I1013" s="63">
        <v>28</v>
      </c>
      <c r="J1013" s="63"/>
      <c r="K1013" s="61">
        <v>5</v>
      </c>
      <c r="L1013" t="s">
        <v>153</v>
      </c>
    </row>
    <row r="1014" spans="1:12" outlineLevel="1" x14ac:dyDescent="0.25">
      <c r="A1014" s="64">
        <f t="shared" si="89"/>
        <v>47</v>
      </c>
      <c r="B1014" s="64" t="str">
        <f t="shared" si="87"/>
        <v/>
      </c>
      <c r="C1014" s="62">
        <f t="shared" si="90"/>
        <v>6</v>
      </c>
      <c r="D1014" s="62" t="str">
        <f t="shared" si="91"/>
        <v>C</v>
      </c>
      <c r="E1014" s="63">
        <v>13</v>
      </c>
      <c r="F1014" s="63">
        <v>36</v>
      </c>
      <c r="G1014" s="63">
        <v>47</v>
      </c>
      <c r="H1014" s="63">
        <v>43</v>
      </c>
      <c r="I1014" s="63">
        <v>38</v>
      </c>
      <c r="J1014" s="63">
        <v>21</v>
      </c>
      <c r="K1014" s="61">
        <v>6</v>
      </c>
      <c r="L1014" t="s">
        <v>153</v>
      </c>
    </row>
    <row r="1015" spans="1:12" outlineLevel="1" x14ac:dyDescent="0.25">
      <c r="A1015" s="64">
        <f t="shared" si="89"/>
        <v>47</v>
      </c>
      <c r="B1015" s="64" t="str">
        <f t="shared" si="87"/>
        <v/>
      </c>
      <c r="C1015" s="62">
        <f t="shared" si="90"/>
        <v>7</v>
      </c>
      <c r="D1015" s="62" t="str">
        <f t="shared" si="91"/>
        <v>C</v>
      </c>
      <c r="E1015" s="63">
        <v>33</v>
      </c>
      <c r="F1015" s="63">
        <v>41</v>
      </c>
      <c r="G1015" s="63">
        <v>46</v>
      </c>
      <c r="H1015" s="63">
        <v>32</v>
      </c>
      <c r="I1015" s="63">
        <v>8</v>
      </c>
      <c r="J1015" s="63"/>
      <c r="K1015" s="61">
        <v>7</v>
      </c>
      <c r="L1015" t="s">
        <v>153</v>
      </c>
    </row>
    <row r="1016" spans="1:12" outlineLevel="1" x14ac:dyDescent="0.25">
      <c r="A1016" s="64">
        <f t="shared" si="89"/>
        <v>47</v>
      </c>
      <c r="B1016" s="64" t="str">
        <f t="shared" si="87"/>
        <v/>
      </c>
      <c r="C1016" s="62">
        <f t="shared" si="90"/>
        <v>8</v>
      </c>
      <c r="D1016" s="62" t="str">
        <f t="shared" si="91"/>
        <v>C</v>
      </c>
      <c r="E1016" s="63">
        <v>10</v>
      </c>
      <c r="F1016" s="63">
        <v>25</v>
      </c>
      <c r="G1016" s="63"/>
      <c r="H1016" s="63">
        <v>6</v>
      </c>
      <c r="I1016" s="63">
        <v>29</v>
      </c>
      <c r="J1016" s="63"/>
      <c r="K1016" s="61">
        <v>8</v>
      </c>
      <c r="L1016" t="s">
        <v>153</v>
      </c>
    </row>
    <row r="1017" spans="1:12" outlineLevel="1" x14ac:dyDescent="0.25">
      <c r="A1017" s="64">
        <f t="shared" si="89"/>
        <v>47</v>
      </c>
      <c r="B1017" s="64" t="str">
        <f t="shared" si="87"/>
        <v/>
      </c>
      <c r="C1017" s="62">
        <f t="shared" si="90"/>
        <v>9</v>
      </c>
      <c r="D1017" s="62" t="str">
        <f t="shared" si="91"/>
        <v>C</v>
      </c>
      <c r="E1017" s="63">
        <v>2</v>
      </c>
      <c r="F1017" s="63">
        <v>5</v>
      </c>
      <c r="G1017" s="63"/>
      <c r="H1017" s="63">
        <v>22</v>
      </c>
      <c r="I1017" s="63">
        <v>19</v>
      </c>
      <c r="J1017" s="63"/>
      <c r="K1017" s="61">
        <v>9</v>
      </c>
      <c r="L1017" t="s">
        <v>153</v>
      </c>
    </row>
    <row r="1018" spans="1:12" outlineLevel="1" x14ac:dyDescent="0.25">
      <c r="A1018" s="64">
        <f t="shared" si="89"/>
        <v>47</v>
      </c>
      <c r="B1018" s="64" t="str">
        <f t="shared" si="87"/>
        <v/>
      </c>
      <c r="C1018" s="62">
        <f t="shared" si="90"/>
        <v>10</v>
      </c>
      <c r="D1018" s="62" t="str">
        <f t="shared" si="91"/>
        <v>C</v>
      </c>
      <c r="E1018" s="63">
        <v>4</v>
      </c>
      <c r="F1018" s="63">
        <v>27</v>
      </c>
      <c r="G1018" s="63"/>
      <c r="H1018" s="63">
        <v>40</v>
      </c>
      <c r="I1018" s="63">
        <v>42</v>
      </c>
      <c r="J1018" s="63"/>
      <c r="K1018" s="61">
        <v>10</v>
      </c>
      <c r="L1018" t="s">
        <v>153</v>
      </c>
    </row>
    <row r="1019" spans="1:12" outlineLevel="1" x14ac:dyDescent="0.25">
      <c r="A1019" s="64">
        <f t="shared" si="89"/>
        <v>47</v>
      </c>
      <c r="B1019" s="64" t="str">
        <f t="shared" si="87"/>
        <v/>
      </c>
      <c r="C1019" s="62">
        <f t="shared" si="90"/>
        <v>1</v>
      </c>
      <c r="D1019" s="62" t="str">
        <f t="shared" si="91"/>
        <v>D</v>
      </c>
      <c r="E1019" s="215">
        <v>19</v>
      </c>
      <c r="F1019" s="215">
        <v>5</v>
      </c>
      <c r="G1019" s="215">
        <v>33</v>
      </c>
      <c r="H1019" s="215">
        <v>20</v>
      </c>
      <c r="I1019" s="215">
        <v>25</v>
      </c>
      <c r="J1019" s="215">
        <v>39</v>
      </c>
      <c r="K1019" s="61">
        <v>1</v>
      </c>
      <c r="L1019" t="s">
        <v>154</v>
      </c>
    </row>
    <row r="1020" spans="1:12" outlineLevel="1" x14ac:dyDescent="0.25">
      <c r="A1020" s="64">
        <f t="shared" si="89"/>
        <v>47</v>
      </c>
      <c r="B1020" s="64" t="str">
        <f t="shared" si="87"/>
        <v/>
      </c>
      <c r="C1020" s="62">
        <f t="shared" si="90"/>
        <v>2</v>
      </c>
      <c r="D1020" s="62" t="str">
        <f t="shared" si="91"/>
        <v>D</v>
      </c>
      <c r="E1020" s="215">
        <v>7</v>
      </c>
      <c r="F1020" s="215">
        <v>10</v>
      </c>
      <c r="G1020" s="215">
        <v>42</v>
      </c>
      <c r="H1020" s="215">
        <v>24</v>
      </c>
      <c r="I1020" s="215">
        <v>43</v>
      </c>
      <c r="J1020" s="215"/>
      <c r="K1020" s="61">
        <v>2</v>
      </c>
      <c r="L1020" t="s">
        <v>154</v>
      </c>
    </row>
    <row r="1021" spans="1:12" outlineLevel="1" x14ac:dyDescent="0.25">
      <c r="A1021" s="64">
        <f t="shared" si="89"/>
        <v>47</v>
      </c>
      <c r="B1021" s="64" t="str">
        <f t="shared" si="87"/>
        <v/>
      </c>
      <c r="C1021" s="62">
        <f t="shared" si="90"/>
        <v>3</v>
      </c>
      <c r="D1021" s="62" t="str">
        <f t="shared" si="91"/>
        <v>D</v>
      </c>
      <c r="E1021" s="215">
        <v>1</v>
      </c>
      <c r="F1021" s="215">
        <v>18</v>
      </c>
      <c r="G1021" s="215">
        <v>28</v>
      </c>
      <c r="H1021" s="215">
        <v>9</v>
      </c>
      <c r="I1021" s="215">
        <v>16</v>
      </c>
      <c r="J1021" s="215">
        <v>34</v>
      </c>
      <c r="K1021" s="61">
        <v>3</v>
      </c>
      <c r="L1021" t="s">
        <v>154</v>
      </c>
    </row>
    <row r="1022" spans="1:12" outlineLevel="1" x14ac:dyDescent="0.25">
      <c r="A1022" s="64">
        <f t="shared" si="89"/>
        <v>47</v>
      </c>
      <c r="B1022" s="64" t="str">
        <f t="shared" si="87"/>
        <v/>
      </c>
      <c r="C1022" s="62">
        <f t="shared" si="90"/>
        <v>4</v>
      </c>
      <c r="D1022" s="62" t="str">
        <f t="shared" si="91"/>
        <v>D</v>
      </c>
      <c r="E1022" s="215">
        <v>3</v>
      </c>
      <c r="F1022" s="215">
        <v>32</v>
      </c>
      <c r="G1022" s="215"/>
      <c r="H1022" s="215">
        <v>17</v>
      </c>
      <c r="I1022" s="215">
        <v>47</v>
      </c>
      <c r="J1022" s="215"/>
      <c r="K1022" s="61">
        <v>4</v>
      </c>
      <c r="L1022" t="s">
        <v>154</v>
      </c>
    </row>
    <row r="1023" spans="1:12" outlineLevel="1" x14ac:dyDescent="0.25">
      <c r="A1023" s="64">
        <f t="shared" si="89"/>
        <v>47</v>
      </c>
      <c r="B1023" s="64" t="str">
        <f t="shared" si="87"/>
        <v/>
      </c>
      <c r="C1023" s="62">
        <f t="shared" si="90"/>
        <v>5</v>
      </c>
      <c r="D1023" s="62" t="str">
        <f t="shared" si="91"/>
        <v>D</v>
      </c>
      <c r="E1023" s="215">
        <v>4</v>
      </c>
      <c r="F1023" s="215">
        <v>13</v>
      </c>
      <c r="G1023" s="215"/>
      <c r="H1023" s="215">
        <v>6</v>
      </c>
      <c r="I1023" s="215">
        <v>21</v>
      </c>
      <c r="J1023" s="215"/>
      <c r="K1023" s="61">
        <v>5</v>
      </c>
      <c r="L1023" t="s">
        <v>154</v>
      </c>
    </row>
    <row r="1024" spans="1:12" outlineLevel="1" x14ac:dyDescent="0.25">
      <c r="A1024" s="64">
        <f t="shared" si="89"/>
        <v>47</v>
      </c>
      <c r="B1024" s="64" t="str">
        <f t="shared" si="87"/>
        <v/>
      </c>
      <c r="C1024" s="62">
        <f t="shared" si="90"/>
        <v>6</v>
      </c>
      <c r="D1024" s="62" t="str">
        <f t="shared" si="91"/>
        <v>D</v>
      </c>
      <c r="E1024" s="215">
        <v>46</v>
      </c>
      <c r="F1024" s="215">
        <v>14</v>
      </c>
      <c r="G1024" s="215"/>
      <c r="H1024" s="215">
        <v>27</v>
      </c>
      <c r="I1024" s="215">
        <v>37</v>
      </c>
      <c r="J1024" s="215"/>
      <c r="K1024" s="61">
        <v>6</v>
      </c>
      <c r="L1024" t="s">
        <v>154</v>
      </c>
    </row>
    <row r="1025" spans="1:13" outlineLevel="1" x14ac:dyDescent="0.25">
      <c r="A1025" s="64">
        <f t="shared" si="89"/>
        <v>47</v>
      </c>
      <c r="B1025" s="64" t="str">
        <f t="shared" si="87"/>
        <v/>
      </c>
      <c r="C1025" s="62">
        <f t="shared" si="90"/>
        <v>7</v>
      </c>
      <c r="D1025" s="62" t="str">
        <f t="shared" si="91"/>
        <v>D</v>
      </c>
      <c r="E1025" s="215">
        <v>8</v>
      </c>
      <c r="F1025" s="215">
        <v>44</v>
      </c>
      <c r="G1025" s="215"/>
      <c r="H1025" s="215">
        <v>11</v>
      </c>
      <c r="I1025" s="215">
        <v>23</v>
      </c>
      <c r="J1025" s="215"/>
      <c r="K1025" s="61">
        <v>7</v>
      </c>
      <c r="L1025" t="s">
        <v>154</v>
      </c>
    </row>
    <row r="1026" spans="1:13" outlineLevel="1" x14ac:dyDescent="0.25">
      <c r="A1026" s="64">
        <f t="shared" si="89"/>
        <v>47</v>
      </c>
      <c r="B1026" s="64" t="str">
        <f t="shared" si="87"/>
        <v/>
      </c>
      <c r="C1026" s="62">
        <f t="shared" si="90"/>
        <v>8</v>
      </c>
      <c r="D1026" s="62" t="str">
        <f t="shared" si="91"/>
        <v>D</v>
      </c>
      <c r="E1026" s="215">
        <v>22</v>
      </c>
      <c r="F1026" s="215">
        <v>40</v>
      </c>
      <c r="G1026" s="215">
        <v>2</v>
      </c>
      <c r="H1026" s="215">
        <v>12</v>
      </c>
      <c r="I1026" s="215">
        <v>35</v>
      </c>
      <c r="J1026" s="215">
        <v>29</v>
      </c>
      <c r="K1026" s="61">
        <v>8</v>
      </c>
      <c r="L1026" t="s">
        <v>154</v>
      </c>
    </row>
    <row r="1027" spans="1:13" outlineLevel="1" x14ac:dyDescent="0.25">
      <c r="A1027" s="64">
        <f t="shared" si="89"/>
        <v>47</v>
      </c>
      <c r="B1027" s="64" t="str">
        <f t="shared" si="87"/>
        <v/>
      </c>
      <c r="C1027" s="62">
        <f t="shared" si="90"/>
        <v>9</v>
      </c>
      <c r="D1027" s="62" t="str">
        <f t="shared" si="91"/>
        <v>D</v>
      </c>
      <c r="E1027" s="215">
        <v>15</v>
      </c>
      <c r="F1027" s="215">
        <v>30</v>
      </c>
      <c r="G1027" s="215"/>
      <c r="H1027" s="215">
        <v>38</v>
      </c>
      <c r="I1027" s="215">
        <v>45</v>
      </c>
      <c r="J1027" s="215"/>
      <c r="K1027" s="61">
        <v>9</v>
      </c>
      <c r="L1027" t="s">
        <v>154</v>
      </c>
    </row>
    <row r="1028" spans="1:13" ht="15.75" outlineLevel="1" thickBot="1" x14ac:dyDescent="0.3">
      <c r="A1028" s="64">
        <f t="shared" si="89"/>
        <v>47</v>
      </c>
      <c r="B1028" s="64" t="str">
        <f t="shared" si="87"/>
        <v/>
      </c>
      <c r="C1028" s="62">
        <f t="shared" si="90"/>
        <v>10</v>
      </c>
      <c r="D1028" s="62" t="str">
        <f t="shared" si="91"/>
        <v>D</v>
      </c>
      <c r="E1028" s="215">
        <v>36</v>
      </c>
      <c r="F1028" s="215">
        <v>41</v>
      </c>
      <c r="G1028" s="215"/>
      <c r="H1028" s="215">
        <v>26</v>
      </c>
      <c r="I1028" s="215">
        <v>31</v>
      </c>
      <c r="J1028" s="215"/>
      <c r="K1028" s="61">
        <v>10</v>
      </c>
      <c r="L1028" t="s">
        <v>154</v>
      </c>
    </row>
    <row r="1029" spans="1:13" ht="15.75" outlineLevel="1" thickTop="1" x14ac:dyDescent="0.25">
      <c r="A1029" s="52">
        <v>48</v>
      </c>
      <c r="B1029" s="52" t="str">
        <f t="shared" ref="B1029:B1092" si="92">IF(A1029&lt;&gt;$B$3,"",$B$3&amp;"-"&amp;D1029&amp;"-"&amp;C1029)</f>
        <v/>
      </c>
      <c r="C1029" s="58" t="str">
        <f t="shared" si="90"/>
        <v>T</v>
      </c>
      <c r="D1029" s="58" t="str">
        <f t="shared" si="91"/>
        <v>T</v>
      </c>
      <c r="E1029" s="59">
        <v>1</v>
      </c>
      <c r="F1029" s="59">
        <v>2</v>
      </c>
      <c r="G1029" s="59">
        <v>41</v>
      </c>
      <c r="H1029" s="59">
        <v>3</v>
      </c>
      <c r="I1029" s="59">
        <v>4</v>
      </c>
      <c r="J1029" s="59">
        <v>43</v>
      </c>
      <c r="K1029" s="61" t="s">
        <v>295</v>
      </c>
      <c r="L1029" t="s">
        <v>295</v>
      </c>
      <c r="M1029" s="186" t="s">
        <v>281</v>
      </c>
    </row>
    <row r="1030" spans="1:13" outlineLevel="1" x14ac:dyDescent="0.25">
      <c r="A1030" s="52">
        <f>A1029</f>
        <v>48</v>
      </c>
      <c r="B1030" s="52" t="str">
        <f t="shared" si="92"/>
        <v/>
      </c>
      <c r="C1030" s="58" t="str">
        <f t="shared" si="90"/>
        <v>T</v>
      </c>
      <c r="D1030" s="58" t="str">
        <f t="shared" si="91"/>
        <v>T</v>
      </c>
      <c r="E1030" s="59">
        <v>5</v>
      </c>
      <c r="F1030" s="59">
        <v>6</v>
      </c>
      <c r="G1030" s="59">
        <v>42</v>
      </c>
      <c r="H1030" s="59">
        <v>7</v>
      </c>
      <c r="I1030" s="59">
        <v>8</v>
      </c>
      <c r="J1030" s="59">
        <v>44</v>
      </c>
      <c r="K1030" s="61" t="s">
        <v>295</v>
      </c>
      <c r="L1030" t="s">
        <v>295</v>
      </c>
    </row>
    <row r="1031" spans="1:13" outlineLevel="1" x14ac:dyDescent="0.25">
      <c r="A1031" s="52">
        <f t="shared" ref="A1031:A1068" si="93">A1030</f>
        <v>48</v>
      </c>
      <c r="B1031" s="52" t="str">
        <f t="shared" si="92"/>
        <v/>
      </c>
      <c r="C1031" s="58" t="str">
        <f t="shared" si="90"/>
        <v>D</v>
      </c>
      <c r="D1031" s="58" t="str">
        <f t="shared" si="91"/>
        <v>D</v>
      </c>
      <c r="E1031" s="59">
        <v>9</v>
      </c>
      <c r="F1031" s="59">
        <v>10</v>
      </c>
      <c r="G1031" s="59"/>
      <c r="H1031" s="59">
        <v>11</v>
      </c>
      <c r="I1031" s="59">
        <v>12</v>
      </c>
      <c r="J1031" s="59"/>
      <c r="K1031" s="61" t="s">
        <v>154</v>
      </c>
      <c r="L1031" t="s">
        <v>154</v>
      </c>
    </row>
    <row r="1032" spans="1:13" outlineLevel="1" x14ac:dyDescent="0.25">
      <c r="A1032" s="52">
        <f t="shared" si="93"/>
        <v>48</v>
      </c>
      <c r="B1032" s="52" t="str">
        <f t="shared" si="92"/>
        <v/>
      </c>
      <c r="C1032" s="58" t="str">
        <f t="shared" si="90"/>
        <v>D</v>
      </c>
      <c r="D1032" s="58" t="str">
        <f t="shared" si="91"/>
        <v>D</v>
      </c>
      <c r="E1032" s="59">
        <v>13</v>
      </c>
      <c r="F1032" s="59">
        <v>14</v>
      </c>
      <c r="G1032" s="59"/>
      <c r="H1032" s="59">
        <v>15</v>
      </c>
      <c r="I1032" s="59">
        <v>16</v>
      </c>
      <c r="J1032" s="59"/>
      <c r="K1032" s="61" t="s">
        <v>154</v>
      </c>
      <c r="L1032" t="s">
        <v>154</v>
      </c>
    </row>
    <row r="1033" spans="1:13" outlineLevel="1" x14ac:dyDescent="0.25">
      <c r="A1033" s="52">
        <f t="shared" si="93"/>
        <v>48</v>
      </c>
      <c r="B1033" s="52" t="str">
        <f t="shared" si="92"/>
        <v/>
      </c>
      <c r="C1033" s="58" t="str">
        <f t="shared" si="90"/>
        <v>D</v>
      </c>
      <c r="D1033" s="58" t="str">
        <f t="shared" si="91"/>
        <v>D</v>
      </c>
      <c r="E1033" s="59">
        <v>17</v>
      </c>
      <c r="F1033" s="59">
        <v>18</v>
      </c>
      <c r="G1033" s="59"/>
      <c r="H1033" s="59">
        <v>19</v>
      </c>
      <c r="I1033" s="59">
        <v>20</v>
      </c>
      <c r="J1033" s="59"/>
      <c r="K1033" s="61" t="s">
        <v>154</v>
      </c>
      <c r="L1033" t="s">
        <v>154</v>
      </c>
    </row>
    <row r="1034" spans="1:13" outlineLevel="1" x14ac:dyDescent="0.25">
      <c r="A1034" s="52">
        <f t="shared" si="93"/>
        <v>48</v>
      </c>
      <c r="B1034" s="52" t="str">
        <f t="shared" si="92"/>
        <v/>
      </c>
      <c r="C1034" s="58" t="str">
        <f t="shared" si="90"/>
        <v>D</v>
      </c>
      <c r="D1034" s="58" t="str">
        <f t="shared" si="91"/>
        <v>D</v>
      </c>
      <c r="E1034" s="59">
        <v>21</v>
      </c>
      <c r="F1034" s="59">
        <v>22</v>
      </c>
      <c r="G1034" s="59"/>
      <c r="H1034" s="59">
        <v>23</v>
      </c>
      <c r="I1034" s="59">
        <v>24</v>
      </c>
      <c r="J1034" s="59"/>
      <c r="K1034" s="61" t="s">
        <v>154</v>
      </c>
      <c r="L1034" t="s">
        <v>154</v>
      </c>
    </row>
    <row r="1035" spans="1:13" outlineLevel="1" x14ac:dyDescent="0.25">
      <c r="A1035" s="52">
        <f t="shared" si="93"/>
        <v>48</v>
      </c>
      <c r="B1035" s="52" t="str">
        <f t="shared" si="92"/>
        <v/>
      </c>
      <c r="C1035" s="58" t="str">
        <f t="shared" si="90"/>
        <v>T</v>
      </c>
      <c r="D1035" s="58" t="str">
        <f t="shared" si="91"/>
        <v>T</v>
      </c>
      <c r="E1035" s="59">
        <v>25</v>
      </c>
      <c r="F1035" s="59">
        <v>26</v>
      </c>
      <c r="G1035" s="59">
        <v>45</v>
      </c>
      <c r="H1035" s="59">
        <v>27</v>
      </c>
      <c r="I1035" s="59">
        <v>28</v>
      </c>
      <c r="J1035" s="59">
        <v>47</v>
      </c>
      <c r="K1035" s="61" t="s">
        <v>295</v>
      </c>
      <c r="L1035" t="s">
        <v>295</v>
      </c>
    </row>
    <row r="1036" spans="1:13" outlineLevel="1" x14ac:dyDescent="0.25">
      <c r="A1036" s="52">
        <f t="shared" si="93"/>
        <v>48</v>
      </c>
      <c r="B1036" s="52" t="str">
        <f t="shared" si="92"/>
        <v/>
      </c>
      <c r="C1036" s="58" t="str">
        <f t="shared" si="90"/>
        <v>T</v>
      </c>
      <c r="D1036" s="58" t="str">
        <f t="shared" si="91"/>
        <v>T</v>
      </c>
      <c r="E1036" s="59">
        <v>29</v>
      </c>
      <c r="F1036" s="59">
        <v>30</v>
      </c>
      <c r="G1036" s="59">
        <v>46</v>
      </c>
      <c r="H1036" s="59">
        <v>31</v>
      </c>
      <c r="I1036" s="59">
        <v>32</v>
      </c>
      <c r="J1036" s="59">
        <v>48</v>
      </c>
      <c r="K1036" s="61" t="s">
        <v>295</v>
      </c>
      <c r="L1036" t="s">
        <v>295</v>
      </c>
    </row>
    <row r="1037" spans="1:13" outlineLevel="1" x14ac:dyDescent="0.25">
      <c r="A1037" s="52">
        <f t="shared" si="93"/>
        <v>48</v>
      </c>
      <c r="B1037" s="52" t="str">
        <f t="shared" si="92"/>
        <v/>
      </c>
      <c r="C1037" s="58" t="str">
        <f t="shared" si="90"/>
        <v>D</v>
      </c>
      <c r="D1037" s="58" t="str">
        <f t="shared" si="91"/>
        <v>D</v>
      </c>
      <c r="E1037" s="59">
        <v>33</v>
      </c>
      <c r="F1037" s="59">
        <v>34</v>
      </c>
      <c r="G1037" s="59"/>
      <c r="H1037" s="59">
        <v>35</v>
      </c>
      <c r="I1037" s="59">
        <v>36</v>
      </c>
      <c r="J1037" s="59"/>
      <c r="K1037" s="61" t="s">
        <v>154</v>
      </c>
      <c r="L1037" t="s">
        <v>154</v>
      </c>
    </row>
    <row r="1038" spans="1:13" outlineLevel="1" x14ac:dyDescent="0.25">
      <c r="A1038" s="52">
        <f t="shared" si="93"/>
        <v>48</v>
      </c>
      <c r="B1038" s="52" t="str">
        <f t="shared" si="92"/>
        <v/>
      </c>
      <c r="C1038" s="58" t="str">
        <f t="shared" si="90"/>
        <v>D</v>
      </c>
      <c r="D1038" s="58" t="str">
        <f t="shared" si="91"/>
        <v>D</v>
      </c>
      <c r="E1038" s="59">
        <v>37</v>
      </c>
      <c r="F1038" s="59">
        <v>38</v>
      </c>
      <c r="G1038" s="59"/>
      <c r="H1038" s="59">
        <v>39</v>
      </c>
      <c r="I1038" s="59">
        <v>40</v>
      </c>
      <c r="J1038" s="59"/>
      <c r="K1038" s="61" t="s">
        <v>154</v>
      </c>
      <c r="L1038" t="s">
        <v>154</v>
      </c>
    </row>
    <row r="1039" spans="1:13" outlineLevel="1" x14ac:dyDescent="0.25">
      <c r="A1039" s="52">
        <f t="shared" si="93"/>
        <v>48</v>
      </c>
      <c r="B1039" s="52" t="str">
        <f t="shared" si="92"/>
        <v/>
      </c>
      <c r="C1039" s="58">
        <f t="shared" si="90"/>
        <v>1</v>
      </c>
      <c r="D1039" s="58" t="str">
        <f t="shared" si="91"/>
        <v>B</v>
      </c>
      <c r="E1039" s="59">
        <v>21</v>
      </c>
      <c r="F1039" s="59">
        <v>16</v>
      </c>
      <c r="G1039" s="59">
        <v>18</v>
      </c>
      <c r="H1039" s="59">
        <v>22</v>
      </c>
      <c r="I1039" s="59">
        <v>36</v>
      </c>
      <c r="J1039" s="59">
        <v>13</v>
      </c>
      <c r="K1039" s="61">
        <v>1</v>
      </c>
      <c r="L1039" t="s">
        <v>152</v>
      </c>
    </row>
    <row r="1040" spans="1:13" outlineLevel="1" x14ac:dyDescent="0.25">
      <c r="A1040" s="52">
        <f t="shared" si="93"/>
        <v>48</v>
      </c>
      <c r="B1040" s="52" t="str">
        <f t="shared" si="92"/>
        <v/>
      </c>
      <c r="C1040" s="58">
        <f t="shared" si="90"/>
        <v>2</v>
      </c>
      <c r="D1040" s="58" t="str">
        <f t="shared" si="91"/>
        <v>B</v>
      </c>
      <c r="E1040" s="59">
        <v>38</v>
      </c>
      <c r="F1040" s="59">
        <v>10</v>
      </c>
      <c r="G1040" s="59">
        <v>19</v>
      </c>
      <c r="H1040" s="59">
        <v>15</v>
      </c>
      <c r="I1040" s="59">
        <v>20</v>
      </c>
      <c r="J1040" s="59">
        <v>34</v>
      </c>
      <c r="K1040" s="61">
        <v>2</v>
      </c>
      <c r="L1040" t="s">
        <v>152</v>
      </c>
    </row>
    <row r="1041" spans="1:12" outlineLevel="1" x14ac:dyDescent="0.25">
      <c r="A1041" s="52">
        <f t="shared" si="93"/>
        <v>48</v>
      </c>
      <c r="B1041" s="52" t="str">
        <f t="shared" si="92"/>
        <v/>
      </c>
      <c r="C1041" s="58">
        <f t="shared" si="90"/>
        <v>3</v>
      </c>
      <c r="D1041" s="58" t="str">
        <f t="shared" si="91"/>
        <v>B</v>
      </c>
      <c r="E1041" s="59">
        <v>7</v>
      </c>
      <c r="F1041" s="59">
        <v>26</v>
      </c>
      <c r="G1041" s="59"/>
      <c r="H1041" s="59">
        <v>45</v>
      </c>
      <c r="I1041" s="59">
        <v>2</v>
      </c>
      <c r="J1041" s="59"/>
      <c r="K1041" s="61">
        <v>3</v>
      </c>
      <c r="L1041" t="s">
        <v>152</v>
      </c>
    </row>
    <row r="1042" spans="1:12" outlineLevel="1" x14ac:dyDescent="0.25">
      <c r="A1042" s="52">
        <f t="shared" si="93"/>
        <v>48</v>
      </c>
      <c r="B1042" s="52" t="str">
        <f t="shared" si="92"/>
        <v/>
      </c>
      <c r="C1042" s="58">
        <f t="shared" si="90"/>
        <v>4</v>
      </c>
      <c r="D1042" s="58" t="str">
        <f t="shared" si="91"/>
        <v>B</v>
      </c>
      <c r="E1042" s="59">
        <v>48</v>
      </c>
      <c r="F1042" s="59">
        <v>29</v>
      </c>
      <c r="G1042" s="59"/>
      <c r="H1042" s="59">
        <v>44</v>
      </c>
      <c r="I1042" s="59">
        <v>28</v>
      </c>
      <c r="J1042" s="59"/>
      <c r="K1042" s="61">
        <v>4</v>
      </c>
      <c r="L1042" t="s">
        <v>152</v>
      </c>
    </row>
    <row r="1043" spans="1:12" outlineLevel="1" x14ac:dyDescent="0.25">
      <c r="A1043" s="52">
        <f t="shared" si="93"/>
        <v>48</v>
      </c>
      <c r="B1043" s="52" t="str">
        <f t="shared" si="92"/>
        <v/>
      </c>
      <c r="C1043" s="58">
        <f t="shared" si="90"/>
        <v>5</v>
      </c>
      <c r="D1043" s="58" t="str">
        <f t="shared" si="91"/>
        <v>B</v>
      </c>
      <c r="E1043" s="59">
        <v>1</v>
      </c>
      <c r="F1043" s="59">
        <v>31</v>
      </c>
      <c r="G1043" s="59"/>
      <c r="H1043" s="59">
        <v>27</v>
      </c>
      <c r="I1043" s="59">
        <v>5</v>
      </c>
      <c r="J1043" s="59"/>
      <c r="K1043" s="61">
        <v>5</v>
      </c>
      <c r="L1043" t="s">
        <v>152</v>
      </c>
    </row>
    <row r="1044" spans="1:12" outlineLevel="1" x14ac:dyDescent="0.25">
      <c r="A1044" s="52">
        <f t="shared" si="93"/>
        <v>48</v>
      </c>
      <c r="B1044" s="52" t="str">
        <f t="shared" si="92"/>
        <v/>
      </c>
      <c r="C1044" s="58">
        <f t="shared" si="90"/>
        <v>6</v>
      </c>
      <c r="D1044" s="58" t="str">
        <f t="shared" si="91"/>
        <v>B</v>
      </c>
      <c r="E1044" s="59">
        <v>33</v>
      </c>
      <c r="F1044" s="59">
        <v>17</v>
      </c>
      <c r="G1044" s="59">
        <v>39</v>
      </c>
      <c r="H1044" s="59">
        <v>11</v>
      </c>
      <c r="I1044" s="59">
        <v>14</v>
      </c>
      <c r="J1044" s="59">
        <v>9</v>
      </c>
      <c r="K1044" s="61">
        <v>6</v>
      </c>
      <c r="L1044" t="s">
        <v>152</v>
      </c>
    </row>
    <row r="1045" spans="1:12" outlineLevel="1" x14ac:dyDescent="0.25">
      <c r="A1045" s="52">
        <f t="shared" si="93"/>
        <v>48</v>
      </c>
      <c r="B1045" s="52" t="str">
        <f t="shared" si="92"/>
        <v/>
      </c>
      <c r="C1045" s="58">
        <f t="shared" si="90"/>
        <v>7</v>
      </c>
      <c r="D1045" s="58" t="str">
        <f t="shared" si="91"/>
        <v>B</v>
      </c>
      <c r="E1045" s="59">
        <v>12</v>
      </c>
      <c r="F1045" s="59">
        <v>37</v>
      </c>
      <c r="G1045" s="59">
        <v>24</v>
      </c>
      <c r="H1045" s="59">
        <v>35</v>
      </c>
      <c r="I1045" s="59">
        <v>40</v>
      </c>
      <c r="J1045" s="59">
        <v>23</v>
      </c>
      <c r="K1045" s="61">
        <v>7</v>
      </c>
      <c r="L1045" t="s">
        <v>152</v>
      </c>
    </row>
    <row r="1046" spans="1:12" outlineLevel="1" x14ac:dyDescent="0.25">
      <c r="A1046" s="52">
        <f t="shared" si="93"/>
        <v>48</v>
      </c>
      <c r="B1046" s="52" t="str">
        <f t="shared" si="92"/>
        <v/>
      </c>
      <c r="C1046" s="58">
        <f t="shared" si="90"/>
        <v>8</v>
      </c>
      <c r="D1046" s="58" t="str">
        <f t="shared" si="91"/>
        <v>B</v>
      </c>
      <c r="E1046" s="59">
        <v>6</v>
      </c>
      <c r="F1046" s="59">
        <v>41</v>
      </c>
      <c r="G1046" s="59"/>
      <c r="H1046" s="59">
        <v>43</v>
      </c>
      <c r="I1046" s="59">
        <v>32</v>
      </c>
      <c r="J1046" s="59"/>
      <c r="K1046" s="61">
        <v>8</v>
      </c>
      <c r="L1046" t="s">
        <v>152</v>
      </c>
    </row>
    <row r="1047" spans="1:12" outlineLevel="1" x14ac:dyDescent="0.25">
      <c r="A1047" s="52">
        <f t="shared" si="93"/>
        <v>48</v>
      </c>
      <c r="B1047" s="52" t="str">
        <f t="shared" si="92"/>
        <v/>
      </c>
      <c r="C1047" s="58">
        <f t="shared" si="90"/>
        <v>9</v>
      </c>
      <c r="D1047" s="58" t="str">
        <f t="shared" si="91"/>
        <v>B</v>
      </c>
      <c r="E1047" s="59">
        <v>30</v>
      </c>
      <c r="F1047" s="59">
        <v>42</v>
      </c>
      <c r="G1047" s="59"/>
      <c r="H1047" s="59">
        <v>4</v>
      </c>
      <c r="I1047" s="59">
        <v>47</v>
      </c>
      <c r="J1047" s="59"/>
      <c r="K1047" s="61">
        <v>9</v>
      </c>
      <c r="L1047" t="s">
        <v>152</v>
      </c>
    </row>
    <row r="1048" spans="1:12" outlineLevel="1" x14ac:dyDescent="0.25">
      <c r="A1048" s="52">
        <f t="shared" si="93"/>
        <v>48</v>
      </c>
      <c r="B1048" s="52" t="str">
        <f t="shared" si="92"/>
        <v/>
      </c>
      <c r="C1048" s="58">
        <f t="shared" si="90"/>
        <v>10</v>
      </c>
      <c r="D1048" s="58" t="str">
        <f t="shared" si="91"/>
        <v>B</v>
      </c>
      <c r="E1048" s="59">
        <v>25</v>
      </c>
      <c r="F1048" s="59">
        <v>46</v>
      </c>
      <c r="G1048" s="59"/>
      <c r="H1048" s="59">
        <v>3</v>
      </c>
      <c r="I1048" s="59">
        <v>8</v>
      </c>
      <c r="J1048" s="59"/>
      <c r="K1048" s="61">
        <v>10</v>
      </c>
      <c r="L1048" t="s">
        <v>152</v>
      </c>
    </row>
    <row r="1049" spans="1:12" outlineLevel="1" x14ac:dyDescent="0.25">
      <c r="A1049" s="52">
        <f t="shared" si="93"/>
        <v>48</v>
      </c>
      <c r="B1049" s="52" t="str">
        <f t="shared" si="92"/>
        <v/>
      </c>
      <c r="C1049" s="58">
        <f t="shared" si="90"/>
        <v>1</v>
      </c>
      <c r="D1049" s="58" t="str">
        <f t="shared" si="91"/>
        <v>C</v>
      </c>
      <c r="E1049" s="59">
        <v>29</v>
      </c>
      <c r="F1049" s="59">
        <v>33</v>
      </c>
      <c r="G1049" s="59">
        <v>2</v>
      </c>
      <c r="H1049" s="59">
        <v>5</v>
      </c>
      <c r="I1049" s="59">
        <v>47</v>
      </c>
      <c r="J1049" s="59">
        <v>41</v>
      </c>
      <c r="K1049" s="61">
        <v>1</v>
      </c>
      <c r="L1049" t="s">
        <v>153</v>
      </c>
    </row>
    <row r="1050" spans="1:12" outlineLevel="1" x14ac:dyDescent="0.25">
      <c r="A1050" s="52">
        <f t="shared" si="93"/>
        <v>48</v>
      </c>
      <c r="B1050" s="52" t="str">
        <f t="shared" si="92"/>
        <v/>
      </c>
      <c r="C1050" s="58">
        <f t="shared" si="90"/>
        <v>2</v>
      </c>
      <c r="D1050" s="58" t="str">
        <f t="shared" si="91"/>
        <v>C</v>
      </c>
      <c r="E1050" s="59">
        <v>19</v>
      </c>
      <c r="F1050" s="59">
        <v>36</v>
      </c>
      <c r="G1050" s="59">
        <v>11</v>
      </c>
      <c r="H1050" s="59">
        <v>10</v>
      </c>
      <c r="I1050" s="59">
        <v>23</v>
      </c>
      <c r="J1050" s="59">
        <v>48</v>
      </c>
      <c r="K1050" s="61">
        <v>2</v>
      </c>
      <c r="L1050" t="s">
        <v>153</v>
      </c>
    </row>
    <row r="1051" spans="1:12" outlineLevel="1" x14ac:dyDescent="0.25">
      <c r="A1051" s="52">
        <f t="shared" si="93"/>
        <v>48</v>
      </c>
      <c r="B1051" s="52" t="str">
        <f t="shared" si="92"/>
        <v/>
      </c>
      <c r="C1051" s="58">
        <f t="shared" si="90"/>
        <v>3</v>
      </c>
      <c r="D1051" s="58" t="str">
        <f t="shared" si="91"/>
        <v>C</v>
      </c>
      <c r="E1051" s="59">
        <v>9</v>
      </c>
      <c r="F1051" s="59">
        <v>18</v>
      </c>
      <c r="G1051" s="59"/>
      <c r="H1051" s="59">
        <v>16</v>
      </c>
      <c r="I1051" s="59">
        <v>27</v>
      </c>
      <c r="J1051" s="59"/>
      <c r="K1051" s="61">
        <v>3</v>
      </c>
      <c r="L1051" t="s">
        <v>153</v>
      </c>
    </row>
    <row r="1052" spans="1:12" outlineLevel="1" x14ac:dyDescent="0.25">
      <c r="A1052" s="52">
        <f t="shared" si="93"/>
        <v>48</v>
      </c>
      <c r="B1052" s="52" t="str">
        <f t="shared" si="92"/>
        <v/>
      </c>
      <c r="C1052" s="58">
        <f t="shared" si="90"/>
        <v>4</v>
      </c>
      <c r="D1052" s="58" t="str">
        <f t="shared" si="91"/>
        <v>C</v>
      </c>
      <c r="E1052" s="59">
        <v>13</v>
      </c>
      <c r="F1052" s="59">
        <v>22</v>
      </c>
      <c r="G1052" s="59"/>
      <c r="H1052" s="59">
        <v>20</v>
      </c>
      <c r="I1052" s="59">
        <v>31</v>
      </c>
      <c r="J1052" s="59"/>
      <c r="K1052" s="61">
        <v>4</v>
      </c>
      <c r="L1052" t="s">
        <v>153</v>
      </c>
    </row>
    <row r="1053" spans="1:12" outlineLevel="1" x14ac:dyDescent="0.25">
      <c r="A1053" s="52">
        <f t="shared" si="93"/>
        <v>48</v>
      </c>
      <c r="B1053" s="52" t="str">
        <f t="shared" si="92"/>
        <v/>
      </c>
      <c r="C1053" s="58">
        <f t="shared" si="90"/>
        <v>5</v>
      </c>
      <c r="D1053" s="58" t="str">
        <f t="shared" si="91"/>
        <v>C</v>
      </c>
      <c r="E1053" s="59">
        <v>17</v>
      </c>
      <c r="F1053" s="59">
        <v>26</v>
      </c>
      <c r="G1053" s="59"/>
      <c r="H1053" s="59">
        <v>24</v>
      </c>
      <c r="I1053" s="59">
        <v>35</v>
      </c>
      <c r="J1053" s="59"/>
      <c r="K1053" s="61">
        <v>5</v>
      </c>
      <c r="L1053" t="s">
        <v>153</v>
      </c>
    </row>
    <row r="1054" spans="1:12" outlineLevel="1" x14ac:dyDescent="0.25">
      <c r="A1054" s="52">
        <f t="shared" si="93"/>
        <v>48</v>
      </c>
      <c r="B1054" s="52" t="str">
        <f t="shared" si="92"/>
        <v/>
      </c>
      <c r="C1054" s="58">
        <f t="shared" si="90"/>
        <v>6</v>
      </c>
      <c r="D1054" s="58" t="str">
        <f t="shared" si="91"/>
        <v>C</v>
      </c>
      <c r="E1054" s="59">
        <v>21</v>
      </c>
      <c r="F1054" s="59">
        <v>30</v>
      </c>
      <c r="G1054" s="59">
        <v>6</v>
      </c>
      <c r="H1054" s="59">
        <v>38</v>
      </c>
      <c r="I1054" s="59">
        <v>39</v>
      </c>
      <c r="J1054" s="59">
        <v>45</v>
      </c>
      <c r="K1054" s="61">
        <v>6</v>
      </c>
      <c r="L1054" t="s">
        <v>153</v>
      </c>
    </row>
    <row r="1055" spans="1:12" outlineLevel="1" x14ac:dyDescent="0.25">
      <c r="A1055" s="52">
        <f t="shared" si="93"/>
        <v>48</v>
      </c>
      <c r="B1055" s="52" t="str">
        <f t="shared" si="92"/>
        <v/>
      </c>
      <c r="C1055" s="58">
        <f t="shared" si="90"/>
        <v>7</v>
      </c>
      <c r="D1055" s="58" t="str">
        <f t="shared" si="91"/>
        <v>C</v>
      </c>
      <c r="E1055" s="59">
        <v>25</v>
      </c>
      <c r="F1055" s="59">
        <v>34</v>
      </c>
      <c r="G1055" s="59">
        <v>4</v>
      </c>
      <c r="H1055" s="59">
        <v>32</v>
      </c>
      <c r="I1055" s="59">
        <v>43</v>
      </c>
      <c r="J1055" s="59">
        <v>15</v>
      </c>
      <c r="K1055" s="61">
        <v>7</v>
      </c>
      <c r="L1055" t="s">
        <v>153</v>
      </c>
    </row>
    <row r="1056" spans="1:12" outlineLevel="1" x14ac:dyDescent="0.25">
      <c r="A1056" s="52">
        <f t="shared" si="93"/>
        <v>48</v>
      </c>
      <c r="B1056" s="52" t="str">
        <f t="shared" si="92"/>
        <v/>
      </c>
      <c r="C1056" s="58">
        <f t="shared" si="90"/>
        <v>8</v>
      </c>
      <c r="D1056" s="58" t="str">
        <f t="shared" si="91"/>
        <v>C</v>
      </c>
      <c r="E1056" s="59">
        <v>1</v>
      </c>
      <c r="F1056" s="59">
        <v>12</v>
      </c>
      <c r="G1056" s="59"/>
      <c r="H1056" s="59">
        <v>8</v>
      </c>
      <c r="I1056" s="59">
        <v>14</v>
      </c>
      <c r="J1056" s="59"/>
      <c r="K1056" s="61">
        <v>8</v>
      </c>
      <c r="L1056" t="s">
        <v>153</v>
      </c>
    </row>
    <row r="1057" spans="1:13" outlineLevel="1" x14ac:dyDescent="0.25">
      <c r="A1057" s="52">
        <f t="shared" si="93"/>
        <v>48</v>
      </c>
      <c r="B1057" s="52" t="str">
        <f t="shared" si="92"/>
        <v/>
      </c>
      <c r="C1057" s="58">
        <f t="shared" si="90"/>
        <v>9</v>
      </c>
      <c r="D1057" s="58" t="str">
        <f t="shared" si="91"/>
        <v>C</v>
      </c>
      <c r="E1057" s="59">
        <v>28</v>
      </c>
      <c r="F1057" s="59">
        <v>42</v>
      </c>
      <c r="G1057" s="59"/>
      <c r="H1057" s="59">
        <v>3</v>
      </c>
      <c r="I1057" s="59">
        <v>40</v>
      </c>
      <c r="J1057" s="59"/>
      <c r="K1057" s="61">
        <v>9</v>
      </c>
      <c r="L1057" t="s">
        <v>153</v>
      </c>
    </row>
    <row r="1058" spans="1:13" outlineLevel="1" x14ac:dyDescent="0.25">
      <c r="A1058" s="52">
        <f t="shared" si="93"/>
        <v>48</v>
      </c>
      <c r="B1058" s="52" t="str">
        <f t="shared" si="92"/>
        <v/>
      </c>
      <c r="C1058" s="58">
        <f t="shared" si="90"/>
        <v>10</v>
      </c>
      <c r="D1058" s="58" t="str">
        <f t="shared" si="91"/>
        <v>C</v>
      </c>
      <c r="E1058" s="59">
        <v>37</v>
      </c>
      <c r="F1058" s="59">
        <v>46</v>
      </c>
      <c r="G1058" s="59"/>
      <c r="H1058" s="59">
        <v>7</v>
      </c>
      <c r="I1058" s="59">
        <v>44</v>
      </c>
      <c r="J1058" s="59"/>
      <c r="K1058" s="61">
        <v>10</v>
      </c>
      <c r="L1058" t="s">
        <v>153</v>
      </c>
    </row>
    <row r="1059" spans="1:13" outlineLevel="1" x14ac:dyDescent="0.25">
      <c r="A1059" s="52">
        <f t="shared" si="93"/>
        <v>48</v>
      </c>
      <c r="B1059" s="52" t="str">
        <f t="shared" si="92"/>
        <v/>
      </c>
      <c r="C1059" s="58">
        <f t="shared" si="90"/>
        <v>1</v>
      </c>
      <c r="D1059" s="58" t="str">
        <f t="shared" si="91"/>
        <v>D</v>
      </c>
      <c r="E1059" s="59">
        <v>8</v>
      </c>
      <c r="F1059" s="59">
        <v>44</v>
      </c>
      <c r="G1059" s="59">
        <v>1</v>
      </c>
      <c r="H1059" s="59">
        <v>12</v>
      </c>
      <c r="I1059" s="59">
        <v>16</v>
      </c>
      <c r="J1059" s="59">
        <v>20</v>
      </c>
      <c r="K1059" s="61">
        <v>1</v>
      </c>
      <c r="L1059" t="s">
        <v>154</v>
      </c>
    </row>
    <row r="1060" spans="1:13" outlineLevel="1" x14ac:dyDescent="0.25">
      <c r="A1060" s="52">
        <f t="shared" si="93"/>
        <v>48</v>
      </c>
      <c r="B1060" s="52" t="str">
        <f t="shared" si="92"/>
        <v/>
      </c>
      <c r="C1060" s="58">
        <f t="shared" si="90"/>
        <v>2</v>
      </c>
      <c r="D1060" s="58" t="str">
        <f t="shared" si="91"/>
        <v>D</v>
      </c>
      <c r="E1060" s="59">
        <v>26</v>
      </c>
      <c r="F1060" s="59">
        <v>18</v>
      </c>
      <c r="G1060" s="59">
        <v>14</v>
      </c>
      <c r="H1060" s="59">
        <v>11</v>
      </c>
      <c r="I1060" s="59">
        <v>45</v>
      </c>
      <c r="J1060" s="59">
        <v>10</v>
      </c>
      <c r="K1060" s="61">
        <v>2</v>
      </c>
      <c r="L1060" t="s">
        <v>154</v>
      </c>
    </row>
    <row r="1061" spans="1:13" outlineLevel="1" x14ac:dyDescent="0.25">
      <c r="A1061" s="52">
        <f t="shared" si="93"/>
        <v>48</v>
      </c>
      <c r="B1061" s="52" t="str">
        <f t="shared" si="92"/>
        <v/>
      </c>
      <c r="C1061" s="58">
        <f t="shared" si="90"/>
        <v>3</v>
      </c>
      <c r="D1061" s="58" t="str">
        <f t="shared" si="91"/>
        <v>D</v>
      </c>
      <c r="E1061" s="59">
        <v>17</v>
      </c>
      <c r="F1061" s="59">
        <v>28</v>
      </c>
      <c r="G1061" s="59">
        <v>3</v>
      </c>
      <c r="H1061" s="59">
        <v>9</v>
      </c>
      <c r="I1061" s="59">
        <v>22</v>
      </c>
      <c r="J1061" s="59">
        <v>13</v>
      </c>
      <c r="K1061" s="61">
        <v>3</v>
      </c>
      <c r="L1061" t="s">
        <v>154</v>
      </c>
    </row>
    <row r="1062" spans="1:13" outlineLevel="1" x14ac:dyDescent="0.25">
      <c r="A1062" s="52">
        <f t="shared" si="93"/>
        <v>48</v>
      </c>
      <c r="B1062" s="52" t="str">
        <f t="shared" si="92"/>
        <v/>
      </c>
      <c r="C1062" s="58">
        <f t="shared" ref="C1062:C1125" si="94">K1062</f>
        <v>4</v>
      </c>
      <c r="D1062" s="58" t="str">
        <f t="shared" ref="D1062:D1125" si="95">IF(C1062="","",L1062)</f>
        <v>D</v>
      </c>
      <c r="E1062" s="59">
        <v>45</v>
      </c>
      <c r="F1062" s="59">
        <v>48</v>
      </c>
      <c r="G1062" s="59"/>
      <c r="H1062" s="59">
        <v>19</v>
      </c>
      <c r="I1062" s="59">
        <v>32</v>
      </c>
      <c r="J1062" s="59"/>
      <c r="K1062" s="61">
        <v>4</v>
      </c>
      <c r="L1062" t="s">
        <v>154</v>
      </c>
    </row>
    <row r="1063" spans="1:13" outlineLevel="1" x14ac:dyDescent="0.25">
      <c r="A1063" s="52">
        <f t="shared" si="93"/>
        <v>48</v>
      </c>
      <c r="B1063" s="52" t="str">
        <f t="shared" si="92"/>
        <v/>
      </c>
      <c r="C1063" s="58">
        <f t="shared" si="94"/>
        <v>5</v>
      </c>
      <c r="D1063" s="58" t="str">
        <f t="shared" si="95"/>
        <v>D</v>
      </c>
      <c r="E1063" s="59">
        <v>15</v>
      </c>
      <c r="F1063" s="59">
        <v>30</v>
      </c>
      <c r="G1063" s="59"/>
      <c r="H1063" s="59">
        <v>23</v>
      </c>
      <c r="I1063" s="59">
        <v>36</v>
      </c>
      <c r="J1063" s="59"/>
      <c r="K1063" s="61">
        <v>5</v>
      </c>
      <c r="L1063" t="s">
        <v>154</v>
      </c>
    </row>
    <row r="1064" spans="1:13" outlineLevel="1" x14ac:dyDescent="0.25">
      <c r="A1064" s="52">
        <f t="shared" si="93"/>
        <v>48</v>
      </c>
      <c r="B1064" s="52" t="str">
        <f t="shared" si="92"/>
        <v/>
      </c>
      <c r="C1064" s="58">
        <f t="shared" si="94"/>
        <v>6</v>
      </c>
      <c r="D1064" s="58" t="str">
        <f t="shared" si="95"/>
        <v>D</v>
      </c>
      <c r="E1064" s="59">
        <v>29</v>
      </c>
      <c r="F1064" s="59">
        <v>40</v>
      </c>
      <c r="G1064" s="59"/>
      <c r="H1064" s="59">
        <v>21</v>
      </c>
      <c r="I1064" s="59">
        <v>34</v>
      </c>
      <c r="J1064" s="59"/>
      <c r="K1064" s="61">
        <v>6</v>
      </c>
      <c r="L1064" t="s">
        <v>154</v>
      </c>
    </row>
    <row r="1065" spans="1:13" outlineLevel="1" x14ac:dyDescent="0.25">
      <c r="A1065" s="52">
        <f t="shared" si="93"/>
        <v>48</v>
      </c>
      <c r="B1065" s="52" t="str">
        <f t="shared" si="92"/>
        <v/>
      </c>
      <c r="C1065" s="58">
        <f t="shared" si="94"/>
        <v>7</v>
      </c>
      <c r="D1065" s="58" t="str">
        <f t="shared" si="95"/>
        <v>D</v>
      </c>
      <c r="E1065" s="59">
        <v>25</v>
      </c>
      <c r="F1065" s="59">
        <v>38</v>
      </c>
      <c r="G1065" s="59"/>
      <c r="H1065" s="59">
        <v>5</v>
      </c>
      <c r="I1065" s="59">
        <v>41</v>
      </c>
      <c r="J1065" s="59"/>
      <c r="K1065" s="61">
        <v>7</v>
      </c>
      <c r="L1065" t="s">
        <v>154</v>
      </c>
    </row>
    <row r="1066" spans="1:13" outlineLevel="1" x14ac:dyDescent="0.25">
      <c r="A1066" s="52">
        <f t="shared" si="93"/>
        <v>48</v>
      </c>
      <c r="B1066" s="52" t="str">
        <f t="shared" si="92"/>
        <v/>
      </c>
      <c r="C1066" s="58">
        <f t="shared" si="94"/>
        <v>8</v>
      </c>
      <c r="D1066" s="58" t="str">
        <f t="shared" si="95"/>
        <v>D</v>
      </c>
      <c r="E1066" s="59">
        <v>27</v>
      </c>
      <c r="F1066" s="59">
        <v>42</v>
      </c>
      <c r="G1066" s="59">
        <v>24</v>
      </c>
      <c r="H1066" s="59">
        <v>35</v>
      </c>
      <c r="I1066" s="59">
        <v>31</v>
      </c>
      <c r="J1066" s="59">
        <v>7</v>
      </c>
      <c r="K1066" s="61">
        <v>8</v>
      </c>
      <c r="L1066" t="s">
        <v>154</v>
      </c>
    </row>
    <row r="1067" spans="1:13" outlineLevel="1" x14ac:dyDescent="0.25">
      <c r="A1067" s="52">
        <f t="shared" si="93"/>
        <v>48</v>
      </c>
      <c r="B1067" s="52" t="str">
        <f t="shared" si="92"/>
        <v/>
      </c>
      <c r="C1067" s="58">
        <f t="shared" si="94"/>
        <v>9</v>
      </c>
      <c r="D1067" s="58" t="str">
        <f t="shared" si="95"/>
        <v>D</v>
      </c>
      <c r="E1067" s="59">
        <v>33</v>
      </c>
      <c r="F1067" s="59">
        <v>46</v>
      </c>
      <c r="G1067" s="59"/>
      <c r="H1067" s="59">
        <v>4</v>
      </c>
      <c r="I1067" s="59">
        <v>39</v>
      </c>
      <c r="J1067" s="59"/>
      <c r="K1067" s="61">
        <v>9</v>
      </c>
      <c r="L1067" t="s">
        <v>154</v>
      </c>
    </row>
    <row r="1068" spans="1:13" ht="15.75" outlineLevel="1" thickBot="1" x14ac:dyDescent="0.3">
      <c r="A1068" s="52">
        <f t="shared" si="93"/>
        <v>48</v>
      </c>
      <c r="B1068" s="52" t="str">
        <f t="shared" si="92"/>
        <v/>
      </c>
      <c r="C1068" s="58">
        <f t="shared" si="94"/>
        <v>10</v>
      </c>
      <c r="D1068" s="58" t="str">
        <f t="shared" si="95"/>
        <v>D</v>
      </c>
      <c r="E1068" s="59">
        <v>2</v>
      </c>
      <c r="F1068" s="59">
        <v>37</v>
      </c>
      <c r="G1068" s="59"/>
      <c r="H1068" s="59">
        <v>6</v>
      </c>
      <c r="I1068" s="59">
        <v>43</v>
      </c>
      <c r="J1068" s="59"/>
      <c r="K1068" s="61">
        <v>10</v>
      </c>
      <c r="L1068" t="s">
        <v>154</v>
      </c>
    </row>
    <row r="1069" spans="1:13" ht="15.75" outlineLevel="1" thickTop="1" x14ac:dyDescent="0.25">
      <c r="A1069" s="64">
        <v>49</v>
      </c>
      <c r="B1069" s="64" t="str">
        <f t="shared" si="92"/>
        <v/>
      </c>
      <c r="C1069" s="62">
        <f t="shared" si="94"/>
        <v>1</v>
      </c>
      <c r="D1069" s="62" t="str">
        <f t="shared" si="95"/>
        <v>A</v>
      </c>
      <c r="E1069" s="63">
        <v>1</v>
      </c>
      <c r="F1069" s="63">
        <v>2</v>
      </c>
      <c r="G1069" s="63">
        <v>49</v>
      </c>
      <c r="H1069" s="63">
        <v>3</v>
      </c>
      <c r="I1069" s="63">
        <v>4</v>
      </c>
      <c r="J1069" s="63">
        <v>41</v>
      </c>
      <c r="K1069" s="61">
        <v>1</v>
      </c>
      <c r="L1069" t="s">
        <v>151</v>
      </c>
      <c r="M1069" s="186" t="s">
        <v>281</v>
      </c>
    </row>
    <row r="1070" spans="1:13" outlineLevel="1" x14ac:dyDescent="0.25">
      <c r="A1070" s="64">
        <f t="shared" ref="A1070:A1108" si="96">A1069</f>
        <v>49</v>
      </c>
      <c r="B1070" s="64" t="str">
        <f t="shared" si="92"/>
        <v/>
      </c>
      <c r="C1070" s="62">
        <f t="shared" si="94"/>
        <v>2</v>
      </c>
      <c r="D1070" s="62" t="str">
        <f t="shared" si="95"/>
        <v>A</v>
      </c>
      <c r="E1070" s="63">
        <v>5</v>
      </c>
      <c r="F1070" s="63">
        <v>6</v>
      </c>
      <c r="G1070" s="63">
        <v>48</v>
      </c>
      <c r="H1070" s="63">
        <v>7</v>
      </c>
      <c r="I1070" s="63">
        <v>8</v>
      </c>
      <c r="J1070" s="63">
        <v>42</v>
      </c>
      <c r="K1070" s="61">
        <v>2</v>
      </c>
      <c r="L1070" t="s">
        <v>151</v>
      </c>
    </row>
    <row r="1071" spans="1:13" outlineLevel="1" x14ac:dyDescent="0.25">
      <c r="A1071" s="64">
        <f t="shared" si="96"/>
        <v>49</v>
      </c>
      <c r="B1071" s="64" t="str">
        <f t="shared" si="92"/>
        <v/>
      </c>
      <c r="C1071" s="62">
        <f t="shared" si="94"/>
        <v>3</v>
      </c>
      <c r="D1071" s="62" t="str">
        <f t="shared" si="95"/>
        <v>A</v>
      </c>
      <c r="E1071" s="63">
        <v>9</v>
      </c>
      <c r="F1071" s="63">
        <v>10</v>
      </c>
      <c r="G1071" s="63"/>
      <c r="H1071" s="63">
        <v>11</v>
      </c>
      <c r="I1071" s="63">
        <v>12</v>
      </c>
      <c r="J1071" s="63"/>
      <c r="K1071" s="61">
        <v>3</v>
      </c>
      <c r="L1071" t="s">
        <v>151</v>
      </c>
    </row>
    <row r="1072" spans="1:13" outlineLevel="1" x14ac:dyDescent="0.25">
      <c r="A1072" s="64">
        <f t="shared" si="96"/>
        <v>49</v>
      </c>
      <c r="B1072" s="64" t="str">
        <f t="shared" si="92"/>
        <v/>
      </c>
      <c r="C1072" s="62">
        <f t="shared" si="94"/>
        <v>4</v>
      </c>
      <c r="D1072" s="62" t="str">
        <f t="shared" si="95"/>
        <v>A</v>
      </c>
      <c r="E1072" s="63">
        <v>13</v>
      </c>
      <c r="F1072" s="63">
        <v>14</v>
      </c>
      <c r="G1072" s="63"/>
      <c r="H1072" s="63">
        <v>15</v>
      </c>
      <c r="I1072" s="63">
        <v>16</v>
      </c>
      <c r="J1072" s="63"/>
      <c r="K1072" s="61">
        <v>4</v>
      </c>
      <c r="L1072" t="s">
        <v>151</v>
      </c>
    </row>
    <row r="1073" spans="1:12" outlineLevel="1" x14ac:dyDescent="0.25">
      <c r="A1073" s="64">
        <f t="shared" si="96"/>
        <v>49</v>
      </c>
      <c r="B1073" s="64" t="str">
        <f t="shared" si="92"/>
        <v/>
      </c>
      <c r="C1073" s="62">
        <f t="shared" si="94"/>
        <v>5</v>
      </c>
      <c r="D1073" s="62" t="str">
        <f t="shared" si="95"/>
        <v>A</v>
      </c>
      <c r="E1073" s="63">
        <v>17</v>
      </c>
      <c r="F1073" s="63">
        <v>18</v>
      </c>
      <c r="G1073" s="63">
        <v>43</v>
      </c>
      <c r="H1073" s="63">
        <v>19</v>
      </c>
      <c r="I1073" s="63">
        <v>20</v>
      </c>
      <c r="J1073" s="63"/>
      <c r="K1073" s="61">
        <v>5</v>
      </c>
      <c r="L1073" t="s">
        <v>151</v>
      </c>
    </row>
    <row r="1074" spans="1:12" outlineLevel="1" x14ac:dyDescent="0.25">
      <c r="A1074" s="64">
        <f t="shared" si="96"/>
        <v>49</v>
      </c>
      <c r="B1074" s="64" t="str">
        <f t="shared" si="92"/>
        <v/>
      </c>
      <c r="C1074" s="62">
        <f t="shared" si="94"/>
        <v>6</v>
      </c>
      <c r="D1074" s="62" t="str">
        <f t="shared" si="95"/>
        <v>A</v>
      </c>
      <c r="E1074" s="63">
        <v>21</v>
      </c>
      <c r="F1074" s="63">
        <v>22</v>
      </c>
      <c r="G1074" s="63"/>
      <c r="H1074" s="63">
        <v>23</v>
      </c>
      <c r="I1074" s="63">
        <v>24</v>
      </c>
      <c r="J1074" s="63"/>
      <c r="K1074" s="61">
        <v>6</v>
      </c>
      <c r="L1074" t="s">
        <v>151</v>
      </c>
    </row>
    <row r="1075" spans="1:12" outlineLevel="1" x14ac:dyDescent="0.25">
      <c r="A1075" s="64">
        <f t="shared" si="96"/>
        <v>49</v>
      </c>
      <c r="B1075" s="64" t="str">
        <f t="shared" si="92"/>
        <v/>
      </c>
      <c r="C1075" s="62">
        <f t="shared" si="94"/>
        <v>7</v>
      </c>
      <c r="D1075" s="62" t="str">
        <f t="shared" si="95"/>
        <v>A</v>
      </c>
      <c r="E1075" s="63">
        <v>25</v>
      </c>
      <c r="F1075" s="63">
        <v>26</v>
      </c>
      <c r="G1075" s="63">
        <v>44</v>
      </c>
      <c r="H1075" s="63">
        <v>27</v>
      </c>
      <c r="I1075" s="63">
        <v>28</v>
      </c>
      <c r="J1075" s="63">
        <v>47</v>
      </c>
      <c r="K1075" s="61">
        <v>7</v>
      </c>
      <c r="L1075" t="s">
        <v>151</v>
      </c>
    </row>
    <row r="1076" spans="1:12" outlineLevel="1" x14ac:dyDescent="0.25">
      <c r="A1076" s="64">
        <f t="shared" si="96"/>
        <v>49</v>
      </c>
      <c r="B1076" s="64" t="str">
        <f t="shared" si="92"/>
        <v/>
      </c>
      <c r="C1076" s="62">
        <f t="shared" si="94"/>
        <v>8</v>
      </c>
      <c r="D1076" s="62" t="str">
        <f t="shared" si="95"/>
        <v>A</v>
      </c>
      <c r="E1076" s="63">
        <v>29</v>
      </c>
      <c r="F1076" s="63">
        <v>30</v>
      </c>
      <c r="G1076" s="63">
        <v>45</v>
      </c>
      <c r="H1076" s="63">
        <v>31</v>
      </c>
      <c r="I1076" s="63">
        <v>32</v>
      </c>
      <c r="J1076" s="63">
        <v>46</v>
      </c>
      <c r="K1076" s="61">
        <v>8</v>
      </c>
      <c r="L1076" t="s">
        <v>151</v>
      </c>
    </row>
    <row r="1077" spans="1:12" outlineLevel="1" x14ac:dyDescent="0.25">
      <c r="A1077" s="64">
        <f t="shared" si="96"/>
        <v>49</v>
      </c>
      <c r="B1077" s="64" t="str">
        <f t="shared" si="92"/>
        <v/>
      </c>
      <c r="C1077" s="62">
        <f t="shared" si="94"/>
        <v>9</v>
      </c>
      <c r="D1077" s="62" t="str">
        <f t="shared" si="95"/>
        <v>A</v>
      </c>
      <c r="E1077" s="63">
        <v>33</v>
      </c>
      <c r="F1077" s="63">
        <v>34</v>
      </c>
      <c r="G1077" s="63"/>
      <c r="H1077" s="63">
        <v>35</v>
      </c>
      <c r="I1077" s="63">
        <v>36</v>
      </c>
      <c r="J1077" s="63"/>
      <c r="K1077" s="61">
        <v>9</v>
      </c>
      <c r="L1077" t="s">
        <v>151</v>
      </c>
    </row>
    <row r="1078" spans="1:12" outlineLevel="1" x14ac:dyDescent="0.25">
      <c r="A1078" s="64">
        <f t="shared" si="96"/>
        <v>49</v>
      </c>
      <c r="B1078" s="64" t="str">
        <f t="shared" si="92"/>
        <v/>
      </c>
      <c r="C1078" s="62">
        <f t="shared" si="94"/>
        <v>10</v>
      </c>
      <c r="D1078" s="62" t="str">
        <f t="shared" si="95"/>
        <v>A</v>
      </c>
      <c r="E1078" s="63">
        <v>37</v>
      </c>
      <c r="F1078" s="63">
        <v>38</v>
      </c>
      <c r="G1078" s="63"/>
      <c r="H1078" s="63">
        <v>39</v>
      </c>
      <c r="I1078" s="63">
        <v>40</v>
      </c>
      <c r="J1078" s="63"/>
      <c r="K1078" s="61">
        <v>10</v>
      </c>
      <c r="L1078" t="s">
        <v>151</v>
      </c>
    </row>
    <row r="1079" spans="1:12" outlineLevel="1" x14ac:dyDescent="0.25">
      <c r="A1079" s="64">
        <f t="shared" si="96"/>
        <v>49</v>
      </c>
      <c r="B1079" s="64" t="str">
        <f t="shared" si="92"/>
        <v/>
      </c>
      <c r="C1079" s="62">
        <f t="shared" si="94"/>
        <v>1</v>
      </c>
      <c r="D1079" s="62" t="str">
        <f t="shared" si="95"/>
        <v>B</v>
      </c>
      <c r="E1079" s="63">
        <v>21</v>
      </c>
      <c r="F1079" s="63">
        <v>16</v>
      </c>
      <c r="G1079" s="63">
        <v>43</v>
      </c>
      <c r="H1079" s="63">
        <v>31</v>
      </c>
      <c r="I1079" s="63">
        <v>36</v>
      </c>
      <c r="J1079" s="63">
        <v>9</v>
      </c>
      <c r="K1079" s="61">
        <v>1</v>
      </c>
      <c r="L1079" t="s">
        <v>152</v>
      </c>
    </row>
    <row r="1080" spans="1:12" outlineLevel="1" x14ac:dyDescent="0.25">
      <c r="A1080" s="64">
        <f t="shared" si="96"/>
        <v>49</v>
      </c>
      <c r="B1080" s="64" t="str">
        <f t="shared" si="92"/>
        <v/>
      </c>
      <c r="C1080" s="62">
        <f t="shared" si="94"/>
        <v>2</v>
      </c>
      <c r="D1080" s="62" t="str">
        <f t="shared" si="95"/>
        <v>B</v>
      </c>
      <c r="E1080" s="63">
        <v>14</v>
      </c>
      <c r="F1080" s="63">
        <v>10</v>
      </c>
      <c r="G1080" s="63">
        <v>29</v>
      </c>
      <c r="H1080" s="63">
        <v>15</v>
      </c>
      <c r="I1080" s="63">
        <v>20</v>
      </c>
      <c r="J1080" s="63">
        <v>34</v>
      </c>
      <c r="K1080" s="61">
        <v>2</v>
      </c>
      <c r="L1080" t="s">
        <v>152</v>
      </c>
    </row>
    <row r="1081" spans="1:12" outlineLevel="1" x14ac:dyDescent="0.25">
      <c r="A1081" s="64">
        <f t="shared" si="96"/>
        <v>49</v>
      </c>
      <c r="B1081" s="64" t="str">
        <f t="shared" si="92"/>
        <v/>
      </c>
      <c r="C1081" s="62">
        <f t="shared" si="94"/>
        <v>3</v>
      </c>
      <c r="D1081" s="62" t="str">
        <f t="shared" si="95"/>
        <v>B</v>
      </c>
      <c r="E1081" s="63">
        <v>7</v>
      </c>
      <c r="F1081" s="63">
        <v>5</v>
      </c>
      <c r="G1081" s="63"/>
      <c r="H1081" s="63">
        <v>17</v>
      </c>
      <c r="I1081" s="63">
        <v>26</v>
      </c>
      <c r="J1081" s="63"/>
      <c r="K1081" s="61">
        <v>3</v>
      </c>
      <c r="L1081" t="s">
        <v>152</v>
      </c>
    </row>
    <row r="1082" spans="1:12" outlineLevel="1" x14ac:dyDescent="0.25">
      <c r="A1082" s="64">
        <f t="shared" si="96"/>
        <v>49</v>
      </c>
      <c r="B1082" s="64" t="str">
        <f t="shared" si="92"/>
        <v/>
      </c>
      <c r="C1082" s="62">
        <f t="shared" si="94"/>
        <v>4</v>
      </c>
      <c r="D1082" s="62" t="str">
        <f t="shared" si="95"/>
        <v>B</v>
      </c>
      <c r="E1082" s="63">
        <v>48</v>
      </c>
      <c r="F1082" s="63">
        <v>2</v>
      </c>
      <c r="G1082" s="63"/>
      <c r="H1082" s="63">
        <v>30</v>
      </c>
      <c r="I1082" s="63">
        <v>28</v>
      </c>
      <c r="J1082" s="63"/>
      <c r="K1082" s="61">
        <v>4</v>
      </c>
      <c r="L1082" t="s">
        <v>152</v>
      </c>
    </row>
    <row r="1083" spans="1:12" outlineLevel="1" x14ac:dyDescent="0.25">
      <c r="A1083" s="64">
        <f t="shared" si="96"/>
        <v>49</v>
      </c>
      <c r="B1083" s="64" t="str">
        <f t="shared" si="92"/>
        <v/>
      </c>
      <c r="C1083" s="62">
        <f t="shared" si="94"/>
        <v>5</v>
      </c>
      <c r="D1083" s="62" t="str">
        <f t="shared" si="95"/>
        <v>B</v>
      </c>
      <c r="E1083" s="63">
        <v>19</v>
      </c>
      <c r="F1083" s="63">
        <v>22</v>
      </c>
      <c r="G1083" s="63">
        <v>44</v>
      </c>
      <c r="H1083" s="63">
        <v>27</v>
      </c>
      <c r="I1083" s="63">
        <v>32</v>
      </c>
      <c r="J1083" s="63"/>
      <c r="K1083" s="61">
        <v>5</v>
      </c>
      <c r="L1083" t="s">
        <v>152</v>
      </c>
    </row>
    <row r="1084" spans="1:12" outlineLevel="1" x14ac:dyDescent="0.25">
      <c r="A1084" s="64">
        <f t="shared" si="96"/>
        <v>49</v>
      </c>
      <c r="B1084" s="64" t="str">
        <f t="shared" si="92"/>
        <v/>
      </c>
      <c r="C1084" s="62">
        <f t="shared" si="94"/>
        <v>6</v>
      </c>
      <c r="D1084" s="62" t="str">
        <f t="shared" si="95"/>
        <v>B</v>
      </c>
      <c r="E1084" s="63">
        <v>1</v>
      </c>
      <c r="F1084" s="63">
        <v>6</v>
      </c>
      <c r="G1084" s="63"/>
      <c r="H1084" s="63">
        <v>25</v>
      </c>
      <c r="I1084" s="63">
        <v>18</v>
      </c>
      <c r="J1084" s="63"/>
      <c r="K1084" s="61">
        <v>6</v>
      </c>
      <c r="L1084" t="s">
        <v>152</v>
      </c>
    </row>
    <row r="1085" spans="1:12" outlineLevel="1" x14ac:dyDescent="0.25">
      <c r="A1085" s="64">
        <f t="shared" si="96"/>
        <v>49</v>
      </c>
      <c r="B1085" s="64" t="str">
        <f t="shared" si="92"/>
        <v/>
      </c>
      <c r="C1085" s="62">
        <f t="shared" si="94"/>
        <v>7</v>
      </c>
      <c r="D1085" s="62" t="str">
        <f t="shared" si="95"/>
        <v>B</v>
      </c>
      <c r="E1085" s="63">
        <v>11</v>
      </c>
      <c r="F1085" s="63">
        <v>23</v>
      </c>
      <c r="G1085" s="63">
        <v>45</v>
      </c>
      <c r="H1085" s="63">
        <v>35</v>
      </c>
      <c r="I1085" s="63">
        <v>40</v>
      </c>
      <c r="J1085" s="63">
        <v>24</v>
      </c>
      <c r="K1085" s="61">
        <v>7</v>
      </c>
      <c r="L1085" t="s">
        <v>152</v>
      </c>
    </row>
    <row r="1086" spans="1:12" outlineLevel="1" x14ac:dyDescent="0.25">
      <c r="A1086" s="64">
        <f t="shared" si="96"/>
        <v>49</v>
      </c>
      <c r="B1086" s="64" t="str">
        <f t="shared" si="92"/>
        <v/>
      </c>
      <c r="C1086" s="62">
        <f t="shared" si="94"/>
        <v>8</v>
      </c>
      <c r="D1086" s="62" t="str">
        <f t="shared" si="95"/>
        <v>B</v>
      </c>
      <c r="E1086" s="63">
        <v>13</v>
      </c>
      <c r="F1086" s="63">
        <v>37</v>
      </c>
      <c r="G1086" s="63">
        <v>39</v>
      </c>
      <c r="H1086" s="63">
        <v>33</v>
      </c>
      <c r="I1086" s="63">
        <v>38</v>
      </c>
      <c r="J1086" s="63">
        <v>12</v>
      </c>
      <c r="K1086" s="61">
        <v>8</v>
      </c>
      <c r="L1086" t="s">
        <v>152</v>
      </c>
    </row>
    <row r="1087" spans="1:12" outlineLevel="1" x14ac:dyDescent="0.25">
      <c r="A1087" s="64">
        <f t="shared" si="96"/>
        <v>49</v>
      </c>
      <c r="B1087" s="64" t="str">
        <f t="shared" si="92"/>
        <v/>
      </c>
      <c r="C1087" s="62">
        <f t="shared" si="94"/>
        <v>9</v>
      </c>
      <c r="D1087" s="62" t="str">
        <f t="shared" si="95"/>
        <v>B</v>
      </c>
      <c r="E1087" s="63">
        <v>49</v>
      </c>
      <c r="F1087" s="63">
        <v>42</v>
      </c>
      <c r="G1087" s="63"/>
      <c r="H1087" s="63">
        <v>4</v>
      </c>
      <c r="I1087" s="63">
        <v>47</v>
      </c>
      <c r="J1087" s="63"/>
      <c r="K1087" s="61">
        <v>9</v>
      </c>
      <c r="L1087" t="s">
        <v>152</v>
      </c>
    </row>
    <row r="1088" spans="1:12" outlineLevel="1" x14ac:dyDescent="0.25">
      <c r="A1088" s="64">
        <f t="shared" si="96"/>
        <v>49</v>
      </c>
      <c r="B1088" s="64" t="str">
        <f t="shared" si="92"/>
        <v/>
      </c>
      <c r="C1088" s="62">
        <f t="shared" si="94"/>
        <v>10</v>
      </c>
      <c r="D1088" s="62" t="str">
        <f t="shared" si="95"/>
        <v>B</v>
      </c>
      <c r="E1088" s="63">
        <v>41</v>
      </c>
      <c r="F1088" s="63">
        <v>46</v>
      </c>
      <c r="G1088" s="63"/>
      <c r="H1088" s="63">
        <v>3</v>
      </c>
      <c r="I1088" s="63">
        <v>8</v>
      </c>
      <c r="J1088" s="63"/>
      <c r="K1088" s="61">
        <v>10</v>
      </c>
      <c r="L1088" t="s">
        <v>152</v>
      </c>
    </row>
    <row r="1089" spans="1:12" outlineLevel="1" x14ac:dyDescent="0.25">
      <c r="A1089" s="64">
        <f t="shared" si="96"/>
        <v>49</v>
      </c>
      <c r="B1089" s="64" t="str">
        <f t="shared" si="92"/>
        <v/>
      </c>
      <c r="C1089" s="62">
        <f t="shared" si="94"/>
        <v>1</v>
      </c>
      <c r="D1089" s="62" t="str">
        <f t="shared" si="95"/>
        <v>C</v>
      </c>
      <c r="E1089" s="63">
        <v>28</v>
      </c>
      <c r="F1089" s="63">
        <v>33</v>
      </c>
      <c r="G1089" s="63">
        <v>38</v>
      </c>
      <c r="H1089" s="63">
        <v>5</v>
      </c>
      <c r="I1089" s="63">
        <v>47</v>
      </c>
      <c r="J1089" s="63">
        <v>11</v>
      </c>
      <c r="K1089" s="61">
        <v>1</v>
      </c>
      <c r="L1089" t="s">
        <v>153</v>
      </c>
    </row>
    <row r="1090" spans="1:12" outlineLevel="1" x14ac:dyDescent="0.25">
      <c r="A1090" s="64">
        <f t="shared" si="96"/>
        <v>49</v>
      </c>
      <c r="B1090" s="64" t="str">
        <f t="shared" si="92"/>
        <v/>
      </c>
      <c r="C1090" s="62">
        <f t="shared" si="94"/>
        <v>2</v>
      </c>
      <c r="D1090" s="62" t="str">
        <f t="shared" si="95"/>
        <v>C</v>
      </c>
      <c r="E1090" s="63">
        <v>14</v>
      </c>
      <c r="F1090" s="63">
        <v>36</v>
      </c>
      <c r="G1090" s="63">
        <v>48</v>
      </c>
      <c r="H1090" s="63">
        <v>12</v>
      </c>
      <c r="I1090" s="63">
        <v>23</v>
      </c>
      <c r="J1090" s="63">
        <v>41</v>
      </c>
      <c r="K1090" s="61">
        <v>2</v>
      </c>
      <c r="L1090" t="s">
        <v>153</v>
      </c>
    </row>
    <row r="1091" spans="1:12" outlineLevel="1" x14ac:dyDescent="0.25">
      <c r="A1091" s="64">
        <f t="shared" si="96"/>
        <v>49</v>
      </c>
      <c r="B1091" s="64" t="str">
        <f t="shared" si="92"/>
        <v/>
      </c>
      <c r="C1091" s="62">
        <f t="shared" si="94"/>
        <v>3</v>
      </c>
      <c r="D1091" s="62" t="str">
        <f t="shared" si="95"/>
        <v>C</v>
      </c>
      <c r="E1091" s="63">
        <v>9</v>
      </c>
      <c r="F1091" s="63">
        <v>18</v>
      </c>
      <c r="G1091" s="63"/>
      <c r="H1091" s="63">
        <v>43</v>
      </c>
      <c r="I1091" s="63">
        <v>27</v>
      </c>
      <c r="J1091" s="63"/>
      <c r="K1091" s="61">
        <v>3</v>
      </c>
      <c r="L1091" t="s">
        <v>153</v>
      </c>
    </row>
    <row r="1092" spans="1:12" outlineLevel="1" x14ac:dyDescent="0.25">
      <c r="A1092" s="64">
        <f t="shared" si="96"/>
        <v>49</v>
      </c>
      <c r="B1092" s="64" t="str">
        <f t="shared" si="92"/>
        <v/>
      </c>
      <c r="C1092" s="62">
        <f t="shared" si="94"/>
        <v>4</v>
      </c>
      <c r="D1092" s="62" t="str">
        <f t="shared" si="95"/>
        <v>C</v>
      </c>
      <c r="E1092" s="63">
        <v>13</v>
      </c>
      <c r="F1092" s="63">
        <v>22</v>
      </c>
      <c r="G1092" s="63"/>
      <c r="H1092" s="63">
        <v>20</v>
      </c>
      <c r="I1092" s="63">
        <v>31</v>
      </c>
      <c r="J1092" s="63"/>
      <c r="K1092" s="61">
        <v>4</v>
      </c>
      <c r="L1092" t="s">
        <v>153</v>
      </c>
    </row>
    <row r="1093" spans="1:12" outlineLevel="1" x14ac:dyDescent="0.25">
      <c r="A1093" s="64">
        <f t="shared" si="96"/>
        <v>49</v>
      </c>
      <c r="B1093" s="64" t="str">
        <f t="shared" ref="B1093:B1156" si="97">IF(A1093&lt;&gt;$B$3,"",$B$3&amp;"-"&amp;D1093&amp;"-"&amp;C1093)</f>
        <v/>
      </c>
      <c r="C1093" s="62">
        <f t="shared" si="94"/>
        <v>5</v>
      </c>
      <c r="D1093" s="62" t="str">
        <f t="shared" si="95"/>
        <v>C</v>
      </c>
      <c r="E1093" s="63">
        <v>17</v>
      </c>
      <c r="F1093" s="63">
        <v>26</v>
      </c>
      <c r="G1093" s="63">
        <v>2</v>
      </c>
      <c r="H1093" s="63">
        <v>24</v>
      </c>
      <c r="I1093" s="63">
        <v>35</v>
      </c>
      <c r="J1093" s="63"/>
      <c r="K1093" s="61">
        <v>5</v>
      </c>
      <c r="L1093" t="s">
        <v>153</v>
      </c>
    </row>
    <row r="1094" spans="1:12" outlineLevel="1" x14ac:dyDescent="0.25">
      <c r="A1094" s="64">
        <f t="shared" si="96"/>
        <v>49</v>
      </c>
      <c r="B1094" s="64" t="str">
        <f t="shared" si="97"/>
        <v/>
      </c>
      <c r="C1094" s="62">
        <f t="shared" si="94"/>
        <v>6</v>
      </c>
      <c r="D1094" s="62" t="str">
        <f t="shared" si="95"/>
        <v>C</v>
      </c>
      <c r="E1094" s="63">
        <v>21</v>
      </c>
      <c r="F1094" s="63">
        <v>30</v>
      </c>
      <c r="G1094" s="63"/>
      <c r="H1094" s="63">
        <v>29</v>
      </c>
      <c r="I1094" s="63">
        <v>39</v>
      </c>
      <c r="J1094" s="63"/>
      <c r="K1094" s="61">
        <v>6</v>
      </c>
      <c r="L1094" t="s">
        <v>153</v>
      </c>
    </row>
    <row r="1095" spans="1:12" outlineLevel="1" x14ac:dyDescent="0.25">
      <c r="A1095" s="64">
        <f t="shared" si="96"/>
        <v>49</v>
      </c>
      <c r="B1095" s="64" t="str">
        <f t="shared" si="97"/>
        <v/>
      </c>
      <c r="C1095" s="62">
        <f t="shared" si="94"/>
        <v>7</v>
      </c>
      <c r="D1095" s="62" t="str">
        <f t="shared" si="95"/>
        <v>C</v>
      </c>
      <c r="E1095" s="63">
        <v>25</v>
      </c>
      <c r="F1095" s="63">
        <v>34</v>
      </c>
      <c r="G1095" s="63">
        <v>6</v>
      </c>
      <c r="H1095" s="63">
        <v>32</v>
      </c>
      <c r="I1095" s="63">
        <v>40</v>
      </c>
      <c r="J1095" s="63">
        <v>15</v>
      </c>
      <c r="K1095" s="61">
        <v>7</v>
      </c>
      <c r="L1095" t="s">
        <v>153</v>
      </c>
    </row>
    <row r="1096" spans="1:12" outlineLevel="1" x14ac:dyDescent="0.25">
      <c r="A1096" s="64">
        <f t="shared" si="96"/>
        <v>49</v>
      </c>
      <c r="B1096" s="64" t="str">
        <f t="shared" si="97"/>
        <v/>
      </c>
      <c r="C1096" s="62">
        <f t="shared" si="94"/>
        <v>8</v>
      </c>
      <c r="D1096" s="62" t="str">
        <f t="shared" si="95"/>
        <v>C</v>
      </c>
      <c r="E1096" s="63">
        <v>1</v>
      </c>
      <c r="F1096" s="63">
        <v>10</v>
      </c>
      <c r="G1096" s="63">
        <v>4</v>
      </c>
      <c r="H1096" s="63">
        <v>8</v>
      </c>
      <c r="I1096" s="63">
        <v>19</v>
      </c>
      <c r="J1096" s="63">
        <v>16</v>
      </c>
      <c r="K1096" s="61">
        <v>8</v>
      </c>
      <c r="L1096" t="s">
        <v>153</v>
      </c>
    </row>
    <row r="1097" spans="1:12" outlineLevel="1" x14ac:dyDescent="0.25">
      <c r="A1097" s="64">
        <f t="shared" si="96"/>
        <v>49</v>
      </c>
      <c r="B1097" s="64" t="str">
        <f t="shared" si="97"/>
        <v/>
      </c>
      <c r="C1097" s="62">
        <f t="shared" si="94"/>
        <v>9</v>
      </c>
      <c r="D1097" s="62" t="str">
        <f t="shared" si="95"/>
        <v>C</v>
      </c>
      <c r="E1097" s="63">
        <v>42</v>
      </c>
      <c r="F1097" s="63">
        <v>49</v>
      </c>
      <c r="G1097" s="63"/>
      <c r="H1097" s="63">
        <v>3</v>
      </c>
      <c r="I1097" s="63">
        <v>45</v>
      </c>
      <c r="J1097" s="63"/>
      <c r="K1097" s="61">
        <v>9</v>
      </c>
      <c r="L1097" t="s">
        <v>153</v>
      </c>
    </row>
    <row r="1098" spans="1:12" outlineLevel="1" x14ac:dyDescent="0.25">
      <c r="A1098" s="64">
        <f t="shared" si="96"/>
        <v>49</v>
      </c>
      <c r="B1098" s="64" t="str">
        <f t="shared" si="97"/>
        <v/>
      </c>
      <c r="C1098" s="62">
        <f t="shared" si="94"/>
        <v>10</v>
      </c>
      <c r="D1098" s="62" t="str">
        <f t="shared" si="95"/>
        <v>C</v>
      </c>
      <c r="E1098" s="63">
        <v>37</v>
      </c>
      <c r="F1098" s="63">
        <v>46</v>
      </c>
      <c r="G1098" s="63"/>
      <c r="H1098" s="63">
        <v>7</v>
      </c>
      <c r="I1098" s="63">
        <v>44</v>
      </c>
      <c r="J1098" s="63"/>
      <c r="K1098" s="61">
        <v>10</v>
      </c>
      <c r="L1098" t="s">
        <v>153</v>
      </c>
    </row>
    <row r="1099" spans="1:12" outlineLevel="1" x14ac:dyDescent="0.25">
      <c r="A1099" s="64">
        <f t="shared" si="96"/>
        <v>49</v>
      </c>
      <c r="B1099" s="64" t="str">
        <f t="shared" si="97"/>
        <v/>
      </c>
      <c r="C1099" s="62">
        <f t="shared" si="94"/>
        <v>1</v>
      </c>
      <c r="D1099" s="62" t="str">
        <f t="shared" si="95"/>
        <v>D</v>
      </c>
      <c r="E1099" s="215">
        <v>6</v>
      </c>
      <c r="F1099" s="215">
        <v>30</v>
      </c>
      <c r="G1099" s="215">
        <v>41</v>
      </c>
      <c r="H1099" s="215">
        <v>21</v>
      </c>
      <c r="I1099" s="215">
        <v>9</v>
      </c>
      <c r="J1099" s="215">
        <v>20</v>
      </c>
      <c r="K1099" s="61">
        <v>1</v>
      </c>
      <c r="L1099" t="s">
        <v>154</v>
      </c>
    </row>
    <row r="1100" spans="1:12" outlineLevel="1" x14ac:dyDescent="0.25">
      <c r="A1100" s="64">
        <f t="shared" si="96"/>
        <v>49</v>
      </c>
      <c r="B1100" s="64" t="str">
        <f t="shared" si="97"/>
        <v/>
      </c>
      <c r="C1100" s="62">
        <f t="shared" si="94"/>
        <v>2</v>
      </c>
      <c r="D1100" s="62" t="str">
        <f t="shared" si="95"/>
        <v>D</v>
      </c>
      <c r="E1100" s="215">
        <v>5</v>
      </c>
      <c r="F1100" s="215">
        <v>18</v>
      </c>
      <c r="G1100" s="215">
        <v>22</v>
      </c>
      <c r="H1100" s="215">
        <v>37</v>
      </c>
      <c r="I1100" s="215">
        <v>24</v>
      </c>
      <c r="J1100" s="215">
        <v>25</v>
      </c>
      <c r="K1100" s="61">
        <v>2</v>
      </c>
      <c r="L1100" t="s">
        <v>154</v>
      </c>
    </row>
    <row r="1101" spans="1:12" outlineLevel="1" x14ac:dyDescent="0.25">
      <c r="A1101" s="64">
        <f t="shared" si="96"/>
        <v>49</v>
      </c>
      <c r="B1101" s="64" t="str">
        <f t="shared" si="97"/>
        <v/>
      </c>
      <c r="C1101" s="62">
        <f t="shared" si="94"/>
        <v>3</v>
      </c>
      <c r="D1101" s="62" t="str">
        <f t="shared" si="95"/>
        <v>D</v>
      </c>
      <c r="E1101" s="215">
        <v>17</v>
      </c>
      <c r="F1101" s="215">
        <v>28</v>
      </c>
      <c r="G1101" s="215"/>
      <c r="H1101" s="215">
        <v>16</v>
      </c>
      <c r="I1101" s="215">
        <v>1</v>
      </c>
      <c r="J1101" s="215"/>
      <c r="K1101" s="61">
        <v>3</v>
      </c>
      <c r="L1101" t="s">
        <v>154</v>
      </c>
    </row>
    <row r="1102" spans="1:12" outlineLevel="1" x14ac:dyDescent="0.25">
      <c r="A1102" s="64">
        <f t="shared" si="96"/>
        <v>49</v>
      </c>
      <c r="B1102" s="64" t="str">
        <f t="shared" si="97"/>
        <v/>
      </c>
      <c r="C1102" s="62">
        <f t="shared" si="94"/>
        <v>4</v>
      </c>
      <c r="D1102" s="62" t="str">
        <f t="shared" si="95"/>
        <v>D</v>
      </c>
      <c r="E1102" s="215">
        <v>10</v>
      </c>
      <c r="F1102" s="215">
        <v>26</v>
      </c>
      <c r="G1102" s="215"/>
      <c r="H1102" s="215">
        <v>19</v>
      </c>
      <c r="I1102" s="215">
        <v>32</v>
      </c>
      <c r="J1102" s="215"/>
      <c r="K1102" s="61">
        <v>4</v>
      </c>
      <c r="L1102" t="s">
        <v>154</v>
      </c>
    </row>
    <row r="1103" spans="1:12" outlineLevel="1" x14ac:dyDescent="0.25">
      <c r="A1103" s="64">
        <f t="shared" si="96"/>
        <v>49</v>
      </c>
      <c r="B1103" s="64" t="str">
        <f t="shared" si="97"/>
        <v/>
      </c>
      <c r="C1103" s="62">
        <f t="shared" si="94"/>
        <v>5</v>
      </c>
      <c r="D1103" s="62" t="str">
        <f t="shared" si="95"/>
        <v>D</v>
      </c>
      <c r="E1103" s="215">
        <v>46</v>
      </c>
      <c r="F1103" s="215">
        <v>49</v>
      </c>
      <c r="G1103" s="215">
        <v>7</v>
      </c>
      <c r="H1103" s="215">
        <v>23</v>
      </c>
      <c r="I1103" s="215">
        <v>36</v>
      </c>
      <c r="J1103" s="215"/>
      <c r="K1103" s="61">
        <v>5</v>
      </c>
      <c r="L1103" t="s">
        <v>154</v>
      </c>
    </row>
    <row r="1104" spans="1:12" outlineLevel="1" x14ac:dyDescent="0.25">
      <c r="A1104" s="64">
        <f t="shared" si="96"/>
        <v>49</v>
      </c>
      <c r="B1104" s="64" t="str">
        <f t="shared" si="97"/>
        <v/>
      </c>
      <c r="C1104" s="62">
        <f t="shared" si="94"/>
        <v>6</v>
      </c>
      <c r="D1104" s="62" t="str">
        <f t="shared" si="95"/>
        <v>D</v>
      </c>
      <c r="E1104" s="215">
        <v>14</v>
      </c>
      <c r="F1104" s="215">
        <v>40</v>
      </c>
      <c r="G1104" s="215"/>
      <c r="H1104" s="215">
        <v>12</v>
      </c>
      <c r="I1104" s="215">
        <v>34</v>
      </c>
      <c r="J1104" s="215"/>
      <c r="K1104" s="61">
        <v>6</v>
      </c>
      <c r="L1104" t="s">
        <v>154</v>
      </c>
    </row>
    <row r="1105" spans="1:13" outlineLevel="1" x14ac:dyDescent="0.25">
      <c r="A1105" s="64">
        <f t="shared" si="96"/>
        <v>49</v>
      </c>
      <c r="B1105" s="64" t="str">
        <f t="shared" si="97"/>
        <v/>
      </c>
      <c r="C1105" s="62">
        <f t="shared" si="94"/>
        <v>7</v>
      </c>
      <c r="D1105" s="62" t="str">
        <f t="shared" si="95"/>
        <v>D</v>
      </c>
      <c r="E1105" s="215">
        <v>27</v>
      </c>
      <c r="F1105" s="215">
        <v>38</v>
      </c>
      <c r="G1105" s="215">
        <v>13</v>
      </c>
      <c r="H1105" s="215">
        <v>39</v>
      </c>
      <c r="I1105" s="215">
        <v>44</v>
      </c>
      <c r="J1105" s="215">
        <v>47</v>
      </c>
      <c r="K1105" s="61">
        <v>7</v>
      </c>
      <c r="L1105" t="s">
        <v>154</v>
      </c>
    </row>
    <row r="1106" spans="1:13" outlineLevel="1" x14ac:dyDescent="0.25">
      <c r="A1106" s="64">
        <f t="shared" si="96"/>
        <v>49</v>
      </c>
      <c r="B1106" s="64" t="str">
        <f t="shared" si="97"/>
        <v/>
      </c>
      <c r="C1106" s="62">
        <f t="shared" si="94"/>
        <v>8</v>
      </c>
      <c r="D1106" s="62" t="str">
        <f t="shared" si="95"/>
        <v>D</v>
      </c>
      <c r="E1106" s="215">
        <v>29</v>
      </c>
      <c r="F1106" s="215">
        <v>42</v>
      </c>
      <c r="G1106" s="215">
        <v>3</v>
      </c>
      <c r="H1106" s="215">
        <v>35</v>
      </c>
      <c r="I1106" s="215">
        <v>48</v>
      </c>
      <c r="J1106" s="215">
        <v>45</v>
      </c>
      <c r="K1106" s="61">
        <v>8</v>
      </c>
      <c r="L1106" t="s">
        <v>154</v>
      </c>
    </row>
    <row r="1107" spans="1:13" outlineLevel="1" x14ac:dyDescent="0.25">
      <c r="A1107" s="64">
        <f t="shared" si="96"/>
        <v>49</v>
      </c>
      <c r="B1107" s="64" t="str">
        <f t="shared" si="97"/>
        <v/>
      </c>
      <c r="C1107" s="62">
        <f t="shared" si="94"/>
        <v>9</v>
      </c>
      <c r="D1107" s="62" t="str">
        <f t="shared" si="95"/>
        <v>D</v>
      </c>
      <c r="E1107" s="215">
        <v>33</v>
      </c>
      <c r="F1107" s="215">
        <v>15</v>
      </c>
      <c r="G1107" s="215"/>
      <c r="H1107" s="215">
        <v>4</v>
      </c>
      <c r="I1107" s="215">
        <v>31</v>
      </c>
      <c r="J1107" s="215"/>
      <c r="K1107" s="61">
        <v>9</v>
      </c>
      <c r="L1107" t="s">
        <v>154</v>
      </c>
    </row>
    <row r="1108" spans="1:13" ht="15.75" outlineLevel="1" thickBot="1" x14ac:dyDescent="0.3">
      <c r="A1108" s="64">
        <f t="shared" si="96"/>
        <v>49</v>
      </c>
      <c r="B1108" s="64" t="str">
        <f t="shared" si="97"/>
        <v/>
      </c>
      <c r="C1108" s="62">
        <f t="shared" si="94"/>
        <v>10</v>
      </c>
      <c r="D1108" s="62" t="str">
        <f t="shared" si="95"/>
        <v>D</v>
      </c>
      <c r="E1108" s="215">
        <v>2</v>
      </c>
      <c r="F1108" s="215">
        <v>11</v>
      </c>
      <c r="G1108" s="215"/>
      <c r="H1108" s="215">
        <v>8</v>
      </c>
      <c r="I1108" s="215">
        <v>43</v>
      </c>
      <c r="J1108" s="215"/>
      <c r="K1108" s="61">
        <v>10</v>
      </c>
      <c r="L1108" t="s">
        <v>154</v>
      </c>
    </row>
    <row r="1109" spans="1:13" ht="15.75" outlineLevel="1" thickTop="1" x14ac:dyDescent="0.25">
      <c r="A1109" s="52">
        <v>50</v>
      </c>
      <c r="B1109" s="52" t="str">
        <f t="shared" si="97"/>
        <v/>
      </c>
      <c r="C1109" s="58">
        <f t="shared" si="94"/>
        <v>1</v>
      </c>
      <c r="D1109" s="58" t="str">
        <f t="shared" si="95"/>
        <v>A</v>
      </c>
      <c r="E1109" s="59">
        <v>1</v>
      </c>
      <c r="F1109" s="59">
        <v>2</v>
      </c>
      <c r="G1109" s="59">
        <v>49</v>
      </c>
      <c r="H1109" s="59">
        <v>3</v>
      </c>
      <c r="I1109" s="59">
        <v>4</v>
      </c>
      <c r="J1109" s="59">
        <v>50</v>
      </c>
      <c r="K1109" s="61">
        <v>1</v>
      </c>
      <c r="L1109" t="s">
        <v>151</v>
      </c>
      <c r="M1109" s="186" t="s">
        <v>281</v>
      </c>
    </row>
    <row r="1110" spans="1:13" outlineLevel="1" x14ac:dyDescent="0.25">
      <c r="A1110" s="52">
        <f t="shared" ref="A1110:A1173" si="98">A1109</f>
        <v>50</v>
      </c>
      <c r="B1110" s="52" t="str">
        <f t="shared" si="97"/>
        <v/>
      </c>
      <c r="C1110" s="58">
        <f t="shared" si="94"/>
        <v>2</v>
      </c>
      <c r="D1110" s="58" t="str">
        <f t="shared" si="95"/>
        <v>A</v>
      </c>
      <c r="E1110" s="59">
        <v>5</v>
      </c>
      <c r="F1110" s="59">
        <v>6</v>
      </c>
      <c r="G1110" s="59">
        <v>41</v>
      </c>
      <c r="H1110" s="59">
        <v>7</v>
      </c>
      <c r="I1110" s="59">
        <v>8</v>
      </c>
      <c r="J1110" s="59">
        <v>42</v>
      </c>
      <c r="K1110" s="61">
        <v>2</v>
      </c>
      <c r="L1110" t="s">
        <v>151</v>
      </c>
    </row>
    <row r="1111" spans="1:13" outlineLevel="1" x14ac:dyDescent="0.25">
      <c r="A1111" s="52">
        <f t="shared" si="98"/>
        <v>50</v>
      </c>
      <c r="B1111" s="52" t="str">
        <f t="shared" si="97"/>
        <v/>
      </c>
      <c r="C1111" s="58">
        <f t="shared" si="94"/>
        <v>3</v>
      </c>
      <c r="D1111" s="58" t="str">
        <f t="shared" si="95"/>
        <v>A</v>
      </c>
      <c r="E1111" s="59">
        <v>9</v>
      </c>
      <c r="F1111" s="59">
        <v>10</v>
      </c>
      <c r="G1111" s="59"/>
      <c r="H1111" s="59">
        <v>11</v>
      </c>
      <c r="I1111" s="59">
        <v>12</v>
      </c>
      <c r="J1111" s="59"/>
      <c r="K1111" s="61">
        <v>3</v>
      </c>
      <c r="L1111" t="s">
        <v>151</v>
      </c>
    </row>
    <row r="1112" spans="1:13" outlineLevel="1" x14ac:dyDescent="0.25">
      <c r="A1112" s="52">
        <f t="shared" si="98"/>
        <v>50</v>
      </c>
      <c r="B1112" s="52" t="str">
        <f t="shared" si="97"/>
        <v/>
      </c>
      <c r="C1112" s="58">
        <f t="shared" si="94"/>
        <v>4</v>
      </c>
      <c r="D1112" s="58" t="str">
        <f t="shared" si="95"/>
        <v>A</v>
      </c>
      <c r="E1112" s="59">
        <v>13</v>
      </c>
      <c r="F1112" s="59">
        <v>14</v>
      </c>
      <c r="G1112" s="59"/>
      <c r="H1112" s="59">
        <v>15</v>
      </c>
      <c r="I1112" s="59">
        <v>16</v>
      </c>
      <c r="J1112" s="59"/>
      <c r="K1112" s="61">
        <v>4</v>
      </c>
      <c r="L1112" t="s">
        <v>151</v>
      </c>
    </row>
    <row r="1113" spans="1:13" outlineLevel="1" x14ac:dyDescent="0.25">
      <c r="A1113" s="52">
        <f t="shared" si="98"/>
        <v>50</v>
      </c>
      <c r="B1113" s="52" t="str">
        <f t="shared" si="97"/>
        <v/>
      </c>
      <c r="C1113" s="58">
        <f t="shared" si="94"/>
        <v>5</v>
      </c>
      <c r="D1113" s="58" t="str">
        <f t="shared" si="95"/>
        <v>A</v>
      </c>
      <c r="E1113" s="59">
        <v>17</v>
      </c>
      <c r="F1113" s="59">
        <v>18</v>
      </c>
      <c r="G1113" s="59">
        <v>43</v>
      </c>
      <c r="H1113" s="59">
        <v>19</v>
      </c>
      <c r="I1113" s="59">
        <v>20</v>
      </c>
      <c r="J1113" s="59">
        <v>44</v>
      </c>
      <c r="K1113" s="61">
        <v>5</v>
      </c>
      <c r="L1113" t="s">
        <v>151</v>
      </c>
    </row>
    <row r="1114" spans="1:13" outlineLevel="1" x14ac:dyDescent="0.25">
      <c r="A1114" s="52">
        <f t="shared" si="98"/>
        <v>50</v>
      </c>
      <c r="B1114" s="52" t="str">
        <f t="shared" si="97"/>
        <v/>
      </c>
      <c r="C1114" s="58">
        <f t="shared" si="94"/>
        <v>6</v>
      </c>
      <c r="D1114" s="58" t="str">
        <f t="shared" si="95"/>
        <v>A</v>
      </c>
      <c r="E1114" s="59">
        <v>21</v>
      </c>
      <c r="F1114" s="59">
        <v>22</v>
      </c>
      <c r="G1114" s="59"/>
      <c r="H1114" s="59">
        <v>23</v>
      </c>
      <c r="I1114" s="59">
        <v>24</v>
      </c>
      <c r="J1114" s="59"/>
      <c r="K1114" s="61">
        <v>6</v>
      </c>
      <c r="L1114" t="s">
        <v>151</v>
      </c>
    </row>
    <row r="1115" spans="1:13" outlineLevel="1" x14ac:dyDescent="0.25">
      <c r="A1115" s="52">
        <f t="shared" si="98"/>
        <v>50</v>
      </c>
      <c r="B1115" s="52" t="str">
        <f t="shared" si="97"/>
        <v/>
      </c>
      <c r="C1115" s="58">
        <f t="shared" si="94"/>
        <v>7</v>
      </c>
      <c r="D1115" s="58" t="str">
        <f t="shared" si="95"/>
        <v>A</v>
      </c>
      <c r="E1115" s="59">
        <v>25</v>
      </c>
      <c r="F1115" s="59">
        <v>26</v>
      </c>
      <c r="G1115" s="59">
        <v>45</v>
      </c>
      <c r="H1115" s="59">
        <v>27</v>
      </c>
      <c r="I1115" s="59">
        <v>28</v>
      </c>
      <c r="J1115" s="59">
        <v>46</v>
      </c>
      <c r="K1115" s="61">
        <v>7</v>
      </c>
      <c r="L1115" t="s">
        <v>151</v>
      </c>
    </row>
    <row r="1116" spans="1:13" outlineLevel="1" x14ac:dyDescent="0.25">
      <c r="A1116" s="52">
        <f t="shared" si="98"/>
        <v>50</v>
      </c>
      <c r="B1116" s="52" t="str">
        <f t="shared" si="97"/>
        <v/>
      </c>
      <c r="C1116" s="58">
        <f t="shared" si="94"/>
        <v>8</v>
      </c>
      <c r="D1116" s="58" t="str">
        <f t="shared" si="95"/>
        <v>A</v>
      </c>
      <c r="E1116" s="59">
        <v>29</v>
      </c>
      <c r="F1116" s="59">
        <v>30</v>
      </c>
      <c r="G1116" s="59">
        <v>47</v>
      </c>
      <c r="H1116" s="59">
        <v>31</v>
      </c>
      <c r="I1116" s="59">
        <v>32</v>
      </c>
      <c r="J1116" s="59">
        <v>48</v>
      </c>
      <c r="K1116" s="61">
        <v>8</v>
      </c>
      <c r="L1116" t="s">
        <v>151</v>
      </c>
    </row>
    <row r="1117" spans="1:13" outlineLevel="1" x14ac:dyDescent="0.25">
      <c r="A1117" s="52">
        <f t="shared" si="98"/>
        <v>50</v>
      </c>
      <c r="B1117" s="52" t="str">
        <f t="shared" si="97"/>
        <v/>
      </c>
      <c r="C1117" s="58">
        <f t="shared" si="94"/>
        <v>9</v>
      </c>
      <c r="D1117" s="58" t="str">
        <f t="shared" si="95"/>
        <v>A</v>
      </c>
      <c r="E1117" s="59">
        <v>33</v>
      </c>
      <c r="F1117" s="59">
        <v>34</v>
      </c>
      <c r="G1117" s="59"/>
      <c r="H1117" s="59">
        <v>35</v>
      </c>
      <c r="I1117" s="59">
        <v>36</v>
      </c>
      <c r="J1117" s="59"/>
      <c r="K1117" s="61">
        <v>9</v>
      </c>
      <c r="L1117" t="s">
        <v>151</v>
      </c>
    </row>
    <row r="1118" spans="1:13" outlineLevel="1" x14ac:dyDescent="0.25">
      <c r="A1118" s="52">
        <f t="shared" si="98"/>
        <v>50</v>
      </c>
      <c r="B1118" s="52" t="str">
        <f t="shared" si="97"/>
        <v/>
      </c>
      <c r="C1118" s="58">
        <f t="shared" si="94"/>
        <v>10</v>
      </c>
      <c r="D1118" s="58" t="str">
        <f t="shared" si="95"/>
        <v>A</v>
      </c>
      <c r="E1118" s="59">
        <v>37</v>
      </c>
      <c r="F1118" s="59">
        <v>38</v>
      </c>
      <c r="G1118" s="59"/>
      <c r="H1118" s="59">
        <v>39</v>
      </c>
      <c r="I1118" s="59">
        <v>40</v>
      </c>
      <c r="J1118" s="59"/>
      <c r="K1118" s="61">
        <v>10</v>
      </c>
      <c r="L1118" t="s">
        <v>151</v>
      </c>
    </row>
    <row r="1119" spans="1:13" outlineLevel="1" x14ac:dyDescent="0.25">
      <c r="A1119" s="52">
        <f t="shared" si="98"/>
        <v>50</v>
      </c>
      <c r="B1119" s="52" t="str">
        <f t="shared" si="97"/>
        <v/>
      </c>
      <c r="C1119" s="58">
        <f t="shared" si="94"/>
        <v>1</v>
      </c>
      <c r="D1119" s="58" t="str">
        <f t="shared" si="95"/>
        <v>B</v>
      </c>
      <c r="E1119" s="59">
        <v>21</v>
      </c>
      <c r="F1119" s="59">
        <v>23</v>
      </c>
      <c r="G1119" s="59">
        <v>43</v>
      </c>
      <c r="H1119" s="59">
        <v>31</v>
      </c>
      <c r="I1119" s="59">
        <v>6</v>
      </c>
      <c r="J1119" s="59">
        <v>38</v>
      </c>
      <c r="K1119" s="61">
        <v>1</v>
      </c>
      <c r="L1119" t="s">
        <v>152</v>
      </c>
    </row>
    <row r="1120" spans="1:13" outlineLevel="1" x14ac:dyDescent="0.25">
      <c r="A1120" s="52">
        <f t="shared" si="98"/>
        <v>50</v>
      </c>
      <c r="B1120" s="52" t="str">
        <f t="shared" si="97"/>
        <v/>
      </c>
      <c r="C1120" s="58">
        <f t="shared" si="94"/>
        <v>2</v>
      </c>
      <c r="D1120" s="58" t="str">
        <f t="shared" si="95"/>
        <v>B</v>
      </c>
      <c r="E1120" s="59">
        <v>13</v>
      </c>
      <c r="F1120" s="59">
        <v>10</v>
      </c>
      <c r="G1120" s="59">
        <v>45</v>
      </c>
      <c r="H1120" s="59">
        <v>15</v>
      </c>
      <c r="I1120" s="59">
        <v>24</v>
      </c>
      <c r="J1120" s="59">
        <v>9</v>
      </c>
      <c r="K1120" s="61">
        <v>2</v>
      </c>
      <c r="L1120" t="s">
        <v>152</v>
      </c>
    </row>
    <row r="1121" spans="1:12" outlineLevel="1" x14ac:dyDescent="0.25">
      <c r="A1121" s="52">
        <f t="shared" si="98"/>
        <v>50</v>
      </c>
      <c r="B1121" s="52" t="str">
        <f t="shared" si="97"/>
        <v/>
      </c>
      <c r="C1121" s="58">
        <f t="shared" si="94"/>
        <v>3</v>
      </c>
      <c r="D1121" s="58" t="str">
        <f t="shared" si="95"/>
        <v>B</v>
      </c>
      <c r="E1121" s="59">
        <v>2</v>
      </c>
      <c r="F1121" s="59">
        <v>29</v>
      </c>
      <c r="G1121" s="59"/>
      <c r="H1121" s="59">
        <v>19</v>
      </c>
      <c r="I1121" s="59">
        <v>28</v>
      </c>
      <c r="J1121" s="59"/>
      <c r="K1121" s="61">
        <v>3</v>
      </c>
      <c r="L1121" t="s">
        <v>152</v>
      </c>
    </row>
    <row r="1122" spans="1:12" outlineLevel="1" x14ac:dyDescent="0.25">
      <c r="A1122" s="52">
        <f t="shared" si="98"/>
        <v>50</v>
      </c>
      <c r="B1122" s="52" t="str">
        <f t="shared" si="97"/>
        <v/>
      </c>
      <c r="C1122" s="58">
        <f t="shared" si="94"/>
        <v>4</v>
      </c>
      <c r="D1122" s="58" t="str">
        <f t="shared" si="95"/>
        <v>B</v>
      </c>
      <c r="E1122" s="59">
        <v>5</v>
      </c>
      <c r="F1122" s="59">
        <v>18</v>
      </c>
      <c r="G1122" s="59"/>
      <c r="H1122" s="59">
        <v>26</v>
      </c>
      <c r="I1122" s="59">
        <v>20</v>
      </c>
      <c r="J1122" s="59"/>
      <c r="K1122" s="61">
        <v>4</v>
      </c>
      <c r="L1122" t="s">
        <v>152</v>
      </c>
    </row>
    <row r="1123" spans="1:12" outlineLevel="1" x14ac:dyDescent="0.25">
      <c r="A1123" s="52">
        <f t="shared" si="98"/>
        <v>50</v>
      </c>
      <c r="B1123" s="52" t="str">
        <f t="shared" si="97"/>
        <v/>
      </c>
      <c r="C1123" s="58">
        <f t="shared" si="94"/>
        <v>5</v>
      </c>
      <c r="D1123" s="58" t="str">
        <f t="shared" si="95"/>
        <v>B</v>
      </c>
      <c r="E1123" s="59">
        <v>11</v>
      </c>
      <c r="F1123" s="59">
        <v>22</v>
      </c>
      <c r="G1123" s="59">
        <v>41</v>
      </c>
      <c r="H1123" s="59">
        <v>33</v>
      </c>
      <c r="I1123" s="59">
        <v>32</v>
      </c>
      <c r="J1123" s="59">
        <v>46</v>
      </c>
      <c r="K1123" s="61">
        <v>5</v>
      </c>
      <c r="L1123" t="s">
        <v>152</v>
      </c>
    </row>
    <row r="1124" spans="1:12" outlineLevel="1" x14ac:dyDescent="0.25">
      <c r="A1124" s="52">
        <f t="shared" si="98"/>
        <v>50</v>
      </c>
      <c r="B1124" s="52" t="str">
        <f t="shared" si="97"/>
        <v/>
      </c>
      <c r="C1124" s="58">
        <f t="shared" si="94"/>
        <v>6</v>
      </c>
      <c r="D1124" s="58" t="str">
        <f t="shared" si="95"/>
        <v>B</v>
      </c>
      <c r="E1124" s="59">
        <v>1</v>
      </c>
      <c r="F1124" s="59">
        <v>30</v>
      </c>
      <c r="G1124" s="59"/>
      <c r="H1124" s="59">
        <v>17</v>
      </c>
      <c r="I1124" s="59">
        <v>25</v>
      </c>
      <c r="J1124" s="59"/>
      <c r="K1124" s="61">
        <v>6</v>
      </c>
      <c r="L1124" t="s">
        <v>152</v>
      </c>
    </row>
    <row r="1125" spans="1:12" outlineLevel="1" x14ac:dyDescent="0.25">
      <c r="A1125" s="52">
        <f t="shared" si="98"/>
        <v>50</v>
      </c>
      <c r="B1125" s="52" t="str">
        <f t="shared" si="97"/>
        <v/>
      </c>
      <c r="C1125" s="58">
        <f t="shared" si="94"/>
        <v>7</v>
      </c>
      <c r="D1125" s="58" t="str">
        <f t="shared" si="95"/>
        <v>B</v>
      </c>
      <c r="E1125" s="59">
        <v>16</v>
      </c>
      <c r="F1125" s="59">
        <v>36</v>
      </c>
      <c r="G1125" s="59">
        <v>7</v>
      </c>
      <c r="H1125" s="59">
        <v>35</v>
      </c>
      <c r="I1125" s="59">
        <v>40</v>
      </c>
      <c r="J1125" s="59">
        <v>8</v>
      </c>
      <c r="K1125" s="61">
        <v>7</v>
      </c>
      <c r="L1125" t="s">
        <v>152</v>
      </c>
    </row>
    <row r="1126" spans="1:12" outlineLevel="1" x14ac:dyDescent="0.25">
      <c r="A1126" s="52">
        <f t="shared" si="98"/>
        <v>50</v>
      </c>
      <c r="B1126" s="52" t="str">
        <f t="shared" si="97"/>
        <v/>
      </c>
      <c r="C1126" s="58">
        <f t="shared" ref="C1126:C1189" si="99">K1126</f>
        <v>8</v>
      </c>
      <c r="D1126" s="58" t="str">
        <f t="shared" ref="D1126:D1189" si="100">IF(C1126="","",L1126)</f>
        <v>B</v>
      </c>
      <c r="E1126" s="59">
        <v>14</v>
      </c>
      <c r="F1126" s="59">
        <v>34</v>
      </c>
      <c r="G1126" s="59">
        <v>37</v>
      </c>
      <c r="H1126" s="59">
        <v>39</v>
      </c>
      <c r="I1126" s="59">
        <v>44</v>
      </c>
      <c r="J1126" s="59">
        <v>12</v>
      </c>
      <c r="K1126" s="61">
        <v>8</v>
      </c>
      <c r="L1126" t="s">
        <v>152</v>
      </c>
    </row>
    <row r="1127" spans="1:12" outlineLevel="1" x14ac:dyDescent="0.25">
      <c r="A1127" s="52">
        <f t="shared" si="98"/>
        <v>50</v>
      </c>
      <c r="B1127" s="52" t="str">
        <f t="shared" si="97"/>
        <v/>
      </c>
      <c r="C1127" s="58">
        <f t="shared" si="99"/>
        <v>9</v>
      </c>
      <c r="D1127" s="58" t="str">
        <f t="shared" si="100"/>
        <v>B</v>
      </c>
      <c r="E1127" s="59">
        <v>48</v>
      </c>
      <c r="F1127" s="59">
        <v>49</v>
      </c>
      <c r="G1127" s="59"/>
      <c r="H1127" s="59">
        <v>27</v>
      </c>
      <c r="I1127" s="59">
        <v>50</v>
      </c>
      <c r="J1127" s="59"/>
      <c r="K1127" s="61">
        <v>9</v>
      </c>
      <c r="L1127" t="s">
        <v>152</v>
      </c>
    </row>
    <row r="1128" spans="1:12" outlineLevel="1" x14ac:dyDescent="0.25">
      <c r="A1128" s="52">
        <f t="shared" si="98"/>
        <v>50</v>
      </c>
      <c r="B1128" s="52" t="str">
        <f t="shared" si="97"/>
        <v/>
      </c>
      <c r="C1128" s="58">
        <f t="shared" si="99"/>
        <v>10</v>
      </c>
      <c r="D1128" s="58" t="str">
        <f t="shared" si="100"/>
        <v>B</v>
      </c>
      <c r="E1128" s="59">
        <v>3</v>
      </c>
      <c r="F1128" s="59">
        <v>42</v>
      </c>
      <c r="G1128" s="59"/>
      <c r="H1128" s="59">
        <v>4</v>
      </c>
      <c r="I1128" s="59">
        <v>47</v>
      </c>
      <c r="J1128" s="59"/>
      <c r="K1128" s="61">
        <v>10</v>
      </c>
      <c r="L1128" t="s">
        <v>152</v>
      </c>
    </row>
    <row r="1129" spans="1:12" outlineLevel="1" x14ac:dyDescent="0.25">
      <c r="A1129" s="52">
        <f t="shared" si="98"/>
        <v>50</v>
      </c>
      <c r="B1129" s="52" t="str">
        <f t="shared" si="97"/>
        <v/>
      </c>
      <c r="C1129" s="58">
        <f t="shared" si="99"/>
        <v>1</v>
      </c>
      <c r="D1129" s="58" t="str">
        <f t="shared" si="100"/>
        <v>C</v>
      </c>
      <c r="E1129" s="59">
        <v>29</v>
      </c>
      <c r="F1129" s="59">
        <v>33</v>
      </c>
      <c r="G1129" s="59">
        <v>28</v>
      </c>
      <c r="H1129" s="59">
        <v>5</v>
      </c>
      <c r="I1129" s="59">
        <v>36</v>
      </c>
      <c r="J1129" s="59">
        <v>47</v>
      </c>
      <c r="K1129" s="61">
        <v>1</v>
      </c>
      <c r="L1129" t="s">
        <v>153</v>
      </c>
    </row>
    <row r="1130" spans="1:12" outlineLevel="1" x14ac:dyDescent="0.25">
      <c r="A1130" s="52">
        <f t="shared" si="98"/>
        <v>50</v>
      </c>
      <c r="B1130" s="52" t="str">
        <f t="shared" si="97"/>
        <v/>
      </c>
      <c r="C1130" s="58">
        <f t="shared" si="99"/>
        <v>2</v>
      </c>
      <c r="D1130" s="58" t="str">
        <f t="shared" si="100"/>
        <v>C</v>
      </c>
      <c r="E1130" s="59">
        <v>14</v>
      </c>
      <c r="F1130" s="59">
        <v>50</v>
      </c>
      <c r="G1130" s="59">
        <v>4</v>
      </c>
      <c r="H1130" s="59">
        <v>27</v>
      </c>
      <c r="I1130" s="59">
        <v>23</v>
      </c>
      <c r="J1130" s="59">
        <v>15</v>
      </c>
      <c r="K1130" s="61">
        <v>2</v>
      </c>
      <c r="L1130" t="s">
        <v>153</v>
      </c>
    </row>
    <row r="1131" spans="1:12" outlineLevel="1" x14ac:dyDescent="0.25">
      <c r="A1131" s="52">
        <f t="shared" si="98"/>
        <v>50</v>
      </c>
      <c r="B1131" s="52" t="str">
        <f t="shared" si="97"/>
        <v/>
      </c>
      <c r="C1131" s="58">
        <f t="shared" si="99"/>
        <v>3</v>
      </c>
      <c r="D1131" s="58" t="str">
        <f t="shared" si="100"/>
        <v>C</v>
      </c>
      <c r="E1131" s="59">
        <v>41</v>
      </c>
      <c r="F1131" s="59">
        <v>18</v>
      </c>
      <c r="G1131" s="59"/>
      <c r="H1131" s="59">
        <v>16</v>
      </c>
      <c r="I1131" s="59">
        <v>39</v>
      </c>
      <c r="J1131" s="59"/>
      <c r="K1131" s="61">
        <v>3</v>
      </c>
      <c r="L1131" t="s">
        <v>153</v>
      </c>
    </row>
    <row r="1132" spans="1:12" outlineLevel="1" x14ac:dyDescent="0.25">
      <c r="A1132" s="52">
        <f t="shared" si="98"/>
        <v>50</v>
      </c>
      <c r="B1132" s="52" t="str">
        <f t="shared" si="97"/>
        <v/>
      </c>
      <c r="C1132" s="58">
        <f t="shared" si="99"/>
        <v>4</v>
      </c>
      <c r="D1132" s="58" t="str">
        <f t="shared" si="100"/>
        <v>C</v>
      </c>
      <c r="E1132" s="59">
        <v>45</v>
      </c>
      <c r="F1132" s="59">
        <v>11</v>
      </c>
      <c r="G1132" s="59"/>
      <c r="H1132" s="59">
        <v>20</v>
      </c>
      <c r="I1132" s="59">
        <v>31</v>
      </c>
      <c r="J1132" s="59"/>
      <c r="K1132" s="61">
        <v>4</v>
      </c>
      <c r="L1132" t="s">
        <v>153</v>
      </c>
    </row>
    <row r="1133" spans="1:12" outlineLevel="1" x14ac:dyDescent="0.25">
      <c r="A1133" s="52">
        <f t="shared" si="98"/>
        <v>50</v>
      </c>
      <c r="B1133" s="52" t="str">
        <f t="shared" si="97"/>
        <v/>
      </c>
      <c r="C1133" s="58">
        <f t="shared" si="99"/>
        <v>5</v>
      </c>
      <c r="D1133" s="58" t="str">
        <f t="shared" si="100"/>
        <v>C</v>
      </c>
      <c r="E1133" s="59">
        <v>17</v>
      </c>
      <c r="F1133" s="59">
        <v>26</v>
      </c>
      <c r="G1133" s="59">
        <v>2</v>
      </c>
      <c r="H1133" s="59">
        <v>24</v>
      </c>
      <c r="I1133" s="59">
        <v>35</v>
      </c>
      <c r="J1133" s="59">
        <v>42</v>
      </c>
      <c r="K1133" s="61">
        <v>5</v>
      </c>
      <c r="L1133" t="s">
        <v>153</v>
      </c>
    </row>
    <row r="1134" spans="1:12" outlineLevel="1" x14ac:dyDescent="0.25">
      <c r="A1134" s="52">
        <f t="shared" si="98"/>
        <v>50</v>
      </c>
      <c r="B1134" s="52" t="str">
        <f t="shared" si="97"/>
        <v/>
      </c>
      <c r="C1134" s="58">
        <f t="shared" si="99"/>
        <v>6</v>
      </c>
      <c r="D1134" s="58" t="str">
        <f t="shared" si="100"/>
        <v>C</v>
      </c>
      <c r="E1134" s="59">
        <v>10</v>
      </c>
      <c r="F1134" s="59">
        <v>43</v>
      </c>
      <c r="G1134" s="59"/>
      <c r="H1134" s="59">
        <v>38</v>
      </c>
      <c r="I1134" s="59">
        <v>12</v>
      </c>
      <c r="J1134" s="59"/>
      <c r="K1134" s="61">
        <v>6</v>
      </c>
      <c r="L1134" t="s">
        <v>153</v>
      </c>
    </row>
    <row r="1135" spans="1:12" outlineLevel="1" x14ac:dyDescent="0.25">
      <c r="A1135" s="52">
        <f t="shared" si="98"/>
        <v>50</v>
      </c>
      <c r="B1135" s="52" t="str">
        <f t="shared" si="97"/>
        <v/>
      </c>
      <c r="C1135" s="58">
        <f t="shared" si="99"/>
        <v>7</v>
      </c>
      <c r="D1135" s="58" t="str">
        <f t="shared" si="100"/>
        <v>C</v>
      </c>
      <c r="E1135" s="59">
        <v>25</v>
      </c>
      <c r="F1135" s="59">
        <v>34</v>
      </c>
      <c r="G1135" s="59">
        <v>13</v>
      </c>
      <c r="H1135" s="59">
        <v>30</v>
      </c>
      <c r="I1135" s="59">
        <v>49</v>
      </c>
      <c r="J1135" s="59">
        <v>22</v>
      </c>
      <c r="K1135" s="61">
        <v>7</v>
      </c>
      <c r="L1135" t="s">
        <v>153</v>
      </c>
    </row>
    <row r="1136" spans="1:12" outlineLevel="1" x14ac:dyDescent="0.25">
      <c r="A1136" s="52">
        <f t="shared" si="98"/>
        <v>50</v>
      </c>
      <c r="B1136" s="52" t="str">
        <f t="shared" si="97"/>
        <v/>
      </c>
      <c r="C1136" s="58">
        <f t="shared" si="99"/>
        <v>8</v>
      </c>
      <c r="D1136" s="58" t="str">
        <f t="shared" si="100"/>
        <v>C</v>
      </c>
      <c r="E1136" s="59">
        <v>1</v>
      </c>
      <c r="F1136" s="59">
        <v>21</v>
      </c>
      <c r="G1136" s="59">
        <v>3</v>
      </c>
      <c r="H1136" s="59">
        <v>9</v>
      </c>
      <c r="I1136" s="59">
        <v>19</v>
      </c>
      <c r="J1136" s="59">
        <v>48</v>
      </c>
      <c r="K1136" s="61">
        <v>8</v>
      </c>
      <c r="L1136" t="s">
        <v>153</v>
      </c>
    </row>
    <row r="1137" spans="1:13" outlineLevel="1" x14ac:dyDescent="0.25">
      <c r="A1137" s="52">
        <f t="shared" si="98"/>
        <v>50</v>
      </c>
      <c r="B1137" s="52" t="str">
        <f t="shared" si="97"/>
        <v/>
      </c>
      <c r="C1137" s="58">
        <f t="shared" si="99"/>
        <v>9</v>
      </c>
      <c r="D1137" s="58" t="str">
        <f t="shared" si="100"/>
        <v>C</v>
      </c>
      <c r="E1137" s="59">
        <v>8</v>
      </c>
      <c r="F1137" s="59">
        <v>32</v>
      </c>
      <c r="G1137" s="59"/>
      <c r="H1137" s="59">
        <v>6</v>
      </c>
      <c r="I1137" s="59">
        <v>40</v>
      </c>
      <c r="J1137" s="59"/>
      <c r="K1137" s="61">
        <v>9</v>
      </c>
      <c r="L1137" t="s">
        <v>153</v>
      </c>
    </row>
    <row r="1138" spans="1:13" outlineLevel="1" x14ac:dyDescent="0.25">
      <c r="A1138" s="52">
        <f t="shared" si="98"/>
        <v>50</v>
      </c>
      <c r="B1138" s="52" t="str">
        <f t="shared" si="97"/>
        <v/>
      </c>
      <c r="C1138" s="58">
        <f t="shared" si="99"/>
        <v>10</v>
      </c>
      <c r="D1138" s="58" t="str">
        <f t="shared" si="100"/>
        <v>C</v>
      </c>
      <c r="E1138" s="59">
        <v>37</v>
      </c>
      <c r="F1138" s="59">
        <v>46</v>
      </c>
      <c r="G1138" s="59"/>
      <c r="H1138" s="59">
        <v>7</v>
      </c>
      <c r="I1138" s="59">
        <v>44</v>
      </c>
      <c r="J1138" s="59"/>
      <c r="K1138" s="61">
        <v>10</v>
      </c>
      <c r="L1138" t="s">
        <v>153</v>
      </c>
    </row>
    <row r="1139" spans="1:13" outlineLevel="1" x14ac:dyDescent="0.25">
      <c r="A1139" s="52">
        <f t="shared" si="98"/>
        <v>50</v>
      </c>
      <c r="B1139" s="52" t="str">
        <f t="shared" si="97"/>
        <v/>
      </c>
      <c r="C1139" s="58">
        <f t="shared" si="99"/>
        <v>1</v>
      </c>
      <c r="D1139" s="58" t="str">
        <f t="shared" si="100"/>
        <v>D</v>
      </c>
      <c r="E1139" s="127">
        <v>6</v>
      </c>
      <c r="F1139" s="127">
        <v>30</v>
      </c>
      <c r="G1139" s="127">
        <v>41</v>
      </c>
      <c r="H1139" s="127">
        <v>12</v>
      </c>
      <c r="I1139" s="127">
        <v>16</v>
      </c>
      <c r="J1139" s="127">
        <v>47</v>
      </c>
      <c r="K1139" s="61">
        <v>1</v>
      </c>
      <c r="L1139" t="s">
        <v>154</v>
      </c>
    </row>
    <row r="1140" spans="1:13" outlineLevel="1" x14ac:dyDescent="0.25">
      <c r="A1140" s="52">
        <f t="shared" si="98"/>
        <v>50</v>
      </c>
      <c r="B1140" s="52" t="str">
        <f t="shared" si="97"/>
        <v/>
      </c>
      <c r="C1140" s="58">
        <f t="shared" si="99"/>
        <v>2</v>
      </c>
      <c r="D1140" s="58" t="str">
        <f t="shared" si="100"/>
        <v>D</v>
      </c>
      <c r="E1140" s="127">
        <v>5</v>
      </c>
      <c r="F1140" s="127">
        <v>18</v>
      </c>
      <c r="G1140" s="127">
        <v>1</v>
      </c>
      <c r="H1140" s="127">
        <v>11</v>
      </c>
      <c r="I1140" s="127">
        <v>24</v>
      </c>
      <c r="J1140" s="127">
        <v>14</v>
      </c>
      <c r="K1140" s="61">
        <v>2</v>
      </c>
      <c r="L1140" t="s">
        <v>154</v>
      </c>
    </row>
    <row r="1141" spans="1:13" outlineLevel="1" x14ac:dyDescent="0.25">
      <c r="A1141" s="52">
        <f t="shared" si="98"/>
        <v>50</v>
      </c>
      <c r="B1141" s="52" t="str">
        <f t="shared" si="97"/>
        <v/>
      </c>
      <c r="C1141" s="58">
        <f t="shared" si="99"/>
        <v>3</v>
      </c>
      <c r="D1141" s="58" t="str">
        <f t="shared" si="100"/>
        <v>D</v>
      </c>
      <c r="E1141" s="127">
        <v>15</v>
      </c>
      <c r="F1141" s="127">
        <v>28</v>
      </c>
      <c r="G1141" s="127"/>
      <c r="H1141" s="127">
        <v>9</v>
      </c>
      <c r="I1141" s="127">
        <v>22</v>
      </c>
      <c r="J1141" s="127"/>
      <c r="K1141" s="61">
        <v>3</v>
      </c>
      <c r="L1141" t="s">
        <v>154</v>
      </c>
    </row>
    <row r="1142" spans="1:13" outlineLevel="1" x14ac:dyDescent="0.25">
      <c r="A1142" s="52">
        <f t="shared" si="98"/>
        <v>50</v>
      </c>
      <c r="B1142" s="52" t="str">
        <f t="shared" si="97"/>
        <v/>
      </c>
      <c r="C1142" s="58">
        <f t="shared" si="99"/>
        <v>4</v>
      </c>
      <c r="D1142" s="58" t="str">
        <f t="shared" si="100"/>
        <v>D</v>
      </c>
      <c r="E1142" s="127">
        <v>13</v>
      </c>
      <c r="F1142" s="127">
        <v>26</v>
      </c>
      <c r="G1142" s="127"/>
      <c r="H1142" s="127">
        <v>19</v>
      </c>
      <c r="I1142" s="127">
        <v>32</v>
      </c>
      <c r="J1142" s="127"/>
      <c r="K1142" s="61">
        <v>4</v>
      </c>
      <c r="L1142" t="s">
        <v>154</v>
      </c>
    </row>
    <row r="1143" spans="1:13" outlineLevel="1" x14ac:dyDescent="0.25">
      <c r="A1143" s="52">
        <f t="shared" si="98"/>
        <v>50</v>
      </c>
      <c r="B1143" s="52" t="str">
        <f t="shared" si="97"/>
        <v/>
      </c>
      <c r="C1143" s="58">
        <f t="shared" si="99"/>
        <v>5</v>
      </c>
      <c r="D1143" s="58" t="str">
        <f t="shared" si="100"/>
        <v>D</v>
      </c>
      <c r="E1143" s="127">
        <v>17</v>
      </c>
      <c r="F1143" s="127">
        <v>49</v>
      </c>
      <c r="G1143" s="127">
        <v>20</v>
      </c>
      <c r="H1143" s="127">
        <v>23</v>
      </c>
      <c r="I1143" s="127">
        <v>37</v>
      </c>
      <c r="J1143" s="127">
        <v>7</v>
      </c>
      <c r="K1143" s="61">
        <v>5</v>
      </c>
      <c r="L1143" t="s">
        <v>154</v>
      </c>
    </row>
    <row r="1144" spans="1:13" outlineLevel="1" x14ac:dyDescent="0.25">
      <c r="A1144" s="52">
        <f t="shared" si="98"/>
        <v>50</v>
      </c>
      <c r="B1144" s="52" t="str">
        <f t="shared" si="97"/>
        <v/>
      </c>
      <c r="C1144" s="58">
        <f t="shared" si="99"/>
        <v>6</v>
      </c>
      <c r="D1144" s="58" t="str">
        <f t="shared" si="100"/>
        <v>D</v>
      </c>
      <c r="E1144" s="127">
        <v>27</v>
      </c>
      <c r="F1144" s="127">
        <v>3</v>
      </c>
      <c r="G1144" s="127"/>
      <c r="H1144" s="127">
        <v>21</v>
      </c>
      <c r="I1144" s="127">
        <v>34</v>
      </c>
      <c r="J1144" s="127"/>
      <c r="K1144" s="61">
        <v>6</v>
      </c>
      <c r="L1144" t="s">
        <v>154</v>
      </c>
    </row>
    <row r="1145" spans="1:13" outlineLevel="1" x14ac:dyDescent="0.25">
      <c r="A1145" s="52">
        <f t="shared" si="98"/>
        <v>50</v>
      </c>
      <c r="B1145" s="52" t="str">
        <f t="shared" si="97"/>
        <v/>
      </c>
      <c r="C1145" s="58">
        <f t="shared" si="99"/>
        <v>7</v>
      </c>
      <c r="D1145" s="58" t="str">
        <f t="shared" si="100"/>
        <v>D</v>
      </c>
      <c r="E1145" s="127">
        <v>25</v>
      </c>
      <c r="F1145" s="127">
        <v>38</v>
      </c>
      <c r="G1145" s="127">
        <v>10</v>
      </c>
      <c r="H1145" s="127">
        <v>31</v>
      </c>
      <c r="I1145" s="127">
        <v>44</v>
      </c>
      <c r="J1145" s="127">
        <v>50</v>
      </c>
      <c r="K1145" s="61">
        <v>7</v>
      </c>
      <c r="L1145" t="s">
        <v>154</v>
      </c>
    </row>
    <row r="1146" spans="1:13" outlineLevel="1" x14ac:dyDescent="0.25">
      <c r="A1146" s="52">
        <f t="shared" si="98"/>
        <v>50</v>
      </c>
      <c r="B1146" s="52" t="str">
        <f t="shared" si="97"/>
        <v/>
      </c>
      <c r="C1146" s="58">
        <f t="shared" si="99"/>
        <v>8</v>
      </c>
      <c r="D1146" s="58" t="str">
        <f t="shared" si="100"/>
        <v>D</v>
      </c>
      <c r="E1146" s="127">
        <v>29</v>
      </c>
      <c r="F1146" s="127">
        <v>42</v>
      </c>
      <c r="G1146" s="127">
        <v>45</v>
      </c>
      <c r="H1146" s="127">
        <v>39</v>
      </c>
      <c r="I1146" s="127">
        <v>48</v>
      </c>
      <c r="J1146" s="127">
        <v>40</v>
      </c>
      <c r="K1146" s="61">
        <v>8</v>
      </c>
      <c r="L1146" t="s">
        <v>154</v>
      </c>
    </row>
    <row r="1147" spans="1:13" outlineLevel="1" x14ac:dyDescent="0.25">
      <c r="A1147" s="52">
        <f t="shared" si="98"/>
        <v>50</v>
      </c>
      <c r="B1147" s="52" t="str">
        <f t="shared" si="97"/>
        <v/>
      </c>
      <c r="C1147" s="58">
        <f t="shared" si="99"/>
        <v>9</v>
      </c>
      <c r="D1147" s="58" t="str">
        <f t="shared" si="100"/>
        <v>D</v>
      </c>
      <c r="E1147" s="127">
        <v>33</v>
      </c>
      <c r="F1147" s="127">
        <v>46</v>
      </c>
      <c r="G1147" s="127"/>
      <c r="H1147" s="127">
        <v>4</v>
      </c>
      <c r="I1147" s="127">
        <v>35</v>
      </c>
      <c r="J1147" s="127"/>
      <c r="K1147" s="61">
        <v>9</v>
      </c>
      <c r="L1147" t="s">
        <v>154</v>
      </c>
    </row>
    <row r="1148" spans="1:13" ht="15.75" outlineLevel="1" thickBot="1" x14ac:dyDescent="0.3">
      <c r="A1148" s="52">
        <f t="shared" si="98"/>
        <v>50</v>
      </c>
      <c r="B1148" s="52" t="str">
        <f t="shared" si="97"/>
        <v/>
      </c>
      <c r="C1148" s="58">
        <f t="shared" si="99"/>
        <v>10</v>
      </c>
      <c r="D1148" s="58" t="str">
        <f t="shared" si="100"/>
        <v>D</v>
      </c>
      <c r="E1148" s="127">
        <v>2</v>
      </c>
      <c r="F1148" s="127">
        <v>36</v>
      </c>
      <c r="G1148" s="127"/>
      <c r="H1148" s="127">
        <v>8</v>
      </c>
      <c r="I1148" s="127">
        <v>43</v>
      </c>
      <c r="J1148" s="127"/>
      <c r="K1148" s="61">
        <v>10</v>
      </c>
      <c r="L1148" t="s">
        <v>154</v>
      </c>
    </row>
    <row r="1149" spans="1:13" ht="15.75" outlineLevel="1" thickTop="1" x14ac:dyDescent="0.25">
      <c r="A1149" s="64">
        <v>51</v>
      </c>
      <c r="B1149" s="64" t="str">
        <f t="shared" si="97"/>
        <v/>
      </c>
      <c r="C1149" s="62">
        <f t="shared" si="99"/>
        <v>1</v>
      </c>
      <c r="D1149" s="62" t="str">
        <f t="shared" si="100"/>
        <v>A</v>
      </c>
      <c r="E1149" s="63">
        <v>1</v>
      </c>
      <c r="F1149" s="63">
        <v>2</v>
      </c>
      <c r="G1149" s="63">
        <v>49</v>
      </c>
      <c r="H1149" s="63">
        <v>3</v>
      </c>
      <c r="I1149" s="63">
        <v>4</v>
      </c>
      <c r="J1149" s="63">
        <v>50</v>
      </c>
      <c r="K1149" s="61">
        <v>1</v>
      </c>
      <c r="L1149" t="s">
        <v>151</v>
      </c>
      <c r="M1149" s="186" t="s">
        <v>281</v>
      </c>
    </row>
    <row r="1150" spans="1:13" outlineLevel="1" x14ac:dyDescent="0.25">
      <c r="A1150" s="64">
        <f t="shared" si="98"/>
        <v>51</v>
      </c>
      <c r="B1150" s="64" t="str">
        <f t="shared" si="97"/>
        <v/>
      </c>
      <c r="C1150" s="62">
        <f t="shared" si="99"/>
        <v>2</v>
      </c>
      <c r="D1150" s="62" t="str">
        <f t="shared" si="100"/>
        <v>A</v>
      </c>
      <c r="E1150" s="63">
        <v>5</v>
      </c>
      <c r="F1150" s="63">
        <v>6</v>
      </c>
      <c r="G1150" s="63">
        <v>51</v>
      </c>
      <c r="H1150" s="63">
        <v>7</v>
      </c>
      <c r="I1150" s="63">
        <v>8</v>
      </c>
      <c r="J1150" s="63">
        <v>43</v>
      </c>
      <c r="K1150" s="61">
        <v>2</v>
      </c>
      <c r="L1150" t="s">
        <v>151</v>
      </c>
    </row>
    <row r="1151" spans="1:13" outlineLevel="1" x14ac:dyDescent="0.25">
      <c r="A1151" s="64">
        <f t="shared" si="98"/>
        <v>51</v>
      </c>
      <c r="B1151" s="64" t="str">
        <f t="shared" si="97"/>
        <v/>
      </c>
      <c r="C1151" s="62">
        <f t="shared" si="99"/>
        <v>3</v>
      </c>
      <c r="D1151" s="62" t="str">
        <f t="shared" si="100"/>
        <v>A</v>
      </c>
      <c r="E1151" s="63">
        <v>9</v>
      </c>
      <c r="F1151" s="63">
        <v>10</v>
      </c>
      <c r="G1151" s="63"/>
      <c r="H1151" s="63">
        <v>11</v>
      </c>
      <c r="I1151" s="63">
        <v>12</v>
      </c>
      <c r="J1151" s="63"/>
      <c r="K1151" s="61">
        <v>3</v>
      </c>
      <c r="L1151" t="s">
        <v>151</v>
      </c>
    </row>
    <row r="1152" spans="1:13" outlineLevel="1" x14ac:dyDescent="0.25">
      <c r="A1152" s="64">
        <f t="shared" si="98"/>
        <v>51</v>
      </c>
      <c r="B1152" s="64" t="str">
        <f t="shared" si="97"/>
        <v/>
      </c>
      <c r="C1152" s="62">
        <f t="shared" si="99"/>
        <v>4</v>
      </c>
      <c r="D1152" s="62" t="str">
        <f t="shared" si="100"/>
        <v>A</v>
      </c>
      <c r="E1152" s="63">
        <v>13</v>
      </c>
      <c r="F1152" s="63">
        <v>14</v>
      </c>
      <c r="G1152" s="63"/>
      <c r="H1152" s="63">
        <v>15</v>
      </c>
      <c r="I1152" s="63">
        <v>16</v>
      </c>
      <c r="J1152" s="63"/>
      <c r="K1152" s="61">
        <v>4</v>
      </c>
      <c r="L1152" t="s">
        <v>151</v>
      </c>
    </row>
    <row r="1153" spans="1:12" outlineLevel="1" x14ac:dyDescent="0.25">
      <c r="A1153" s="64">
        <f t="shared" si="98"/>
        <v>51</v>
      </c>
      <c r="B1153" s="64" t="str">
        <f t="shared" si="97"/>
        <v/>
      </c>
      <c r="C1153" s="62">
        <f t="shared" si="99"/>
        <v>5</v>
      </c>
      <c r="D1153" s="62" t="str">
        <f t="shared" si="100"/>
        <v>A</v>
      </c>
      <c r="E1153" s="63">
        <v>17</v>
      </c>
      <c r="F1153" s="63">
        <v>18</v>
      </c>
      <c r="G1153" s="63">
        <v>44</v>
      </c>
      <c r="H1153" s="63">
        <v>19</v>
      </c>
      <c r="I1153" s="63">
        <v>20</v>
      </c>
      <c r="J1153" s="63">
        <v>47</v>
      </c>
      <c r="K1153" s="61">
        <v>5</v>
      </c>
      <c r="L1153" t="s">
        <v>151</v>
      </c>
    </row>
    <row r="1154" spans="1:12" outlineLevel="1" x14ac:dyDescent="0.25">
      <c r="A1154" s="64">
        <f t="shared" si="98"/>
        <v>51</v>
      </c>
      <c r="B1154" s="64" t="str">
        <f t="shared" si="97"/>
        <v/>
      </c>
      <c r="C1154" s="62">
        <f t="shared" si="99"/>
        <v>6</v>
      </c>
      <c r="D1154" s="62" t="str">
        <f t="shared" si="100"/>
        <v>A</v>
      </c>
      <c r="E1154" s="63">
        <v>21</v>
      </c>
      <c r="F1154" s="63">
        <v>22</v>
      </c>
      <c r="G1154" s="63"/>
      <c r="H1154" s="63">
        <v>23</v>
      </c>
      <c r="I1154" s="63">
        <v>24</v>
      </c>
      <c r="J1154" s="63"/>
      <c r="K1154" s="61">
        <v>6</v>
      </c>
      <c r="L1154" t="s">
        <v>151</v>
      </c>
    </row>
    <row r="1155" spans="1:12" outlineLevel="1" x14ac:dyDescent="0.25">
      <c r="A1155" s="64">
        <f t="shared" si="98"/>
        <v>51</v>
      </c>
      <c r="B1155" s="64" t="str">
        <f t="shared" si="97"/>
        <v/>
      </c>
      <c r="C1155" s="62">
        <f t="shared" si="99"/>
        <v>7</v>
      </c>
      <c r="D1155" s="62" t="str">
        <f t="shared" si="100"/>
        <v>A</v>
      </c>
      <c r="E1155" s="63">
        <v>25</v>
      </c>
      <c r="F1155" s="63">
        <v>26</v>
      </c>
      <c r="G1155" s="63">
        <v>41</v>
      </c>
      <c r="H1155" s="63">
        <v>27</v>
      </c>
      <c r="I1155" s="63">
        <v>28</v>
      </c>
      <c r="J1155" s="63">
        <v>42</v>
      </c>
      <c r="K1155" s="61">
        <v>7</v>
      </c>
      <c r="L1155" t="s">
        <v>151</v>
      </c>
    </row>
    <row r="1156" spans="1:12" outlineLevel="1" x14ac:dyDescent="0.25">
      <c r="A1156" s="64">
        <f t="shared" si="98"/>
        <v>51</v>
      </c>
      <c r="B1156" s="64" t="str">
        <f t="shared" si="97"/>
        <v/>
      </c>
      <c r="C1156" s="62">
        <f t="shared" si="99"/>
        <v>8</v>
      </c>
      <c r="D1156" s="62" t="str">
        <f t="shared" si="100"/>
        <v>A</v>
      </c>
      <c r="E1156" s="63">
        <v>29</v>
      </c>
      <c r="F1156" s="63">
        <v>30</v>
      </c>
      <c r="G1156" s="63">
        <v>45</v>
      </c>
      <c r="H1156" s="63">
        <v>31</v>
      </c>
      <c r="I1156" s="63">
        <v>32</v>
      </c>
      <c r="J1156" s="63">
        <v>46</v>
      </c>
      <c r="K1156" s="61">
        <v>8</v>
      </c>
      <c r="L1156" t="s">
        <v>151</v>
      </c>
    </row>
    <row r="1157" spans="1:12" outlineLevel="1" x14ac:dyDescent="0.25">
      <c r="A1157" s="64">
        <f t="shared" si="98"/>
        <v>51</v>
      </c>
      <c r="B1157" s="64" t="str">
        <f t="shared" ref="B1157:B1220" si="101">IF(A1157&lt;&gt;$B$3,"",$B$3&amp;"-"&amp;D1157&amp;"-"&amp;C1157)</f>
        <v/>
      </c>
      <c r="C1157" s="62">
        <f t="shared" si="99"/>
        <v>9</v>
      </c>
      <c r="D1157" s="62" t="str">
        <f t="shared" si="100"/>
        <v>A</v>
      </c>
      <c r="E1157" s="63">
        <v>33</v>
      </c>
      <c r="F1157" s="63">
        <v>34</v>
      </c>
      <c r="G1157" s="63"/>
      <c r="H1157" s="63">
        <v>35</v>
      </c>
      <c r="I1157" s="63">
        <v>36</v>
      </c>
      <c r="J1157" s="63"/>
      <c r="K1157" s="61">
        <v>9</v>
      </c>
      <c r="L1157" t="s">
        <v>151</v>
      </c>
    </row>
    <row r="1158" spans="1:12" outlineLevel="1" x14ac:dyDescent="0.25">
      <c r="A1158" s="64">
        <f t="shared" si="98"/>
        <v>51</v>
      </c>
      <c r="B1158" s="64" t="str">
        <f t="shared" si="101"/>
        <v/>
      </c>
      <c r="C1158" s="62">
        <f t="shared" si="99"/>
        <v>10</v>
      </c>
      <c r="D1158" s="62" t="str">
        <f t="shared" si="100"/>
        <v>A</v>
      </c>
      <c r="E1158" s="63">
        <v>37</v>
      </c>
      <c r="F1158" s="63">
        <v>38</v>
      </c>
      <c r="G1158" s="63">
        <v>48</v>
      </c>
      <c r="H1158" s="63">
        <v>39</v>
      </c>
      <c r="I1158" s="63">
        <v>40</v>
      </c>
      <c r="J1158" s="63"/>
      <c r="K1158" s="61">
        <v>10</v>
      </c>
      <c r="L1158" t="s">
        <v>151</v>
      </c>
    </row>
    <row r="1159" spans="1:12" outlineLevel="1" x14ac:dyDescent="0.25">
      <c r="A1159" s="64">
        <f t="shared" si="98"/>
        <v>51</v>
      </c>
      <c r="B1159" s="64" t="str">
        <f t="shared" si="101"/>
        <v/>
      </c>
      <c r="C1159" s="62">
        <f t="shared" si="99"/>
        <v>1</v>
      </c>
      <c r="D1159" s="62" t="str">
        <f t="shared" si="100"/>
        <v>B</v>
      </c>
      <c r="E1159" s="63">
        <v>21</v>
      </c>
      <c r="F1159" s="63">
        <v>16</v>
      </c>
      <c r="G1159" s="63">
        <v>43</v>
      </c>
      <c r="H1159" s="63">
        <v>31</v>
      </c>
      <c r="I1159" s="63">
        <v>46</v>
      </c>
      <c r="J1159" s="63">
        <v>38</v>
      </c>
      <c r="K1159" s="61">
        <v>1</v>
      </c>
      <c r="L1159" t="s">
        <v>152</v>
      </c>
    </row>
    <row r="1160" spans="1:12" outlineLevel="1" x14ac:dyDescent="0.25">
      <c r="A1160" s="64">
        <f t="shared" si="98"/>
        <v>51</v>
      </c>
      <c r="B1160" s="64" t="str">
        <f t="shared" si="101"/>
        <v/>
      </c>
      <c r="C1160" s="62">
        <f t="shared" si="99"/>
        <v>2</v>
      </c>
      <c r="D1160" s="62" t="str">
        <f t="shared" si="100"/>
        <v>B</v>
      </c>
      <c r="E1160" s="63">
        <v>9</v>
      </c>
      <c r="F1160" s="63">
        <v>13</v>
      </c>
      <c r="G1160" s="63">
        <v>10</v>
      </c>
      <c r="H1160" s="63">
        <v>23</v>
      </c>
      <c r="I1160" s="63">
        <v>33</v>
      </c>
      <c r="J1160" s="63">
        <v>3</v>
      </c>
      <c r="K1160" s="61">
        <v>2</v>
      </c>
      <c r="L1160" t="s">
        <v>152</v>
      </c>
    </row>
    <row r="1161" spans="1:12" outlineLevel="1" x14ac:dyDescent="0.25">
      <c r="A1161" s="64">
        <f t="shared" si="98"/>
        <v>51</v>
      </c>
      <c r="B1161" s="64" t="str">
        <f t="shared" si="101"/>
        <v/>
      </c>
      <c r="C1161" s="62">
        <f t="shared" si="99"/>
        <v>3</v>
      </c>
      <c r="D1161" s="62" t="str">
        <f t="shared" si="100"/>
        <v>B</v>
      </c>
      <c r="E1161" s="63">
        <v>27</v>
      </c>
      <c r="F1161" s="63">
        <v>51</v>
      </c>
      <c r="G1161" s="63"/>
      <c r="H1161" s="63">
        <v>29</v>
      </c>
      <c r="I1161" s="63">
        <v>19</v>
      </c>
      <c r="J1161" s="63"/>
      <c r="K1161" s="61">
        <v>3</v>
      </c>
      <c r="L1161" t="s">
        <v>152</v>
      </c>
    </row>
    <row r="1162" spans="1:12" outlineLevel="1" x14ac:dyDescent="0.25">
      <c r="A1162" s="64">
        <f t="shared" si="98"/>
        <v>51</v>
      </c>
      <c r="B1162" s="64" t="str">
        <f t="shared" si="101"/>
        <v/>
      </c>
      <c r="C1162" s="62">
        <f t="shared" si="99"/>
        <v>4</v>
      </c>
      <c r="D1162" s="62" t="str">
        <f t="shared" si="100"/>
        <v>B</v>
      </c>
      <c r="E1162" s="63">
        <v>5</v>
      </c>
      <c r="F1162" s="63">
        <v>18</v>
      </c>
      <c r="G1162" s="63"/>
      <c r="H1162" s="63">
        <v>25</v>
      </c>
      <c r="I1162" s="63">
        <v>20</v>
      </c>
      <c r="J1162" s="63"/>
      <c r="K1162" s="61">
        <v>4</v>
      </c>
      <c r="L1162" t="s">
        <v>152</v>
      </c>
    </row>
    <row r="1163" spans="1:12" outlineLevel="1" x14ac:dyDescent="0.25">
      <c r="A1163" s="64">
        <f t="shared" si="98"/>
        <v>51</v>
      </c>
      <c r="B1163" s="64" t="str">
        <f t="shared" si="101"/>
        <v/>
      </c>
      <c r="C1163" s="62">
        <f t="shared" si="99"/>
        <v>5</v>
      </c>
      <c r="D1163" s="62" t="str">
        <f t="shared" si="100"/>
        <v>B</v>
      </c>
      <c r="E1163" s="63">
        <v>11</v>
      </c>
      <c r="F1163" s="63">
        <v>22</v>
      </c>
      <c r="G1163" s="63">
        <v>8</v>
      </c>
      <c r="H1163" s="63">
        <v>24</v>
      </c>
      <c r="I1163" s="63">
        <v>32</v>
      </c>
      <c r="J1163" s="63">
        <v>7</v>
      </c>
      <c r="K1163" s="61">
        <v>5</v>
      </c>
      <c r="L1163" t="s">
        <v>152</v>
      </c>
    </row>
    <row r="1164" spans="1:12" outlineLevel="1" x14ac:dyDescent="0.25">
      <c r="A1164" s="64">
        <f t="shared" si="98"/>
        <v>51</v>
      </c>
      <c r="B1164" s="64" t="str">
        <f t="shared" si="101"/>
        <v/>
      </c>
      <c r="C1164" s="62">
        <f t="shared" si="99"/>
        <v>6</v>
      </c>
      <c r="D1164" s="62" t="str">
        <f t="shared" si="100"/>
        <v>B</v>
      </c>
      <c r="E1164" s="63">
        <v>1</v>
      </c>
      <c r="F1164" s="63">
        <v>6</v>
      </c>
      <c r="G1164" s="63"/>
      <c r="H1164" s="63">
        <v>17</v>
      </c>
      <c r="I1164" s="63">
        <v>26</v>
      </c>
      <c r="J1164" s="63"/>
      <c r="K1164" s="61">
        <v>6</v>
      </c>
      <c r="L1164" t="s">
        <v>152</v>
      </c>
    </row>
    <row r="1165" spans="1:12" outlineLevel="1" x14ac:dyDescent="0.25">
      <c r="A1165" s="64">
        <f t="shared" si="98"/>
        <v>51</v>
      </c>
      <c r="B1165" s="64" t="str">
        <f t="shared" si="101"/>
        <v/>
      </c>
      <c r="C1165" s="62">
        <f t="shared" si="99"/>
        <v>7</v>
      </c>
      <c r="D1165" s="62" t="str">
        <f t="shared" si="100"/>
        <v>B</v>
      </c>
      <c r="E1165" s="63">
        <v>14</v>
      </c>
      <c r="F1165" s="63">
        <v>30</v>
      </c>
      <c r="G1165" s="63">
        <v>36</v>
      </c>
      <c r="H1165" s="63">
        <v>35</v>
      </c>
      <c r="I1165" s="63">
        <v>40</v>
      </c>
      <c r="J1165" s="63">
        <v>41</v>
      </c>
      <c r="K1165" s="61">
        <v>7</v>
      </c>
      <c r="L1165" t="s">
        <v>152</v>
      </c>
    </row>
    <row r="1166" spans="1:12" outlineLevel="1" x14ac:dyDescent="0.25">
      <c r="A1166" s="64">
        <f t="shared" si="98"/>
        <v>51</v>
      </c>
      <c r="B1166" s="64" t="str">
        <f t="shared" si="101"/>
        <v/>
      </c>
      <c r="C1166" s="62">
        <f t="shared" si="99"/>
        <v>8</v>
      </c>
      <c r="D1166" s="62" t="str">
        <f t="shared" si="100"/>
        <v>B</v>
      </c>
      <c r="E1166" s="63">
        <v>15</v>
      </c>
      <c r="F1166" s="63">
        <v>34</v>
      </c>
      <c r="G1166" s="63">
        <v>45</v>
      </c>
      <c r="H1166" s="63">
        <v>39</v>
      </c>
      <c r="I1166" s="63">
        <v>44</v>
      </c>
      <c r="J1166" s="63">
        <v>2</v>
      </c>
      <c r="K1166" s="61">
        <v>8</v>
      </c>
      <c r="L1166" t="s">
        <v>152</v>
      </c>
    </row>
    <row r="1167" spans="1:12" outlineLevel="1" x14ac:dyDescent="0.25">
      <c r="A1167" s="64">
        <f t="shared" si="98"/>
        <v>51</v>
      </c>
      <c r="B1167" s="64" t="str">
        <f t="shared" si="101"/>
        <v/>
      </c>
      <c r="C1167" s="62">
        <f t="shared" si="99"/>
        <v>9</v>
      </c>
      <c r="D1167" s="62" t="str">
        <f t="shared" si="100"/>
        <v>B</v>
      </c>
      <c r="E1167" s="63">
        <v>48</v>
      </c>
      <c r="F1167" s="63">
        <v>49</v>
      </c>
      <c r="G1167" s="63"/>
      <c r="H1167" s="63">
        <v>28</v>
      </c>
      <c r="I1167" s="63">
        <v>50</v>
      </c>
      <c r="J1167" s="63"/>
      <c r="K1167" s="61">
        <v>9</v>
      </c>
      <c r="L1167" t="s">
        <v>152</v>
      </c>
    </row>
    <row r="1168" spans="1:12" outlineLevel="1" x14ac:dyDescent="0.25">
      <c r="A1168" s="64">
        <f t="shared" si="98"/>
        <v>51</v>
      </c>
      <c r="B1168" s="64" t="str">
        <f t="shared" si="101"/>
        <v/>
      </c>
      <c r="C1168" s="62">
        <f t="shared" si="99"/>
        <v>10</v>
      </c>
      <c r="D1168" s="62" t="str">
        <f t="shared" si="100"/>
        <v>B</v>
      </c>
      <c r="E1168" s="63">
        <v>37</v>
      </c>
      <c r="F1168" s="63">
        <v>42</v>
      </c>
      <c r="G1168" s="63">
        <v>12</v>
      </c>
      <c r="H1168" s="63">
        <v>4</v>
      </c>
      <c r="I1168" s="63">
        <v>47</v>
      </c>
      <c r="J1168" s="63"/>
      <c r="K1168" s="61">
        <v>10</v>
      </c>
      <c r="L1168" t="s">
        <v>152</v>
      </c>
    </row>
    <row r="1169" spans="1:12" outlineLevel="1" x14ac:dyDescent="0.25">
      <c r="A1169" s="64">
        <f t="shared" si="98"/>
        <v>51</v>
      </c>
      <c r="B1169" s="64" t="str">
        <f t="shared" si="101"/>
        <v/>
      </c>
      <c r="C1169" s="62">
        <f t="shared" si="99"/>
        <v>1</v>
      </c>
      <c r="D1169" s="62" t="str">
        <f t="shared" si="100"/>
        <v>C</v>
      </c>
      <c r="E1169" s="63">
        <v>29</v>
      </c>
      <c r="F1169" s="63">
        <v>33</v>
      </c>
      <c r="G1169" s="63">
        <v>10</v>
      </c>
      <c r="H1169" s="63">
        <v>15</v>
      </c>
      <c r="I1169" s="63">
        <v>36</v>
      </c>
      <c r="J1169" s="63">
        <v>47</v>
      </c>
      <c r="K1169" s="61">
        <v>1</v>
      </c>
      <c r="L1169" t="s">
        <v>153</v>
      </c>
    </row>
    <row r="1170" spans="1:12" outlineLevel="1" x14ac:dyDescent="0.25">
      <c r="A1170" s="64">
        <f t="shared" si="98"/>
        <v>51</v>
      </c>
      <c r="B1170" s="64" t="str">
        <f t="shared" si="101"/>
        <v/>
      </c>
      <c r="C1170" s="62">
        <f t="shared" si="99"/>
        <v>2</v>
      </c>
      <c r="D1170" s="62" t="str">
        <f t="shared" si="100"/>
        <v>C</v>
      </c>
      <c r="E1170" s="63">
        <v>17</v>
      </c>
      <c r="F1170" s="63">
        <v>25</v>
      </c>
      <c r="G1170" s="63">
        <v>34</v>
      </c>
      <c r="H1170" s="63">
        <v>16</v>
      </c>
      <c r="I1170" s="63">
        <v>28</v>
      </c>
      <c r="J1170" s="63">
        <v>20</v>
      </c>
      <c r="K1170" s="61">
        <v>2</v>
      </c>
      <c r="L1170" t="s">
        <v>153</v>
      </c>
    </row>
    <row r="1171" spans="1:12" outlineLevel="1" x14ac:dyDescent="0.25">
      <c r="A1171" s="64">
        <f t="shared" si="98"/>
        <v>51</v>
      </c>
      <c r="B1171" s="64" t="str">
        <f t="shared" si="101"/>
        <v/>
      </c>
      <c r="C1171" s="62">
        <f t="shared" si="99"/>
        <v>3</v>
      </c>
      <c r="D1171" s="62" t="str">
        <f t="shared" si="100"/>
        <v>C</v>
      </c>
      <c r="E1171" s="63">
        <v>8</v>
      </c>
      <c r="F1171" s="63">
        <v>18</v>
      </c>
      <c r="G1171" s="63"/>
      <c r="H1171" s="63">
        <v>32</v>
      </c>
      <c r="I1171" s="63">
        <v>37</v>
      </c>
      <c r="J1171" s="63"/>
      <c r="K1171" s="61">
        <v>3</v>
      </c>
      <c r="L1171" t="s">
        <v>153</v>
      </c>
    </row>
    <row r="1172" spans="1:12" outlineLevel="1" x14ac:dyDescent="0.25">
      <c r="A1172" s="64">
        <f t="shared" si="98"/>
        <v>51</v>
      </c>
      <c r="B1172" s="64" t="str">
        <f t="shared" si="101"/>
        <v/>
      </c>
      <c r="C1172" s="62">
        <f t="shared" si="99"/>
        <v>4</v>
      </c>
      <c r="D1172" s="62" t="str">
        <f t="shared" si="100"/>
        <v>C</v>
      </c>
      <c r="E1172" s="63">
        <v>2</v>
      </c>
      <c r="F1172" s="63">
        <v>22</v>
      </c>
      <c r="G1172" s="63"/>
      <c r="H1172" s="63">
        <v>45</v>
      </c>
      <c r="I1172" s="63">
        <v>31</v>
      </c>
      <c r="J1172" s="63"/>
      <c r="K1172" s="61">
        <v>4</v>
      </c>
      <c r="L1172" t="s">
        <v>153</v>
      </c>
    </row>
    <row r="1173" spans="1:12" outlineLevel="1" x14ac:dyDescent="0.25">
      <c r="A1173" s="64">
        <f t="shared" si="98"/>
        <v>51</v>
      </c>
      <c r="B1173" s="64" t="str">
        <f t="shared" si="101"/>
        <v/>
      </c>
      <c r="C1173" s="62">
        <f t="shared" si="99"/>
        <v>5</v>
      </c>
      <c r="D1173" s="62" t="str">
        <f t="shared" si="100"/>
        <v>C</v>
      </c>
      <c r="E1173" s="63">
        <v>26</v>
      </c>
      <c r="F1173" s="63">
        <v>51</v>
      </c>
      <c r="G1173" s="63">
        <v>39</v>
      </c>
      <c r="H1173" s="63">
        <v>24</v>
      </c>
      <c r="I1173" s="63">
        <v>35</v>
      </c>
      <c r="J1173" s="63">
        <v>6</v>
      </c>
      <c r="K1173" s="61">
        <v>5</v>
      </c>
      <c r="L1173" t="s">
        <v>153</v>
      </c>
    </row>
    <row r="1174" spans="1:12" outlineLevel="1" x14ac:dyDescent="0.25">
      <c r="A1174" s="64">
        <f t="shared" ref="A1174:A1188" si="102">A1173</f>
        <v>51</v>
      </c>
      <c r="B1174" s="64" t="str">
        <f t="shared" si="101"/>
        <v/>
      </c>
      <c r="C1174" s="62">
        <f t="shared" si="99"/>
        <v>6</v>
      </c>
      <c r="D1174" s="62" t="str">
        <f t="shared" si="100"/>
        <v>C</v>
      </c>
      <c r="E1174" s="63">
        <v>21</v>
      </c>
      <c r="F1174" s="63">
        <v>30</v>
      </c>
      <c r="G1174" s="63"/>
      <c r="H1174" s="63">
        <v>43</v>
      </c>
      <c r="I1174" s="63">
        <v>41</v>
      </c>
      <c r="J1174" s="63"/>
      <c r="K1174" s="61">
        <v>6</v>
      </c>
      <c r="L1174" t="s">
        <v>153</v>
      </c>
    </row>
    <row r="1175" spans="1:12" outlineLevel="1" x14ac:dyDescent="0.25">
      <c r="A1175" s="64">
        <f t="shared" si="102"/>
        <v>51</v>
      </c>
      <c r="B1175" s="64" t="str">
        <f t="shared" si="101"/>
        <v/>
      </c>
      <c r="C1175" s="62">
        <f t="shared" si="99"/>
        <v>7</v>
      </c>
      <c r="D1175" s="62" t="str">
        <f t="shared" si="100"/>
        <v>C</v>
      </c>
      <c r="E1175" s="63">
        <v>14</v>
      </c>
      <c r="F1175" s="63">
        <v>50</v>
      </c>
      <c r="G1175" s="63">
        <v>48</v>
      </c>
      <c r="H1175" s="63">
        <v>12</v>
      </c>
      <c r="I1175" s="63">
        <v>23</v>
      </c>
      <c r="J1175" s="63">
        <v>11</v>
      </c>
      <c r="K1175" s="61">
        <v>7</v>
      </c>
      <c r="L1175" t="s">
        <v>153</v>
      </c>
    </row>
    <row r="1176" spans="1:12" outlineLevel="1" x14ac:dyDescent="0.25">
      <c r="A1176" s="64">
        <f t="shared" si="102"/>
        <v>51</v>
      </c>
      <c r="B1176" s="64" t="str">
        <f t="shared" si="101"/>
        <v/>
      </c>
      <c r="C1176" s="62">
        <f t="shared" si="99"/>
        <v>8</v>
      </c>
      <c r="D1176" s="62" t="str">
        <f t="shared" si="100"/>
        <v>C</v>
      </c>
      <c r="E1176" s="63">
        <v>1</v>
      </c>
      <c r="F1176" s="63">
        <v>40</v>
      </c>
      <c r="G1176" s="63">
        <v>5</v>
      </c>
      <c r="H1176" s="63">
        <v>9</v>
      </c>
      <c r="I1176" s="63">
        <v>19</v>
      </c>
      <c r="J1176" s="63">
        <v>4</v>
      </c>
      <c r="K1176" s="61">
        <v>8</v>
      </c>
      <c r="L1176" t="s">
        <v>153</v>
      </c>
    </row>
    <row r="1177" spans="1:12" outlineLevel="1" x14ac:dyDescent="0.25">
      <c r="A1177" s="64">
        <f t="shared" si="102"/>
        <v>51</v>
      </c>
      <c r="B1177" s="64" t="str">
        <f t="shared" si="101"/>
        <v/>
      </c>
      <c r="C1177" s="62">
        <f t="shared" si="99"/>
        <v>9</v>
      </c>
      <c r="D1177" s="62" t="str">
        <f t="shared" si="100"/>
        <v>C</v>
      </c>
      <c r="E1177" s="63">
        <v>42</v>
      </c>
      <c r="F1177" s="63">
        <v>46</v>
      </c>
      <c r="G1177" s="63"/>
      <c r="H1177" s="63">
        <v>3</v>
      </c>
      <c r="I1177" s="63">
        <v>38</v>
      </c>
      <c r="J1177" s="63"/>
      <c r="K1177" s="61">
        <v>9</v>
      </c>
      <c r="L1177" t="s">
        <v>153</v>
      </c>
    </row>
    <row r="1178" spans="1:12" outlineLevel="1" x14ac:dyDescent="0.25">
      <c r="A1178" s="64">
        <f t="shared" si="102"/>
        <v>51</v>
      </c>
      <c r="B1178" s="64" t="str">
        <f t="shared" si="101"/>
        <v/>
      </c>
      <c r="C1178" s="62">
        <f t="shared" si="99"/>
        <v>10</v>
      </c>
      <c r="D1178" s="62" t="str">
        <f t="shared" si="100"/>
        <v>C</v>
      </c>
      <c r="E1178" s="63">
        <v>27</v>
      </c>
      <c r="F1178" s="63">
        <v>49</v>
      </c>
      <c r="G1178" s="63">
        <v>13</v>
      </c>
      <c r="H1178" s="63">
        <v>7</v>
      </c>
      <c r="I1178" s="63">
        <v>44</v>
      </c>
      <c r="J1178" s="63"/>
      <c r="K1178" s="61">
        <v>10</v>
      </c>
      <c r="L1178" t="s">
        <v>153</v>
      </c>
    </row>
    <row r="1179" spans="1:12" outlineLevel="1" x14ac:dyDescent="0.25">
      <c r="A1179" s="64">
        <f t="shared" si="102"/>
        <v>51</v>
      </c>
      <c r="B1179" s="64" t="str">
        <f t="shared" si="101"/>
        <v/>
      </c>
      <c r="C1179" s="62">
        <f t="shared" si="99"/>
        <v>1</v>
      </c>
      <c r="D1179" s="62" t="str">
        <f t="shared" si="100"/>
        <v>D</v>
      </c>
      <c r="E1179" s="215">
        <v>6</v>
      </c>
      <c r="F1179" s="215">
        <v>30</v>
      </c>
      <c r="G1179" s="215">
        <v>8</v>
      </c>
      <c r="H1179" s="215">
        <v>12</v>
      </c>
      <c r="I1179" s="215">
        <v>16</v>
      </c>
      <c r="J1179" s="215">
        <v>47</v>
      </c>
      <c r="K1179" s="61">
        <v>1</v>
      </c>
      <c r="L1179" t="s">
        <v>154</v>
      </c>
    </row>
    <row r="1180" spans="1:12" outlineLevel="1" x14ac:dyDescent="0.25">
      <c r="A1180" s="64">
        <f t="shared" si="102"/>
        <v>51</v>
      </c>
      <c r="B1180" s="64" t="str">
        <f t="shared" si="101"/>
        <v/>
      </c>
      <c r="C1180" s="62">
        <f t="shared" si="99"/>
        <v>2</v>
      </c>
      <c r="D1180" s="62" t="str">
        <f t="shared" si="100"/>
        <v>D</v>
      </c>
      <c r="E1180" s="215">
        <v>15</v>
      </c>
      <c r="F1180" s="215">
        <v>29</v>
      </c>
      <c r="G1180" s="215">
        <v>42</v>
      </c>
      <c r="H1180" s="215">
        <v>35</v>
      </c>
      <c r="I1180" s="215">
        <v>48</v>
      </c>
      <c r="J1180" s="215">
        <v>3</v>
      </c>
      <c r="K1180" s="61">
        <v>2</v>
      </c>
      <c r="L1180" t="s">
        <v>154</v>
      </c>
    </row>
    <row r="1181" spans="1:12" outlineLevel="1" x14ac:dyDescent="0.25">
      <c r="A1181" s="64">
        <f t="shared" si="102"/>
        <v>51</v>
      </c>
      <c r="B1181" s="64" t="str">
        <f t="shared" si="101"/>
        <v/>
      </c>
      <c r="C1181" s="62">
        <f t="shared" si="99"/>
        <v>3</v>
      </c>
      <c r="D1181" s="62" t="str">
        <f t="shared" si="100"/>
        <v>D</v>
      </c>
      <c r="E1181" s="215">
        <v>28</v>
      </c>
      <c r="F1181" s="215">
        <v>51</v>
      </c>
      <c r="G1181" s="215"/>
      <c r="H1181" s="215">
        <v>41</v>
      </c>
      <c r="I1181" s="215">
        <v>23</v>
      </c>
      <c r="J1181" s="215"/>
      <c r="K1181" s="61">
        <v>3</v>
      </c>
      <c r="L1181" t="s">
        <v>154</v>
      </c>
    </row>
    <row r="1182" spans="1:12" outlineLevel="1" x14ac:dyDescent="0.25">
      <c r="A1182" s="64">
        <f t="shared" si="102"/>
        <v>51</v>
      </c>
      <c r="B1182" s="64" t="str">
        <f t="shared" si="101"/>
        <v/>
      </c>
      <c r="C1182" s="62">
        <f t="shared" si="99"/>
        <v>4</v>
      </c>
      <c r="D1182" s="62" t="str">
        <f t="shared" si="100"/>
        <v>D</v>
      </c>
      <c r="E1182" s="215">
        <v>13</v>
      </c>
      <c r="F1182" s="215">
        <v>26</v>
      </c>
      <c r="G1182" s="215"/>
      <c r="H1182" s="215">
        <v>19</v>
      </c>
      <c r="I1182" s="215">
        <v>32</v>
      </c>
      <c r="J1182" s="215"/>
      <c r="K1182" s="61">
        <v>4</v>
      </c>
      <c r="L1182" t="s">
        <v>154</v>
      </c>
    </row>
    <row r="1183" spans="1:12" outlineLevel="1" x14ac:dyDescent="0.25">
      <c r="A1183" s="64">
        <f t="shared" si="102"/>
        <v>51</v>
      </c>
      <c r="B1183" s="64" t="str">
        <f t="shared" si="101"/>
        <v/>
      </c>
      <c r="C1183" s="62">
        <f t="shared" si="99"/>
        <v>5</v>
      </c>
      <c r="D1183" s="62" t="str">
        <f t="shared" si="100"/>
        <v>D</v>
      </c>
      <c r="E1183" s="215">
        <v>17</v>
      </c>
      <c r="F1183" s="215">
        <v>49</v>
      </c>
      <c r="G1183" s="215">
        <v>1</v>
      </c>
      <c r="H1183" s="215">
        <v>22</v>
      </c>
      <c r="I1183" s="215">
        <v>36</v>
      </c>
      <c r="J1183" s="215">
        <v>14</v>
      </c>
      <c r="K1183" s="61">
        <v>5</v>
      </c>
      <c r="L1183" t="s">
        <v>154</v>
      </c>
    </row>
    <row r="1184" spans="1:12" outlineLevel="1" x14ac:dyDescent="0.25">
      <c r="A1184" s="64">
        <f t="shared" si="102"/>
        <v>51</v>
      </c>
      <c r="B1184" s="64" t="str">
        <f t="shared" si="101"/>
        <v/>
      </c>
      <c r="C1184" s="62">
        <f t="shared" si="99"/>
        <v>6</v>
      </c>
      <c r="D1184" s="62" t="str">
        <f t="shared" si="100"/>
        <v>D</v>
      </c>
      <c r="E1184" s="215">
        <v>27</v>
      </c>
      <c r="F1184" s="215">
        <v>40</v>
      </c>
      <c r="G1184" s="215"/>
      <c r="H1184" s="215">
        <v>21</v>
      </c>
      <c r="I1184" s="215">
        <v>34</v>
      </c>
      <c r="J1184" s="215"/>
      <c r="K1184" s="61">
        <v>6</v>
      </c>
      <c r="L1184" t="s">
        <v>154</v>
      </c>
    </row>
    <row r="1185" spans="1:13" outlineLevel="1" x14ac:dyDescent="0.25">
      <c r="A1185" s="64">
        <f t="shared" si="102"/>
        <v>51</v>
      </c>
      <c r="B1185" s="64" t="str">
        <f t="shared" si="101"/>
        <v/>
      </c>
      <c r="C1185" s="62">
        <f t="shared" si="99"/>
        <v>7</v>
      </c>
      <c r="D1185" s="62" t="str">
        <f t="shared" si="100"/>
        <v>D</v>
      </c>
      <c r="E1185" s="215">
        <v>25</v>
      </c>
      <c r="F1185" s="215">
        <v>39</v>
      </c>
      <c r="G1185" s="215">
        <v>10</v>
      </c>
      <c r="H1185" s="215">
        <v>31</v>
      </c>
      <c r="I1185" s="215">
        <v>44</v>
      </c>
      <c r="J1185" s="215">
        <v>7</v>
      </c>
      <c r="K1185" s="61">
        <v>7</v>
      </c>
      <c r="L1185" t="s">
        <v>154</v>
      </c>
    </row>
    <row r="1186" spans="1:13" outlineLevel="1" x14ac:dyDescent="0.25">
      <c r="A1186" s="64">
        <f t="shared" si="102"/>
        <v>51</v>
      </c>
      <c r="B1186" s="64" t="str">
        <f t="shared" si="101"/>
        <v/>
      </c>
      <c r="C1186" s="62">
        <f t="shared" si="99"/>
        <v>8</v>
      </c>
      <c r="D1186" s="62" t="str">
        <f t="shared" si="100"/>
        <v>D</v>
      </c>
      <c r="E1186" s="215">
        <v>5</v>
      </c>
      <c r="F1186" s="215">
        <v>18</v>
      </c>
      <c r="G1186" s="215">
        <v>45</v>
      </c>
      <c r="H1186" s="215">
        <v>11</v>
      </c>
      <c r="I1186" s="215">
        <v>24</v>
      </c>
      <c r="J1186" s="215">
        <v>20</v>
      </c>
      <c r="K1186" s="61">
        <v>8</v>
      </c>
      <c r="L1186" t="s">
        <v>154</v>
      </c>
    </row>
    <row r="1187" spans="1:13" outlineLevel="1" x14ac:dyDescent="0.25">
      <c r="A1187" s="64">
        <f t="shared" si="102"/>
        <v>51</v>
      </c>
      <c r="B1187" s="64" t="str">
        <f t="shared" si="101"/>
        <v/>
      </c>
      <c r="C1187" s="62">
        <f t="shared" si="99"/>
        <v>9</v>
      </c>
      <c r="D1187" s="62" t="str">
        <f t="shared" si="100"/>
        <v>D</v>
      </c>
      <c r="E1187" s="215">
        <v>33</v>
      </c>
      <c r="F1187" s="215">
        <v>46</v>
      </c>
      <c r="G1187" s="215"/>
      <c r="H1187" s="215">
        <v>4</v>
      </c>
      <c r="I1187" s="215">
        <v>38</v>
      </c>
      <c r="J1187" s="215"/>
      <c r="K1187" s="61">
        <v>9</v>
      </c>
      <c r="L1187" t="s">
        <v>154</v>
      </c>
    </row>
    <row r="1188" spans="1:13" ht="15.75" outlineLevel="1" thickBot="1" x14ac:dyDescent="0.3">
      <c r="A1188" s="64">
        <f t="shared" si="102"/>
        <v>51</v>
      </c>
      <c r="B1188" s="64" t="str">
        <f t="shared" si="101"/>
        <v/>
      </c>
      <c r="C1188" s="62">
        <f t="shared" si="99"/>
        <v>10</v>
      </c>
      <c r="D1188" s="62" t="str">
        <f t="shared" si="100"/>
        <v>D</v>
      </c>
      <c r="E1188" s="215">
        <v>2</v>
      </c>
      <c r="F1188" s="215">
        <v>37</v>
      </c>
      <c r="G1188" s="215">
        <v>50</v>
      </c>
      <c r="H1188" s="215">
        <v>9</v>
      </c>
      <c r="I1188" s="215">
        <v>43</v>
      </c>
      <c r="J1188" s="215"/>
      <c r="K1188" s="61">
        <v>10</v>
      </c>
      <c r="L1188" t="s">
        <v>154</v>
      </c>
    </row>
    <row r="1189" spans="1:13" ht="15.75" outlineLevel="1" thickTop="1" x14ac:dyDescent="0.25">
      <c r="A1189" s="52">
        <v>52</v>
      </c>
      <c r="B1189" s="52" t="str">
        <f t="shared" si="101"/>
        <v/>
      </c>
      <c r="C1189" s="58">
        <f t="shared" si="99"/>
        <v>1</v>
      </c>
      <c r="D1189" s="58" t="str">
        <f t="shared" si="100"/>
        <v>A</v>
      </c>
      <c r="E1189" s="59">
        <v>1</v>
      </c>
      <c r="F1189" s="59">
        <v>2</v>
      </c>
      <c r="G1189" s="59">
        <v>41</v>
      </c>
      <c r="H1189" s="59">
        <v>3</v>
      </c>
      <c r="I1189" s="59">
        <v>4</v>
      </c>
      <c r="J1189" s="59">
        <v>42</v>
      </c>
      <c r="K1189" s="61">
        <v>1</v>
      </c>
      <c r="L1189" t="s">
        <v>151</v>
      </c>
      <c r="M1189" s="186" t="s">
        <v>281</v>
      </c>
    </row>
    <row r="1190" spans="1:13" outlineLevel="1" x14ac:dyDescent="0.25">
      <c r="A1190" s="52">
        <f t="shared" ref="A1190:A1228" si="103">A1189</f>
        <v>52</v>
      </c>
      <c r="B1190" s="52" t="str">
        <f t="shared" si="101"/>
        <v/>
      </c>
      <c r="C1190" s="58">
        <f t="shared" ref="C1190:C1253" si="104">K1190</f>
        <v>2</v>
      </c>
      <c r="D1190" s="58" t="str">
        <f t="shared" ref="D1190:D1253" si="105">IF(C1190="","",L1190)</f>
        <v>A</v>
      </c>
      <c r="E1190" s="59">
        <v>5</v>
      </c>
      <c r="F1190" s="59">
        <v>6</v>
      </c>
      <c r="G1190" s="59">
        <v>45</v>
      </c>
      <c r="H1190" s="59">
        <v>7</v>
      </c>
      <c r="I1190" s="59">
        <v>8</v>
      </c>
      <c r="J1190" s="59">
        <v>46</v>
      </c>
      <c r="K1190" s="61">
        <v>2</v>
      </c>
      <c r="L1190" t="s">
        <v>151</v>
      </c>
    </row>
    <row r="1191" spans="1:13" outlineLevel="1" x14ac:dyDescent="0.25">
      <c r="A1191" s="52">
        <f t="shared" si="103"/>
        <v>52</v>
      </c>
      <c r="B1191" s="52" t="str">
        <f t="shared" si="101"/>
        <v/>
      </c>
      <c r="C1191" s="58">
        <f t="shared" si="104"/>
        <v>3</v>
      </c>
      <c r="D1191" s="58" t="str">
        <f t="shared" si="105"/>
        <v>A</v>
      </c>
      <c r="E1191" s="59">
        <v>9</v>
      </c>
      <c r="F1191" s="59">
        <v>10</v>
      </c>
      <c r="G1191" s="59"/>
      <c r="H1191" s="59">
        <v>11</v>
      </c>
      <c r="I1191" s="59">
        <v>12</v>
      </c>
      <c r="J1191" s="59"/>
      <c r="K1191" s="61">
        <v>3</v>
      </c>
      <c r="L1191" t="s">
        <v>151</v>
      </c>
    </row>
    <row r="1192" spans="1:13" outlineLevel="1" x14ac:dyDescent="0.25">
      <c r="A1192" s="52">
        <f t="shared" si="103"/>
        <v>52</v>
      </c>
      <c r="B1192" s="52" t="str">
        <f t="shared" si="101"/>
        <v/>
      </c>
      <c r="C1192" s="58">
        <f t="shared" si="104"/>
        <v>4</v>
      </c>
      <c r="D1192" s="58" t="str">
        <f t="shared" si="105"/>
        <v>A</v>
      </c>
      <c r="E1192" s="59">
        <v>13</v>
      </c>
      <c r="F1192" s="59">
        <v>14</v>
      </c>
      <c r="G1192" s="59"/>
      <c r="H1192" s="59">
        <v>15</v>
      </c>
      <c r="I1192" s="59">
        <v>16</v>
      </c>
      <c r="J1192" s="59"/>
      <c r="K1192" s="61">
        <v>4</v>
      </c>
      <c r="L1192" t="s">
        <v>151</v>
      </c>
    </row>
    <row r="1193" spans="1:13" outlineLevel="1" x14ac:dyDescent="0.25">
      <c r="A1193" s="52">
        <f t="shared" si="103"/>
        <v>52</v>
      </c>
      <c r="B1193" s="52" t="str">
        <f t="shared" si="101"/>
        <v/>
      </c>
      <c r="C1193" s="58">
        <f t="shared" si="104"/>
        <v>5</v>
      </c>
      <c r="D1193" s="58" t="str">
        <f t="shared" si="105"/>
        <v>A</v>
      </c>
      <c r="E1193" s="59">
        <v>17</v>
      </c>
      <c r="F1193" s="59">
        <v>18</v>
      </c>
      <c r="G1193" s="59">
        <v>43</v>
      </c>
      <c r="H1193" s="59">
        <v>19</v>
      </c>
      <c r="I1193" s="59">
        <v>20</v>
      </c>
      <c r="J1193" s="59">
        <v>44</v>
      </c>
      <c r="K1193" s="61">
        <v>5</v>
      </c>
      <c r="L1193" t="s">
        <v>151</v>
      </c>
    </row>
    <row r="1194" spans="1:13" outlineLevel="1" x14ac:dyDescent="0.25">
      <c r="A1194" s="52">
        <f t="shared" si="103"/>
        <v>52</v>
      </c>
      <c r="B1194" s="52" t="str">
        <f t="shared" si="101"/>
        <v/>
      </c>
      <c r="C1194" s="58">
        <f t="shared" si="104"/>
        <v>6</v>
      </c>
      <c r="D1194" s="58" t="str">
        <f t="shared" si="105"/>
        <v>A</v>
      </c>
      <c r="E1194" s="59">
        <v>21</v>
      </c>
      <c r="F1194" s="59">
        <v>22</v>
      </c>
      <c r="G1194" s="59"/>
      <c r="H1194" s="59">
        <v>23</v>
      </c>
      <c r="I1194" s="59">
        <v>24</v>
      </c>
      <c r="J1194" s="59"/>
      <c r="K1194" s="61">
        <v>6</v>
      </c>
      <c r="L1194" t="s">
        <v>151</v>
      </c>
    </row>
    <row r="1195" spans="1:13" outlineLevel="1" x14ac:dyDescent="0.25">
      <c r="A1195" s="52">
        <f t="shared" si="103"/>
        <v>52</v>
      </c>
      <c r="B1195" s="52" t="str">
        <f t="shared" si="101"/>
        <v/>
      </c>
      <c r="C1195" s="58">
        <f t="shared" si="104"/>
        <v>7</v>
      </c>
      <c r="D1195" s="58" t="str">
        <f t="shared" si="105"/>
        <v>A</v>
      </c>
      <c r="E1195" s="59">
        <v>25</v>
      </c>
      <c r="F1195" s="59">
        <v>26</v>
      </c>
      <c r="G1195" s="59">
        <v>47</v>
      </c>
      <c r="H1195" s="59">
        <v>27</v>
      </c>
      <c r="I1195" s="59">
        <v>28</v>
      </c>
      <c r="J1195" s="59">
        <v>48</v>
      </c>
      <c r="K1195" s="61">
        <v>7</v>
      </c>
      <c r="L1195" t="s">
        <v>151</v>
      </c>
    </row>
    <row r="1196" spans="1:13" outlineLevel="1" x14ac:dyDescent="0.25">
      <c r="A1196" s="52">
        <f t="shared" si="103"/>
        <v>52</v>
      </c>
      <c r="B1196" s="52" t="str">
        <f t="shared" si="101"/>
        <v/>
      </c>
      <c r="C1196" s="58">
        <f t="shared" si="104"/>
        <v>8</v>
      </c>
      <c r="D1196" s="58" t="str">
        <f t="shared" si="105"/>
        <v>A</v>
      </c>
      <c r="E1196" s="59">
        <v>29</v>
      </c>
      <c r="F1196" s="59">
        <v>30</v>
      </c>
      <c r="G1196" s="59">
        <v>51</v>
      </c>
      <c r="H1196" s="59">
        <v>31</v>
      </c>
      <c r="I1196" s="59">
        <v>32</v>
      </c>
      <c r="J1196" s="59">
        <v>52</v>
      </c>
      <c r="K1196" s="61">
        <v>8</v>
      </c>
      <c r="L1196" t="s">
        <v>151</v>
      </c>
    </row>
    <row r="1197" spans="1:13" outlineLevel="1" x14ac:dyDescent="0.25">
      <c r="A1197" s="52">
        <f t="shared" si="103"/>
        <v>52</v>
      </c>
      <c r="B1197" s="52" t="str">
        <f t="shared" si="101"/>
        <v/>
      </c>
      <c r="C1197" s="58">
        <f t="shared" si="104"/>
        <v>9</v>
      </c>
      <c r="D1197" s="58" t="str">
        <f t="shared" si="105"/>
        <v>A</v>
      </c>
      <c r="E1197" s="59">
        <v>33</v>
      </c>
      <c r="F1197" s="59">
        <v>34</v>
      </c>
      <c r="G1197" s="59"/>
      <c r="H1197" s="59">
        <v>35</v>
      </c>
      <c r="I1197" s="59">
        <v>36</v>
      </c>
      <c r="J1197" s="59"/>
      <c r="K1197" s="61">
        <v>9</v>
      </c>
      <c r="L1197" t="s">
        <v>151</v>
      </c>
    </row>
    <row r="1198" spans="1:13" outlineLevel="1" x14ac:dyDescent="0.25">
      <c r="A1198" s="52">
        <f t="shared" si="103"/>
        <v>52</v>
      </c>
      <c r="B1198" s="52" t="str">
        <f t="shared" si="101"/>
        <v/>
      </c>
      <c r="C1198" s="58">
        <f t="shared" si="104"/>
        <v>10</v>
      </c>
      <c r="D1198" s="58" t="str">
        <f t="shared" si="105"/>
        <v>A</v>
      </c>
      <c r="E1198" s="59">
        <v>37</v>
      </c>
      <c r="F1198" s="59">
        <v>38</v>
      </c>
      <c r="G1198" s="59">
        <v>49</v>
      </c>
      <c r="H1198" s="59">
        <v>39</v>
      </c>
      <c r="I1198" s="59">
        <v>40</v>
      </c>
      <c r="J1198" s="59">
        <v>50</v>
      </c>
      <c r="K1198" s="61">
        <v>10</v>
      </c>
      <c r="L1198" t="s">
        <v>151</v>
      </c>
    </row>
    <row r="1199" spans="1:13" outlineLevel="1" x14ac:dyDescent="0.25">
      <c r="A1199" s="52">
        <f t="shared" si="103"/>
        <v>52</v>
      </c>
      <c r="B1199" s="52" t="str">
        <f t="shared" si="101"/>
        <v/>
      </c>
      <c r="C1199" s="58">
        <f t="shared" si="104"/>
        <v>1</v>
      </c>
      <c r="D1199" s="58" t="str">
        <f t="shared" si="105"/>
        <v>B</v>
      </c>
      <c r="E1199" s="59">
        <v>11</v>
      </c>
      <c r="F1199" s="59">
        <v>38</v>
      </c>
      <c r="G1199" s="59">
        <v>46</v>
      </c>
      <c r="H1199" s="59">
        <v>33</v>
      </c>
      <c r="I1199" s="59">
        <v>16</v>
      </c>
      <c r="J1199" s="59">
        <v>51</v>
      </c>
      <c r="K1199" s="61">
        <v>1</v>
      </c>
      <c r="L1199" t="s">
        <v>152</v>
      </c>
    </row>
    <row r="1200" spans="1:13" outlineLevel="1" x14ac:dyDescent="0.25">
      <c r="A1200" s="52">
        <f t="shared" si="103"/>
        <v>52</v>
      </c>
      <c r="B1200" s="52" t="str">
        <f t="shared" si="101"/>
        <v/>
      </c>
      <c r="C1200" s="58">
        <f t="shared" si="104"/>
        <v>2</v>
      </c>
      <c r="D1200" s="58" t="str">
        <f t="shared" si="105"/>
        <v>B</v>
      </c>
      <c r="E1200" s="59">
        <v>21</v>
      </c>
      <c r="F1200" s="59">
        <v>31</v>
      </c>
      <c r="G1200" s="59">
        <v>8</v>
      </c>
      <c r="H1200" s="59">
        <v>12</v>
      </c>
      <c r="I1200" s="59">
        <v>24</v>
      </c>
      <c r="J1200" s="59">
        <v>50</v>
      </c>
      <c r="K1200" s="61">
        <v>2</v>
      </c>
      <c r="L1200" t="s">
        <v>152</v>
      </c>
    </row>
    <row r="1201" spans="1:12" outlineLevel="1" x14ac:dyDescent="0.25">
      <c r="A1201" s="52">
        <f t="shared" si="103"/>
        <v>52</v>
      </c>
      <c r="B1201" s="52" t="str">
        <f t="shared" si="101"/>
        <v/>
      </c>
      <c r="C1201" s="58">
        <f t="shared" si="104"/>
        <v>3</v>
      </c>
      <c r="D1201" s="58" t="str">
        <f t="shared" si="105"/>
        <v>B</v>
      </c>
      <c r="E1201" s="59">
        <v>9</v>
      </c>
      <c r="F1201" s="59">
        <v>1</v>
      </c>
      <c r="G1201" s="59"/>
      <c r="H1201" s="59">
        <v>5</v>
      </c>
      <c r="I1201" s="59">
        <v>20</v>
      </c>
      <c r="J1201" s="59"/>
      <c r="K1201" s="61">
        <v>3</v>
      </c>
      <c r="L1201" t="s">
        <v>152</v>
      </c>
    </row>
    <row r="1202" spans="1:12" outlineLevel="1" x14ac:dyDescent="0.25">
      <c r="A1202" s="52">
        <f t="shared" si="103"/>
        <v>52</v>
      </c>
      <c r="B1202" s="52" t="str">
        <f t="shared" si="101"/>
        <v/>
      </c>
      <c r="C1202" s="58">
        <f t="shared" si="104"/>
        <v>4</v>
      </c>
      <c r="D1202" s="58" t="str">
        <f t="shared" si="105"/>
        <v>B</v>
      </c>
      <c r="E1202" s="59">
        <v>10</v>
      </c>
      <c r="F1202" s="59">
        <v>25</v>
      </c>
      <c r="G1202" s="59"/>
      <c r="H1202" s="59">
        <v>17</v>
      </c>
      <c r="I1202" s="59">
        <v>28</v>
      </c>
      <c r="J1202" s="59"/>
      <c r="K1202" s="61">
        <v>4</v>
      </c>
      <c r="L1202" t="s">
        <v>152</v>
      </c>
    </row>
    <row r="1203" spans="1:12" outlineLevel="1" x14ac:dyDescent="0.25">
      <c r="A1203" s="52">
        <f t="shared" si="103"/>
        <v>52</v>
      </c>
      <c r="B1203" s="52" t="str">
        <f t="shared" si="101"/>
        <v/>
      </c>
      <c r="C1203" s="58">
        <f t="shared" si="104"/>
        <v>5</v>
      </c>
      <c r="D1203" s="58" t="str">
        <f t="shared" si="105"/>
        <v>B</v>
      </c>
      <c r="E1203" s="59">
        <v>14</v>
      </c>
      <c r="F1203" s="59">
        <v>22</v>
      </c>
      <c r="G1203" s="59">
        <v>7</v>
      </c>
      <c r="H1203" s="59">
        <v>36</v>
      </c>
      <c r="I1203" s="59">
        <v>32</v>
      </c>
      <c r="J1203" s="59">
        <v>49</v>
      </c>
      <c r="K1203" s="61">
        <v>5</v>
      </c>
      <c r="L1203" t="s">
        <v>152</v>
      </c>
    </row>
    <row r="1204" spans="1:12" outlineLevel="1" x14ac:dyDescent="0.25">
      <c r="A1204" s="52">
        <f t="shared" si="103"/>
        <v>52</v>
      </c>
      <c r="B1204" s="52" t="str">
        <f t="shared" si="101"/>
        <v/>
      </c>
      <c r="C1204" s="58">
        <f t="shared" si="104"/>
        <v>6</v>
      </c>
      <c r="D1204" s="58" t="str">
        <f t="shared" si="105"/>
        <v>B</v>
      </c>
      <c r="E1204" s="59">
        <v>29</v>
      </c>
      <c r="F1204" s="59">
        <v>26</v>
      </c>
      <c r="G1204" s="59"/>
      <c r="H1204" s="59">
        <v>19</v>
      </c>
      <c r="I1204" s="59">
        <v>27</v>
      </c>
      <c r="J1204" s="59"/>
      <c r="K1204" s="61">
        <v>6</v>
      </c>
      <c r="L1204" t="s">
        <v>152</v>
      </c>
    </row>
    <row r="1205" spans="1:12" outlineLevel="1" x14ac:dyDescent="0.25">
      <c r="A1205" s="52">
        <f t="shared" si="103"/>
        <v>52</v>
      </c>
      <c r="B1205" s="52" t="str">
        <f t="shared" si="101"/>
        <v/>
      </c>
      <c r="C1205" s="58">
        <f t="shared" si="104"/>
        <v>7</v>
      </c>
      <c r="D1205" s="58" t="str">
        <f t="shared" si="105"/>
        <v>B</v>
      </c>
      <c r="E1205" s="59">
        <v>15</v>
      </c>
      <c r="F1205" s="59">
        <v>30</v>
      </c>
      <c r="G1205" s="59">
        <v>4</v>
      </c>
      <c r="H1205" s="59">
        <v>35</v>
      </c>
      <c r="I1205" s="59">
        <v>40</v>
      </c>
      <c r="J1205" s="59">
        <v>41</v>
      </c>
      <c r="K1205" s="61">
        <v>7</v>
      </c>
      <c r="L1205" t="s">
        <v>152</v>
      </c>
    </row>
    <row r="1206" spans="1:12" outlineLevel="1" x14ac:dyDescent="0.25">
      <c r="A1206" s="52">
        <f t="shared" si="103"/>
        <v>52</v>
      </c>
      <c r="B1206" s="52" t="str">
        <f t="shared" si="101"/>
        <v/>
      </c>
      <c r="C1206" s="58">
        <f t="shared" si="104"/>
        <v>8</v>
      </c>
      <c r="D1206" s="58" t="str">
        <f t="shared" si="105"/>
        <v>B</v>
      </c>
      <c r="E1206" s="59">
        <v>23</v>
      </c>
      <c r="F1206" s="59">
        <v>34</v>
      </c>
      <c r="G1206" s="59">
        <v>45</v>
      </c>
      <c r="H1206" s="59">
        <v>39</v>
      </c>
      <c r="I1206" s="59">
        <v>44</v>
      </c>
      <c r="J1206" s="59">
        <v>3</v>
      </c>
      <c r="K1206" s="61">
        <v>8</v>
      </c>
      <c r="L1206" t="s">
        <v>152</v>
      </c>
    </row>
    <row r="1207" spans="1:12" outlineLevel="1" x14ac:dyDescent="0.25">
      <c r="A1207" s="52">
        <f t="shared" si="103"/>
        <v>52</v>
      </c>
      <c r="B1207" s="52" t="str">
        <f t="shared" si="101"/>
        <v/>
      </c>
      <c r="C1207" s="58">
        <f t="shared" si="104"/>
        <v>9</v>
      </c>
      <c r="D1207" s="58" t="str">
        <f t="shared" si="105"/>
        <v>B</v>
      </c>
      <c r="E1207" s="59">
        <v>18</v>
      </c>
      <c r="F1207" s="59">
        <v>6</v>
      </c>
      <c r="G1207" s="59"/>
      <c r="H1207" s="59">
        <v>43</v>
      </c>
      <c r="I1207" s="59">
        <v>48</v>
      </c>
      <c r="J1207" s="59"/>
      <c r="K1207" s="61">
        <v>9</v>
      </c>
      <c r="L1207" t="s">
        <v>152</v>
      </c>
    </row>
    <row r="1208" spans="1:12" outlineLevel="1" x14ac:dyDescent="0.25">
      <c r="A1208" s="52">
        <f t="shared" si="103"/>
        <v>52</v>
      </c>
      <c r="B1208" s="52" t="str">
        <f t="shared" si="101"/>
        <v/>
      </c>
      <c r="C1208" s="58">
        <f t="shared" si="104"/>
        <v>10</v>
      </c>
      <c r="D1208" s="58" t="str">
        <f t="shared" si="105"/>
        <v>B</v>
      </c>
      <c r="E1208" s="59">
        <v>37</v>
      </c>
      <c r="F1208" s="59">
        <v>42</v>
      </c>
      <c r="G1208" s="59">
        <v>2</v>
      </c>
      <c r="H1208" s="59">
        <v>47</v>
      </c>
      <c r="I1208" s="59">
        <v>52</v>
      </c>
      <c r="J1208" s="59">
        <v>13</v>
      </c>
      <c r="K1208" s="61">
        <v>10</v>
      </c>
      <c r="L1208" t="s">
        <v>152</v>
      </c>
    </row>
    <row r="1209" spans="1:12" outlineLevel="1" x14ac:dyDescent="0.25">
      <c r="A1209" s="52">
        <f t="shared" si="103"/>
        <v>52</v>
      </c>
      <c r="B1209" s="52" t="str">
        <f t="shared" si="101"/>
        <v/>
      </c>
      <c r="C1209" s="58">
        <f t="shared" si="104"/>
        <v>1</v>
      </c>
      <c r="D1209" s="58" t="str">
        <f t="shared" si="105"/>
        <v>C</v>
      </c>
      <c r="E1209" s="59">
        <v>1</v>
      </c>
      <c r="F1209" s="59">
        <v>10</v>
      </c>
      <c r="G1209" s="59">
        <v>50</v>
      </c>
      <c r="H1209" s="59">
        <v>9</v>
      </c>
      <c r="I1209" s="59">
        <v>19</v>
      </c>
      <c r="J1209" s="59">
        <v>7</v>
      </c>
      <c r="K1209" s="61">
        <v>1</v>
      </c>
      <c r="L1209" t="s">
        <v>153</v>
      </c>
    </row>
    <row r="1210" spans="1:12" outlineLevel="1" x14ac:dyDescent="0.25">
      <c r="A1210" s="52">
        <f t="shared" si="103"/>
        <v>52</v>
      </c>
      <c r="B1210" s="52" t="str">
        <f t="shared" si="101"/>
        <v/>
      </c>
      <c r="C1210" s="58">
        <f t="shared" si="104"/>
        <v>2</v>
      </c>
      <c r="D1210" s="58" t="str">
        <f t="shared" si="105"/>
        <v>C</v>
      </c>
      <c r="E1210" s="59">
        <v>5</v>
      </c>
      <c r="F1210" s="59">
        <v>20</v>
      </c>
      <c r="G1210" s="59">
        <v>45</v>
      </c>
      <c r="H1210" s="59">
        <v>28</v>
      </c>
      <c r="I1210" s="59">
        <v>27</v>
      </c>
      <c r="J1210" s="59">
        <v>11</v>
      </c>
      <c r="K1210" s="61">
        <v>2</v>
      </c>
      <c r="L1210" t="s">
        <v>153</v>
      </c>
    </row>
    <row r="1211" spans="1:12" outlineLevel="1" x14ac:dyDescent="0.25">
      <c r="A1211" s="52">
        <f t="shared" si="103"/>
        <v>52</v>
      </c>
      <c r="B1211" s="52" t="str">
        <f t="shared" si="101"/>
        <v/>
      </c>
      <c r="C1211" s="58">
        <f t="shared" si="104"/>
        <v>3</v>
      </c>
      <c r="D1211" s="58" t="str">
        <f t="shared" si="105"/>
        <v>C</v>
      </c>
      <c r="E1211" s="59">
        <v>8</v>
      </c>
      <c r="F1211" s="59">
        <v>15</v>
      </c>
      <c r="G1211" s="59"/>
      <c r="H1211" s="59">
        <v>16</v>
      </c>
      <c r="I1211" s="59">
        <v>23</v>
      </c>
      <c r="J1211" s="59"/>
      <c r="K1211" s="61">
        <v>3</v>
      </c>
      <c r="L1211" t="s">
        <v>153</v>
      </c>
    </row>
    <row r="1212" spans="1:12" outlineLevel="1" x14ac:dyDescent="0.25">
      <c r="A1212" s="52">
        <f t="shared" si="103"/>
        <v>52</v>
      </c>
      <c r="B1212" s="52" t="str">
        <f t="shared" si="101"/>
        <v/>
      </c>
      <c r="C1212" s="58">
        <f t="shared" si="104"/>
        <v>4</v>
      </c>
      <c r="D1212" s="58" t="str">
        <f t="shared" si="105"/>
        <v>C</v>
      </c>
      <c r="E1212" s="59">
        <v>13</v>
      </c>
      <c r="F1212" s="59">
        <v>35</v>
      </c>
      <c r="G1212" s="59"/>
      <c r="H1212" s="59">
        <v>14</v>
      </c>
      <c r="I1212" s="59">
        <v>31</v>
      </c>
      <c r="J1212" s="59"/>
      <c r="K1212" s="61">
        <v>4</v>
      </c>
      <c r="L1212" t="s">
        <v>153</v>
      </c>
    </row>
    <row r="1213" spans="1:12" outlineLevel="1" x14ac:dyDescent="0.25">
      <c r="A1213" s="52">
        <f t="shared" si="103"/>
        <v>52</v>
      </c>
      <c r="B1213" s="52" t="str">
        <f t="shared" si="101"/>
        <v/>
      </c>
      <c r="C1213" s="58">
        <f t="shared" si="104"/>
        <v>5</v>
      </c>
      <c r="D1213" s="58" t="str">
        <f t="shared" si="105"/>
        <v>C</v>
      </c>
      <c r="E1213" s="59">
        <v>17</v>
      </c>
      <c r="F1213" s="59">
        <v>26</v>
      </c>
      <c r="G1213" s="59">
        <v>4</v>
      </c>
      <c r="H1213" s="59">
        <v>24</v>
      </c>
      <c r="I1213" s="59">
        <v>22</v>
      </c>
      <c r="J1213" s="59">
        <v>49</v>
      </c>
      <c r="K1213" s="61">
        <v>5</v>
      </c>
      <c r="L1213" t="s">
        <v>153</v>
      </c>
    </row>
    <row r="1214" spans="1:12" outlineLevel="1" x14ac:dyDescent="0.25">
      <c r="A1214" s="52">
        <f t="shared" si="103"/>
        <v>52</v>
      </c>
      <c r="B1214" s="52" t="str">
        <f t="shared" si="101"/>
        <v/>
      </c>
      <c r="C1214" s="58">
        <f t="shared" si="104"/>
        <v>6</v>
      </c>
      <c r="D1214" s="58" t="str">
        <f t="shared" si="105"/>
        <v>C</v>
      </c>
      <c r="E1214" s="59">
        <v>2</v>
      </c>
      <c r="F1214" s="59">
        <v>30</v>
      </c>
      <c r="G1214" s="59"/>
      <c r="H1214" s="59">
        <v>12</v>
      </c>
      <c r="I1214" s="59">
        <v>39</v>
      </c>
      <c r="J1214" s="59"/>
      <c r="K1214" s="61">
        <v>6</v>
      </c>
      <c r="L1214" t="s">
        <v>153</v>
      </c>
    </row>
    <row r="1215" spans="1:12" outlineLevel="1" x14ac:dyDescent="0.25">
      <c r="A1215" s="52">
        <f t="shared" si="103"/>
        <v>52</v>
      </c>
      <c r="B1215" s="52" t="str">
        <f t="shared" si="101"/>
        <v/>
      </c>
      <c r="C1215" s="58">
        <f t="shared" si="104"/>
        <v>7</v>
      </c>
      <c r="D1215" s="58" t="str">
        <f t="shared" si="105"/>
        <v>C</v>
      </c>
      <c r="E1215" s="59">
        <v>25</v>
      </c>
      <c r="F1215" s="59">
        <v>34</v>
      </c>
      <c r="G1215" s="59">
        <v>41</v>
      </c>
      <c r="H1215" s="59">
        <v>32</v>
      </c>
      <c r="I1215" s="59">
        <v>43</v>
      </c>
      <c r="J1215" s="59">
        <v>52</v>
      </c>
      <c r="K1215" s="61">
        <v>7</v>
      </c>
      <c r="L1215" t="s">
        <v>153</v>
      </c>
    </row>
    <row r="1216" spans="1:12" outlineLevel="1" x14ac:dyDescent="0.25">
      <c r="A1216" s="52">
        <f t="shared" si="103"/>
        <v>52</v>
      </c>
      <c r="B1216" s="52" t="str">
        <f t="shared" si="101"/>
        <v/>
      </c>
      <c r="C1216" s="58">
        <f t="shared" si="104"/>
        <v>8</v>
      </c>
      <c r="D1216" s="58" t="str">
        <f t="shared" si="105"/>
        <v>C</v>
      </c>
      <c r="E1216" s="59">
        <v>29</v>
      </c>
      <c r="F1216" s="59">
        <v>38</v>
      </c>
      <c r="G1216" s="59">
        <v>21</v>
      </c>
      <c r="H1216" s="59">
        <v>36</v>
      </c>
      <c r="I1216" s="59">
        <v>47</v>
      </c>
      <c r="J1216" s="59">
        <v>18</v>
      </c>
      <c r="K1216" s="61">
        <v>8</v>
      </c>
      <c r="L1216" t="s">
        <v>153</v>
      </c>
    </row>
    <row r="1217" spans="1:13" outlineLevel="1" x14ac:dyDescent="0.25">
      <c r="A1217" s="52">
        <f t="shared" si="103"/>
        <v>52</v>
      </c>
      <c r="B1217" s="52" t="str">
        <f t="shared" si="101"/>
        <v/>
      </c>
      <c r="C1217" s="58">
        <f t="shared" si="104"/>
        <v>9</v>
      </c>
      <c r="D1217" s="58" t="str">
        <f t="shared" si="105"/>
        <v>C</v>
      </c>
      <c r="E1217" s="59">
        <v>33</v>
      </c>
      <c r="F1217" s="59">
        <v>42</v>
      </c>
      <c r="G1217" s="59"/>
      <c r="H1217" s="59">
        <v>40</v>
      </c>
      <c r="I1217" s="59">
        <v>51</v>
      </c>
      <c r="J1217" s="59"/>
      <c r="K1217" s="61">
        <v>9</v>
      </c>
      <c r="L1217" t="s">
        <v>153</v>
      </c>
    </row>
    <row r="1218" spans="1:13" outlineLevel="1" x14ac:dyDescent="0.25">
      <c r="A1218" s="52">
        <f t="shared" si="103"/>
        <v>52</v>
      </c>
      <c r="B1218" s="52" t="str">
        <f t="shared" si="101"/>
        <v/>
      </c>
      <c r="C1218" s="58">
        <f t="shared" si="104"/>
        <v>10</v>
      </c>
      <c r="D1218" s="58" t="str">
        <f t="shared" si="105"/>
        <v>C</v>
      </c>
      <c r="E1218" s="59">
        <v>37</v>
      </c>
      <c r="F1218" s="59">
        <v>46</v>
      </c>
      <c r="G1218" s="59">
        <v>6</v>
      </c>
      <c r="H1218" s="59">
        <v>3</v>
      </c>
      <c r="I1218" s="59">
        <v>44</v>
      </c>
      <c r="J1218" s="59">
        <v>48</v>
      </c>
      <c r="K1218" s="61">
        <v>10</v>
      </c>
      <c r="L1218" t="s">
        <v>153</v>
      </c>
    </row>
    <row r="1219" spans="1:13" outlineLevel="1" x14ac:dyDescent="0.25">
      <c r="A1219" s="52">
        <f t="shared" si="103"/>
        <v>52</v>
      </c>
      <c r="B1219" s="52" t="str">
        <f t="shared" si="101"/>
        <v/>
      </c>
      <c r="C1219" s="58">
        <f t="shared" si="104"/>
        <v>1</v>
      </c>
      <c r="D1219" s="58" t="str">
        <f t="shared" si="105"/>
        <v>D</v>
      </c>
      <c r="E1219" s="127">
        <v>1</v>
      </c>
      <c r="F1219" s="127">
        <v>14</v>
      </c>
      <c r="G1219" s="127">
        <v>26</v>
      </c>
      <c r="H1219" s="127">
        <v>7</v>
      </c>
      <c r="I1219" s="127">
        <v>20</v>
      </c>
      <c r="J1219" s="127">
        <v>9</v>
      </c>
      <c r="K1219" s="61">
        <v>1</v>
      </c>
      <c r="L1219" t="s">
        <v>154</v>
      </c>
    </row>
    <row r="1220" spans="1:13" outlineLevel="1" x14ac:dyDescent="0.25">
      <c r="A1220" s="52">
        <f t="shared" si="103"/>
        <v>52</v>
      </c>
      <c r="B1220" s="52" t="str">
        <f t="shared" si="101"/>
        <v/>
      </c>
      <c r="C1220" s="58">
        <f t="shared" si="104"/>
        <v>2</v>
      </c>
      <c r="D1220" s="58" t="str">
        <f t="shared" si="105"/>
        <v>D</v>
      </c>
      <c r="E1220" s="127">
        <v>5</v>
      </c>
      <c r="F1220" s="127">
        <v>18</v>
      </c>
      <c r="G1220" s="127">
        <v>40</v>
      </c>
      <c r="H1220" s="127">
        <v>13</v>
      </c>
      <c r="I1220" s="127">
        <v>15</v>
      </c>
      <c r="J1220" s="127">
        <v>51</v>
      </c>
      <c r="K1220" s="61">
        <v>2</v>
      </c>
      <c r="L1220" t="s">
        <v>154</v>
      </c>
    </row>
    <row r="1221" spans="1:13" outlineLevel="1" x14ac:dyDescent="0.25">
      <c r="A1221" s="52">
        <f t="shared" si="103"/>
        <v>52</v>
      </c>
      <c r="B1221" s="52" t="str">
        <f t="shared" ref="B1221:B1284" si="106">IF(A1221&lt;&gt;$B$3,"",$B$3&amp;"-"&amp;D1221&amp;"-"&amp;C1221)</f>
        <v/>
      </c>
      <c r="C1221" s="58">
        <f t="shared" si="104"/>
        <v>3</v>
      </c>
      <c r="D1221" s="58" t="str">
        <f t="shared" si="105"/>
        <v>D</v>
      </c>
      <c r="E1221" s="127">
        <v>24</v>
      </c>
      <c r="F1221" s="127">
        <v>3</v>
      </c>
      <c r="G1221" s="127"/>
      <c r="H1221" s="127">
        <v>47</v>
      </c>
      <c r="I1221" s="127">
        <v>22</v>
      </c>
      <c r="J1221" s="127"/>
      <c r="K1221" s="61">
        <v>3</v>
      </c>
      <c r="L1221" t="s">
        <v>154</v>
      </c>
    </row>
    <row r="1222" spans="1:13" outlineLevel="1" x14ac:dyDescent="0.25">
      <c r="A1222" s="52">
        <f t="shared" si="103"/>
        <v>52</v>
      </c>
      <c r="B1222" s="52" t="str">
        <f t="shared" si="106"/>
        <v/>
      </c>
      <c r="C1222" s="58">
        <f t="shared" si="104"/>
        <v>4</v>
      </c>
      <c r="D1222" s="58" t="str">
        <f t="shared" si="105"/>
        <v>D</v>
      </c>
      <c r="E1222" s="127">
        <v>11</v>
      </c>
      <c r="F1222" s="127">
        <v>41</v>
      </c>
      <c r="G1222" s="127"/>
      <c r="H1222" s="127">
        <v>36</v>
      </c>
      <c r="I1222" s="127">
        <v>32</v>
      </c>
      <c r="J1222" s="127"/>
      <c r="K1222" s="61">
        <v>4</v>
      </c>
      <c r="L1222" t="s">
        <v>154</v>
      </c>
    </row>
    <row r="1223" spans="1:13" outlineLevel="1" x14ac:dyDescent="0.25">
      <c r="A1223" s="52">
        <f t="shared" si="103"/>
        <v>52</v>
      </c>
      <c r="B1223" s="52" t="str">
        <f t="shared" si="106"/>
        <v/>
      </c>
      <c r="C1223" s="58">
        <f t="shared" si="104"/>
        <v>5</v>
      </c>
      <c r="D1223" s="58" t="str">
        <f t="shared" si="105"/>
        <v>D</v>
      </c>
      <c r="E1223" s="127">
        <v>17</v>
      </c>
      <c r="F1223" s="127">
        <v>30</v>
      </c>
      <c r="G1223" s="127">
        <v>49</v>
      </c>
      <c r="H1223" s="127">
        <v>23</v>
      </c>
      <c r="I1223" s="127">
        <v>19</v>
      </c>
      <c r="J1223" s="127">
        <v>16</v>
      </c>
      <c r="K1223" s="61">
        <v>5</v>
      </c>
      <c r="L1223" t="s">
        <v>154</v>
      </c>
    </row>
    <row r="1224" spans="1:13" outlineLevel="1" x14ac:dyDescent="0.25">
      <c r="A1224" s="52">
        <f t="shared" si="103"/>
        <v>52</v>
      </c>
      <c r="B1224" s="52" t="str">
        <f t="shared" si="106"/>
        <v/>
      </c>
      <c r="C1224" s="58">
        <f t="shared" si="104"/>
        <v>6</v>
      </c>
      <c r="D1224" s="58" t="str">
        <f t="shared" si="105"/>
        <v>D</v>
      </c>
      <c r="E1224" s="127">
        <v>37</v>
      </c>
      <c r="F1224" s="127">
        <v>44</v>
      </c>
      <c r="G1224" s="127"/>
      <c r="H1224" s="127">
        <v>21</v>
      </c>
      <c r="I1224" s="127">
        <v>34</v>
      </c>
      <c r="J1224" s="127"/>
      <c r="K1224" s="61">
        <v>6</v>
      </c>
      <c r="L1224" t="s">
        <v>154</v>
      </c>
    </row>
    <row r="1225" spans="1:13" outlineLevel="1" x14ac:dyDescent="0.25">
      <c r="A1225" s="52">
        <f t="shared" si="103"/>
        <v>52</v>
      </c>
      <c r="B1225" s="52" t="str">
        <f t="shared" si="106"/>
        <v/>
      </c>
      <c r="C1225" s="58">
        <f t="shared" si="104"/>
        <v>7</v>
      </c>
      <c r="D1225" s="58" t="str">
        <f t="shared" si="105"/>
        <v>D</v>
      </c>
      <c r="E1225" s="127">
        <v>25</v>
      </c>
      <c r="F1225" s="127">
        <v>39</v>
      </c>
      <c r="G1225" s="127">
        <v>2</v>
      </c>
      <c r="H1225" s="127">
        <v>31</v>
      </c>
      <c r="I1225" s="127">
        <v>33</v>
      </c>
      <c r="J1225" s="127">
        <v>8</v>
      </c>
      <c r="K1225" s="61">
        <v>7</v>
      </c>
      <c r="L1225" t="s">
        <v>154</v>
      </c>
    </row>
    <row r="1226" spans="1:13" outlineLevel="1" x14ac:dyDescent="0.25">
      <c r="A1226" s="52">
        <f t="shared" si="103"/>
        <v>52</v>
      </c>
      <c r="B1226" s="52" t="str">
        <f t="shared" si="106"/>
        <v/>
      </c>
      <c r="C1226" s="58">
        <f t="shared" si="104"/>
        <v>8</v>
      </c>
      <c r="D1226" s="58" t="str">
        <f t="shared" si="105"/>
        <v>D</v>
      </c>
      <c r="E1226" s="127">
        <v>29</v>
      </c>
      <c r="F1226" s="127">
        <v>42</v>
      </c>
      <c r="G1226" s="127">
        <v>6</v>
      </c>
      <c r="H1226" s="127">
        <v>35</v>
      </c>
      <c r="I1226" s="127">
        <v>48</v>
      </c>
      <c r="J1226" s="127">
        <v>12</v>
      </c>
      <c r="K1226" s="61">
        <v>8</v>
      </c>
      <c r="L1226" t="s">
        <v>154</v>
      </c>
    </row>
    <row r="1227" spans="1:13" outlineLevel="1" x14ac:dyDescent="0.25">
      <c r="A1227" s="52">
        <f t="shared" si="103"/>
        <v>52</v>
      </c>
      <c r="B1227" s="52" t="str">
        <f t="shared" si="106"/>
        <v/>
      </c>
      <c r="C1227" s="58">
        <f t="shared" si="104"/>
        <v>9</v>
      </c>
      <c r="D1227" s="58" t="str">
        <f t="shared" si="105"/>
        <v>D</v>
      </c>
      <c r="E1227" s="127">
        <v>45</v>
      </c>
      <c r="F1227" s="127">
        <v>46</v>
      </c>
      <c r="G1227" s="127"/>
      <c r="H1227" s="127">
        <v>38</v>
      </c>
      <c r="I1227" s="127">
        <v>52</v>
      </c>
      <c r="J1227" s="127"/>
      <c r="K1227" s="61">
        <v>9</v>
      </c>
      <c r="L1227" t="s">
        <v>154</v>
      </c>
    </row>
    <row r="1228" spans="1:13" ht="15.75" outlineLevel="1" thickBot="1" x14ac:dyDescent="0.3">
      <c r="A1228" s="52">
        <f t="shared" si="103"/>
        <v>52</v>
      </c>
      <c r="B1228" s="52" t="str">
        <f t="shared" si="106"/>
        <v/>
      </c>
      <c r="C1228" s="58">
        <f t="shared" si="104"/>
        <v>10</v>
      </c>
      <c r="D1228" s="58" t="str">
        <f t="shared" si="105"/>
        <v>D</v>
      </c>
      <c r="E1228" s="127">
        <v>27</v>
      </c>
      <c r="F1228" s="127">
        <v>50</v>
      </c>
      <c r="G1228" s="127">
        <v>10</v>
      </c>
      <c r="H1228" s="127">
        <v>4</v>
      </c>
      <c r="I1228" s="127">
        <v>43</v>
      </c>
      <c r="J1228" s="127">
        <v>28</v>
      </c>
      <c r="K1228" s="61">
        <v>10</v>
      </c>
      <c r="L1228" t="s">
        <v>154</v>
      </c>
    </row>
    <row r="1229" spans="1:13" ht="15.75" outlineLevel="1" thickTop="1" x14ac:dyDescent="0.25">
      <c r="A1229" s="64">
        <v>53</v>
      </c>
      <c r="B1229" s="64" t="str">
        <f t="shared" si="106"/>
        <v/>
      </c>
      <c r="C1229" s="62">
        <f t="shared" si="104"/>
        <v>1</v>
      </c>
      <c r="D1229" s="62" t="str">
        <f t="shared" si="105"/>
        <v>A</v>
      </c>
      <c r="E1229" s="63">
        <v>1</v>
      </c>
      <c r="F1229" s="63">
        <v>2</v>
      </c>
      <c r="G1229" s="63">
        <v>53</v>
      </c>
      <c r="H1229" s="63">
        <v>3</v>
      </c>
      <c r="I1229" s="63">
        <v>4</v>
      </c>
      <c r="J1229" s="63">
        <v>45</v>
      </c>
      <c r="K1229" s="61">
        <v>1</v>
      </c>
      <c r="L1229" t="s">
        <v>151</v>
      </c>
      <c r="M1229" s="186" t="s">
        <v>281</v>
      </c>
    </row>
    <row r="1230" spans="1:13" outlineLevel="1" x14ac:dyDescent="0.25">
      <c r="A1230" s="64">
        <f t="shared" ref="A1230:A1293" si="107">A1229</f>
        <v>53</v>
      </c>
      <c r="B1230" s="64" t="str">
        <f t="shared" si="106"/>
        <v/>
      </c>
      <c r="C1230" s="62">
        <f t="shared" si="104"/>
        <v>2</v>
      </c>
      <c r="D1230" s="62" t="str">
        <f t="shared" si="105"/>
        <v>A</v>
      </c>
      <c r="E1230" s="63">
        <v>5</v>
      </c>
      <c r="F1230" s="63">
        <v>6</v>
      </c>
      <c r="G1230" s="63">
        <v>41</v>
      </c>
      <c r="H1230" s="63">
        <v>7</v>
      </c>
      <c r="I1230" s="63">
        <v>8</v>
      </c>
      <c r="J1230" s="63">
        <v>46</v>
      </c>
      <c r="K1230" s="61">
        <v>2</v>
      </c>
      <c r="L1230" t="s">
        <v>151</v>
      </c>
    </row>
    <row r="1231" spans="1:13" outlineLevel="1" x14ac:dyDescent="0.25">
      <c r="A1231" s="64">
        <f t="shared" si="107"/>
        <v>53</v>
      </c>
      <c r="B1231" s="64" t="str">
        <f t="shared" si="106"/>
        <v/>
      </c>
      <c r="C1231" s="62">
        <f t="shared" si="104"/>
        <v>3</v>
      </c>
      <c r="D1231" s="62" t="str">
        <f t="shared" si="105"/>
        <v>A</v>
      </c>
      <c r="E1231" s="63">
        <v>9</v>
      </c>
      <c r="F1231" s="63">
        <v>10</v>
      </c>
      <c r="G1231" s="63">
        <v>42</v>
      </c>
      <c r="H1231" s="63">
        <v>11</v>
      </c>
      <c r="I1231" s="63">
        <v>12</v>
      </c>
      <c r="J1231" s="63"/>
      <c r="K1231" s="61">
        <v>3</v>
      </c>
      <c r="L1231" t="s">
        <v>151</v>
      </c>
    </row>
    <row r="1232" spans="1:13" outlineLevel="1" x14ac:dyDescent="0.25">
      <c r="A1232" s="64">
        <f t="shared" si="107"/>
        <v>53</v>
      </c>
      <c r="B1232" s="64" t="str">
        <f t="shared" si="106"/>
        <v/>
      </c>
      <c r="C1232" s="62">
        <f t="shared" si="104"/>
        <v>4</v>
      </c>
      <c r="D1232" s="62" t="str">
        <f t="shared" si="105"/>
        <v>A</v>
      </c>
      <c r="E1232" s="63">
        <v>13</v>
      </c>
      <c r="F1232" s="63">
        <v>14</v>
      </c>
      <c r="G1232" s="63"/>
      <c r="H1232" s="63">
        <v>15</v>
      </c>
      <c r="I1232" s="63">
        <v>16</v>
      </c>
      <c r="J1232" s="63"/>
      <c r="K1232" s="61">
        <v>4</v>
      </c>
      <c r="L1232" t="s">
        <v>151</v>
      </c>
    </row>
    <row r="1233" spans="1:12" outlineLevel="1" x14ac:dyDescent="0.25">
      <c r="A1233" s="64">
        <f t="shared" si="107"/>
        <v>53</v>
      </c>
      <c r="B1233" s="64" t="str">
        <f t="shared" si="106"/>
        <v/>
      </c>
      <c r="C1233" s="62">
        <f t="shared" si="104"/>
        <v>5</v>
      </c>
      <c r="D1233" s="62" t="str">
        <f t="shared" si="105"/>
        <v>A</v>
      </c>
      <c r="E1233" s="63">
        <v>17</v>
      </c>
      <c r="F1233" s="63">
        <v>18</v>
      </c>
      <c r="G1233" s="63">
        <v>49</v>
      </c>
      <c r="H1233" s="63">
        <v>19</v>
      </c>
      <c r="I1233" s="63">
        <v>20</v>
      </c>
      <c r="J1233" s="63">
        <v>50</v>
      </c>
      <c r="K1233" s="61">
        <v>5</v>
      </c>
      <c r="L1233" t="s">
        <v>151</v>
      </c>
    </row>
    <row r="1234" spans="1:12" outlineLevel="1" x14ac:dyDescent="0.25">
      <c r="A1234" s="64">
        <f t="shared" si="107"/>
        <v>53</v>
      </c>
      <c r="B1234" s="64" t="str">
        <f t="shared" si="106"/>
        <v/>
      </c>
      <c r="C1234" s="62">
        <f t="shared" si="104"/>
        <v>6</v>
      </c>
      <c r="D1234" s="62" t="str">
        <f t="shared" si="105"/>
        <v>A</v>
      </c>
      <c r="E1234" s="63">
        <v>21</v>
      </c>
      <c r="F1234" s="63">
        <v>22</v>
      </c>
      <c r="G1234" s="63"/>
      <c r="H1234" s="63">
        <v>23</v>
      </c>
      <c r="I1234" s="63">
        <v>24</v>
      </c>
      <c r="J1234" s="63"/>
      <c r="K1234" s="61">
        <v>6</v>
      </c>
      <c r="L1234" t="s">
        <v>151</v>
      </c>
    </row>
    <row r="1235" spans="1:12" outlineLevel="1" x14ac:dyDescent="0.25">
      <c r="A1235" s="64">
        <f t="shared" si="107"/>
        <v>53</v>
      </c>
      <c r="B1235" s="64" t="str">
        <f t="shared" si="106"/>
        <v/>
      </c>
      <c r="C1235" s="62">
        <f t="shared" si="104"/>
        <v>7</v>
      </c>
      <c r="D1235" s="62" t="str">
        <f t="shared" si="105"/>
        <v>A</v>
      </c>
      <c r="E1235" s="63">
        <v>25</v>
      </c>
      <c r="F1235" s="63">
        <v>26</v>
      </c>
      <c r="G1235" s="63">
        <v>47</v>
      </c>
      <c r="H1235" s="63">
        <v>27</v>
      </c>
      <c r="I1235" s="63">
        <v>28</v>
      </c>
      <c r="J1235" s="63">
        <v>48</v>
      </c>
      <c r="K1235" s="61">
        <v>7</v>
      </c>
      <c r="L1235" t="s">
        <v>151</v>
      </c>
    </row>
    <row r="1236" spans="1:12" outlineLevel="1" x14ac:dyDescent="0.25">
      <c r="A1236" s="64">
        <f t="shared" si="107"/>
        <v>53</v>
      </c>
      <c r="B1236" s="64" t="str">
        <f t="shared" si="106"/>
        <v/>
      </c>
      <c r="C1236" s="62">
        <f t="shared" si="104"/>
        <v>8</v>
      </c>
      <c r="D1236" s="62" t="str">
        <f t="shared" si="105"/>
        <v>A</v>
      </c>
      <c r="E1236" s="63">
        <v>29</v>
      </c>
      <c r="F1236" s="63">
        <v>30</v>
      </c>
      <c r="G1236" s="63">
        <v>43</v>
      </c>
      <c r="H1236" s="63">
        <v>31</v>
      </c>
      <c r="I1236" s="63">
        <v>32</v>
      </c>
      <c r="J1236" s="63">
        <v>44</v>
      </c>
      <c r="K1236" s="61">
        <v>8</v>
      </c>
      <c r="L1236" t="s">
        <v>151</v>
      </c>
    </row>
    <row r="1237" spans="1:12" outlineLevel="1" x14ac:dyDescent="0.25">
      <c r="A1237" s="64">
        <f t="shared" si="107"/>
        <v>53</v>
      </c>
      <c r="B1237" s="64" t="str">
        <f t="shared" si="106"/>
        <v/>
      </c>
      <c r="C1237" s="62">
        <f t="shared" si="104"/>
        <v>9</v>
      </c>
      <c r="D1237" s="62" t="str">
        <f t="shared" si="105"/>
        <v>A</v>
      </c>
      <c r="E1237" s="63">
        <v>33</v>
      </c>
      <c r="F1237" s="63">
        <v>34</v>
      </c>
      <c r="G1237" s="63"/>
      <c r="H1237" s="63">
        <v>35</v>
      </c>
      <c r="I1237" s="63">
        <v>36</v>
      </c>
      <c r="J1237" s="63"/>
      <c r="K1237" s="61">
        <v>9</v>
      </c>
      <c r="L1237" t="s">
        <v>151</v>
      </c>
    </row>
    <row r="1238" spans="1:12" outlineLevel="1" x14ac:dyDescent="0.25">
      <c r="A1238" s="64">
        <f t="shared" si="107"/>
        <v>53</v>
      </c>
      <c r="B1238" s="64" t="str">
        <f t="shared" si="106"/>
        <v/>
      </c>
      <c r="C1238" s="62">
        <f t="shared" si="104"/>
        <v>10</v>
      </c>
      <c r="D1238" s="62" t="str">
        <f t="shared" si="105"/>
        <v>A</v>
      </c>
      <c r="E1238" s="63">
        <v>37</v>
      </c>
      <c r="F1238" s="63">
        <v>38</v>
      </c>
      <c r="G1238" s="63">
        <v>51</v>
      </c>
      <c r="H1238" s="63">
        <v>39</v>
      </c>
      <c r="I1238" s="63">
        <v>40</v>
      </c>
      <c r="J1238" s="63">
        <v>52</v>
      </c>
      <c r="K1238" s="61">
        <v>10</v>
      </c>
      <c r="L1238" t="s">
        <v>151</v>
      </c>
    </row>
    <row r="1239" spans="1:12" outlineLevel="1" x14ac:dyDescent="0.25">
      <c r="A1239" s="64">
        <f t="shared" si="107"/>
        <v>53</v>
      </c>
      <c r="B1239" s="64" t="str">
        <f t="shared" si="106"/>
        <v/>
      </c>
      <c r="C1239" s="62">
        <f t="shared" si="104"/>
        <v>1</v>
      </c>
      <c r="D1239" s="62" t="str">
        <f t="shared" si="105"/>
        <v>B</v>
      </c>
      <c r="E1239" s="63">
        <v>13</v>
      </c>
      <c r="F1239" s="63">
        <v>34</v>
      </c>
      <c r="G1239" s="63">
        <v>50</v>
      </c>
      <c r="H1239" s="63">
        <v>39</v>
      </c>
      <c r="I1239" s="63">
        <v>44</v>
      </c>
      <c r="J1239" s="63">
        <v>51</v>
      </c>
      <c r="K1239" s="61">
        <v>1</v>
      </c>
      <c r="L1239" t="s">
        <v>152</v>
      </c>
    </row>
    <row r="1240" spans="1:12" outlineLevel="1" x14ac:dyDescent="0.25">
      <c r="A1240" s="64">
        <f t="shared" si="107"/>
        <v>53</v>
      </c>
      <c r="B1240" s="64" t="str">
        <f t="shared" si="106"/>
        <v/>
      </c>
      <c r="C1240" s="62">
        <f t="shared" si="104"/>
        <v>2</v>
      </c>
      <c r="D1240" s="62" t="str">
        <f t="shared" si="105"/>
        <v>B</v>
      </c>
      <c r="E1240" s="63">
        <v>21</v>
      </c>
      <c r="F1240" s="63">
        <v>10</v>
      </c>
      <c r="G1240" s="63">
        <v>4</v>
      </c>
      <c r="H1240" s="63">
        <v>15</v>
      </c>
      <c r="I1240" s="63">
        <v>20</v>
      </c>
      <c r="J1240" s="63">
        <v>53</v>
      </c>
      <c r="K1240" s="61">
        <v>2</v>
      </c>
      <c r="L1240" t="s">
        <v>152</v>
      </c>
    </row>
    <row r="1241" spans="1:12" outlineLevel="1" x14ac:dyDescent="0.25">
      <c r="A1241" s="64">
        <f t="shared" si="107"/>
        <v>53</v>
      </c>
      <c r="B1241" s="64" t="str">
        <f t="shared" si="106"/>
        <v/>
      </c>
      <c r="C1241" s="62">
        <f t="shared" si="104"/>
        <v>3</v>
      </c>
      <c r="D1241" s="62" t="str">
        <f t="shared" si="105"/>
        <v>B</v>
      </c>
      <c r="E1241" s="63">
        <v>24</v>
      </c>
      <c r="F1241" s="63">
        <v>14</v>
      </c>
      <c r="G1241" s="63">
        <v>45</v>
      </c>
      <c r="H1241" s="63">
        <v>19</v>
      </c>
      <c r="I1241" s="63">
        <v>9</v>
      </c>
      <c r="J1241" s="63"/>
      <c r="K1241" s="61">
        <v>3</v>
      </c>
      <c r="L1241" t="s">
        <v>152</v>
      </c>
    </row>
    <row r="1242" spans="1:12" outlineLevel="1" x14ac:dyDescent="0.25">
      <c r="A1242" s="64">
        <f t="shared" si="107"/>
        <v>53</v>
      </c>
      <c r="B1242" s="64" t="str">
        <f t="shared" si="106"/>
        <v/>
      </c>
      <c r="C1242" s="62">
        <f t="shared" si="104"/>
        <v>4</v>
      </c>
      <c r="D1242" s="62" t="str">
        <f t="shared" si="105"/>
        <v>B</v>
      </c>
      <c r="E1242" s="63">
        <v>29</v>
      </c>
      <c r="F1242" s="63">
        <v>18</v>
      </c>
      <c r="G1242" s="63"/>
      <c r="H1242" s="63">
        <v>17</v>
      </c>
      <c r="I1242" s="63">
        <v>28</v>
      </c>
      <c r="J1242" s="63"/>
      <c r="K1242" s="61">
        <v>4</v>
      </c>
      <c r="L1242" t="s">
        <v>152</v>
      </c>
    </row>
    <row r="1243" spans="1:12" outlineLevel="1" x14ac:dyDescent="0.25">
      <c r="A1243" s="64">
        <f t="shared" si="107"/>
        <v>53</v>
      </c>
      <c r="B1243" s="64" t="str">
        <f t="shared" si="106"/>
        <v/>
      </c>
      <c r="C1243" s="62">
        <f t="shared" si="104"/>
        <v>5</v>
      </c>
      <c r="D1243" s="62" t="str">
        <f t="shared" si="105"/>
        <v>B</v>
      </c>
      <c r="E1243" s="63">
        <v>23</v>
      </c>
      <c r="F1243" s="63">
        <v>22</v>
      </c>
      <c r="G1243" s="63">
        <v>2</v>
      </c>
      <c r="H1243" s="63">
        <v>27</v>
      </c>
      <c r="I1243" s="63">
        <v>32</v>
      </c>
      <c r="J1243" s="63">
        <v>49</v>
      </c>
      <c r="K1243" s="61">
        <v>5</v>
      </c>
      <c r="L1243" t="s">
        <v>152</v>
      </c>
    </row>
    <row r="1244" spans="1:12" outlineLevel="1" x14ac:dyDescent="0.25">
      <c r="A1244" s="64">
        <f t="shared" si="107"/>
        <v>53</v>
      </c>
      <c r="B1244" s="64" t="str">
        <f t="shared" si="106"/>
        <v/>
      </c>
      <c r="C1244" s="62">
        <f t="shared" si="104"/>
        <v>6</v>
      </c>
      <c r="D1244" s="62" t="str">
        <f t="shared" si="105"/>
        <v>B</v>
      </c>
      <c r="E1244" s="63">
        <v>5</v>
      </c>
      <c r="F1244" s="63">
        <v>26</v>
      </c>
      <c r="G1244" s="63"/>
      <c r="H1244" s="63">
        <v>31</v>
      </c>
      <c r="I1244" s="63">
        <v>1</v>
      </c>
      <c r="J1244" s="63"/>
      <c r="K1244" s="61">
        <v>6</v>
      </c>
      <c r="L1244" t="s">
        <v>152</v>
      </c>
    </row>
    <row r="1245" spans="1:12" outlineLevel="1" x14ac:dyDescent="0.25">
      <c r="A1245" s="64">
        <f t="shared" si="107"/>
        <v>53</v>
      </c>
      <c r="B1245" s="64" t="str">
        <f t="shared" si="106"/>
        <v/>
      </c>
      <c r="C1245" s="62">
        <f t="shared" si="104"/>
        <v>7</v>
      </c>
      <c r="D1245" s="62" t="str">
        <f t="shared" si="105"/>
        <v>B</v>
      </c>
      <c r="E1245" s="63">
        <v>33</v>
      </c>
      <c r="F1245" s="63">
        <v>30</v>
      </c>
      <c r="G1245" s="63">
        <v>41</v>
      </c>
      <c r="H1245" s="63">
        <v>35</v>
      </c>
      <c r="I1245" s="63">
        <v>40</v>
      </c>
      <c r="J1245" s="63">
        <v>46</v>
      </c>
      <c r="K1245" s="61">
        <v>7</v>
      </c>
      <c r="L1245" t="s">
        <v>152</v>
      </c>
    </row>
    <row r="1246" spans="1:12" outlineLevel="1" x14ac:dyDescent="0.25">
      <c r="A1246" s="64">
        <f t="shared" si="107"/>
        <v>53</v>
      </c>
      <c r="B1246" s="64" t="str">
        <f t="shared" si="106"/>
        <v/>
      </c>
      <c r="C1246" s="62">
        <f t="shared" si="104"/>
        <v>8</v>
      </c>
      <c r="D1246" s="62" t="str">
        <f t="shared" si="105"/>
        <v>B</v>
      </c>
      <c r="E1246" s="63">
        <v>36</v>
      </c>
      <c r="F1246" s="63">
        <v>6</v>
      </c>
      <c r="G1246" s="63">
        <v>3</v>
      </c>
      <c r="H1246" s="63">
        <v>11</v>
      </c>
      <c r="I1246" s="63">
        <v>16</v>
      </c>
      <c r="J1246" s="63">
        <v>8</v>
      </c>
      <c r="K1246" s="61">
        <v>8</v>
      </c>
      <c r="L1246" t="s">
        <v>152</v>
      </c>
    </row>
    <row r="1247" spans="1:12" outlineLevel="1" x14ac:dyDescent="0.25">
      <c r="A1247" s="64">
        <f t="shared" si="107"/>
        <v>53</v>
      </c>
      <c r="B1247" s="64" t="str">
        <f t="shared" si="106"/>
        <v/>
      </c>
      <c r="C1247" s="62">
        <f t="shared" si="104"/>
        <v>9</v>
      </c>
      <c r="D1247" s="62" t="str">
        <f t="shared" si="105"/>
        <v>B</v>
      </c>
      <c r="E1247" s="63">
        <v>25</v>
      </c>
      <c r="F1247" s="63">
        <v>38</v>
      </c>
      <c r="G1247" s="63"/>
      <c r="H1247" s="63">
        <v>43</v>
      </c>
      <c r="I1247" s="63">
        <v>48</v>
      </c>
      <c r="J1247" s="63"/>
      <c r="K1247" s="61">
        <v>9</v>
      </c>
      <c r="L1247" t="s">
        <v>152</v>
      </c>
    </row>
    <row r="1248" spans="1:12" outlineLevel="1" x14ac:dyDescent="0.25">
      <c r="A1248" s="64">
        <f t="shared" si="107"/>
        <v>53</v>
      </c>
      <c r="B1248" s="64" t="str">
        <f t="shared" si="106"/>
        <v/>
      </c>
      <c r="C1248" s="62">
        <f t="shared" si="104"/>
        <v>10</v>
      </c>
      <c r="D1248" s="62" t="str">
        <f t="shared" si="105"/>
        <v>B</v>
      </c>
      <c r="E1248" s="63">
        <v>37</v>
      </c>
      <c r="F1248" s="63">
        <v>42</v>
      </c>
      <c r="G1248" s="63">
        <v>7</v>
      </c>
      <c r="H1248" s="63">
        <v>47</v>
      </c>
      <c r="I1248" s="63">
        <v>52</v>
      </c>
      <c r="J1248" s="63">
        <v>12</v>
      </c>
      <c r="K1248" s="61">
        <v>10</v>
      </c>
      <c r="L1248" t="s">
        <v>152</v>
      </c>
    </row>
    <row r="1249" spans="1:12" outlineLevel="1" x14ac:dyDescent="0.25">
      <c r="A1249" s="64">
        <f t="shared" si="107"/>
        <v>53</v>
      </c>
      <c r="B1249" s="64" t="str">
        <f t="shared" si="106"/>
        <v/>
      </c>
      <c r="C1249" s="62">
        <f t="shared" si="104"/>
        <v>1</v>
      </c>
      <c r="D1249" s="62" t="str">
        <f t="shared" si="105"/>
        <v>C</v>
      </c>
      <c r="E1249" s="63">
        <v>17</v>
      </c>
      <c r="F1249" s="63">
        <v>26</v>
      </c>
      <c r="G1249" s="63">
        <v>28</v>
      </c>
      <c r="H1249" s="63">
        <v>24</v>
      </c>
      <c r="I1249" s="63">
        <v>35</v>
      </c>
      <c r="J1249" s="63">
        <v>41</v>
      </c>
      <c r="K1249" s="61">
        <v>1</v>
      </c>
      <c r="L1249" t="s">
        <v>153</v>
      </c>
    </row>
    <row r="1250" spans="1:12" outlineLevel="1" x14ac:dyDescent="0.25">
      <c r="A1250" s="64">
        <f t="shared" si="107"/>
        <v>53</v>
      </c>
      <c r="B1250" s="64" t="str">
        <f t="shared" si="106"/>
        <v/>
      </c>
      <c r="C1250" s="62">
        <f t="shared" si="104"/>
        <v>2</v>
      </c>
      <c r="D1250" s="62" t="str">
        <f t="shared" si="105"/>
        <v>C</v>
      </c>
      <c r="E1250" s="63">
        <v>5</v>
      </c>
      <c r="F1250" s="63">
        <v>14</v>
      </c>
      <c r="G1250" s="63">
        <v>21</v>
      </c>
      <c r="H1250" s="63">
        <v>12</v>
      </c>
      <c r="I1250" s="63">
        <v>23</v>
      </c>
      <c r="J1250" s="63">
        <v>50</v>
      </c>
      <c r="K1250" s="61">
        <v>2</v>
      </c>
      <c r="L1250" t="s">
        <v>153</v>
      </c>
    </row>
    <row r="1251" spans="1:12" outlineLevel="1" x14ac:dyDescent="0.25">
      <c r="A1251" s="64">
        <f t="shared" si="107"/>
        <v>53</v>
      </c>
      <c r="B1251" s="64" t="str">
        <f t="shared" si="106"/>
        <v/>
      </c>
      <c r="C1251" s="62">
        <f t="shared" si="104"/>
        <v>3</v>
      </c>
      <c r="D1251" s="62" t="str">
        <f t="shared" si="105"/>
        <v>C</v>
      </c>
      <c r="E1251" s="63">
        <v>9</v>
      </c>
      <c r="F1251" s="63">
        <v>18</v>
      </c>
      <c r="G1251" s="63">
        <v>45</v>
      </c>
      <c r="H1251" s="63">
        <v>32</v>
      </c>
      <c r="I1251" s="63">
        <v>27</v>
      </c>
      <c r="J1251" s="63"/>
      <c r="K1251" s="61">
        <v>3</v>
      </c>
      <c r="L1251" t="s">
        <v>153</v>
      </c>
    </row>
    <row r="1252" spans="1:12" outlineLevel="1" x14ac:dyDescent="0.25">
      <c r="A1252" s="64">
        <f t="shared" si="107"/>
        <v>53</v>
      </c>
      <c r="B1252" s="64" t="str">
        <f t="shared" si="106"/>
        <v/>
      </c>
      <c r="C1252" s="62">
        <f t="shared" si="104"/>
        <v>4</v>
      </c>
      <c r="D1252" s="62" t="str">
        <f t="shared" si="105"/>
        <v>C</v>
      </c>
      <c r="E1252" s="63">
        <v>10</v>
      </c>
      <c r="F1252" s="63">
        <v>37</v>
      </c>
      <c r="G1252" s="63"/>
      <c r="H1252" s="63">
        <v>20</v>
      </c>
      <c r="I1252" s="63">
        <v>7</v>
      </c>
      <c r="J1252" s="63"/>
      <c r="K1252" s="61">
        <v>4</v>
      </c>
      <c r="L1252" t="s">
        <v>153</v>
      </c>
    </row>
    <row r="1253" spans="1:12" outlineLevel="1" x14ac:dyDescent="0.25">
      <c r="A1253" s="64">
        <f t="shared" si="107"/>
        <v>53</v>
      </c>
      <c r="B1253" s="64" t="str">
        <f t="shared" si="106"/>
        <v/>
      </c>
      <c r="C1253" s="62">
        <f t="shared" si="104"/>
        <v>5</v>
      </c>
      <c r="D1253" s="62" t="str">
        <f t="shared" si="105"/>
        <v>C</v>
      </c>
      <c r="E1253" s="63">
        <v>1</v>
      </c>
      <c r="F1253" s="63">
        <v>13</v>
      </c>
      <c r="G1253" s="63">
        <v>6</v>
      </c>
      <c r="H1253" s="63">
        <v>33</v>
      </c>
      <c r="I1253" s="63">
        <v>19</v>
      </c>
      <c r="J1253" s="63">
        <v>49</v>
      </c>
      <c r="K1253" s="61">
        <v>5</v>
      </c>
      <c r="L1253" t="s">
        <v>153</v>
      </c>
    </row>
    <row r="1254" spans="1:12" outlineLevel="1" x14ac:dyDescent="0.25">
      <c r="A1254" s="64">
        <f t="shared" si="107"/>
        <v>53</v>
      </c>
      <c r="B1254" s="64" t="str">
        <f t="shared" si="106"/>
        <v/>
      </c>
      <c r="C1254" s="62">
        <f t="shared" ref="C1254:C1317" si="108">K1254</f>
        <v>6</v>
      </c>
      <c r="D1254" s="62" t="str">
        <f t="shared" ref="D1254:D1317" si="109">IF(C1254="","",L1254)</f>
        <v>C</v>
      </c>
      <c r="E1254" s="63">
        <v>2</v>
      </c>
      <c r="F1254" s="63">
        <v>53</v>
      </c>
      <c r="G1254" s="63"/>
      <c r="H1254" s="63">
        <v>30</v>
      </c>
      <c r="I1254" s="63">
        <v>39</v>
      </c>
      <c r="J1254" s="63"/>
      <c r="K1254" s="61">
        <v>6</v>
      </c>
      <c r="L1254" t="s">
        <v>153</v>
      </c>
    </row>
    <row r="1255" spans="1:12" outlineLevel="1" x14ac:dyDescent="0.25">
      <c r="A1255" s="64">
        <f t="shared" si="107"/>
        <v>53</v>
      </c>
      <c r="B1255" s="64" t="str">
        <f t="shared" si="106"/>
        <v/>
      </c>
      <c r="C1255" s="62">
        <f t="shared" si="108"/>
        <v>7</v>
      </c>
      <c r="D1255" s="62" t="str">
        <f t="shared" si="109"/>
        <v>C</v>
      </c>
      <c r="E1255" s="63">
        <v>25</v>
      </c>
      <c r="F1255" s="63">
        <v>34</v>
      </c>
      <c r="G1255" s="63">
        <v>31</v>
      </c>
      <c r="H1255" s="63">
        <v>16</v>
      </c>
      <c r="I1255" s="63">
        <v>43</v>
      </c>
      <c r="J1255" s="63">
        <v>48</v>
      </c>
      <c r="K1255" s="61">
        <v>7</v>
      </c>
      <c r="L1255" t="s">
        <v>153</v>
      </c>
    </row>
    <row r="1256" spans="1:12" outlineLevel="1" x14ac:dyDescent="0.25">
      <c r="A1256" s="64">
        <f t="shared" si="107"/>
        <v>53</v>
      </c>
      <c r="B1256" s="64" t="str">
        <f t="shared" si="106"/>
        <v/>
      </c>
      <c r="C1256" s="62">
        <f t="shared" si="108"/>
        <v>8</v>
      </c>
      <c r="D1256" s="62" t="str">
        <f t="shared" si="109"/>
        <v>C</v>
      </c>
      <c r="E1256" s="63">
        <v>29</v>
      </c>
      <c r="F1256" s="63">
        <v>38</v>
      </c>
      <c r="G1256" s="63">
        <v>11</v>
      </c>
      <c r="H1256" s="63">
        <v>36</v>
      </c>
      <c r="I1256" s="63">
        <v>47</v>
      </c>
      <c r="J1256" s="63">
        <v>52</v>
      </c>
      <c r="K1256" s="61">
        <v>8</v>
      </c>
      <c r="L1256" t="s">
        <v>153</v>
      </c>
    </row>
    <row r="1257" spans="1:12" outlineLevel="1" x14ac:dyDescent="0.25">
      <c r="A1257" s="64">
        <f t="shared" si="107"/>
        <v>53</v>
      </c>
      <c r="B1257" s="64" t="str">
        <f t="shared" si="106"/>
        <v/>
      </c>
      <c r="C1257" s="62">
        <f t="shared" si="108"/>
        <v>9</v>
      </c>
      <c r="D1257" s="62" t="str">
        <f t="shared" si="109"/>
        <v>C</v>
      </c>
      <c r="E1257" s="63">
        <v>8</v>
      </c>
      <c r="F1257" s="63">
        <v>42</v>
      </c>
      <c r="G1257" s="63"/>
      <c r="H1257" s="63">
        <v>40</v>
      </c>
      <c r="I1257" s="63">
        <v>51</v>
      </c>
      <c r="J1257" s="63"/>
      <c r="K1257" s="61">
        <v>9</v>
      </c>
      <c r="L1257" t="s">
        <v>153</v>
      </c>
    </row>
    <row r="1258" spans="1:12" outlineLevel="1" x14ac:dyDescent="0.25">
      <c r="A1258" s="64">
        <f t="shared" si="107"/>
        <v>53</v>
      </c>
      <c r="B1258" s="64" t="str">
        <f t="shared" si="106"/>
        <v/>
      </c>
      <c r="C1258" s="62">
        <f t="shared" si="108"/>
        <v>10</v>
      </c>
      <c r="D1258" s="62" t="str">
        <f t="shared" si="109"/>
        <v>C</v>
      </c>
      <c r="E1258" s="63">
        <v>22</v>
      </c>
      <c r="F1258" s="63">
        <v>46</v>
      </c>
      <c r="G1258" s="63">
        <v>4</v>
      </c>
      <c r="H1258" s="63">
        <v>3</v>
      </c>
      <c r="I1258" s="63">
        <v>44</v>
      </c>
      <c r="J1258" s="63">
        <v>15</v>
      </c>
      <c r="K1258" s="61">
        <v>10</v>
      </c>
      <c r="L1258" t="s">
        <v>153</v>
      </c>
    </row>
    <row r="1259" spans="1:12" outlineLevel="1" x14ac:dyDescent="0.25">
      <c r="A1259" s="64">
        <f t="shared" si="107"/>
        <v>53</v>
      </c>
      <c r="B1259" s="64" t="str">
        <f t="shared" si="106"/>
        <v/>
      </c>
      <c r="C1259" s="62">
        <f t="shared" si="108"/>
        <v>1</v>
      </c>
      <c r="D1259" s="62" t="str">
        <f t="shared" si="109"/>
        <v>D</v>
      </c>
      <c r="E1259" s="63">
        <v>27</v>
      </c>
      <c r="F1259" s="63">
        <v>40</v>
      </c>
      <c r="G1259" s="63">
        <v>48</v>
      </c>
      <c r="H1259" s="63">
        <v>12</v>
      </c>
      <c r="I1259" s="63">
        <v>51</v>
      </c>
      <c r="J1259" s="63">
        <v>8</v>
      </c>
      <c r="K1259" s="61">
        <v>1</v>
      </c>
      <c r="L1259" t="s">
        <v>154</v>
      </c>
    </row>
    <row r="1260" spans="1:12" outlineLevel="1" x14ac:dyDescent="0.25">
      <c r="A1260" s="64">
        <f t="shared" si="107"/>
        <v>53</v>
      </c>
      <c r="B1260" s="64" t="str">
        <f t="shared" si="106"/>
        <v/>
      </c>
      <c r="C1260" s="62">
        <f t="shared" si="108"/>
        <v>2</v>
      </c>
      <c r="D1260" s="62" t="str">
        <f t="shared" si="109"/>
        <v>D</v>
      </c>
      <c r="E1260" s="63">
        <v>5</v>
      </c>
      <c r="F1260" s="63">
        <v>18</v>
      </c>
      <c r="G1260" s="63">
        <v>2</v>
      </c>
      <c r="H1260" s="63">
        <v>11</v>
      </c>
      <c r="I1260" s="63">
        <v>24</v>
      </c>
      <c r="J1260" s="63">
        <v>7</v>
      </c>
      <c r="K1260" s="61">
        <v>2</v>
      </c>
      <c r="L1260" t="s">
        <v>154</v>
      </c>
    </row>
    <row r="1261" spans="1:12" outlineLevel="1" x14ac:dyDescent="0.25">
      <c r="A1261" s="64">
        <f t="shared" si="107"/>
        <v>53</v>
      </c>
      <c r="B1261" s="64" t="str">
        <f t="shared" si="106"/>
        <v/>
      </c>
      <c r="C1261" s="62">
        <f t="shared" si="108"/>
        <v>3</v>
      </c>
      <c r="D1261" s="62" t="str">
        <f t="shared" si="109"/>
        <v>D</v>
      </c>
      <c r="E1261" s="63">
        <v>15</v>
      </c>
      <c r="F1261" s="63">
        <v>28</v>
      </c>
      <c r="G1261" s="63">
        <v>1</v>
      </c>
      <c r="H1261" s="63">
        <v>9</v>
      </c>
      <c r="I1261" s="63">
        <v>50</v>
      </c>
      <c r="J1261" s="63"/>
      <c r="K1261" s="61">
        <v>3</v>
      </c>
      <c r="L1261" t="s">
        <v>154</v>
      </c>
    </row>
    <row r="1262" spans="1:12" outlineLevel="1" x14ac:dyDescent="0.25">
      <c r="A1262" s="64">
        <f t="shared" si="107"/>
        <v>53</v>
      </c>
      <c r="B1262" s="64" t="str">
        <f t="shared" si="106"/>
        <v/>
      </c>
      <c r="C1262" s="62">
        <f t="shared" si="108"/>
        <v>4</v>
      </c>
      <c r="D1262" s="62" t="str">
        <f t="shared" si="109"/>
        <v>D</v>
      </c>
      <c r="E1262" s="63">
        <v>44</v>
      </c>
      <c r="F1262" s="63">
        <v>4</v>
      </c>
      <c r="G1262" s="63"/>
      <c r="H1262" s="63">
        <v>19</v>
      </c>
      <c r="I1262" s="63">
        <v>47</v>
      </c>
      <c r="J1262" s="63"/>
      <c r="K1262" s="61">
        <v>4</v>
      </c>
      <c r="L1262" t="s">
        <v>154</v>
      </c>
    </row>
    <row r="1263" spans="1:12" outlineLevel="1" x14ac:dyDescent="0.25">
      <c r="A1263" s="64">
        <f t="shared" si="107"/>
        <v>53</v>
      </c>
      <c r="B1263" s="64" t="str">
        <f t="shared" si="106"/>
        <v/>
      </c>
      <c r="C1263" s="62">
        <f t="shared" si="108"/>
        <v>5</v>
      </c>
      <c r="D1263" s="62" t="str">
        <f t="shared" si="109"/>
        <v>D</v>
      </c>
      <c r="E1263" s="63">
        <v>17</v>
      </c>
      <c r="F1263" s="63">
        <v>30</v>
      </c>
      <c r="G1263" s="63">
        <v>10</v>
      </c>
      <c r="H1263" s="63">
        <v>23</v>
      </c>
      <c r="I1263" s="63">
        <v>36</v>
      </c>
      <c r="J1263" s="63">
        <v>39</v>
      </c>
      <c r="K1263" s="61">
        <v>5</v>
      </c>
      <c r="L1263" t="s">
        <v>154</v>
      </c>
    </row>
    <row r="1264" spans="1:12" outlineLevel="1" x14ac:dyDescent="0.25">
      <c r="A1264" s="64">
        <f t="shared" si="107"/>
        <v>53</v>
      </c>
      <c r="B1264" s="64" t="str">
        <f t="shared" si="106"/>
        <v/>
      </c>
      <c r="C1264" s="62">
        <f t="shared" si="108"/>
        <v>6</v>
      </c>
      <c r="D1264" s="62" t="str">
        <f t="shared" si="109"/>
        <v>D</v>
      </c>
      <c r="E1264" s="63">
        <v>6</v>
      </c>
      <c r="F1264" s="63">
        <v>45</v>
      </c>
      <c r="G1264" s="63"/>
      <c r="H1264" s="63">
        <v>21</v>
      </c>
      <c r="I1264" s="63">
        <v>41</v>
      </c>
      <c r="J1264" s="63"/>
      <c r="K1264" s="61">
        <v>6</v>
      </c>
      <c r="L1264" t="s">
        <v>154</v>
      </c>
    </row>
    <row r="1265" spans="1:13" outlineLevel="1" x14ac:dyDescent="0.25">
      <c r="A1265" s="64">
        <f t="shared" si="107"/>
        <v>53</v>
      </c>
      <c r="B1265" s="64" t="str">
        <f t="shared" si="106"/>
        <v/>
      </c>
      <c r="C1265" s="62">
        <f t="shared" si="108"/>
        <v>7</v>
      </c>
      <c r="D1265" s="62" t="str">
        <f t="shared" si="109"/>
        <v>D</v>
      </c>
      <c r="E1265" s="63">
        <v>25</v>
      </c>
      <c r="F1265" s="63">
        <v>38</v>
      </c>
      <c r="G1265" s="63">
        <v>33</v>
      </c>
      <c r="H1265" s="63">
        <v>31</v>
      </c>
      <c r="I1265" s="63">
        <v>13</v>
      </c>
      <c r="J1265" s="63">
        <v>32</v>
      </c>
      <c r="K1265" s="61">
        <v>7</v>
      </c>
      <c r="L1265" t="s">
        <v>154</v>
      </c>
    </row>
    <row r="1266" spans="1:13" outlineLevel="1" x14ac:dyDescent="0.25">
      <c r="A1266" s="64">
        <f t="shared" si="107"/>
        <v>53</v>
      </c>
      <c r="B1266" s="64" t="str">
        <f t="shared" si="106"/>
        <v/>
      </c>
      <c r="C1266" s="62">
        <f t="shared" si="108"/>
        <v>8</v>
      </c>
      <c r="D1266" s="62" t="str">
        <f t="shared" si="109"/>
        <v>D</v>
      </c>
      <c r="E1266" s="63">
        <v>29</v>
      </c>
      <c r="F1266" s="63">
        <v>42</v>
      </c>
      <c r="G1266" s="63">
        <v>14</v>
      </c>
      <c r="H1266" s="63">
        <v>35</v>
      </c>
      <c r="I1266" s="63">
        <v>53</v>
      </c>
      <c r="J1266" s="63">
        <v>20</v>
      </c>
      <c r="K1266" s="61">
        <v>8</v>
      </c>
      <c r="L1266" t="s">
        <v>154</v>
      </c>
    </row>
    <row r="1267" spans="1:13" outlineLevel="1" x14ac:dyDescent="0.25">
      <c r="A1267" s="64">
        <f t="shared" si="107"/>
        <v>53</v>
      </c>
      <c r="B1267" s="64" t="str">
        <f t="shared" si="106"/>
        <v/>
      </c>
      <c r="C1267" s="62">
        <f t="shared" si="108"/>
        <v>9</v>
      </c>
      <c r="D1267" s="62" t="str">
        <f t="shared" si="109"/>
        <v>D</v>
      </c>
      <c r="E1267" s="63">
        <v>49</v>
      </c>
      <c r="F1267" s="63">
        <v>46</v>
      </c>
      <c r="G1267" s="63"/>
      <c r="H1267" s="63">
        <v>3</v>
      </c>
      <c r="I1267" s="63">
        <v>52</v>
      </c>
      <c r="J1267" s="63"/>
      <c r="K1267" s="61">
        <v>9</v>
      </c>
      <c r="L1267" t="s">
        <v>154</v>
      </c>
    </row>
    <row r="1268" spans="1:13" ht="15.75" outlineLevel="1" thickBot="1" x14ac:dyDescent="0.3">
      <c r="A1268" s="64">
        <f t="shared" si="107"/>
        <v>53</v>
      </c>
      <c r="B1268" s="64" t="str">
        <f t="shared" si="106"/>
        <v/>
      </c>
      <c r="C1268" s="62">
        <f t="shared" si="108"/>
        <v>10</v>
      </c>
      <c r="D1268" s="62" t="str">
        <f t="shared" si="109"/>
        <v>D</v>
      </c>
      <c r="E1268" s="63">
        <v>37</v>
      </c>
      <c r="F1268" s="63">
        <v>22</v>
      </c>
      <c r="G1268" s="63">
        <v>34</v>
      </c>
      <c r="H1268" s="63">
        <v>26</v>
      </c>
      <c r="I1268" s="63">
        <v>43</v>
      </c>
      <c r="J1268" s="63">
        <v>16</v>
      </c>
      <c r="K1268" s="61">
        <v>10</v>
      </c>
      <c r="L1268" t="s">
        <v>154</v>
      </c>
    </row>
    <row r="1269" spans="1:13" ht="15.75" outlineLevel="1" thickTop="1" x14ac:dyDescent="0.25">
      <c r="A1269" s="52">
        <v>54</v>
      </c>
      <c r="B1269" s="52" t="str">
        <f t="shared" si="106"/>
        <v/>
      </c>
      <c r="C1269" s="58">
        <f t="shared" si="108"/>
        <v>1</v>
      </c>
      <c r="D1269" s="58" t="str">
        <f t="shared" si="109"/>
        <v>A</v>
      </c>
      <c r="E1269" s="59">
        <v>1</v>
      </c>
      <c r="F1269" s="59">
        <v>2</v>
      </c>
      <c r="G1269" s="59">
        <v>53</v>
      </c>
      <c r="H1269" s="59">
        <v>3</v>
      </c>
      <c r="I1269" s="59">
        <v>4</v>
      </c>
      <c r="J1269" s="59">
        <v>54</v>
      </c>
      <c r="K1269" s="61">
        <v>1</v>
      </c>
      <c r="L1269" t="s">
        <v>151</v>
      </c>
      <c r="M1269" s="186" t="s">
        <v>281</v>
      </c>
    </row>
    <row r="1270" spans="1:13" outlineLevel="1" x14ac:dyDescent="0.25">
      <c r="A1270" s="52">
        <f t="shared" si="107"/>
        <v>54</v>
      </c>
      <c r="B1270" s="52" t="str">
        <f t="shared" si="106"/>
        <v/>
      </c>
      <c r="C1270" s="58">
        <f t="shared" si="108"/>
        <v>2</v>
      </c>
      <c r="D1270" s="58" t="str">
        <f t="shared" si="109"/>
        <v>A</v>
      </c>
      <c r="E1270" s="59">
        <v>5</v>
      </c>
      <c r="F1270" s="59">
        <v>6</v>
      </c>
      <c r="G1270" s="59">
        <v>41</v>
      </c>
      <c r="H1270" s="59">
        <v>7</v>
      </c>
      <c r="I1270" s="59">
        <v>8</v>
      </c>
      <c r="J1270" s="59">
        <v>48</v>
      </c>
      <c r="K1270" s="61">
        <v>2</v>
      </c>
      <c r="L1270" t="s">
        <v>151</v>
      </c>
    </row>
    <row r="1271" spans="1:13" outlineLevel="1" x14ac:dyDescent="0.25">
      <c r="A1271" s="52">
        <f t="shared" si="107"/>
        <v>54</v>
      </c>
      <c r="B1271" s="52" t="str">
        <f t="shared" si="106"/>
        <v/>
      </c>
      <c r="C1271" s="58">
        <f t="shared" si="108"/>
        <v>3</v>
      </c>
      <c r="D1271" s="58" t="str">
        <f t="shared" si="109"/>
        <v>A</v>
      </c>
      <c r="E1271" s="59">
        <v>9</v>
      </c>
      <c r="F1271" s="59">
        <v>10</v>
      </c>
      <c r="G1271" s="59">
        <v>45</v>
      </c>
      <c r="H1271" s="59">
        <v>11</v>
      </c>
      <c r="I1271" s="59">
        <v>12</v>
      </c>
      <c r="J1271" s="59">
        <v>52</v>
      </c>
      <c r="K1271" s="61">
        <v>3</v>
      </c>
      <c r="L1271" t="s">
        <v>151</v>
      </c>
    </row>
    <row r="1272" spans="1:13" outlineLevel="1" x14ac:dyDescent="0.25">
      <c r="A1272" s="52">
        <f t="shared" si="107"/>
        <v>54</v>
      </c>
      <c r="B1272" s="52" t="str">
        <f t="shared" si="106"/>
        <v/>
      </c>
      <c r="C1272" s="58">
        <f t="shared" si="108"/>
        <v>4</v>
      </c>
      <c r="D1272" s="58" t="str">
        <f t="shared" si="109"/>
        <v>A</v>
      </c>
      <c r="E1272" s="59">
        <v>13</v>
      </c>
      <c r="F1272" s="59">
        <v>14</v>
      </c>
      <c r="G1272" s="59"/>
      <c r="H1272" s="59">
        <v>15</v>
      </c>
      <c r="I1272" s="59">
        <v>16</v>
      </c>
      <c r="J1272" s="59"/>
      <c r="K1272" s="61">
        <v>4</v>
      </c>
      <c r="L1272" t="s">
        <v>151</v>
      </c>
    </row>
    <row r="1273" spans="1:13" outlineLevel="1" x14ac:dyDescent="0.25">
      <c r="A1273" s="52">
        <f t="shared" si="107"/>
        <v>54</v>
      </c>
      <c r="B1273" s="52" t="str">
        <f t="shared" si="106"/>
        <v/>
      </c>
      <c r="C1273" s="58">
        <f t="shared" si="108"/>
        <v>5</v>
      </c>
      <c r="D1273" s="58" t="str">
        <f t="shared" si="109"/>
        <v>A</v>
      </c>
      <c r="E1273" s="59">
        <v>17</v>
      </c>
      <c r="F1273" s="59">
        <v>18</v>
      </c>
      <c r="G1273" s="59">
        <v>49</v>
      </c>
      <c r="H1273" s="59">
        <v>19</v>
      </c>
      <c r="I1273" s="59">
        <v>20</v>
      </c>
      <c r="J1273" s="59">
        <v>43</v>
      </c>
      <c r="K1273" s="61">
        <v>5</v>
      </c>
      <c r="L1273" t="s">
        <v>151</v>
      </c>
    </row>
    <row r="1274" spans="1:13" outlineLevel="1" x14ac:dyDescent="0.25">
      <c r="A1274" s="52">
        <f t="shared" si="107"/>
        <v>54</v>
      </c>
      <c r="B1274" s="52" t="str">
        <f t="shared" si="106"/>
        <v/>
      </c>
      <c r="C1274" s="58">
        <f t="shared" si="108"/>
        <v>6</v>
      </c>
      <c r="D1274" s="58" t="str">
        <f t="shared" si="109"/>
        <v>A</v>
      </c>
      <c r="E1274" s="59">
        <v>21</v>
      </c>
      <c r="F1274" s="59">
        <v>22</v>
      </c>
      <c r="G1274" s="59"/>
      <c r="H1274" s="59">
        <v>23</v>
      </c>
      <c r="I1274" s="59">
        <v>24</v>
      </c>
      <c r="J1274" s="59"/>
      <c r="K1274" s="61">
        <v>6</v>
      </c>
      <c r="L1274" t="s">
        <v>151</v>
      </c>
    </row>
    <row r="1275" spans="1:13" outlineLevel="1" x14ac:dyDescent="0.25">
      <c r="A1275" s="52">
        <f t="shared" si="107"/>
        <v>54</v>
      </c>
      <c r="B1275" s="52" t="str">
        <f t="shared" si="106"/>
        <v/>
      </c>
      <c r="C1275" s="58">
        <f t="shared" si="108"/>
        <v>7</v>
      </c>
      <c r="D1275" s="58" t="str">
        <f t="shared" si="109"/>
        <v>A</v>
      </c>
      <c r="E1275" s="59">
        <v>25</v>
      </c>
      <c r="F1275" s="59">
        <v>26</v>
      </c>
      <c r="G1275" s="59">
        <v>47</v>
      </c>
      <c r="H1275" s="59">
        <v>27</v>
      </c>
      <c r="I1275" s="59">
        <v>28</v>
      </c>
      <c r="J1275" s="59">
        <v>46</v>
      </c>
      <c r="K1275" s="61">
        <v>7</v>
      </c>
      <c r="L1275" t="s">
        <v>151</v>
      </c>
    </row>
    <row r="1276" spans="1:13" outlineLevel="1" x14ac:dyDescent="0.25">
      <c r="A1276" s="52">
        <f t="shared" si="107"/>
        <v>54</v>
      </c>
      <c r="B1276" s="52" t="str">
        <f t="shared" si="106"/>
        <v/>
      </c>
      <c r="C1276" s="58">
        <f t="shared" si="108"/>
        <v>8</v>
      </c>
      <c r="D1276" s="58" t="str">
        <f t="shared" si="109"/>
        <v>A</v>
      </c>
      <c r="E1276" s="59">
        <v>29</v>
      </c>
      <c r="F1276" s="59">
        <v>30</v>
      </c>
      <c r="G1276" s="59">
        <v>51</v>
      </c>
      <c r="H1276" s="59">
        <v>31</v>
      </c>
      <c r="I1276" s="59">
        <v>32</v>
      </c>
      <c r="J1276" s="59">
        <v>50</v>
      </c>
      <c r="K1276" s="61">
        <v>8</v>
      </c>
      <c r="L1276" t="s">
        <v>151</v>
      </c>
    </row>
    <row r="1277" spans="1:13" outlineLevel="1" x14ac:dyDescent="0.25">
      <c r="A1277" s="52">
        <f t="shared" si="107"/>
        <v>54</v>
      </c>
      <c r="B1277" s="52" t="str">
        <f t="shared" si="106"/>
        <v/>
      </c>
      <c r="C1277" s="58">
        <f t="shared" si="108"/>
        <v>9</v>
      </c>
      <c r="D1277" s="58" t="str">
        <f t="shared" si="109"/>
        <v>A</v>
      </c>
      <c r="E1277" s="59">
        <v>33</v>
      </c>
      <c r="F1277" s="59">
        <v>34</v>
      </c>
      <c r="G1277" s="59"/>
      <c r="H1277" s="59">
        <v>35</v>
      </c>
      <c r="I1277" s="59">
        <v>36</v>
      </c>
      <c r="J1277" s="59"/>
      <c r="K1277" s="61">
        <v>9</v>
      </c>
      <c r="L1277" t="s">
        <v>151</v>
      </c>
    </row>
    <row r="1278" spans="1:13" outlineLevel="1" x14ac:dyDescent="0.25">
      <c r="A1278" s="52">
        <f t="shared" si="107"/>
        <v>54</v>
      </c>
      <c r="B1278" s="52" t="str">
        <f t="shared" si="106"/>
        <v/>
      </c>
      <c r="C1278" s="58">
        <f t="shared" si="108"/>
        <v>10</v>
      </c>
      <c r="D1278" s="58" t="str">
        <f t="shared" si="109"/>
        <v>A</v>
      </c>
      <c r="E1278" s="59">
        <v>37</v>
      </c>
      <c r="F1278" s="59">
        <v>38</v>
      </c>
      <c r="G1278" s="59">
        <v>42</v>
      </c>
      <c r="H1278" s="59">
        <v>39</v>
      </c>
      <c r="I1278" s="59">
        <v>40</v>
      </c>
      <c r="J1278" s="59">
        <v>44</v>
      </c>
      <c r="K1278" s="61">
        <v>10</v>
      </c>
      <c r="L1278" t="s">
        <v>151</v>
      </c>
    </row>
    <row r="1279" spans="1:13" outlineLevel="1" x14ac:dyDescent="0.25">
      <c r="A1279" s="52">
        <f t="shared" si="107"/>
        <v>54</v>
      </c>
      <c r="B1279" s="52" t="str">
        <f t="shared" si="106"/>
        <v/>
      </c>
      <c r="C1279" s="58">
        <f t="shared" si="108"/>
        <v>1</v>
      </c>
      <c r="D1279" s="58" t="str">
        <f t="shared" si="109"/>
        <v>B</v>
      </c>
      <c r="E1279" s="59">
        <v>13</v>
      </c>
      <c r="F1279" s="59">
        <v>34</v>
      </c>
      <c r="G1279" s="59">
        <v>50</v>
      </c>
      <c r="H1279" s="59">
        <v>39</v>
      </c>
      <c r="I1279" s="59">
        <v>44</v>
      </c>
      <c r="J1279" s="59">
        <v>10</v>
      </c>
      <c r="K1279" s="61">
        <v>1</v>
      </c>
      <c r="L1279" t="s">
        <v>152</v>
      </c>
    </row>
    <row r="1280" spans="1:13" outlineLevel="1" x14ac:dyDescent="0.25">
      <c r="A1280" s="52">
        <f t="shared" si="107"/>
        <v>54</v>
      </c>
      <c r="B1280" s="52" t="str">
        <f t="shared" si="106"/>
        <v/>
      </c>
      <c r="C1280" s="58">
        <f t="shared" si="108"/>
        <v>2</v>
      </c>
      <c r="D1280" s="58" t="str">
        <f t="shared" si="109"/>
        <v>B</v>
      </c>
      <c r="E1280" s="59">
        <v>21</v>
      </c>
      <c r="F1280" s="59">
        <v>54</v>
      </c>
      <c r="G1280" s="59">
        <v>53</v>
      </c>
      <c r="H1280" s="59">
        <v>15</v>
      </c>
      <c r="I1280" s="59">
        <v>20</v>
      </c>
      <c r="J1280" s="59">
        <v>8</v>
      </c>
      <c r="K1280" s="61">
        <v>2</v>
      </c>
      <c r="L1280" t="s">
        <v>152</v>
      </c>
    </row>
    <row r="1281" spans="1:12" outlineLevel="1" x14ac:dyDescent="0.25">
      <c r="A1281" s="52">
        <f t="shared" si="107"/>
        <v>54</v>
      </c>
      <c r="B1281" s="52" t="str">
        <f t="shared" si="106"/>
        <v/>
      </c>
      <c r="C1281" s="58">
        <f t="shared" si="108"/>
        <v>3</v>
      </c>
      <c r="D1281" s="58" t="str">
        <f t="shared" si="109"/>
        <v>B</v>
      </c>
      <c r="E1281" s="59">
        <v>23</v>
      </c>
      <c r="F1281" s="59">
        <v>14</v>
      </c>
      <c r="G1281" s="59">
        <v>49</v>
      </c>
      <c r="H1281" s="59">
        <v>19</v>
      </c>
      <c r="I1281" s="59">
        <v>24</v>
      </c>
      <c r="J1281" s="59">
        <v>12</v>
      </c>
      <c r="K1281" s="61">
        <v>3</v>
      </c>
      <c r="L1281" t="s">
        <v>152</v>
      </c>
    </row>
    <row r="1282" spans="1:12" outlineLevel="1" x14ac:dyDescent="0.25">
      <c r="A1282" s="52">
        <f t="shared" si="107"/>
        <v>54</v>
      </c>
      <c r="B1282" s="52" t="str">
        <f t="shared" si="106"/>
        <v/>
      </c>
      <c r="C1282" s="58">
        <f t="shared" si="108"/>
        <v>4</v>
      </c>
      <c r="D1282" s="58" t="str">
        <f t="shared" si="109"/>
        <v>B</v>
      </c>
      <c r="E1282" s="59">
        <v>29</v>
      </c>
      <c r="F1282" s="59">
        <v>18</v>
      </c>
      <c r="G1282" s="59"/>
      <c r="H1282" s="59">
        <v>25</v>
      </c>
      <c r="I1282" s="59">
        <v>28</v>
      </c>
      <c r="J1282" s="59"/>
      <c r="K1282" s="61">
        <v>4</v>
      </c>
      <c r="L1282" t="s">
        <v>152</v>
      </c>
    </row>
    <row r="1283" spans="1:12" outlineLevel="1" x14ac:dyDescent="0.25">
      <c r="A1283" s="52">
        <f t="shared" si="107"/>
        <v>54</v>
      </c>
      <c r="B1283" s="52" t="str">
        <f t="shared" si="106"/>
        <v/>
      </c>
      <c r="C1283" s="58">
        <f t="shared" si="108"/>
        <v>5</v>
      </c>
      <c r="D1283" s="58" t="str">
        <f t="shared" si="109"/>
        <v>B</v>
      </c>
      <c r="E1283" s="59">
        <v>33</v>
      </c>
      <c r="F1283" s="59">
        <v>22</v>
      </c>
      <c r="G1283" s="59">
        <v>4</v>
      </c>
      <c r="H1283" s="59">
        <v>27</v>
      </c>
      <c r="I1283" s="59">
        <v>32</v>
      </c>
      <c r="J1283" s="59">
        <v>3</v>
      </c>
      <c r="K1283" s="61">
        <v>5</v>
      </c>
      <c r="L1283" t="s">
        <v>152</v>
      </c>
    </row>
    <row r="1284" spans="1:12" outlineLevel="1" x14ac:dyDescent="0.25">
      <c r="A1284" s="52">
        <f t="shared" si="107"/>
        <v>54</v>
      </c>
      <c r="B1284" s="52" t="str">
        <f t="shared" si="106"/>
        <v/>
      </c>
      <c r="C1284" s="58">
        <f t="shared" si="108"/>
        <v>6</v>
      </c>
      <c r="D1284" s="58" t="str">
        <f t="shared" si="109"/>
        <v>B</v>
      </c>
      <c r="E1284" s="59">
        <v>5</v>
      </c>
      <c r="F1284" s="59">
        <v>26</v>
      </c>
      <c r="G1284" s="59"/>
      <c r="H1284" s="59">
        <v>31</v>
      </c>
      <c r="I1284" s="59">
        <v>9</v>
      </c>
      <c r="J1284" s="59"/>
      <c r="K1284" s="61">
        <v>6</v>
      </c>
      <c r="L1284" t="s">
        <v>152</v>
      </c>
    </row>
    <row r="1285" spans="1:12" outlineLevel="1" x14ac:dyDescent="0.25">
      <c r="A1285" s="52">
        <f t="shared" si="107"/>
        <v>54</v>
      </c>
      <c r="B1285" s="52" t="str">
        <f t="shared" ref="B1285:B1348" si="110">IF(A1285&lt;&gt;$B$3,"",$B$3&amp;"-"&amp;D1285&amp;"-"&amp;C1285)</f>
        <v/>
      </c>
      <c r="C1285" s="58">
        <f t="shared" si="108"/>
        <v>7</v>
      </c>
      <c r="D1285" s="58" t="str">
        <f t="shared" si="109"/>
        <v>B</v>
      </c>
      <c r="E1285" s="59">
        <v>36</v>
      </c>
      <c r="F1285" s="59">
        <v>30</v>
      </c>
      <c r="G1285" s="59">
        <v>45</v>
      </c>
      <c r="H1285" s="59">
        <v>35</v>
      </c>
      <c r="I1285" s="59">
        <v>40</v>
      </c>
      <c r="J1285" s="59">
        <v>46</v>
      </c>
      <c r="K1285" s="61">
        <v>7</v>
      </c>
      <c r="L1285" t="s">
        <v>152</v>
      </c>
    </row>
    <row r="1286" spans="1:12" outlineLevel="1" x14ac:dyDescent="0.25">
      <c r="A1286" s="52">
        <f t="shared" si="107"/>
        <v>54</v>
      </c>
      <c r="B1286" s="52" t="str">
        <f t="shared" si="110"/>
        <v/>
      </c>
      <c r="C1286" s="58">
        <f t="shared" si="108"/>
        <v>8</v>
      </c>
      <c r="D1286" s="58" t="str">
        <f t="shared" si="109"/>
        <v>B</v>
      </c>
      <c r="E1286" s="59">
        <v>1</v>
      </c>
      <c r="F1286" s="59">
        <v>6</v>
      </c>
      <c r="G1286" s="59">
        <v>2</v>
      </c>
      <c r="H1286" s="59">
        <v>11</v>
      </c>
      <c r="I1286" s="59">
        <v>16</v>
      </c>
      <c r="J1286" s="59">
        <v>7</v>
      </c>
      <c r="K1286" s="61">
        <v>8</v>
      </c>
      <c r="L1286" t="s">
        <v>152</v>
      </c>
    </row>
    <row r="1287" spans="1:12" outlineLevel="1" x14ac:dyDescent="0.25">
      <c r="A1287" s="52">
        <f t="shared" si="107"/>
        <v>54</v>
      </c>
      <c r="B1287" s="52" t="str">
        <f t="shared" si="110"/>
        <v/>
      </c>
      <c r="C1287" s="58">
        <f t="shared" si="108"/>
        <v>9</v>
      </c>
      <c r="D1287" s="58" t="str">
        <f t="shared" si="109"/>
        <v>B</v>
      </c>
      <c r="E1287" s="59">
        <v>17</v>
      </c>
      <c r="F1287" s="59">
        <v>38</v>
      </c>
      <c r="G1287" s="59"/>
      <c r="H1287" s="59">
        <v>43</v>
      </c>
      <c r="I1287" s="59">
        <v>48</v>
      </c>
      <c r="J1287" s="59"/>
      <c r="K1287" s="61">
        <v>9</v>
      </c>
      <c r="L1287" t="s">
        <v>152</v>
      </c>
    </row>
    <row r="1288" spans="1:12" outlineLevel="1" x14ac:dyDescent="0.25">
      <c r="A1288" s="52">
        <f t="shared" si="107"/>
        <v>54</v>
      </c>
      <c r="B1288" s="52" t="str">
        <f t="shared" si="110"/>
        <v/>
      </c>
      <c r="C1288" s="58">
        <f t="shared" si="108"/>
        <v>10</v>
      </c>
      <c r="D1288" s="58" t="str">
        <f t="shared" si="109"/>
        <v>B</v>
      </c>
      <c r="E1288" s="59">
        <v>37</v>
      </c>
      <c r="F1288" s="59">
        <v>42</v>
      </c>
      <c r="G1288" s="59">
        <v>41</v>
      </c>
      <c r="H1288" s="59">
        <v>47</v>
      </c>
      <c r="I1288" s="59">
        <v>52</v>
      </c>
      <c r="J1288" s="59">
        <v>51</v>
      </c>
      <c r="K1288" s="61">
        <v>10</v>
      </c>
      <c r="L1288" t="s">
        <v>152</v>
      </c>
    </row>
    <row r="1289" spans="1:12" outlineLevel="1" x14ac:dyDescent="0.25">
      <c r="A1289" s="52">
        <f t="shared" si="107"/>
        <v>54</v>
      </c>
      <c r="B1289" s="52" t="str">
        <f t="shared" si="110"/>
        <v/>
      </c>
      <c r="C1289" s="58">
        <f t="shared" si="108"/>
        <v>1</v>
      </c>
      <c r="D1289" s="58" t="str">
        <f t="shared" si="109"/>
        <v>C</v>
      </c>
      <c r="E1289" s="59">
        <v>17</v>
      </c>
      <c r="F1289" s="59">
        <v>26</v>
      </c>
      <c r="G1289" s="59">
        <v>31</v>
      </c>
      <c r="H1289" s="59">
        <v>24</v>
      </c>
      <c r="I1289" s="59">
        <v>35</v>
      </c>
      <c r="J1289" s="59">
        <v>13</v>
      </c>
      <c r="K1289" s="61">
        <v>1</v>
      </c>
      <c r="L1289" t="s">
        <v>153</v>
      </c>
    </row>
    <row r="1290" spans="1:12" outlineLevel="1" x14ac:dyDescent="0.25">
      <c r="A1290" s="52">
        <f t="shared" si="107"/>
        <v>54</v>
      </c>
      <c r="B1290" s="52" t="str">
        <f t="shared" si="110"/>
        <v/>
      </c>
      <c r="C1290" s="58">
        <f t="shared" si="108"/>
        <v>2</v>
      </c>
      <c r="D1290" s="58" t="str">
        <f t="shared" si="109"/>
        <v>C</v>
      </c>
      <c r="E1290" s="59">
        <v>5</v>
      </c>
      <c r="F1290" s="59">
        <v>14</v>
      </c>
      <c r="G1290" s="59">
        <v>45</v>
      </c>
      <c r="H1290" s="59">
        <v>12</v>
      </c>
      <c r="I1290" s="59">
        <v>23</v>
      </c>
      <c r="J1290" s="59">
        <v>11</v>
      </c>
      <c r="K1290" s="61">
        <v>2</v>
      </c>
      <c r="L1290" t="s">
        <v>153</v>
      </c>
    </row>
    <row r="1291" spans="1:12" outlineLevel="1" x14ac:dyDescent="0.25">
      <c r="A1291" s="52">
        <f t="shared" si="107"/>
        <v>54</v>
      </c>
      <c r="B1291" s="52" t="str">
        <f t="shared" si="110"/>
        <v/>
      </c>
      <c r="C1291" s="58">
        <f t="shared" si="108"/>
        <v>3</v>
      </c>
      <c r="D1291" s="58" t="str">
        <f t="shared" si="109"/>
        <v>C</v>
      </c>
      <c r="E1291" s="59">
        <v>9</v>
      </c>
      <c r="F1291" s="59">
        <v>18</v>
      </c>
      <c r="G1291" s="59">
        <v>49</v>
      </c>
      <c r="H1291" s="59">
        <v>16</v>
      </c>
      <c r="I1291" s="59">
        <v>22</v>
      </c>
      <c r="J1291" s="59">
        <v>4</v>
      </c>
      <c r="K1291" s="61">
        <v>3</v>
      </c>
      <c r="L1291" t="s">
        <v>153</v>
      </c>
    </row>
    <row r="1292" spans="1:12" outlineLevel="1" x14ac:dyDescent="0.25">
      <c r="A1292" s="52">
        <f t="shared" si="107"/>
        <v>54</v>
      </c>
      <c r="B1292" s="52" t="str">
        <f t="shared" si="110"/>
        <v/>
      </c>
      <c r="C1292" s="58">
        <f t="shared" si="108"/>
        <v>4</v>
      </c>
      <c r="D1292" s="58" t="str">
        <f t="shared" si="109"/>
        <v>C</v>
      </c>
      <c r="E1292" s="59">
        <v>54</v>
      </c>
      <c r="F1292" s="59">
        <v>27</v>
      </c>
      <c r="G1292" s="59"/>
      <c r="H1292" s="59">
        <v>20</v>
      </c>
      <c r="I1292" s="59">
        <v>30</v>
      </c>
      <c r="J1292" s="59"/>
      <c r="K1292" s="61">
        <v>4</v>
      </c>
      <c r="L1292" t="s">
        <v>153</v>
      </c>
    </row>
    <row r="1293" spans="1:12" outlineLevel="1" x14ac:dyDescent="0.25">
      <c r="A1293" s="52">
        <f t="shared" si="107"/>
        <v>54</v>
      </c>
      <c r="B1293" s="52" t="str">
        <f t="shared" si="110"/>
        <v/>
      </c>
      <c r="C1293" s="58">
        <f t="shared" si="108"/>
        <v>5</v>
      </c>
      <c r="D1293" s="58" t="str">
        <f t="shared" si="109"/>
        <v>C</v>
      </c>
      <c r="E1293" s="59">
        <v>1</v>
      </c>
      <c r="F1293" s="59">
        <v>28</v>
      </c>
      <c r="G1293" s="59">
        <v>41</v>
      </c>
      <c r="H1293" s="59">
        <v>8</v>
      </c>
      <c r="I1293" s="59">
        <v>21</v>
      </c>
      <c r="J1293" s="59">
        <v>15</v>
      </c>
      <c r="K1293" s="61">
        <v>5</v>
      </c>
      <c r="L1293" t="s">
        <v>153</v>
      </c>
    </row>
    <row r="1294" spans="1:12" outlineLevel="1" x14ac:dyDescent="0.25">
      <c r="A1294" s="52">
        <f t="shared" ref="A1294:A1308" si="111">A1293</f>
        <v>54</v>
      </c>
      <c r="B1294" s="52" t="str">
        <f t="shared" si="110"/>
        <v/>
      </c>
      <c r="C1294" s="58">
        <f t="shared" si="108"/>
        <v>6</v>
      </c>
      <c r="D1294" s="58" t="str">
        <f t="shared" si="109"/>
        <v>C</v>
      </c>
      <c r="E1294" s="59">
        <v>19</v>
      </c>
      <c r="F1294" s="59">
        <v>53</v>
      </c>
      <c r="G1294" s="59"/>
      <c r="H1294" s="59">
        <v>10</v>
      </c>
      <c r="I1294" s="59">
        <v>39</v>
      </c>
      <c r="J1294" s="59"/>
      <c r="K1294" s="61">
        <v>6</v>
      </c>
      <c r="L1294" t="s">
        <v>153</v>
      </c>
    </row>
    <row r="1295" spans="1:12" outlineLevel="1" x14ac:dyDescent="0.25">
      <c r="A1295" s="52">
        <f t="shared" si="111"/>
        <v>54</v>
      </c>
      <c r="B1295" s="52" t="str">
        <f t="shared" si="110"/>
        <v/>
      </c>
      <c r="C1295" s="58">
        <f t="shared" si="108"/>
        <v>7</v>
      </c>
      <c r="D1295" s="58" t="str">
        <f t="shared" si="109"/>
        <v>C</v>
      </c>
      <c r="E1295" s="59">
        <v>25</v>
      </c>
      <c r="F1295" s="59">
        <v>34</v>
      </c>
      <c r="G1295" s="59">
        <v>2</v>
      </c>
      <c r="H1295" s="59">
        <v>33</v>
      </c>
      <c r="I1295" s="59">
        <v>43</v>
      </c>
      <c r="J1295" s="59">
        <v>50</v>
      </c>
      <c r="K1295" s="61">
        <v>7</v>
      </c>
      <c r="L1295" t="s">
        <v>153</v>
      </c>
    </row>
    <row r="1296" spans="1:12" outlineLevel="1" x14ac:dyDescent="0.25">
      <c r="A1296" s="52">
        <f t="shared" si="111"/>
        <v>54</v>
      </c>
      <c r="B1296" s="52" t="str">
        <f t="shared" si="110"/>
        <v/>
      </c>
      <c r="C1296" s="58">
        <f t="shared" si="108"/>
        <v>8</v>
      </c>
      <c r="D1296" s="58" t="str">
        <f t="shared" si="109"/>
        <v>C</v>
      </c>
      <c r="E1296" s="59">
        <v>29</v>
      </c>
      <c r="F1296" s="59">
        <v>38</v>
      </c>
      <c r="G1296" s="59">
        <v>7</v>
      </c>
      <c r="H1296" s="59">
        <v>36</v>
      </c>
      <c r="I1296" s="59">
        <v>47</v>
      </c>
      <c r="J1296" s="59">
        <v>48</v>
      </c>
      <c r="K1296" s="61">
        <v>8</v>
      </c>
      <c r="L1296" t="s">
        <v>153</v>
      </c>
    </row>
    <row r="1297" spans="1:13" outlineLevel="1" x14ac:dyDescent="0.25">
      <c r="A1297" s="52">
        <f t="shared" si="111"/>
        <v>54</v>
      </c>
      <c r="B1297" s="52" t="str">
        <f t="shared" si="110"/>
        <v/>
      </c>
      <c r="C1297" s="58">
        <f t="shared" si="108"/>
        <v>9</v>
      </c>
      <c r="D1297" s="58" t="str">
        <f t="shared" si="109"/>
        <v>C</v>
      </c>
      <c r="E1297" s="59">
        <v>32</v>
      </c>
      <c r="F1297" s="59">
        <v>42</v>
      </c>
      <c r="G1297" s="59"/>
      <c r="H1297" s="59">
        <v>40</v>
      </c>
      <c r="I1297" s="59">
        <v>51</v>
      </c>
      <c r="J1297" s="59"/>
      <c r="K1297" s="61">
        <v>9</v>
      </c>
      <c r="L1297" t="s">
        <v>153</v>
      </c>
    </row>
    <row r="1298" spans="1:13" outlineLevel="1" x14ac:dyDescent="0.25">
      <c r="A1298" s="52">
        <f t="shared" si="111"/>
        <v>54</v>
      </c>
      <c r="B1298" s="52" t="str">
        <f t="shared" si="110"/>
        <v/>
      </c>
      <c r="C1298" s="58">
        <f t="shared" si="108"/>
        <v>10</v>
      </c>
      <c r="D1298" s="58" t="str">
        <f t="shared" si="109"/>
        <v>C</v>
      </c>
      <c r="E1298" s="59">
        <v>37</v>
      </c>
      <c r="F1298" s="59">
        <v>46</v>
      </c>
      <c r="G1298" s="59">
        <v>52</v>
      </c>
      <c r="H1298" s="59">
        <v>3</v>
      </c>
      <c r="I1298" s="59">
        <v>44</v>
      </c>
      <c r="J1298" s="59">
        <v>6</v>
      </c>
      <c r="K1298" s="61">
        <v>10</v>
      </c>
      <c r="L1298" t="s">
        <v>153</v>
      </c>
    </row>
    <row r="1299" spans="1:13" outlineLevel="1" x14ac:dyDescent="0.25">
      <c r="A1299" s="52">
        <f t="shared" si="111"/>
        <v>54</v>
      </c>
      <c r="B1299" s="52" t="str">
        <f t="shared" si="110"/>
        <v/>
      </c>
      <c r="C1299" s="58">
        <f t="shared" si="108"/>
        <v>1</v>
      </c>
      <c r="D1299" s="58" t="str">
        <f t="shared" si="109"/>
        <v>D</v>
      </c>
      <c r="E1299" s="59">
        <v>6</v>
      </c>
      <c r="F1299" s="59">
        <v>33</v>
      </c>
      <c r="G1299" s="59">
        <v>48</v>
      </c>
      <c r="H1299" s="59">
        <v>19</v>
      </c>
      <c r="I1299" s="59">
        <v>51</v>
      </c>
      <c r="J1299" s="59">
        <v>24</v>
      </c>
      <c r="K1299" s="61">
        <v>1</v>
      </c>
      <c r="L1299" t="s">
        <v>154</v>
      </c>
    </row>
    <row r="1300" spans="1:13" outlineLevel="1" x14ac:dyDescent="0.25">
      <c r="A1300" s="52">
        <f t="shared" si="111"/>
        <v>54</v>
      </c>
      <c r="B1300" s="52" t="str">
        <f t="shared" si="110"/>
        <v/>
      </c>
      <c r="C1300" s="58">
        <f t="shared" si="108"/>
        <v>2</v>
      </c>
      <c r="D1300" s="58" t="str">
        <f t="shared" si="109"/>
        <v>D</v>
      </c>
      <c r="E1300" s="59">
        <v>5</v>
      </c>
      <c r="F1300" s="59">
        <v>18</v>
      </c>
      <c r="G1300" s="59">
        <v>27</v>
      </c>
      <c r="H1300" s="59">
        <v>13</v>
      </c>
      <c r="I1300" s="59">
        <v>54</v>
      </c>
      <c r="J1300" s="59">
        <v>14</v>
      </c>
      <c r="K1300" s="61">
        <v>2</v>
      </c>
      <c r="L1300" t="s">
        <v>154</v>
      </c>
    </row>
    <row r="1301" spans="1:13" outlineLevel="1" x14ac:dyDescent="0.25">
      <c r="A1301" s="52">
        <f t="shared" si="111"/>
        <v>54</v>
      </c>
      <c r="B1301" s="52" t="str">
        <f t="shared" si="110"/>
        <v/>
      </c>
      <c r="C1301" s="58">
        <f t="shared" si="108"/>
        <v>3</v>
      </c>
      <c r="D1301" s="58" t="str">
        <f t="shared" si="109"/>
        <v>D</v>
      </c>
      <c r="E1301" s="59">
        <v>15</v>
      </c>
      <c r="F1301" s="59">
        <v>28</v>
      </c>
      <c r="G1301" s="59">
        <v>40</v>
      </c>
      <c r="H1301" s="59">
        <v>9</v>
      </c>
      <c r="I1301" s="59">
        <v>22</v>
      </c>
      <c r="J1301" s="59">
        <v>20</v>
      </c>
      <c r="K1301" s="61">
        <v>3</v>
      </c>
      <c r="L1301" t="s">
        <v>154</v>
      </c>
    </row>
    <row r="1302" spans="1:13" outlineLevel="1" x14ac:dyDescent="0.25">
      <c r="A1302" s="52">
        <f t="shared" si="111"/>
        <v>54</v>
      </c>
      <c r="B1302" s="52" t="str">
        <f t="shared" si="110"/>
        <v/>
      </c>
      <c r="C1302" s="58">
        <f t="shared" si="108"/>
        <v>4</v>
      </c>
      <c r="D1302" s="58" t="str">
        <f t="shared" si="109"/>
        <v>D</v>
      </c>
      <c r="E1302" s="59">
        <v>11</v>
      </c>
      <c r="F1302" s="59">
        <v>3</v>
      </c>
      <c r="G1302" s="59"/>
      <c r="H1302" s="59">
        <v>12</v>
      </c>
      <c r="I1302" s="59">
        <v>44</v>
      </c>
      <c r="J1302" s="59"/>
      <c r="K1302" s="61">
        <v>4</v>
      </c>
      <c r="L1302" t="s">
        <v>154</v>
      </c>
    </row>
    <row r="1303" spans="1:13" outlineLevel="1" x14ac:dyDescent="0.25">
      <c r="A1303" s="52">
        <f t="shared" si="111"/>
        <v>54</v>
      </c>
      <c r="B1303" s="52" t="str">
        <f t="shared" si="110"/>
        <v/>
      </c>
      <c r="C1303" s="58">
        <f t="shared" si="108"/>
        <v>5</v>
      </c>
      <c r="D1303" s="58" t="str">
        <f t="shared" si="109"/>
        <v>D</v>
      </c>
      <c r="E1303" s="59">
        <v>17</v>
      </c>
      <c r="F1303" s="59">
        <v>30</v>
      </c>
      <c r="G1303" s="59">
        <v>7</v>
      </c>
      <c r="H1303" s="59">
        <v>23</v>
      </c>
      <c r="I1303" s="59">
        <v>36</v>
      </c>
      <c r="J1303" s="59">
        <v>26</v>
      </c>
      <c r="K1303" s="61">
        <v>5</v>
      </c>
      <c r="L1303" t="s">
        <v>154</v>
      </c>
    </row>
    <row r="1304" spans="1:13" outlineLevel="1" x14ac:dyDescent="0.25">
      <c r="A1304" s="52">
        <f t="shared" si="111"/>
        <v>54</v>
      </c>
      <c r="B1304" s="52" t="str">
        <f t="shared" si="110"/>
        <v/>
      </c>
      <c r="C1304" s="58">
        <f t="shared" si="108"/>
        <v>6</v>
      </c>
      <c r="D1304" s="58" t="str">
        <f t="shared" si="109"/>
        <v>D</v>
      </c>
      <c r="E1304" s="59">
        <v>2</v>
      </c>
      <c r="F1304" s="59">
        <v>41</v>
      </c>
      <c r="G1304" s="59"/>
      <c r="H1304" s="59">
        <v>1</v>
      </c>
      <c r="I1304" s="59">
        <v>37</v>
      </c>
      <c r="J1304" s="59"/>
      <c r="K1304" s="61">
        <v>6</v>
      </c>
      <c r="L1304" t="s">
        <v>154</v>
      </c>
    </row>
    <row r="1305" spans="1:13" outlineLevel="1" x14ac:dyDescent="0.25">
      <c r="A1305" s="52">
        <f t="shared" si="111"/>
        <v>54</v>
      </c>
      <c r="B1305" s="52" t="str">
        <f t="shared" si="110"/>
        <v/>
      </c>
      <c r="C1305" s="58">
        <f t="shared" si="108"/>
        <v>7</v>
      </c>
      <c r="D1305" s="58" t="str">
        <f t="shared" si="109"/>
        <v>D</v>
      </c>
      <c r="E1305" s="59">
        <v>25</v>
      </c>
      <c r="F1305" s="59">
        <v>38</v>
      </c>
      <c r="G1305" s="59">
        <v>10</v>
      </c>
      <c r="H1305" s="59">
        <v>31</v>
      </c>
      <c r="I1305" s="59">
        <v>32</v>
      </c>
      <c r="J1305" s="59">
        <v>16</v>
      </c>
      <c r="K1305" s="61">
        <v>7</v>
      </c>
      <c r="L1305" t="s">
        <v>154</v>
      </c>
    </row>
    <row r="1306" spans="1:13" outlineLevel="1" x14ac:dyDescent="0.25">
      <c r="A1306" s="52">
        <f t="shared" si="111"/>
        <v>54</v>
      </c>
      <c r="B1306" s="52" t="str">
        <f t="shared" si="110"/>
        <v/>
      </c>
      <c r="C1306" s="58">
        <f t="shared" si="108"/>
        <v>8</v>
      </c>
      <c r="D1306" s="58" t="str">
        <f t="shared" si="109"/>
        <v>D</v>
      </c>
      <c r="E1306" s="59">
        <v>29</v>
      </c>
      <c r="F1306" s="59">
        <v>42</v>
      </c>
      <c r="G1306" s="59">
        <v>21</v>
      </c>
      <c r="H1306" s="59">
        <v>35</v>
      </c>
      <c r="I1306" s="59">
        <v>53</v>
      </c>
      <c r="J1306" s="59">
        <v>49</v>
      </c>
      <c r="K1306" s="61">
        <v>8</v>
      </c>
      <c r="L1306" t="s">
        <v>154</v>
      </c>
    </row>
    <row r="1307" spans="1:13" outlineLevel="1" x14ac:dyDescent="0.25">
      <c r="A1307" s="52">
        <f t="shared" si="111"/>
        <v>54</v>
      </c>
      <c r="B1307" s="52" t="str">
        <f t="shared" si="110"/>
        <v/>
      </c>
      <c r="C1307" s="58">
        <f t="shared" si="108"/>
        <v>9</v>
      </c>
      <c r="D1307" s="58" t="str">
        <f t="shared" si="109"/>
        <v>D</v>
      </c>
      <c r="E1307" s="59">
        <v>45</v>
      </c>
      <c r="F1307" s="59">
        <v>46</v>
      </c>
      <c r="G1307" s="59"/>
      <c r="H1307" s="59">
        <v>47</v>
      </c>
      <c r="I1307" s="59">
        <v>52</v>
      </c>
      <c r="J1307" s="59"/>
      <c r="K1307" s="61">
        <v>9</v>
      </c>
      <c r="L1307" t="s">
        <v>154</v>
      </c>
    </row>
    <row r="1308" spans="1:13" ht="15.75" outlineLevel="1" thickBot="1" x14ac:dyDescent="0.3">
      <c r="A1308" s="52">
        <f t="shared" si="111"/>
        <v>54</v>
      </c>
      <c r="B1308" s="52" t="str">
        <f t="shared" si="110"/>
        <v/>
      </c>
      <c r="C1308" s="58">
        <f t="shared" si="108"/>
        <v>10</v>
      </c>
      <c r="D1308" s="58" t="str">
        <f t="shared" si="109"/>
        <v>D</v>
      </c>
      <c r="E1308" s="59">
        <v>34</v>
      </c>
      <c r="F1308" s="59">
        <v>50</v>
      </c>
      <c r="G1308" s="59">
        <v>8</v>
      </c>
      <c r="H1308" s="59">
        <v>4</v>
      </c>
      <c r="I1308" s="59">
        <v>43</v>
      </c>
      <c r="J1308" s="59">
        <v>39</v>
      </c>
      <c r="K1308" s="61">
        <v>10</v>
      </c>
      <c r="L1308" t="s">
        <v>154</v>
      </c>
    </row>
    <row r="1309" spans="1:13" ht="15.75" outlineLevel="1" thickTop="1" x14ac:dyDescent="0.25">
      <c r="A1309" s="64">
        <v>55</v>
      </c>
      <c r="B1309" s="64" t="str">
        <f t="shared" si="110"/>
        <v/>
      </c>
      <c r="C1309" s="62">
        <f t="shared" si="108"/>
        <v>1</v>
      </c>
      <c r="D1309" s="62" t="str">
        <f t="shared" si="109"/>
        <v>A</v>
      </c>
      <c r="E1309" s="63">
        <v>1</v>
      </c>
      <c r="F1309" s="63">
        <v>2</v>
      </c>
      <c r="G1309" s="63">
        <v>53</v>
      </c>
      <c r="H1309" s="63">
        <v>3</v>
      </c>
      <c r="I1309" s="63">
        <v>4</v>
      </c>
      <c r="J1309" s="63">
        <v>54</v>
      </c>
      <c r="K1309" s="61">
        <v>1</v>
      </c>
      <c r="L1309" t="s">
        <v>151</v>
      </c>
      <c r="M1309" s="186" t="s">
        <v>281</v>
      </c>
    </row>
    <row r="1310" spans="1:13" outlineLevel="1" x14ac:dyDescent="0.25">
      <c r="A1310" s="64">
        <f t="shared" ref="A1310:A1348" si="112">A1309</f>
        <v>55</v>
      </c>
      <c r="B1310" s="64" t="str">
        <f t="shared" si="110"/>
        <v/>
      </c>
      <c r="C1310" s="62">
        <f t="shared" si="108"/>
        <v>2</v>
      </c>
      <c r="D1310" s="62" t="str">
        <f t="shared" si="109"/>
        <v>A</v>
      </c>
      <c r="E1310" s="63">
        <v>5</v>
      </c>
      <c r="F1310" s="63">
        <v>6</v>
      </c>
      <c r="G1310" s="63">
        <v>41</v>
      </c>
      <c r="H1310" s="63">
        <v>7</v>
      </c>
      <c r="I1310" s="63">
        <v>8</v>
      </c>
      <c r="J1310" s="63">
        <v>48</v>
      </c>
      <c r="K1310" s="61">
        <v>2</v>
      </c>
      <c r="L1310" t="s">
        <v>151</v>
      </c>
    </row>
    <row r="1311" spans="1:13" outlineLevel="1" x14ac:dyDescent="0.25">
      <c r="A1311" s="64">
        <f t="shared" si="112"/>
        <v>55</v>
      </c>
      <c r="B1311" s="64" t="str">
        <f t="shared" si="110"/>
        <v/>
      </c>
      <c r="C1311" s="62">
        <f t="shared" si="108"/>
        <v>3</v>
      </c>
      <c r="D1311" s="62" t="str">
        <f t="shared" si="109"/>
        <v>A</v>
      </c>
      <c r="E1311" s="63">
        <v>9</v>
      </c>
      <c r="F1311" s="63">
        <v>10</v>
      </c>
      <c r="G1311" s="63">
        <v>45</v>
      </c>
      <c r="H1311" s="63">
        <v>11</v>
      </c>
      <c r="I1311" s="63">
        <v>12</v>
      </c>
      <c r="J1311" s="63">
        <v>52</v>
      </c>
      <c r="K1311" s="61">
        <v>3</v>
      </c>
      <c r="L1311" t="s">
        <v>151</v>
      </c>
    </row>
    <row r="1312" spans="1:13" outlineLevel="1" x14ac:dyDescent="0.25">
      <c r="A1312" s="64">
        <f t="shared" si="112"/>
        <v>55</v>
      </c>
      <c r="B1312" s="64" t="str">
        <f t="shared" si="110"/>
        <v/>
      </c>
      <c r="C1312" s="62">
        <f t="shared" si="108"/>
        <v>4</v>
      </c>
      <c r="D1312" s="62" t="str">
        <f t="shared" si="109"/>
        <v>A</v>
      </c>
      <c r="E1312" s="63">
        <v>13</v>
      </c>
      <c r="F1312" s="63">
        <v>14</v>
      </c>
      <c r="G1312" s="63"/>
      <c r="H1312" s="63">
        <v>15</v>
      </c>
      <c r="I1312" s="63">
        <v>16</v>
      </c>
      <c r="J1312" s="63"/>
      <c r="K1312" s="61">
        <v>4</v>
      </c>
      <c r="L1312" t="s">
        <v>151</v>
      </c>
    </row>
    <row r="1313" spans="1:12" outlineLevel="1" x14ac:dyDescent="0.25">
      <c r="A1313" s="64">
        <f t="shared" si="112"/>
        <v>55</v>
      </c>
      <c r="B1313" s="64" t="str">
        <f t="shared" si="110"/>
        <v/>
      </c>
      <c r="C1313" s="62">
        <f t="shared" si="108"/>
        <v>5</v>
      </c>
      <c r="D1313" s="62" t="str">
        <f t="shared" si="109"/>
        <v>A</v>
      </c>
      <c r="E1313" s="63">
        <v>17</v>
      </c>
      <c r="F1313" s="63">
        <v>18</v>
      </c>
      <c r="G1313" s="63">
        <v>49</v>
      </c>
      <c r="H1313" s="63">
        <v>19</v>
      </c>
      <c r="I1313" s="63">
        <v>20</v>
      </c>
      <c r="J1313" s="63">
        <v>43</v>
      </c>
      <c r="K1313" s="61">
        <v>5</v>
      </c>
      <c r="L1313" t="s">
        <v>151</v>
      </c>
    </row>
    <row r="1314" spans="1:12" outlineLevel="1" x14ac:dyDescent="0.25">
      <c r="A1314" s="64">
        <f t="shared" si="112"/>
        <v>55</v>
      </c>
      <c r="B1314" s="64" t="str">
        <f t="shared" si="110"/>
        <v/>
      </c>
      <c r="C1314" s="62">
        <f t="shared" si="108"/>
        <v>6</v>
      </c>
      <c r="D1314" s="62" t="str">
        <f t="shared" si="109"/>
        <v>A</v>
      </c>
      <c r="E1314" s="63">
        <v>21</v>
      </c>
      <c r="F1314" s="63">
        <v>22</v>
      </c>
      <c r="G1314" s="63"/>
      <c r="H1314" s="63">
        <v>23</v>
      </c>
      <c r="I1314" s="63">
        <v>24</v>
      </c>
      <c r="J1314" s="63"/>
      <c r="K1314" s="61">
        <v>6</v>
      </c>
      <c r="L1314" t="s">
        <v>151</v>
      </c>
    </row>
    <row r="1315" spans="1:12" outlineLevel="1" x14ac:dyDescent="0.25">
      <c r="A1315" s="64">
        <f t="shared" si="112"/>
        <v>55</v>
      </c>
      <c r="B1315" s="64" t="str">
        <f t="shared" si="110"/>
        <v/>
      </c>
      <c r="C1315" s="62">
        <f t="shared" si="108"/>
        <v>7</v>
      </c>
      <c r="D1315" s="62" t="str">
        <f t="shared" si="109"/>
        <v>A</v>
      </c>
      <c r="E1315" s="63">
        <v>25</v>
      </c>
      <c r="F1315" s="63">
        <v>26</v>
      </c>
      <c r="G1315" s="63">
        <v>47</v>
      </c>
      <c r="H1315" s="63">
        <v>27</v>
      </c>
      <c r="I1315" s="63">
        <v>28</v>
      </c>
      <c r="J1315" s="63">
        <v>46</v>
      </c>
      <c r="K1315" s="61">
        <v>7</v>
      </c>
      <c r="L1315" t="s">
        <v>151</v>
      </c>
    </row>
    <row r="1316" spans="1:12" outlineLevel="1" x14ac:dyDescent="0.25">
      <c r="A1316" s="64">
        <f t="shared" si="112"/>
        <v>55</v>
      </c>
      <c r="B1316" s="64" t="str">
        <f t="shared" si="110"/>
        <v/>
      </c>
      <c r="C1316" s="62">
        <f t="shared" si="108"/>
        <v>8</v>
      </c>
      <c r="D1316" s="62" t="str">
        <f t="shared" si="109"/>
        <v>A</v>
      </c>
      <c r="E1316" s="63">
        <v>29</v>
      </c>
      <c r="F1316" s="63">
        <v>30</v>
      </c>
      <c r="G1316" s="63">
        <v>51</v>
      </c>
      <c r="H1316" s="63">
        <v>31</v>
      </c>
      <c r="I1316" s="63">
        <v>32</v>
      </c>
      <c r="J1316" s="63">
        <v>50</v>
      </c>
      <c r="K1316" s="61">
        <v>8</v>
      </c>
      <c r="L1316" t="s">
        <v>151</v>
      </c>
    </row>
    <row r="1317" spans="1:12" outlineLevel="1" x14ac:dyDescent="0.25">
      <c r="A1317" s="64">
        <f t="shared" si="112"/>
        <v>55</v>
      </c>
      <c r="B1317" s="64" t="str">
        <f t="shared" si="110"/>
        <v/>
      </c>
      <c r="C1317" s="62">
        <f t="shared" si="108"/>
        <v>9</v>
      </c>
      <c r="D1317" s="62" t="str">
        <f t="shared" si="109"/>
        <v>A</v>
      </c>
      <c r="E1317" s="63">
        <v>33</v>
      </c>
      <c r="F1317" s="63">
        <v>34</v>
      </c>
      <c r="G1317" s="63"/>
      <c r="H1317" s="63">
        <v>35</v>
      </c>
      <c r="I1317" s="63">
        <v>36</v>
      </c>
      <c r="J1317" s="63"/>
      <c r="K1317" s="61">
        <v>9</v>
      </c>
      <c r="L1317" t="s">
        <v>151</v>
      </c>
    </row>
    <row r="1318" spans="1:12" outlineLevel="1" x14ac:dyDescent="0.25">
      <c r="A1318" s="64">
        <f t="shared" si="112"/>
        <v>55</v>
      </c>
      <c r="B1318" s="64" t="str">
        <f t="shared" si="110"/>
        <v/>
      </c>
      <c r="C1318" s="62">
        <f t="shared" ref="C1318:C1381" si="113">K1318</f>
        <v>10</v>
      </c>
      <c r="D1318" s="62" t="str">
        <f t="shared" ref="D1318:D1381" si="114">IF(C1318="","",L1318)</f>
        <v>A</v>
      </c>
      <c r="E1318" s="63">
        <v>37</v>
      </c>
      <c r="F1318" s="63">
        <v>38</v>
      </c>
      <c r="G1318" s="63">
        <v>42</v>
      </c>
      <c r="H1318" s="63">
        <v>39</v>
      </c>
      <c r="I1318" s="63">
        <v>40</v>
      </c>
      <c r="J1318" s="63">
        <v>44</v>
      </c>
      <c r="K1318" s="61">
        <v>10</v>
      </c>
      <c r="L1318" t="s">
        <v>151</v>
      </c>
    </row>
    <row r="1319" spans="1:12" outlineLevel="1" x14ac:dyDescent="0.25">
      <c r="A1319" s="64">
        <f t="shared" si="112"/>
        <v>55</v>
      </c>
      <c r="B1319" s="64" t="str">
        <f t="shared" si="110"/>
        <v/>
      </c>
      <c r="C1319" s="62">
        <f t="shared" si="113"/>
        <v>1</v>
      </c>
      <c r="D1319" s="62" t="str">
        <f t="shared" si="114"/>
        <v>B</v>
      </c>
      <c r="E1319" s="63">
        <v>13</v>
      </c>
      <c r="F1319" s="63">
        <v>34</v>
      </c>
      <c r="G1319" s="63">
        <v>50</v>
      </c>
      <c r="H1319" s="63">
        <v>39</v>
      </c>
      <c r="I1319" s="63">
        <v>44</v>
      </c>
      <c r="J1319" s="63">
        <v>10</v>
      </c>
      <c r="K1319" s="61">
        <v>1</v>
      </c>
      <c r="L1319" t="s">
        <v>152</v>
      </c>
    </row>
    <row r="1320" spans="1:12" outlineLevel="1" x14ac:dyDescent="0.25">
      <c r="A1320" s="64">
        <f t="shared" si="112"/>
        <v>55</v>
      </c>
      <c r="B1320" s="64" t="str">
        <f t="shared" si="110"/>
        <v/>
      </c>
      <c r="C1320" s="62">
        <f t="shared" si="113"/>
        <v>2</v>
      </c>
      <c r="D1320" s="62" t="str">
        <f t="shared" si="114"/>
        <v>B</v>
      </c>
      <c r="E1320" s="63">
        <v>21</v>
      </c>
      <c r="F1320" s="63">
        <v>54</v>
      </c>
      <c r="G1320" s="63">
        <v>53</v>
      </c>
      <c r="H1320" s="63">
        <v>15</v>
      </c>
      <c r="I1320" s="63">
        <v>20</v>
      </c>
      <c r="J1320" s="63">
        <v>8</v>
      </c>
      <c r="K1320" s="61">
        <v>2</v>
      </c>
      <c r="L1320" t="s">
        <v>152</v>
      </c>
    </row>
    <row r="1321" spans="1:12" outlineLevel="1" x14ac:dyDescent="0.25">
      <c r="A1321" s="64">
        <f t="shared" si="112"/>
        <v>55</v>
      </c>
      <c r="B1321" s="64" t="str">
        <f t="shared" si="110"/>
        <v/>
      </c>
      <c r="C1321" s="62">
        <f t="shared" si="113"/>
        <v>3</v>
      </c>
      <c r="D1321" s="62" t="str">
        <f t="shared" si="114"/>
        <v>B</v>
      </c>
      <c r="E1321" s="63">
        <v>23</v>
      </c>
      <c r="F1321" s="63">
        <v>14</v>
      </c>
      <c r="G1321" s="63">
        <v>49</v>
      </c>
      <c r="H1321" s="63">
        <v>19</v>
      </c>
      <c r="I1321" s="63">
        <v>24</v>
      </c>
      <c r="J1321" s="63">
        <v>12</v>
      </c>
      <c r="K1321" s="61">
        <v>3</v>
      </c>
      <c r="L1321" t="s">
        <v>152</v>
      </c>
    </row>
    <row r="1322" spans="1:12" outlineLevel="1" x14ac:dyDescent="0.25">
      <c r="A1322" s="64">
        <f t="shared" si="112"/>
        <v>55</v>
      </c>
      <c r="B1322" s="64" t="str">
        <f t="shared" si="110"/>
        <v/>
      </c>
      <c r="C1322" s="62">
        <f t="shared" si="113"/>
        <v>4</v>
      </c>
      <c r="D1322" s="62" t="str">
        <f t="shared" si="114"/>
        <v>B</v>
      </c>
      <c r="E1322" s="63">
        <v>29</v>
      </c>
      <c r="F1322" s="63">
        <v>18</v>
      </c>
      <c r="G1322" s="63"/>
      <c r="H1322" s="63">
        <v>25</v>
      </c>
      <c r="I1322" s="63">
        <v>28</v>
      </c>
      <c r="J1322" s="63"/>
      <c r="K1322" s="61">
        <v>4</v>
      </c>
      <c r="L1322" t="s">
        <v>152</v>
      </c>
    </row>
    <row r="1323" spans="1:12" outlineLevel="1" x14ac:dyDescent="0.25">
      <c r="A1323" s="64">
        <f t="shared" si="112"/>
        <v>55</v>
      </c>
      <c r="B1323" s="64" t="str">
        <f t="shared" si="110"/>
        <v/>
      </c>
      <c r="C1323" s="62">
        <f t="shared" si="113"/>
        <v>5</v>
      </c>
      <c r="D1323" s="62" t="str">
        <f t="shared" si="114"/>
        <v>B</v>
      </c>
      <c r="E1323" s="63">
        <v>33</v>
      </c>
      <c r="F1323" s="63">
        <v>22</v>
      </c>
      <c r="G1323" s="63">
        <v>4</v>
      </c>
      <c r="H1323" s="63">
        <v>27</v>
      </c>
      <c r="I1323" s="63">
        <v>32</v>
      </c>
      <c r="J1323" s="63">
        <v>3</v>
      </c>
      <c r="K1323" s="61">
        <v>5</v>
      </c>
      <c r="L1323" t="s">
        <v>152</v>
      </c>
    </row>
    <row r="1324" spans="1:12" outlineLevel="1" x14ac:dyDescent="0.25">
      <c r="A1324" s="64">
        <f t="shared" si="112"/>
        <v>55</v>
      </c>
      <c r="B1324" s="64" t="str">
        <f t="shared" si="110"/>
        <v/>
      </c>
      <c r="C1324" s="62">
        <f t="shared" si="113"/>
        <v>6</v>
      </c>
      <c r="D1324" s="62" t="str">
        <f t="shared" si="114"/>
        <v>B</v>
      </c>
      <c r="E1324" s="63">
        <v>5</v>
      </c>
      <c r="F1324" s="63">
        <v>26</v>
      </c>
      <c r="G1324" s="63"/>
      <c r="H1324" s="63">
        <v>31</v>
      </c>
      <c r="I1324" s="63">
        <v>9</v>
      </c>
      <c r="J1324" s="63"/>
      <c r="K1324" s="61">
        <v>6</v>
      </c>
      <c r="L1324" t="s">
        <v>152</v>
      </c>
    </row>
    <row r="1325" spans="1:12" outlineLevel="1" x14ac:dyDescent="0.25">
      <c r="A1325" s="64">
        <f t="shared" si="112"/>
        <v>55</v>
      </c>
      <c r="B1325" s="64" t="str">
        <f t="shared" si="110"/>
        <v/>
      </c>
      <c r="C1325" s="62">
        <f t="shared" si="113"/>
        <v>7</v>
      </c>
      <c r="D1325" s="62" t="str">
        <f t="shared" si="114"/>
        <v>B</v>
      </c>
      <c r="E1325" s="63">
        <v>36</v>
      </c>
      <c r="F1325" s="63">
        <v>30</v>
      </c>
      <c r="G1325" s="63">
        <v>45</v>
      </c>
      <c r="H1325" s="63">
        <v>35</v>
      </c>
      <c r="I1325" s="63">
        <v>40</v>
      </c>
      <c r="J1325" s="63">
        <v>46</v>
      </c>
      <c r="K1325" s="61">
        <v>7</v>
      </c>
      <c r="L1325" t="s">
        <v>152</v>
      </c>
    </row>
    <row r="1326" spans="1:12" outlineLevel="1" x14ac:dyDescent="0.25">
      <c r="A1326" s="64">
        <f t="shared" si="112"/>
        <v>55</v>
      </c>
      <c r="B1326" s="64" t="str">
        <f t="shared" si="110"/>
        <v/>
      </c>
      <c r="C1326" s="62">
        <f t="shared" si="113"/>
        <v>8</v>
      </c>
      <c r="D1326" s="62" t="str">
        <f t="shared" si="114"/>
        <v>B</v>
      </c>
      <c r="E1326" s="63">
        <v>1</v>
      </c>
      <c r="F1326" s="63">
        <v>6</v>
      </c>
      <c r="G1326" s="63">
        <v>2</v>
      </c>
      <c r="H1326" s="63">
        <v>11</v>
      </c>
      <c r="I1326" s="63">
        <v>16</v>
      </c>
      <c r="J1326" s="63">
        <v>7</v>
      </c>
      <c r="K1326" s="61">
        <v>8</v>
      </c>
      <c r="L1326" t="s">
        <v>152</v>
      </c>
    </row>
    <row r="1327" spans="1:12" outlineLevel="1" x14ac:dyDescent="0.25">
      <c r="A1327" s="64">
        <f t="shared" si="112"/>
        <v>55</v>
      </c>
      <c r="B1327" s="64" t="str">
        <f t="shared" si="110"/>
        <v/>
      </c>
      <c r="C1327" s="62">
        <f t="shared" si="113"/>
        <v>9</v>
      </c>
      <c r="D1327" s="62" t="str">
        <f t="shared" si="114"/>
        <v>B</v>
      </c>
      <c r="E1327" s="63">
        <v>17</v>
      </c>
      <c r="F1327" s="63">
        <v>38</v>
      </c>
      <c r="G1327" s="63"/>
      <c r="H1327" s="63">
        <v>43</v>
      </c>
      <c r="I1327" s="63">
        <v>48</v>
      </c>
      <c r="J1327" s="63"/>
      <c r="K1327" s="61">
        <v>9</v>
      </c>
      <c r="L1327" t="s">
        <v>152</v>
      </c>
    </row>
    <row r="1328" spans="1:12" outlineLevel="1" x14ac:dyDescent="0.25">
      <c r="A1328" s="64">
        <f t="shared" si="112"/>
        <v>55</v>
      </c>
      <c r="B1328" s="64" t="str">
        <f t="shared" si="110"/>
        <v/>
      </c>
      <c r="C1328" s="62">
        <f t="shared" si="113"/>
        <v>10</v>
      </c>
      <c r="D1328" s="62" t="str">
        <f t="shared" si="114"/>
        <v>B</v>
      </c>
      <c r="E1328" s="63">
        <v>37</v>
      </c>
      <c r="F1328" s="63">
        <v>42</v>
      </c>
      <c r="G1328" s="63">
        <v>41</v>
      </c>
      <c r="H1328" s="63">
        <v>47</v>
      </c>
      <c r="I1328" s="63">
        <v>52</v>
      </c>
      <c r="J1328" s="63">
        <v>51</v>
      </c>
      <c r="K1328" s="61">
        <v>10</v>
      </c>
      <c r="L1328" t="s">
        <v>152</v>
      </c>
    </row>
    <row r="1329" spans="1:12" outlineLevel="1" x14ac:dyDescent="0.25">
      <c r="A1329" s="64">
        <f t="shared" si="112"/>
        <v>55</v>
      </c>
      <c r="B1329" s="64" t="str">
        <f t="shared" si="110"/>
        <v/>
      </c>
      <c r="C1329" s="62">
        <f t="shared" si="113"/>
        <v>1</v>
      </c>
      <c r="D1329" s="62" t="str">
        <f t="shared" si="114"/>
        <v>C</v>
      </c>
      <c r="E1329" s="63">
        <v>17</v>
      </c>
      <c r="F1329" s="63">
        <v>26</v>
      </c>
      <c r="G1329" s="63">
        <v>31</v>
      </c>
      <c r="H1329" s="63">
        <v>24</v>
      </c>
      <c r="I1329" s="63">
        <v>35</v>
      </c>
      <c r="J1329" s="63">
        <v>13</v>
      </c>
      <c r="K1329" s="61">
        <v>1</v>
      </c>
      <c r="L1329" t="s">
        <v>153</v>
      </c>
    </row>
    <row r="1330" spans="1:12" outlineLevel="1" x14ac:dyDescent="0.25">
      <c r="A1330" s="64">
        <f t="shared" si="112"/>
        <v>55</v>
      </c>
      <c r="B1330" s="64" t="str">
        <f t="shared" si="110"/>
        <v/>
      </c>
      <c r="C1330" s="62">
        <f t="shared" si="113"/>
        <v>2</v>
      </c>
      <c r="D1330" s="62" t="str">
        <f t="shared" si="114"/>
        <v>C</v>
      </c>
      <c r="E1330" s="63">
        <v>5</v>
      </c>
      <c r="F1330" s="63">
        <v>14</v>
      </c>
      <c r="G1330" s="63">
        <v>45</v>
      </c>
      <c r="H1330" s="63">
        <v>12</v>
      </c>
      <c r="I1330" s="63">
        <v>23</v>
      </c>
      <c r="J1330" s="63">
        <v>11</v>
      </c>
      <c r="K1330" s="61">
        <v>2</v>
      </c>
      <c r="L1330" t="s">
        <v>153</v>
      </c>
    </row>
    <row r="1331" spans="1:12" outlineLevel="1" x14ac:dyDescent="0.25">
      <c r="A1331" s="64">
        <f t="shared" si="112"/>
        <v>55</v>
      </c>
      <c r="B1331" s="64" t="str">
        <f t="shared" si="110"/>
        <v/>
      </c>
      <c r="C1331" s="62">
        <f t="shared" si="113"/>
        <v>3</v>
      </c>
      <c r="D1331" s="62" t="str">
        <f t="shared" si="114"/>
        <v>C</v>
      </c>
      <c r="E1331" s="63">
        <v>9</v>
      </c>
      <c r="F1331" s="63">
        <v>18</v>
      </c>
      <c r="G1331" s="63">
        <v>49</v>
      </c>
      <c r="H1331" s="63">
        <v>16</v>
      </c>
      <c r="I1331" s="63">
        <v>22</v>
      </c>
      <c r="J1331" s="63">
        <v>4</v>
      </c>
      <c r="K1331" s="61">
        <v>3</v>
      </c>
      <c r="L1331" t="s">
        <v>153</v>
      </c>
    </row>
    <row r="1332" spans="1:12" outlineLevel="1" x14ac:dyDescent="0.25">
      <c r="A1332" s="64">
        <f t="shared" si="112"/>
        <v>55</v>
      </c>
      <c r="B1332" s="64" t="str">
        <f t="shared" si="110"/>
        <v/>
      </c>
      <c r="C1332" s="62">
        <f t="shared" si="113"/>
        <v>4</v>
      </c>
      <c r="D1332" s="62" t="str">
        <f t="shared" si="114"/>
        <v>C</v>
      </c>
      <c r="E1332" s="63">
        <v>54</v>
      </c>
      <c r="F1332" s="63">
        <v>27</v>
      </c>
      <c r="G1332" s="63"/>
      <c r="H1332" s="63">
        <v>20</v>
      </c>
      <c r="I1332" s="63">
        <v>30</v>
      </c>
      <c r="J1332" s="63"/>
      <c r="K1332" s="61">
        <v>4</v>
      </c>
      <c r="L1332" t="s">
        <v>153</v>
      </c>
    </row>
    <row r="1333" spans="1:12" outlineLevel="1" x14ac:dyDescent="0.25">
      <c r="A1333" s="64">
        <f t="shared" si="112"/>
        <v>55</v>
      </c>
      <c r="B1333" s="64" t="str">
        <f t="shared" si="110"/>
        <v/>
      </c>
      <c r="C1333" s="62">
        <f t="shared" si="113"/>
        <v>5</v>
      </c>
      <c r="D1333" s="62" t="str">
        <f t="shared" si="114"/>
        <v>C</v>
      </c>
      <c r="E1333" s="63">
        <v>1</v>
      </c>
      <c r="F1333" s="63">
        <v>28</v>
      </c>
      <c r="G1333" s="63">
        <v>41</v>
      </c>
      <c r="H1333" s="63">
        <v>8</v>
      </c>
      <c r="I1333" s="63">
        <v>21</v>
      </c>
      <c r="J1333" s="63">
        <v>15</v>
      </c>
      <c r="K1333" s="61">
        <v>5</v>
      </c>
      <c r="L1333" t="s">
        <v>153</v>
      </c>
    </row>
    <row r="1334" spans="1:12" outlineLevel="1" x14ac:dyDescent="0.25">
      <c r="A1334" s="64">
        <f t="shared" si="112"/>
        <v>55</v>
      </c>
      <c r="B1334" s="64" t="str">
        <f t="shared" si="110"/>
        <v/>
      </c>
      <c r="C1334" s="62">
        <f t="shared" si="113"/>
        <v>6</v>
      </c>
      <c r="D1334" s="62" t="str">
        <f t="shared" si="114"/>
        <v>C</v>
      </c>
      <c r="E1334" s="63">
        <v>19</v>
      </c>
      <c r="F1334" s="63">
        <v>53</v>
      </c>
      <c r="G1334" s="63"/>
      <c r="H1334" s="63">
        <v>10</v>
      </c>
      <c r="I1334" s="63">
        <v>39</v>
      </c>
      <c r="J1334" s="63"/>
      <c r="K1334" s="61">
        <v>6</v>
      </c>
      <c r="L1334" t="s">
        <v>153</v>
      </c>
    </row>
    <row r="1335" spans="1:12" outlineLevel="1" x14ac:dyDescent="0.25">
      <c r="A1335" s="64">
        <f t="shared" si="112"/>
        <v>55</v>
      </c>
      <c r="B1335" s="64" t="str">
        <f t="shared" si="110"/>
        <v/>
      </c>
      <c r="C1335" s="62">
        <f t="shared" si="113"/>
        <v>7</v>
      </c>
      <c r="D1335" s="62" t="str">
        <f t="shared" si="114"/>
        <v>C</v>
      </c>
      <c r="E1335" s="63">
        <v>25</v>
      </c>
      <c r="F1335" s="63">
        <v>34</v>
      </c>
      <c r="G1335" s="63">
        <v>2</v>
      </c>
      <c r="H1335" s="63">
        <v>33</v>
      </c>
      <c r="I1335" s="63">
        <v>43</v>
      </c>
      <c r="J1335" s="63">
        <v>50</v>
      </c>
      <c r="K1335" s="61">
        <v>7</v>
      </c>
      <c r="L1335" t="s">
        <v>153</v>
      </c>
    </row>
    <row r="1336" spans="1:12" outlineLevel="1" x14ac:dyDescent="0.25">
      <c r="A1336" s="64">
        <f t="shared" si="112"/>
        <v>55</v>
      </c>
      <c r="B1336" s="64" t="str">
        <f t="shared" si="110"/>
        <v/>
      </c>
      <c r="C1336" s="62">
        <f t="shared" si="113"/>
        <v>8</v>
      </c>
      <c r="D1336" s="62" t="str">
        <f t="shared" si="114"/>
        <v>C</v>
      </c>
      <c r="E1336" s="63">
        <v>29</v>
      </c>
      <c r="F1336" s="63">
        <v>38</v>
      </c>
      <c r="G1336" s="63">
        <v>7</v>
      </c>
      <c r="H1336" s="63">
        <v>36</v>
      </c>
      <c r="I1336" s="63">
        <v>47</v>
      </c>
      <c r="J1336" s="63">
        <v>48</v>
      </c>
      <c r="K1336" s="61">
        <v>8</v>
      </c>
      <c r="L1336" t="s">
        <v>153</v>
      </c>
    </row>
    <row r="1337" spans="1:12" outlineLevel="1" x14ac:dyDescent="0.25">
      <c r="A1337" s="64">
        <f t="shared" si="112"/>
        <v>55</v>
      </c>
      <c r="B1337" s="64" t="str">
        <f t="shared" si="110"/>
        <v/>
      </c>
      <c r="C1337" s="62">
        <f t="shared" si="113"/>
        <v>9</v>
      </c>
      <c r="D1337" s="62" t="str">
        <f t="shared" si="114"/>
        <v>C</v>
      </c>
      <c r="E1337" s="63">
        <v>32</v>
      </c>
      <c r="F1337" s="63">
        <v>42</v>
      </c>
      <c r="G1337" s="63"/>
      <c r="H1337" s="63">
        <v>40</v>
      </c>
      <c r="I1337" s="63">
        <v>51</v>
      </c>
      <c r="J1337" s="63"/>
      <c r="K1337" s="61">
        <v>9</v>
      </c>
      <c r="L1337" t="s">
        <v>153</v>
      </c>
    </row>
    <row r="1338" spans="1:12" outlineLevel="1" x14ac:dyDescent="0.25">
      <c r="A1338" s="64">
        <f t="shared" si="112"/>
        <v>55</v>
      </c>
      <c r="B1338" s="64" t="str">
        <f t="shared" si="110"/>
        <v/>
      </c>
      <c r="C1338" s="62">
        <f t="shared" si="113"/>
        <v>10</v>
      </c>
      <c r="D1338" s="62" t="str">
        <f t="shared" si="114"/>
        <v>C</v>
      </c>
      <c r="E1338" s="63">
        <v>37</v>
      </c>
      <c r="F1338" s="63">
        <v>46</v>
      </c>
      <c r="G1338" s="63">
        <v>52</v>
      </c>
      <c r="H1338" s="63">
        <v>3</v>
      </c>
      <c r="I1338" s="63">
        <v>44</v>
      </c>
      <c r="J1338" s="63">
        <v>6</v>
      </c>
      <c r="K1338" s="61">
        <v>10</v>
      </c>
      <c r="L1338" t="s">
        <v>153</v>
      </c>
    </row>
    <row r="1339" spans="1:12" outlineLevel="1" x14ac:dyDescent="0.25">
      <c r="A1339" s="64">
        <f t="shared" si="112"/>
        <v>55</v>
      </c>
      <c r="B1339" s="64" t="str">
        <f t="shared" si="110"/>
        <v/>
      </c>
      <c r="C1339" s="62">
        <f t="shared" si="113"/>
        <v>1</v>
      </c>
      <c r="D1339" s="62" t="str">
        <f t="shared" si="114"/>
        <v>D</v>
      </c>
      <c r="E1339" s="63">
        <v>6</v>
      </c>
      <c r="F1339" s="63">
        <v>33</v>
      </c>
      <c r="G1339" s="63">
        <v>48</v>
      </c>
      <c r="H1339" s="63">
        <v>19</v>
      </c>
      <c r="I1339" s="63">
        <v>51</v>
      </c>
      <c r="J1339" s="63">
        <v>24</v>
      </c>
      <c r="K1339" s="61">
        <v>1</v>
      </c>
      <c r="L1339" t="s">
        <v>154</v>
      </c>
    </row>
    <row r="1340" spans="1:12" outlineLevel="1" x14ac:dyDescent="0.25">
      <c r="A1340" s="64">
        <f t="shared" si="112"/>
        <v>55</v>
      </c>
      <c r="B1340" s="64" t="str">
        <f t="shared" si="110"/>
        <v/>
      </c>
      <c r="C1340" s="62">
        <f t="shared" si="113"/>
        <v>2</v>
      </c>
      <c r="D1340" s="62" t="str">
        <f t="shared" si="114"/>
        <v>D</v>
      </c>
      <c r="E1340" s="63">
        <v>5</v>
      </c>
      <c r="F1340" s="63">
        <v>18</v>
      </c>
      <c r="G1340" s="63">
        <v>27</v>
      </c>
      <c r="H1340" s="63">
        <v>13</v>
      </c>
      <c r="I1340" s="63">
        <v>54</v>
      </c>
      <c r="J1340" s="63">
        <v>14</v>
      </c>
      <c r="K1340" s="61">
        <v>2</v>
      </c>
      <c r="L1340" t="s">
        <v>154</v>
      </c>
    </row>
    <row r="1341" spans="1:12" x14ac:dyDescent="0.25">
      <c r="A1341" s="64">
        <f t="shared" si="112"/>
        <v>55</v>
      </c>
      <c r="B1341" s="64" t="str">
        <f t="shared" si="110"/>
        <v/>
      </c>
      <c r="C1341" s="62">
        <f t="shared" si="113"/>
        <v>3</v>
      </c>
      <c r="D1341" s="62" t="str">
        <f t="shared" si="114"/>
        <v>D</v>
      </c>
      <c r="E1341" s="63">
        <v>15</v>
      </c>
      <c r="F1341" s="63">
        <v>28</v>
      </c>
      <c r="G1341" s="63">
        <v>40</v>
      </c>
      <c r="H1341" s="63">
        <v>9</v>
      </c>
      <c r="I1341" s="63">
        <v>22</v>
      </c>
      <c r="J1341" s="63">
        <v>20</v>
      </c>
      <c r="K1341" s="61">
        <v>3</v>
      </c>
      <c r="L1341" t="s">
        <v>154</v>
      </c>
    </row>
    <row r="1342" spans="1:12" outlineLevel="1" x14ac:dyDescent="0.25">
      <c r="A1342" s="64">
        <f t="shared" si="112"/>
        <v>55</v>
      </c>
      <c r="B1342" s="64" t="str">
        <f t="shared" si="110"/>
        <v/>
      </c>
      <c r="C1342" s="62">
        <f t="shared" si="113"/>
        <v>4</v>
      </c>
      <c r="D1342" s="62" t="str">
        <f t="shared" si="114"/>
        <v>D</v>
      </c>
      <c r="E1342" s="63">
        <v>11</v>
      </c>
      <c r="F1342" s="63">
        <v>3</v>
      </c>
      <c r="G1342" s="63"/>
      <c r="H1342" s="63">
        <v>12</v>
      </c>
      <c r="I1342" s="63">
        <v>44</v>
      </c>
      <c r="J1342" s="63"/>
      <c r="K1342" s="61">
        <v>4</v>
      </c>
      <c r="L1342" t="s">
        <v>154</v>
      </c>
    </row>
    <row r="1343" spans="1:12" outlineLevel="1" x14ac:dyDescent="0.25">
      <c r="A1343" s="64">
        <f t="shared" si="112"/>
        <v>55</v>
      </c>
      <c r="B1343" s="64" t="str">
        <f t="shared" si="110"/>
        <v/>
      </c>
      <c r="C1343" s="62">
        <f t="shared" si="113"/>
        <v>5</v>
      </c>
      <c r="D1343" s="62" t="str">
        <f t="shared" si="114"/>
        <v>D</v>
      </c>
      <c r="E1343" s="63">
        <v>17</v>
      </c>
      <c r="F1343" s="63">
        <v>30</v>
      </c>
      <c r="G1343" s="63">
        <v>7</v>
      </c>
      <c r="H1343" s="63">
        <v>23</v>
      </c>
      <c r="I1343" s="63">
        <v>36</v>
      </c>
      <c r="J1343" s="63">
        <v>26</v>
      </c>
      <c r="K1343" s="61">
        <v>5</v>
      </c>
      <c r="L1343" t="s">
        <v>154</v>
      </c>
    </row>
    <row r="1344" spans="1:12" outlineLevel="1" x14ac:dyDescent="0.25">
      <c r="A1344" s="64">
        <f t="shared" si="112"/>
        <v>55</v>
      </c>
      <c r="B1344" s="64" t="str">
        <f t="shared" si="110"/>
        <v/>
      </c>
      <c r="C1344" s="62">
        <f t="shared" si="113"/>
        <v>6</v>
      </c>
      <c r="D1344" s="62" t="str">
        <f t="shared" si="114"/>
        <v>D</v>
      </c>
      <c r="E1344" s="63">
        <v>2</v>
      </c>
      <c r="F1344" s="63">
        <v>41</v>
      </c>
      <c r="G1344" s="63"/>
      <c r="H1344" s="63">
        <v>1</v>
      </c>
      <c r="I1344" s="63">
        <v>37</v>
      </c>
      <c r="J1344" s="63"/>
      <c r="K1344" s="61">
        <v>6</v>
      </c>
      <c r="L1344" t="s">
        <v>154</v>
      </c>
    </row>
    <row r="1345" spans="1:13" outlineLevel="1" x14ac:dyDescent="0.25">
      <c r="A1345" s="64">
        <f t="shared" si="112"/>
        <v>55</v>
      </c>
      <c r="B1345" s="64" t="str">
        <f t="shared" si="110"/>
        <v/>
      </c>
      <c r="C1345" s="62">
        <f t="shared" si="113"/>
        <v>7</v>
      </c>
      <c r="D1345" s="62" t="str">
        <f t="shared" si="114"/>
        <v>D</v>
      </c>
      <c r="E1345" s="63">
        <v>25</v>
      </c>
      <c r="F1345" s="63">
        <v>38</v>
      </c>
      <c r="G1345" s="63">
        <v>10</v>
      </c>
      <c r="H1345" s="63">
        <v>31</v>
      </c>
      <c r="I1345" s="63">
        <v>32</v>
      </c>
      <c r="J1345" s="63">
        <v>16</v>
      </c>
      <c r="K1345" s="61">
        <v>7</v>
      </c>
      <c r="L1345" t="s">
        <v>154</v>
      </c>
    </row>
    <row r="1346" spans="1:13" outlineLevel="1" x14ac:dyDescent="0.25">
      <c r="A1346" s="64">
        <f t="shared" si="112"/>
        <v>55</v>
      </c>
      <c r="B1346" s="64" t="str">
        <f t="shared" si="110"/>
        <v/>
      </c>
      <c r="C1346" s="62">
        <f t="shared" si="113"/>
        <v>8</v>
      </c>
      <c r="D1346" s="62" t="str">
        <f t="shared" si="114"/>
        <v>D</v>
      </c>
      <c r="E1346" s="63">
        <v>29</v>
      </c>
      <c r="F1346" s="63">
        <v>42</v>
      </c>
      <c r="G1346" s="63">
        <v>21</v>
      </c>
      <c r="H1346" s="63">
        <v>35</v>
      </c>
      <c r="I1346" s="63">
        <v>53</v>
      </c>
      <c r="J1346" s="63">
        <v>49</v>
      </c>
      <c r="K1346" s="61">
        <v>8</v>
      </c>
      <c r="L1346" t="s">
        <v>154</v>
      </c>
    </row>
    <row r="1347" spans="1:13" outlineLevel="1" x14ac:dyDescent="0.25">
      <c r="A1347" s="64">
        <f t="shared" si="112"/>
        <v>55</v>
      </c>
      <c r="B1347" s="64" t="str">
        <f t="shared" si="110"/>
        <v/>
      </c>
      <c r="C1347" s="62">
        <f t="shared" si="113"/>
        <v>9</v>
      </c>
      <c r="D1347" s="62" t="str">
        <f t="shared" si="114"/>
        <v>D</v>
      </c>
      <c r="E1347" s="63">
        <v>45</v>
      </c>
      <c r="F1347" s="63">
        <v>46</v>
      </c>
      <c r="G1347" s="63"/>
      <c r="H1347" s="63">
        <v>47</v>
      </c>
      <c r="I1347" s="63">
        <v>52</v>
      </c>
      <c r="J1347" s="63"/>
      <c r="K1347" s="61">
        <v>9</v>
      </c>
      <c r="L1347" t="s">
        <v>154</v>
      </c>
    </row>
    <row r="1348" spans="1:13" ht="15.75" outlineLevel="1" thickBot="1" x14ac:dyDescent="0.3">
      <c r="A1348" s="64">
        <f t="shared" si="112"/>
        <v>55</v>
      </c>
      <c r="B1348" s="64" t="str">
        <f t="shared" si="110"/>
        <v/>
      </c>
      <c r="C1348" s="62">
        <f t="shared" si="113"/>
        <v>10</v>
      </c>
      <c r="D1348" s="62" t="str">
        <f t="shared" si="114"/>
        <v>D</v>
      </c>
      <c r="E1348" s="63">
        <v>34</v>
      </c>
      <c r="F1348" s="63">
        <v>50</v>
      </c>
      <c r="G1348" s="63">
        <v>8</v>
      </c>
      <c r="H1348" s="63">
        <v>4</v>
      </c>
      <c r="I1348" s="63">
        <v>43</v>
      </c>
      <c r="J1348" s="63">
        <v>39</v>
      </c>
      <c r="K1348" s="61">
        <v>10</v>
      </c>
      <c r="L1348" t="s">
        <v>154</v>
      </c>
    </row>
    <row r="1349" spans="1:13" ht="15.75" outlineLevel="1" thickTop="1" x14ac:dyDescent="0.25">
      <c r="A1349" s="52">
        <v>56</v>
      </c>
      <c r="B1349" s="52" t="str">
        <f t="shared" ref="B1349:B1412" si="115">IF(A1349&lt;&gt;$B$3,"",$B$3&amp;"-"&amp;D1349&amp;"-"&amp;C1349)</f>
        <v/>
      </c>
      <c r="C1349" s="58">
        <f t="shared" si="113"/>
        <v>1</v>
      </c>
      <c r="D1349" s="58" t="str">
        <f t="shared" si="114"/>
        <v>A</v>
      </c>
      <c r="E1349" s="59">
        <v>1</v>
      </c>
      <c r="F1349" s="59">
        <v>2</v>
      </c>
      <c r="G1349" s="59">
        <v>41</v>
      </c>
      <c r="H1349" s="59">
        <v>3</v>
      </c>
      <c r="I1349" s="59">
        <v>4</v>
      </c>
      <c r="J1349" s="59">
        <v>44</v>
      </c>
      <c r="K1349" s="61">
        <v>1</v>
      </c>
      <c r="L1349" t="s">
        <v>151</v>
      </c>
      <c r="M1349" s="186" t="s">
        <v>281</v>
      </c>
    </row>
    <row r="1350" spans="1:13" outlineLevel="1" x14ac:dyDescent="0.25">
      <c r="A1350" s="52">
        <f t="shared" ref="A1350:A1413" si="116">A1349</f>
        <v>56</v>
      </c>
      <c r="B1350" s="52" t="str">
        <f t="shared" si="115"/>
        <v/>
      </c>
      <c r="C1350" s="58">
        <f t="shared" si="113"/>
        <v>2</v>
      </c>
      <c r="D1350" s="58" t="str">
        <f t="shared" si="114"/>
        <v>A</v>
      </c>
      <c r="E1350" s="59">
        <v>5</v>
      </c>
      <c r="F1350" s="59">
        <v>6</v>
      </c>
      <c r="G1350" s="59">
        <v>45</v>
      </c>
      <c r="H1350" s="59">
        <v>7</v>
      </c>
      <c r="I1350" s="59">
        <v>8</v>
      </c>
      <c r="J1350" s="59">
        <v>48</v>
      </c>
      <c r="K1350" s="61">
        <v>2</v>
      </c>
      <c r="L1350" t="s">
        <v>151</v>
      </c>
    </row>
    <row r="1351" spans="1:13" outlineLevel="1" x14ac:dyDescent="0.25">
      <c r="A1351" s="52">
        <f t="shared" si="116"/>
        <v>56</v>
      </c>
      <c r="B1351" s="52" t="str">
        <f t="shared" si="115"/>
        <v/>
      </c>
      <c r="C1351" s="58">
        <f t="shared" si="113"/>
        <v>3</v>
      </c>
      <c r="D1351" s="58" t="str">
        <f t="shared" si="114"/>
        <v>A</v>
      </c>
      <c r="E1351" s="59">
        <v>9</v>
      </c>
      <c r="F1351" s="59">
        <v>10</v>
      </c>
      <c r="G1351" s="59">
        <v>49</v>
      </c>
      <c r="H1351" s="59">
        <v>11</v>
      </c>
      <c r="I1351" s="59">
        <v>12</v>
      </c>
      <c r="J1351" s="59">
        <v>52</v>
      </c>
      <c r="K1351" s="61">
        <v>3</v>
      </c>
      <c r="L1351" t="s">
        <v>151</v>
      </c>
    </row>
    <row r="1352" spans="1:13" outlineLevel="1" x14ac:dyDescent="0.25">
      <c r="A1352" s="52">
        <f t="shared" si="116"/>
        <v>56</v>
      </c>
      <c r="B1352" s="52" t="str">
        <f t="shared" si="115"/>
        <v/>
      </c>
      <c r="C1352" s="58">
        <f t="shared" si="113"/>
        <v>4</v>
      </c>
      <c r="D1352" s="58" t="str">
        <f t="shared" si="114"/>
        <v>A</v>
      </c>
      <c r="E1352" s="59">
        <v>13</v>
      </c>
      <c r="F1352" s="59">
        <v>14</v>
      </c>
      <c r="G1352" s="59">
        <v>43</v>
      </c>
      <c r="H1352" s="59">
        <v>15</v>
      </c>
      <c r="I1352" s="59">
        <v>16</v>
      </c>
      <c r="J1352" s="59">
        <v>50</v>
      </c>
      <c r="K1352" s="61">
        <v>4</v>
      </c>
      <c r="L1352" t="s">
        <v>151</v>
      </c>
    </row>
    <row r="1353" spans="1:13" outlineLevel="1" x14ac:dyDescent="0.25">
      <c r="A1353" s="52">
        <f t="shared" si="116"/>
        <v>56</v>
      </c>
      <c r="B1353" s="52" t="str">
        <f t="shared" si="115"/>
        <v/>
      </c>
      <c r="C1353" s="58">
        <f t="shared" si="113"/>
        <v>5</v>
      </c>
      <c r="D1353" s="58" t="str">
        <f t="shared" si="114"/>
        <v>A</v>
      </c>
      <c r="E1353" s="59">
        <v>17</v>
      </c>
      <c r="F1353" s="59">
        <v>18</v>
      </c>
      <c r="G1353" s="59">
        <v>53</v>
      </c>
      <c r="H1353" s="59">
        <v>19</v>
      </c>
      <c r="I1353" s="59">
        <v>20</v>
      </c>
      <c r="J1353" s="59">
        <v>54</v>
      </c>
      <c r="K1353" s="61">
        <v>5</v>
      </c>
      <c r="L1353" t="s">
        <v>151</v>
      </c>
    </row>
    <row r="1354" spans="1:13" outlineLevel="1" x14ac:dyDescent="0.25">
      <c r="A1354" s="52">
        <f t="shared" si="116"/>
        <v>56</v>
      </c>
      <c r="B1354" s="52" t="str">
        <f t="shared" si="115"/>
        <v/>
      </c>
      <c r="C1354" s="58">
        <f t="shared" si="113"/>
        <v>6</v>
      </c>
      <c r="D1354" s="58" t="str">
        <f t="shared" si="114"/>
        <v>A</v>
      </c>
      <c r="E1354" s="59">
        <v>21</v>
      </c>
      <c r="F1354" s="59">
        <v>22</v>
      </c>
      <c r="G1354" s="59"/>
      <c r="H1354" s="59">
        <v>23</v>
      </c>
      <c r="I1354" s="59">
        <v>24</v>
      </c>
      <c r="J1354" s="59"/>
      <c r="K1354" s="61">
        <v>6</v>
      </c>
      <c r="L1354" t="s">
        <v>151</v>
      </c>
    </row>
    <row r="1355" spans="1:13" outlineLevel="1" x14ac:dyDescent="0.25">
      <c r="A1355" s="52">
        <f t="shared" si="116"/>
        <v>56</v>
      </c>
      <c r="B1355" s="52" t="str">
        <f t="shared" si="115"/>
        <v/>
      </c>
      <c r="C1355" s="58">
        <f t="shared" si="113"/>
        <v>7</v>
      </c>
      <c r="D1355" s="58" t="str">
        <f t="shared" si="114"/>
        <v>A</v>
      </c>
      <c r="E1355" s="59">
        <v>25</v>
      </c>
      <c r="F1355" s="59">
        <v>26</v>
      </c>
      <c r="G1355" s="59">
        <v>55</v>
      </c>
      <c r="H1355" s="59">
        <v>27</v>
      </c>
      <c r="I1355" s="59">
        <v>28</v>
      </c>
      <c r="J1355" s="59">
        <v>56</v>
      </c>
      <c r="K1355" s="61">
        <v>7</v>
      </c>
      <c r="L1355" t="s">
        <v>151</v>
      </c>
    </row>
    <row r="1356" spans="1:13" outlineLevel="1" x14ac:dyDescent="0.25">
      <c r="A1356" s="52">
        <f t="shared" si="116"/>
        <v>56</v>
      </c>
      <c r="B1356" s="52" t="str">
        <f t="shared" si="115"/>
        <v/>
      </c>
      <c r="C1356" s="58">
        <f t="shared" si="113"/>
        <v>8</v>
      </c>
      <c r="D1356" s="58" t="str">
        <f t="shared" si="114"/>
        <v>A</v>
      </c>
      <c r="E1356" s="59">
        <v>29</v>
      </c>
      <c r="F1356" s="59">
        <v>30</v>
      </c>
      <c r="G1356" s="59">
        <v>47</v>
      </c>
      <c r="H1356" s="59">
        <v>31</v>
      </c>
      <c r="I1356" s="59">
        <v>32</v>
      </c>
      <c r="J1356" s="59">
        <v>42</v>
      </c>
      <c r="K1356" s="61">
        <v>8</v>
      </c>
      <c r="L1356" t="s">
        <v>151</v>
      </c>
    </row>
    <row r="1357" spans="1:13" outlineLevel="1" x14ac:dyDescent="0.25">
      <c r="A1357" s="52">
        <f t="shared" si="116"/>
        <v>56</v>
      </c>
      <c r="B1357" s="52" t="str">
        <f t="shared" si="115"/>
        <v/>
      </c>
      <c r="C1357" s="58">
        <f t="shared" si="113"/>
        <v>9</v>
      </c>
      <c r="D1357" s="58" t="str">
        <f t="shared" si="114"/>
        <v>A</v>
      </c>
      <c r="E1357" s="59">
        <v>33</v>
      </c>
      <c r="F1357" s="59">
        <v>34</v>
      </c>
      <c r="G1357" s="59"/>
      <c r="H1357" s="59">
        <v>35</v>
      </c>
      <c r="I1357" s="59">
        <v>36</v>
      </c>
      <c r="J1357" s="59"/>
      <c r="K1357" s="61">
        <v>9</v>
      </c>
      <c r="L1357" t="s">
        <v>151</v>
      </c>
    </row>
    <row r="1358" spans="1:13" outlineLevel="1" x14ac:dyDescent="0.25">
      <c r="A1358" s="52">
        <f t="shared" si="116"/>
        <v>56</v>
      </c>
      <c r="B1358" s="52" t="str">
        <f t="shared" si="115"/>
        <v/>
      </c>
      <c r="C1358" s="58">
        <f t="shared" si="113"/>
        <v>10</v>
      </c>
      <c r="D1358" s="58" t="str">
        <f t="shared" si="114"/>
        <v>A</v>
      </c>
      <c r="E1358" s="59">
        <v>37</v>
      </c>
      <c r="F1358" s="59">
        <v>38</v>
      </c>
      <c r="G1358" s="59">
        <v>51</v>
      </c>
      <c r="H1358" s="59">
        <v>39</v>
      </c>
      <c r="I1358" s="59">
        <v>40</v>
      </c>
      <c r="J1358" s="59">
        <v>46</v>
      </c>
      <c r="K1358" s="61">
        <v>10</v>
      </c>
      <c r="L1358" t="s">
        <v>151</v>
      </c>
    </row>
    <row r="1359" spans="1:13" outlineLevel="1" x14ac:dyDescent="0.25">
      <c r="A1359" s="52">
        <f t="shared" si="116"/>
        <v>56</v>
      </c>
      <c r="B1359" s="52" t="str">
        <f t="shared" si="115"/>
        <v/>
      </c>
      <c r="C1359" s="58">
        <f t="shared" si="113"/>
        <v>1</v>
      </c>
      <c r="D1359" s="58" t="str">
        <f t="shared" si="114"/>
        <v>B</v>
      </c>
      <c r="E1359" s="59">
        <v>1</v>
      </c>
      <c r="F1359" s="59">
        <v>6</v>
      </c>
      <c r="G1359" s="59">
        <v>50</v>
      </c>
      <c r="H1359" s="59">
        <v>11</v>
      </c>
      <c r="I1359" s="59">
        <v>21</v>
      </c>
      <c r="J1359" s="59">
        <v>8</v>
      </c>
      <c r="K1359" s="61">
        <v>1</v>
      </c>
      <c r="L1359" t="s">
        <v>152</v>
      </c>
    </row>
    <row r="1360" spans="1:13" outlineLevel="1" x14ac:dyDescent="0.25">
      <c r="A1360" s="52">
        <f t="shared" si="116"/>
        <v>56</v>
      </c>
      <c r="B1360" s="52" t="str">
        <f t="shared" si="115"/>
        <v/>
      </c>
      <c r="C1360" s="58">
        <f t="shared" si="113"/>
        <v>2</v>
      </c>
      <c r="D1360" s="58" t="str">
        <f t="shared" si="114"/>
        <v>B</v>
      </c>
      <c r="E1360" s="59">
        <v>5</v>
      </c>
      <c r="F1360" s="59">
        <v>10</v>
      </c>
      <c r="G1360" s="59">
        <v>49</v>
      </c>
      <c r="H1360" s="59">
        <v>15</v>
      </c>
      <c r="I1360" s="59">
        <v>20</v>
      </c>
      <c r="J1360" s="59">
        <v>12</v>
      </c>
      <c r="K1360" s="61">
        <v>2</v>
      </c>
      <c r="L1360" t="s">
        <v>152</v>
      </c>
    </row>
    <row r="1361" spans="1:12" outlineLevel="1" x14ac:dyDescent="0.25">
      <c r="A1361" s="52">
        <f t="shared" si="116"/>
        <v>56</v>
      </c>
      <c r="B1361" s="52" t="str">
        <f t="shared" si="115"/>
        <v/>
      </c>
      <c r="C1361" s="58">
        <f t="shared" si="113"/>
        <v>3</v>
      </c>
      <c r="D1361" s="58" t="str">
        <f t="shared" si="114"/>
        <v>B</v>
      </c>
      <c r="E1361" s="59">
        <v>9</v>
      </c>
      <c r="F1361" s="59">
        <v>14</v>
      </c>
      <c r="G1361" s="59">
        <v>53</v>
      </c>
      <c r="H1361" s="59">
        <v>19</v>
      </c>
      <c r="I1361" s="59">
        <v>24</v>
      </c>
      <c r="J1361" s="59">
        <v>55</v>
      </c>
      <c r="K1361" s="61">
        <v>3</v>
      </c>
      <c r="L1361" t="s">
        <v>152</v>
      </c>
    </row>
    <row r="1362" spans="1:12" outlineLevel="1" x14ac:dyDescent="0.25">
      <c r="A1362" s="52">
        <f t="shared" si="116"/>
        <v>56</v>
      </c>
      <c r="B1362" s="52" t="str">
        <f t="shared" si="115"/>
        <v/>
      </c>
      <c r="C1362" s="58">
        <f t="shared" si="113"/>
        <v>4</v>
      </c>
      <c r="D1362" s="58" t="str">
        <f t="shared" si="114"/>
        <v>B</v>
      </c>
      <c r="E1362" s="59">
        <v>13</v>
      </c>
      <c r="F1362" s="59">
        <v>18</v>
      </c>
      <c r="G1362" s="59">
        <v>54</v>
      </c>
      <c r="H1362" s="59">
        <v>23</v>
      </c>
      <c r="I1362" s="59">
        <v>28</v>
      </c>
      <c r="J1362" s="59">
        <v>56</v>
      </c>
      <c r="K1362" s="61">
        <v>4</v>
      </c>
      <c r="L1362" t="s">
        <v>152</v>
      </c>
    </row>
    <row r="1363" spans="1:12" outlineLevel="1" x14ac:dyDescent="0.25">
      <c r="A1363" s="52">
        <f t="shared" si="116"/>
        <v>56</v>
      </c>
      <c r="B1363" s="52" t="str">
        <f t="shared" si="115"/>
        <v/>
      </c>
      <c r="C1363" s="58">
        <f t="shared" si="113"/>
        <v>5</v>
      </c>
      <c r="D1363" s="58" t="str">
        <f t="shared" si="114"/>
        <v>B</v>
      </c>
      <c r="E1363" s="59">
        <v>17</v>
      </c>
      <c r="F1363" s="59">
        <v>22</v>
      </c>
      <c r="G1363" s="59">
        <v>7</v>
      </c>
      <c r="H1363" s="59">
        <v>27</v>
      </c>
      <c r="I1363" s="59">
        <v>33</v>
      </c>
      <c r="J1363" s="59">
        <v>46</v>
      </c>
      <c r="K1363" s="61">
        <v>5</v>
      </c>
      <c r="L1363" t="s">
        <v>152</v>
      </c>
    </row>
    <row r="1364" spans="1:12" outlineLevel="1" x14ac:dyDescent="0.25">
      <c r="A1364" s="52">
        <f t="shared" si="116"/>
        <v>56</v>
      </c>
      <c r="B1364" s="52" t="str">
        <f t="shared" si="115"/>
        <v/>
      </c>
      <c r="C1364" s="58">
        <f t="shared" si="113"/>
        <v>6</v>
      </c>
      <c r="D1364" s="58" t="str">
        <f t="shared" si="114"/>
        <v>B</v>
      </c>
      <c r="E1364" s="59">
        <v>16</v>
      </c>
      <c r="F1364" s="59">
        <v>26</v>
      </c>
      <c r="G1364" s="59"/>
      <c r="H1364" s="59">
        <v>31</v>
      </c>
      <c r="I1364" s="59">
        <v>37</v>
      </c>
      <c r="J1364" s="59"/>
      <c r="K1364" s="61">
        <v>6</v>
      </c>
      <c r="L1364" t="s">
        <v>152</v>
      </c>
    </row>
    <row r="1365" spans="1:12" outlineLevel="1" x14ac:dyDescent="0.25">
      <c r="A1365" s="52">
        <f t="shared" si="116"/>
        <v>56</v>
      </c>
      <c r="B1365" s="52" t="str">
        <f t="shared" si="115"/>
        <v/>
      </c>
      <c r="C1365" s="58">
        <f t="shared" si="113"/>
        <v>7</v>
      </c>
      <c r="D1365" s="58" t="str">
        <f t="shared" si="114"/>
        <v>B</v>
      </c>
      <c r="E1365" s="59">
        <v>25</v>
      </c>
      <c r="F1365" s="59">
        <v>30</v>
      </c>
      <c r="G1365" s="59">
        <v>4</v>
      </c>
      <c r="H1365" s="59">
        <v>35</v>
      </c>
      <c r="I1365" s="59">
        <v>40</v>
      </c>
      <c r="J1365" s="59">
        <v>2</v>
      </c>
      <c r="K1365" s="61">
        <v>7</v>
      </c>
      <c r="L1365" t="s">
        <v>152</v>
      </c>
    </row>
    <row r="1366" spans="1:12" outlineLevel="1" x14ac:dyDescent="0.25">
      <c r="A1366" s="52">
        <f t="shared" si="116"/>
        <v>56</v>
      </c>
      <c r="B1366" s="52" t="str">
        <f t="shared" si="115"/>
        <v/>
      </c>
      <c r="C1366" s="58">
        <f t="shared" si="113"/>
        <v>8</v>
      </c>
      <c r="D1366" s="58" t="str">
        <f t="shared" si="114"/>
        <v>B</v>
      </c>
      <c r="E1366" s="59">
        <v>29</v>
      </c>
      <c r="F1366" s="59">
        <v>34</v>
      </c>
      <c r="G1366" s="59">
        <v>45</v>
      </c>
      <c r="H1366" s="59">
        <v>39</v>
      </c>
      <c r="I1366" s="59">
        <v>44</v>
      </c>
      <c r="J1366" s="59">
        <v>51</v>
      </c>
      <c r="K1366" s="61">
        <v>8</v>
      </c>
      <c r="L1366" t="s">
        <v>152</v>
      </c>
    </row>
    <row r="1367" spans="1:12" outlineLevel="1" x14ac:dyDescent="0.25">
      <c r="A1367" s="52">
        <f t="shared" si="116"/>
        <v>56</v>
      </c>
      <c r="B1367" s="52" t="str">
        <f t="shared" si="115"/>
        <v/>
      </c>
      <c r="C1367" s="58">
        <f t="shared" si="113"/>
        <v>9</v>
      </c>
      <c r="D1367" s="58" t="str">
        <f t="shared" si="114"/>
        <v>B</v>
      </c>
      <c r="E1367" s="59">
        <v>32</v>
      </c>
      <c r="F1367" s="59">
        <v>38</v>
      </c>
      <c r="G1367" s="59"/>
      <c r="H1367" s="59">
        <v>43</v>
      </c>
      <c r="I1367" s="59">
        <v>48</v>
      </c>
      <c r="J1367" s="59"/>
      <c r="K1367" s="61">
        <v>9</v>
      </c>
      <c r="L1367" t="s">
        <v>152</v>
      </c>
    </row>
    <row r="1368" spans="1:12" outlineLevel="1" x14ac:dyDescent="0.25">
      <c r="A1368" s="52">
        <f t="shared" si="116"/>
        <v>56</v>
      </c>
      <c r="B1368" s="52" t="str">
        <f t="shared" si="115"/>
        <v/>
      </c>
      <c r="C1368" s="58">
        <f t="shared" si="113"/>
        <v>10</v>
      </c>
      <c r="D1368" s="58" t="str">
        <f t="shared" si="114"/>
        <v>B</v>
      </c>
      <c r="E1368" s="59">
        <v>3</v>
      </c>
      <c r="F1368" s="59">
        <v>36</v>
      </c>
      <c r="G1368" s="59">
        <v>41</v>
      </c>
      <c r="H1368" s="59">
        <v>52</v>
      </c>
      <c r="I1368" s="59">
        <v>42</v>
      </c>
      <c r="J1368" s="59">
        <v>47</v>
      </c>
      <c r="K1368" s="61">
        <v>10</v>
      </c>
      <c r="L1368" t="s">
        <v>152</v>
      </c>
    </row>
    <row r="1369" spans="1:12" outlineLevel="1" x14ac:dyDescent="0.25">
      <c r="A1369" s="52">
        <f t="shared" si="116"/>
        <v>56</v>
      </c>
      <c r="B1369" s="52" t="str">
        <f t="shared" si="115"/>
        <v/>
      </c>
      <c r="C1369" s="58">
        <f t="shared" si="113"/>
        <v>1</v>
      </c>
      <c r="D1369" s="58" t="str">
        <f t="shared" si="114"/>
        <v>C</v>
      </c>
      <c r="E1369" s="59">
        <v>5</v>
      </c>
      <c r="F1369" s="59">
        <v>14</v>
      </c>
      <c r="G1369" s="59">
        <v>41</v>
      </c>
      <c r="H1369" s="59">
        <v>12</v>
      </c>
      <c r="I1369" s="59">
        <v>23</v>
      </c>
      <c r="J1369" s="59">
        <v>37</v>
      </c>
      <c r="K1369" s="61">
        <v>1</v>
      </c>
      <c r="L1369" t="s">
        <v>153</v>
      </c>
    </row>
    <row r="1370" spans="1:12" outlineLevel="1" x14ac:dyDescent="0.25">
      <c r="A1370" s="52">
        <f t="shared" si="116"/>
        <v>56</v>
      </c>
      <c r="B1370" s="52" t="str">
        <f t="shared" si="115"/>
        <v/>
      </c>
      <c r="C1370" s="58">
        <f t="shared" si="113"/>
        <v>2</v>
      </c>
      <c r="D1370" s="58" t="str">
        <f t="shared" si="114"/>
        <v>C</v>
      </c>
      <c r="E1370" s="59">
        <v>9</v>
      </c>
      <c r="F1370" s="59">
        <v>18</v>
      </c>
      <c r="G1370" s="59">
        <v>2</v>
      </c>
      <c r="H1370" s="59">
        <v>16</v>
      </c>
      <c r="I1370" s="59">
        <v>27</v>
      </c>
      <c r="J1370" s="59">
        <v>21</v>
      </c>
      <c r="K1370" s="61">
        <v>2</v>
      </c>
      <c r="L1370" t="s">
        <v>153</v>
      </c>
    </row>
    <row r="1371" spans="1:12" outlineLevel="1" x14ac:dyDescent="0.25">
      <c r="A1371" s="52">
        <f t="shared" si="116"/>
        <v>56</v>
      </c>
      <c r="B1371" s="52" t="str">
        <f t="shared" si="115"/>
        <v/>
      </c>
      <c r="C1371" s="58">
        <f t="shared" si="113"/>
        <v>3</v>
      </c>
      <c r="D1371" s="58" t="str">
        <f t="shared" si="114"/>
        <v>C</v>
      </c>
      <c r="E1371" s="59">
        <v>1</v>
      </c>
      <c r="F1371" s="59">
        <v>10</v>
      </c>
      <c r="G1371" s="59">
        <v>45</v>
      </c>
      <c r="H1371" s="59">
        <v>8</v>
      </c>
      <c r="I1371" s="59">
        <v>19</v>
      </c>
      <c r="J1371" s="59">
        <v>49</v>
      </c>
      <c r="K1371" s="61">
        <v>3</v>
      </c>
      <c r="L1371" t="s">
        <v>153</v>
      </c>
    </row>
    <row r="1372" spans="1:12" outlineLevel="1" x14ac:dyDescent="0.25">
      <c r="A1372" s="52">
        <f t="shared" si="116"/>
        <v>56</v>
      </c>
      <c r="B1372" s="52" t="str">
        <f t="shared" si="115"/>
        <v/>
      </c>
      <c r="C1372" s="58">
        <f t="shared" si="113"/>
        <v>4</v>
      </c>
      <c r="D1372" s="58" t="str">
        <f t="shared" si="114"/>
        <v>C</v>
      </c>
      <c r="E1372" s="59">
        <v>13</v>
      </c>
      <c r="F1372" s="59">
        <v>22</v>
      </c>
      <c r="G1372" s="59">
        <v>6</v>
      </c>
      <c r="H1372" s="59">
        <v>20</v>
      </c>
      <c r="I1372" s="59">
        <v>31</v>
      </c>
      <c r="J1372" s="59">
        <v>7</v>
      </c>
      <c r="K1372" s="61">
        <v>4</v>
      </c>
      <c r="L1372" t="s">
        <v>153</v>
      </c>
    </row>
    <row r="1373" spans="1:12" outlineLevel="1" x14ac:dyDescent="0.25">
      <c r="A1373" s="52">
        <f t="shared" si="116"/>
        <v>56</v>
      </c>
      <c r="B1373" s="52" t="str">
        <f t="shared" si="115"/>
        <v/>
      </c>
      <c r="C1373" s="58">
        <f t="shared" si="113"/>
        <v>5</v>
      </c>
      <c r="D1373" s="58" t="str">
        <f t="shared" si="114"/>
        <v>C</v>
      </c>
      <c r="E1373" s="59">
        <v>17</v>
      </c>
      <c r="F1373" s="59">
        <v>26</v>
      </c>
      <c r="G1373" s="59">
        <v>50</v>
      </c>
      <c r="H1373" s="59">
        <v>24</v>
      </c>
      <c r="I1373" s="59">
        <v>35</v>
      </c>
      <c r="J1373" s="59">
        <v>11</v>
      </c>
      <c r="K1373" s="61">
        <v>5</v>
      </c>
      <c r="L1373" t="s">
        <v>153</v>
      </c>
    </row>
    <row r="1374" spans="1:12" outlineLevel="1" x14ac:dyDescent="0.25">
      <c r="A1374" s="52">
        <f t="shared" si="116"/>
        <v>56</v>
      </c>
      <c r="B1374" s="52" t="str">
        <f t="shared" si="115"/>
        <v/>
      </c>
      <c r="C1374" s="58">
        <f t="shared" si="113"/>
        <v>6</v>
      </c>
      <c r="D1374" s="58" t="str">
        <f t="shared" si="114"/>
        <v>C</v>
      </c>
      <c r="E1374" s="59">
        <v>44</v>
      </c>
      <c r="F1374" s="59">
        <v>30</v>
      </c>
      <c r="G1374" s="59"/>
      <c r="H1374" s="59">
        <v>28</v>
      </c>
      <c r="I1374" s="59">
        <v>39</v>
      </c>
      <c r="J1374" s="59"/>
      <c r="K1374" s="61">
        <v>6</v>
      </c>
      <c r="L1374" t="s">
        <v>153</v>
      </c>
    </row>
    <row r="1375" spans="1:12" outlineLevel="1" x14ac:dyDescent="0.25">
      <c r="A1375" s="52">
        <f t="shared" si="116"/>
        <v>56</v>
      </c>
      <c r="B1375" s="52" t="str">
        <f t="shared" si="115"/>
        <v/>
      </c>
      <c r="C1375" s="58">
        <f t="shared" si="113"/>
        <v>7</v>
      </c>
      <c r="D1375" s="58" t="str">
        <f t="shared" si="114"/>
        <v>C</v>
      </c>
      <c r="E1375" s="59">
        <v>25</v>
      </c>
      <c r="F1375" s="59">
        <v>34</v>
      </c>
      <c r="G1375" s="59">
        <v>4</v>
      </c>
      <c r="H1375" s="59">
        <v>32</v>
      </c>
      <c r="I1375" s="59">
        <v>43</v>
      </c>
      <c r="J1375" s="59">
        <v>15</v>
      </c>
      <c r="K1375" s="61">
        <v>7</v>
      </c>
      <c r="L1375" t="s">
        <v>153</v>
      </c>
    </row>
    <row r="1376" spans="1:12" outlineLevel="1" x14ac:dyDescent="0.25">
      <c r="A1376" s="52">
        <f t="shared" si="116"/>
        <v>56</v>
      </c>
      <c r="B1376" s="52" t="str">
        <f t="shared" si="115"/>
        <v/>
      </c>
      <c r="C1376" s="58">
        <f t="shared" si="113"/>
        <v>8</v>
      </c>
      <c r="D1376" s="58" t="str">
        <f t="shared" si="114"/>
        <v>C</v>
      </c>
      <c r="E1376" s="59">
        <v>29</v>
      </c>
      <c r="F1376" s="59">
        <v>38</v>
      </c>
      <c r="G1376" s="59">
        <v>48</v>
      </c>
      <c r="H1376" s="59">
        <v>36</v>
      </c>
      <c r="I1376" s="59">
        <v>47</v>
      </c>
      <c r="J1376" s="59">
        <v>40</v>
      </c>
      <c r="K1376" s="61">
        <v>8</v>
      </c>
      <c r="L1376" t="s">
        <v>153</v>
      </c>
    </row>
    <row r="1377" spans="1:13" outlineLevel="1" x14ac:dyDescent="0.25">
      <c r="A1377" s="52">
        <f t="shared" si="116"/>
        <v>56</v>
      </c>
      <c r="B1377" s="52" t="str">
        <f t="shared" si="115"/>
        <v/>
      </c>
      <c r="C1377" s="58">
        <f t="shared" si="113"/>
        <v>9</v>
      </c>
      <c r="D1377" s="58" t="str">
        <f t="shared" si="114"/>
        <v>C</v>
      </c>
      <c r="E1377" s="59">
        <v>56</v>
      </c>
      <c r="F1377" s="59">
        <v>42</v>
      </c>
      <c r="G1377" s="59"/>
      <c r="H1377" s="59">
        <v>54</v>
      </c>
      <c r="I1377" s="59">
        <v>51</v>
      </c>
      <c r="J1377" s="59"/>
      <c r="K1377" s="61">
        <v>9</v>
      </c>
      <c r="L1377" t="s">
        <v>153</v>
      </c>
    </row>
    <row r="1378" spans="1:13" outlineLevel="1" x14ac:dyDescent="0.25">
      <c r="A1378" s="52">
        <f t="shared" si="116"/>
        <v>56</v>
      </c>
      <c r="B1378" s="52" t="str">
        <f t="shared" si="115"/>
        <v/>
      </c>
      <c r="C1378" s="58">
        <f t="shared" si="113"/>
        <v>10</v>
      </c>
      <c r="D1378" s="58" t="str">
        <f t="shared" si="114"/>
        <v>C</v>
      </c>
      <c r="E1378" s="59">
        <v>53</v>
      </c>
      <c r="F1378" s="59">
        <v>46</v>
      </c>
      <c r="G1378" s="59">
        <v>52</v>
      </c>
      <c r="H1378" s="59">
        <v>3</v>
      </c>
      <c r="I1378" s="59">
        <v>55</v>
      </c>
      <c r="J1378" s="59">
        <v>33</v>
      </c>
      <c r="K1378" s="61">
        <v>10</v>
      </c>
      <c r="L1378" t="s">
        <v>153</v>
      </c>
    </row>
    <row r="1379" spans="1:13" outlineLevel="1" x14ac:dyDescent="0.25">
      <c r="A1379" s="52">
        <f t="shared" si="116"/>
        <v>56</v>
      </c>
      <c r="B1379" s="52" t="str">
        <f t="shared" si="115"/>
        <v/>
      </c>
      <c r="C1379" s="58">
        <f t="shared" si="113"/>
        <v>1</v>
      </c>
      <c r="D1379" s="58" t="str">
        <f t="shared" si="114"/>
        <v>D</v>
      </c>
      <c r="E1379" s="59">
        <v>53</v>
      </c>
      <c r="F1379" s="59">
        <v>14</v>
      </c>
      <c r="G1379" s="59">
        <v>12</v>
      </c>
      <c r="H1379" s="59">
        <v>7</v>
      </c>
      <c r="I1379" s="59">
        <v>56</v>
      </c>
      <c r="J1379" s="59">
        <v>6</v>
      </c>
      <c r="K1379" s="61">
        <v>1</v>
      </c>
      <c r="L1379" t="s">
        <v>154</v>
      </c>
    </row>
    <row r="1380" spans="1:13" outlineLevel="1" x14ac:dyDescent="0.25">
      <c r="A1380" s="52">
        <f t="shared" si="116"/>
        <v>56</v>
      </c>
      <c r="B1380" s="52" t="str">
        <f t="shared" si="115"/>
        <v/>
      </c>
      <c r="C1380" s="58">
        <f t="shared" si="113"/>
        <v>2</v>
      </c>
      <c r="D1380" s="58" t="str">
        <f t="shared" si="114"/>
        <v>D</v>
      </c>
      <c r="E1380" s="59">
        <v>54</v>
      </c>
      <c r="F1380" s="59">
        <v>18</v>
      </c>
      <c r="G1380" s="59">
        <v>3</v>
      </c>
      <c r="H1380" s="59">
        <v>11</v>
      </c>
      <c r="I1380" s="59">
        <v>55</v>
      </c>
      <c r="J1380" s="59">
        <v>10</v>
      </c>
      <c r="K1380" s="61">
        <v>2</v>
      </c>
      <c r="L1380" t="s">
        <v>154</v>
      </c>
    </row>
    <row r="1381" spans="1:13" outlineLevel="1" x14ac:dyDescent="0.25">
      <c r="A1381" s="52">
        <f t="shared" si="116"/>
        <v>56</v>
      </c>
      <c r="B1381" s="52" t="str">
        <f t="shared" si="115"/>
        <v/>
      </c>
      <c r="C1381" s="58">
        <f t="shared" si="113"/>
        <v>3</v>
      </c>
      <c r="D1381" s="58" t="str">
        <f t="shared" si="114"/>
        <v>D</v>
      </c>
      <c r="E1381" s="59">
        <v>15</v>
      </c>
      <c r="F1381" s="59">
        <v>28</v>
      </c>
      <c r="G1381" s="59">
        <v>1</v>
      </c>
      <c r="H1381" s="59">
        <v>39</v>
      </c>
      <c r="I1381" s="59">
        <v>22</v>
      </c>
      <c r="J1381" s="59">
        <v>34</v>
      </c>
      <c r="K1381" s="61">
        <v>3</v>
      </c>
      <c r="L1381" t="s">
        <v>154</v>
      </c>
    </row>
    <row r="1382" spans="1:13" outlineLevel="1" x14ac:dyDescent="0.25">
      <c r="A1382" s="52">
        <f t="shared" si="116"/>
        <v>56</v>
      </c>
      <c r="B1382" s="52" t="str">
        <f t="shared" si="115"/>
        <v/>
      </c>
      <c r="C1382" s="58">
        <f t="shared" ref="C1382:C1445" si="117">K1382</f>
        <v>4</v>
      </c>
      <c r="D1382" s="58" t="str">
        <f t="shared" ref="D1382:D1445" si="118">IF(C1382="","",L1382)</f>
        <v>D</v>
      </c>
      <c r="E1382" s="59">
        <v>13</v>
      </c>
      <c r="F1382" s="59">
        <v>26</v>
      </c>
      <c r="G1382" s="59">
        <v>5</v>
      </c>
      <c r="H1382" s="59">
        <v>19</v>
      </c>
      <c r="I1382" s="59">
        <v>32</v>
      </c>
      <c r="J1382" s="59">
        <v>51</v>
      </c>
      <c r="K1382" s="61">
        <v>4</v>
      </c>
      <c r="L1382" t="s">
        <v>154</v>
      </c>
    </row>
    <row r="1383" spans="1:13" outlineLevel="1" x14ac:dyDescent="0.25">
      <c r="A1383" s="52">
        <f t="shared" si="116"/>
        <v>56</v>
      </c>
      <c r="B1383" s="52" t="str">
        <f t="shared" si="115"/>
        <v/>
      </c>
      <c r="C1383" s="58">
        <f t="shared" si="117"/>
        <v>5</v>
      </c>
      <c r="D1383" s="58" t="str">
        <f t="shared" si="118"/>
        <v>D</v>
      </c>
      <c r="E1383" s="59">
        <v>17</v>
      </c>
      <c r="F1383" s="59">
        <v>30</v>
      </c>
      <c r="G1383" s="59">
        <v>2</v>
      </c>
      <c r="H1383" s="59">
        <v>23</v>
      </c>
      <c r="I1383" s="59">
        <v>36</v>
      </c>
      <c r="J1383" s="59">
        <v>16</v>
      </c>
      <c r="K1383" s="61">
        <v>5</v>
      </c>
      <c r="L1383" t="s">
        <v>154</v>
      </c>
    </row>
    <row r="1384" spans="1:13" outlineLevel="1" x14ac:dyDescent="0.25">
      <c r="A1384" s="52">
        <f t="shared" si="116"/>
        <v>56</v>
      </c>
      <c r="B1384" s="52" t="str">
        <f t="shared" si="115"/>
        <v/>
      </c>
      <c r="C1384" s="58">
        <f t="shared" si="117"/>
        <v>6</v>
      </c>
      <c r="D1384" s="58" t="str">
        <f t="shared" si="118"/>
        <v>D</v>
      </c>
      <c r="E1384" s="59">
        <v>27</v>
      </c>
      <c r="F1384" s="59">
        <v>40</v>
      </c>
      <c r="G1384" s="59"/>
      <c r="H1384" s="59">
        <v>20</v>
      </c>
      <c r="I1384" s="59">
        <v>8</v>
      </c>
      <c r="J1384" s="59"/>
      <c r="K1384" s="61">
        <v>6</v>
      </c>
      <c r="L1384" t="s">
        <v>154</v>
      </c>
    </row>
    <row r="1385" spans="1:13" outlineLevel="1" x14ac:dyDescent="0.25">
      <c r="A1385" s="52">
        <f t="shared" si="116"/>
        <v>56</v>
      </c>
      <c r="B1385" s="52" t="str">
        <f t="shared" si="115"/>
        <v/>
      </c>
      <c r="C1385" s="58">
        <f t="shared" si="117"/>
        <v>7</v>
      </c>
      <c r="D1385" s="58" t="str">
        <f t="shared" si="118"/>
        <v>D</v>
      </c>
      <c r="E1385" s="59">
        <v>33</v>
      </c>
      <c r="F1385" s="59">
        <v>38</v>
      </c>
      <c r="G1385" s="59">
        <v>49</v>
      </c>
      <c r="H1385" s="59">
        <v>31</v>
      </c>
      <c r="I1385" s="59">
        <v>44</v>
      </c>
      <c r="J1385" s="59">
        <v>21</v>
      </c>
      <c r="K1385" s="61">
        <v>7</v>
      </c>
      <c r="L1385" t="s">
        <v>154</v>
      </c>
    </row>
    <row r="1386" spans="1:13" outlineLevel="1" x14ac:dyDescent="0.25">
      <c r="A1386" s="52">
        <f t="shared" si="116"/>
        <v>56</v>
      </c>
      <c r="B1386" s="52" t="str">
        <f t="shared" si="115"/>
        <v/>
      </c>
      <c r="C1386" s="58">
        <f t="shared" si="117"/>
        <v>8</v>
      </c>
      <c r="D1386" s="58" t="str">
        <f t="shared" si="118"/>
        <v>D</v>
      </c>
      <c r="E1386" s="59">
        <v>29</v>
      </c>
      <c r="F1386" s="59">
        <v>42</v>
      </c>
      <c r="G1386" s="59">
        <v>47</v>
      </c>
      <c r="H1386" s="59">
        <v>35</v>
      </c>
      <c r="I1386" s="59">
        <v>48</v>
      </c>
      <c r="J1386" s="59">
        <v>24</v>
      </c>
      <c r="K1386" s="61">
        <v>8</v>
      </c>
      <c r="L1386" t="s">
        <v>154</v>
      </c>
    </row>
    <row r="1387" spans="1:13" outlineLevel="1" x14ac:dyDescent="0.25">
      <c r="A1387" s="52">
        <f t="shared" si="116"/>
        <v>56</v>
      </c>
      <c r="B1387" s="52" t="str">
        <f t="shared" si="115"/>
        <v/>
      </c>
      <c r="C1387" s="58">
        <f t="shared" si="117"/>
        <v>9</v>
      </c>
      <c r="D1387" s="58" t="str">
        <f t="shared" si="118"/>
        <v>D</v>
      </c>
      <c r="E1387" s="59">
        <v>25</v>
      </c>
      <c r="F1387" s="59">
        <v>46</v>
      </c>
      <c r="G1387" s="59"/>
      <c r="H1387" s="59">
        <v>9</v>
      </c>
      <c r="I1387" s="59">
        <v>52</v>
      </c>
      <c r="J1387" s="59"/>
      <c r="K1387" s="61">
        <v>9</v>
      </c>
      <c r="L1387" t="s">
        <v>154</v>
      </c>
    </row>
    <row r="1388" spans="1:13" ht="15.75" outlineLevel="1" thickBot="1" x14ac:dyDescent="0.3">
      <c r="A1388" s="52">
        <f t="shared" si="116"/>
        <v>56</v>
      </c>
      <c r="B1388" s="52" t="str">
        <f t="shared" si="115"/>
        <v/>
      </c>
      <c r="C1388" s="58">
        <f t="shared" si="117"/>
        <v>10</v>
      </c>
      <c r="D1388" s="58" t="str">
        <f t="shared" si="118"/>
        <v>D</v>
      </c>
      <c r="E1388" s="59">
        <v>37</v>
      </c>
      <c r="F1388" s="59">
        <v>50</v>
      </c>
      <c r="G1388" s="59">
        <v>45</v>
      </c>
      <c r="H1388" s="59">
        <v>4</v>
      </c>
      <c r="I1388" s="59">
        <v>43</v>
      </c>
      <c r="J1388" s="59">
        <v>41</v>
      </c>
      <c r="K1388" s="61">
        <v>10</v>
      </c>
      <c r="L1388" t="s">
        <v>154</v>
      </c>
    </row>
    <row r="1389" spans="1:13" ht="15.75" outlineLevel="1" thickTop="1" x14ac:dyDescent="0.25">
      <c r="A1389" s="52">
        <v>57</v>
      </c>
      <c r="B1389" s="64" t="str">
        <f t="shared" si="115"/>
        <v/>
      </c>
      <c r="C1389" s="62">
        <f t="shared" si="117"/>
        <v>1</v>
      </c>
      <c r="D1389" s="62" t="str">
        <f t="shared" si="118"/>
        <v>A</v>
      </c>
      <c r="E1389" s="215">
        <v>1</v>
      </c>
      <c r="F1389" s="215">
        <v>2</v>
      </c>
      <c r="G1389" s="215">
        <v>46</v>
      </c>
      <c r="H1389" s="215">
        <v>3</v>
      </c>
      <c r="I1389" s="215">
        <v>4</v>
      </c>
      <c r="J1389" s="215">
        <v>44</v>
      </c>
      <c r="K1389" s="61">
        <v>1</v>
      </c>
      <c r="L1389" t="s">
        <v>151</v>
      </c>
      <c r="M1389" s="186" t="s">
        <v>281</v>
      </c>
    </row>
    <row r="1390" spans="1:13" outlineLevel="1" x14ac:dyDescent="0.25">
      <c r="A1390" s="52">
        <f t="shared" si="116"/>
        <v>57</v>
      </c>
      <c r="B1390" s="64" t="str">
        <f t="shared" si="115"/>
        <v/>
      </c>
      <c r="C1390" s="62">
        <f t="shared" si="117"/>
        <v>2</v>
      </c>
      <c r="D1390" s="62" t="str">
        <f t="shared" si="118"/>
        <v>A</v>
      </c>
      <c r="E1390" s="215">
        <v>5</v>
      </c>
      <c r="F1390" s="215">
        <v>6</v>
      </c>
      <c r="G1390" s="215">
        <v>41</v>
      </c>
      <c r="H1390" s="215">
        <v>7</v>
      </c>
      <c r="I1390" s="215">
        <v>8</v>
      </c>
      <c r="J1390" s="215">
        <v>48</v>
      </c>
      <c r="K1390" s="61">
        <v>2</v>
      </c>
      <c r="L1390" t="s">
        <v>151</v>
      </c>
    </row>
    <row r="1391" spans="1:13" outlineLevel="1" x14ac:dyDescent="0.25">
      <c r="A1391" s="52">
        <f t="shared" si="116"/>
        <v>57</v>
      </c>
      <c r="B1391" s="64" t="str">
        <f t="shared" si="115"/>
        <v/>
      </c>
      <c r="C1391" s="62">
        <f t="shared" si="117"/>
        <v>3</v>
      </c>
      <c r="D1391" s="62" t="str">
        <f t="shared" si="118"/>
        <v>A</v>
      </c>
      <c r="E1391" s="215">
        <v>9</v>
      </c>
      <c r="F1391" s="215">
        <v>10</v>
      </c>
      <c r="G1391" s="215">
        <v>45</v>
      </c>
      <c r="H1391" s="215">
        <v>11</v>
      </c>
      <c r="I1391" s="215">
        <v>12</v>
      </c>
      <c r="J1391" s="215">
        <v>52</v>
      </c>
      <c r="K1391" s="61">
        <v>3</v>
      </c>
      <c r="L1391" t="s">
        <v>151</v>
      </c>
    </row>
    <row r="1392" spans="1:13" outlineLevel="1" x14ac:dyDescent="0.25">
      <c r="A1392" s="52">
        <f t="shared" si="116"/>
        <v>57</v>
      </c>
      <c r="B1392" s="64" t="str">
        <f t="shared" si="115"/>
        <v/>
      </c>
      <c r="C1392" s="62">
        <f t="shared" si="117"/>
        <v>4</v>
      </c>
      <c r="D1392" s="62" t="str">
        <f t="shared" si="118"/>
        <v>A</v>
      </c>
      <c r="E1392" s="215">
        <v>13</v>
      </c>
      <c r="F1392" s="215">
        <v>14</v>
      </c>
      <c r="G1392" s="215">
        <v>49</v>
      </c>
      <c r="H1392" s="215">
        <v>15</v>
      </c>
      <c r="I1392" s="215">
        <v>16</v>
      </c>
      <c r="J1392" s="215">
        <v>42</v>
      </c>
      <c r="K1392" s="61">
        <v>4</v>
      </c>
      <c r="L1392" t="s">
        <v>151</v>
      </c>
    </row>
    <row r="1393" spans="1:12" x14ac:dyDescent="0.25">
      <c r="A1393" s="52">
        <f t="shared" si="116"/>
        <v>57</v>
      </c>
      <c r="B1393" s="64" t="str">
        <f t="shared" si="115"/>
        <v/>
      </c>
      <c r="C1393" s="62">
        <f t="shared" si="117"/>
        <v>5</v>
      </c>
      <c r="D1393" s="62" t="str">
        <f t="shared" si="118"/>
        <v>A</v>
      </c>
      <c r="E1393" s="215">
        <v>17</v>
      </c>
      <c r="F1393" s="215">
        <v>18</v>
      </c>
      <c r="G1393" s="215">
        <v>43</v>
      </c>
      <c r="H1393" s="215">
        <v>19</v>
      </c>
      <c r="I1393" s="215">
        <v>20</v>
      </c>
      <c r="J1393" s="215">
        <v>55</v>
      </c>
      <c r="K1393" s="61">
        <v>5</v>
      </c>
      <c r="L1393" t="s">
        <v>151</v>
      </c>
    </row>
    <row r="1394" spans="1:12" outlineLevel="1" x14ac:dyDescent="0.25">
      <c r="A1394" s="52">
        <f t="shared" si="116"/>
        <v>57</v>
      </c>
      <c r="B1394" s="64" t="str">
        <f t="shared" si="115"/>
        <v/>
      </c>
      <c r="C1394" s="62">
        <f t="shared" si="117"/>
        <v>6</v>
      </c>
      <c r="D1394" s="62" t="str">
        <f t="shared" si="118"/>
        <v>A</v>
      </c>
      <c r="E1394" s="215">
        <v>21</v>
      </c>
      <c r="F1394" s="215">
        <v>22</v>
      </c>
      <c r="G1394" s="215">
        <v>47</v>
      </c>
      <c r="H1394" s="215">
        <v>23</v>
      </c>
      <c r="I1394" s="215">
        <v>24</v>
      </c>
      <c r="J1394" s="215"/>
      <c r="K1394" s="61">
        <v>6</v>
      </c>
      <c r="L1394" t="s">
        <v>151</v>
      </c>
    </row>
    <row r="1395" spans="1:12" outlineLevel="1" x14ac:dyDescent="0.25">
      <c r="A1395" s="52">
        <f t="shared" si="116"/>
        <v>57</v>
      </c>
      <c r="B1395" s="64" t="str">
        <f t="shared" si="115"/>
        <v/>
      </c>
      <c r="C1395" s="62">
        <f t="shared" si="117"/>
        <v>7</v>
      </c>
      <c r="D1395" s="62" t="str">
        <f t="shared" si="118"/>
        <v>A</v>
      </c>
      <c r="E1395" s="215">
        <v>25</v>
      </c>
      <c r="F1395" s="215">
        <v>26</v>
      </c>
      <c r="G1395" s="215">
        <v>51</v>
      </c>
      <c r="H1395" s="215">
        <v>27</v>
      </c>
      <c r="I1395" s="215">
        <v>28</v>
      </c>
      <c r="J1395" s="215">
        <v>50</v>
      </c>
      <c r="K1395" s="61">
        <v>7</v>
      </c>
      <c r="L1395" t="s">
        <v>151</v>
      </c>
    </row>
    <row r="1396" spans="1:12" outlineLevel="1" x14ac:dyDescent="0.25">
      <c r="A1396" s="52">
        <f t="shared" si="116"/>
        <v>57</v>
      </c>
      <c r="B1396" s="64" t="str">
        <f t="shared" si="115"/>
        <v/>
      </c>
      <c r="C1396" s="62">
        <f t="shared" si="117"/>
        <v>8</v>
      </c>
      <c r="D1396" s="62" t="str">
        <f t="shared" si="118"/>
        <v>A</v>
      </c>
      <c r="E1396" s="215">
        <v>29</v>
      </c>
      <c r="F1396" s="215">
        <v>30</v>
      </c>
      <c r="G1396" s="215">
        <v>56</v>
      </c>
      <c r="H1396" s="215">
        <v>31</v>
      </c>
      <c r="I1396" s="215">
        <v>32</v>
      </c>
      <c r="J1396" s="215">
        <v>54</v>
      </c>
      <c r="K1396" s="61">
        <v>8</v>
      </c>
      <c r="L1396" t="s">
        <v>151</v>
      </c>
    </row>
    <row r="1397" spans="1:12" outlineLevel="1" x14ac:dyDescent="0.25">
      <c r="A1397" s="52">
        <f t="shared" si="116"/>
        <v>57</v>
      </c>
      <c r="B1397" s="64" t="str">
        <f t="shared" si="115"/>
        <v/>
      </c>
      <c r="C1397" s="62">
        <f t="shared" si="117"/>
        <v>9</v>
      </c>
      <c r="D1397" s="62" t="str">
        <f t="shared" si="118"/>
        <v>A</v>
      </c>
      <c r="E1397" s="215">
        <v>33</v>
      </c>
      <c r="F1397" s="215">
        <v>34</v>
      </c>
      <c r="G1397" s="215"/>
      <c r="H1397" s="215">
        <v>35</v>
      </c>
      <c r="I1397" s="215">
        <v>36</v>
      </c>
      <c r="J1397" s="215"/>
      <c r="K1397" s="61">
        <v>9</v>
      </c>
      <c r="L1397" t="s">
        <v>151</v>
      </c>
    </row>
    <row r="1398" spans="1:12" outlineLevel="1" x14ac:dyDescent="0.25">
      <c r="A1398" s="52">
        <f t="shared" si="116"/>
        <v>57</v>
      </c>
      <c r="B1398" s="64" t="str">
        <f t="shared" si="115"/>
        <v/>
      </c>
      <c r="C1398" s="62">
        <f t="shared" si="117"/>
        <v>10</v>
      </c>
      <c r="D1398" s="62" t="str">
        <f t="shared" si="118"/>
        <v>A</v>
      </c>
      <c r="E1398" s="215">
        <v>37</v>
      </c>
      <c r="F1398" s="215">
        <v>38</v>
      </c>
      <c r="G1398" s="215">
        <v>57</v>
      </c>
      <c r="H1398" s="215">
        <v>39</v>
      </c>
      <c r="I1398" s="215">
        <v>40</v>
      </c>
      <c r="J1398" s="215">
        <v>53</v>
      </c>
      <c r="K1398" s="61">
        <v>10</v>
      </c>
      <c r="L1398" t="s">
        <v>151</v>
      </c>
    </row>
    <row r="1399" spans="1:12" outlineLevel="1" x14ac:dyDescent="0.25">
      <c r="A1399" s="52">
        <f>A1398</f>
        <v>57</v>
      </c>
      <c r="B1399" s="64" t="str">
        <f t="shared" si="115"/>
        <v/>
      </c>
      <c r="C1399" s="62">
        <f t="shared" si="117"/>
        <v>1</v>
      </c>
      <c r="D1399" s="62" t="str">
        <f t="shared" si="118"/>
        <v>B</v>
      </c>
      <c r="E1399" s="215">
        <v>29</v>
      </c>
      <c r="F1399" s="215">
        <v>34</v>
      </c>
      <c r="G1399" s="215">
        <v>50</v>
      </c>
      <c r="H1399" s="215">
        <v>39</v>
      </c>
      <c r="I1399" s="215">
        <v>44</v>
      </c>
      <c r="J1399" s="215">
        <v>8</v>
      </c>
      <c r="K1399" s="61">
        <v>1</v>
      </c>
      <c r="L1399" t="s">
        <v>152</v>
      </c>
    </row>
    <row r="1400" spans="1:12" outlineLevel="1" x14ac:dyDescent="0.25">
      <c r="A1400" s="52">
        <f t="shared" si="116"/>
        <v>57</v>
      </c>
      <c r="B1400" s="64" t="str">
        <f t="shared" si="115"/>
        <v/>
      </c>
      <c r="C1400" s="62">
        <f t="shared" si="117"/>
        <v>2</v>
      </c>
      <c r="D1400" s="62" t="str">
        <f t="shared" si="118"/>
        <v>B</v>
      </c>
      <c r="E1400" s="215">
        <v>5</v>
      </c>
      <c r="F1400" s="215">
        <v>10</v>
      </c>
      <c r="G1400" s="215">
        <v>53</v>
      </c>
      <c r="H1400" s="215">
        <v>15</v>
      </c>
      <c r="I1400" s="215">
        <v>20</v>
      </c>
      <c r="J1400" s="215">
        <v>12</v>
      </c>
      <c r="K1400" s="61">
        <v>2</v>
      </c>
      <c r="L1400" t="s">
        <v>152</v>
      </c>
    </row>
    <row r="1401" spans="1:12" outlineLevel="1" x14ac:dyDescent="0.25">
      <c r="A1401" s="52">
        <f t="shared" si="116"/>
        <v>57</v>
      </c>
      <c r="B1401" s="64" t="str">
        <f t="shared" si="115"/>
        <v/>
      </c>
      <c r="C1401" s="62">
        <f t="shared" si="117"/>
        <v>3</v>
      </c>
      <c r="D1401" s="62" t="str">
        <f t="shared" si="118"/>
        <v>B</v>
      </c>
      <c r="E1401" s="215">
        <v>9</v>
      </c>
      <c r="F1401" s="215">
        <v>14</v>
      </c>
      <c r="G1401" s="215">
        <v>49</v>
      </c>
      <c r="H1401" s="215">
        <v>19</v>
      </c>
      <c r="I1401" s="215">
        <v>24</v>
      </c>
      <c r="J1401" s="215">
        <v>54</v>
      </c>
      <c r="K1401" s="61">
        <v>3</v>
      </c>
      <c r="L1401" t="s">
        <v>152</v>
      </c>
    </row>
    <row r="1402" spans="1:12" outlineLevel="1" x14ac:dyDescent="0.25">
      <c r="A1402" s="52">
        <f t="shared" si="116"/>
        <v>57</v>
      </c>
      <c r="B1402" s="64" t="str">
        <f t="shared" si="115"/>
        <v/>
      </c>
      <c r="C1402" s="62">
        <f t="shared" si="117"/>
        <v>4</v>
      </c>
      <c r="D1402" s="62" t="str">
        <f t="shared" si="118"/>
        <v>B</v>
      </c>
      <c r="E1402" s="215">
        <v>13</v>
      </c>
      <c r="F1402" s="215">
        <v>18</v>
      </c>
      <c r="G1402" s="215">
        <v>56</v>
      </c>
      <c r="H1402" s="215">
        <v>23</v>
      </c>
      <c r="I1402" s="215">
        <v>28</v>
      </c>
      <c r="J1402" s="215">
        <v>55</v>
      </c>
      <c r="K1402" s="61">
        <v>4</v>
      </c>
      <c r="L1402" t="s">
        <v>152</v>
      </c>
    </row>
    <row r="1403" spans="1:12" outlineLevel="1" x14ac:dyDescent="0.25">
      <c r="A1403" s="52">
        <f t="shared" si="116"/>
        <v>57</v>
      </c>
      <c r="B1403" s="64" t="str">
        <f t="shared" si="115"/>
        <v/>
      </c>
      <c r="C1403" s="62">
        <f t="shared" si="117"/>
        <v>5</v>
      </c>
      <c r="D1403" s="62" t="str">
        <f t="shared" si="118"/>
        <v>B</v>
      </c>
      <c r="E1403" s="215">
        <v>17</v>
      </c>
      <c r="F1403" s="215">
        <v>22</v>
      </c>
      <c r="G1403" s="215">
        <v>57</v>
      </c>
      <c r="H1403" s="215">
        <v>27</v>
      </c>
      <c r="I1403" s="215">
        <v>32</v>
      </c>
      <c r="J1403" s="215">
        <v>3</v>
      </c>
      <c r="K1403" s="61">
        <v>5</v>
      </c>
      <c r="L1403" t="s">
        <v>152</v>
      </c>
    </row>
    <row r="1404" spans="1:12" outlineLevel="1" x14ac:dyDescent="0.25">
      <c r="A1404" s="52">
        <f t="shared" si="116"/>
        <v>57</v>
      </c>
      <c r="B1404" s="64" t="str">
        <f t="shared" si="115"/>
        <v/>
      </c>
      <c r="C1404" s="62">
        <f t="shared" si="117"/>
        <v>6</v>
      </c>
      <c r="D1404" s="62" t="str">
        <f t="shared" si="118"/>
        <v>B</v>
      </c>
      <c r="E1404" s="215">
        <v>21</v>
      </c>
      <c r="F1404" s="215">
        <v>26</v>
      </c>
      <c r="G1404" s="215">
        <v>4</v>
      </c>
      <c r="H1404" s="215">
        <v>31</v>
      </c>
      <c r="I1404" s="215">
        <v>37</v>
      </c>
      <c r="J1404" s="215"/>
      <c r="K1404" s="61">
        <v>6</v>
      </c>
      <c r="L1404" t="s">
        <v>152</v>
      </c>
    </row>
    <row r="1405" spans="1:12" outlineLevel="1" x14ac:dyDescent="0.25">
      <c r="A1405" s="52">
        <f t="shared" si="116"/>
        <v>57</v>
      </c>
      <c r="B1405" s="64" t="str">
        <f t="shared" si="115"/>
        <v/>
      </c>
      <c r="C1405" s="62">
        <f t="shared" si="117"/>
        <v>7</v>
      </c>
      <c r="D1405" s="62" t="str">
        <f t="shared" si="118"/>
        <v>B</v>
      </c>
      <c r="E1405" s="215">
        <v>25</v>
      </c>
      <c r="F1405" s="215">
        <v>33</v>
      </c>
      <c r="G1405" s="215">
        <v>45</v>
      </c>
      <c r="H1405" s="215">
        <v>35</v>
      </c>
      <c r="I1405" s="215">
        <v>40</v>
      </c>
      <c r="J1405" s="215">
        <v>7</v>
      </c>
      <c r="K1405" s="61">
        <v>7</v>
      </c>
      <c r="L1405" t="s">
        <v>152</v>
      </c>
    </row>
    <row r="1406" spans="1:12" outlineLevel="1" x14ac:dyDescent="0.25">
      <c r="A1406" s="52">
        <f t="shared" si="116"/>
        <v>57</v>
      </c>
      <c r="B1406" s="64" t="str">
        <f t="shared" si="115"/>
        <v/>
      </c>
      <c r="C1406" s="62">
        <f t="shared" si="117"/>
        <v>8</v>
      </c>
      <c r="D1406" s="62" t="str">
        <f t="shared" si="118"/>
        <v>B</v>
      </c>
      <c r="E1406" s="215">
        <v>1</v>
      </c>
      <c r="F1406" s="215">
        <v>6</v>
      </c>
      <c r="G1406" s="215">
        <v>2</v>
      </c>
      <c r="H1406" s="215">
        <v>11</v>
      </c>
      <c r="I1406" s="215">
        <v>16</v>
      </c>
      <c r="J1406" s="215">
        <v>46</v>
      </c>
      <c r="K1406" s="61">
        <v>8</v>
      </c>
      <c r="L1406" t="s">
        <v>152</v>
      </c>
    </row>
    <row r="1407" spans="1:12" outlineLevel="1" x14ac:dyDescent="0.25">
      <c r="A1407" s="52">
        <f t="shared" si="116"/>
        <v>57</v>
      </c>
      <c r="B1407" s="64" t="str">
        <f t="shared" si="115"/>
        <v/>
      </c>
      <c r="C1407" s="62">
        <f t="shared" si="117"/>
        <v>9</v>
      </c>
      <c r="D1407" s="62" t="str">
        <f t="shared" si="118"/>
        <v>B</v>
      </c>
      <c r="E1407" s="215">
        <v>30</v>
      </c>
      <c r="F1407" s="215">
        <v>38</v>
      </c>
      <c r="G1407" s="215"/>
      <c r="H1407" s="215">
        <v>43</v>
      </c>
      <c r="I1407" s="215">
        <v>48</v>
      </c>
      <c r="J1407" s="215"/>
      <c r="K1407" s="61">
        <v>9</v>
      </c>
      <c r="L1407" t="s">
        <v>152</v>
      </c>
    </row>
    <row r="1408" spans="1:12" outlineLevel="1" x14ac:dyDescent="0.25">
      <c r="A1408" s="52">
        <f t="shared" si="116"/>
        <v>57</v>
      </c>
      <c r="B1408" s="64" t="str">
        <f t="shared" si="115"/>
        <v/>
      </c>
      <c r="C1408" s="62">
        <f t="shared" si="117"/>
        <v>10</v>
      </c>
      <c r="D1408" s="62" t="str">
        <f t="shared" si="118"/>
        <v>B</v>
      </c>
      <c r="E1408" s="215">
        <v>36</v>
      </c>
      <c r="F1408" s="215">
        <v>42</v>
      </c>
      <c r="G1408" s="215">
        <v>51</v>
      </c>
      <c r="H1408" s="215">
        <v>47</v>
      </c>
      <c r="I1408" s="215">
        <v>52</v>
      </c>
      <c r="J1408" s="215">
        <v>41</v>
      </c>
      <c r="K1408" s="61">
        <v>10</v>
      </c>
      <c r="L1408" t="s">
        <v>152</v>
      </c>
    </row>
    <row r="1409" spans="1:12" outlineLevel="1" x14ac:dyDescent="0.25">
      <c r="A1409" s="52">
        <f>A1408</f>
        <v>57</v>
      </c>
      <c r="B1409" s="64" t="str">
        <f t="shared" si="115"/>
        <v/>
      </c>
      <c r="C1409" s="62">
        <f t="shared" si="117"/>
        <v>1</v>
      </c>
      <c r="D1409" s="62" t="str">
        <f t="shared" si="118"/>
        <v>C</v>
      </c>
      <c r="E1409" s="215">
        <v>17</v>
      </c>
      <c r="F1409" s="215">
        <v>26</v>
      </c>
      <c r="G1409" s="215">
        <v>30</v>
      </c>
      <c r="H1409" s="215">
        <v>24</v>
      </c>
      <c r="I1409" s="215">
        <v>35</v>
      </c>
      <c r="J1409" s="215">
        <v>7</v>
      </c>
      <c r="K1409" s="61">
        <v>1</v>
      </c>
      <c r="L1409" t="s">
        <v>153</v>
      </c>
    </row>
    <row r="1410" spans="1:12" outlineLevel="1" x14ac:dyDescent="0.25">
      <c r="A1410" s="52">
        <f t="shared" si="116"/>
        <v>57</v>
      </c>
      <c r="B1410" s="64" t="str">
        <f t="shared" si="115"/>
        <v/>
      </c>
      <c r="C1410" s="62">
        <f t="shared" si="117"/>
        <v>2</v>
      </c>
      <c r="D1410" s="62" t="str">
        <f t="shared" si="118"/>
        <v>C</v>
      </c>
      <c r="E1410" s="215">
        <v>5</v>
      </c>
      <c r="F1410" s="215">
        <v>14</v>
      </c>
      <c r="G1410" s="215">
        <v>50</v>
      </c>
      <c r="H1410" s="215">
        <v>12</v>
      </c>
      <c r="I1410" s="215">
        <v>23</v>
      </c>
      <c r="J1410" s="215">
        <v>11</v>
      </c>
      <c r="K1410" s="61">
        <v>2</v>
      </c>
      <c r="L1410" t="s">
        <v>153</v>
      </c>
    </row>
    <row r="1411" spans="1:12" outlineLevel="1" x14ac:dyDescent="0.25">
      <c r="A1411" s="52">
        <f t="shared" si="116"/>
        <v>57</v>
      </c>
      <c r="B1411" s="64" t="str">
        <f t="shared" si="115"/>
        <v/>
      </c>
      <c r="C1411" s="62">
        <f t="shared" si="117"/>
        <v>3</v>
      </c>
      <c r="D1411" s="62" t="str">
        <f t="shared" si="118"/>
        <v>C</v>
      </c>
      <c r="E1411" s="215">
        <v>9</v>
      </c>
      <c r="F1411" s="215">
        <v>18</v>
      </c>
      <c r="G1411" s="215">
        <v>45</v>
      </c>
      <c r="H1411" s="215">
        <v>16</v>
      </c>
      <c r="I1411" s="215">
        <v>27</v>
      </c>
      <c r="J1411" s="215">
        <v>4</v>
      </c>
      <c r="K1411" s="61">
        <v>3</v>
      </c>
      <c r="L1411" t="s">
        <v>153</v>
      </c>
    </row>
    <row r="1412" spans="1:12" outlineLevel="1" x14ac:dyDescent="0.25">
      <c r="A1412" s="52">
        <f t="shared" si="116"/>
        <v>57</v>
      </c>
      <c r="B1412" s="64" t="str">
        <f t="shared" si="115"/>
        <v/>
      </c>
      <c r="C1412" s="62">
        <f t="shared" si="117"/>
        <v>4</v>
      </c>
      <c r="D1412" s="62" t="str">
        <f t="shared" si="118"/>
        <v>C</v>
      </c>
      <c r="E1412" s="215">
        <v>13</v>
      </c>
      <c r="F1412" s="215">
        <v>22</v>
      </c>
      <c r="G1412" s="215">
        <v>49</v>
      </c>
      <c r="H1412" s="215">
        <v>20</v>
      </c>
      <c r="I1412" s="215">
        <v>31</v>
      </c>
      <c r="J1412" s="215">
        <v>48</v>
      </c>
      <c r="K1412" s="61">
        <v>4</v>
      </c>
      <c r="L1412" t="s">
        <v>153</v>
      </c>
    </row>
    <row r="1413" spans="1:12" outlineLevel="1" x14ac:dyDescent="0.25">
      <c r="A1413" s="52">
        <f t="shared" si="116"/>
        <v>57</v>
      </c>
      <c r="B1413" s="64" t="str">
        <f t="shared" ref="B1413:B1476" si="119">IF(A1413&lt;&gt;$B$3,"",$B$3&amp;"-"&amp;D1413&amp;"-"&amp;C1413)</f>
        <v/>
      </c>
      <c r="C1413" s="62">
        <f t="shared" si="117"/>
        <v>5</v>
      </c>
      <c r="D1413" s="62" t="str">
        <f t="shared" si="118"/>
        <v>C</v>
      </c>
      <c r="E1413" s="215">
        <v>1</v>
      </c>
      <c r="F1413" s="215">
        <v>10</v>
      </c>
      <c r="G1413" s="215">
        <v>41</v>
      </c>
      <c r="H1413" s="215">
        <v>8</v>
      </c>
      <c r="I1413" s="215">
        <v>19</v>
      </c>
      <c r="J1413" s="215">
        <v>55</v>
      </c>
      <c r="K1413" s="61">
        <v>5</v>
      </c>
      <c r="L1413" t="s">
        <v>153</v>
      </c>
    </row>
    <row r="1414" spans="1:12" outlineLevel="1" x14ac:dyDescent="0.25">
      <c r="A1414" s="52">
        <f t="shared" ref="A1414:A1468" si="120">A1413</f>
        <v>57</v>
      </c>
      <c r="B1414" s="64" t="str">
        <f t="shared" si="119"/>
        <v/>
      </c>
      <c r="C1414" s="62">
        <f t="shared" si="117"/>
        <v>6</v>
      </c>
      <c r="D1414" s="62" t="str">
        <f t="shared" si="118"/>
        <v>C</v>
      </c>
      <c r="E1414" s="215">
        <v>21</v>
      </c>
      <c r="F1414" s="215">
        <v>53</v>
      </c>
      <c r="G1414" s="215">
        <v>33</v>
      </c>
      <c r="H1414" s="215">
        <v>28</v>
      </c>
      <c r="I1414" s="215">
        <v>39</v>
      </c>
      <c r="J1414" s="215"/>
      <c r="K1414" s="61">
        <v>6</v>
      </c>
      <c r="L1414" t="s">
        <v>153</v>
      </c>
    </row>
    <row r="1415" spans="1:12" outlineLevel="1" x14ac:dyDescent="0.25">
      <c r="A1415" s="52">
        <f t="shared" si="120"/>
        <v>57</v>
      </c>
      <c r="B1415" s="64" t="str">
        <f t="shared" si="119"/>
        <v/>
      </c>
      <c r="C1415" s="62">
        <f t="shared" si="117"/>
        <v>7</v>
      </c>
      <c r="D1415" s="62" t="str">
        <f t="shared" si="118"/>
        <v>C</v>
      </c>
      <c r="E1415" s="215">
        <v>25</v>
      </c>
      <c r="F1415" s="215">
        <v>34</v>
      </c>
      <c r="G1415" s="215">
        <v>6</v>
      </c>
      <c r="H1415" s="215">
        <v>32</v>
      </c>
      <c r="I1415" s="215">
        <v>43</v>
      </c>
      <c r="J1415" s="215">
        <v>52</v>
      </c>
      <c r="K1415" s="61">
        <v>7</v>
      </c>
      <c r="L1415" t="s">
        <v>153</v>
      </c>
    </row>
    <row r="1416" spans="1:12" outlineLevel="1" x14ac:dyDescent="0.25">
      <c r="A1416" s="52">
        <f t="shared" si="120"/>
        <v>57</v>
      </c>
      <c r="B1416" s="64" t="str">
        <f t="shared" si="119"/>
        <v/>
      </c>
      <c r="C1416" s="62">
        <f t="shared" si="117"/>
        <v>8</v>
      </c>
      <c r="D1416" s="62" t="str">
        <f t="shared" si="118"/>
        <v>C</v>
      </c>
      <c r="E1416" s="215">
        <v>29</v>
      </c>
      <c r="F1416" s="215">
        <v>38</v>
      </c>
      <c r="G1416" s="215">
        <v>54</v>
      </c>
      <c r="H1416" s="215">
        <v>36</v>
      </c>
      <c r="I1416" s="215">
        <v>47</v>
      </c>
      <c r="J1416" s="215">
        <v>15</v>
      </c>
      <c r="K1416" s="61">
        <v>8</v>
      </c>
      <c r="L1416" t="s">
        <v>153</v>
      </c>
    </row>
    <row r="1417" spans="1:12" outlineLevel="1" x14ac:dyDescent="0.25">
      <c r="A1417" s="52">
        <f t="shared" si="120"/>
        <v>57</v>
      </c>
      <c r="B1417" s="64" t="str">
        <f t="shared" si="119"/>
        <v/>
      </c>
      <c r="C1417" s="62">
        <f t="shared" si="117"/>
        <v>9</v>
      </c>
      <c r="D1417" s="62" t="str">
        <f t="shared" si="118"/>
        <v>C</v>
      </c>
      <c r="E1417" s="215">
        <v>2</v>
      </c>
      <c r="F1417" s="215">
        <v>42</v>
      </c>
      <c r="G1417" s="215"/>
      <c r="H1417" s="215">
        <v>40</v>
      </c>
      <c r="I1417" s="215">
        <v>57</v>
      </c>
      <c r="J1417" s="215"/>
      <c r="K1417" s="61">
        <v>9</v>
      </c>
      <c r="L1417" t="s">
        <v>153</v>
      </c>
    </row>
    <row r="1418" spans="1:12" outlineLevel="1" x14ac:dyDescent="0.25">
      <c r="A1418" s="52">
        <f t="shared" si="120"/>
        <v>57</v>
      </c>
      <c r="B1418" s="64" t="str">
        <f t="shared" si="119"/>
        <v/>
      </c>
      <c r="C1418" s="62">
        <f t="shared" si="117"/>
        <v>10</v>
      </c>
      <c r="D1418" s="62" t="str">
        <f t="shared" si="118"/>
        <v>C</v>
      </c>
      <c r="E1418" s="215">
        <v>37</v>
      </c>
      <c r="F1418" s="215">
        <v>46</v>
      </c>
      <c r="G1418" s="215">
        <v>51</v>
      </c>
      <c r="H1418" s="215">
        <v>3</v>
      </c>
      <c r="I1418" s="215">
        <v>44</v>
      </c>
      <c r="J1418" s="215">
        <v>56</v>
      </c>
      <c r="K1418" s="61">
        <v>10</v>
      </c>
      <c r="L1418" t="s">
        <v>153</v>
      </c>
    </row>
    <row r="1419" spans="1:12" outlineLevel="1" x14ac:dyDescent="0.25">
      <c r="A1419" s="52">
        <f>A1418</f>
        <v>57</v>
      </c>
      <c r="B1419" s="64" t="str">
        <f t="shared" si="119"/>
        <v/>
      </c>
      <c r="C1419" s="62">
        <f t="shared" si="117"/>
        <v>1</v>
      </c>
      <c r="D1419" s="62" t="str">
        <f t="shared" si="118"/>
        <v>D</v>
      </c>
      <c r="E1419" s="215">
        <v>6</v>
      </c>
      <c r="F1419" s="215">
        <v>45</v>
      </c>
      <c r="G1419" s="215">
        <v>48</v>
      </c>
      <c r="H1419" s="215">
        <v>12</v>
      </c>
      <c r="I1419" s="215">
        <v>51</v>
      </c>
      <c r="J1419" s="215">
        <v>2</v>
      </c>
      <c r="K1419" s="61">
        <v>1</v>
      </c>
      <c r="L1419" t="s">
        <v>154</v>
      </c>
    </row>
    <row r="1420" spans="1:12" outlineLevel="1" x14ac:dyDescent="0.25">
      <c r="A1420" s="52">
        <f t="shared" si="120"/>
        <v>57</v>
      </c>
      <c r="B1420" s="64" t="str">
        <f t="shared" si="119"/>
        <v/>
      </c>
      <c r="C1420" s="62">
        <f t="shared" si="117"/>
        <v>2</v>
      </c>
      <c r="D1420" s="62" t="str">
        <f t="shared" si="118"/>
        <v>D</v>
      </c>
      <c r="E1420" s="215">
        <v>5</v>
      </c>
      <c r="F1420" s="215">
        <v>18</v>
      </c>
      <c r="G1420" s="215">
        <v>57</v>
      </c>
      <c r="H1420" s="215">
        <v>11</v>
      </c>
      <c r="I1420" s="215">
        <v>24</v>
      </c>
      <c r="J1420" s="215">
        <v>1</v>
      </c>
      <c r="K1420" s="61">
        <v>2</v>
      </c>
      <c r="L1420" t="s">
        <v>154</v>
      </c>
    </row>
    <row r="1421" spans="1:12" outlineLevel="1" x14ac:dyDescent="0.25">
      <c r="A1421" s="52">
        <f t="shared" si="120"/>
        <v>57</v>
      </c>
      <c r="B1421" s="64" t="str">
        <f t="shared" si="119"/>
        <v/>
      </c>
      <c r="C1421" s="62">
        <f t="shared" si="117"/>
        <v>3</v>
      </c>
      <c r="D1421" s="62" t="str">
        <f t="shared" si="118"/>
        <v>D</v>
      </c>
      <c r="E1421" s="215">
        <v>15</v>
      </c>
      <c r="F1421" s="215">
        <v>28</v>
      </c>
      <c r="G1421" s="215">
        <v>3</v>
      </c>
      <c r="H1421" s="215">
        <v>9</v>
      </c>
      <c r="I1421" s="215">
        <v>22</v>
      </c>
      <c r="J1421" s="215">
        <v>10</v>
      </c>
      <c r="K1421" s="61">
        <v>3</v>
      </c>
      <c r="L1421" t="s">
        <v>154</v>
      </c>
    </row>
    <row r="1422" spans="1:12" outlineLevel="1" x14ac:dyDescent="0.25">
      <c r="A1422" s="52">
        <f t="shared" si="120"/>
        <v>57</v>
      </c>
      <c r="B1422" s="64" t="str">
        <f t="shared" si="119"/>
        <v/>
      </c>
      <c r="C1422" s="62">
        <f t="shared" si="117"/>
        <v>4</v>
      </c>
      <c r="D1422" s="62" t="str">
        <f t="shared" si="118"/>
        <v>D</v>
      </c>
      <c r="E1422" s="215">
        <v>13</v>
      </c>
      <c r="F1422" s="215">
        <v>26</v>
      </c>
      <c r="G1422" s="215">
        <v>52</v>
      </c>
      <c r="H1422" s="215">
        <v>19</v>
      </c>
      <c r="I1422" s="215">
        <v>33</v>
      </c>
      <c r="J1422" s="215">
        <v>8</v>
      </c>
      <c r="K1422" s="61">
        <v>4</v>
      </c>
      <c r="L1422" t="s">
        <v>154</v>
      </c>
    </row>
    <row r="1423" spans="1:12" outlineLevel="1" x14ac:dyDescent="0.25">
      <c r="A1423" s="52">
        <f t="shared" si="120"/>
        <v>57</v>
      </c>
      <c r="B1423" s="64" t="str">
        <f t="shared" si="119"/>
        <v/>
      </c>
      <c r="C1423" s="62">
        <f t="shared" si="117"/>
        <v>5</v>
      </c>
      <c r="D1423" s="62" t="str">
        <f t="shared" si="118"/>
        <v>D</v>
      </c>
      <c r="E1423" s="215">
        <v>17</v>
      </c>
      <c r="F1423" s="215">
        <v>30</v>
      </c>
      <c r="G1423" s="215">
        <v>7</v>
      </c>
      <c r="H1423" s="215">
        <v>23</v>
      </c>
      <c r="I1423" s="215">
        <v>36</v>
      </c>
      <c r="J1423" s="215">
        <v>41</v>
      </c>
      <c r="K1423" s="61">
        <v>5</v>
      </c>
      <c r="L1423" t="s">
        <v>154</v>
      </c>
    </row>
    <row r="1424" spans="1:12" outlineLevel="1" x14ac:dyDescent="0.25">
      <c r="A1424" s="52">
        <f t="shared" si="120"/>
        <v>57</v>
      </c>
      <c r="B1424" s="64" t="str">
        <f t="shared" si="119"/>
        <v/>
      </c>
      <c r="C1424" s="62">
        <f t="shared" si="117"/>
        <v>6</v>
      </c>
      <c r="D1424" s="62" t="str">
        <f t="shared" si="118"/>
        <v>D</v>
      </c>
      <c r="E1424" s="215">
        <v>27</v>
      </c>
      <c r="F1424" s="215">
        <v>40</v>
      </c>
      <c r="G1424" s="215">
        <v>47</v>
      </c>
      <c r="H1424" s="215">
        <v>21</v>
      </c>
      <c r="I1424" s="215">
        <v>20</v>
      </c>
      <c r="J1424" s="215"/>
      <c r="K1424" s="61">
        <v>6</v>
      </c>
      <c r="L1424" t="s">
        <v>154</v>
      </c>
    </row>
    <row r="1425" spans="1:13" outlineLevel="1" x14ac:dyDescent="0.25">
      <c r="A1425" s="52">
        <f t="shared" si="120"/>
        <v>57</v>
      </c>
      <c r="B1425" s="64" t="str">
        <f t="shared" si="119"/>
        <v/>
      </c>
      <c r="C1425" s="62">
        <f t="shared" si="117"/>
        <v>7</v>
      </c>
      <c r="D1425" s="62" t="str">
        <f t="shared" si="118"/>
        <v>D</v>
      </c>
      <c r="E1425" s="215">
        <v>25</v>
      </c>
      <c r="F1425" s="215">
        <v>38</v>
      </c>
      <c r="G1425" s="215">
        <v>55</v>
      </c>
      <c r="H1425" s="215">
        <v>31</v>
      </c>
      <c r="I1425" s="215">
        <v>44</v>
      </c>
      <c r="J1425" s="215">
        <v>34</v>
      </c>
      <c r="K1425" s="61">
        <v>7</v>
      </c>
      <c r="L1425" t="s">
        <v>154</v>
      </c>
    </row>
    <row r="1426" spans="1:13" outlineLevel="1" x14ac:dyDescent="0.25">
      <c r="A1426" s="52">
        <f t="shared" si="120"/>
        <v>57</v>
      </c>
      <c r="B1426" s="64" t="str">
        <f t="shared" si="119"/>
        <v/>
      </c>
      <c r="C1426" s="62">
        <f t="shared" si="117"/>
        <v>8</v>
      </c>
      <c r="D1426" s="62" t="str">
        <f t="shared" si="118"/>
        <v>D</v>
      </c>
      <c r="E1426" s="215">
        <v>39</v>
      </c>
      <c r="F1426" s="215">
        <v>42</v>
      </c>
      <c r="G1426" s="215">
        <v>56</v>
      </c>
      <c r="H1426" s="215">
        <v>35</v>
      </c>
      <c r="I1426" s="215">
        <v>53</v>
      </c>
      <c r="J1426" s="215">
        <v>16</v>
      </c>
      <c r="K1426" s="61">
        <v>8</v>
      </c>
      <c r="L1426" t="s">
        <v>154</v>
      </c>
    </row>
    <row r="1427" spans="1:13" outlineLevel="1" x14ac:dyDescent="0.25">
      <c r="A1427" s="52">
        <f t="shared" si="120"/>
        <v>57</v>
      </c>
      <c r="B1427" s="64" t="str">
        <f t="shared" si="119"/>
        <v/>
      </c>
      <c r="C1427" s="62">
        <f t="shared" si="117"/>
        <v>9</v>
      </c>
      <c r="D1427" s="62" t="str">
        <f t="shared" si="118"/>
        <v>D</v>
      </c>
      <c r="E1427" s="215">
        <v>32</v>
      </c>
      <c r="F1427" s="215">
        <v>46</v>
      </c>
      <c r="G1427" s="215"/>
      <c r="H1427" s="215">
        <v>29</v>
      </c>
      <c r="I1427" s="215">
        <v>54</v>
      </c>
      <c r="J1427" s="215"/>
      <c r="K1427" s="61">
        <v>9</v>
      </c>
      <c r="L1427" t="s">
        <v>154</v>
      </c>
    </row>
    <row r="1428" spans="1:13" ht="15.75" outlineLevel="1" thickBot="1" x14ac:dyDescent="0.3">
      <c r="A1428" s="52">
        <f t="shared" si="120"/>
        <v>57</v>
      </c>
      <c r="B1428" s="64" t="str">
        <f t="shared" si="119"/>
        <v/>
      </c>
      <c r="C1428" s="62">
        <f t="shared" si="117"/>
        <v>10</v>
      </c>
      <c r="D1428" s="62" t="str">
        <f t="shared" si="118"/>
        <v>D</v>
      </c>
      <c r="E1428" s="215">
        <v>37</v>
      </c>
      <c r="F1428" s="215">
        <v>50</v>
      </c>
      <c r="G1428" s="215">
        <v>49</v>
      </c>
      <c r="H1428" s="215">
        <v>4</v>
      </c>
      <c r="I1428" s="215">
        <v>43</v>
      </c>
      <c r="J1428" s="215">
        <v>14</v>
      </c>
      <c r="K1428" s="61">
        <v>10</v>
      </c>
      <c r="L1428" t="s">
        <v>154</v>
      </c>
    </row>
    <row r="1429" spans="1:13" ht="15.75" outlineLevel="1" thickTop="1" x14ac:dyDescent="0.25">
      <c r="A1429" s="52">
        <v>58</v>
      </c>
      <c r="B1429" s="52" t="str">
        <f t="shared" si="119"/>
        <v/>
      </c>
      <c r="C1429" s="58">
        <f t="shared" si="117"/>
        <v>1</v>
      </c>
      <c r="D1429" s="58" t="str">
        <f t="shared" si="118"/>
        <v>A</v>
      </c>
      <c r="E1429" s="127">
        <v>1</v>
      </c>
      <c r="F1429" s="127">
        <v>2</v>
      </c>
      <c r="G1429" s="127">
        <v>53</v>
      </c>
      <c r="H1429" s="127">
        <v>3</v>
      </c>
      <c r="I1429" s="127">
        <v>4</v>
      </c>
      <c r="J1429" s="127">
        <v>13</v>
      </c>
      <c r="K1429" s="61">
        <v>1</v>
      </c>
      <c r="L1429" t="s">
        <v>151</v>
      </c>
      <c r="M1429" s="186" t="s">
        <v>281</v>
      </c>
    </row>
    <row r="1430" spans="1:13" outlineLevel="1" x14ac:dyDescent="0.25">
      <c r="A1430" s="52">
        <f t="shared" si="120"/>
        <v>58</v>
      </c>
      <c r="B1430" s="52" t="str">
        <f t="shared" si="119"/>
        <v/>
      </c>
      <c r="C1430" s="58">
        <f t="shared" si="117"/>
        <v>2</v>
      </c>
      <c r="D1430" s="58" t="str">
        <f t="shared" si="118"/>
        <v>A</v>
      </c>
      <c r="E1430" s="127">
        <v>5</v>
      </c>
      <c r="F1430" s="127">
        <v>6</v>
      </c>
      <c r="G1430" s="127">
        <v>52</v>
      </c>
      <c r="H1430" s="127">
        <v>7</v>
      </c>
      <c r="I1430" s="127">
        <v>8</v>
      </c>
      <c r="J1430" s="127">
        <v>41</v>
      </c>
      <c r="K1430" s="61">
        <v>2</v>
      </c>
      <c r="L1430" t="s">
        <v>151</v>
      </c>
    </row>
    <row r="1431" spans="1:13" outlineLevel="1" x14ac:dyDescent="0.25">
      <c r="A1431" s="52">
        <f t="shared" si="120"/>
        <v>58</v>
      </c>
      <c r="B1431" s="52" t="str">
        <f t="shared" si="119"/>
        <v/>
      </c>
      <c r="C1431" s="58">
        <f t="shared" si="117"/>
        <v>3</v>
      </c>
      <c r="D1431" s="58" t="str">
        <f t="shared" si="118"/>
        <v>A</v>
      </c>
      <c r="E1431" s="127">
        <v>9</v>
      </c>
      <c r="F1431" s="127">
        <v>10</v>
      </c>
      <c r="G1431" s="127">
        <v>54</v>
      </c>
      <c r="H1431" s="127">
        <v>11</v>
      </c>
      <c r="I1431" s="127">
        <v>12</v>
      </c>
      <c r="J1431" s="127">
        <v>45</v>
      </c>
      <c r="K1431" s="61">
        <v>3</v>
      </c>
      <c r="L1431" t="s">
        <v>151</v>
      </c>
    </row>
    <row r="1432" spans="1:13" outlineLevel="1" x14ac:dyDescent="0.25">
      <c r="A1432" s="52">
        <f t="shared" si="120"/>
        <v>58</v>
      </c>
      <c r="B1432" s="52" t="str">
        <f t="shared" si="119"/>
        <v/>
      </c>
      <c r="C1432" s="58">
        <f t="shared" si="117"/>
        <v>4</v>
      </c>
      <c r="D1432" s="58" t="str">
        <f t="shared" si="118"/>
        <v>A</v>
      </c>
      <c r="E1432" s="127">
        <v>43</v>
      </c>
      <c r="F1432" s="127">
        <v>14</v>
      </c>
      <c r="G1432" s="127">
        <v>55</v>
      </c>
      <c r="H1432" s="127">
        <v>15</v>
      </c>
      <c r="I1432" s="127">
        <v>16</v>
      </c>
      <c r="J1432" s="127">
        <v>49</v>
      </c>
      <c r="K1432" s="61">
        <v>4</v>
      </c>
      <c r="L1432" t="s">
        <v>151</v>
      </c>
    </row>
    <row r="1433" spans="1:13" outlineLevel="1" x14ac:dyDescent="0.25">
      <c r="A1433" s="52">
        <f t="shared" si="120"/>
        <v>58</v>
      </c>
      <c r="B1433" s="52" t="str">
        <f t="shared" si="119"/>
        <v/>
      </c>
      <c r="C1433" s="58">
        <f t="shared" si="117"/>
        <v>5</v>
      </c>
      <c r="D1433" s="58" t="str">
        <f t="shared" si="118"/>
        <v>A</v>
      </c>
      <c r="E1433" s="127">
        <v>17</v>
      </c>
      <c r="F1433" s="127">
        <v>18</v>
      </c>
      <c r="G1433" s="127">
        <v>57</v>
      </c>
      <c r="H1433" s="127">
        <v>19</v>
      </c>
      <c r="I1433" s="127">
        <v>20</v>
      </c>
      <c r="J1433" s="127">
        <v>42</v>
      </c>
      <c r="K1433" s="61">
        <v>5</v>
      </c>
      <c r="L1433" t="s">
        <v>151</v>
      </c>
    </row>
    <row r="1434" spans="1:13" outlineLevel="1" x14ac:dyDescent="0.25">
      <c r="A1434" s="52">
        <f t="shared" si="120"/>
        <v>58</v>
      </c>
      <c r="B1434" s="52" t="str">
        <f t="shared" si="119"/>
        <v/>
      </c>
      <c r="C1434" s="58">
        <f t="shared" si="117"/>
        <v>6</v>
      </c>
      <c r="D1434" s="58" t="str">
        <f t="shared" si="118"/>
        <v>A</v>
      </c>
      <c r="E1434" s="127">
        <v>21</v>
      </c>
      <c r="F1434" s="127">
        <v>22</v>
      </c>
      <c r="G1434" s="127">
        <v>50</v>
      </c>
      <c r="H1434" s="127">
        <v>23</v>
      </c>
      <c r="I1434" s="127">
        <v>24</v>
      </c>
      <c r="J1434" s="127">
        <v>47</v>
      </c>
      <c r="K1434" s="61">
        <v>6</v>
      </c>
      <c r="L1434" t="s">
        <v>151</v>
      </c>
    </row>
    <row r="1435" spans="1:13" outlineLevel="1" x14ac:dyDescent="0.25">
      <c r="A1435" s="52">
        <f t="shared" si="120"/>
        <v>58</v>
      </c>
      <c r="B1435" s="52" t="str">
        <f t="shared" si="119"/>
        <v/>
      </c>
      <c r="C1435" s="58">
        <f t="shared" si="117"/>
        <v>7</v>
      </c>
      <c r="D1435" s="58" t="str">
        <f t="shared" si="118"/>
        <v>A</v>
      </c>
      <c r="E1435" s="127">
        <v>25</v>
      </c>
      <c r="F1435" s="127">
        <v>26</v>
      </c>
      <c r="G1435" s="127">
        <v>56</v>
      </c>
      <c r="H1435" s="127">
        <v>27</v>
      </c>
      <c r="I1435" s="127">
        <v>28</v>
      </c>
      <c r="J1435" s="127">
        <v>51</v>
      </c>
      <c r="K1435" s="61">
        <v>7</v>
      </c>
      <c r="L1435" t="s">
        <v>151</v>
      </c>
    </row>
    <row r="1436" spans="1:13" outlineLevel="1" x14ac:dyDescent="0.25">
      <c r="A1436" s="52">
        <f t="shared" si="120"/>
        <v>58</v>
      </c>
      <c r="B1436" s="52" t="str">
        <f t="shared" si="119"/>
        <v/>
      </c>
      <c r="C1436" s="58">
        <f t="shared" si="117"/>
        <v>8</v>
      </c>
      <c r="D1436" s="58" t="str">
        <f t="shared" si="118"/>
        <v>A</v>
      </c>
      <c r="E1436" s="127">
        <v>29</v>
      </c>
      <c r="F1436" s="127">
        <v>30</v>
      </c>
      <c r="G1436" s="127">
        <v>58</v>
      </c>
      <c r="H1436" s="127">
        <v>31</v>
      </c>
      <c r="I1436" s="127">
        <v>32</v>
      </c>
      <c r="J1436" s="127">
        <v>44</v>
      </c>
      <c r="K1436" s="61">
        <v>8</v>
      </c>
      <c r="L1436" t="s">
        <v>151</v>
      </c>
    </row>
    <row r="1437" spans="1:13" outlineLevel="1" x14ac:dyDescent="0.25">
      <c r="A1437" s="52">
        <f t="shared" si="120"/>
        <v>58</v>
      </c>
      <c r="B1437" s="52" t="str">
        <f t="shared" si="119"/>
        <v/>
      </c>
      <c r="C1437" s="58">
        <f t="shared" si="117"/>
        <v>9</v>
      </c>
      <c r="D1437" s="58" t="str">
        <f t="shared" si="118"/>
        <v>A</v>
      </c>
      <c r="E1437" s="127">
        <v>33</v>
      </c>
      <c r="F1437" s="127">
        <v>34</v>
      </c>
      <c r="G1437" s="127"/>
      <c r="H1437" s="127">
        <v>35</v>
      </c>
      <c r="I1437" s="127">
        <v>36</v>
      </c>
      <c r="J1437" s="127"/>
      <c r="K1437" s="61">
        <v>9</v>
      </c>
      <c r="L1437" t="s">
        <v>151</v>
      </c>
    </row>
    <row r="1438" spans="1:13" outlineLevel="1" x14ac:dyDescent="0.25">
      <c r="A1438" s="52">
        <f t="shared" si="120"/>
        <v>58</v>
      </c>
      <c r="B1438" s="52" t="str">
        <f t="shared" si="119"/>
        <v/>
      </c>
      <c r="C1438" s="58">
        <f t="shared" si="117"/>
        <v>10</v>
      </c>
      <c r="D1438" s="58" t="str">
        <f t="shared" si="118"/>
        <v>A</v>
      </c>
      <c r="E1438" s="127">
        <v>37</v>
      </c>
      <c r="F1438" s="127">
        <v>38</v>
      </c>
      <c r="G1438" s="127">
        <v>46</v>
      </c>
      <c r="H1438" s="127">
        <v>39</v>
      </c>
      <c r="I1438" s="127">
        <v>40</v>
      </c>
      <c r="J1438" s="127">
        <v>48</v>
      </c>
      <c r="K1438" s="61">
        <v>10</v>
      </c>
      <c r="L1438" t="s">
        <v>151</v>
      </c>
    </row>
    <row r="1439" spans="1:13" outlineLevel="1" x14ac:dyDescent="0.25">
      <c r="A1439" s="52">
        <f>A1438</f>
        <v>58</v>
      </c>
      <c r="B1439" s="52" t="str">
        <f t="shared" si="119"/>
        <v/>
      </c>
      <c r="C1439" s="58">
        <f t="shared" si="117"/>
        <v>1</v>
      </c>
      <c r="D1439" s="58" t="str">
        <f t="shared" si="118"/>
        <v>B</v>
      </c>
      <c r="E1439" s="127">
        <v>29</v>
      </c>
      <c r="F1439" s="127">
        <v>34</v>
      </c>
      <c r="G1439" s="127">
        <v>50</v>
      </c>
      <c r="H1439" s="127">
        <v>39</v>
      </c>
      <c r="I1439" s="127">
        <v>44</v>
      </c>
      <c r="J1439" s="127">
        <v>16</v>
      </c>
      <c r="K1439" s="61">
        <v>1</v>
      </c>
      <c r="L1439" t="s">
        <v>152</v>
      </c>
    </row>
    <row r="1440" spans="1:13" outlineLevel="1" x14ac:dyDescent="0.25">
      <c r="A1440" s="52">
        <f t="shared" si="120"/>
        <v>58</v>
      </c>
      <c r="B1440" s="52" t="str">
        <f t="shared" si="119"/>
        <v/>
      </c>
      <c r="C1440" s="58">
        <f t="shared" si="117"/>
        <v>2</v>
      </c>
      <c r="D1440" s="58" t="str">
        <f t="shared" si="118"/>
        <v>B</v>
      </c>
      <c r="E1440" s="127">
        <v>5</v>
      </c>
      <c r="F1440" s="127">
        <v>10</v>
      </c>
      <c r="G1440" s="127">
        <v>20</v>
      </c>
      <c r="H1440" s="127">
        <v>15</v>
      </c>
      <c r="I1440" s="127">
        <v>48</v>
      </c>
      <c r="J1440" s="127">
        <v>36</v>
      </c>
      <c r="K1440" s="61">
        <v>2</v>
      </c>
      <c r="L1440" t="s">
        <v>152</v>
      </c>
    </row>
    <row r="1441" spans="1:12" outlineLevel="1" x14ac:dyDescent="0.25">
      <c r="A1441" s="52">
        <f t="shared" si="120"/>
        <v>58</v>
      </c>
      <c r="B1441" s="52" t="str">
        <f t="shared" si="119"/>
        <v/>
      </c>
      <c r="C1441" s="58">
        <f t="shared" si="117"/>
        <v>3</v>
      </c>
      <c r="D1441" s="58" t="str">
        <f t="shared" si="118"/>
        <v>B</v>
      </c>
      <c r="E1441" s="127">
        <v>9</v>
      </c>
      <c r="F1441" s="127">
        <v>14</v>
      </c>
      <c r="G1441" s="127">
        <v>24</v>
      </c>
      <c r="H1441" s="127">
        <v>19</v>
      </c>
      <c r="I1441" s="127">
        <v>52</v>
      </c>
      <c r="J1441" s="127">
        <v>40</v>
      </c>
      <c r="K1441" s="61">
        <v>3</v>
      </c>
      <c r="L1441" t="s">
        <v>152</v>
      </c>
    </row>
    <row r="1442" spans="1:12" outlineLevel="1" x14ac:dyDescent="0.25">
      <c r="A1442" s="52">
        <f t="shared" si="120"/>
        <v>58</v>
      </c>
      <c r="B1442" s="52" t="str">
        <f t="shared" si="119"/>
        <v/>
      </c>
      <c r="C1442" s="58">
        <f t="shared" si="117"/>
        <v>4</v>
      </c>
      <c r="D1442" s="58" t="str">
        <f t="shared" si="118"/>
        <v>B</v>
      </c>
      <c r="E1442" s="127">
        <v>13</v>
      </c>
      <c r="F1442" s="127">
        <v>18</v>
      </c>
      <c r="G1442" s="127">
        <v>28</v>
      </c>
      <c r="H1442" s="127">
        <v>23</v>
      </c>
      <c r="I1442" s="127">
        <v>46</v>
      </c>
      <c r="J1442" s="127">
        <v>41</v>
      </c>
      <c r="K1442" s="61">
        <v>4</v>
      </c>
      <c r="L1442" t="s">
        <v>152</v>
      </c>
    </row>
    <row r="1443" spans="1:12" outlineLevel="1" x14ac:dyDescent="0.25">
      <c r="A1443" s="52">
        <f t="shared" si="120"/>
        <v>58</v>
      </c>
      <c r="B1443" s="52" t="str">
        <f t="shared" si="119"/>
        <v/>
      </c>
      <c r="C1443" s="58">
        <f t="shared" si="117"/>
        <v>5</v>
      </c>
      <c r="D1443" s="58" t="str">
        <f t="shared" si="118"/>
        <v>B</v>
      </c>
      <c r="E1443" s="127">
        <v>17</v>
      </c>
      <c r="F1443" s="127">
        <v>22</v>
      </c>
      <c r="G1443" s="127">
        <v>33</v>
      </c>
      <c r="H1443" s="127">
        <v>27</v>
      </c>
      <c r="I1443" s="127">
        <v>8</v>
      </c>
      <c r="J1443" s="127">
        <v>3</v>
      </c>
      <c r="K1443" s="61">
        <v>5</v>
      </c>
      <c r="L1443" t="s">
        <v>152</v>
      </c>
    </row>
    <row r="1444" spans="1:12" outlineLevel="1" x14ac:dyDescent="0.25">
      <c r="A1444" s="52">
        <f t="shared" si="120"/>
        <v>58</v>
      </c>
      <c r="B1444" s="52" t="str">
        <f t="shared" si="119"/>
        <v/>
      </c>
      <c r="C1444" s="58">
        <f t="shared" si="117"/>
        <v>6</v>
      </c>
      <c r="D1444" s="58" t="str">
        <f t="shared" si="118"/>
        <v>B</v>
      </c>
      <c r="E1444" s="127">
        <v>21</v>
      </c>
      <c r="F1444" s="127">
        <v>26</v>
      </c>
      <c r="G1444" s="127">
        <v>4</v>
      </c>
      <c r="H1444" s="127">
        <v>31</v>
      </c>
      <c r="I1444" s="127">
        <v>12</v>
      </c>
      <c r="J1444" s="127">
        <v>51</v>
      </c>
      <c r="K1444" s="61">
        <v>6</v>
      </c>
      <c r="L1444" t="s">
        <v>152</v>
      </c>
    </row>
    <row r="1445" spans="1:12" x14ac:dyDescent="0.25">
      <c r="A1445" s="52">
        <f t="shared" si="120"/>
        <v>58</v>
      </c>
      <c r="B1445" s="52" t="str">
        <f t="shared" si="119"/>
        <v/>
      </c>
      <c r="C1445" s="58">
        <f t="shared" si="117"/>
        <v>7</v>
      </c>
      <c r="D1445" s="58" t="str">
        <f t="shared" si="118"/>
        <v>B</v>
      </c>
      <c r="E1445" s="127">
        <v>25</v>
      </c>
      <c r="F1445" s="127">
        <v>30</v>
      </c>
      <c r="G1445" s="127">
        <v>45</v>
      </c>
      <c r="H1445" s="127">
        <v>35</v>
      </c>
      <c r="I1445" s="127">
        <v>11</v>
      </c>
      <c r="J1445" s="127">
        <v>53</v>
      </c>
      <c r="K1445" s="61">
        <v>7</v>
      </c>
      <c r="L1445" t="s">
        <v>152</v>
      </c>
    </row>
    <row r="1446" spans="1:12" outlineLevel="1" x14ac:dyDescent="0.25">
      <c r="A1446" s="52">
        <f t="shared" si="120"/>
        <v>58</v>
      </c>
      <c r="B1446" s="52" t="str">
        <f t="shared" si="119"/>
        <v/>
      </c>
      <c r="C1446" s="58">
        <f t="shared" ref="C1446:C1509" si="121">K1446</f>
        <v>8</v>
      </c>
      <c r="D1446" s="58" t="str">
        <f t="shared" ref="D1446:D1509" si="122">IF(C1446="","",L1446)</f>
        <v>B</v>
      </c>
      <c r="E1446" s="127">
        <v>1</v>
      </c>
      <c r="F1446" s="127">
        <v>6</v>
      </c>
      <c r="G1446" s="127">
        <v>49</v>
      </c>
      <c r="H1446" s="127">
        <v>55</v>
      </c>
      <c r="I1446" s="127">
        <v>43</v>
      </c>
      <c r="J1446" s="127">
        <v>2</v>
      </c>
      <c r="K1446" s="61">
        <v>8</v>
      </c>
      <c r="L1446" t="s">
        <v>152</v>
      </c>
    </row>
    <row r="1447" spans="1:12" outlineLevel="1" x14ac:dyDescent="0.25">
      <c r="A1447" s="52">
        <f t="shared" si="120"/>
        <v>58</v>
      </c>
      <c r="B1447" s="52" t="str">
        <f t="shared" si="119"/>
        <v/>
      </c>
      <c r="C1447" s="58">
        <f t="shared" si="121"/>
        <v>9</v>
      </c>
      <c r="D1447" s="58" t="str">
        <f t="shared" si="122"/>
        <v>B</v>
      </c>
      <c r="E1447" s="127">
        <v>32</v>
      </c>
      <c r="F1447" s="127">
        <v>38</v>
      </c>
      <c r="G1447" s="127"/>
      <c r="H1447" s="127">
        <v>56</v>
      </c>
      <c r="I1447" s="127">
        <v>47</v>
      </c>
      <c r="J1447" s="127"/>
      <c r="K1447" s="61">
        <v>9</v>
      </c>
      <c r="L1447" t="s">
        <v>152</v>
      </c>
    </row>
    <row r="1448" spans="1:12" outlineLevel="1" x14ac:dyDescent="0.25">
      <c r="A1448" s="52">
        <f t="shared" si="120"/>
        <v>58</v>
      </c>
      <c r="B1448" s="52" t="str">
        <f t="shared" si="119"/>
        <v/>
      </c>
      <c r="C1448" s="58">
        <f t="shared" si="121"/>
        <v>10</v>
      </c>
      <c r="D1448" s="58" t="str">
        <f t="shared" si="122"/>
        <v>B</v>
      </c>
      <c r="E1448" s="127">
        <v>37</v>
      </c>
      <c r="F1448" s="127">
        <v>42</v>
      </c>
      <c r="G1448" s="127">
        <v>54</v>
      </c>
      <c r="H1448" s="127">
        <v>58</v>
      </c>
      <c r="I1448" s="127">
        <v>7</v>
      </c>
      <c r="J1448" s="127">
        <v>57</v>
      </c>
      <c r="K1448" s="61">
        <v>10</v>
      </c>
      <c r="L1448" t="s">
        <v>152</v>
      </c>
    </row>
    <row r="1449" spans="1:12" outlineLevel="1" x14ac:dyDescent="0.25">
      <c r="A1449" s="52">
        <f>A1448</f>
        <v>58</v>
      </c>
      <c r="B1449" s="52" t="str">
        <f t="shared" si="119"/>
        <v/>
      </c>
      <c r="C1449" s="58">
        <f t="shared" si="121"/>
        <v>1</v>
      </c>
      <c r="D1449" s="58" t="str">
        <f t="shared" si="122"/>
        <v>C</v>
      </c>
      <c r="E1449" s="127">
        <v>17</v>
      </c>
      <c r="F1449" s="127">
        <v>26</v>
      </c>
      <c r="G1449" s="127">
        <v>33</v>
      </c>
      <c r="H1449" s="127">
        <v>24</v>
      </c>
      <c r="I1449" s="127">
        <v>35</v>
      </c>
      <c r="J1449" s="127">
        <v>43</v>
      </c>
      <c r="K1449" s="61">
        <v>1</v>
      </c>
      <c r="L1449" t="s">
        <v>153</v>
      </c>
    </row>
    <row r="1450" spans="1:12" outlineLevel="1" x14ac:dyDescent="0.25">
      <c r="A1450" s="52">
        <f t="shared" si="120"/>
        <v>58</v>
      </c>
      <c r="B1450" s="52" t="str">
        <f t="shared" si="119"/>
        <v/>
      </c>
      <c r="C1450" s="58">
        <f t="shared" si="121"/>
        <v>2</v>
      </c>
      <c r="D1450" s="58" t="str">
        <f t="shared" si="122"/>
        <v>C</v>
      </c>
      <c r="E1450" s="127">
        <v>5</v>
      </c>
      <c r="F1450" s="127">
        <v>14</v>
      </c>
      <c r="G1450" s="127">
        <v>52</v>
      </c>
      <c r="H1450" s="127">
        <v>12</v>
      </c>
      <c r="I1450" s="127">
        <v>23</v>
      </c>
      <c r="J1450" s="127">
        <v>50</v>
      </c>
      <c r="K1450" s="61">
        <v>2</v>
      </c>
      <c r="L1450" t="s">
        <v>153</v>
      </c>
    </row>
    <row r="1451" spans="1:12" outlineLevel="1" x14ac:dyDescent="0.25">
      <c r="A1451" s="52">
        <f t="shared" si="120"/>
        <v>58</v>
      </c>
      <c r="B1451" s="52" t="str">
        <f t="shared" si="119"/>
        <v/>
      </c>
      <c r="C1451" s="58">
        <f t="shared" si="121"/>
        <v>3</v>
      </c>
      <c r="D1451" s="58" t="str">
        <f t="shared" si="122"/>
        <v>C</v>
      </c>
      <c r="E1451" s="127">
        <v>9</v>
      </c>
      <c r="F1451" s="127">
        <v>18</v>
      </c>
      <c r="G1451" s="127">
        <v>15</v>
      </c>
      <c r="H1451" s="127">
        <v>16</v>
      </c>
      <c r="I1451" s="127">
        <v>27</v>
      </c>
      <c r="J1451" s="127">
        <v>45</v>
      </c>
      <c r="K1451" s="61">
        <v>3</v>
      </c>
      <c r="L1451" t="s">
        <v>153</v>
      </c>
    </row>
    <row r="1452" spans="1:12" outlineLevel="1" x14ac:dyDescent="0.25">
      <c r="A1452" s="52">
        <f t="shared" si="120"/>
        <v>58</v>
      </c>
      <c r="B1452" s="52" t="str">
        <f t="shared" si="119"/>
        <v/>
      </c>
      <c r="C1452" s="58">
        <f t="shared" si="121"/>
        <v>4</v>
      </c>
      <c r="D1452" s="58" t="str">
        <f t="shared" si="122"/>
        <v>C</v>
      </c>
      <c r="E1452" s="127">
        <v>13</v>
      </c>
      <c r="F1452" s="127">
        <v>22</v>
      </c>
      <c r="G1452" s="127">
        <v>57</v>
      </c>
      <c r="H1452" s="127">
        <v>20</v>
      </c>
      <c r="I1452" s="127">
        <v>31</v>
      </c>
      <c r="J1452" s="127">
        <v>49</v>
      </c>
      <c r="K1452" s="61">
        <v>4</v>
      </c>
      <c r="L1452" t="s">
        <v>153</v>
      </c>
    </row>
    <row r="1453" spans="1:12" outlineLevel="1" x14ac:dyDescent="0.25">
      <c r="A1453" s="52">
        <f t="shared" si="120"/>
        <v>58</v>
      </c>
      <c r="B1453" s="52" t="str">
        <f t="shared" si="119"/>
        <v/>
      </c>
      <c r="C1453" s="58">
        <f t="shared" si="121"/>
        <v>5</v>
      </c>
      <c r="D1453" s="58" t="str">
        <f t="shared" si="122"/>
        <v>C</v>
      </c>
      <c r="E1453" s="127">
        <v>1</v>
      </c>
      <c r="F1453" s="127">
        <v>10</v>
      </c>
      <c r="G1453" s="127">
        <v>54</v>
      </c>
      <c r="H1453" s="127">
        <v>8</v>
      </c>
      <c r="I1453" s="127">
        <v>19</v>
      </c>
      <c r="J1453" s="127">
        <v>41</v>
      </c>
      <c r="K1453" s="61">
        <v>5</v>
      </c>
      <c r="L1453" t="s">
        <v>153</v>
      </c>
    </row>
    <row r="1454" spans="1:12" outlineLevel="1" x14ac:dyDescent="0.25">
      <c r="A1454" s="52">
        <f t="shared" si="120"/>
        <v>58</v>
      </c>
      <c r="B1454" s="52" t="str">
        <f t="shared" si="119"/>
        <v/>
      </c>
      <c r="C1454" s="58">
        <f t="shared" si="121"/>
        <v>6</v>
      </c>
      <c r="D1454" s="58" t="str">
        <f t="shared" si="122"/>
        <v>C</v>
      </c>
      <c r="E1454" s="127">
        <v>21</v>
      </c>
      <c r="F1454" s="127">
        <v>53</v>
      </c>
      <c r="G1454" s="127">
        <v>6</v>
      </c>
      <c r="H1454" s="127">
        <v>28</v>
      </c>
      <c r="I1454" s="127">
        <v>39</v>
      </c>
      <c r="J1454" s="127">
        <v>7</v>
      </c>
      <c r="K1454" s="61">
        <v>6</v>
      </c>
      <c r="L1454" t="s">
        <v>153</v>
      </c>
    </row>
    <row r="1455" spans="1:12" outlineLevel="1" x14ac:dyDescent="0.25">
      <c r="A1455" s="52">
        <f t="shared" si="120"/>
        <v>58</v>
      </c>
      <c r="B1455" s="52" t="str">
        <f t="shared" si="119"/>
        <v/>
      </c>
      <c r="C1455" s="58">
        <f t="shared" si="121"/>
        <v>7</v>
      </c>
      <c r="D1455" s="58" t="str">
        <f t="shared" si="122"/>
        <v>C</v>
      </c>
      <c r="E1455" s="127">
        <v>25</v>
      </c>
      <c r="F1455" s="127">
        <v>34</v>
      </c>
      <c r="G1455" s="127">
        <v>55</v>
      </c>
      <c r="H1455" s="127">
        <v>32</v>
      </c>
      <c r="I1455" s="127">
        <v>47</v>
      </c>
      <c r="J1455" s="127">
        <v>11</v>
      </c>
      <c r="K1455" s="61">
        <v>7</v>
      </c>
      <c r="L1455" t="s">
        <v>153</v>
      </c>
    </row>
    <row r="1456" spans="1:12" outlineLevel="1" x14ac:dyDescent="0.25">
      <c r="A1456" s="52">
        <f t="shared" si="120"/>
        <v>58</v>
      </c>
      <c r="B1456" s="52" t="str">
        <f t="shared" si="119"/>
        <v/>
      </c>
      <c r="C1456" s="58">
        <f t="shared" si="121"/>
        <v>8</v>
      </c>
      <c r="D1456" s="58" t="str">
        <f t="shared" si="122"/>
        <v>C</v>
      </c>
      <c r="E1456" s="127">
        <v>29</v>
      </c>
      <c r="F1456" s="127">
        <v>38</v>
      </c>
      <c r="G1456" s="127">
        <v>58</v>
      </c>
      <c r="H1456" s="127">
        <v>36</v>
      </c>
      <c r="I1456" s="127">
        <v>51</v>
      </c>
      <c r="J1456" s="127">
        <v>2</v>
      </c>
      <c r="K1456" s="61">
        <v>8</v>
      </c>
      <c r="L1456" t="s">
        <v>153</v>
      </c>
    </row>
    <row r="1457" spans="1:13" outlineLevel="1" x14ac:dyDescent="0.25">
      <c r="A1457" s="52">
        <f t="shared" si="120"/>
        <v>58</v>
      </c>
      <c r="B1457" s="52" t="str">
        <f t="shared" si="119"/>
        <v/>
      </c>
      <c r="C1457" s="58">
        <f t="shared" si="121"/>
        <v>9</v>
      </c>
      <c r="D1457" s="58" t="str">
        <f t="shared" si="122"/>
        <v>C</v>
      </c>
      <c r="E1457" s="127">
        <v>30</v>
      </c>
      <c r="F1457" s="127">
        <v>42</v>
      </c>
      <c r="G1457" s="127"/>
      <c r="H1457" s="127">
        <v>40</v>
      </c>
      <c r="I1457" s="127">
        <v>44</v>
      </c>
      <c r="J1457" s="127"/>
      <c r="K1457" s="61">
        <v>9</v>
      </c>
      <c r="L1457" t="s">
        <v>153</v>
      </c>
    </row>
    <row r="1458" spans="1:13" outlineLevel="1" x14ac:dyDescent="0.25">
      <c r="A1458" s="52">
        <f t="shared" si="120"/>
        <v>58</v>
      </c>
      <c r="B1458" s="52" t="str">
        <f t="shared" si="119"/>
        <v/>
      </c>
      <c r="C1458" s="58">
        <f t="shared" si="121"/>
        <v>10</v>
      </c>
      <c r="D1458" s="58" t="str">
        <f t="shared" si="122"/>
        <v>C</v>
      </c>
      <c r="E1458" s="127">
        <v>37</v>
      </c>
      <c r="F1458" s="127">
        <v>46</v>
      </c>
      <c r="G1458" s="127">
        <v>3</v>
      </c>
      <c r="H1458" s="127">
        <v>56</v>
      </c>
      <c r="I1458" s="127">
        <v>48</v>
      </c>
      <c r="J1458" s="127">
        <v>4</v>
      </c>
      <c r="K1458" s="61">
        <v>10</v>
      </c>
      <c r="L1458" t="s">
        <v>153</v>
      </c>
    </row>
    <row r="1459" spans="1:13" outlineLevel="1" x14ac:dyDescent="0.25">
      <c r="A1459" s="52">
        <f>A1458</f>
        <v>58</v>
      </c>
      <c r="B1459" s="52" t="str">
        <f t="shared" si="119"/>
        <v/>
      </c>
      <c r="C1459" s="58">
        <f t="shared" si="121"/>
        <v>1</v>
      </c>
      <c r="D1459" s="58" t="str">
        <f t="shared" si="122"/>
        <v>D</v>
      </c>
      <c r="E1459" s="127">
        <v>6</v>
      </c>
      <c r="F1459" s="127">
        <v>45</v>
      </c>
      <c r="G1459" s="127">
        <v>48</v>
      </c>
      <c r="H1459" s="127">
        <v>12</v>
      </c>
      <c r="I1459" s="127">
        <v>51</v>
      </c>
      <c r="J1459" s="127">
        <v>52</v>
      </c>
      <c r="K1459" s="61">
        <v>1</v>
      </c>
      <c r="L1459" t="s">
        <v>154</v>
      </c>
    </row>
    <row r="1460" spans="1:13" outlineLevel="1" x14ac:dyDescent="0.25">
      <c r="A1460" s="52">
        <f t="shared" si="120"/>
        <v>58</v>
      </c>
      <c r="B1460" s="52" t="str">
        <f t="shared" si="119"/>
        <v/>
      </c>
      <c r="C1460" s="58">
        <f t="shared" si="121"/>
        <v>2</v>
      </c>
      <c r="D1460" s="58" t="str">
        <f t="shared" si="122"/>
        <v>D</v>
      </c>
      <c r="E1460" s="127">
        <v>5</v>
      </c>
      <c r="F1460" s="127">
        <v>18</v>
      </c>
      <c r="G1460" s="127">
        <v>33</v>
      </c>
      <c r="H1460" s="127">
        <v>11</v>
      </c>
      <c r="I1460" s="127">
        <v>24</v>
      </c>
      <c r="J1460" s="127">
        <v>10</v>
      </c>
      <c r="K1460" s="61">
        <v>2</v>
      </c>
      <c r="L1460" t="s">
        <v>154</v>
      </c>
    </row>
    <row r="1461" spans="1:13" outlineLevel="1" x14ac:dyDescent="0.25">
      <c r="A1461" s="52">
        <f t="shared" si="120"/>
        <v>58</v>
      </c>
      <c r="B1461" s="52" t="str">
        <f t="shared" si="119"/>
        <v/>
      </c>
      <c r="C1461" s="58">
        <f t="shared" si="121"/>
        <v>3</v>
      </c>
      <c r="D1461" s="58" t="str">
        <f t="shared" si="122"/>
        <v>D</v>
      </c>
      <c r="E1461" s="127">
        <v>15</v>
      </c>
      <c r="F1461" s="127">
        <v>28</v>
      </c>
      <c r="G1461" s="127">
        <v>37</v>
      </c>
      <c r="H1461" s="127">
        <v>9</v>
      </c>
      <c r="I1461" s="127">
        <v>22</v>
      </c>
      <c r="J1461" s="127">
        <v>50</v>
      </c>
      <c r="K1461" s="61">
        <v>3</v>
      </c>
      <c r="L1461" t="s">
        <v>154</v>
      </c>
    </row>
    <row r="1462" spans="1:13" outlineLevel="1" x14ac:dyDescent="0.25">
      <c r="A1462" s="52">
        <f t="shared" si="120"/>
        <v>58</v>
      </c>
      <c r="B1462" s="52" t="str">
        <f t="shared" si="119"/>
        <v/>
      </c>
      <c r="C1462" s="58">
        <f t="shared" si="121"/>
        <v>4</v>
      </c>
      <c r="D1462" s="58" t="str">
        <f t="shared" si="122"/>
        <v>D</v>
      </c>
      <c r="E1462" s="127">
        <v>13</v>
      </c>
      <c r="F1462" s="127">
        <v>26</v>
      </c>
      <c r="G1462" s="127">
        <v>2</v>
      </c>
      <c r="H1462" s="127">
        <v>19</v>
      </c>
      <c r="I1462" s="127">
        <v>32</v>
      </c>
      <c r="J1462" s="127">
        <v>41</v>
      </c>
      <c r="K1462" s="61">
        <v>4</v>
      </c>
      <c r="L1462" t="s">
        <v>154</v>
      </c>
    </row>
    <row r="1463" spans="1:13" outlineLevel="1" x14ac:dyDescent="0.25">
      <c r="A1463" s="52">
        <f t="shared" si="120"/>
        <v>58</v>
      </c>
      <c r="B1463" s="52" t="str">
        <f t="shared" si="119"/>
        <v/>
      </c>
      <c r="C1463" s="58">
        <f t="shared" si="121"/>
        <v>5</v>
      </c>
      <c r="D1463" s="58" t="str">
        <f t="shared" si="122"/>
        <v>D</v>
      </c>
      <c r="E1463" s="127">
        <v>17</v>
      </c>
      <c r="F1463" s="127">
        <v>30</v>
      </c>
      <c r="G1463" s="127">
        <v>1</v>
      </c>
      <c r="H1463" s="127">
        <v>23</v>
      </c>
      <c r="I1463" s="127">
        <v>36</v>
      </c>
      <c r="J1463" s="127">
        <v>14</v>
      </c>
      <c r="K1463" s="61">
        <v>5</v>
      </c>
      <c r="L1463" t="s">
        <v>154</v>
      </c>
    </row>
    <row r="1464" spans="1:13" outlineLevel="1" x14ac:dyDescent="0.25">
      <c r="A1464" s="52">
        <f t="shared" si="120"/>
        <v>58</v>
      </c>
      <c r="B1464" s="52" t="str">
        <f t="shared" si="119"/>
        <v/>
      </c>
      <c r="C1464" s="58">
        <f t="shared" si="121"/>
        <v>6</v>
      </c>
      <c r="D1464" s="58" t="str">
        <f t="shared" si="122"/>
        <v>D</v>
      </c>
      <c r="E1464" s="127">
        <v>27</v>
      </c>
      <c r="F1464" s="127">
        <v>40</v>
      </c>
      <c r="G1464" s="127">
        <v>43</v>
      </c>
      <c r="H1464" s="127">
        <v>21</v>
      </c>
      <c r="I1464" s="127">
        <v>34</v>
      </c>
      <c r="J1464" s="127">
        <v>7</v>
      </c>
      <c r="K1464" s="61">
        <v>6</v>
      </c>
      <c r="L1464" t="s">
        <v>154</v>
      </c>
    </row>
    <row r="1465" spans="1:13" outlineLevel="1" x14ac:dyDescent="0.25">
      <c r="A1465" s="52">
        <f t="shared" si="120"/>
        <v>58</v>
      </c>
      <c r="B1465" s="52" t="str">
        <f t="shared" si="119"/>
        <v/>
      </c>
      <c r="C1465" s="58">
        <f t="shared" si="121"/>
        <v>7</v>
      </c>
      <c r="D1465" s="58" t="str">
        <f t="shared" si="122"/>
        <v>D</v>
      </c>
      <c r="E1465" s="127">
        <v>25</v>
      </c>
      <c r="F1465" s="127">
        <v>38</v>
      </c>
      <c r="G1465" s="127">
        <v>47</v>
      </c>
      <c r="H1465" s="127">
        <v>31</v>
      </c>
      <c r="I1465" s="127">
        <v>44</v>
      </c>
      <c r="J1465" s="127">
        <v>3</v>
      </c>
      <c r="K1465" s="61">
        <v>7</v>
      </c>
      <c r="L1465" t="s">
        <v>154</v>
      </c>
    </row>
    <row r="1466" spans="1:13" outlineLevel="1" x14ac:dyDescent="0.25">
      <c r="A1466" s="52">
        <f t="shared" si="120"/>
        <v>58</v>
      </c>
      <c r="B1466" s="52" t="str">
        <f t="shared" si="119"/>
        <v/>
      </c>
      <c r="C1466" s="58">
        <f t="shared" si="121"/>
        <v>8</v>
      </c>
      <c r="D1466" s="58" t="str">
        <f t="shared" si="122"/>
        <v>D</v>
      </c>
      <c r="E1466" s="127">
        <v>29</v>
      </c>
      <c r="F1466" s="127">
        <v>42</v>
      </c>
      <c r="G1466" s="127">
        <v>20</v>
      </c>
      <c r="H1466" s="127">
        <v>35</v>
      </c>
      <c r="I1466" s="127">
        <v>53</v>
      </c>
      <c r="J1466" s="127">
        <v>56</v>
      </c>
      <c r="K1466" s="61">
        <v>8</v>
      </c>
      <c r="L1466" t="s">
        <v>154</v>
      </c>
    </row>
    <row r="1467" spans="1:13" outlineLevel="1" x14ac:dyDescent="0.25">
      <c r="A1467" s="52">
        <f t="shared" si="120"/>
        <v>58</v>
      </c>
      <c r="B1467" s="52" t="str">
        <f t="shared" si="119"/>
        <v/>
      </c>
      <c r="C1467" s="58">
        <f t="shared" si="121"/>
        <v>9</v>
      </c>
      <c r="D1467" s="58" t="str">
        <f t="shared" si="122"/>
        <v>D</v>
      </c>
      <c r="E1467" s="127">
        <v>55</v>
      </c>
      <c r="F1467" s="127">
        <v>46</v>
      </c>
      <c r="G1467" s="127"/>
      <c r="H1467" s="127">
        <v>39</v>
      </c>
      <c r="I1467" s="127">
        <v>58</v>
      </c>
      <c r="J1467" s="127"/>
      <c r="K1467" s="61">
        <v>9</v>
      </c>
      <c r="L1467" t="s">
        <v>154</v>
      </c>
    </row>
    <row r="1468" spans="1:13" ht="15.75" outlineLevel="1" thickBot="1" x14ac:dyDescent="0.3">
      <c r="A1468" s="52">
        <f t="shared" si="120"/>
        <v>58</v>
      </c>
      <c r="B1468" s="52" t="str">
        <f t="shared" si="119"/>
        <v/>
      </c>
      <c r="C1468" s="58">
        <f t="shared" si="121"/>
        <v>10</v>
      </c>
      <c r="D1468" s="58" t="str">
        <f t="shared" si="122"/>
        <v>D</v>
      </c>
      <c r="E1468" s="127">
        <v>54</v>
      </c>
      <c r="F1468" s="127">
        <v>49</v>
      </c>
      <c r="G1468" s="127">
        <v>8</v>
      </c>
      <c r="H1468" s="127">
        <v>4</v>
      </c>
      <c r="I1468" s="127">
        <v>57</v>
      </c>
      <c r="J1468" s="127">
        <v>16</v>
      </c>
      <c r="K1468" s="61">
        <v>10</v>
      </c>
      <c r="L1468" t="s">
        <v>154</v>
      </c>
    </row>
    <row r="1469" spans="1:13" ht="15.75" outlineLevel="1" thickTop="1" x14ac:dyDescent="0.25">
      <c r="A1469" s="52">
        <v>59</v>
      </c>
      <c r="B1469" s="64" t="str">
        <f t="shared" si="119"/>
        <v/>
      </c>
      <c r="C1469" s="62">
        <f t="shared" si="121"/>
        <v>1</v>
      </c>
      <c r="D1469" s="62" t="str">
        <f t="shared" si="122"/>
        <v>A</v>
      </c>
      <c r="E1469" s="215">
        <v>1</v>
      </c>
      <c r="F1469" s="215">
        <v>2</v>
      </c>
      <c r="G1469" s="215">
        <v>49</v>
      </c>
      <c r="H1469" s="215">
        <v>3</v>
      </c>
      <c r="I1469" s="215">
        <v>4</v>
      </c>
      <c r="J1469" s="215">
        <v>50</v>
      </c>
      <c r="K1469" s="61">
        <v>1</v>
      </c>
      <c r="L1469" t="s">
        <v>151</v>
      </c>
      <c r="M1469" s="186" t="s">
        <v>281</v>
      </c>
    </row>
    <row r="1470" spans="1:13" outlineLevel="1" x14ac:dyDescent="0.25">
      <c r="A1470" s="52">
        <f t="shared" ref="A1470:A1533" si="123">A1469</f>
        <v>59</v>
      </c>
      <c r="B1470" s="64" t="str">
        <f t="shared" si="119"/>
        <v/>
      </c>
      <c r="C1470" s="62">
        <f t="shared" si="121"/>
        <v>2</v>
      </c>
      <c r="D1470" s="62" t="str">
        <f t="shared" si="122"/>
        <v>A</v>
      </c>
      <c r="E1470" s="215">
        <v>5</v>
      </c>
      <c r="F1470" s="215">
        <v>6</v>
      </c>
      <c r="G1470" s="215">
        <v>51</v>
      </c>
      <c r="H1470" s="215">
        <v>7</v>
      </c>
      <c r="I1470" s="215">
        <v>8</v>
      </c>
      <c r="J1470" s="215">
        <v>58</v>
      </c>
      <c r="K1470" s="61">
        <v>2</v>
      </c>
      <c r="L1470" t="s">
        <v>151</v>
      </c>
    </row>
    <row r="1471" spans="1:13" outlineLevel="1" x14ac:dyDescent="0.25">
      <c r="A1471" s="52">
        <f t="shared" si="123"/>
        <v>59</v>
      </c>
      <c r="B1471" s="64" t="str">
        <f t="shared" si="119"/>
        <v/>
      </c>
      <c r="C1471" s="62">
        <f t="shared" si="121"/>
        <v>3</v>
      </c>
      <c r="D1471" s="62" t="str">
        <f t="shared" si="122"/>
        <v>A</v>
      </c>
      <c r="E1471" s="215">
        <v>9</v>
      </c>
      <c r="F1471" s="215">
        <v>10</v>
      </c>
      <c r="G1471" s="215">
        <v>55</v>
      </c>
      <c r="H1471" s="215">
        <v>11</v>
      </c>
      <c r="I1471" s="215">
        <v>12</v>
      </c>
      <c r="J1471" s="215">
        <v>53</v>
      </c>
      <c r="K1471" s="61">
        <v>3</v>
      </c>
      <c r="L1471" t="s">
        <v>151</v>
      </c>
    </row>
    <row r="1472" spans="1:13" outlineLevel="1" x14ac:dyDescent="0.25">
      <c r="A1472" s="52">
        <f t="shared" si="123"/>
        <v>59</v>
      </c>
      <c r="B1472" s="64" t="str">
        <f t="shared" si="119"/>
        <v/>
      </c>
      <c r="C1472" s="62">
        <f t="shared" si="121"/>
        <v>4</v>
      </c>
      <c r="D1472" s="62" t="str">
        <f t="shared" si="122"/>
        <v>A</v>
      </c>
      <c r="E1472" s="215">
        <v>13</v>
      </c>
      <c r="F1472" s="215">
        <v>14</v>
      </c>
      <c r="G1472" s="215">
        <v>54</v>
      </c>
      <c r="H1472" s="215">
        <v>15</v>
      </c>
      <c r="I1472" s="215">
        <v>16</v>
      </c>
      <c r="J1472" s="215">
        <v>57</v>
      </c>
      <c r="K1472" s="61">
        <v>4</v>
      </c>
      <c r="L1472" t="s">
        <v>151</v>
      </c>
    </row>
    <row r="1473" spans="1:12" outlineLevel="1" x14ac:dyDescent="0.25">
      <c r="A1473" s="52">
        <f t="shared" si="123"/>
        <v>59</v>
      </c>
      <c r="B1473" s="64" t="str">
        <f t="shared" si="119"/>
        <v/>
      </c>
      <c r="C1473" s="62">
        <f t="shared" si="121"/>
        <v>5</v>
      </c>
      <c r="D1473" s="62" t="str">
        <f t="shared" si="122"/>
        <v>A</v>
      </c>
      <c r="E1473" s="215">
        <v>17</v>
      </c>
      <c r="F1473" s="215">
        <v>18</v>
      </c>
      <c r="G1473" s="215">
        <v>52</v>
      </c>
      <c r="H1473" s="215">
        <v>19</v>
      </c>
      <c r="I1473" s="215">
        <v>20</v>
      </c>
      <c r="J1473" s="215">
        <v>56</v>
      </c>
      <c r="K1473" s="61">
        <v>5</v>
      </c>
      <c r="L1473" t="s">
        <v>151</v>
      </c>
    </row>
    <row r="1474" spans="1:12" outlineLevel="1" x14ac:dyDescent="0.25">
      <c r="A1474" s="52">
        <f t="shared" si="123"/>
        <v>59</v>
      </c>
      <c r="B1474" s="64" t="str">
        <f t="shared" si="119"/>
        <v/>
      </c>
      <c r="C1474" s="62">
        <f t="shared" si="121"/>
        <v>6</v>
      </c>
      <c r="D1474" s="62" t="str">
        <f t="shared" si="122"/>
        <v>A</v>
      </c>
      <c r="E1474" s="215">
        <v>21</v>
      </c>
      <c r="F1474" s="215">
        <v>22</v>
      </c>
      <c r="G1474" s="215">
        <v>59</v>
      </c>
      <c r="H1474" s="215">
        <v>23</v>
      </c>
      <c r="I1474" s="215">
        <v>24</v>
      </c>
      <c r="J1474" s="215">
        <v>44</v>
      </c>
      <c r="K1474" s="61">
        <v>6</v>
      </c>
      <c r="L1474" t="s">
        <v>151</v>
      </c>
    </row>
    <row r="1475" spans="1:12" outlineLevel="1" x14ac:dyDescent="0.25">
      <c r="A1475" s="52">
        <f t="shared" si="123"/>
        <v>59</v>
      </c>
      <c r="B1475" s="64" t="str">
        <f t="shared" si="119"/>
        <v/>
      </c>
      <c r="C1475" s="62">
        <f t="shared" si="121"/>
        <v>7</v>
      </c>
      <c r="D1475" s="62" t="str">
        <f t="shared" si="122"/>
        <v>A</v>
      </c>
      <c r="E1475" s="215">
        <v>25</v>
      </c>
      <c r="F1475" s="215">
        <v>26</v>
      </c>
      <c r="G1475" s="215">
        <v>42</v>
      </c>
      <c r="H1475" s="215">
        <v>27</v>
      </c>
      <c r="I1475" s="215">
        <v>28</v>
      </c>
      <c r="J1475" s="215">
        <v>48</v>
      </c>
      <c r="K1475" s="61">
        <v>7</v>
      </c>
      <c r="L1475" t="s">
        <v>151</v>
      </c>
    </row>
    <row r="1476" spans="1:12" outlineLevel="1" x14ac:dyDescent="0.25">
      <c r="A1476" s="52">
        <f t="shared" si="123"/>
        <v>59</v>
      </c>
      <c r="B1476" s="64" t="str">
        <f t="shared" si="119"/>
        <v/>
      </c>
      <c r="C1476" s="62">
        <f t="shared" si="121"/>
        <v>8</v>
      </c>
      <c r="D1476" s="62" t="str">
        <f t="shared" si="122"/>
        <v>A</v>
      </c>
      <c r="E1476" s="215">
        <v>29</v>
      </c>
      <c r="F1476" s="215">
        <v>30</v>
      </c>
      <c r="G1476" s="215">
        <v>46</v>
      </c>
      <c r="H1476" s="215">
        <v>31</v>
      </c>
      <c r="I1476" s="215">
        <v>32</v>
      </c>
      <c r="J1476" s="215">
        <v>43</v>
      </c>
      <c r="K1476" s="61">
        <v>8</v>
      </c>
      <c r="L1476" t="s">
        <v>151</v>
      </c>
    </row>
    <row r="1477" spans="1:12" outlineLevel="1" x14ac:dyDescent="0.25">
      <c r="A1477" s="52">
        <f t="shared" si="123"/>
        <v>59</v>
      </c>
      <c r="B1477" s="64" t="str">
        <f t="shared" ref="B1477:B1540" si="124">IF(A1477&lt;&gt;$B$3,"",$B$3&amp;"-"&amp;D1477&amp;"-"&amp;C1477)</f>
        <v/>
      </c>
      <c r="C1477" s="62">
        <f t="shared" si="121"/>
        <v>9</v>
      </c>
      <c r="D1477" s="62" t="str">
        <f t="shared" si="122"/>
        <v>A</v>
      </c>
      <c r="E1477" s="215">
        <v>33</v>
      </c>
      <c r="F1477" s="215">
        <v>34</v>
      </c>
      <c r="G1477" s="215">
        <v>41</v>
      </c>
      <c r="H1477" s="215">
        <v>35</v>
      </c>
      <c r="I1477" s="215">
        <v>36</v>
      </c>
      <c r="J1477" s="215"/>
      <c r="K1477" s="61">
        <v>9</v>
      </c>
      <c r="L1477" t="s">
        <v>151</v>
      </c>
    </row>
    <row r="1478" spans="1:12" outlineLevel="1" x14ac:dyDescent="0.25">
      <c r="A1478" s="52">
        <f t="shared" si="123"/>
        <v>59</v>
      </c>
      <c r="B1478" s="64" t="str">
        <f t="shared" si="124"/>
        <v/>
      </c>
      <c r="C1478" s="62">
        <f t="shared" si="121"/>
        <v>10</v>
      </c>
      <c r="D1478" s="62" t="str">
        <f t="shared" si="122"/>
        <v>A</v>
      </c>
      <c r="E1478" s="215">
        <v>37</v>
      </c>
      <c r="F1478" s="215">
        <v>38</v>
      </c>
      <c r="G1478" s="215">
        <v>45</v>
      </c>
      <c r="H1478" s="215">
        <v>39</v>
      </c>
      <c r="I1478" s="215">
        <v>40</v>
      </c>
      <c r="J1478" s="215">
        <v>47</v>
      </c>
      <c r="K1478" s="61">
        <v>10</v>
      </c>
      <c r="L1478" t="s">
        <v>151</v>
      </c>
    </row>
    <row r="1479" spans="1:12" outlineLevel="1" x14ac:dyDescent="0.25">
      <c r="A1479" s="52">
        <f>A1478</f>
        <v>59</v>
      </c>
      <c r="B1479" s="64" t="str">
        <f t="shared" si="124"/>
        <v/>
      </c>
      <c r="C1479" s="62" t="str">
        <f t="shared" si="121"/>
        <v>T</v>
      </c>
      <c r="D1479" s="62" t="str">
        <f t="shared" si="122"/>
        <v>T</v>
      </c>
      <c r="E1479" s="215">
        <v>21</v>
      </c>
      <c r="F1479" s="215">
        <v>26</v>
      </c>
      <c r="G1479" s="215">
        <v>43</v>
      </c>
      <c r="H1479" s="215">
        <v>31</v>
      </c>
      <c r="I1479" s="215">
        <v>42</v>
      </c>
      <c r="J1479" s="215">
        <v>38</v>
      </c>
      <c r="K1479" s="61" t="s">
        <v>295</v>
      </c>
      <c r="L1479" t="s">
        <v>295</v>
      </c>
    </row>
    <row r="1480" spans="1:12" outlineLevel="1" x14ac:dyDescent="0.25">
      <c r="A1480" s="52">
        <f t="shared" si="123"/>
        <v>59</v>
      </c>
      <c r="B1480" s="64" t="str">
        <f t="shared" si="124"/>
        <v/>
      </c>
      <c r="C1480" s="62" t="str">
        <f t="shared" si="121"/>
        <v>T</v>
      </c>
      <c r="D1480" s="62" t="str">
        <f t="shared" si="122"/>
        <v>T</v>
      </c>
      <c r="E1480" s="215">
        <v>9</v>
      </c>
      <c r="F1480" s="215">
        <v>13</v>
      </c>
      <c r="G1480" s="215">
        <v>18</v>
      </c>
      <c r="H1480" s="215">
        <v>23</v>
      </c>
      <c r="I1480" s="215">
        <v>28</v>
      </c>
      <c r="J1480" s="215">
        <v>53</v>
      </c>
      <c r="K1480" s="61" t="s">
        <v>295</v>
      </c>
      <c r="L1480" t="s">
        <v>295</v>
      </c>
    </row>
    <row r="1481" spans="1:12" outlineLevel="1" x14ac:dyDescent="0.25">
      <c r="A1481" s="52">
        <f t="shared" si="123"/>
        <v>59</v>
      </c>
      <c r="B1481" s="64" t="str">
        <f t="shared" si="124"/>
        <v/>
      </c>
      <c r="C1481" s="62" t="str">
        <f t="shared" si="121"/>
        <v>T</v>
      </c>
      <c r="D1481" s="62" t="str">
        <f t="shared" si="122"/>
        <v>T</v>
      </c>
      <c r="E1481" s="215">
        <v>24</v>
      </c>
      <c r="F1481" s="215">
        <v>51</v>
      </c>
      <c r="G1481" s="215">
        <v>55</v>
      </c>
      <c r="H1481" s="215">
        <v>14</v>
      </c>
      <c r="I1481" s="215">
        <v>19</v>
      </c>
      <c r="J1481" s="215">
        <v>56</v>
      </c>
      <c r="K1481" s="61" t="s">
        <v>295</v>
      </c>
      <c r="L1481" t="s">
        <v>295</v>
      </c>
    </row>
    <row r="1482" spans="1:12" outlineLevel="1" x14ac:dyDescent="0.25">
      <c r="A1482" s="52">
        <f t="shared" si="123"/>
        <v>59</v>
      </c>
      <c r="B1482" s="64" t="str">
        <f t="shared" si="124"/>
        <v/>
      </c>
      <c r="C1482" s="62" t="str">
        <f t="shared" si="121"/>
        <v>T</v>
      </c>
      <c r="D1482" s="62" t="str">
        <f t="shared" si="122"/>
        <v>T</v>
      </c>
      <c r="E1482" s="215">
        <v>5</v>
      </c>
      <c r="F1482" s="215">
        <v>10</v>
      </c>
      <c r="G1482" s="215">
        <v>8</v>
      </c>
      <c r="H1482" s="215">
        <v>15</v>
      </c>
      <c r="I1482" s="215">
        <v>20</v>
      </c>
      <c r="J1482" s="215">
        <v>46</v>
      </c>
      <c r="K1482" s="61" t="s">
        <v>295</v>
      </c>
      <c r="L1482" t="s">
        <v>295</v>
      </c>
    </row>
    <row r="1483" spans="1:12" outlineLevel="1" x14ac:dyDescent="0.25">
      <c r="A1483" s="52">
        <f t="shared" si="123"/>
        <v>59</v>
      </c>
      <c r="B1483" s="64" t="str">
        <f t="shared" si="124"/>
        <v/>
      </c>
      <c r="C1483" s="62" t="str">
        <f t="shared" si="121"/>
        <v>T</v>
      </c>
      <c r="D1483" s="62" t="str">
        <f t="shared" si="122"/>
        <v>T</v>
      </c>
      <c r="E1483" s="215">
        <v>17</v>
      </c>
      <c r="F1483" s="215">
        <v>22</v>
      </c>
      <c r="G1483" s="215">
        <v>12</v>
      </c>
      <c r="H1483" s="215">
        <v>27</v>
      </c>
      <c r="I1483" s="215">
        <v>32</v>
      </c>
      <c r="J1483" s="215">
        <v>45</v>
      </c>
      <c r="K1483" s="61" t="s">
        <v>295</v>
      </c>
      <c r="L1483" t="s">
        <v>295</v>
      </c>
    </row>
    <row r="1484" spans="1:12" outlineLevel="1" x14ac:dyDescent="0.25">
      <c r="A1484" s="52">
        <f t="shared" si="123"/>
        <v>59</v>
      </c>
      <c r="B1484" s="64" t="str">
        <f t="shared" si="124"/>
        <v/>
      </c>
      <c r="C1484" s="62" t="str">
        <f t="shared" si="121"/>
        <v>T</v>
      </c>
      <c r="D1484" s="62" t="str">
        <f t="shared" si="122"/>
        <v>T</v>
      </c>
      <c r="E1484" s="215">
        <v>1</v>
      </c>
      <c r="F1484" s="215">
        <v>6</v>
      </c>
      <c r="G1484" s="215">
        <v>58</v>
      </c>
      <c r="H1484" s="215">
        <v>11</v>
      </c>
      <c r="I1484" s="215">
        <v>16</v>
      </c>
      <c r="J1484" s="215">
        <v>52</v>
      </c>
      <c r="K1484" s="61" t="s">
        <v>295</v>
      </c>
      <c r="L1484" t="s">
        <v>295</v>
      </c>
    </row>
    <row r="1485" spans="1:12" outlineLevel="1" x14ac:dyDescent="0.25">
      <c r="A1485" s="52">
        <f t="shared" si="123"/>
        <v>59</v>
      </c>
      <c r="B1485" s="64" t="str">
        <f t="shared" si="124"/>
        <v/>
      </c>
      <c r="C1485" s="62" t="str">
        <f t="shared" si="121"/>
        <v>T</v>
      </c>
      <c r="D1485" s="62" t="str">
        <f t="shared" si="122"/>
        <v>T</v>
      </c>
      <c r="E1485" s="215">
        <v>25</v>
      </c>
      <c r="F1485" s="215">
        <v>30</v>
      </c>
      <c r="G1485" s="215">
        <v>57</v>
      </c>
      <c r="H1485" s="215">
        <v>35</v>
      </c>
      <c r="I1485" s="215">
        <v>40</v>
      </c>
      <c r="J1485" s="215">
        <v>54</v>
      </c>
      <c r="K1485" s="61" t="s">
        <v>295</v>
      </c>
      <c r="L1485" t="s">
        <v>295</v>
      </c>
    </row>
    <row r="1486" spans="1:12" outlineLevel="1" x14ac:dyDescent="0.25">
      <c r="A1486" s="52">
        <f t="shared" si="123"/>
        <v>59</v>
      </c>
      <c r="B1486" s="64" t="str">
        <f t="shared" si="124"/>
        <v/>
      </c>
      <c r="C1486" s="62" t="str">
        <f t="shared" si="121"/>
        <v>T</v>
      </c>
      <c r="D1486" s="62" t="str">
        <f t="shared" si="122"/>
        <v>T</v>
      </c>
      <c r="E1486" s="215">
        <v>29</v>
      </c>
      <c r="F1486" s="215">
        <v>34</v>
      </c>
      <c r="G1486" s="215">
        <v>41</v>
      </c>
      <c r="H1486" s="215">
        <v>39</v>
      </c>
      <c r="I1486" s="215">
        <v>44</v>
      </c>
      <c r="J1486" s="215">
        <v>3</v>
      </c>
      <c r="K1486" s="61" t="s">
        <v>295</v>
      </c>
      <c r="L1486" t="s">
        <v>295</v>
      </c>
    </row>
    <row r="1487" spans="1:12" outlineLevel="1" x14ac:dyDescent="0.25">
      <c r="A1487" s="52">
        <f t="shared" si="123"/>
        <v>59</v>
      </c>
      <c r="B1487" s="64" t="str">
        <f t="shared" si="124"/>
        <v/>
      </c>
      <c r="C1487" s="62" t="str">
        <f t="shared" si="121"/>
        <v>T</v>
      </c>
      <c r="D1487" s="62" t="str">
        <f t="shared" si="122"/>
        <v>D</v>
      </c>
      <c r="E1487" s="215">
        <v>48</v>
      </c>
      <c r="F1487" s="215">
        <v>49</v>
      </c>
      <c r="G1487" s="215">
        <v>59</v>
      </c>
      <c r="H1487" s="215">
        <v>33</v>
      </c>
      <c r="I1487" s="215">
        <v>50</v>
      </c>
      <c r="J1487" s="215"/>
      <c r="K1487" s="61" t="s">
        <v>295</v>
      </c>
      <c r="L1487" t="s">
        <v>154</v>
      </c>
    </row>
    <row r="1488" spans="1:12" outlineLevel="1" x14ac:dyDescent="0.25">
      <c r="A1488" s="52">
        <f t="shared" si="123"/>
        <v>59</v>
      </c>
      <c r="B1488" s="64" t="str">
        <f t="shared" si="124"/>
        <v/>
      </c>
      <c r="C1488" s="62" t="str">
        <f t="shared" si="121"/>
        <v>T</v>
      </c>
      <c r="D1488" s="62" t="str">
        <f t="shared" si="122"/>
        <v>T</v>
      </c>
      <c r="E1488" s="215">
        <v>37</v>
      </c>
      <c r="F1488" s="215">
        <v>36</v>
      </c>
      <c r="G1488" s="215">
        <v>2</v>
      </c>
      <c r="H1488" s="215">
        <v>4</v>
      </c>
      <c r="I1488" s="215">
        <v>47</v>
      </c>
      <c r="J1488" s="215">
        <v>7</v>
      </c>
      <c r="K1488" s="61" t="s">
        <v>295</v>
      </c>
      <c r="L1488" t="s">
        <v>295</v>
      </c>
    </row>
    <row r="1489" spans="1:12" outlineLevel="1" x14ac:dyDescent="0.25">
      <c r="A1489" s="52">
        <f>A1488</f>
        <v>59</v>
      </c>
      <c r="B1489" s="64" t="str">
        <f t="shared" si="124"/>
        <v/>
      </c>
      <c r="C1489" s="62">
        <f t="shared" si="121"/>
        <v>1</v>
      </c>
      <c r="D1489" s="62" t="str">
        <f t="shared" si="122"/>
        <v>C</v>
      </c>
      <c r="E1489" s="215">
        <v>29</v>
      </c>
      <c r="F1489" s="215">
        <v>33</v>
      </c>
      <c r="G1489" s="215">
        <v>37</v>
      </c>
      <c r="H1489" s="215">
        <v>15</v>
      </c>
      <c r="I1489" s="215">
        <v>36</v>
      </c>
      <c r="J1489" s="215">
        <v>47</v>
      </c>
      <c r="K1489" s="61">
        <v>1</v>
      </c>
      <c r="L1489" t="s">
        <v>153</v>
      </c>
    </row>
    <row r="1490" spans="1:12" outlineLevel="1" x14ac:dyDescent="0.25">
      <c r="A1490" s="52">
        <f t="shared" si="123"/>
        <v>59</v>
      </c>
      <c r="B1490" s="64" t="str">
        <f t="shared" si="124"/>
        <v/>
      </c>
      <c r="C1490" s="62">
        <f t="shared" si="121"/>
        <v>2</v>
      </c>
      <c r="D1490" s="62" t="str">
        <f t="shared" si="122"/>
        <v>C</v>
      </c>
      <c r="E1490" s="215">
        <v>17</v>
      </c>
      <c r="F1490" s="215">
        <v>25</v>
      </c>
      <c r="G1490" s="215">
        <v>34</v>
      </c>
      <c r="H1490" s="215">
        <v>32</v>
      </c>
      <c r="I1490" s="215">
        <v>43</v>
      </c>
      <c r="J1490" s="215">
        <v>4</v>
      </c>
      <c r="K1490" s="61">
        <v>2</v>
      </c>
      <c r="L1490" t="s">
        <v>153</v>
      </c>
    </row>
    <row r="1491" spans="1:12" outlineLevel="1" x14ac:dyDescent="0.25">
      <c r="A1491" s="52">
        <f t="shared" si="123"/>
        <v>59</v>
      </c>
      <c r="B1491" s="64" t="str">
        <f t="shared" si="124"/>
        <v/>
      </c>
      <c r="C1491" s="62">
        <f t="shared" si="121"/>
        <v>3</v>
      </c>
      <c r="D1491" s="62" t="str">
        <f t="shared" si="122"/>
        <v>C</v>
      </c>
      <c r="E1491" s="215">
        <v>9</v>
      </c>
      <c r="F1491" s="215">
        <v>18</v>
      </c>
      <c r="G1491" s="215">
        <v>2</v>
      </c>
      <c r="H1491" s="215">
        <v>16</v>
      </c>
      <c r="I1491" s="215">
        <v>27</v>
      </c>
      <c r="J1491" s="215">
        <v>52</v>
      </c>
      <c r="K1491" s="61">
        <v>3</v>
      </c>
      <c r="L1491" t="s">
        <v>153</v>
      </c>
    </row>
    <row r="1492" spans="1:12" outlineLevel="1" x14ac:dyDescent="0.25">
      <c r="A1492" s="52">
        <f t="shared" si="123"/>
        <v>59</v>
      </c>
      <c r="B1492" s="64" t="str">
        <f t="shared" si="124"/>
        <v/>
      </c>
      <c r="C1492" s="62">
        <f t="shared" si="121"/>
        <v>4</v>
      </c>
      <c r="D1492" s="62" t="str">
        <f t="shared" si="122"/>
        <v>C</v>
      </c>
      <c r="E1492" s="215">
        <v>13</v>
      </c>
      <c r="F1492" s="215">
        <v>22</v>
      </c>
      <c r="G1492" s="215">
        <v>6</v>
      </c>
      <c r="H1492" s="215">
        <v>20</v>
      </c>
      <c r="I1492" s="215">
        <v>31</v>
      </c>
      <c r="J1492" s="215">
        <v>53</v>
      </c>
      <c r="K1492" s="61">
        <v>4</v>
      </c>
      <c r="L1492" t="s">
        <v>153</v>
      </c>
    </row>
    <row r="1493" spans="1:12" outlineLevel="1" x14ac:dyDescent="0.25">
      <c r="A1493" s="52">
        <f t="shared" si="123"/>
        <v>59</v>
      </c>
      <c r="B1493" s="64" t="str">
        <f t="shared" si="124"/>
        <v/>
      </c>
      <c r="C1493" s="62">
        <f t="shared" si="121"/>
        <v>5</v>
      </c>
      <c r="D1493" s="62" t="str">
        <f t="shared" si="122"/>
        <v>C</v>
      </c>
      <c r="E1493" s="215">
        <v>26</v>
      </c>
      <c r="F1493" s="215">
        <v>51</v>
      </c>
      <c r="G1493" s="215">
        <v>56</v>
      </c>
      <c r="H1493" s="215">
        <v>24</v>
      </c>
      <c r="I1493" s="215">
        <v>35</v>
      </c>
      <c r="J1493" s="215">
        <v>54</v>
      </c>
      <c r="K1493" s="61">
        <v>5</v>
      </c>
      <c r="L1493" t="s">
        <v>153</v>
      </c>
    </row>
    <row r="1494" spans="1:12" outlineLevel="1" x14ac:dyDescent="0.25">
      <c r="A1494" s="52">
        <f t="shared" si="123"/>
        <v>59</v>
      </c>
      <c r="B1494" s="64" t="str">
        <f t="shared" si="124"/>
        <v/>
      </c>
      <c r="C1494" s="62">
        <f t="shared" si="121"/>
        <v>6</v>
      </c>
      <c r="D1494" s="62" t="str">
        <f t="shared" si="122"/>
        <v>C</v>
      </c>
      <c r="E1494" s="215">
        <v>21</v>
      </c>
      <c r="F1494" s="215">
        <v>30</v>
      </c>
      <c r="G1494" s="215">
        <v>57</v>
      </c>
      <c r="H1494" s="215">
        <v>28</v>
      </c>
      <c r="I1494" s="215">
        <v>39</v>
      </c>
      <c r="J1494" s="215">
        <v>55</v>
      </c>
      <c r="K1494" s="61">
        <v>6</v>
      </c>
      <c r="L1494" t="s">
        <v>153</v>
      </c>
    </row>
    <row r="1495" spans="1:12" outlineLevel="1" x14ac:dyDescent="0.25">
      <c r="A1495" s="52">
        <f t="shared" si="123"/>
        <v>59</v>
      </c>
      <c r="B1495" s="64" t="str">
        <f t="shared" si="124"/>
        <v/>
      </c>
      <c r="C1495" s="62">
        <f t="shared" si="121"/>
        <v>7</v>
      </c>
      <c r="D1495" s="62" t="str">
        <f t="shared" si="122"/>
        <v>C</v>
      </c>
      <c r="E1495" s="215">
        <v>14</v>
      </c>
      <c r="F1495" s="215">
        <v>50</v>
      </c>
      <c r="G1495" s="215">
        <v>58</v>
      </c>
      <c r="H1495" s="215">
        <v>12</v>
      </c>
      <c r="I1495" s="215">
        <v>23</v>
      </c>
      <c r="J1495" s="215">
        <v>5</v>
      </c>
      <c r="K1495" s="61">
        <v>7</v>
      </c>
      <c r="L1495" t="s">
        <v>153</v>
      </c>
    </row>
    <row r="1496" spans="1:12" outlineLevel="1" x14ac:dyDescent="0.25">
      <c r="A1496" s="52">
        <f t="shared" si="123"/>
        <v>59</v>
      </c>
      <c r="B1496" s="64" t="str">
        <f t="shared" si="124"/>
        <v/>
      </c>
      <c r="C1496" s="62">
        <f t="shared" si="121"/>
        <v>8</v>
      </c>
      <c r="D1496" s="62" t="str">
        <f t="shared" si="122"/>
        <v>C</v>
      </c>
      <c r="E1496" s="215">
        <v>1</v>
      </c>
      <c r="F1496" s="215">
        <v>10</v>
      </c>
      <c r="G1496" s="215">
        <v>59</v>
      </c>
      <c r="H1496" s="215">
        <v>8</v>
      </c>
      <c r="I1496" s="215">
        <v>19</v>
      </c>
      <c r="J1496" s="215">
        <v>41</v>
      </c>
      <c r="K1496" s="61">
        <v>8</v>
      </c>
      <c r="L1496" t="s">
        <v>153</v>
      </c>
    </row>
    <row r="1497" spans="1:12" outlineLevel="1" x14ac:dyDescent="0.25">
      <c r="A1497" s="52">
        <f t="shared" si="123"/>
        <v>59</v>
      </c>
      <c r="B1497" s="64" t="str">
        <f t="shared" si="124"/>
        <v/>
      </c>
      <c r="C1497" s="62">
        <f t="shared" si="121"/>
        <v>9</v>
      </c>
      <c r="D1497" s="62" t="str">
        <f t="shared" si="122"/>
        <v>C</v>
      </c>
      <c r="E1497" s="215">
        <v>42</v>
      </c>
      <c r="F1497" s="215">
        <v>49</v>
      </c>
      <c r="G1497" s="215">
        <v>48</v>
      </c>
      <c r="H1497" s="215">
        <v>3</v>
      </c>
      <c r="I1497" s="215">
        <v>40</v>
      </c>
      <c r="J1497" s="215"/>
      <c r="K1497" s="61">
        <v>9</v>
      </c>
      <c r="L1497" t="s">
        <v>153</v>
      </c>
    </row>
    <row r="1498" spans="1:12" outlineLevel="1" x14ac:dyDescent="0.25">
      <c r="A1498" s="52">
        <f t="shared" si="123"/>
        <v>59</v>
      </c>
      <c r="B1498" s="64" t="str">
        <f t="shared" si="124"/>
        <v/>
      </c>
      <c r="C1498" s="62">
        <f t="shared" si="121"/>
        <v>10</v>
      </c>
      <c r="D1498" s="62" t="str">
        <f t="shared" si="122"/>
        <v>C</v>
      </c>
      <c r="E1498" s="215">
        <v>38</v>
      </c>
      <c r="F1498" s="215">
        <v>46</v>
      </c>
      <c r="G1498" s="215">
        <v>11</v>
      </c>
      <c r="H1498" s="215">
        <v>7</v>
      </c>
      <c r="I1498" s="215">
        <v>44</v>
      </c>
      <c r="J1498" s="215">
        <v>45</v>
      </c>
      <c r="K1498" s="61">
        <v>10</v>
      </c>
      <c r="L1498" t="s">
        <v>153</v>
      </c>
    </row>
    <row r="1499" spans="1:12" outlineLevel="1" x14ac:dyDescent="0.25">
      <c r="A1499" s="52">
        <f>A1498</f>
        <v>59</v>
      </c>
      <c r="B1499" s="64" t="str">
        <f t="shared" si="124"/>
        <v/>
      </c>
      <c r="C1499" s="62">
        <f t="shared" si="121"/>
        <v>1</v>
      </c>
      <c r="D1499" s="62" t="str">
        <f t="shared" si="122"/>
        <v>D</v>
      </c>
      <c r="E1499" s="215">
        <v>6</v>
      </c>
      <c r="F1499" s="215">
        <v>30</v>
      </c>
      <c r="G1499" s="215">
        <v>41</v>
      </c>
      <c r="H1499" s="215">
        <v>12</v>
      </c>
      <c r="I1499" s="215">
        <v>16</v>
      </c>
      <c r="J1499" s="215">
        <v>47</v>
      </c>
      <c r="K1499" s="61">
        <v>1</v>
      </c>
      <c r="L1499" t="s">
        <v>154</v>
      </c>
    </row>
    <row r="1500" spans="1:12" outlineLevel="1" x14ac:dyDescent="0.25">
      <c r="A1500" s="52">
        <f t="shared" si="123"/>
        <v>59</v>
      </c>
      <c r="B1500" s="64" t="str">
        <f t="shared" si="124"/>
        <v/>
      </c>
      <c r="C1500" s="62">
        <f t="shared" si="121"/>
        <v>2</v>
      </c>
      <c r="D1500" s="62" t="str">
        <f t="shared" si="122"/>
        <v>D</v>
      </c>
      <c r="E1500" s="215">
        <v>15</v>
      </c>
      <c r="F1500" s="215">
        <v>29</v>
      </c>
      <c r="G1500" s="215">
        <v>42</v>
      </c>
      <c r="H1500" s="215">
        <v>35</v>
      </c>
      <c r="I1500" s="215">
        <v>48</v>
      </c>
      <c r="J1500" s="215">
        <v>54</v>
      </c>
      <c r="K1500" s="61">
        <v>2</v>
      </c>
      <c r="L1500" t="s">
        <v>154</v>
      </c>
    </row>
    <row r="1501" spans="1:12" x14ac:dyDescent="0.25">
      <c r="A1501" s="52">
        <f t="shared" si="123"/>
        <v>59</v>
      </c>
      <c r="B1501" s="64" t="str">
        <f t="shared" si="124"/>
        <v/>
      </c>
      <c r="C1501" s="62">
        <f t="shared" si="121"/>
        <v>3</v>
      </c>
      <c r="D1501" s="62" t="str">
        <f t="shared" si="122"/>
        <v>D</v>
      </c>
      <c r="E1501" s="215">
        <v>28</v>
      </c>
      <c r="F1501" s="215">
        <v>51</v>
      </c>
      <c r="G1501" s="215">
        <v>1</v>
      </c>
      <c r="H1501" s="215">
        <v>9</v>
      </c>
      <c r="I1501" s="215">
        <v>22</v>
      </c>
      <c r="J1501" s="215">
        <v>55</v>
      </c>
      <c r="K1501" s="61">
        <v>3</v>
      </c>
      <c r="L1501" t="s">
        <v>154</v>
      </c>
    </row>
    <row r="1502" spans="1:12" outlineLevel="1" x14ac:dyDescent="0.25">
      <c r="A1502" s="52">
        <f t="shared" si="123"/>
        <v>59</v>
      </c>
      <c r="B1502" s="64" t="str">
        <f t="shared" si="124"/>
        <v/>
      </c>
      <c r="C1502" s="62">
        <f t="shared" si="121"/>
        <v>4</v>
      </c>
      <c r="D1502" s="62" t="str">
        <f t="shared" si="122"/>
        <v>D</v>
      </c>
      <c r="E1502" s="215">
        <v>13</v>
      </c>
      <c r="F1502" s="215">
        <v>26</v>
      </c>
      <c r="G1502" s="215">
        <v>10</v>
      </c>
      <c r="H1502" s="215">
        <v>19</v>
      </c>
      <c r="I1502" s="215">
        <v>32</v>
      </c>
      <c r="J1502" s="215">
        <v>59</v>
      </c>
      <c r="K1502" s="61">
        <v>4</v>
      </c>
      <c r="L1502" t="s">
        <v>154</v>
      </c>
    </row>
    <row r="1503" spans="1:12" outlineLevel="1" x14ac:dyDescent="0.25">
      <c r="A1503" s="52">
        <f t="shared" si="123"/>
        <v>59</v>
      </c>
      <c r="B1503" s="64" t="str">
        <f t="shared" si="124"/>
        <v/>
      </c>
      <c r="C1503" s="62">
        <f t="shared" si="121"/>
        <v>5</v>
      </c>
      <c r="D1503" s="62" t="str">
        <f t="shared" si="122"/>
        <v>D</v>
      </c>
      <c r="E1503" s="215">
        <v>17</v>
      </c>
      <c r="F1503" s="215">
        <v>49</v>
      </c>
      <c r="G1503" s="215">
        <v>14</v>
      </c>
      <c r="H1503" s="215">
        <v>23</v>
      </c>
      <c r="I1503" s="215">
        <v>36</v>
      </c>
      <c r="J1503" s="215">
        <v>58</v>
      </c>
      <c r="K1503" s="61">
        <v>5</v>
      </c>
      <c r="L1503" t="s">
        <v>154</v>
      </c>
    </row>
    <row r="1504" spans="1:12" outlineLevel="1" x14ac:dyDescent="0.25">
      <c r="A1504" s="52">
        <f t="shared" si="123"/>
        <v>59</v>
      </c>
      <c r="B1504" s="64" t="str">
        <f t="shared" si="124"/>
        <v/>
      </c>
      <c r="C1504" s="62">
        <f t="shared" si="121"/>
        <v>6</v>
      </c>
      <c r="D1504" s="62" t="str">
        <f t="shared" si="122"/>
        <v>D</v>
      </c>
      <c r="E1504" s="215">
        <v>27</v>
      </c>
      <c r="F1504" s="215">
        <v>40</v>
      </c>
      <c r="G1504" s="215">
        <v>45</v>
      </c>
      <c r="H1504" s="215">
        <v>21</v>
      </c>
      <c r="I1504" s="215">
        <v>34</v>
      </c>
      <c r="J1504" s="215">
        <v>7</v>
      </c>
      <c r="K1504" s="61">
        <v>6</v>
      </c>
      <c r="L1504" t="s">
        <v>154</v>
      </c>
    </row>
    <row r="1505" spans="1:13" outlineLevel="1" x14ac:dyDescent="0.25">
      <c r="A1505" s="52">
        <f t="shared" si="123"/>
        <v>59</v>
      </c>
      <c r="B1505" s="64" t="str">
        <f t="shared" si="124"/>
        <v/>
      </c>
      <c r="C1505" s="62">
        <f t="shared" si="121"/>
        <v>7</v>
      </c>
      <c r="D1505" s="62" t="str">
        <f t="shared" si="122"/>
        <v>D</v>
      </c>
      <c r="E1505" s="215">
        <v>25</v>
      </c>
      <c r="F1505" s="215">
        <v>38</v>
      </c>
      <c r="G1505" s="215">
        <v>56</v>
      </c>
      <c r="H1505" s="215">
        <v>31</v>
      </c>
      <c r="I1505" s="215">
        <v>44</v>
      </c>
      <c r="J1505" s="215">
        <v>3</v>
      </c>
      <c r="K1505" s="61">
        <v>7</v>
      </c>
      <c r="L1505" t="s">
        <v>154</v>
      </c>
    </row>
    <row r="1506" spans="1:13" outlineLevel="1" x14ac:dyDescent="0.25">
      <c r="A1506" s="52">
        <f t="shared" si="123"/>
        <v>59</v>
      </c>
      <c r="B1506" s="64" t="str">
        <f t="shared" si="124"/>
        <v/>
      </c>
      <c r="C1506" s="62">
        <f t="shared" si="121"/>
        <v>8</v>
      </c>
      <c r="D1506" s="62" t="str">
        <f t="shared" si="122"/>
        <v>D</v>
      </c>
      <c r="E1506" s="215">
        <v>5</v>
      </c>
      <c r="F1506" s="215">
        <v>18</v>
      </c>
      <c r="G1506" s="215">
        <v>57</v>
      </c>
      <c r="H1506" s="215">
        <v>11</v>
      </c>
      <c r="I1506" s="215">
        <v>24</v>
      </c>
      <c r="J1506" s="215">
        <v>20</v>
      </c>
      <c r="K1506" s="61">
        <v>8</v>
      </c>
      <c r="L1506" t="s">
        <v>154</v>
      </c>
    </row>
    <row r="1507" spans="1:13" outlineLevel="1" x14ac:dyDescent="0.25">
      <c r="A1507" s="52">
        <f t="shared" si="123"/>
        <v>59</v>
      </c>
      <c r="B1507" s="64" t="str">
        <f t="shared" si="124"/>
        <v/>
      </c>
      <c r="C1507" s="62">
        <f t="shared" si="121"/>
        <v>9</v>
      </c>
      <c r="D1507" s="62" t="str">
        <f t="shared" si="122"/>
        <v>D</v>
      </c>
      <c r="E1507" s="215">
        <v>33</v>
      </c>
      <c r="F1507" s="215">
        <v>46</v>
      </c>
      <c r="G1507" s="215">
        <v>53</v>
      </c>
      <c r="H1507" s="215">
        <v>4</v>
      </c>
      <c r="I1507" s="215">
        <v>39</v>
      </c>
      <c r="J1507" s="215"/>
      <c r="K1507" s="61">
        <v>9</v>
      </c>
      <c r="L1507" t="s">
        <v>154</v>
      </c>
    </row>
    <row r="1508" spans="1:13" ht="15.75" outlineLevel="1" thickBot="1" x14ac:dyDescent="0.3">
      <c r="A1508" s="52">
        <f t="shared" si="123"/>
        <v>59</v>
      </c>
      <c r="B1508" s="64" t="str">
        <f t="shared" si="124"/>
        <v/>
      </c>
      <c r="C1508" s="62">
        <f t="shared" si="121"/>
        <v>10</v>
      </c>
      <c r="D1508" s="62" t="str">
        <f t="shared" si="122"/>
        <v>D</v>
      </c>
      <c r="E1508" s="215">
        <v>2</v>
      </c>
      <c r="F1508" s="215">
        <v>37</v>
      </c>
      <c r="G1508" s="215">
        <v>52</v>
      </c>
      <c r="H1508" s="215">
        <v>8</v>
      </c>
      <c r="I1508" s="215">
        <v>43</v>
      </c>
      <c r="J1508" s="215">
        <v>50</v>
      </c>
      <c r="K1508" s="61">
        <v>10</v>
      </c>
      <c r="L1508" t="s">
        <v>154</v>
      </c>
    </row>
    <row r="1509" spans="1:13" ht="15.75" outlineLevel="1" thickTop="1" x14ac:dyDescent="0.25">
      <c r="A1509" s="52">
        <v>60</v>
      </c>
      <c r="B1509" s="52" t="str">
        <f t="shared" si="124"/>
        <v/>
      </c>
      <c r="C1509" s="58">
        <f t="shared" si="121"/>
        <v>1</v>
      </c>
      <c r="D1509" s="58" t="str">
        <f t="shared" si="122"/>
        <v>A</v>
      </c>
      <c r="E1509" s="127">
        <v>21</v>
      </c>
      <c r="F1509" s="127">
        <v>2</v>
      </c>
      <c r="G1509" s="127">
        <v>60</v>
      </c>
      <c r="H1509" s="127">
        <v>3</v>
      </c>
      <c r="I1509" s="127">
        <v>24</v>
      </c>
      <c r="J1509" s="127">
        <v>58</v>
      </c>
      <c r="K1509" s="61">
        <v>1</v>
      </c>
      <c r="L1509" t="s">
        <v>151</v>
      </c>
      <c r="M1509" s="186" t="s">
        <v>281</v>
      </c>
    </row>
    <row r="1510" spans="1:13" outlineLevel="1" x14ac:dyDescent="0.25">
      <c r="A1510" s="52">
        <f t="shared" si="123"/>
        <v>60</v>
      </c>
      <c r="B1510" s="52" t="str">
        <f t="shared" si="124"/>
        <v/>
      </c>
      <c r="C1510" s="58">
        <f t="shared" ref="C1510:C1548" si="125">K1510</f>
        <v>2</v>
      </c>
      <c r="D1510" s="58" t="str">
        <f t="shared" ref="D1510:D1548" si="126">IF(C1510="","",L1510)</f>
        <v>A</v>
      </c>
      <c r="E1510" s="127">
        <v>45</v>
      </c>
      <c r="F1510" s="127">
        <v>6</v>
      </c>
      <c r="G1510" s="127">
        <v>54</v>
      </c>
      <c r="H1510" s="127">
        <v>7</v>
      </c>
      <c r="I1510" s="127">
        <v>8</v>
      </c>
      <c r="J1510" s="127">
        <v>41</v>
      </c>
      <c r="K1510" s="61">
        <v>2</v>
      </c>
      <c r="L1510" t="s">
        <v>151</v>
      </c>
    </row>
    <row r="1511" spans="1:13" outlineLevel="1" x14ac:dyDescent="0.25">
      <c r="A1511" s="52">
        <f t="shared" si="123"/>
        <v>60</v>
      </c>
      <c r="B1511" s="52" t="str">
        <f t="shared" si="124"/>
        <v/>
      </c>
      <c r="C1511" s="58">
        <f t="shared" si="125"/>
        <v>3</v>
      </c>
      <c r="D1511" s="58" t="str">
        <f t="shared" si="126"/>
        <v>A</v>
      </c>
      <c r="E1511" s="127">
        <v>9</v>
      </c>
      <c r="F1511" s="127">
        <v>10</v>
      </c>
      <c r="G1511" s="127">
        <v>42</v>
      </c>
      <c r="H1511" s="127">
        <v>11</v>
      </c>
      <c r="I1511" s="127">
        <v>12</v>
      </c>
      <c r="J1511" s="127">
        <v>5</v>
      </c>
      <c r="K1511" s="61">
        <v>3</v>
      </c>
      <c r="L1511" t="s">
        <v>151</v>
      </c>
    </row>
    <row r="1512" spans="1:13" outlineLevel="1" x14ac:dyDescent="0.25">
      <c r="A1512" s="52">
        <f t="shared" si="123"/>
        <v>60</v>
      </c>
      <c r="B1512" s="52" t="str">
        <f t="shared" si="124"/>
        <v/>
      </c>
      <c r="C1512" s="58">
        <f t="shared" si="125"/>
        <v>4</v>
      </c>
      <c r="D1512" s="58" t="str">
        <f t="shared" si="126"/>
        <v>A</v>
      </c>
      <c r="E1512" s="127">
        <v>13</v>
      </c>
      <c r="F1512" s="127">
        <v>14</v>
      </c>
      <c r="G1512" s="127">
        <v>46</v>
      </c>
      <c r="H1512" s="127">
        <v>15</v>
      </c>
      <c r="I1512" s="127">
        <v>16</v>
      </c>
      <c r="J1512" s="127">
        <v>49</v>
      </c>
      <c r="K1512" s="61">
        <v>4</v>
      </c>
      <c r="L1512" t="s">
        <v>151</v>
      </c>
    </row>
    <row r="1513" spans="1:13" outlineLevel="1" x14ac:dyDescent="0.25">
      <c r="A1513" s="52">
        <f t="shared" si="123"/>
        <v>60</v>
      </c>
      <c r="B1513" s="52" t="str">
        <f t="shared" si="124"/>
        <v/>
      </c>
      <c r="C1513" s="58">
        <f t="shared" si="125"/>
        <v>5</v>
      </c>
      <c r="D1513" s="58" t="str">
        <f t="shared" si="126"/>
        <v>A</v>
      </c>
      <c r="E1513" s="127">
        <v>17</v>
      </c>
      <c r="F1513" s="127">
        <v>18</v>
      </c>
      <c r="G1513" s="127">
        <v>50</v>
      </c>
      <c r="H1513" s="127">
        <v>19</v>
      </c>
      <c r="I1513" s="127">
        <v>20</v>
      </c>
      <c r="J1513" s="127">
        <v>59</v>
      </c>
      <c r="K1513" s="61">
        <v>5</v>
      </c>
      <c r="L1513" t="s">
        <v>151</v>
      </c>
    </row>
    <row r="1514" spans="1:13" outlineLevel="1" x14ac:dyDescent="0.25">
      <c r="A1514" s="52">
        <f t="shared" si="123"/>
        <v>60</v>
      </c>
      <c r="B1514" s="52" t="str">
        <f t="shared" si="124"/>
        <v/>
      </c>
      <c r="C1514" s="58">
        <f t="shared" si="125"/>
        <v>6</v>
      </c>
      <c r="D1514" s="58" t="str">
        <f t="shared" si="126"/>
        <v>A</v>
      </c>
      <c r="E1514" s="127">
        <v>1</v>
      </c>
      <c r="F1514" s="127">
        <v>22</v>
      </c>
      <c r="G1514" s="127">
        <v>57</v>
      </c>
      <c r="H1514" s="127">
        <v>23</v>
      </c>
      <c r="I1514" s="127">
        <v>4</v>
      </c>
      <c r="J1514" s="127">
        <v>56</v>
      </c>
      <c r="K1514" s="61">
        <v>6</v>
      </c>
      <c r="L1514" t="s">
        <v>151</v>
      </c>
    </row>
    <row r="1515" spans="1:13" outlineLevel="1" x14ac:dyDescent="0.25">
      <c r="A1515" s="52">
        <f t="shared" si="123"/>
        <v>60</v>
      </c>
      <c r="B1515" s="52" t="str">
        <f t="shared" si="124"/>
        <v/>
      </c>
      <c r="C1515" s="58">
        <f t="shared" si="125"/>
        <v>7</v>
      </c>
      <c r="D1515" s="58" t="str">
        <f t="shared" si="126"/>
        <v>A</v>
      </c>
      <c r="E1515" s="127">
        <v>25</v>
      </c>
      <c r="F1515" s="127">
        <v>26</v>
      </c>
      <c r="G1515" s="127">
        <v>53</v>
      </c>
      <c r="H1515" s="127">
        <v>27</v>
      </c>
      <c r="I1515" s="127">
        <v>28</v>
      </c>
      <c r="J1515" s="127">
        <v>55</v>
      </c>
      <c r="K1515" s="61">
        <v>7</v>
      </c>
      <c r="L1515" t="s">
        <v>151</v>
      </c>
    </row>
    <row r="1516" spans="1:13" outlineLevel="1" x14ac:dyDescent="0.25">
      <c r="A1516" s="52">
        <f t="shared" si="123"/>
        <v>60</v>
      </c>
      <c r="B1516" s="52" t="str">
        <f t="shared" si="124"/>
        <v/>
      </c>
      <c r="C1516" s="58">
        <f t="shared" si="125"/>
        <v>8</v>
      </c>
      <c r="D1516" s="58" t="str">
        <f t="shared" si="126"/>
        <v>A</v>
      </c>
      <c r="E1516" s="127">
        <v>29</v>
      </c>
      <c r="F1516" s="127">
        <v>30</v>
      </c>
      <c r="G1516" s="127">
        <v>43</v>
      </c>
      <c r="H1516" s="127">
        <v>31</v>
      </c>
      <c r="I1516" s="127">
        <v>32</v>
      </c>
      <c r="J1516" s="127">
        <v>44</v>
      </c>
      <c r="K1516" s="61">
        <v>8</v>
      </c>
      <c r="L1516" t="s">
        <v>151</v>
      </c>
    </row>
    <row r="1517" spans="1:13" outlineLevel="1" x14ac:dyDescent="0.25">
      <c r="A1517" s="52">
        <f t="shared" si="123"/>
        <v>60</v>
      </c>
      <c r="B1517" s="52" t="str">
        <f t="shared" si="124"/>
        <v/>
      </c>
      <c r="C1517" s="58">
        <f t="shared" si="125"/>
        <v>9</v>
      </c>
      <c r="D1517" s="58" t="str">
        <f t="shared" si="126"/>
        <v>A</v>
      </c>
      <c r="E1517" s="127">
        <v>33</v>
      </c>
      <c r="F1517" s="127">
        <v>34</v>
      </c>
      <c r="G1517" s="127">
        <v>47</v>
      </c>
      <c r="H1517" s="127">
        <v>35</v>
      </c>
      <c r="I1517" s="127">
        <v>36</v>
      </c>
      <c r="J1517" s="127">
        <v>48</v>
      </c>
      <c r="K1517" s="61">
        <v>9</v>
      </c>
      <c r="L1517" t="s">
        <v>151</v>
      </c>
    </row>
    <row r="1518" spans="1:13" outlineLevel="1" x14ac:dyDescent="0.25">
      <c r="A1518" s="52">
        <f t="shared" si="123"/>
        <v>60</v>
      </c>
      <c r="B1518" s="52" t="str">
        <f t="shared" si="124"/>
        <v/>
      </c>
      <c r="C1518" s="58">
        <f t="shared" si="125"/>
        <v>10</v>
      </c>
      <c r="D1518" s="58" t="str">
        <f t="shared" si="126"/>
        <v>A</v>
      </c>
      <c r="E1518" s="127">
        <v>37</v>
      </c>
      <c r="F1518" s="127">
        <v>38</v>
      </c>
      <c r="G1518" s="127">
        <v>51</v>
      </c>
      <c r="H1518" s="127">
        <v>39</v>
      </c>
      <c r="I1518" s="127">
        <v>40</v>
      </c>
      <c r="J1518" s="127">
        <v>52</v>
      </c>
      <c r="K1518" s="61">
        <v>10</v>
      </c>
      <c r="L1518" t="s">
        <v>151</v>
      </c>
    </row>
    <row r="1519" spans="1:13" outlineLevel="1" x14ac:dyDescent="0.25">
      <c r="A1519" s="52">
        <f>A1518</f>
        <v>60</v>
      </c>
      <c r="B1519" s="52" t="str">
        <f t="shared" si="124"/>
        <v/>
      </c>
      <c r="C1519" s="58">
        <f t="shared" si="125"/>
        <v>1</v>
      </c>
      <c r="D1519" s="58" t="str">
        <f t="shared" si="126"/>
        <v>B</v>
      </c>
      <c r="E1519" s="127">
        <v>1</v>
      </c>
      <c r="F1519" s="127">
        <v>46</v>
      </c>
      <c r="G1519" s="127">
        <v>33</v>
      </c>
      <c r="H1519" s="127">
        <v>11</v>
      </c>
      <c r="I1519" s="127">
        <v>16</v>
      </c>
      <c r="J1519" s="127">
        <v>55</v>
      </c>
      <c r="K1519" s="61">
        <v>1</v>
      </c>
      <c r="L1519" t="s">
        <v>152</v>
      </c>
    </row>
    <row r="1520" spans="1:13" outlineLevel="1" x14ac:dyDescent="0.25">
      <c r="A1520" s="52">
        <f t="shared" si="123"/>
        <v>60</v>
      </c>
      <c r="B1520" s="52" t="str">
        <f t="shared" si="124"/>
        <v/>
      </c>
      <c r="C1520" s="58">
        <f t="shared" si="125"/>
        <v>2</v>
      </c>
      <c r="D1520" s="58" t="str">
        <f t="shared" si="126"/>
        <v>B</v>
      </c>
      <c r="E1520" s="127">
        <v>25</v>
      </c>
      <c r="F1520" s="127">
        <v>30</v>
      </c>
      <c r="G1520" s="127">
        <v>4</v>
      </c>
      <c r="H1520" s="127">
        <v>15</v>
      </c>
      <c r="I1520" s="127">
        <v>20</v>
      </c>
      <c r="J1520" s="127">
        <v>51</v>
      </c>
      <c r="K1520" s="61">
        <v>2</v>
      </c>
      <c r="L1520" t="s">
        <v>152</v>
      </c>
    </row>
    <row r="1521" spans="1:12" outlineLevel="1" x14ac:dyDescent="0.25">
      <c r="A1521" s="52">
        <f t="shared" si="123"/>
        <v>60</v>
      </c>
      <c r="B1521" s="52" t="str">
        <f t="shared" si="124"/>
        <v/>
      </c>
      <c r="C1521" s="58">
        <f t="shared" si="125"/>
        <v>3</v>
      </c>
      <c r="D1521" s="58" t="str">
        <f t="shared" si="126"/>
        <v>B</v>
      </c>
      <c r="E1521" s="127">
        <v>9</v>
      </c>
      <c r="F1521" s="127">
        <v>14</v>
      </c>
      <c r="G1521" s="127">
        <v>45</v>
      </c>
      <c r="H1521" s="127">
        <v>19</v>
      </c>
      <c r="I1521" s="127">
        <v>24</v>
      </c>
      <c r="J1521" s="127">
        <v>6</v>
      </c>
      <c r="K1521" s="61">
        <v>3</v>
      </c>
      <c r="L1521" t="s">
        <v>152</v>
      </c>
    </row>
    <row r="1522" spans="1:12" outlineLevel="1" x14ac:dyDescent="0.25">
      <c r="A1522" s="52">
        <f t="shared" si="123"/>
        <v>60</v>
      </c>
      <c r="B1522" s="52" t="str">
        <f t="shared" si="124"/>
        <v/>
      </c>
      <c r="C1522" s="58">
        <f t="shared" si="125"/>
        <v>4</v>
      </c>
      <c r="D1522" s="58" t="str">
        <f t="shared" si="126"/>
        <v>B</v>
      </c>
      <c r="E1522" s="127">
        <v>13</v>
      </c>
      <c r="F1522" s="127">
        <v>18</v>
      </c>
      <c r="G1522" s="127">
        <v>2</v>
      </c>
      <c r="H1522" s="127">
        <v>23</v>
      </c>
      <c r="I1522" s="127">
        <v>28</v>
      </c>
      <c r="J1522" s="127">
        <v>8</v>
      </c>
      <c r="K1522" s="61">
        <v>4</v>
      </c>
      <c r="L1522" t="s">
        <v>152</v>
      </c>
    </row>
    <row r="1523" spans="1:12" outlineLevel="1" x14ac:dyDescent="0.25">
      <c r="A1523" s="52">
        <f t="shared" si="123"/>
        <v>60</v>
      </c>
      <c r="B1523" s="52" t="str">
        <f t="shared" si="124"/>
        <v/>
      </c>
      <c r="C1523" s="58">
        <f t="shared" si="125"/>
        <v>5</v>
      </c>
      <c r="D1523" s="58" t="str">
        <f t="shared" si="126"/>
        <v>B</v>
      </c>
      <c r="E1523" s="127">
        <v>17</v>
      </c>
      <c r="F1523" s="127">
        <v>22</v>
      </c>
      <c r="G1523" s="127">
        <v>54</v>
      </c>
      <c r="H1523" s="127">
        <v>27</v>
      </c>
      <c r="I1523" s="127">
        <v>32</v>
      </c>
      <c r="J1523" s="127">
        <v>12</v>
      </c>
      <c r="K1523" s="61">
        <v>5</v>
      </c>
      <c r="L1523" t="s">
        <v>152</v>
      </c>
    </row>
    <row r="1524" spans="1:12" outlineLevel="1" x14ac:dyDescent="0.25">
      <c r="A1524" s="52">
        <f t="shared" si="123"/>
        <v>60</v>
      </c>
      <c r="B1524" s="52" t="str">
        <f t="shared" si="124"/>
        <v/>
      </c>
      <c r="C1524" s="58">
        <f t="shared" si="125"/>
        <v>6</v>
      </c>
      <c r="D1524" s="58" t="str">
        <f t="shared" si="126"/>
        <v>B</v>
      </c>
      <c r="E1524" s="127">
        <v>21</v>
      </c>
      <c r="F1524" s="127">
        <v>26</v>
      </c>
      <c r="G1524" s="127">
        <v>59</v>
      </c>
      <c r="H1524" s="127">
        <v>31</v>
      </c>
      <c r="I1524" s="127">
        <v>36</v>
      </c>
      <c r="J1524" s="127">
        <v>60</v>
      </c>
      <c r="K1524" s="61">
        <v>6</v>
      </c>
      <c r="L1524" t="s">
        <v>152</v>
      </c>
    </row>
    <row r="1525" spans="1:12" outlineLevel="1" x14ac:dyDescent="0.25">
      <c r="A1525" s="52">
        <f t="shared" si="123"/>
        <v>60</v>
      </c>
      <c r="B1525" s="52" t="str">
        <f t="shared" si="124"/>
        <v/>
      </c>
      <c r="C1525" s="58">
        <f t="shared" si="125"/>
        <v>7</v>
      </c>
      <c r="D1525" s="58" t="str">
        <f t="shared" si="126"/>
        <v>B</v>
      </c>
      <c r="E1525" s="127">
        <v>5</v>
      </c>
      <c r="F1525" s="127">
        <v>10</v>
      </c>
      <c r="G1525" s="127">
        <v>50</v>
      </c>
      <c r="H1525" s="127">
        <v>35</v>
      </c>
      <c r="I1525" s="127">
        <v>40</v>
      </c>
      <c r="J1525" s="127">
        <v>58</v>
      </c>
      <c r="K1525" s="61">
        <v>7</v>
      </c>
      <c r="L1525" t="s">
        <v>152</v>
      </c>
    </row>
    <row r="1526" spans="1:12" outlineLevel="1" x14ac:dyDescent="0.25">
      <c r="A1526" s="52">
        <f t="shared" si="123"/>
        <v>60</v>
      </c>
      <c r="B1526" s="52" t="str">
        <f t="shared" si="124"/>
        <v/>
      </c>
      <c r="C1526" s="58">
        <f t="shared" si="125"/>
        <v>8</v>
      </c>
      <c r="D1526" s="58" t="str">
        <f t="shared" si="126"/>
        <v>B</v>
      </c>
      <c r="E1526" s="127">
        <v>29</v>
      </c>
      <c r="F1526" s="127">
        <v>34</v>
      </c>
      <c r="G1526" s="127">
        <v>49</v>
      </c>
      <c r="H1526" s="127">
        <v>39</v>
      </c>
      <c r="I1526" s="127">
        <v>44</v>
      </c>
      <c r="J1526" s="127">
        <v>41</v>
      </c>
      <c r="K1526" s="61">
        <v>8</v>
      </c>
      <c r="L1526" t="s">
        <v>152</v>
      </c>
    </row>
    <row r="1527" spans="1:12" outlineLevel="1" x14ac:dyDescent="0.25">
      <c r="A1527" s="52">
        <f t="shared" si="123"/>
        <v>60</v>
      </c>
      <c r="B1527" s="52" t="str">
        <f t="shared" si="124"/>
        <v/>
      </c>
      <c r="C1527" s="58">
        <f t="shared" si="125"/>
        <v>9</v>
      </c>
      <c r="D1527" s="58" t="str">
        <f t="shared" si="126"/>
        <v>B</v>
      </c>
      <c r="E1527" s="127">
        <v>53</v>
      </c>
      <c r="F1527" s="127">
        <v>38</v>
      </c>
      <c r="G1527" s="127">
        <v>56</v>
      </c>
      <c r="H1527" s="127">
        <v>43</v>
      </c>
      <c r="I1527" s="127">
        <v>48</v>
      </c>
      <c r="J1527" s="127">
        <v>3</v>
      </c>
      <c r="K1527" s="61">
        <v>9</v>
      </c>
      <c r="L1527" t="s">
        <v>152</v>
      </c>
    </row>
    <row r="1528" spans="1:12" outlineLevel="1" x14ac:dyDescent="0.25">
      <c r="A1528" s="52">
        <f t="shared" si="123"/>
        <v>60</v>
      </c>
      <c r="B1528" s="52" t="str">
        <f t="shared" si="124"/>
        <v/>
      </c>
      <c r="C1528" s="58">
        <f t="shared" si="125"/>
        <v>10</v>
      </c>
      <c r="D1528" s="58" t="str">
        <f t="shared" si="126"/>
        <v>B</v>
      </c>
      <c r="E1528" s="127">
        <v>37</v>
      </c>
      <c r="F1528" s="127">
        <v>42</v>
      </c>
      <c r="G1528" s="127">
        <v>57</v>
      </c>
      <c r="H1528" s="127">
        <v>47</v>
      </c>
      <c r="I1528" s="127">
        <v>52</v>
      </c>
      <c r="J1528" s="127">
        <v>7</v>
      </c>
      <c r="K1528" s="61">
        <v>10</v>
      </c>
      <c r="L1528" t="s">
        <v>152</v>
      </c>
    </row>
    <row r="1529" spans="1:12" outlineLevel="1" x14ac:dyDescent="0.25">
      <c r="A1529" s="52">
        <f>A1528</f>
        <v>60</v>
      </c>
      <c r="B1529" s="52" t="str">
        <f t="shared" si="124"/>
        <v/>
      </c>
      <c r="C1529" s="58">
        <f t="shared" si="125"/>
        <v>1</v>
      </c>
      <c r="D1529" s="58" t="str">
        <f t="shared" si="126"/>
        <v>C</v>
      </c>
      <c r="E1529" s="127">
        <v>26</v>
      </c>
      <c r="F1529" s="127">
        <v>10</v>
      </c>
      <c r="G1529" s="127">
        <v>34</v>
      </c>
      <c r="H1529" s="127">
        <v>9</v>
      </c>
      <c r="I1529" s="127">
        <v>19</v>
      </c>
      <c r="J1529" s="127">
        <v>57</v>
      </c>
      <c r="K1529" s="61">
        <v>1</v>
      </c>
      <c r="L1529" t="s">
        <v>153</v>
      </c>
    </row>
    <row r="1530" spans="1:12" outlineLevel="1" x14ac:dyDescent="0.25">
      <c r="A1530" s="52">
        <f t="shared" si="123"/>
        <v>60</v>
      </c>
      <c r="B1530" s="52" t="str">
        <f t="shared" si="124"/>
        <v/>
      </c>
      <c r="C1530" s="58">
        <f t="shared" si="125"/>
        <v>2</v>
      </c>
      <c r="D1530" s="58" t="str">
        <f t="shared" si="126"/>
        <v>C</v>
      </c>
      <c r="E1530" s="127">
        <v>5</v>
      </c>
      <c r="F1530" s="127">
        <v>14</v>
      </c>
      <c r="G1530" s="127">
        <v>53</v>
      </c>
      <c r="H1530" s="127">
        <v>12</v>
      </c>
      <c r="I1530" s="127">
        <v>23</v>
      </c>
      <c r="J1530" s="127">
        <v>56</v>
      </c>
      <c r="K1530" s="61">
        <v>2</v>
      </c>
      <c r="L1530" t="s">
        <v>153</v>
      </c>
    </row>
    <row r="1531" spans="1:12" outlineLevel="1" x14ac:dyDescent="0.25">
      <c r="A1531" s="52">
        <f t="shared" si="123"/>
        <v>60</v>
      </c>
      <c r="B1531" s="52" t="str">
        <f t="shared" si="124"/>
        <v/>
      </c>
      <c r="C1531" s="58">
        <f t="shared" si="125"/>
        <v>3</v>
      </c>
      <c r="D1531" s="58" t="str">
        <f t="shared" si="126"/>
        <v>C</v>
      </c>
      <c r="E1531" s="127">
        <v>8</v>
      </c>
      <c r="F1531" s="127">
        <v>18</v>
      </c>
      <c r="G1531" s="127">
        <v>41</v>
      </c>
      <c r="H1531" s="127">
        <v>16</v>
      </c>
      <c r="I1531" s="127">
        <v>27</v>
      </c>
      <c r="J1531" s="127">
        <v>59</v>
      </c>
      <c r="K1531" s="61">
        <v>3</v>
      </c>
      <c r="L1531" t="s">
        <v>153</v>
      </c>
    </row>
    <row r="1532" spans="1:12" outlineLevel="1" x14ac:dyDescent="0.25">
      <c r="A1532" s="52">
        <f t="shared" si="123"/>
        <v>60</v>
      </c>
      <c r="B1532" s="52" t="str">
        <f t="shared" si="124"/>
        <v/>
      </c>
      <c r="C1532" s="58">
        <f t="shared" si="125"/>
        <v>4</v>
      </c>
      <c r="D1532" s="58" t="str">
        <f t="shared" si="126"/>
        <v>C</v>
      </c>
      <c r="E1532" s="127">
        <v>13</v>
      </c>
      <c r="F1532" s="127">
        <v>22</v>
      </c>
      <c r="G1532" s="127">
        <v>2</v>
      </c>
      <c r="H1532" s="127">
        <v>20</v>
      </c>
      <c r="I1532" s="127">
        <v>31</v>
      </c>
      <c r="J1532" s="127">
        <v>7</v>
      </c>
      <c r="K1532" s="61">
        <v>4</v>
      </c>
      <c r="L1532" t="s">
        <v>153</v>
      </c>
    </row>
    <row r="1533" spans="1:12" outlineLevel="1" x14ac:dyDescent="0.25">
      <c r="A1533" s="52">
        <f t="shared" si="123"/>
        <v>60</v>
      </c>
      <c r="B1533" s="52" t="str">
        <f t="shared" si="124"/>
        <v/>
      </c>
      <c r="C1533" s="58">
        <f t="shared" si="125"/>
        <v>5</v>
      </c>
      <c r="D1533" s="58" t="str">
        <f t="shared" si="126"/>
        <v>C</v>
      </c>
      <c r="E1533" s="127">
        <v>17</v>
      </c>
      <c r="F1533" s="127">
        <v>1</v>
      </c>
      <c r="G1533" s="127">
        <v>6</v>
      </c>
      <c r="H1533" s="127">
        <v>24</v>
      </c>
      <c r="I1533" s="127">
        <v>35</v>
      </c>
      <c r="J1533" s="127">
        <v>11</v>
      </c>
      <c r="K1533" s="61">
        <v>5</v>
      </c>
      <c r="L1533" t="s">
        <v>153</v>
      </c>
    </row>
    <row r="1534" spans="1:12" outlineLevel="1" x14ac:dyDescent="0.25">
      <c r="A1534" s="52">
        <f t="shared" ref="A1534:A1548" si="127">A1533</f>
        <v>60</v>
      </c>
      <c r="B1534" s="52" t="str">
        <f t="shared" si="124"/>
        <v/>
      </c>
      <c r="C1534" s="58">
        <f t="shared" si="125"/>
        <v>6</v>
      </c>
      <c r="D1534" s="58" t="str">
        <f t="shared" si="126"/>
        <v>C</v>
      </c>
      <c r="E1534" s="127">
        <v>21</v>
      </c>
      <c r="F1534" s="127">
        <v>30</v>
      </c>
      <c r="G1534" s="127">
        <v>60</v>
      </c>
      <c r="H1534" s="127">
        <v>28</v>
      </c>
      <c r="I1534" s="127">
        <v>39</v>
      </c>
      <c r="J1534" s="127">
        <v>4</v>
      </c>
      <c r="K1534" s="61">
        <v>6</v>
      </c>
      <c r="L1534" t="s">
        <v>153</v>
      </c>
    </row>
    <row r="1535" spans="1:12" outlineLevel="1" x14ac:dyDescent="0.25">
      <c r="A1535" s="52">
        <f t="shared" si="127"/>
        <v>60</v>
      </c>
      <c r="B1535" s="52" t="str">
        <f t="shared" si="124"/>
        <v/>
      </c>
      <c r="C1535" s="58">
        <f t="shared" si="125"/>
        <v>7</v>
      </c>
      <c r="D1535" s="58" t="str">
        <f t="shared" si="126"/>
        <v>C</v>
      </c>
      <c r="E1535" s="127">
        <v>25</v>
      </c>
      <c r="F1535" s="127">
        <v>54</v>
      </c>
      <c r="G1535" s="127">
        <v>50</v>
      </c>
      <c r="H1535" s="127">
        <v>32</v>
      </c>
      <c r="I1535" s="127">
        <v>43</v>
      </c>
      <c r="J1535" s="127">
        <v>55</v>
      </c>
      <c r="K1535" s="61">
        <v>7</v>
      </c>
      <c r="L1535" t="s">
        <v>153</v>
      </c>
    </row>
    <row r="1536" spans="1:12" outlineLevel="1" x14ac:dyDescent="0.25">
      <c r="A1536" s="52">
        <f t="shared" si="127"/>
        <v>60</v>
      </c>
      <c r="B1536" s="52" t="str">
        <f t="shared" si="124"/>
        <v/>
      </c>
      <c r="C1536" s="58">
        <f t="shared" si="125"/>
        <v>8</v>
      </c>
      <c r="D1536" s="58" t="str">
        <f t="shared" si="126"/>
        <v>C</v>
      </c>
      <c r="E1536" s="127">
        <v>29</v>
      </c>
      <c r="F1536" s="127">
        <v>38</v>
      </c>
      <c r="G1536" s="127">
        <v>45</v>
      </c>
      <c r="H1536" s="127">
        <v>36</v>
      </c>
      <c r="I1536" s="127">
        <v>47</v>
      </c>
      <c r="J1536" s="127">
        <v>48</v>
      </c>
      <c r="K1536" s="61">
        <v>8</v>
      </c>
      <c r="L1536" t="s">
        <v>153</v>
      </c>
    </row>
    <row r="1537" spans="1:12" outlineLevel="1" x14ac:dyDescent="0.25">
      <c r="A1537" s="52">
        <f t="shared" si="127"/>
        <v>60</v>
      </c>
      <c r="B1537" s="52" t="str">
        <f t="shared" si="124"/>
        <v/>
      </c>
      <c r="C1537" s="58">
        <f t="shared" si="125"/>
        <v>9</v>
      </c>
      <c r="D1537" s="58" t="str">
        <f t="shared" si="126"/>
        <v>C</v>
      </c>
      <c r="E1537" s="127">
        <v>33</v>
      </c>
      <c r="F1537" s="127">
        <v>42</v>
      </c>
      <c r="G1537" s="127">
        <v>49</v>
      </c>
      <c r="H1537" s="127">
        <v>40</v>
      </c>
      <c r="I1537" s="127">
        <v>51</v>
      </c>
      <c r="J1537" s="127">
        <v>52</v>
      </c>
      <c r="K1537" s="61">
        <v>9</v>
      </c>
      <c r="L1537" t="s">
        <v>153</v>
      </c>
    </row>
    <row r="1538" spans="1:12" outlineLevel="1" x14ac:dyDescent="0.25">
      <c r="A1538" s="52">
        <f t="shared" si="127"/>
        <v>60</v>
      </c>
      <c r="B1538" s="52" t="str">
        <f t="shared" si="124"/>
        <v/>
      </c>
      <c r="C1538" s="58">
        <f t="shared" si="125"/>
        <v>10</v>
      </c>
      <c r="D1538" s="58" t="str">
        <f t="shared" si="126"/>
        <v>C</v>
      </c>
      <c r="E1538" s="127">
        <v>37</v>
      </c>
      <c r="F1538" s="127">
        <v>46</v>
      </c>
      <c r="G1538" s="127">
        <v>58</v>
      </c>
      <c r="H1538" s="127">
        <v>3</v>
      </c>
      <c r="I1538" s="127">
        <v>44</v>
      </c>
      <c r="J1538" s="127">
        <v>15</v>
      </c>
      <c r="K1538" s="61">
        <v>10</v>
      </c>
      <c r="L1538" t="s">
        <v>153</v>
      </c>
    </row>
    <row r="1539" spans="1:12" outlineLevel="1" x14ac:dyDescent="0.25">
      <c r="A1539" s="52">
        <f>A1538</f>
        <v>60</v>
      </c>
      <c r="B1539" s="52" t="str">
        <f t="shared" si="124"/>
        <v/>
      </c>
      <c r="C1539" s="58">
        <f t="shared" si="125"/>
        <v>1</v>
      </c>
      <c r="D1539" s="58" t="str">
        <f t="shared" si="126"/>
        <v>D</v>
      </c>
      <c r="E1539" s="127">
        <v>1</v>
      </c>
      <c r="F1539" s="127">
        <v>14</v>
      </c>
      <c r="G1539" s="127">
        <v>57</v>
      </c>
      <c r="H1539" s="127">
        <v>7</v>
      </c>
      <c r="I1539" s="127">
        <v>20</v>
      </c>
      <c r="J1539" s="127">
        <v>59</v>
      </c>
      <c r="K1539" s="61">
        <v>1</v>
      </c>
      <c r="L1539" t="s">
        <v>154</v>
      </c>
    </row>
    <row r="1540" spans="1:12" outlineLevel="1" x14ac:dyDescent="0.25">
      <c r="A1540" s="52">
        <f t="shared" si="127"/>
        <v>60</v>
      </c>
      <c r="B1540" s="52" t="str">
        <f t="shared" si="124"/>
        <v/>
      </c>
      <c r="C1540" s="58">
        <f t="shared" si="125"/>
        <v>2</v>
      </c>
      <c r="D1540" s="58" t="str">
        <f t="shared" si="126"/>
        <v>D</v>
      </c>
      <c r="E1540" s="127">
        <v>5</v>
      </c>
      <c r="F1540" s="127">
        <v>18</v>
      </c>
      <c r="G1540" s="127">
        <v>58</v>
      </c>
      <c r="H1540" s="127">
        <v>11</v>
      </c>
      <c r="I1540" s="127">
        <v>24</v>
      </c>
      <c r="J1540" s="127">
        <v>60</v>
      </c>
      <c r="K1540" s="61">
        <v>2</v>
      </c>
      <c r="L1540" t="s">
        <v>154</v>
      </c>
    </row>
    <row r="1541" spans="1:12" outlineLevel="1" x14ac:dyDescent="0.25">
      <c r="A1541" s="52">
        <f t="shared" si="127"/>
        <v>60</v>
      </c>
      <c r="B1541" s="52" t="str">
        <f t="shared" ref="B1541:B1548" si="128">IF(A1541&lt;&gt;$B$3,"",$B$3&amp;"-"&amp;D1541&amp;"-"&amp;C1541)</f>
        <v/>
      </c>
      <c r="C1541" s="58">
        <f t="shared" si="125"/>
        <v>3</v>
      </c>
      <c r="D1541" s="58" t="str">
        <f t="shared" si="126"/>
        <v>D</v>
      </c>
      <c r="E1541" s="127">
        <v>15</v>
      </c>
      <c r="F1541" s="127">
        <v>28</v>
      </c>
      <c r="G1541" s="127">
        <v>54</v>
      </c>
      <c r="H1541" s="127">
        <v>9</v>
      </c>
      <c r="I1541" s="127">
        <v>22</v>
      </c>
      <c r="J1541" s="127">
        <v>56</v>
      </c>
      <c r="K1541" s="61">
        <v>3</v>
      </c>
      <c r="L1541" t="s">
        <v>154</v>
      </c>
    </row>
    <row r="1542" spans="1:12" outlineLevel="1" x14ac:dyDescent="0.25">
      <c r="A1542" s="52">
        <f t="shared" si="127"/>
        <v>60</v>
      </c>
      <c r="B1542" s="52" t="str">
        <f t="shared" si="128"/>
        <v/>
      </c>
      <c r="C1542" s="58">
        <f t="shared" si="125"/>
        <v>4</v>
      </c>
      <c r="D1542" s="58" t="str">
        <f t="shared" si="126"/>
        <v>D</v>
      </c>
      <c r="E1542" s="127">
        <v>13</v>
      </c>
      <c r="F1542" s="127">
        <v>26</v>
      </c>
      <c r="G1542" s="127">
        <v>41</v>
      </c>
      <c r="H1542" s="127">
        <v>19</v>
      </c>
      <c r="I1542" s="127">
        <v>32</v>
      </c>
      <c r="J1542" s="127">
        <v>2</v>
      </c>
      <c r="K1542" s="61">
        <v>4</v>
      </c>
      <c r="L1542" t="s">
        <v>154</v>
      </c>
    </row>
    <row r="1543" spans="1:12" outlineLevel="1" x14ac:dyDescent="0.25">
      <c r="A1543" s="52">
        <f t="shared" si="127"/>
        <v>60</v>
      </c>
      <c r="B1543" s="52" t="str">
        <f t="shared" si="128"/>
        <v/>
      </c>
      <c r="C1543" s="58">
        <f t="shared" si="125"/>
        <v>5</v>
      </c>
      <c r="D1543" s="58" t="str">
        <f t="shared" si="126"/>
        <v>D</v>
      </c>
      <c r="E1543" s="127">
        <v>17</v>
      </c>
      <c r="F1543" s="127">
        <v>30</v>
      </c>
      <c r="G1543" s="127">
        <v>45</v>
      </c>
      <c r="H1543" s="127">
        <v>23</v>
      </c>
      <c r="I1543" s="127">
        <v>36</v>
      </c>
      <c r="J1543" s="127">
        <v>6</v>
      </c>
      <c r="K1543" s="61">
        <v>5</v>
      </c>
      <c r="L1543" t="s">
        <v>154</v>
      </c>
    </row>
    <row r="1544" spans="1:12" outlineLevel="1" x14ac:dyDescent="0.25">
      <c r="A1544" s="52">
        <f t="shared" si="127"/>
        <v>60</v>
      </c>
      <c r="B1544" s="52" t="str">
        <f t="shared" si="128"/>
        <v/>
      </c>
      <c r="C1544" s="58">
        <f t="shared" si="125"/>
        <v>6</v>
      </c>
      <c r="D1544" s="58" t="str">
        <f t="shared" si="126"/>
        <v>D</v>
      </c>
      <c r="E1544" s="127">
        <v>27</v>
      </c>
      <c r="F1544" s="127">
        <v>40</v>
      </c>
      <c r="G1544" s="127">
        <v>49</v>
      </c>
      <c r="H1544" s="127">
        <v>21</v>
      </c>
      <c r="I1544" s="127">
        <v>34</v>
      </c>
      <c r="J1544" s="127">
        <v>10</v>
      </c>
      <c r="K1544" s="61">
        <v>6</v>
      </c>
      <c r="L1544" t="s">
        <v>154</v>
      </c>
    </row>
    <row r="1545" spans="1:12" outlineLevel="1" x14ac:dyDescent="0.25">
      <c r="A1545" s="52">
        <f t="shared" si="127"/>
        <v>60</v>
      </c>
      <c r="B1545" s="52" t="str">
        <f t="shared" si="128"/>
        <v/>
      </c>
      <c r="C1545" s="58">
        <f t="shared" si="125"/>
        <v>7</v>
      </c>
      <c r="D1545" s="58" t="str">
        <f t="shared" si="126"/>
        <v>D</v>
      </c>
      <c r="E1545" s="127">
        <v>25</v>
      </c>
      <c r="F1545" s="127">
        <v>38</v>
      </c>
      <c r="G1545" s="127">
        <v>8</v>
      </c>
      <c r="H1545" s="127">
        <v>31</v>
      </c>
      <c r="I1545" s="127">
        <v>44</v>
      </c>
      <c r="J1545" s="127">
        <v>47</v>
      </c>
      <c r="K1545" s="61">
        <v>7</v>
      </c>
      <c r="L1545" t="s">
        <v>154</v>
      </c>
    </row>
    <row r="1546" spans="1:12" outlineLevel="1" x14ac:dyDescent="0.25">
      <c r="A1546" s="52">
        <f t="shared" si="127"/>
        <v>60</v>
      </c>
      <c r="B1546" s="52" t="str">
        <f t="shared" si="128"/>
        <v/>
      </c>
      <c r="C1546" s="58">
        <f t="shared" si="125"/>
        <v>8</v>
      </c>
      <c r="D1546" s="58" t="str">
        <f t="shared" si="126"/>
        <v>D</v>
      </c>
      <c r="E1546" s="127">
        <v>29</v>
      </c>
      <c r="F1546" s="127">
        <v>42</v>
      </c>
      <c r="G1546" s="127">
        <v>12</v>
      </c>
      <c r="H1546" s="127">
        <v>35</v>
      </c>
      <c r="I1546" s="127">
        <v>48</v>
      </c>
      <c r="J1546" s="127">
        <v>51</v>
      </c>
      <c r="K1546" s="61">
        <v>8</v>
      </c>
      <c r="L1546" t="s">
        <v>154</v>
      </c>
    </row>
    <row r="1547" spans="1:12" outlineLevel="1" x14ac:dyDescent="0.25">
      <c r="A1547" s="52">
        <f t="shared" si="127"/>
        <v>60</v>
      </c>
      <c r="B1547" s="52" t="str">
        <f t="shared" si="128"/>
        <v/>
      </c>
      <c r="C1547" s="58">
        <f t="shared" si="125"/>
        <v>9</v>
      </c>
      <c r="D1547" s="58" t="str">
        <f t="shared" si="126"/>
        <v>D</v>
      </c>
      <c r="E1547" s="127">
        <v>33</v>
      </c>
      <c r="F1547" s="127">
        <v>46</v>
      </c>
      <c r="G1547" s="127">
        <v>3</v>
      </c>
      <c r="H1547" s="127">
        <v>39</v>
      </c>
      <c r="I1547" s="127">
        <v>52</v>
      </c>
      <c r="J1547" s="127">
        <v>16</v>
      </c>
      <c r="K1547" s="61">
        <v>9</v>
      </c>
      <c r="L1547" t="s">
        <v>154</v>
      </c>
    </row>
    <row r="1548" spans="1:12" outlineLevel="1" x14ac:dyDescent="0.25">
      <c r="A1548" s="52">
        <f t="shared" si="127"/>
        <v>60</v>
      </c>
      <c r="B1548" s="52" t="str">
        <f t="shared" si="128"/>
        <v/>
      </c>
      <c r="C1548" s="58">
        <f t="shared" si="125"/>
        <v>10</v>
      </c>
      <c r="D1548" s="58" t="str">
        <f t="shared" si="126"/>
        <v>D</v>
      </c>
      <c r="E1548" s="127">
        <v>37</v>
      </c>
      <c r="F1548" s="127">
        <v>50</v>
      </c>
      <c r="G1548" s="127">
        <v>55</v>
      </c>
      <c r="H1548" s="127">
        <v>4</v>
      </c>
      <c r="I1548" s="127">
        <v>43</v>
      </c>
      <c r="J1548" s="127">
        <v>53</v>
      </c>
      <c r="K1548" s="61">
        <v>10</v>
      </c>
      <c r="L1548" t="s">
        <v>154</v>
      </c>
    </row>
  </sheetData>
  <autoFilter ref="A4:J1340" xr:uid="{0C1F81DE-5FFE-4880-8408-29FD1AB76F8B}">
    <filterColumn colId="4" showButton="0"/>
    <filterColumn colId="5" showButton="0"/>
    <filterColumn colId="7" showButton="0"/>
    <filterColumn colId="8" showButton="0"/>
  </autoFilter>
  <mergeCells count="4">
    <mergeCell ref="C1:J1"/>
    <mergeCell ref="E4:G4"/>
    <mergeCell ref="H4:J4"/>
    <mergeCell ref="C3:J3"/>
  </mergeCells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19CD8-5BA1-4E8C-AAD7-39176CAE2D9A}">
  <sheetPr codeName="Feuil76"/>
  <dimension ref="A1:AD3068"/>
  <sheetViews>
    <sheetView showGridLines="0" zoomScaleNormal="100" workbookViewId="0">
      <selection activeCell="S11" sqref="S11"/>
    </sheetView>
  </sheetViews>
  <sheetFormatPr baseColWidth="10" defaultRowHeight="15" outlineLevelRow="1" x14ac:dyDescent="0.25"/>
  <cols>
    <col min="1" max="1" width="3.5703125" bestFit="1" customWidth="1"/>
    <col min="2" max="2" width="14.42578125" customWidth="1"/>
    <col min="3" max="3" width="12.5703125" bestFit="1" customWidth="1"/>
    <col min="4" max="4" width="11.42578125" bestFit="1" customWidth="1"/>
    <col min="5" max="6" width="3" bestFit="1" customWidth="1"/>
    <col min="7" max="7" width="3.42578125" customWidth="1"/>
    <col min="8" max="10" width="3" bestFit="1" customWidth="1"/>
    <col min="11" max="12" width="3.5703125" bestFit="1" customWidth="1"/>
    <col min="13" max="13" width="12.42578125" bestFit="1" customWidth="1"/>
    <col min="14" max="14" width="7.5703125" bestFit="1" customWidth="1"/>
    <col min="15" max="15" width="4" bestFit="1" customWidth="1"/>
    <col min="16" max="16" width="5" bestFit="1" customWidth="1"/>
    <col min="17" max="17" width="4" bestFit="1" customWidth="1"/>
    <col min="18" max="18" width="5" bestFit="1" customWidth="1"/>
    <col min="19" max="19" width="12.5703125" customWidth="1"/>
    <col min="20" max="25" width="4" bestFit="1" customWidth="1"/>
    <col min="26" max="27" width="5" bestFit="1" customWidth="1"/>
    <col min="28" max="39" width="3" bestFit="1" customWidth="1"/>
    <col min="40" max="48" width="5" bestFit="1" customWidth="1"/>
  </cols>
  <sheetData>
    <row r="1" spans="1:30" ht="23.25" x14ac:dyDescent="0.25">
      <c r="C1" s="243" t="s">
        <v>110</v>
      </c>
      <c r="D1" s="243"/>
      <c r="E1" s="243"/>
      <c r="F1" s="243"/>
      <c r="G1" s="243"/>
      <c r="H1" s="243"/>
      <c r="I1" s="243"/>
      <c r="J1" s="243"/>
      <c r="K1" s="55"/>
      <c r="L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3" spans="1:30" x14ac:dyDescent="0.25">
      <c r="B3" s="15">
        <f>'Matrice Parties-4'!T2</f>
        <v>16</v>
      </c>
      <c r="C3" s="247" t="str">
        <f>IF(B3="","",VLOOKUP(B3,bdd!C:D,2,FALSE))</f>
        <v>16 JOUEURS - 8 DOUBLETTES</v>
      </c>
      <c r="D3" s="247"/>
      <c r="E3" s="247"/>
      <c r="F3" s="247"/>
      <c r="G3" s="247"/>
      <c r="H3" s="247"/>
      <c r="I3" s="247"/>
      <c r="J3" s="247"/>
    </row>
    <row r="4" spans="1:30" ht="43.5" thickBot="1" x14ac:dyDescent="0.3">
      <c r="C4" s="56" t="s">
        <v>112</v>
      </c>
      <c r="D4" s="57" t="s">
        <v>155</v>
      </c>
      <c r="E4" s="244" t="s">
        <v>149</v>
      </c>
      <c r="F4" s="245"/>
      <c r="G4" s="246"/>
      <c r="H4" s="244" t="s">
        <v>150</v>
      </c>
      <c r="I4" s="245"/>
      <c r="J4" s="246"/>
      <c r="K4" s="70" t="s">
        <v>157</v>
      </c>
      <c r="L4" s="70" t="s">
        <v>156</v>
      </c>
    </row>
    <row r="5" spans="1:30" ht="15.75" outlineLevel="1" thickTop="1" x14ac:dyDescent="0.25">
      <c r="A5" s="52">
        <v>8</v>
      </c>
      <c r="B5" s="52" t="str">
        <f t="shared" ref="B5:B68" si="0">IF(A5&lt;&gt;$B$3,"",$B$3&amp;"-"&amp;D5&amp;"-"&amp;C5)</f>
        <v/>
      </c>
      <c r="C5" s="58">
        <f t="shared" ref="C5:C48" si="1">K5</f>
        <v>1</v>
      </c>
      <c r="D5" s="58" t="str">
        <f t="shared" ref="D5:D32" si="2">IF(C5="","",L5)</f>
        <v>A</v>
      </c>
      <c r="E5" s="59">
        <v>1</v>
      </c>
      <c r="F5" s="59">
        <v>2</v>
      </c>
      <c r="G5" s="59"/>
      <c r="H5" s="59">
        <v>3</v>
      </c>
      <c r="I5" s="59">
        <v>4</v>
      </c>
      <c r="J5" s="59"/>
      <c r="K5" s="61">
        <v>1</v>
      </c>
      <c r="L5" t="s">
        <v>151</v>
      </c>
      <c r="M5" s="186" t="s">
        <v>281</v>
      </c>
      <c r="N5" s="186"/>
    </row>
    <row r="6" spans="1:30" outlineLevel="1" x14ac:dyDescent="0.25">
      <c r="A6" s="52">
        <f t="shared" ref="A6:A27" si="3">A5</f>
        <v>8</v>
      </c>
      <c r="B6" s="52" t="str">
        <f t="shared" si="0"/>
        <v/>
      </c>
      <c r="C6" s="58">
        <f t="shared" si="1"/>
        <v>2</v>
      </c>
      <c r="D6" s="58" t="str">
        <f t="shared" si="2"/>
        <v>A</v>
      </c>
      <c r="E6" s="59">
        <v>5</v>
      </c>
      <c r="F6" s="59">
        <v>6</v>
      </c>
      <c r="G6" s="59"/>
      <c r="H6" s="59">
        <v>7</v>
      </c>
      <c r="I6" s="59">
        <v>8</v>
      </c>
      <c r="J6" s="59"/>
      <c r="K6" s="61">
        <v>2</v>
      </c>
      <c r="L6" t="s">
        <v>151</v>
      </c>
    </row>
    <row r="7" spans="1:30" outlineLevel="1" x14ac:dyDescent="0.25">
      <c r="A7" s="52">
        <f t="shared" si="3"/>
        <v>8</v>
      </c>
      <c r="B7" s="52" t="str">
        <f t="shared" si="0"/>
        <v/>
      </c>
      <c r="C7" s="58">
        <f t="shared" si="1"/>
        <v>1</v>
      </c>
      <c r="D7" s="58" t="str">
        <f t="shared" si="2"/>
        <v>B</v>
      </c>
      <c r="E7" s="59">
        <v>1</v>
      </c>
      <c r="F7" s="59">
        <v>3</v>
      </c>
      <c r="G7" s="59"/>
      <c r="H7" s="59">
        <v>5</v>
      </c>
      <c r="I7" s="59">
        <v>7</v>
      </c>
      <c r="J7" s="59"/>
      <c r="K7" s="61">
        <v>1</v>
      </c>
      <c r="L7" t="s">
        <v>152</v>
      </c>
    </row>
    <row r="8" spans="1:30" outlineLevel="1" x14ac:dyDescent="0.25">
      <c r="A8" s="52">
        <f t="shared" si="3"/>
        <v>8</v>
      </c>
      <c r="B8" s="52" t="str">
        <f t="shared" si="0"/>
        <v/>
      </c>
      <c r="C8" s="58">
        <f t="shared" si="1"/>
        <v>2</v>
      </c>
      <c r="D8" s="58" t="str">
        <f t="shared" si="2"/>
        <v>B</v>
      </c>
      <c r="E8" s="59">
        <v>2</v>
      </c>
      <c r="F8" s="59">
        <v>4</v>
      </c>
      <c r="G8" s="59"/>
      <c r="H8" s="59">
        <v>6</v>
      </c>
      <c r="I8" s="59">
        <v>8</v>
      </c>
      <c r="J8" s="59"/>
      <c r="K8" s="61">
        <v>2</v>
      </c>
      <c r="L8" t="s">
        <v>152</v>
      </c>
    </row>
    <row r="9" spans="1:30" outlineLevel="1" x14ac:dyDescent="0.25">
      <c r="A9" s="52">
        <f t="shared" si="3"/>
        <v>8</v>
      </c>
      <c r="B9" s="52" t="str">
        <f t="shared" si="0"/>
        <v/>
      </c>
      <c r="C9" s="58">
        <f t="shared" si="1"/>
        <v>1</v>
      </c>
      <c r="D9" s="58" t="str">
        <f t="shared" si="2"/>
        <v>C</v>
      </c>
      <c r="E9" s="59">
        <v>8</v>
      </c>
      <c r="F9" s="59">
        <v>3</v>
      </c>
      <c r="G9" s="59"/>
      <c r="H9" s="59">
        <v>1</v>
      </c>
      <c r="I9" s="59">
        <v>4</v>
      </c>
      <c r="J9" s="59"/>
      <c r="K9" s="61">
        <v>1</v>
      </c>
      <c r="L9" t="s">
        <v>153</v>
      </c>
    </row>
    <row r="10" spans="1:30" outlineLevel="1" x14ac:dyDescent="0.25">
      <c r="A10" s="52">
        <f t="shared" si="3"/>
        <v>8</v>
      </c>
      <c r="B10" s="52" t="str">
        <f t="shared" si="0"/>
        <v/>
      </c>
      <c r="C10" s="58">
        <f t="shared" si="1"/>
        <v>2</v>
      </c>
      <c r="D10" s="58" t="str">
        <f t="shared" si="2"/>
        <v>C</v>
      </c>
      <c r="E10" s="59">
        <v>2</v>
      </c>
      <c r="F10" s="59">
        <v>5</v>
      </c>
      <c r="G10" s="59"/>
      <c r="H10" s="59">
        <v>7</v>
      </c>
      <c r="I10" s="59">
        <v>6</v>
      </c>
      <c r="J10" s="59"/>
      <c r="K10" s="61">
        <v>2</v>
      </c>
      <c r="L10" t="s">
        <v>153</v>
      </c>
    </row>
    <row r="11" spans="1:30" outlineLevel="1" x14ac:dyDescent="0.25">
      <c r="A11" s="52">
        <f t="shared" si="3"/>
        <v>8</v>
      </c>
      <c r="B11" s="52" t="str">
        <f t="shared" si="0"/>
        <v/>
      </c>
      <c r="C11" s="58">
        <f t="shared" si="1"/>
        <v>1</v>
      </c>
      <c r="D11" s="58" t="str">
        <f t="shared" si="2"/>
        <v>D</v>
      </c>
      <c r="E11" s="127">
        <v>1</v>
      </c>
      <c r="F11" s="127">
        <v>5</v>
      </c>
      <c r="G11" s="127"/>
      <c r="H11" s="127">
        <v>2</v>
      </c>
      <c r="I11" s="127">
        <v>6</v>
      </c>
      <c r="J11" s="127"/>
      <c r="K11" s="61">
        <v>1</v>
      </c>
      <c r="L11" t="s">
        <v>154</v>
      </c>
    </row>
    <row r="12" spans="1:30" ht="15.75" outlineLevel="1" thickBot="1" x14ac:dyDescent="0.3">
      <c r="A12" s="52">
        <f t="shared" si="3"/>
        <v>8</v>
      </c>
      <c r="B12" s="52" t="str">
        <f t="shared" si="0"/>
        <v/>
      </c>
      <c r="C12" s="58">
        <f t="shared" si="1"/>
        <v>2</v>
      </c>
      <c r="D12" s="58" t="str">
        <f t="shared" si="2"/>
        <v>D</v>
      </c>
      <c r="E12" s="127">
        <v>3</v>
      </c>
      <c r="F12" s="127">
        <v>7</v>
      </c>
      <c r="G12" s="127"/>
      <c r="H12" s="127">
        <v>8</v>
      </c>
      <c r="I12" s="127">
        <v>4</v>
      </c>
      <c r="J12" s="127"/>
      <c r="K12" s="61">
        <v>2</v>
      </c>
      <c r="L12" t="s">
        <v>154</v>
      </c>
    </row>
    <row r="13" spans="1:30" ht="15.75" outlineLevel="1" thickTop="1" x14ac:dyDescent="0.25">
      <c r="A13" s="64">
        <v>9</v>
      </c>
      <c r="B13" s="64" t="str">
        <f t="shared" si="0"/>
        <v/>
      </c>
      <c r="C13" s="62">
        <f t="shared" si="1"/>
        <v>1</v>
      </c>
      <c r="D13" s="62" t="str">
        <f t="shared" si="2"/>
        <v>A</v>
      </c>
      <c r="E13" s="63">
        <v>6</v>
      </c>
      <c r="F13" s="63">
        <v>2</v>
      </c>
      <c r="G13" s="63">
        <v>5</v>
      </c>
      <c r="H13" s="63">
        <v>3</v>
      </c>
      <c r="I13" s="63">
        <v>4</v>
      </c>
      <c r="J13" s="63"/>
      <c r="K13" s="61">
        <v>1</v>
      </c>
      <c r="L13" t="s">
        <v>151</v>
      </c>
      <c r="M13" s="186" t="s">
        <v>281</v>
      </c>
    </row>
    <row r="14" spans="1:30" outlineLevel="1" x14ac:dyDescent="0.25">
      <c r="A14" s="64">
        <f>A13</f>
        <v>9</v>
      </c>
      <c r="B14" s="64" t="str">
        <f t="shared" si="0"/>
        <v/>
      </c>
      <c r="C14" s="62">
        <f t="shared" si="1"/>
        <v>2</v>
      </c>
      <c r="D14" s="62" t="str">
        <f t="shared" si="2"/>
        <v>A</v>
      </c>
      <c r="E14" s="63">
        <v>1</v>
      </c>
      <c r="F14" s="63">
        <v>7</v>
      </c>
      <c r="G14" s="63"/>
      <c r="H14" s="63">
        <v>8</v>
      </c>
      <c r="I14" s="63">
        <v>9</v>
      </c>
      <c r="J14" s="63"/>
      <c r="K14" s="61">
        <v>2</v>
      </c>
      <c r="L14" t="s">
        <v>151</v>
      </c>
    </row>
    <row r="15" spans="1:30" outlineLevel="1" x14ac:dyDescent="0.25">
      <c r="A15" s="64">
        <f t="shared" ref="A15:A20" si="4">A14</f>
        <v>9</v>
      </c>
      <c r="B15" s="64" t="str">
        <f t="shared" si="0"/>
        <v/>
      </c>
      <c r="C15" s="62">
        <f t="shared" si="1"/>
        <v>1</v>
      </c>
      <c r="D15" s="62" t="str">
        <f t="shared" si="2"/>
        <v>B</v>
      </c>
      <c r="E15" s="63">
        <v>9</v>
      </c>
      <c r="F15" s="63">
        <v>3</v>
      </c>
      <c r="G15" s="63">
        <v>4</v>
      </c>
      <c r="H15" s="63">
        <v>2</v>
      </c>
      <c r="I15" s="63">
        <v>8</v>
      </c>
      <c r="J15" s="63"/>
      <c r="K15" s="61">
        <v>1</v>
      </c>
      <c r="L15" t="s">
        <v>152</v>
      </c>
    </row>
    <row r="16" spans="1:30" outlineLevel="1" x14ac:dyDescent="0.25">
      <c r="A16" s="64">
        <f t="shared" si="4"/>
        <v>9</v>
      </c>
      <c r="B16" s="64" t="str">
        <f t="shared" si="0"/>
        <v/>
      </c>
      <c r="C16" s="62">
        <f t="shared" si="1"/>
        <v>2</v>
      </c>
      <c r="D16" s="62" t="str">
        <f t="shared" si="2"/>
        <v>B</v>
      </c>
      <c r="E16" s="63">
        <v>1</v>
      </c>
      <c r="F16" s="63">
        <v>6</v>
      </c>
      <c r="G16" s="63"/>
      <c r="H16" s="63">
        <v>5</v>
      </c>
      <c r="I16" s="63">
        <v>7</v>
      </c>
      <c r="J16" s="63"/>
      <c r="K16" s="61">
        <v>2</v>
      </c>
      <c r="L16" t="s">
        <v>152</v>
      </c>
    </row>
    <row r="17" spans="1:13" outlineLevel="1" x14ac:dyDescent="0.25">
      <c r="A17" s="64">
        <f t="shared" si="4"/>
        <v>9</v>
      </c>
      <c r="B17" s="64" t="str">
        <f t="shared" si="0"/>
        <v/>
      </c>
      <c r="C17" s="62">
        <f t="shared" si="1"/>
        <v>1</v>
      </c>
      <c r="D17" s="62" t="str">
        <f t="shared" si="2"/>
        <v>C</v>
      </c>
      <c r="E17" s="63">
        <v>7</v>
      </c>
      <c r="F17" s="63">
        <v>8</v>
      </c>
      <c r="G17" s="63">
        <v>1</v>
      </c>
      <c r="H17" s="63">
        <v>3</v>
      </c>
      <c r="I17" s="63">
        <v>4</v>
      </c>
      <c r="J17" s="63"/>
      <c r="K17" s="61">
        <v>1</v>
      </c>
      <c r="L17" t="s">
        <v>153</v>
      </c>
    </row>
    <row r="18" spans="1:13" outlineLevel="1" x14ac:dyDescent="0.25">
      <c r="A18" s="64">
        <f t="shared" si="4"/>
        <v>9</v>
      </c>
      <c r="B18" s="64" t="str">
        <f t="shared" si="0"/>
        <v/>
      </c>
      <c r="C18" s="62">
        <f t="shared" si="1"/>
        <v>2</v>
      </c>
      <c r="D18" s="62" t="str">
        <f t="shared" si="2"/>
        <v>C</v>
      </c>
      <c r="E18" s="63">
        <v>6</v>
      </c>
      <c r="F18" s="63">
        <v>2</v>
      </c>
      <c r="G18" s="63"/>
      <c r="H18" s="63">
        <v>5</v>
      </c>
      <c r="I18" s="63">
        <v>9</v>
      </c>
      <c r="J18" s="63"/>
      <c r="K18" s="61">
        <v>2</v>
      </c>
      <c r="L18" t="s">
        <v>153</v>
      </c>
    </row>
    <row r="19" spans="1:13" outlineLevel="1" x14ac:dyDescent="0.25">
      <c r="A19" s="64">
        <f t="shared" si="4"/>
        <v>9</v>
      </c>
      <c r="B19" s="64" t="str">
        <f t="shared" si="0"/>
        <v/>
      </c>
      <c r="C19" s="62">
        <f t="shared" si="1"/>
        <v>1</v>
      </c>
      <c r="D19" s="62" t="str">
        <f t="shared" si="2"/>
        <v>D</v>
      </c>
      <c r="E19" s="215">
        <v>1</v>
      </c>
      <c r="F19" s="215">
        <v>3</v>
      </c>
      <c r="G19" s="215">
        <v>9</v>
      </c>
      <c r="H19" s="215">
        <v>5</v>
      </c>
      <c r="I19" s="215">
        <v>8</v>
      </c>
      <c r="J19" s="215"/>
      <c r="K19" s="61">
        <v>1</v>
      </c>
      <c r="L19" t="s">
        <v>154</v>
      </c>
    </row>
    <row r="20" spans="1:13" ht="15.75" outlineLevel="1" thickBot="1" x14ac:dyDescent="0.3">
      <c r="A20" s="64">
        <f t="shared" si="4"/>
        <v>9</v>
      </c>
      <c r="B20" s="64" t="str">
        <f t="shared" si="0"/>
        <v/>
      </c>
      <c r="C20" s="62">
        <f t="shared" si="1"/>
        <v>2</v>
      </c>
      <c r="D20" s="62" t="str">
        <f t="shared" si="2"/>
        <v>D</v>
      </c>
      <c r="E20" s="215">
        <v>4</v>
      </c>
      <c r="F20" s="215">
        <v>2</v>
      </c>
      <c r="G20" s="215"/>
      <c r="H20" s="215">
        <v>7</v>
      </c>
      <c r="I20" s="215">
        <v>6</v>
      </c>
      <c r="J20" s="215"/>
      <c r="K20" s="61">
        <v>2</v>
      </c>
      <c r="L20" t="s">
        <v>154</v>
      </c>
    </row>
    <row r="21" spans="1:13" ht="15.75" outlineLevel="1" thickTop="1" x14ac:dyDescent="0.25">
      <c r="A21" s="52">
        <v>10</v>
      </c>
      <c r="B21" s="52" t="str">
        <f t="shared" si="0"/>
        <v/>
      </c>
      <c r="C21" s="58">
        <f t="shared" si="1"/>
        <v>1</v>
      </c>
      <c r="D21" s="58" t="str">
        <f t="shared" si="2"/>
        <v>A</v>
      </c>
      <c r="E21" s="59">
        <v>10</v>
      </c>
      <c r="F21" s="59">
        <v>2</v>
      </c>
      <c r="G21" s="59">
        <v>3</v>
      </c>
      <c r="H21" s="59">
        <v>9</v>
      </c>
      <c r="I21" s="59">
        <v>5</v>
      </c>
      <c r="J21" s="59">
        <v>6</v>
      </c>
      <c r="K21" s="61">
        <v>1</v>
      </c>
      <c r="L21" t="s">
        <v>151</v>
      </c>
      <c r="M21" s="186" t="s">
        <v>281</v>
      </c>
    </row>
    <row r="22" spans="1:13" outlineLevel="1" x14ac:dyDescent="0.25">
      <c r="A22" s="52">
        <f t="shared" si="3"/>
        <v>10</v>
      </c>
      <c r="B22" s="52" t="str">
        <f t="shared" si="0"/>
        <v/>
      </c>
      <c r="C22" s="58">
        <f t="shared" si="1"/>
        <v>2</v>
      </c>
      <c r="D22" s="58" t="str">
        <f t="shared" si="2"/>
        <v>A</v>
      </c>
      <c r="E22" s="59">
        <v>7</v>
      </c>
      <c r="F22" s="59">
        <v>8</v>
      </c>
      <c r="G22" s="59"/>
      <c r="H22" s="59">
        <v>4</v>
      </c>
      <c r="I22" s="59">
        <v>1</v>
      </c>
      <c r="J22" s="59"/>
      <c r="K22" s="61">
        <v>2</v>
      </c>
      <c r="L22" t="s">
        <v>151</v>
      </c>
    </row>
    <row r="23" spans="1:13" outlineLevel="1" x14ac:dyDescent="0.25">
      <c r="A23" s="52">
        <f t="shared" si="3"/>
        <v>10</v>
      </c>
      <c r="B23" s="52" t="str">
        <f t="shared" si="0"/>
        <v/>
      </c>
      <c r="C23" s="58">
        <f t="shared" si="1"/>
        <v>1</v>
      </c>
      <c r="D23" s="58" t="str">
        <f t="shared" si="2"/>
        <v>B</v>
      </c>
      <c r="E23" s="59">
        <v>1</v>
      </c>
      <c r="F23" s="59">
        <v>7</v>
      </c>
      <c r="G23" s="59">
        <v>5</v>
      </c>
      <c r="H23" s="59">
        <v>8</v>
      </c>
      <c r="I23" s="59">
        <v>4</v>
      </c>
      <c r="J23" s="59">
        <v>10</v>
      </c>
      <c r="K23" s="61">
        <v>1</v>
      </c>
      <c r="L23" t="s">
        <v>152</v>
      </c>
    </row>
    <row r="24" spans="1:13" outlineLevel="1" x14ac:dyDescent="0.25">
      <c r="A24" s="52">
        <f t="shared" si="3"/>
        <v>10</v>
      </c>
      <c r="B24" s="52" t="str">
        <f t="shared" si="0"/>
        <v/>
      </c>
      <c r="C24" s="58">
        <f t="shared" si="1"/>
        <v>2</v>
      </c>
      <c r="D24" s="58" t="str">
        <f t="shared" si="2"/>
        <v>B</v>
      </c>
      <c r="E24" s="59">
        <v>3</v>
      </c>
      <c r="F24" s="59">
        <v>6</v>
      </c>
      <c r="G24" s="59"/>
      <c r="H24" s="59">
        <v>2</v>
      </c>
      <c r="I24" s="59">
        <v>9</v>
      </c>
      <c r="J24" s="59"/>
      <c r="K24" s="61">
        <v>2</v>
      </c>
      <c r="L24" t="s">
        <v>152</v>
      </c>
    </row>
    <row r="25" spans="1:13" outlineLevel="1" x14ac:dyDescent="0.25">
      <c r="A25" s="52">
        <f t="shared" si="3"/>
        <v>10</v>
      </c>
      <c r="B25" s="52" t="str">
        <f t="shared" si="0"/>
        <v/>
      </c>
      <c r="C25" s="58">
        <f t="shared" si="1"/>
        <v>1</v>
      </c>
      <c r="D25" s="58" t="str">
        <f t="shared" si="2"/>
        <v>C</v>
      </c>
      <c r="E25" s="59">
        <v>3</v>
      </c>
      <c r="F25" s="59">
        <v>7</v>
      </c>
      <c r="G25" s="59">
        <v>9</v>
      </c>
      <c r="H25" s="59">
        <v>1</v>
      </c>
      <c r="I25" s="59">
        <v>6</v>
      </c>
      <c r="J25" s="59">
        <v>8</v>
      </c>
      <c r="K25" s="61">
        <v>1</v>
      </c>
      <c r="L25" t="s">
        <v>153</v>
      </c>
    </row>
    <row r="26" spans="1:13" outlineLevel="1" x14ac:dyDescent="0.25">
      <c r="A26" s="52">
        <f t="shared" si="3"/>
        <v>10</v>
      </c>
      <c r="B26" s="52" t="str">
        <f t="shared" si="0"/>
        <v/>
      </c>
      <c r="C26" s="58">
        <f t="shared" si="1"/>
        <v>2</v>
      </c>
      <c r="D26" s="58" t="str">
        <f t="shared" si="2"/>
        <v>C</v>
      </c>
      <c r="E26" s="59">
        <v>4</v>
      </c>
      <c r="F26" s="59">
        <v>2</v>
      </c>
      <c r="G26" s="59"/>
      <c r="H26" s="59">
        <v>5</v>
      </c>
      <c r="I26" s="59">
        <v>10</v>
      </c>
      <c r="J26" s="59"/>
      <c r="K26" s="61">
        <v>2</v>
      </c>
      <c r="L26" t="s">
        <v>153</v>
      </c>
    </row>
    <row r="27" spans="1:13" outlineLevel="1" x14ac:dyDescent="0.25">
      <c r="A27" s="52">
        <f t="shared" si="3"/>
        <v>10</v>
      </c>
      <c r="B27" s="52" t="str">
        <f t="shared" si="0"/>
        <v/>
      </c>
      <c r="C27" s="58">
        <f t="shared" si="1"/>
        <v>1</v>
      </c>
      <c r="D27" s="58" t="str">
        <f t="shared" si="2"/>
        <v>D</v>
      </c>
      <c r="E27" s="58">
        <v>7</v>
      </c>
      <c r="F27" s="58">
        <v>10</v>
      </c>
      <c r="G27" s="58">
        <v>5</v>
      </c>
      <c r="H27" s="58">
        <v>2</v>
      </c>
      <c r="I27" s="58">
        <v>3</v>
      </c>
      <c r="J27" s="58">
        <v>8</v>
      </c>
      <c r="K27" s="61">
        <v>1</v>
      </c>
      <c r="L27" t="s">
        <v>154</v>
      </c>
    </row>
    <row r="28" spans="1:13" ht="15.75" outlineLevel="1" thickBot="1" x14ac:dyDescent="0.3">
      <c r="A28" s="52">
        <f>A27</f>
        <v>10</v>
      </c>
      <c r="B28" s="52" t="str">
        <f t="shared" si="0"/>
        <v/>
      </c>
      <c r="C28" s="58">
        <f t="shared" si="1"/>
        <v>2</v>
      </c>
      <c r="D28" s="58" t="str">
        <f t="shared" si="2"/>
        <v>D</v>
      </c>
      <c r="E28" s="58">
        <v>1</v>
      </c>
      <c r="F28" s="58">
        <v>9</v>
      </c>
      <c r="G28" s="58"/>
      <c r="H28" s="58">
        <v>4</v>
      </c>
      <c r="I28" s="58">
        <v>6</v>
      </c>
      <c r="J28" s="58"/>
      <c r="K28" s="61">
        <v>2</v>
      </c>
      <c r="L28" t="s">
        <v>154</v>
      </c>
    </row>
    <row r="29" spans="1:13" ht="15.75" outlineLevel="1" thickTop="1" x14ac:dyDescent="0.25">
      <c r="A29" s="64">
        <v>11</v>
      </c>
      <c r="B29" s="64" t="str">
        <f t="shared" si="0"/>
        <v/>
      </c>
      <c r="C29" s="62">
        <f t="shared" si="1"/>
        <v>1</v>
      </c>
      <c r="D29" s="62" t="str">
        <f t="shared" si="2"/>
        <v>A</v>
      </c>
      <c r="E29" s="63">
        <v>1</v>
      </c>
      <c r="F29" s="63">
        <v>2</v>
      </c>
      <c r="G29" s="63">
        <v>3</v>
      </c>
      <c r="H29" s="63">
        <v>4</v>
      </c>
      <c r="I29" s="63">
        <v>5</v>
      </c>
      <c r="J29" s="63">
        <v>6</v>
      </c>
      <c r="K29" s="61">
        <v>1</v>
      </c>
      <c r="L29" t="s">
        <v>151</v>
      </c>
      <c r="M29" s="186" t="s">
        <v>281</v>
      </c>
    </row>
    <row r="30" spans="1:13" outlineLevel="1" x14ac:dyDescent="0.25">
      <c r="A30" s="64">
        <f>A29</f>
        <v>11</v>
      </c>
      <c r="B30" s="64" t="str">
        <f t="shared" si="0"/>
        <v/>
      </c>
      <c r="C30" s="62">
        <f t="shared" si="1"/>
        <v>2</v>
      </c>
      <c r="D30" s="62" t="str">
        <f t="shared" si="2"/>
        <v>A</v>
      </c>
      <c r="E30" s="63">
        <v>7</v>
      </c>
      <c r="F30" s="63">
        <v>8</v>
      </c>
      <c r="G30" s="63">
        <v>10</v>
      </c>
      <c r="H30" s="63">
        <v>9</v>
      </c>
      <c r="I30" s="63">
        <v>11</v>
      </c>
      <c r="J30" s="63"/>
      <c r="K30" s="61">
        <v>2</v>
      </c>
      <c r="L30" t="s">
        <v>151</v>
      </c>
    </row>
    <row r="31" spans="1:13" outlineLevel="1" x14ac:dyDescent="0.25">
      <c r="A31" s="64">
        <f t="shared" ref="A31:A36" si="5">A30</f>
        <v>11</v>
      </c>
      <c r="B31" s="64" t="str">
        <f t="shared" si="0"/>
        <v/>
      </c>
      <c r="C31" s="62">
        <f t="shared" si="1"/>
        <v>1</v>
      </c>
      <c r="D31" s="62" t="str">
        <f t="shared" si="2"/>
        <v>B</v>
      </c>
      <c r="E31" s="63">
        <v>1</v>
      </c>
      <c r="F31" s="63">
        <v>10</v>
      </c>
      <c r="G31" s="63">
        <v>11</v>
      </c>
      <c r="H31" s="63">
        <v>5</v>
      </c>
      <c r="I31" s="63">
        <v>8</v>
      </c>
      <c r="J31" s="63"/>
      <c r="K31" s="61">
        <v>1</v>
      </c>
      <c r="L31" t="s">
        <v>152</v>
      </c>
    </row>
    <row r="32" spans="1:13" outlineLevel="1" x14ac:dyDescent="0.25">
      <c r="A32" s="64">
        <f t="shared" si="5"/>
        <v>11</v>
      </c>
      <c r="B32" s="64" t="str">
        <f t="shared" si="0"/>
        <v/>
      </c>
      <c r="C32" s="62">
        <f t="shared" si="1"/>
        <v>2</v>
      </c>
      <c r="D32" s="62" t="str">
        <f t="shared" si="2"/>
        <v>B</v>
      </c>
      <c r="E32" s="63">
        <v>2</v>
      </c>
      <c r="F32" s="63">
        <v>4</v>
      </c>
      <c r="G32" s="63">
        <v>9</v>
      </c>
      <c r="H32" s="63">
        <v>3</v>
      </c>
      <c r="I32" s="63">
        <v>6</v>
      </c>
      <c r="J32" s="63">
        <v>7</v>
      </c>
      <c r="K32" s="61">
        <v>2</v>
      </c>
      <c r="L32" t="s">
        <v>152</v>
      </c>
    </row>
    <row r="33" spans="1:13" outlineLevel="1" x14ac:dyDescent="0.25">
      <c r="A33" s="64">
        <f t="shared" si="5"/>
        <v>11</v>
      </c>
      <c r="B33" s="64" t="str">
        <f t="shared" si="0"/>
        <v/>
      </c>
      <c r="C33" s="62">
        <f t="shared" si="1"/>
        <v>1</v>
      </c>
      <c r="D33" s="62" t="str">
        <f>IF(C33="","",L33)</f>
        <v>C</v>
      </c>
      <c r="E33" s="63">
        <v>3</v>
      </c>
      <c r="F33" s="63">
        <v>7</v>
      </c>
      <c r="G33" s="63">
        <v>11</v>
      </c>
      <c r="H33" s="63">
        <v>1</v>
      </c>
      <c r="I33" s="63">
        <v>4</v>
      </c>
      <c r="J33" s="63">
        <v>9</v>
      </c>
      <c r="K33" s="61">
        <v>1</v>
      </c>
      <c r="L33" t="s">
        <v>153</v>
      </c>
    </row>
    <row r="34" spans="1:13" outlineLevel="1" x14ac:dyDescent="0.25">
      <c r="A34" s="64">
        <f t="shared" si="5"/>
        <v>11</v>
      </c>
      <c r="B34" s="64" t="str">
        <f t="shared" si="0"/>
        <v/>
      </c>
      <c r="C34" s="62">
        <f t="shared" si="1"/>
        <v>2</v>
      </c>
      <c r="D34" s="62" t="str">
        <f>IF(C34="","",L34)</f>
        <v>C</v>
      </c>
      <c r="E34" s="63">
        <v>5</v>
      </c>
      <c r="F34" s="63">
        <v>8</v>
      </c>
      <c r="G34" s="63">
        <v>10</v>
      </c>
      <c r="H34" s="63">
        <v>2</v>
      </c>
      <c r="I34" s="63">
        <v>6</v>
      </c>
      <c r="J34" s="63"/>
      <c r="K34" s="61">
        <v>2</v>
      </c>
      <c r="L34" t="s">
        <v>153</v>
      </c>
    </row>
    <row r="35" spans="1:13" outlineLevel="1" x14ac:dyDescent="0.25">
      <c r="A35" s="64">
        <f t="shared" si="5"/>
        <v>11</v>
      </c>
      <c r="B35" s="64" t="str">
        <f t="shared" si="0"/>
        <v/>
      </c>
      <c r="C35" s="62">
        <f t="shared" si="1"/>
        <v>1</v>
      </c>
      <c r="D35" s="62" t="str">
        <f>IF(C35="","",L35)</f>
        <v>D</v>
      </c>
      <c r="E35" s="62">
        <v>4</v>
      </c>
      <c r="F35" s="62">
        <v>7</v>
      </c>
      <c r="G35" s="62">
        <v>9</v>
      </c>
      <c r="H35" s="62">
        <v>10</v>
      </c>
      <c r="I35" s="62">
        <v>8</v>
      </c>
      <c r="J35" s="62">
        <v>2</v>
      </c>
      <c r="K35" s="61">
        <v>1</v>
      </c>
      <c r="L35" t="s">
        <v>154</v>
      </c>
    </row>
    <row r="36" spans="1:13" ht="15.75" outlineLevel="1" thickBot="1" x14ac:dyDescent="0.3">
      <c r="A36" s="64">
        <f t="shared" si="5"/>
        <v>11</v>
      </c>
      <c r="B36" s="64" t="str">
        <f t="shared" si="0"/>
        <v/>
      </c>
      <c r="C36" s="62">
        <f t="shared" si="1"/>
        <v>2</v>
      </c>
      <c r="D36" s="62" t="str">
        <f>IF(C36="","",L36)</f>
        <v>D</v>
      </c>
      <c r="E36" s="62">
        <v>3</v>
      </c>
      <c r="F36" s="62">
        <v>11</v>
      </c>
      <c r="G36" s="62">
        <v>5</v>
      </c>
      <c r="H36" s="62">
        <v>1</v>
      </c>
      <c r="I36" s="62">
        <v>6</v>
      </c>
      <c r="J36" s="62"/>
      <c r="K36" s="61">
        <v>2</v>
      </c>
      <c r="L36" t="s">
        <v>154</v>
      </c>
    </row>
    <row r="37" spans="1:13" ht="15.75" outlineLevel="1" thickTop="1" x14ac:dyDescent="0.25">
      <c r="A37" s="52">
        <v>12</v>
      </c>
      <c r="B37" s="52" t="str">
        <f t="shared" si="0"/>
        <v/>
      </c>
      <c r="C37" s="58">
        <f t="shared" si="1"/>
        <v>1</v>
      </c>
      <c r="D37" s="58" t="str">
        <f>IF(C37="","",L37)</f>
        <v>A</v>
      </c>
      <c r="E37" s="59">
        <v>1</v>
      </c>
      <c r="F37" s="59">
        <v>2</v>
      </c>
      <c r="G37" s="59"/>
      <c r="H37" s="59">
        <v>3</v>
      </c>
      <c r="I37" s="59">
        <v>4</v>
      </c>
      <c r="J37" s="59"/>
      <c r="K37" s="61">
        <v>1</v>
      </c>
      <c r="L37" t="s">
        <v>151</v>
      </c>
      <c r="M37" s="186" t="s">
        <v>281</v>
      </c>
    </row>
    <row r="38" spans="1:13" outlineLevel="1" x14ac:dyDescent="0.25">
      <c r="A38" s="52">
        <f t="shared" ref="A38:A48" si="6">A37</f>
        <v>12</v>
      </c>
      <c r="B38" s="52" t="str">
        <f t="shared" si="0"/>
        <v/>
      </c>
      <c r="C38" s="58">
        <f t="shared" si="1"/>
        <v>2</v>
      </c>
      <c r="D38" s="58" t="str">
        <f t="shared" ref="D38:D48" si="7">IF(C38="","",L38)</f>
        <v>A</v>
      </c>
      <c r="E38" s="59">
        <v>5</v>
      </c>
      <c r="F38" s="59">
        <v>6</v>
      </c>
      <c r="G38" s="59"/>
      <c r="H38" s="59">
        <v>7</v>
      </c>
      <c r="I38" s="59">
        <v>8</v>
      </c>
      <c r="J38" s="59"/>
      <c r="K38" s="61">
        <v>2</v>
      </c>
      <c r="L38" t="s">
        <v>151</v>
      </c>
    </row>
    <row r="39" spans="1:13" outlineLevel="1" x14ac:dyDescent="0.25">
      <c r="A39" s="52">
        <f t="shared" si="6"/>
        <v>12</v>
      </c>
      <c r="B39" s="52" t="str">
        <f t="shared" si="0"/>
        <v/>
      </c>
      <c r="C39" s="58">
        <f t="shared" si="1"/>
        <v>3</v>
      </c>
      <c r="D39" s="58" t="str">
        <f t="shared" si="7"/>
        <v>A</v>
      </c>
      <c r="E39" s="59">
        <v>9</v>
      </c>
      <c r="F39" s="59">
        <v>10</v>
      </c>
      <c r="G39" s="59"/>
      <c r="H39" s="59">
        <v>11</v>
      </c>
      <c r="I39" s="59">
        <v>12</v>
      </c>
      <c r="J39" s="59"/>
      <c r="K39" s="61">
        <v>3</v>
      </c>
      <c r="L39" t="s">
        <v>151</v>
      </c>
    </row>
    <row r="40" spans="1:13" outlineLevel="1" x14ac:dyDescent="0.25">
      <c r="A40" s="52">
        <f t="shared" si="6"/>
        <v>12</v>
      </c>
      <c r="B40" s="52" t="str">
        <f t="shared" si="0"/>
        <v/>
      </c>
      <c r="C40" s="58">
        <f t="shared" si="1"/>
        <v>1</v>
      </c>
      <c r="D40" s="58" t="str">
        <f t="shared" si="7"/>
        <v>B</v>
      </c>
      <c r="E40" s="59">
        <v>1</v>
      </c>
      <c r="F40" s="59">
        <v>3</v>
      </c>
      <c r="G40" s="59"/>
      <c r="H40" s="59">
        <v>7</v>
      </c>
      <c r="I40" s="59">
        <v>9</v>
      </c>
      <c r="J40" s="59"/>
      <c r="K40" s="61">
        <v>1</v>
      </c>
      <c r="L40" t="s">
        <v>152</v>
      </c>
    </row>
    <row r="41" spans="1:13" outlineLevel="1" x14ac:dyDescent="0.25">
      <c r="A41" s="52">
        <f t="shared" si="6"/>
        <v>12</v>
      </c>
      <c r="B41" s="52" t="str">
        <f t="shared" si="0"/>
        <v/>
      </c>
      <c r="C41" s="58">
        <f t="shared" si="1"/>
        <v>2</v>
      </c>
      <c r="D41" s="58" t="str">
        <f t="shared" si="7"/>
        <v>B</v>
      </c>
      <c r="E41" s="59">
        <v>2</v>
      </c>
      <c r="F41" s="59">
        <v>4</v>
      </c>
      <c r="G41" s="59"/>
      <c r="H41" s="59">
        <v>10</v>
      </c>
      <c r="I41" s="59">
        <v>12</v>
      </c>
      <c r="J41" s="59"/>
      <c r="K41" s="61">
        <v>2</v>
      </c>
      <c r="L41" t="s">
        <v>152</v>
      </c>
    </row>
    <row r="42" spans="1:13" outlineLevel="1" x14ac:dyDescent="0.25">
      <c r="A42" s="52">
        <f t="shared" si="6"/>
        <v>12</v>
      </c>
      <c r="B42" s="52" t="str">
        <f t="shared" si="0"/>
        <v/>
      </c>
      <c r="C42" s="58">
        <f t="shared" si="1"/>
        <v>3</v>
      </c>
      <c r="D42" s="58" t="str">
        <f t="shared" si="7"/>
        <v>B</v>
      </c>
      <c r="E42" s="59">
        <v>6</v>
      </c>
      <c r="F42" s="59">
        <v>8</v>
      </c>
      <c r="G42" s="59"/>
      <c r="H42" s="59">
        <v>5</v>
      </c>
      <c r="I42" s="59">
        <v>11</v>
      </c>
      <c r="J42" s="59"/>
      <c r="K42" s="61">
        <v>3</v>
      </c>
      <c r="L42" t="s">
        <v>152</v>
      </c>
    </row>
    <row r="43" spans="1:13" outlineLevel="1" x14ac:dyDescent="0.25">
      <c r="A43" s="52">
        <f t="shared" si="6"/>
        <v>12</v>
      </c>
      <c r="B43" s="52" t="str">
        <f t="shared" si="0"/>
        <v/>
      </c>
      <c r="C43" s="58">
        <f t="shared" si="1"/>
        <v>1</v>
      </c>
      <c r="D43" s="58" t="str">
        <f t="shared" si="7"/>
        <v>C</v>
      </c>
      <c r="E43" s="59">
        <v>4</v>
      </c>
      <c r="F43" s="59">
        <v>5</v>
      </c>
      <c r="G43" s="59"/>
      <c r="H43" s="59">
        <v>1</v>
      </c>
      <c r="I43" s="59">
        <v>7</v>
      </c>
      <c r="J43" s="59"/>
      <c r="K43" s="61">
        <v>1</v>
      </c>
      <c r="L43" t="s">
        <v>153</v>
      </c>
    </row>
    <row r="44" spans="1:13" outlineLevel="1" x14ac:dyDescent="0.25">
      <c r="A44" s="52">
        <f t="shared" si="6"/>
        <v>12</v>
      </c>
      <c r="B44" s="52" t="str">
        <f t="shared" si="0"/>
        <v/>
      </c>
      <c r="C44" s="58">
        <f t="shared" si="1"/>
        <v>2</v>
      </c>
      <c r="D44" s="58" t="str">
        <f t="shared" si="7"/>
        <v>C</v>
      </c>
      <c r="E44" s="59">
        <v>3</v>
      </c>
      <c r="F44" s="59">
        <v>10</v>
      </c>
      <c r="G44" s="59"/>
      <c r="H44" s="59">
        <v>2</v>
      </c>
      <c r="I44" s="59">
        <v>9</v>
      </c>
      <c r="J44" s="59"/>
      <c r="K44" s="61">
        <v>2</v>
      </c>
      <c r="L44" t="s">
        <v>153</v>
      </c>
    </row>
    <row r="45" spans="1:13" outlineLevel="1" x14ac:dyDescent="0.25">
      <c r="A45" s="52">
        <f t="shared" si="6"/>
        <v>12</v>
      </c>
      <c r="B45" s="52" t="str">
        <f t="shared" si="0"/>
        <v/>
      </c>
      <c r="C45" s="58">
        <f t="shared" si="1"/>
        <v>3</v>
      </c>
      <c r="D45" s="58" t="str">
        <f t="shared" si="7"/>
        <v>C</v>
      </c>
      <c r="E45" s="59">
        <v>8</v>
      </c>
      <c r="F45" s="59">
        <v>11</v>
      </c>
      <c r="G45" s="59"/>
      <c r="H45" s="59">
        <v>6</v>
      </c>
      <c r="I45" s="59">
        <v>12</v>
      </c>
      <c r="J45" s="59"/>
      <c r="K45" s="61">
        <v>3</v>
      </c>
      <c r="L45" t="s">
        <v>153</v>
      </c>
    </row>
    <row r="46" spans="1:13" outlineLevel="1" x14ac:dyDescent="0.25">
      <c r="A46" s="52">
        <f t="shared" si="6"/>
        <v>12</v>
      </c>
      <c r="B46" s="52" t="str">
        <f t="shared" si="0"/>
        <v/>
      </c>
      <c r="C46" s="58">
        <f t="shared" si="1"/>
        <v>1</v>
      </c>
      <c r="D46" s="58" t="str">
        <f t="shared" si="7"/>
        <v>D</v>
      </c>
      <c r="E46" s="59">
        <v>7</v>
      </c>
      <c r="F46" s="59">
        <v>2</v>
      </c>
      <c r="G46" s="59"/>
      <c r="H46" s="59">
        <v>4</v>
      </c>
      <c r="I46" s="59">
        <v>11</v>
      </c>
      <c r="J46" s="59"/>
      <c r="K46" s="61">
        <v>1</v>
      </c>
      <c r="L46" t="s">
        <v>154</v>
      </c>
    </row>
    <row r="47" spans="1:13" outlineLevel="1" x14ac:dyDescent="0.25">
      <c r="A47" s="52">
        <f t="shared" si="6"/>
        <v>12</v>
      </c>
      <c r="B47" s="52" t="str">
        <f t="shared" si="0"/>
        <v/>
      </c>
      <c r="C47" s="58">
        <f t="shared" si="1"/>
        <v>2</v>
      </c>
      <c r="D47" s="58" t="str">
        <f t="shared" si="7"/>
        <v>D</v>
      </c>
      <c r="E47" s="59">
        <v>12</v>
      </c>
      <c r="F47" s="59">
        <v>3</v>
      </c>
      <c r="G47" s="59"/>
      <c r="H47" s="59">
        <v>8</v>
      </c>
      <c r="I47" s="59">
        <v>1</v>
      </c>
      <c r="J47" s="59"/>
      <c r="K47" s="61">
        <v>2</v>
      </c>
      <c r="L47" t="s">
        <v>154</v>
      </c>
    </row>
    <row r="48" spans="1:13" ht="15.75" outlineLevel="1" thickBot="1" x14ac:dyDescent="0.3">
      <c r="A48" s="52">
        <f t="shared" si="6"/>
        <v>12</v>
      </c>
      <c r="B48" s="52" t="str">
        <f t="shared" si="0"/>
        <v/>
      </c>
      <c r="C48" s="58">
        <f t="shared" si="1"/>
        <v>3</v>
      </c>
      <c r="D48" s="58" t="str">
        <f t="shared" si="7"/>
        <v>D</v>
      </c>
      <c r="E48" s="59">
        <v>6</v>
      </c>
      <c r="F48" s="59">
        <v>10</v>
      </c>
      <c r="G48" s="59"/>
      <c r="H48" s="59">
        <v>5</v>
      </c>
      <c r="I48" s="59">
        <v>9</v>
      </c>
      <c r="J48" s="59"/>
      <c r="K48" s="61">
        <v>3</v>
      </c>
      <c r="L48" t="s">
        <v>154</v>
      </c>
    </row>
    <row r="49" spans="1:13" ht="15.75" outlineLevel="1" thickTop="1" x14ac:dyDescent="0.25">
      <c r="A49" s="64">
        <v>13</v>
      </c>
      <c r="B49" s="64" t="str">
        <f t="shared" si="0"/>
        <v/>
      </c>
      <c r="C49" s="62">
        <f>K49</f>
        <v>1</v>
      </c>
      <c r="D49" s="62" t="str">
        <f>IF(C49="","",L49)</f>
        <v>A</v>
      </c>
      <c r="E49" s="63">
        <v>1</v>
      </c>
      <c r="F49" s="63">
        <v>2</v>
      </c>
      <c r="G49" s="63">
        <v>3</v>
      </c>
      <c r="H49" s="63">
        <v>4</v>
      </c>
      <c r="I49" s="63">
        <v>5</v>
      </c>
      <c r="J49" s="63"/>
      <c r="K49" s="61">
        <v>1</v>
      </c>
      <c r="L49" t="s">
        <v>151</v>
      </c>
      <c r="M49" s="186" t="s">
        <v>281</v>
      </c>
    </row>
    <row r="50" spans="1:13" outlineLevel="1" x14ac:dyDescent="0.25">
      <c r="A50" s="64">
        <f>A49</f>
        <v>13</v>
      </c>
      <c r="B50" s="64" t="str">
        <f t="shared" si="0"/>
        <v/>
      </c>
      <c r="C50" s="62">
        <f t="shared" ref="C50:C60" si="8">K50</f>
        <v>2</v>
      </c>
      <c r="D50" s="62" t="str">
        <f t="shared" ref="D50:D84" si="9">IF(C50="","",L50)</f>
        <v>A</v>
      </c>
      <c r="E50" s="63">
        <v>6</v>
      </c>
      <c r="F50" s="63">
        <v>7</v>
      </c>
      <c r="G50" s="63"/>
      <c r="H50" s="63">
        <v>8</v>
      </c>
      <c r="I50" s="63">
        <v>9</v>
      </c>
      <c r="J50" s="63"/>
      <c r="K50" s="61">
        <v>2</v>
      </c>
      <c r="L50" t="s">
        <v>151</v>
      </c>
    </row>
    <row r="51" spans="1:13" outlineLevel="1" x14ac:dyDescent="0.25">
      <c r="A51" s="64">
        <f t="shared" ref="A51:A60" si="10">A50</f>
        <v>13</v>
      </c>
      <c r="B51" s="64" t="str">
        <f t="shared" si="0"/>
        <v/>
      </c>
      <c r="C51" s="62">
        <f t="shared" si="8"/>
        <v>3</v>
      </c>
      <c r="D51" s="62" t="str">
        <f t="shared" si="9"/>
        <v>A</v>
      </c>
      <c r="E51" s="63">
        <v>10</v>
      </c>
      <c r="F51" s="63">
        <v>11</v>
      </c>
      <c r="G51" s="63"/>
      <c r="H51" s="63">
        <v>12</v>
      </c>
      <c r="I51" s="63">
        <v>13</v>
      </c>
      <c r="J51" s="63"/>
      <c r="K51" s="61">
        <v>3</v>
      </c>
      <c r="L51" t="s">
        <v>151</v>
      </c>
    </row>
    <row r="52" spans="1:13" outlineLevel="1" x14ac:dyDescent="0.25">
      <c r="A52" s="64">
        <f t="shared" si="10"/>
        <v>13</v>
      </c>
      <c r="B52" s="64" t="str">
        <f t="shared" si="0"/>
        <v/>
      </c>
      <c r="C52" s="62">
        <f t="shared" si="8"/>
        <v>1</v>
      </c>
      <c r="D52" s="62" t="str">
        <f t="shared" si="9"/>
        <v>B</v>
      </c>
      <c r="E52" s="63">
        <v>6</v>
      </c>
      <c r="F52" s="63">
        <v>8</v>
      </c>
      <c r="G52" s="63">
        <v>5</v>
      </c>
      <c r="H52" s="63">
        <v>1</v>
      </c>
      <c r="I52" s="63">
        <v>7</v>
      </c>
      <c r="J52" s="63"/>
      <c r="K52" s="61">
        <v>1</v>
      </c>
      <c r="L52" t="s">
        <v>152</v>
      </c>
    </row>
    <row r="53" spans="1:13" outlineLevel="1" x14ac:dyDescent="0.25">
      <c r="A53" s="64">
        <f t="shared" si="10"/>
        <v>13</v>
      </c>
      <c r="B53" s="64" t="str">
        <f t="shared" si="0"/>
        <v/>
      </c>
      <c r="C53" s="62">
        <f t="shared" si="8"/>
        <v>2</v>
      </c>
      <c r="D53" s="62" t="str">
        <f t="shared" si="9"/>
        <v>B</v>
      </c>
      <c r="E53" s="63">
        <v>12</v>
      </c>
      <c r="F53" s="63">
        <v>9</v>
      </c>
      <c r="G53" s="63"/>
      <c r="H53" s="63">
        <v>10</v>
      </c>
      <c r="I53" s="63">
        <v>4</v>
      </c>
      <c r="J53" s="63"/>
      <c r="K53" s="61">
        <v>2</v>
      </c>
      <c r="L53" t="s">
        <v>152</v>
      </c>
    </row>
    <row r="54" spans="1:13" outlineLevel="1" x14ac:dyDescent="0.25">
      <c r="A54" s="64">
        <f t="shared" si="10"/>
        <v>13</v>
      </c>
      <c r="B54" s="64" t="str">
        <f t="shared" si="0"/>
        <v/>
      </c>
      <c r="C54" s="62">
        <f t="shared" si="8"/>
        <v>3</v>
      </c>
      <c r="D54" s="62" t="str">
        <f t="shared" si="9"/>
        <v>B</v>
      </c>
      <c r="E54" s="63">
        <v>11</v>
      </c>
      <c r="F54" s="63">
        <v>3</v>
      </c>
      <c r="G54" s="63"/>
      <c r="H54" s="63">
        <v>13</v>
      </c>
      <c r="I54" s="63">
        <v>2</v>
      </c>
      <c r="J54" s="63"/>
      <c r="K54" s="61">
        <v>3</v>
      </c>
      <c r="L54" t="s">
        <v>152</v>
      </c>
    </row>
    <row r="55" spans="1:13" outlineLevel="1" x14ac:dyDescent="0.25">
      <c r="A55" s="64">
        <f t="shared" si="10"/>
        <v>13</v>
      </c>
      <c r="B55" s="64" t="str">
        <f t="shared" si="0"/>
        <v/>
      </c>
      <c r="C55" s="62">
        <f t="shared" si="8"/>
        <v>1</v>
      </c>
      <c r="D55" s="62" t="str">
        <f t="shared" si="9"/>
        <v>C</v>
      </c>
      <c r="E55" s="63">
        <v>4</v>
      </c>
      <c r="F55" s="63">
        <v>9</v>
      </c>
      <c r="G55" s="63">
        <v>11</v>
      </c>
      <c r="H55" s="63">
        <v>6</v>
      </c>
      <c r="I55" s="63">
        <v>10</v>
      </c>
      <c r="J55" s="63"/>
      <c r="K55" s="61">
        <v>1</v>
      </c>
      <c r="L55" t="s">
        <v>153</v>
      </c>
    </row>
    <row r="56" spans="1:13" outlineLevel="1" x14ac:dyDescent="0.25">
      <c r="A56" s="64">
        <f t="shared" si="10"/>
        <v>13</v>
      </c>
      <c r="B56" s="64" t="str">
        <f t="shared" si="0"/>
        <v/>
      </c>
      <c r="C56" s="62">
        <f t="shared" si="8"/>
        <v>2</v>
      </c>
      <c r="D56" s="62" t="str">
        <f t="shared" si="9"/>
        <v>C</v>
      </c>
      <c r="E56" s="63">
        <v>1</v>
      </c>
      <c r="F56" s="63">
        <v>3</v>
      </c>
      <c r="G56" s="63"/>
      <c r="H56" s="63">
        <v>2</v>
      </c>
      <c r="I56" s="63">
        <v>12</v>
      </c>
      <c r="J56" s="63"/>
      <c r="K56" s="61">
        <v>2</v>
      </c>
      <c r="L56" t="s">
        <v>153</v>
      </c>
    </row>
    <row r="57" spans="1:13" outlineLevel="1" x14ac:dyDescent="0.25">
      <c r="A57" s="64">
        <f t="shared" si="10"/>
        <v>13</v>
      </c>
      <c r="B57" s="64" t="str">
        <f t="shared" si="0"/>
        <v/>
      </c>
      <c r="C57" s="62">
        <f t="shared" si="8"/>
        <v>3</v>
      </c>
      <c r="D57" s="62" t="str">
        <f t="shared" si="9"/>
        <v>C</v>
      </c>
      <c r="E57" s="63">
        <v>13</v>
      </c>
      <c r="F57" s="63">
        <v>7</v>
      </c>
      <c r="G57" s="63"/>
      <c r="H57" s="63">
        <v>5</v>
      </c>
      <c r="I57" s="63">
        <v>8</v>
      </c>
      <c r="J57" s="63"/>
      <c r="K57" s="61">
        <v>3</v>
      </c>
      <c r="L57" t="s">
        <v>153</v>
      </c>
    </row>
    <row r="58" spans="1:13" outlineLevel="1" x14ac:dyDescent="0.25">
      <c r="A58" s="64">
        <f t="shared" si="10"/>
        <v>13</v>
      </c>
      <c r="B58" s="64" t="str">
        <f t="shared" si="0"/>
        <v/>
      </c>
      <c r="C58" s="62">
        <f t="shared" si="8"/>
        <v>1</v>
      </c>
      <c r="D58" s="62" t="str">
        <f t="shared" si="9"/>
        <v>D</v>
      </c>
      <c r="E58" s="62">
        <v>7</v>
      </c>
      <c r="F58" s="62">
        <v>12</v>
      </c>
      <c r="G58" s="62">
        <v>10</v>
      </c>
      <c r="H58" s="62">
        <v>9</v>
      </c>
      <c r="I58" s="62">
        <v>11</v>
      </c>
      <c r="J58" s="63"/>
      <c r="K58" s="61">
        <v>1</v>
      </c>
      <c r="L58" t="s">
        <v>154</v>
      </c>
    </row>
    <row r="59" spans="1:13" outlineLevel="1" x14ac:dyDescent="0.25">
      <c r="A59" s="64">
        <f t="shared" si="10"/>
        <v>13</v>
      </c>
      <c r="B59" s="64" t="str">
        <f t="shared" si="0"/>
        <v/>
      </c>
      <c r="C59" s="62">
        <f t="shared" si="8"/>
        <v>2</v>
      </c>
      <c r="D59" s="62" t="str">
        <f t="shared" si="9"/>
        <v>D</v>
      </c>
      <c r="E59" s="62">
        <v>5</v>
      </c>
      <c r="F59" s="62">
        <v>2</v>
      </c>
      <c r="G59" s="63"/>
      <c r="H59" s="62">
        <v>8</v>
      </c>
      <c r="I59" s="62">
        <v>4</v>
      </c>
      <c r="J59" s="63"/>
      <c r="K59" s="61">
        <v>2</v>
      </c>
      <c r="L59" t="s">
        <v>154</v>
      </c>
    </row>
    <row r="60" spans="1:13" ht="15.75" outlineLevel="1" thickBot="1" x14ac:dyDescent="0.3">
      <c r="A60" s="64">
        <f t="shared" si="10"/>
        <v>13</v>
      </c>
      <c r="B60" s="64" t="str">
        <f t="shared" si="0"/>
        <v/>
      </c>
      <c r="C60" s="62">
        <f t="shared" si="8"/>
        <v>3</v>
      </c>
      <c r="D60" s="62" t="str">
        <f t="shared" si="9"/>
        <v>D</v>
      </c>
      <c r="E60" s="62">
        <v>1</v>
      </c>
      <c r="F60" s="62">
        <v>13</v>
      </c>
      <c r="G60" s="63"/>
      <c r="H60" s="62">
        <v>3</v>
      </c>
      <c r="I60" s="62">
        <v>6</v>
      </c>
      <c r="J60" s="63"/>
      <c r="K60" s="61">
        <v>3</v>
      </c>
      <c r="L60" t="s">
        <v>154</v>
      </c>
    </row>
    <row r="61" spans="1:13" ht="15.75" outlineLevel="1" thickTop="1" x14ac:dyDescent="0.25">
      <c r="A61" s="52">
        <v>14</v>
      </c>
      <c r="B61" s="52" t="str">
        <f t="shared" si="0"/>
        <v/>
      </c>
      <c r="C61" s="58">
        <f>K61</f>
        <v>1</v>
      </c>
      <c r="D61" s="58" t="str">
        <f t="shared" si="9"/>
        <v>A</v>
      </c>
      <c r="E61" s="59">
        <v>13</v>
      </c>
      <c r="F61" s="59">
        <v>2</v>
      </c>
      <c r="G61" s="59">
        <v>3</v>
      </c>
      <c r="H61" s="59">
        <v>4</v>
      </c>
      <c r="I61" s="59">
        <v>5</v>
      </c>
      <c r="J61" s="59">
        <v>6</v>
      </c>
      <c r="K61" s="61">
        <v>1</v>
      </c>
      <c r="L61" t="s">
        <v>151</v>
      </c>
      <c r="M61" s="186" t="s">
        <v>281</v>
      </c>
    </row>
    <row r="62" spans="1:13" outlineLevel="1" x14ac:dyDescent="0.25">
      <c r="A62" s="52">
        <f t="shared" ref="A62:A72" si="11">A61</f>
        <v>14</v>
      </c>
      <c r="B62" s="52" t="str">
        <f t="shared" si="0"/>
        <v/>
      </c>
      <c r="C62" s="58">
        <f t="shared" ref="C62:C72" si="12">K62</f>
        <v>2</v>
      </c>
      <c r="D62" s="58" t="str">
        <f t="shared" si="9"/>
        <v>A</v>
      </c>
      <c r="E62" s="59">
        <v>7</v>
      </c>
      <c r="F62" s="59">
        <v>8</v>
      </c>
      <c r="G62" s="58"/>
      <c r="H62" s="59">
        <v>9</v>
      </c>
      <c r="I62" s="59">
        <v>10</v>
      </c>
      <c r="J62" s="58"/>
      <c r="K62" s="61">
        <v>2</v>
      </c>
      <c r="L62" t="s">
        <v>151</v>
      </c>
    </row>
    <row r="63" spans="1:13" outlineLevel="1" x14ac:dyDescent="0.25">
      <c r="A63" s="52">
        <f t="shared" si="11"/>
        <v>14</v>
      </c>
      <c r="B63" s="52" t="str">
        <f t="shared" si="0"/>
        <v/>
      </c>
      <c r="C63" s="58">
        <f t="shared" si="12"/>
        <v>3</v>
      </c>
      <c r="D63" s="58" t="str">
        <f t="shared" si="9"/>
        <v>A</v>
      </c>
      <c r="E63" s="59">
        <v>11</v>
      </c>
      <c r="F63" s="59">
        <v>12</v>
      </c>
      <c r="G63" s="58"/>
      <c r="H63" s="59">
        <v>1</v>
      </c>
      <c r="I63" s="59">
        <v>14</v>
      </c>
      <c r="J63" s="58"/>
      <c r="K63" s="61">
        <v>3</v>
      </c>
      <c r="L63" t="s">
        <v>151</v>
      </c>
    </row>
    <row r="64" spans="1:13" outlineLevel="1" x14ac:dyDescent="0.25">
      <c r="A64" s="52">
        <f t="shared" si="11"/>
        <v>14</v>
      </c>
      <c r="B64" s="52" t="str">
        <f t="shared" si="0"/>
        <v/>
      </c>
      <c r="C64" s="58">
        <f t="shared" si="12"/>
        <v>1</v>
      </c>
      <c r="D64" s="58" t="str">
        <f t="shared" si="9"/>
        <v>B</v>
      </c>
      <c r="E64" s="59">
        <v>7</v>
      </c>
      <c r="F64" s="59">
        <v>10</v>
      </c>
      <c r="G64" s="59">
        <v>12</v>
      </c>
      <c r="H64" s="59">
        <v>1</v>
      </c>
      <c r="I64" s="59">
        <v>4</v>
      </c>
      <c r="J64" s="59">
        <v>9</v>
      </c>
      <c r="K64" s="61">
        <v>1</v>
      </c>
      <c r="L64" t="s">
        <v>152</v>
      </c>
    </row>
    <row r="65" spans="1:13" outlineLevel="1" x14ac:dyDescent="0.25">
      <c r="A65" s="52">
        <f t="shared" si="11"/>
        <v>14</v>
      </c>
      <c r="B65" s="52" t="str">
        <f t="shared" si="0"/>
        <v/>
      </c>
      <c r="C65" s="58">
        <f t="shared" si="12"/>
        <v>2</v>
      </c>
      <c r="D65" s="58" t="str">
        <f t="shared" si="9"/>
        <v>B</v>
      </c>
      <c r="E65" s="59">
        <v>3</v>
      </c>
      <c r="F65" s="59">
        <v>6</v>
      </c>
      <c r="G65" s="58"/>
      <c r="H65" s="59">
        <v>13</v>
      </c>
      <c r="I65" s="59">
        <v>5</v>
      </c>
      <c r="J65" s="58"/>
      <c r="K65" s="61">
        <v>2</v>
      </c>
      <c r="L65" t="s">
        <v>152</v>
      </c>
    </row>
    <row r="66" spans="1:13" outlineLevel="1" x14ac:dyDescent="0.25">
      <c r="A66" s="52">
        <f t="shared" si="11"/>
        <v>14</v>
      </c>
      <c r="B66" s="52" t="str">
        <f t="shared" si="0"/>
        <v/>
      </c>
      <c r="C66" s="58">
        <f t="shared" si="12"/>
        <v>3</v>
      </c>
      <c r="D66" s="58" t="str">
        <f t="shared" si="9"/>
        <v>B</v>
      </c>
      <c r="E66" s="59">
        <v>8</v>
      </c>
      <c r="F66" s="59">
        <v>11</v>
      </c>
      <c r="G66" s="58"/>
      <c r="H66" s="59">
        <v>2</v>
      </c>
      <c r="I66" s="59">
        <v>14</v>
      </c>
      <c r="J66" s="58"/>
      <c r="K66" s="61">
        <v>3</v>
      </c>
      <c r="L66" t="s">
        <v>152</v>
      </c>
    </row>
    <row r="67" spans="1:13" outlineLevel="1" x14ac:dyDescent="0.25">
      <c r="A67" s="52">
        <f t="shared" si="11"/>
        <v>14</v>
      </c>
      <c r="B67" s="52" t="str">
        <f t="shared" si="0"/>
        <v/>
      </c>
      <c r="C67" s="58">
        <f t="shared" si="12"/>
        <v>1</v>
      </c>
      <c r="D67" s="58" t="str">
        <f t="shared" si="9"/>
        <v>C</v>
      </c>
      <c r="E67" s="59">
        <v>8</v>
      </c>
      <c r="F67" s="59">
        <v>9</v>
      </c>
      <c r="G67" s="59">
        <v>14</v>
      </c>
      <c r="H67" s="59">
        <v>11</v>
      </c>
      <c r="I67" s="59">
        <v>6</v>
      </c>
      <c r="J67" s="59">
        <v>5</v>
      </c>
      <c r="K67" s="61">
        <v>1</v>
      </c>
      <c r="L67" t="s">
        <v>153</v>
      </c>
    </row>
    <row r="68" spans="1:13" outlineLevel="1" x14ac:dyDescent="0.25">
      <c r="A68" s="52">
        <f t="shared" si="11"/>
        <v>14</v>
      </c>
      <c r="B68" s="52" t="str">
        <f t="shared" si="0"/>
        <v/>
      </c>
      <c r="C68" s="58">
        <f t="shared" si="12"/>
        <v>2</v>
      </c>
      <c r="D68" s="58" t="str">
        <f t="shared" si="9"/>
        <v>C</v>
      </c>
      <c r="E68" s="59">
        <v>3</v>
      </c>
      <c r="F68" s="59">
        <v>4</v>
      </c>
      <c r="G68" s="58"/>
      <c r="H68" s="59">
        <v>1</v>
      </c>
      <c r="I68" s="59">
        <v>12</v>
      </c>
      <c r="J68" s="58"/>
      <c r="K68" s="61">
        <v>2</v>
      </c>
      <c r="L68" t="s">
        <v>153</v>
      </c>
    </row>
    <row r="69" spans="1:13" outlineLevel="1" x14ac:dyDescent="0.25">
      <c r="A69" s="52">
        <f t="shared" si="11"/>
        <v>14</v>
      </c>
      <c r="B69" s="52" t="str">
        <f t="shared" ref="B69:B132" si="13">IF(A69&lt;&gt;$B$3,"",$B$3&amp;"-"&amp;D69&amp;"-"&amp;C69)</f>
        <v/>
      </c>
      <c r="C69" s="58">
        <f t="shared" si="12"/>
        <v>3</v>
      </c>
      <c r="D69" s="58" t="str">
        <f t="shared" si="9"/>
        <v>C</v>
      </c>
      <c r="E69" s="59">
        <v>13</v>
      </c>
      <c r="F69" s="59">
        <v>2</v>
      </c>
      <c r="G69" s="58"/>
      <c r="H69" s="59">
        <v>7</v>
      </c>
      <c r="I69" s="59">
        <v>10</v>
      </c>
      <c r="J69" s="58"/>
      <c r="K69" s="61">
        <v>3</v>
      </c>
      <c r="L69" t="s">
        <v>153</v>
      </c>
    </row>
    <row r="70" spans="1:13" outlineLevel="1" x14ac:dyDescent="0.25">
      <c r="A70" s="52">
        <f t="shared" si="11"/>
        <v>14</v>
      </c>
      <c r="B70" s="52" t="str">
        <f t="shared" si="13"/>
        <v/>
      </c>
      <c r="C70" s="58">
        <f t="shared" si="12"/>
        <v>1</v>
      </c>
      <c r="D70" s="58" t="str">
        <f t="shared" si="9"/>
        <v>D</v>
      </c>
      <c r="E70" s="58">
        <v>14</v>
      </c>
      <c r="F70" s="58">
        <v>9</v>
      </c>
      <c r="G70" s="58">
        <v>5</v>
      </c>
      <c r="H70" s="58">
        <v>11</v>
      </c>
      <c r="I70" s="58">
        <v>13</v>
      </c>
      <c r="J70" s="58">
        <v>10</v>
      </c>
      <c r="K70" s="61">
        <v>1</v>
      </c>
      <c r="L70" t="s">
        <v>154</v>
      </c>
    </row>
    <row r="71" spans="1:13" outlineLevel="1" x14ac:dyDescent="0.25">
      <c r="A71" s="52">
        <f t="shared" si="11"/>
        <v>14</v>
      </c>
      <c r="B71" s="52" t="str">
        <f t="shared" si="13"/>
        <v/>
      </c>
      <c r="C71" s="58">
        <f t="shared" si="12"/>
        <v>2</v>
      </c>
      <c r="D71" s="58" t="str">
        <f t="shared" si="9"/>
        <v>D</v>
      </c>
      <c r="E71" s="58">
        <v>4</v>
      </c>
      <c r="F71" s="58">
        <v>6</v>
      </c>
      <c r="G71" s="58"/>
      <c r="H71" s="58">
        <v>3</v>
      </c>
      <c r="I71" s="58">
        <v>7</v>
      </c>
      <c r="J71" s="58"/>
      <c r="K71" s="61">
        <v>2</v>
      </c>
      <c r="L71" t="s">
        <v>154</v>
      </c>
    </row>
    <row r="72" spans="1:13" ht="15.75" outlineLevel="1" thickBot="1" x14ac:dyDescent="0.3">
      <c r="A72" s="52">
        <f t="shared" si="11"/>
        <v>14</v>
      </c>
      <c r="B72" s="52" t="str">
        <f t="shared" si="13"/>
        <v/>
      </c>
      <c r="C72" s="58">
        <f t="shared" si="12"/>
        <v>3</v>
      </c>
      <c r="D72" s="58" t="str">
        <f t="shared" si="9"/>
        <v>D</v>
      </c>
      <c r="E72" s="58">
        <v>2</v>
      </c>
      <c r="F72" s="58">
        <v>12</v>
      </c>
      <c r="G72" s="58"/>
      <c r="H72" s="58">
        <v>1</v>
      </c>
      <c r="I72" s="58">
        <v>8</v>
      </c>
      <c r="J72" s="58"/>
      <c r="K72" s="61">
        <v>3</v>
      </c>
      <c r="L72" t="s">
        <v>154</v>
      </c>
    </row>
    <row r="73" spans="1:13" ht="15.75" outlineLevel="1" thickTop="1" x14ac:dyDescent="0.25">
      <c r="A73" s="64">
        <v>15</v>
      </c>
      <c r="B73" s="64" t="str">
        <f t="shared" si="13"/>
        <v/>
      </c>
      <c r="C73" s="62">
        <f>K73</f>
        <v>1</v>
      </c>
      <c r="D73" s="62" t="str">
        <f t="shared" si="9"/>
        <v>A</v>
      </c>
      <c r="E73" s="63">
        <v>11</v>
      </c>
      <c r="F73" s="63">
        <v>2</v>
      </c>
      <c r="G73" s="63">
        <v>3</v>
      </c>
      <c r="H73" s="63">
        <v>4</v>
      </c>
      <c r="I73" s="63">
        <v>5</v>
      </c>
      <c r="J73" s="63">
        <v>6</v>
      </c>
      <c r="K73" s="61">
        <v>1</v>
      </c>
      <c r="L73" t="s">
        <v>151</v>
      </c>
      <c r="M73" s="186" t="s">
        <v>281</v>
      </c>
    </row>
    <row r="74" spans="1:13" outlineLevel="1" x14ac:dyDescent="0.25">
      <c r="A74" s="64">
        <f>A73</f>
        <v>15</v>
      </c>
      <c r="B74" s="64" t="str">
        <f t="shared" si="13"/>
        <v/>
      </c>
      <c r="C74" s="62">
        <f t="shared" ref="C74:C84" si="14">K74</f>
        <v>2</v>
      </c>
      <c r="D74" s="62" t="str">
        <f t="shared" si="9"/>
        <v>A</v>
      </c>
      <c r="E74" s="63">
        <v>7</v>
      </c>
      <c r="F74" s="63">
        <v>8</v>
      </c>
      <c r="G74" s="63">
        <v>9</v>
      </c>
      <c r="H74" s="63">
        <v>10</v>
      </c>
      <c r="I74" s="63">
        <v>1</v>
      </c>
      <c r="J74" s="63"/>
      <c r="K74" s="61">
        <v>2</v>
      </c>
      <c r="L74" t="s">
        <v>151</v>
      </c>
    </row>
    <row r="75" spans="1:13" outlineLevel="1" x14ac:dyDescent="0.25">
      <c r="A75" s="64">
        <f t="shared" ref="A75:A84" si="15">A74</f>
        <v>15</v>
      </c>
      <c r="B75" s="64" t="str">
        <f t="shared" si="13"/>
        <v/>
      </c>
      <c r="C75" s="62">
        <f t="shared" si="14"/>
        <v>3</v>
      </c>
      <c r="D75" s="62" t="str">
        <f t="shared" si="9"/>
        <v>A</v>
      </c>
      <c r="E75" s="63">
        <v>12</v>
      </c>
      <c r="F75" s="63">
        <v>13</v>
      </c>
      <c r="G75" s="63"/>
      <c r="H75" s="63">
        <v>14</v>
      </c>
      <c r="I75" s="63">
        <v>15</v>
      </c>
      <c r="J75" s="63"/>
      <c r="K75" s="61">
        <v>3</v>
      </c>
      <c r="L75" t="s">
        <v>151</v>
      </c>
    </row>
    <row r="76" spans="1:13" outlineLevel="1" x14ac:dyDescent="0.25">
      <c r="A76" s="64">
        <f t="shared" si="15"/>
        <v>15</v>
      </c>
      <c r="B76" s="64" t="str">
        <f t="shared" si="13"/>
        <v/>
      </c>
      <c r="C76" s="62">
        <f t="shared" si="14"/>
        <v>1</v>
      </c>
      <c r="D76" s="62" t="str">
        <f t="shared" si="9"/>
        <v>B</v>
      </c>
      <c r="E76" s="63">
        <v>2</v>
      </c>
      <c r="F76" s="63">
        <v>4</v>
      </c>
      <c r="G76" s="63">
        <v>13</v>
      </c>
      <c r="H76" s="63">
        <v>1</v>
      </c>
      <c r="I76" s="63">
        <v>15</v>
      </c>
      <c r="J76" s="63">
        <v>7</v>
      </c>
      <c r="K76" s="61">
        <v>1</v>
      </c>
      <c r="L76" t="s">
        <v>152</v>
      </c>
    </row>
    <row r="77" spans="1:13" outlineLevel="1" x14ac:dyDescent="0.25">
      <c r="A77" s="64">
        <f t="shared" si="15"/>
        <v>15</v>
      </c>
      <c r="B77" s="64" t="str">
        <f t="shared" si="13"/>
        <v/>
      </c>
      <c r="C77" s="62">
        <f t="shared" si="14"/>
        <v>2</v>
      </c>
      <c r="D77" s="62" t="str">
        <f t="shared" si="9"/>
        <v>B</v>
      </c>
      <c r="E77" s="63">
        <v>6</v>
      </c>
      <c r="F77" s="63">
        <v>8</v>
      </c>
      <c r="G77" s="63">
        <v>12</v>
      </c>
      <c r="H77" s="63">
        <v>5</v>
      </c>
      <c r="I77" s="63">
        <v>11</v>
      </c>
      <c r="J77" s="63"/>
      <c r="K77" s="61">
        <v>2</v>
      </c>
      <c r="L77" t="s">
        <v>152</v>
      </c>
    </row>
    <row r="78" spans="1:13" outlineLevel="1" x14ac:dyDescent="0.25">
      <c r="A78" s="64">
        <f t="shared" si="15"/>
        <v>15</v>
      </c>
      <c r="B78" s="64" t="str">
        <f t="shared" si="13"/>
        <v/>
      </c>
      <c r="C78" s="62">
        <f t="shared" si="14"/>
        <v>3</v>
      </c>
      <c r="D78" s="62" t="str">
        <f t="shared" si="9"/>
        <v>B</v>
      </c>
      <c r="E78" s="63">
        <v>3</v>
      </c>
      <c r="F78" s="63">
        <v>10</v>
      </c>
      <c r="G78" s="63"/>
      <c r="H78" s="63">
        <v>14</v>
      </c>
      <c r="I78" s="63">
        <v>9</v>
      </c>
      <c r="J78" s="63"/>
      <c r="K78" s="61">
        <v>3</v>
      </c>
      <c r="L78" t="s">
        <v>152</v>
      </c>
    </row>
    <row r="79" spans="1:13" outlineLevel="1" x14ac:dyDescent="0.25">
      <c r="A79" s="64">
        <f t="shared" si="15"/>
        <v>15</v>
      </c>
      <c r="B79" s="64" t="str">
        <f t="shared" si="13"/>
        <v/>
      </c>
      <c r="C79" s="62">
        <f t="shared" si="14"/>
        <v>1</v>
      </c>
      <c r="D79" s="62" t="str">
        <f t="shared" si="9"/>
        <v>C</v>
      </c>
      <c r="E79" s="63">
        <v>15</v>
      </c>
      <c r="F79" s="63">
        <v>5</v>
      </c>
      <c r="G79" s="63">
        <v>11</v>
      </c>
      <c r="H79" s="63">
        <v>1</v>
      </c>
      <c r="I79" s="63">
        <v>14</v>
      </c>
      <c r="J79" s="63">
        <v>10</v>
      </c>
      <c r="K79" s="61">
        <v>1</v>
      </c>
      <c r="L79" t="s">
        <v>153</v>
      </c>
    </row>
    <row r="80" spans="1:13" outlineLevel="1" x14ac:dyDescent="0.25">
      <c r="A80" s="64">
        <f t="shared" si="15"/>
        <v>15</v>
      </c>
      <c r="B80" s="64" t="str">
        <f t="shared" si="13"/>
        <v/>
      </c>
      <c r="C80" s="62">
        <f t="shared" si="14"/>
        <v>2</v>
      </c>
      <c r="D80" s="62" t="str">
        <f t="shared" si="9"/>
        <v>C</v>
      </c>
      <c r="E80" s="63">
        <v>3</v>
      </c>
      <c r="F80" s="63">
        <v>9</v>
      </c>
      <c r="G80" s="63">
        <v>13</v>
      </c>
      <c r="H80" s="63">
        <v>4</v>
      </c>
      <c r="I80" s="63">
        <v>6</v>
      </c>
      <c r="J80" s="63"/>
      <c r="K80" s="61">
        <v>2</v>
      </c>
      <c r="L80" t="s">
        <v>153</v>
      </c>
    </row>
    <row r="81" spans="1:13" outlineLevel="1" x14ac:dyDescent="0.25">
      <c r="A81" s="64">
        <f t="shared" si="15"/>
        <v>15</v>
      </c>
      <c r="B81" s="64" t="str">
        <f t="shared" si="13"/>
        <v/>
      </c>
      <c r="C81" s="62">
        <f t="shared" si="14"/>
        <v>3</v>
      </c>
      <c r="D81" s="62" t="str">
        <f t="shared" si="9"/>
        <v>C</v>
      </c>
      <c r="E81" s="63">
        <v>7</v>
      </c>
      <c r="F81" s="63">
        <v>2</v>
      </c>
      <c r="G81" s="63"/>
      <c r="H81" s="63">
        <v>8</v>
      </c>
      <c r="I81" s="63">
        <v>12</v>
      </c>
      <c r="J81" s="63"/>
      <c r="K81" s="61">
        <v>3</v>
      </c>
      <c r="L81" t="s">
        <v>153</v>
      </c>
    </row>
    <row r="82" spans="1:13" outlineLevel="1" x14ac:dyDescent="0.25">
      <c r="A82" s="64">
        <f t="shared" si="15"/>
        <v>15</v>
      </c>
      <c r="B82" s="64" t="str">
        <f t="shared" si="13"/>
        <v/>
      </c>
      <c r="C82" s="62">
        <f t="shared" si="14"/>
        <v>1</v>
      </c>
      <c r="D82" s="62" t="str">
        <f t="shared" si="9"/>
        <v>D</v>
      </c>
      <c r="E82" s="62">
        <v>9</v>
      </c>
      <c r="F82" s="62">
        <v>10</v>
      </c>
      <c r="G82" s="62">
        <v>7</v>
      </c>
      <c r="H82" s="62">
        <v>11</v>
      </c>
      <c r="I82" s="62">
        <v>12</v>
      </c>
      <c r="J82" s="62">
        <v>8</v>
      </c>
      <c r="K82" s="61">
        <v>1</v>
      </c>
      <c r="L82" t="s">
        <v>154</v>
      </c>
    </row>
    <row r="83" spans="1:13" outlineLevel="1" x14ac:dyDescent="0.25">
      <c r="A83" s="64">
        <f t="shared" si="15"/>
        <v>15</v>
      </c>
      <c r="B83" s="64" t="str">
        <f t="shared" si="13"/>
        <v/>
      </c>
      <c r="C83" s="62">
        <f t="shared" si="14"/>
        <v>2</v>
      </c>
      <c r="D83" s="62" t="str">
        <f t="shared" si="9"/>
        <v>D</v>
      </c>
      <c r="E83" s="62">
        <v>5</v>
      </c>
      <c r="F83" s="62">
        <v>13</v>
      </c>
      <c r="G83" s="62">
        <v>15</v>
      </c>
      <c r="H83" s="62">
        <v>4</v>
      </c>
      <c r="I83" s="62">
        <v>6</v>
      </c>
      <c r="J83" s="63"/>
      <c r="K83" s="61">
        <v>2</v>
      </c>
      <c r="L83" t="s">
        <v>154</v>
      </c>
    </row>
    <row r="84" spans="1:13" ht="15.75" outlineLevel="1" thickBot="1" x14ac:dyDescent="0.3">
      <c r="A84" s="64">
        <f t="shared" si="15"/>
        <v>15</v>
      </c>
      <c r="B84" s="64" t="str">
        <f t="shared" si="13"/>
        <v/>
      </c>
      <c r="C84" s="62">
        <f t="shared" si="14"/>
        <v>3</v>
      </c>
      <c r="D84" s="62" t="str">
        <f t="shared" si="9"/>
        <v>D</v>
      </c>
      <c r="E84" s="62">
        <v>1</v>
      </c>
      <c r="F84" s="62">
        <v>3</v>
      </c>
      <c r="G84" s="63"/>
      <c r="H84" s="62">
        <v>2</v>
      </c>
      <c r="I84" s="62">
        <v>14</v>
      </c>
      <c r="J84" s="63"/>
      <c r="K84" s="61">
        <v>3</v>
      </c>
      <c r="L84" t="s">
        <v>154</v>
      </c>
    </row>
    <row r="85" spans="1:13" ht="15.75" outlineLevel="1" thickTop="1" x14ac:dyDescent="0.25">
      <c r="A85" s="52">
        <v>16</v>
      </c>
      <c r="B85" s="52" t="str">
        <f t="shared" si="13"/>
        <v>16-A-1</v>
      </c>
      <c r="C85" s="58">
        <f>K85</f>
        <v>1</v>
      </c>
      <c r="D85" s="58" t="str">
        <f>IF(C85="","",L85)</f>
        <v>A</v>
      </c>
      <c r="E85" s="59">
        <v>1</v>
      </c>
      <c r="F85" s="59">
        <v>2</v>
      </c>
      <c r="G85" s="59"/>
      <c r="H85" s="59">
        <v>3</v>
      </c>
      <c r="I85" s="59">
        <v>4</v>
      </c>
      <c r="J85" s="59"/>
      <c r="K85" s="61">
        <v>1</v>
      </c>
      <c r="L85" t="s">
        <v>151</v>
      </c>
      <c r="M85" s="186" t="s">
        <v>281</v>
      </c>
    </row>
    <row r="86" spans="1:13" outlineLevel="1" x14ac:dyDescent="0.25">
      <c r="A86" s="52">
        <f>A85</f>
        <v>16</v>
      </c>
      <c r="B86" s="52" t="str">
        <f t="shared" si="13"/>
        <v>16-A-2</v>
      </c>
      <c r="C86" s="58">
        <f t="shared" ref="C86:C100" si="16">K86</f>
        <v>2</v>
      </c>
      <c r="D86" s="58" t="str">
        <f t="shared" ref="D86:D100" si="17">IF(C86="","",L86)</f>
        <v>A</v>
      </c>
      <c r="E86" s="59">
        <v>5</v>
      </c>
      <c r="F86" s="59">
        <v>6</v>
      </c>
      <c r="G86" s="59"/>
      <c r="H86" s="59">
        <v>7</v>
      </c>
      <c r="I86" s="59">
        <v>8</v>
      </c>
      <c r="J86" s="59"/>
      <c r="K86" s="61">
        <v>2</v>
      </c>
      <c r="L86" t="s">
        <v>151</v>
      </c>
    </row>
    <row r="87" spans="1:13" outlineLevel="1" x14ac:dyDescent="0.25">
      <c r="A87" s="52">
        <f t="shared" ref="A87:A100" si="18">A86</f>
        <v>16</v>
      </c>
      <c r="B87" s="52" t="str">
        <f t="shared" si="13"/>
        <v>16-A-3</v>
      </c>
      <c r="C87" s="58">
        <f t="shared" si="16"/>
        <v>3</v>
      </c>
      <c r="D87" s="58" t="str">
        <f t="shared" si="17"/>
        <v>A</v>
      </c>
      <c r="E87" s="59">
        <v>9</v>
      </c>
      <c r="F87" s="59">
        <v>10</v>
      </c>
      <c r="G87" s="59"/>
      <c r="H87" s="59">
        <v>11</v>
      </c>
      <c r="I87" s="59">
        <v>12</v>
      </c>
      <c r="J87" s="59"/>
      <c r="K87" s="61">
        <v>3</v>
      </c>
      <c r="L87" t="s">
        <v>151</v>
      </c>
    </row>
    <row r="88" spans="1:13" outlineLevel="1" x14ac:dyDescent="0.25">
      <c r="A88" s="52">
        <f t="shared" si="18"/>
        <v>16</v>
      </c>
      <c r="B88" s="52" t="str">
        <f t="shared" si="13"/>
        <v>16-A-4</v>
      </c>
      <c r="C88" s="58">
        <f t="shared" si="16"/>
        <v>4</v>
      </c>
      <c r="D88" s="58" t="str">
        <f t="shared" si="17"/>
        <v>A</v>
      </c>
      <c r="E88" s="59">
        <v>13</v>
      </c>
      <c r="F88" s="59">
        <v>14</v>
      </c>
      <c r="G88" s="59"/>
      <c r="H88" s="59">
        <v>15</v>
      </c>
      <c r="I88" s="59">
        <v>16</v>
      </c>
      <c r="J88" s="59"/>
      <c r="K88" s="61">
        <v>4</v>
      </c>
      <c r="L88" t="s">
        <v>151</v>
      </c>
    </row>
    <row r="89" spans="1:13" outlineLevel="1" x14ac:dyDescent="0.25">
      <c r="A89" s="52">
        <f t="shared" si="18"/>
        <v>16</v>
      </c>
      <c r="B89" s="52" t="str">
        <f t="shared" si="13"/>
        <v>16-B-1</v>
      </c>
      <c r="C89" s="58">
        <f t="shared" si="16"/>
        <v>1</v>
      </c>
      <c r="D89" s="58" t="str">
        <f t="shared" si="17"/>
        <v>B</v>
      </c>
      <c r="E89" s="59">
        <v>1</v>
      </c>
      <c r="F89" s="59">
        <v>5</v>
      </c>
      <c r="G89" s="59"/>
      <c r="H89" s="59">
        <v>9</v>
      </c>
      <c r="I89" s="59">
        <v>6</v>
      </c>
      <c r="J89" s="59"/>
      <c r="K89" s="61">
        <v>1</v>
      </c>
      <c r="L89" t="s">
        <v>152</v>
      </c>
    </row>
    <row r="90" spans="1:13" outlineLevel="1" x14ac:dyDescent="0.25">
      <c r="A90" s="52">
        <f t="shared" si="18"/>
        <v>16</v>
      </c>
      <c r="B90" s="52" t="str">
        <f t="shared" si="13"/>
        <v>16-B-2</v>
      </c>
      <c r="C90" s="58">
        <f t="shared" si="16"/>
        <v>2</v>
      </c>
      <c r="D90" s="58" t="str">
        <f t="shared" si="17"/>
        <v>B</v>
      </c>
      <c r="E90" s="59">
        <v>2</v>
      </c>
      <c r="F90" s="59">
        <v>7</v>
      </c>
      <c r="G90" s="59"/>
      <c r="H90" s="59">
        <v>10</v>
      </c>
      <c r="I90" s="59">
        <v>13</v>
      </c>
      <c r="J90" s="59"/>
      <c r="K90" s="61">
        <v>2</v>
      </c>
      <c r="L90" t="s">
        <v>152</v>
      </c>
    </row>
    <row r="91" spans="1:13" outlineLevel="1" x14ac:dyDescent="0.25">
      <c r="A91" s="52">
        <f t="shared" si="18"/>
        <v>16</v>
      </c>
      <c r="B91" s="52" t="str">
        <f t="shared" si="13"/>
        <v>16-B-3</v>
      </c>
      <c r="C91" s="58">
        <f t="shared" si="16"/>
        <v>3</v>
      </c>
      <c r="D91" s="58" t="str">
        <f t="shared" si="17"/>
        <v>B</v>
      </c>
      <c r="E91" s="59">
        <v>3</v>
      </c>
      <c r="F91" s="59">
        <v>8</v>
      </c>
      <c r="G91" s="59"/>
      <c r="H91" s="59">
        <v>11</v>
      </c>
      <c r="I91" s="59">
        <v>15</v>
      </c>
      <c r="J91" s="59"/>
      <c r="K91" s="61">
        <v>3</v>
      </c>
      <c r="L91" t="s">
        <v>152</v>
      </c>
    </row>
    <row r="92" spans="1:13" outlineLevel="1" x14ac:dyDescent="0.25">
      <c r="A92" s="52">
        <f t="shared" si="18"/>
        <v>16</v>
      </c>
      <c r="B92" s="52" t="str">
        <f t="shared" si="13"/>
        <v>16-B-4</v>
      </c>
      <c r="C92" s="58">
        <f t="shared" si="16"/>
        <v>4</v>
      </c>
      <c r="D92" s="58" t="str">
        <f t="shared" si="17"/>
        <v>B</v>
      </c>
      <c r="E92" s="59">
        <v>4</v>
      </c>
      <c r="F92" s="59">
        <v>16</v>
      </c>
      <c r="G92" s="59"/>
      <c r="H92" s="59">
        <v>12</v>
      </c>
      <c r="I92" s="59">
        <v>14</v>
      </c>
      <c r="J92" s="59"/>
      <c r="K92" s="61">
        <v>4</v>
      </c>
      <c r="L92" t="s">
        <v>152</v>
      </c>
    </row>
    <row r="93" spans="1:13" outlineLevel="1" x14ac:dyDescent="0.25">
      <c r="A93" s="52">
        <f t="shared" si="18"/>
        <v>16</v>
      </c>
      <c r="B93" s="52" t="str">
        <f t="shared" si="13"/>
        <v>16-C-1</v>
      </c>
      <c r="C93" s="58">
        <f t="shared" si="16"/>
        <v>1</v>
      </c>
      <c r="D93" s="58" t="str">
        <f t="shared" si="17"/>
        <v>C</v>
      </c>
      <c r="E93" s="59">
        <v>4</v>
      </c>
      <c r="F93" s="59">
        <v>8</v>
      </c>
      <c r="G93" s="59"/>
      <c r="H93" s="59">
        <v>12</v>
      </c>
      <c r="I93" s="59">
        <v>13</v>
      </c>
      <c r="J93" s="59"/>
      <c r="K93" s="61">
        <v>1</v>
      </c>
      <c r="L93" t="s">
        <v>153</v>
      </c>
    </row>
    <row r="94" spans="1:13" outlineLevel="1" x14ac:dyDescent="0.25">
      <c r="A94" s="52">
        <f t="shared" si="18"/>
        <v>16</v>
      </c>
      <c r="B94" s="52" t="str">
        <f t="shared" si="13"/>
        <v>16-C-2</v>
      </c>
      <c r="C94" s="58">
        <f t="shared" si="16"/>
        <v>2</v>
      </c>
      <c r="D94" s="58" t="str">
        <f t="shared" si="17"/>
        <v>C</v>
      </c>
      <c r="E94" s="59">
        <v>3</v>
      </c>
      <c r="F94" s="59">
        <v>7</v>
      </c>
      <c r="G94" s="59"/>
      <c r="H94" s="59">
        <v>9</v>
      </c>
      <c r="I94" s="59">
        <v>14</v>
      </c>
      <c r="J94" s="59"/>
      <c r="K94" s="61">
        <v>2</v>
      </c>
      <c r="L94" t="s">
        <v>153</v>
      </c>
    </row>
    <row r="95" spans="1:13" outlineLevel="1" x14ac:dyDescent="0.25">
      <c r="A95" s="52">
        <f t="shared" si="18"/>
        <v>16</v>
      </c>
      <c r="B95" s="52" t="str">
        <f t="shared" si="13"/>
        <v>16-C-3</v>
      </c>
      <c r="C95" s="58">
        <f t="shared" si="16"/>
        <v>3</v>
      </c>
      <c r="D95" s="58" t="str">
        <f t="shared" si="17"/>
        <v>C</v>
      </c>
      <c r="E95" s="59">
        <v>2</v>
      </c>
      <c r="F95" s="59">
        <v>5</v>
      </c>
      <c r="G95" s="59"/>
      <c r="H95" s="59">
        <v>11</v>
      </c>
      <c r="I95" s="59">
        <v>16</v>
      </c>
      <c r="J95" s="59"/>
      <c r="K95" s="61">
        <v>3</v>
      </c>
      <c r="L95" t="s">
        <v>153</v>
      </c>
    </row>
    <row r="96" spans="1:13" outlineLevel="1" x14ac:dyDescent="0.25">
      <c r="A96" s="52">
        <f t="shared" si="18"/>
        <v>16</v>
      </c>
      <c r="B96" s="52" t="str">
        <f t="shared" si="13"/>
        <v>16-C-4</v>
      </c>
      <c r="C96" s="58">
        <f t="shared" si="16"/>
        <v>4</v>
      </c>
      <c r="D96" s="58" t="str">
        <f t="shared" si="17"/>
        <v>C</v>
      </c>
      <c r="E96" s="59">
        <v>1</v>
      </c>
      <c r="F96" s="59">
        <v>10</v>
      </c>
      <c r="G96" s="59"/>
      <c r="H96" s="59">
        <v>6</v>
      </c>
      <c r="I96" s="59">
        <v>15</v>
      </c>
      <c r="J96" s="59"/>
      <c r="K96" s="61">
        <v>4</v>
      </c>
      <c r="L96" t="s">
        <v>153</v>
      </c>
    </row>
    <row r="97" spans="1:13" outlineLevel="1" x14ac:dyDescent="0.25">
      <c r="A97" s="52">
        <f t="shared" si="18"/>
        <v>16</v>
      </c>
      <c r="B97" s="52" t="str">
        <f t="shared" si="13"/>
        <v>16-D-1</v>
      </c>
      <c r="C97" s="58">
        <f t="shared" si="16"/>
        <v>1</v>
      </c>
      <c r="D97" s="58" t="str">
        <f t="shared" si="17"/>
        <v>D</v>
      </c>
      <c r="E97" s="59">
        <v>10</v>
      </c>
      <c r="F97" s="59">
        <v>8</v>
      </c>
      <c r="G97" s="59"/>
      <c r="H97" s="59">
        <v>14</v>
      </c>
      <c r="I97" s="59">
        <v>1</v>
      </c>
      <c r="J97" s="59"/>
      <c r="K97" s="61">
        <v>1</v>
      </c>
      <c r="L97" t="s">
        <v>154</v>
      </c>
    </row>
    <row r="98" spans="1:13" outlineLevel="1" x14ac:dyDescent="0.25">
      <c r="A98" s="52">
        <f t="shared" si="18"/>
        <v>16</v>
      </c>
      <c r="B98" s="52" t="str">
        <f t="shared" si="13"/>
        <v>16-D-2</v>
      </c>
      <c r="C98" s="58">
        <f t="shared" si="16"/>
        <v>2</v>
      </c>
      <c r="D98" s="58" t="str">
        <f t="shared" si="17"/>
        <v>D</v>
      </c>
      <c r="E98" s="59">
        <v>11</v>
      </c>
      <c r="F98" s="59">
        <v>4</v>
      </c>
      <c r="G98" s="59"/>
      <c r="H98" s="59">
        <v>15</v>
      </c>
      <c r="I98" s="59">
        <v>7</v>
      </c>
      <c r="J98" s="59"/>
      <c r="K98" s="61">
        <v>2</v>
      </c>
      <c r="L98" t="s">
        <v>154</v>
      </c>
    </row>
    <row r="99" spans="1:13" outlineLevel="1" x14ac:dyDescent="0.25">
      <c r="A99" s="52">
        <f t="shared" si="18"/>
        <v>16</v>
      </c>
      <c r="B99" s="52" t="str">
        <f t="shared" si="13"/>
        <v>16-D-3</v>
      </c>
      <c r="C99" s="58">
        <f t="shared" si="16"/>
        <v>3</v>
      </c>
      <c r="D99" s="58" t="str">
        <f t="shared" si="17"/>
        <v>D</v>
      </c>
      <c r="E99" s="59">
        <v>12</v>
      </c>
      <c r="F99" s="59">
        <v>3</v>
      </c>
      <c r="G99" s="59"/>
      <c r="H99" s="59">
        <v>16</v>
      </c>
      <c r="I99" s="59">
        <v>6</v>
      </c>
      <c r="J99" s="59"/>
      <c r="K99" s="61">
        <v>3</v>
      </c>
      <c r="L99" t="s">
        <v>154</v>
      </c>
    </row>
    <row r="100" spans="1:13" ht="15.75" outlineLevel="1" thickBot="1" x14ac:dyDescent="0.3">
      <c r="A100" s="52">
        <f t="shared" si="18"/>
        <v>16</v>
      </c>
      <c r="B100" s="52" t="str">
        <f t="shared" si="13"/>
        <v>16-D-4</v>
      </c>
      <c r="C100" s="58">
        <f t="shared" si="16"/>
        <v>4</v>
      </c>
      <c r="D100" s="58" t="str">
        <f t="shared" si="17"/>
        <v>D</v>
      </c>
      <c r="E100" s="59">
        <v>13</v>
      </c>
      <c r="F100" s="59">
        <v>2</v>
      </c>
      <c r="G100" s="59"/>
      <c r="H100" s="59">
        <v>9</v>
      </c>
      <c r="I100" s="59">
        <v>5</v>
      </c>
      <c r="J100" s="59"/>
      <c r="K100" s="61">
        <v>4</v>
      </c>
      <c r="L100" t="s">
        <v>154</v>
      </c>
    </row>
    <row r="101" spans="1:13" ht="15.75" outlineLevel="1" thickTop="1" x14ac:dyDescent="0.25">
      <c r="A101" s="64">
        <v>17</v>
      </c>
      <c r="B101" s="64" t="str">
        <f t="shared" si="13"/>
        <v/>
      </c>
      <c r="C101" s="62">
        <f>K101</f>
        <v>1</v>
      </c>
      <c r="D101" s="62" t="str">
        <f>IF(C101="","",L101)</f>
        <v>A</v>
      </c>
      <c r="E101" s="63">
        <v>1</v>
      </c>
      <c r="F101" s="63">
        <v>2</v>
      </c>
      <c r="G101" s="63">
        <v>17</v>
      </c>
      <c r="H101" s="63">
        <v>3</v>
      </c>
      <c r="I101" s="63">
        <v>4</v>
      </c>
      <c r="J101" s="63"/>
      <c r="K101" s="61">
        <v>1</v>
      </c>
      <c r="L101" t="s">
        <v>151</v>
      </c>
      <c r="M101" s="186" t="s">
        <v>281</v>
      </c>
    </row>
    <row r="102" spans="1:13" outlineLevel="1" x14ac:dyDescent="0.25">
      <c r="A102" s="64">
        <f>A101</f>
        <v>17</v>
      </c>
      <c r="B102" s="64" t="str">
        <f t="shared" si="13"/>
        <v/>
      </c>
      <c r="C102" s="62">
        <f t="shared" ref="C102:C165" si="19">K102</f>
        <v>2</v>
      </c>
      <c r="D102" s="62" t="str">
        <f t="shared" ref="D102:D165" si="20">IF(C102="","",L102)</f>
        <v>A</v>
      </c>
      <c r="E102" s="63">
        <v>5</v>
      </c>
      <c r="F102" s="63">
        <v>6</v>
      </c>
      <c r="G102" s="63"/>
      <c r="H102" s="63">
        <v>7</v>
      </c>
      <c r="I102" s="63">
        <v>8</v>
      </c>
      <c r="J102" s="63"/>
      <c r="K102" s="61">
        <v>2</v>
      </c>
      <c r="L102" t="s">
        <v>151</v>
      </c>
    </row>
    <row r="103" spans="1:13" outlineLevel="1" x14ac:dyDescent="0.25">
      <c r="A103" s="64">
        <f t="shared" ref="A103:A116" si="21">A102</f>
        <v>17</v>
      </c>
      <c r="B103" s="64" t="str">
        <f t="shared" si="13"/>
        <v/>
      </c>
      <c r="C103" s="62">
        <f t="shared" si="19"/>
        <v>3</v>
      </c>
      <c r="D103" s="62" t="str">
        <f t="shared" si="20"/>
        <v>A</v>
      </c>
      <c r="E103" s="63">
        <v>9</v>
      </c>
      <c r="F103" s="63">
        <v>10</v>
      </c>
      <c r="G103" s="63"/>
      <c r="H103" s="63">
        <v>11</v>
      </c>
      <c r="I103" s="63">
        <v>12</v>
      </c>
      <c r="J103" s="63"/>
      <c r="K103" s="61">
        <v>3</v>
      </c>
      <c r="L103" t="s">
        <v>151</v>
      </c>
    </row>
    <row r="104" spans="1:13" outlineLevel="1" x14ac:dyDescent="0.25">
      <c r="A104" s="64">
        <f t="shared" si="21"/>
        <v>17</v>
      </c>
      <c r="B104" s="64" t="str">
        <f t="shared" si="13"/>
        <v/>
      </c>
      <c r="C104" s="62">
        <f t="shared" si="19"/>
        <v>4</v>
      </c>
      <c r="D104" s="62" t="str">
        <f t="shared" si="20"/>
        <v>A</v>
      </c>
      <c r="E104" s="63">
        <v>13</v>
      </c>
      <c r="F104" s="63">
        <v>14</v>
      </c>
      <c r="G104" s="63"/>
      <c r="H104" s="63">
        <v>15</v>
      </c>
      <c r="I104" s="63">
        <v>16</v>
      </c>
      <c r="J104" s="63"/>
      <c r="K104" s="61">
        <v>4</v>
      </c>
      <c r="L104" t="s">
        <v>151</v>
      </c>
    </row>
    <row r="105" spans="1:13" outlineLevel="1" x14ac:dyDescent="0.25">
      <c r="A105" s="64">
        <f t="shared" si="21"/>
        <v>17</v>
      </c>
      <c r="B105" s="64" t="str">
        <f t="shared" si="13"/>
        <v/>
      </c>
      <c r="C105" s="62">
        <f t="shared" si="19"/>
        <v>1</v>
      </c>
      <c r="D105" s="62" t="str">
        <f t="shared" si="20"/>
        <v>B</v>
      </c>
      <c r="E105" s="63">
        <v>7</v>
      </c>
      <c r="F105" s="63">
        <v>10</v>
      </c>
      <c r="G105" s="63">
        <v>13</v>
      </c>
      <c r="H105" s="63">
        <v>17</v>
      </c>
      <c r="I105" s="63">
        <v>1</v>
      </c>
      <c r="J105" s="63"/>
      <c r="K105" s="61">
        <v>1</v>
      </c>
      <c r="L105" t="s">
        <v>152</v>
      </c>
    </row>
    <row r="106" spans="1:13" outlineLevel="1" x14ac:dyDescent="0.25">
      <c r="A106" s="64">
        <f t="shared" si="21"/>
        <v>17</v>
      </c>
      <c r="B106" s="64" t="str">
        <f t="shared" si="13"/>
        <v/>
      </c>
      <c r="C106" s="62">
        <f t="shared" si="19"/>
        <v>2</v>
      </c>
      <c r="D106" s="62" t="str">
        <f t="shared" si="20"/>
        <v>B</v>
      </c>
      <c r="E106" s="63">
        <v>2</v>
      </c>
      <c r="F106" s="63">
        <v>5</v>
      </c>
      <c r="G106" s="63"/>
      <c r="H106" s="63">
        <v>9</v>
      </c>
      <c r="I106" s="63">
        <v>16</v>
      </c>
      <c r="J106" s="63"/>
      <c r="K106" s="61">
        <v>2</v>
      </c>
      <c r="L106" t="s">
        <v>152</v>
      </c>
    </row>
    <row r="107" spans="1:13" outlineLevel="1" x14ac:dyDescent="0.25">
      <c r="A107" s="64">
        <f t="shared" si="21"/>
        <v>17</v>
      </c>
      <c r="B107" s="64" t="str">
        <f t="shared" si="13"/>
        <v/>
      </c>
      <c r="C107" s="62">
        <f t="shared" si="19"/>
        <v>3</v>
      </c>
      <c r="D107" s="62" t="str">
        <f t="shared" si="20"/>
        <v>B</v>
      </c>
      <c r="E107" s="63">
        <v>3</v>
      </c>
      <c r="F107" s="63">
        <v>8</v>
      </c>
      <c r="G107" s="63"/>
      <c r="H107" s="63">
        <v>11</v>
      </c>
      <c r="I107" s="63">
        <v>15</v>
      </c>
      <c r="J107" s="63"/>
      <c r="K107" s="61">
        <v>3</v>
      </c>
      <c r="L107" t="s">
        <v>152</v>
      </c>
    </row>
    <row r="108" spans="1:13" outlineLevel="1" x14ac:dyDescent="0.25">
      <c r="A108" s="64">
        <f t="shared" si="21"/>
        <v>17</v>
      </c>
      <c r="B108" s="64" t="str">
        <f t="shared" si="13"/>
        <v/>
      </c>
      <c r="C108" s="62">
        <f t="shared" si="19"/>
        <v>4</v>
      </c>
      <c r="D108" s="62" t="str">
        <f t="shared" si="20"/>
        <v>B</v>
      </c>
      <c r="E108" s="63">
        <v>4</v>
      </c>
      <c r="F108" s="63">
        <v>6</v>
      </c>
      <c r="G108" s="63"/>
      <c r="H108" s="63">
        <v>12</v>
      </c>
      <c r="I108" s="63">
        <v>14</v>
      </c>
      <c r="J108" s="63"/>
      <c r="K108" s="61">
        <v>4</v>
      </c>
      <c r="L108" t="s">
        <v>152</v>
      </c>
    </row>
    <row r="109" spans="1:13" outlineLevel="1" x14ac:dyDescent="0.25">
      <c r="A109" s="64">
        <f t="shared" si="21"/>
        <v>17</v>
      </c>
      <c r="B109" s="64" t="str">
        <f t="shared" si="13"/>
        <v/>
      </c>
      <c r="C109" s="62">
        <f t="shared" si="19"/>
        <v>1</v>
      </c>
      <c r="D109" s="62" t="str">
        <f t="shared" si="20"/>
        <v>C</v>
      </c>
      <c r="E109" s="63">
        <v>4</v>
      </c>
      <c r="F109" s="63">
        <v>9</v>
      </c>
      <c r="G109" s="63">
        <v>14</v>
      </c>
      <c r="H109" s="63">
        <v>3</v>
      </c>
      <c r="I109" s="63">
        <v>7</v>
      </c>
      <c r="J109" s="63"/>
      <c r="K109" s="61">
        <v>1</v>
      </c>
      <c r="L109" t="s">
        <v>153</v>
      </c>
    </row>
    <row r="110" spans="1:13" outlineLevel="1" x14ac:dyDescent="0.25">
      <c r="A110" s="64">
        <f t="shared" si="21"/>
        <v>17</v>
      </c>
      <c r="B110" s="64" t="str">
        <f t="shared" si="13"/>
        <v/>
      </c>
      <c r="C110" s="62">
        <f t="shared" si="19"/>
        <v>2</v>
      </c>
      <c r="D110" s="62" t="str">
        <f t="shared" si="20"/>
        <v>C</v>
      </c>
      <c r="E110" s="63">
        <v>8</v>
      </c>
      <c r="F110" s="63">
        <v>17</v>
      </c>
      <c r="G110" s="63"/>
      <c r="H110" s="63">
        <v>12</v>
      </c>
      <c r="I110" s="63">
        <v>13</v>
      </c>
      <c r="J110" s="63"/>
      <c r="K110" s="61">
        <v>2</v>
      </c>
      <c r="L110" t="s">
        <v>153</v>
      </c>
    </row>
    <row r="111" spans="1:13" outlineLevel="1" x14ac:dyDescent="0.25">
      <c r="A111" s="64">
        <f t="shared" si="21"/>
        <v>17</v>
      </c>
      <c r="B111" s="64" t="str">
        <f t="shared" si="13"/>
        <v/>
      </c>
      <c r="C111" s="62">
        <f t="shared" si="19"/>
        <v>3</v>
      </c>
      <c r="D111" s="62" t="str">
        <f t="shared" si="20"/>
        <v>C</v>
      </c>
      <c r="E111" s="63">
        <v>2</v>
      </c>
      <c r="F111" s="63">
        <v>5</v>
      </c>
      <c r="G111" s="63"/>
      <c r="H111" s="63">
        <v>11</v>
      </c>
      <c r="I111" s="69">
        <v>16</v>
      </c>
      <c r="J111" s="63"/>
      <c r="K111" s="61">
        <v>3</v>
      </c>
      <c r="L111" t="s">
        <v>153</v>
      </c>
    </row>
    <row r="112" spans="1:13" outlineLevel="1" x14ac:dyDescent="0.25">
      <c r="A112" s="64">
        <f t="shared" si="21"/>
        <v>17</v>
      </c>
      <c r="B112" s="64" t="str">
        <f t="shared" si="13"/>
        <v/>
      </c>
      <c r="C112" s="62">
        <f t="shared" si="19"/>
        <v>4</v>
      </c>
      <c r="D112" s="62" t="str">
        <f t="shared" si="20"/>
        <v>C</v>
      </c>
      <c r="E112" s="63">
        <v>1</v>
      </c>
      <c r="F112" s="63">
        <v>10</v>
      </c>
      <c r="G112" s="63"/>
      <c r="H112" s="63">
        <v>6</v>
      </c>
      <c r="I112" s="69">
        <v>15</v>
      </c>
      <c r="J112" s="63"/>
      <c r="K112" s="61">
        <v>4</v>
      </c>
      <c r="L112" t="s">
        <v>153</v>
      </c>
    </row>
    <row r="113" spans="1:13" outlineLevel="1" x14ac:dyDescent="0.25">
      <c r="A113" s="64">
        <f t="shared" si="21"/>
        <v>17</v>
      </c>
      <c r="B113" s="64" t="str">
        <f t="shared" si="13"/>
        <v/>
      </c>
      <c r="C113" s="62">
        <f t="shared" si="19"/>
        <v>1</v>
      </c>
      <c r="D113" s="62" t="str">
        <f t="shared" si="20"/>
        <v>D</v>
      </c>
      <c r="E113" s="62">
        <v>3</v>
      </c>
      <c r="F113" s="62">
        <v>5</v>
      </c>
      <c r="G113" s="62">
        <v>12</v>
      </c>
      <c r="H113" s="62">
        <v>6</v>
      </c>
      <c r="I113" s="191">
        <v>17</v>
      </c>
      <c r="J113" s="63"/>
      <c r="K113" s="61">
        <v>1</v>
      </c>
      <c r="L113" t="s">
        <v>154</v>
      </c>
    </row>
    <row r="114" spans="1:13" outlineLevel="1" x14ac:dyDescent="0.25">
      <c r="A114" s="64">
        <f t="shared" si="21"/>
        <v>17</v>
      </c>
      <c r="B114" s="64" t="str">
        <f t="shared" si="13"/>
        <v/>
      </c>
      <c r="C114" s="62">
        <f t="shared" si="19"/>
        <v>2</v>
      </c>
      <c r="D114" s="62" t="str">
        <f t="shared" si="20"/>
        <v>D</v>
      </c>
      <c r="E114" s="62">
        <v>8</v>
      </c>
      <c r="F114" s="62">
        <v>14</v>
      </c>
      <c r="G114" s="63"/>
      <c r="H114" s="62">
        <v>11</v>
      </c>
      <c r="I114" s="191">
        <v>16</v>
      </c>
      <c r="J114" s="63"/>
      <c r="K114" s="61">
        <v>2</v>
      </c>
      <c r="L114" t="s">
        <v>154</v>
      </c>
    </row>
    <row r="115" spans="1:13" outlineLevel="1" x14ac:dyDescent="0.25">
      <c r="A115" s="64">
        <f t="shared" si="21"/>
        <v>17</v>
      </c>
      <c r="B115" s="64" t="str">
        <f t="shared" si="13"/>
        <v/>
      </c>
      <c r="C115" s="62">
        <f t="shared" si="19"/>
        <v>3</v>
      </c>
      <c r="D115" s="62" t="str">
        <f t="shared" si="20"/>
        <v>D</v>
      </c>
      <c r="E115" s="62">
        <v>7</v>
      </c>
      <c r="F115" s="62">
        <v>9</v>
      </c>
      <c r="G115" s="63"/>
      <c r="H115" s="62">
        <v>1</v>
      </c>
      <c r="I115" s="62">
        <v>13</v>
      </c>
      <c r="J115" s="63"/>
      <c r="K115" s="61">
        <v>3</v>
      </c>
      <c r="L115" t="s">
        <v>154</v>
      </c>
    </row>
    <row r="116" spans="1:13" ht="15.75" outlineLevel="1" thickBot="1" x14ac:dyDescent="0.3">
      <c r="A116" s="64">
        <f t="shared" si="21"/>
        <v>17</v>
      </c>
      <c r="B116" s="64" t="str">
        <f t="shared" si="13"/>
        <v/>
      </c>
      <c r="C116" s="62">
        <f t="shared" si="19"/>
        <v>4</v>
      </c>
      <c r="D116" s="62" t="str">
        <f t="shared" si="20"/>
        <v>D</v>
      </c>
      <c r="E116" s="62">
        <v>10</v>
      </c>
      <c r="F116" s="62">
        <v>15</v>
      </c>
      <c r="G116" s="63"/>
      <c r="H116" s="62">
        <v>2</v>
      </c>
      <c r="I116" s="62">
        <v>4</v>
      </c>
      <c r="J116" s="63"/>
      <c r="K116" s="61">
        <v>4</v>
      </c>
      <c r="L116" t="s">
        <v>154</v>
      </c>
    </row>
    <row r="117" spans="1:13" ht="15.75" outlineLevel="1" thickTop="1" x14ac:dyDescent="0.25">
      <c r="A117" s="52">
        <v>18</v>
      </c>
      <c r="B117" s="52" t="str">
        <f t="shared" si="13"/>
        <v/>
      </c>
      <c r="C117" s="58">
        <f t="shared" si="19"/>
        <v>1</v>
      </c>
      <c r="D117" s="58" t="str">
        <f t="shared" si="20"/>
        <v>A</v>
      </c>
      <c r="E117" s="59">
        <v>1</v>
      </c>
      <c r="F117" s="59">
        <v>2</v>
      </c>
      <c r="G117" s="59">
        <v>10</v>
      </c>
      <c r="H117" s="59">
        <v>3</v>
      </c>
      <c r="I117" s="59">
        <v>11</v>
      </c>
      <c r="J117" s="59">
        <v>18</v>
      </c>
      <c r="K117" s="61">
        <v>1</v>
      </c>
      <c r="L117" t="s">
        <v>151</v>
      </c>
      <c r="M117" s="186" t="s">
        <v>281</v>
      </c>
    </row>
    <row r="118" spans="1:13" outlineLevel="1" x14ac:dyDescent="0.25">
      <c r="A118" s="52">
        <f>A117</f>
        <v>18</v>
      </c>
      <c r="B118" s="52" t="str">
        <f t="shared" si="13"/>
        <v/>
      </c>
      <c r="C118" s="58">
        <f t="shared" si="19"/>
        <v>2</v>
      </c>
      <c r="D118" s="58" t="str">
        <f t="shared" si="20"/>
        <v>A</v>
      </c>
      <c r="E118" s="59">
        <v>4</v>
      </c>
      <c r="F118" s="59">
        <v>5</v>
      </c>
      <c r="G118" s="59"/>
      <c r="H118" s="59">
        <v>6</v>
      </c>
      <c r="I118" s="59">
        <v>8</v>
      </c>
      <c r="J118" s="59"/>
      <c r="K118" s="61">
        <v>2</v>
      </c>
      <c r="L118" t="s">
        <v>151</v>
      </c>
    </row>
    <row r="119" spans="1:13" outlineLevel="1" x14ac:dyDescent="0.25">
      <c r="A119" s="52">
        <f t="shared" ref="A119:A132" si="22">A118</f>
        <v>18</v>
      </c>
      <c r="B119" s="52" t="str">
        <f t="shared" si="13"/>
        <v/>
      </c>
      <c r="C119" s="58">
        <f t="shared" si="19"/>
        <v>3</v>
      </c>
      <c r="D119" s="58" t="str">
        <f t="shared" si="20"/>
        <v>A</v>
      </c>
      <c r="E119" s="59">
        <v>7</v>
      </c>
      <c r="F119" s="59">
        <v>9</v>
      </c>
      <c r="G119" s="59"/>
      <c r="H119" s="59">
        <v>12</v>
      </c>
      <c r="I119" s="59">
        <v>14</v>
      </c>
      <c r="J119" s="59"/>
      <c r="K119" s="61">
        <v>3</v>
      </c>
      <c r="L119" t="s">
        <v>151</v>
      </c>
    </row>
    <row r="120" spans="1:13" outlineLevel="1" x14ac:dyDescent="0.25">
      <c r="A120" s="52">
        <f t="shared" si="22"/>
        <v>18</v>
      </c>
      <c r="B120" s="52" t="str">
        <f t="shared" si="13"/>
        <v/>
      </c>
      <c r="C120" s="58">
        <f t="shared" si="19"/>
        <v>4</v>
      </c>
      <c r="D120" s="58" t="str">
        <f t="shared" si="20"/>
        <v>A</v>
      </c>
      <c r="E120" s="59">
        <v>13</v>
      </c>
      <c r="F120" s="59">
        <v>15</v>
      </c>
      <c r="G120" s="59"/>
      <c r="H120" s="59">
        <v>16</v>
      </c>
      <c r="I120" s="59">
        <v>17</v>
      </c>
      <c r="J120" s="59"/>
      <c r="K120" s="61">
        <v>4</v>
      </c>
      <c r="L120" t="s">
        <v>151</v>
      </c>
    </row>
    <row r="121" spans="1:13" outlineLevel="1" x14ac:dyDescent="0.25">
      <c r="A121" s="52">
        <f t="shared" si="22"/>
        <v>18</v>
      </c>
      <c r="B121" s="52" t="str">
        <f t="shared" si="13"/>
        <v/>
      </c>
      <c r="C121" s="58">
        <f t="shared" si="19"/>
        <v>1</v>
      </c>
      <c r="D121" s="58" t="str">
        <f t="shared" si="20"/>
        <v>B</v>
      </c>
      <c r="E121" s="59">
        <v>5</v>
      </c>
      <c r="F121" s="59">
        <v>15</v>
      </c>
      <c r="G121" s="59">
        <v>17</v>
      </c>
      <c r="H121" s="59">
        <v>4</v>
      </c>
      <c r="I121" s="59">
        <v>12</v>
      </c>
      <c r="J121" s="59">
        <v>13</v>
      </c>
      <c r="K121" s="61">
        <v>1</v>
      </c>
      <c r="L121" t="s">
        <v>152</v>
      </c>
    </row>
    <row r="122" spans="1:13" outlineLevel="1" x14ac:dyDescent="0.25">
      <c r="A122" s="52">
        <f t="shared" si="22"/>
        <v>18</v>
      </c>
      <c r="B122" s="52" t="str">
        <f t="shared" si="13"/>
        <v/>
      </c>
      <c r="C122" s="58">
        <f t="shared" si="19"/>
        <v>2</v>
      </c>
      <c r="D122" s="58" t="str">
        <f t="shared" si="20"/>
        <v>B</v>
      </c>
      <c r="E122" s="59">
        <v>1</v>
      </c>
      <c r="F122" s="59">
        <v>3</v>
      </c>
      <c r="G122" s="59"/>
      <c r="H122" s="59">
        <v>6</v>
      </c>
      <c r="I122" s="59">
        <v>9</v>
      </c>
      <c r="J122" s="59"/>
      <c r="K122" s="61">
        <v>2</v>
      </c>
      <c r="L122" t="s">
        <v>152</v>
      </c>
    </row>
    <row r="123" spans="1:13" outlineLevel="1" x14ac:dyDescent="0.25">
      <c r="A123" s="52">
        <f t="shared" si="22"/>
        <v>18</v>
      </c>
      <c r="B123" s="52" t="str">
        <f t="shared" si="13"/>
        <v/>
      </c>
      <c r="C123" s="58">
        <f t="shared" si="19"/>
        <v>3</v>
      </c>
      <c r="D123" s="58" t="str">
        <f t="shared" si="20"/>
        <v>B</v>
      </c>
      <c r="E123" s="59">
        <v>2</v>
      </c>
      <c r="F123" s="59">
        <v>11</v>
      </c>
      <c r="G123" s="59"/>
      <c r="H123" s="59">
        <v>16</v>
      </c>
      <c r="I123" s="59">
        <v>18</v>
      </c>
      <c r="J123" s="59"/>
      <c r="K123" s="61">
        <v>3</v>
      </c>
      <c r="L123" t="s">
        <v>152</v>
      </c>
    </row>
    <row r="124" spans="1:13" outlineLevel="1" x14ac:dyDescent="0.25">
      <c r="A124" s="52">
        <f t="shared" si="22"/>
        <v>18</v>
      </c>
      <c r="B124" s="52" t="str">
        <f t="shared" si="13"/>
        <v/>
      </c>
      <c r="C124" s="58">
        <f t="shared" si="19"/>
        <v>4</v>
      </c>
      <c r="D124" s="58" t="str">
        <f t="shared" si="20"/>
        <v>B</v>
      </c>
      <c r="E124" s="59">
        <v>7</v>
      </c>
      <c r="F124" s="59">
        <v>8</v>
      </c>
      <c r="G124" s="59"/>
      <c r="H124" s="59">
        <v>10</v>
      </c>
      <c r="I124" s="59">
        <v>14</v>
      </c>
      <c r="J124" s="59"/>
      <c r="K124" s="61">
        <v>4</v>
      </c>
      <c r="L124" t="s">
        <v>152</v>
      </c>
    </row>
    <row r="125" spans="1:13" outlineLevel="1" x14ac:dyDescent="0.25">
      <c r="A125" s="52">
        <f t="shared" si="22"/>
        <v>18</v>
      </c>
      <c r="B125" s="52" t="str">
        <f t="shared" si="13"/>
        <v/>
      </c>
      <c r="C125" s="58">
        <f t="shared" si="19"/>
        <v>1</v>
      </c>
      <c r="D125" s="58" t="str">
        <f t="shared" si="20"/>
        <v>C</v>
      </c>
      <c r="E125" s="59">
        <v>6</v>
      </c>
      <c r="F125" s="59">
        <v>7</v>
      </c>
      <c r="G125" s="59">
        <v>14</v>
      </c>
      <c r="H125" s="59">
        <v>8</v>
      </c>
      <c r="I125" s="59">
        <v>9</v>
      </c>
      <c r="J125" s="59">
        <v>16</v>
      </c>
      <c r="K125" s="61">
        <v>1</v>
      </c>
      <c r="L125" t="s">
        <v>153</v>
      </c>
    </row>
    <row r="126" spans="1:13" outlineLevel="1" x14ac:dyDescent="0.25">
      <c r="A126" s="52">
        <f t="shared" si="22"/>
        <v>18</v>
      </c>
      <c r="B126" s="52" t="str">
        <f t="shared" si="13"/>
        <v/>
      </c>
      <c r="C126" s="58">
        <f t="shared" si="19"/>
        <v>2</v>
      </c>
      <c r="D126" s="58" t="str">
        <f t="shared" si="20"/>
        <v>C</v>
      </c>
      <c r="E126" s="59">
        <v>1</v>
      </c>
      <c r="F126" s="59">
        <v>4</v>
      </c>
      <c r="G126" s="59"/>
      <c r="H126" s="59">
        <v>5</v>
      </c>
      <c r="I126" s="59">
        <v>10</v>
      </c>
      <c r="J126" s="59"/>
      <c r="K126" s="61">
        <v>2</v>
      </c>
      <c r="L126" t="s">
        <v>153</v>
      </c>
    </row>
    <row r="127" spans="1:13" outlineLevel="1" x14ac:dyDescent="0.25">
      <c r="A127" s="52">
        <f t="shared" si="22"/>
        <v>18</v>
      </c>
      <c r="B127" s="52" t="str">
        <f t="shared" si="13"/>
        <v/>
      </c>
      <c r="C127" s="58">
        <f t="shared" si="19"/>
        <v>3</v>
      </c>
      <c r="D127" s="58" t="str">
        <f t="shared" si="20"/>
        <v>C</v>
      </c>
      <c r="E127" s="59">
        <v>11</v>
      </c>
      <c r="F127" s="59">
        <v>12</v>
      </c>
      <c r="G127" s="59"/>
      <c r="H127" s="59">
        <v>13</v>
      </c>
      <c r="I127" s="59">
        <v>18</v>
      </c>
      <c r="J127" s="59"/>
      <c r="K127" s="61">
        <v>3</v>
      </c>
      <c r="L127" t="s">
        <v>153</v>
      </c>
    </row>
    <row r="128" spans="1:13" outlineLevel="1" x14ac:dyDescent="0.25">
      <c r="A128" s="52">
        <f t="shared" si="22"/>
        <v>18</v>
      </c>
      <c r="B128" s="52" t="str">
        <f t="shared" si="13"/>
        <v/>
      </c>
      <c r="C128" s="58">
        <f t="shared" si="19"/>
        <v>4</v>
      </c>
      <c r="D128" s="58" t="str">
        <f t="shared" si="20"/>
        <v>C</v>
      </c>
      <c r="E128" s="59">
        <v>2</v>
      </c>
      <c r="F128" s="59">
        <v>3</v>
      </c>
      <c r="G128" s="59"/>
      <c r="H128" s="59">
        <v>15</v>
      </c>
      <c r="I128" s="59">
        <v>17</v>
      </c>
      <c r="J128" s="59"/>
      <c r="K128" s="61">
        <v>4</v>
      </c>
      <c r="L128" t="s">
        <v>153</v>
      </c>
    </row>
    <row r="129" spans="1:13" outlineLevel="1" x14ac:dyDescent="0.25">
      <c r="A129" s="52">
        <f t="shared" si="22"/>
        <v>18</v>
      </c>
      <c r="B129" s="52" t="str">
        <f t="shared" si="13"/>
        <v/>
      </c>
      <c r="C129" s="58">
        <f t="shared" si="19"/>
        <v>1</v>
      </c>
      <c r="D129" s="58" t="str">
        <f t="shared" si="20"/>
        <v>D</v>
      </c>
      <c r="E129" s="58">
        <v>1</v>
      </c>
      <c r="F129" s="58">
        <v>5</v>
      </c>
      <c r="G129" s="58">
        <v>17</v>
      </c>
      <c r="H129" s="58">
        <v>4</v>
      </c>
      <c r="I129" s="58">
        <v>11</v>
      </c>
      <c r="J129" s="58">
        <v>16</v>
      </c>
      <c r="K129" s="61">
        <v>1</v>
      </c>
      <c r="L129" t="s">
        <v>154</v>
      </c>
    </row>
    <row r="130" spans="1:13" outlineLevel="1" x14ac:dyDescent="0.25">
      <c r="A130" s="52">
        <f t="shared" si="22"/>
        <v>18</v>
      </c>
      <c r="B130" s="52" t="str">
        <f t="shared" si="13"/>
        <v/>
      </c>
      <c r="C130" s="58">
        <f t="shared" si="19"/>
        <v>2</v>
      </c>
      <c r="D130" s="58" t="str">
        <f t="shared" si="20"/>
        <v>D</v>
      </c>
      <c r="E130" s="58">
        <v>2</v>
      </c>
      <c r="F130" s="58">
        <v>15</v>
      </c>
      <c r="G130" s="59"/>
      <c r="H130" s="58">
        <v>9</v>
      </c>
      <c r="I130" s="58">
        <v>12</v>
      </c>
      <c r="J130" s="59"/>
      <c r="K130" s="61">
        <v>2</v>
      </c>
      <c r="L130" t="s">
        <v>154</v>
      </c>
    </row>
    <row r="131" spans="1:13" outlineLevel="1" x14ac:dyDescent="0.25">
      <c r="A131" s="52">
        <f t="shared" si="22"/>
        <v>18</v>
      </c>
      <c r="B131" s="52" t="str">
        <f t="shared" si="13"/>
        <v/>
      </c>
      <c r="C131" s="58">
        <f t="shared" si="19"/>
        <v>3</v>
      </c>
      <c r="D131" s="58" t="str">
        <f t="shared" si="20"/>
        <v>D</v>
      </c>
      <c r="E131" s="58">
        <v>3</v>
      </c>
      <c r="F131" s="58">
        <v>13</v>
      </c>
      <c r="G131" s="59"/>
      <c r="H131" s="58">
        <v>7</v>
      </c>
      <c r="I131" s="58">
        <v>18</v>
      </c>
      <c r="J131" s="59"/>
      <c r="K131" s="61">
        <v>3</v>
      </c>
      <c r="L131" t="s">
        <v>154</v>
      </c>
    </row>
    <row r="132" spans="1:13" ht="15.75" outlineLevel="1" thickBot="1" x14ac:dyDescent="0.3">
      <c r="A132" s="52">
        <f t="shared" si="22"/>
        <v>18</v>
      </c>
      <c r="B132" s="52" t="str">
        <f t="shared" si="13"/>
        <v/>
      </c>
      <c r="C132" s="58">
        <f t="shared" si="19"/>
        <v>4</v>
      </c>
      <c r="D132" s="58" t="str">
        <f t="shared" si="20"/>
        <v>D</v>
      </c>
      <c r="E132" s="58">
        <v>6</v>
      </c>
      <c r="F132" s="58">
        <v>10</v>
      </c>
      <c r="G132" s="59"/>
      <c r="H132" s="58">
        <v>8</v>
      </c>
      <c r="I132" s="58">
        <v>14</v>
      </c>
      <c r="J132" s="59"/>
      <c r="K132" s="61">
        <v>4</v>
      </c>
      <c r="L132" t="s">
        <v>154</v>
      </c>
    </row>
    <row r="133" spans="1:13" ht="15.75" outlineLevel="1" thickTop="1" x14ac:dyDescent="0.25">
      <c r="A133" s="64">
        <v>19</v>
      </c>
      <c r="B133" s="64" t="str">
        <f t="shared" ref="B133:B196" si="23">IF(A133&lt;&gt;$B$3,"",$B$3&amp;"-"&amp;D133&amp;"-"&amp;C133)</f>
        <v/>
      </c>
      <c r="C133" s="62">
        <f t="shared" si="19"/>
        <v>1</v>
      </c>
      <c r="D133" s="62" t="str">
        <f t="shared" si="20"/>
        <v>A</v>
      </c>
      <c r="E133" s="63">
        <v>1</v>
      </c>
      <c r="F133" s="63">
        <v>5</v>
      </c>
      <c r="G133" s="63">
        <v>10</v>
      </c>
      <c r="H133" s="63">
        <v>8</v>
      </c>
      <c r="I133" s="63">
        <v>16</v>
      </c>
      <c r="J133" s="63">
        <v>17</v>
      </c>
      <c r="K133" s="61">
        <v>1</v>
      </c>
      <c r="L133" t="s">
        <v>151</v>
      </c>
      <c r="M133" s="186" t="s">
        <v>281</v>
      </c>
    </row>
    <row r="134" spans="1:13" outlineLevel="1" x14ac:dyDescent="0.25">
      <c r="A134" s="64">
        <f>A133</f>
        <v>19</v>
      </c>
      <c r="B134" s="64" t="str">
        <f t="shared" si="23"/>
        <v/>
      </c>
      <c r="C134" s="62">
        <f t="shared" si="19"/>
        <v>2</v>
      </c>
      <c r="D134" s="62" t="str">
        <f t="shared" si="20"/>
        <v>A</v>
      </c>
      <c r="E134" s="63">
        <v>6</v>
      </c>
      <c r="F134" s="63">
        <v>13</v>
      </c>
      <c r="G134" s="63">
        <v>14</v>
      </c>
      <c r="H134" s="63">
        <v>2</v>
      </c>
      <c r="I134" s="63">
        <v>9</v>
      </c>
      <c r="J134" s="63"/>
      <c r="K134" s="61">
        <v>2</v>
      </c>
      <c r="L134" t="s">
        <v>151</v>
      </c>
    </row>
    <row r="135" spans="1:13" outlineLevel="1" x14ac:dyDescent="0.25">
      <c r="A135" s="64">
        <f t="shared" ref="A135:A148" si="24">A134</f>
        <v>19</v>
      </c>
      <c r="B135" s="64" t="str">
        <f t="shared" si="23"/>
        <v/>
      </c>
      <c r="C135" s="62">
        <f t="shared" si="19"/>
        <v>3</v>
      </c>
      <c r="D135" s="62" t="str">
        <f t="shared" si="20"/>
        <v>A</v>
      </c>
      <c r="E135" s="63">
        <v>3</v>
      </c>
      <c r="F135" s="63">
        <v>4</v>
      </c>
      <c r="G135" s="63"/>
      <c r="H135" s="63">
        <v>15</v>
      </c>
      <c r="I135" s="63">
        <v>18</v>
      </c>
      <c r="J135" s="63"/>
      <c r="K135" s="61">
        <v>3</v>
      </c>
      <c r="L135" t="s">
        <v>151</v>
      </c>
    </row>
    <row r="136" spans="1:13" outlineLevel="1" x14ac:dyDescent="0.25">
      <c r="A136" s="64">
        <f t="shared" si="24"/>
        <v>19</v>
      </c>
      <c r="B136" s="64" t="str">
        <f t="shared" si="23"/>
        <v/>
      </c>
      <c r="C136" s="62">
        <f t="shared" si="19"/>
        <v>4</v>
      </c>
      <c r="D136" s="62" t="str">
        <f t="shared" si="20"/>
        <v>A</v>
      </c>
      <c r="E136" s="63">
        <v>7</v>
      </c>
      <c r="F136" s="63">
        <v>19</v>
      </c>
      <c r="G136" s="63"/>
      <c r="H136" s="63">
        <v>11</v>
      </c>
      <c r="I136" s="63">
        <v>12</v>
      </c>
      <c r="J136" s="63"/>
      <c r="K136" s="61">
        <v>4</v>
      </c>
      <c r="L136" t="s">
        <v>151</v>
      </c>
    </row>
    <row r="137" spans="1:13" outlineLevel="1" x14ac:dyDescent="0.25">
      <c r="A137" s="64">
        <f t="shared" si="24"/>
        <v>19</v>
      </c>
      <c r="B137" s="64" t="str">
        <f t="shared" si="23"/>
        <v/>
      </c>
      <c r="C137" s="62">
        <f t="shared" si="19"/>
        <v>1</v>
      </c>
      <c r="D137" s="62" t="str">
        <f t="shared" si="20"/>
        <v>B</v>
      </c>
      <c r="E137" s="63">
        <v>4</v>
      </c>
      <c r="F137" s="63">
        <v>7</v>
      </c>
      <c r="G137" s="63">
        <v>10</v>
      </c>
      <c r="H137" s="63">
        <v>2</v>
      </c>
      <c r="I137" s="63">
        <v>12</v>
      </c>
      <c r="J137" s="63">
        <v>15</v>
      </c>
      <c r="K137" s="61">
        <v>1</v>
      </c>
      <c r="L137" t="s">
        <v>152</v>
      </c>
    </row>
    <row r="138" spans="1:13" outlineLevel="1" x14ac:dyDescent="0.25">
      <c r="A138" s="64">
        <f t="shared" si="24"/>
        <v>19</v>
      </c>
      <c r="B138" s="64" t="str">
        <f t="shared" si="23"/>
        <v/>
      </c>
      <c r="C138" s="62">
        <f t="shared" si="19"/>
        <v>2</v>
      </c>
      <c r="D138" s="62" t="str">
        <f t="shared" si="20"/>
        <v>B</v>
      </c>
      <c r="E138" s="63">
        <v>3</v>
      </c>
      <c r="F138" s="63">
        <v>11</v>
      </c>
      <c r="G138" s="63">
        <v>13</v>
      </c>
      <c r="H138" s="63">
        <v>1</v>
      </c>
      <c r="I138" s="63">
        <v>17</v>
      </c>
      <c r="J138" s="63"/>
      <c r="K138" s="61">
        <v>2</v>
      </c>
      <c r="L138" t="s">
        <v>152</v>
      </c>
    </row>
    <row r="139" spans="1:13" outlineLevel="1" x14ac:dyDescent="0.25">
      <c r="A139" s="64">
        <f t="shared" si="24"/>
        <v>19</v>
      </c>
      <c r="B139" s="64" t="str">
        <f t="shared" si="23"/>
        <v/>
      </c>
      <c r="C139" s="62">
        <f t="shared" si="19"/>
        <v>3</v>
      </c>
      <c r="D139" s="62" t="str">
        <f t="shared" si="20"/>
        <v>B</v>
      </c>
      <c r="E139" s="63">
        <v>6</v>
      </c>
      <c r="F139" s="63">
        <v>19</v>
      </c>
      <c r="G139" s="63"/>
      <c r="H139" s="63">
        <v>9</v>
      </c>
      <c r="I139" s="63">
        <v>18</v>
      </c>
      <c r="J139" s="63"/>
      <c r="K139" s="61">
        <v>3</v>
      </c>
      <c r="L139" t="s">
        <v>152</v>
      </c>
    </row>
    <row r="140" spans="1:13" outlineLevel="1" x14ac:dyDescent="0.25">
      <c r="A140" s="64">
        <f t="shared" si="24"/>
        <v>19</v>
      </c>
      <c r="B140" s="64" t="str">
        <f t="shared" si="23"/>
        <v/>
      </c>
      <c r="C140" s="62">
        <f t="shared" si="19"/>
        <v>4</v>
      </c>
      <c r="D140" s="62" t="str">
        <f t="shared" si="20"/>
        <v>B</v>
      </c>
      <c r="E140" s="63">
        <v>5</v>
      </c>
      <c r="F140" s="63">
        <v>16</v>
      </c>
      <c r="G140" s="63"/>
      <c r="H140" s="63">
        <v>8</v>
      </c>
      <c r="I140" s="63">
        <v>14</v>
      </c>
      <c r="J140" s="63"/>
      <c r="K140" s="61">
        <v>4</v>
      </c>
      <c r="L140" t="s">
        <v>152</v>
      </c>
    </row>
    <row r="141" spans="1:13" outlineLevel="1" x14ac:dyDescent="0.25">
      <c r="A141" s="64">
        <f t="shared" si="24"/>
        <v>19</v>
      </c>
      <c r="B141" s="64" t="str">
        <f t="shared" si="23"/>
        <v/>
      </c>
      <c r="C141" s="62">
        <f t="shared" si="19"/>
        <v>1</v>
      </c>
      <c r="D141" s="62" t="str">
        <f t="shared" si="20"/>
        <v>C</v>
      </c>
      <c r="E141" s="63">
        <v>6</v>
      </c>
      <c r="F141" s="63">
        <v>7</v>
      </c>
      <c r="G141" s="63">
        <v>14</v>
      </c>
      <c r="H141" s="63">
        <v>8</v>
      </c>
      <c r="I141" s="63">
        <v>9</v>
      </c>
      <c r="J141" s="63">
        <v>16</v>
      </c>
      <c r="K141" s="61">
        <v>1</v>
      </c>
      <c r="L141" t="s">
        <v>153</v>
      </c>
    </row>
    <row r="142" spans="1:13" outlineLevel="1" x14ac:dyDescent="0.25">
      <c r="A142" s="64">
        <f t="shared" si="24"/>
        <v>19</v>
      </c>
      <c r="B142" s="64" t="str">
        <f t="shared" si="23"/>
        <v/>
      </c>
      <c r="C142" s="62">
        <f t="shared" si="19"/>
        <v>2</v>
      </c>
      <c r="D142" s="62" t="str">
        <f t="shared" si="20"/>
        <v>C</v>
      </c>
      <c r="E142" s="63">
        <v>18</v>
      </c>
      <c r="F142" s="63">
        <v>3</v>
      </c>
      <c r="G142" s="63">
        <v>19</v>
      </c>
      <c r="H142" s="63">
        <v>5</v>
      </c>
      <c r="I142" s="63">
        <v>17</v>
      </c>
      <c r="J142" s="63"/>
      <c r="K142" s="61">
        <v>2</v>
      </c>
      <c r="L142" t="s">
        <v>153</v>
      </c>
    </row>
    <row r="143" spans="1:13" outlineLevel="1" x14ac:dyDescent="0.25">
      <c r="A143" s="64">
        <f t="shared" si="24"/>
        <v>19</v>
      </c>
      <c r="B143" s="64" t="str">
        <f t="shared" si="23"/>
        <v/>
      </c>
      <c r="C143" s="62">
        <f t="shared" si="19"/>
        <v>3</v>
      </c>
      <c r="D143" s="62" t="str">
        <f t="shared" si="20"/>
        <v>C</v>
      </c>
      <c r="E143" s="63">
        <v>11</v>
      </c>
      <c r="F143" s="63">
        <v>12</v>
      </c>
      <c r="G143" s="63"/>
      <c r="H143" s="63">
        <v>4</v>
      </c>
      <c r="I143" s="63">
        <v>13</v>
      </c>
      <c r="J143" s="63"/>
      <c r="K143" s="61">
        <v>3</v>
      </c>
      <c r="L143" t="s">
        <v>153</v>
      </c>
    </row>
    <row r="144" spans="1:13" outlineLevel="1" x14ac:dyDescent="0.25">
      <c r="A144" s="64">
        <f t="shared" si="24"/>
        <v>19</v>
      </c>
      <c r="B144" s="64" t="str">
        <f t="shared" si="23"/>
        <v/>
      </c>
      <c r="C144" s="62">
        <f t="shared" si="19"/>
        <v>4</v>
      </c>
      <c r="D144" s="62" t="str">
        <f t="shared" si="20"/>
        <v>C</v>
      </c>
      <c r="E144" s="63">
        <v>2</v>
      </c>
      <c r="F144" s="63">
        <v>1</v>
      </c>
      <c r="G144" s="63"/>
      <c r="H144" s="63">
        <v>10</v>
      </c>
      <c r="I144" s="63">
        <v>15</v>
      </c>
      <c r="J144" s="63"/>
      <c r="K144" s="61">
        <v>4</v>
      </c>
      <c r="L144" t="s">
        <v>153</v>
      </c>
    </row>
    <row r="145" spans="1:13" outlineLevel="1" x14ac:dyDescent="0.25">
      <c r="A145" s="64">
        <f t="shared" si="24"/>
        <v>19</v>
      </c>
      <c r="B145" s="64" t="str">
        <f t="shared" si="23"/>
        <v/>
      </c>
      <c r="C145" s="62">
        <f t="shared" si="19"/>
        <v>1</v>
      </c>
      <c r="D145" s="62" t="str">
        <f t="shared" si="20"/>
        <v>D</v>
      </c>
      <c r="E145" s="62">
        <v>4</v>
      </c>
      <c r="F145" s="62">
        <v>15</v>
      </c>
      <c r="G145" s="62">
        <v>17</v>
      </c>
      <c r="H145" s="62">
        <v>5</v>
      </c>
      <c r="I145" s="62">
        <v>12</v>
      </c>
      <c r="J145" s="62">
        <v>13</v>
      </c>
      <c r="K145" s="61">
        <v>1</v>
      </c>
      <c r="L145" t="s">
        <v>154</v>
      </c>
    </row>
    <row r="146" spans="1:13" outlineLevel="1" x14ac:dyDescent="0.25">
      <c r="A146" s="64">
        <f t="shared" si="24"/>
        <v>19</v>
      </c>
      <c r="B146" s="64" t="str">
        <f t="shared" si="23"/>
        <v/>
      </c>
      <c r="C146" s="62">
        <f t="shared" si="19"/>
        <v>2</v>
      </c>
      <c r="D146" s="62" t="str">
        <f t="shared" si="20"/>
        <v>D</v>
      </c>
      <c r="E146" s="62">
        <v>2</v>
      </c>
      <c r="F146" s="62">
        <v>6</v>
      </c>
      <c r="G146" s="62">
        <v>9</v>
      </c>
      <c r="H146" s="62">
        <v>3</v>
      </c>
      <c r="I146" s="62">
        <v>19</v>
      </c>
      <c r="J146" s="63"/>
      <c r="K146" s="61">
        <v>2</v>
      </c>
      <c r="L146" t="s">
        <v>154</v>
      </c>
    </row>
    <row r="147" spans="1:13" outlineLevel="1" x14ac:dyDescent="0.25">
      <c r="A147" s="64">
        <f t="shared" si="24"/>
        <v>19</v>
      </c>
      <c r="B147" s="64" t="str">
        <f t="shared" si="23"/>
        <v/>
      </c>
      <c r="C147" s="62">
        <f t="shared" si="19"/>
        <v>3</v>
      </c>
      <c r="D147" s="62" t="str">
        <f t="shared" si="20"/>
        <v>D</v>
      </c>
      <c r="E147" s="62">
        <v>1</v>
      </c>
      <c r="F147" s="62">
        <v>11</v>
      </c>
      <c r="G147" s="63"/>
      <c r="H147" s="62">
        <v>16</v>
      </c>
      <c r="I147" s="62">
        <v>18</v>
      </c>
      <c r="J147" s="63"/>
      <c r="K147" s="61">
        <v>3</v>
      </c>
      <c r="L147" t="s">
        <v>154</v>
      </c>
    </row>
    <row r="148" spans="1:13" ht="15.75" outlineLevel="1" thickBot="1" x14ac:dyDescent="0.3">
      <c r="A148" s="64">
        <f t="shared" si="24"/>
        <v>19</v>
      </c>
      <c r="B148" s="64" t="str">
        <f t="shared" si="23"/>
        <v/>
      </c>
      <c r="C148" s="62">
        <f t="shared" si="19"/>
        <v>4</v>
      </c>
      <c r="D148" s="62" t="str">
        <f t="shared" si="20"/>
        <v>D</v>
      </c>
      <c r="E148" s="62">
        <v>7</v>
      </c>
      <c r="F148" s="62">
        <v>8</v>
      </c>
      <c r="G148" s="63"/>
      <c r="H148" s="62">
        <v>10</v>
      </c>
      <c r="I148" s="62">
        <v>14</v>
      </c>
      <c r="J148" s="63"/>
      <c r="K148" s="61">
        <v>4</v>
      </c>
      <c r="L148" t="s">
        <v>154</v>
      </c>
    </row>
    <row r="149" spans="1:13" ht="15.75" outlineLevel="1" thickTop="1" x14ac:dyDescent="0.25">
      <c r="A149" s="52">
        <v>20</v>
      </c>
      <c r="B149" s="66" t="str">
        <f t="shared" si="23"/>
        <v/>
      </c>
      <c r="C149" s="58">
        <f t="shared" si="19"/>
        <v>1</v>
      </c>
      <c r="D149" s="58" t="str">
        <f t="shared" si="20"/>
        <v>A</v>
      </c>
      <c r="E149" s="59">
        <v>1</v>
      </c>
      <c r="F149" s="59">
        <v>2</v>
      </c>
      <c r="G149" s="59"/>
      <c r="H149" s="59">
        <v>11</v>
      </c>
      <c r="I149" s="59">
        <v>12</v>
      </c>
      <c r="J149" s="59"/>
      <c r="K149" s="61">
        <v>1</v>
      </c>
      <c r="L149" t="s">
        <v>151</v>
      </c>
      <c r="M149" s="186" t="s">
        <v>281</v>
      </c>
    </row>
    <row r="150" spans="1:13" outlineLevel="1" x14ac:dyDescent="0.25">
      <c r="A150" s="52">
        <f>A149</f>
        <v>20</v>
      </c>
      <c r="B150" s="66" t="str">
        <f t="shared" si="23"/>
        <v/>
      </c>
      <c r="C150" s="58">
        <f t="shared" si="19"/>
        <v>2</v>
      </c>
      <c r="D150" s="58" t="str">
        <f t="shared" si="20"/>
        <v>A</v>
      </c>
      <c r="E150" s="59">
        <v>3</v>
      </c>
      <c r="F150" s="59">
        <v>4</v>
      </c>
      <c r="G150" s="59"/>
      <c r="H150" s="59">
        <v>13</v>
      </c>
      <c r="I150" s="59">
        <v>14</v>
      </c>
      <c r="J150" s="59"/>
      <c r="K150" s="61">
        <v>2</v>
      </c>
      <c r="L150" t="s">
        <v>151</v>
      </c>
    </row>
    <row r="151" spans="1:13" outlineLevel="1" x14ac:dyDescent="0.25">
      <c r="A151" s="52">
        <f t="shared" ref="A151:A168" si="25">A150</f>
        <v>20</v>
      </c>
      <c r="B151" s="66" t="str">
        <f t="shared" si="23"/>
        <v/>
      </c>
      <c r="C151" s="58">
        <f t="shared" si="19"/>
        <v>3</v>
      </c>
      <c r="D151" s="58" t="str">
        <f t="shared" si="20"/>
        <v>A</v>
      </c>
      <c r="E151" s="59">
        <v>5</v>
      </c>
      <c r="F151" s="59">
        <v>6</v>
      </c>
      <c r="G151" s="59"/>
      <c r="H151" s="59">
        <v>15</v>
      </c>
      <c r="I151" s="59">
        <v>16</v>
      </c>
      <c r="J151" s="59"/>
      <c r="K151" s="61">
        <v>3</v>
      </c>
      <c r="L151" t="s">
        <v>151</v>
      </c>
    </row>
    <row r="152" spans="1:13" outlineLevel="1" x14ac:dyDescent="0.25">
      <c r="A152" s="52">
        <f t="shared" si="25"/>
        <v>20</v>
      </c>
      <c r="B152" s="66" t="str">
        <f t="shared" si="23"/>
        <v/>
      </c>
      <c r="C152" s="58">
        <f t="shared" si="19"/>
        <v>4</v>
      </c>
      <c r="D152" s="58" t="str">
        <f t="shared" si="20"/>
        <v>A</v>
      </c>
      <c r="E152" s="59">
        <v>7</v>
      </c>
      <c r="F152" s="59">
        <v>8</v>
      </c>
      <c r="G152" s="59"/>
      <c r="H152" s="59">
        <v>17</v>
      </c>
      <c r="I152" s="59">
        <v>18</v>
      </c>
      <c r="J152" s="59"/>
      <c r="K152" s="61">
        <v>4</v>
      </c>
      <c r="L152" t="s">
        <v>151</v>
      </c>
    </row>
    <row r="153" spans="1:13" outlineLevel="1" x14ac:dyDescent="0.25">
      <c r="A153" s="52">
        <f t="shared" si="25"/>
        <v>20</v>
      </c>
      <c r="B153" s="66" t="str">
        <f t="shared" si="23"/>
        <v/>
      </c>
      <c r="C153" s="58">
        <f t="shared" si="19"/>
        <v>5</v>
      </c>
      <c r="D153" s="58" t="str">
        <f t="shared" si="20"/>
        <v>A</v>
      </c>
      <c r="E153" s="59">
        <v>9</v>
      </c>
      <c r="F153" s="59">
        <v>10</v>
      </c>
      <c r="G153" s="59"/>
      <c r="H153" s="59">
        <v>19</v>
      </c>
      <c r="I153" s="59">
        <v>20</v>
      </c>
      <c r="J153" s="59"/>
      <c r="K153" s="61">
        <v>5</v>
      </c>
      <c r="L153" t="s">
        <v>151</v>
      </c>
    </row>
    <row r="154" spans="1:13" outlineLevel="1" x14ac:dyDescent="0.25">
      <c r="A154" s="52">
        <f t="shared" si="25"/>
        <v>20</v>
      </c>
      <c r="B154" s="66" t="str">
        <f t="shared" si="23"/>
        <v/>
      </c>
      <c r="C154" s="58">
        <f t="shared" si="19"/>
        <v>1</v>
      </c>
      <c r="D154" s="58" t="str">
        <f t="shared" si="20"/>
        <v>B</v>
      </c>
      <c r="E154" s="59">
        <v>1</v>
      </c>
      <c r="F154" s="59">
        <v>5</v>
      </c>
      <c r="G154" s="59"/>
      <c r="H154" s="59">
        <v>14</v>
      </c>
      <c r="I154" s="59">
        <v>17</v>
      </c>
      <c r="J154" s="59"/>
      <c r="K154" s="61">
        <v>1</v>
      </c>
      <c r="L154" t="s">
        <v>152</v>
      </c>
    </row>
    <row r="155" spans="1:13" outlineLevel="1" x14ac:dyDescent="0.25">
      <c r="A155" s="52">
        <f t="shared" si="25"/>
        <v>20</v>
      </c>
      <c r="B155" s="66" t="str">
        <f t="shared" si="23"/>
        <v/>
      </c>
      <c r="C155" s="58">
        <f t="shared" si="19"/>
        <v>2</v>
      </c>
      <c r="D155" s="58" t="str">
        <f t="shared" si="20"/>
        <v>B</v>
      </c>
      <c r="E155" s="59">
        <v>3</v>
      </c>
      <c r="F155" s="59">
        <v>19</v>
      </c>
      <c r="G155" s="59"/>
      <c r="H155" s="59">
        <v>6</v>
      </c>
      <c r="I155" s="59">
        <v>12</v>
      </c>
      <c r="J155" s="59"/>
      <c r="K155" s="61">
        <v>2</v>
      </c>
      <c r="L155" t="s">
        <v>152</v>
      </c>
    </row>
    <row r="156" spans="1:13" outlineLevel="1" x14ac:dyDescent="0.25">
      <c r="A156" s="52">
        <f t="shared" si="25"/>
        <v>20</v>
      </c>
      <c r="B156" s="66" t="str">
        <f t="shared" si="23"/>
        <v/>
      </c>
      <c r="C156" s="58">
        <f t="shared" si="19"/>
        <v>3</v>
      </c>
      <c r="D156" s="58" t="str">
        <f t="shared" si="20"/>
        <v>B</v>
      </c>
      <c r="E156" s="59">
        <v>9</v>
      </c>
      <c r="F156" s="59">
        <v>13</v>
      </c>
      <c r="G156" s="59"/>
      <c r="H156" s="59">
        <v>4</v>
      </c>
      <c r="I156" s="59">
        <v>20</v>
      </c>
      <c r="J156" s="59"/>
      <c r="K156" s="61">
        <v>3</v>
      </c>
      <c r="L156" t="s">
        <v>152</v>
      </c>
    </row>
    <row r="157" spans="1:13" outlineLevel="1" x14ac:dyDescent="0.25">
      <c r="A157" s="52">
        <f t="shared" si="25"/>
        <v>20</v>
      </c>
      <c r="B157" s="66" t="str">
        <f t="shared" si="23"/>
        <v/>
      </c>
      <c r="C157" s="58">
        <f t="shared" si="19"/>
        <v>4</v>
      </c>
      <c r="D157" s="58" t="str">
        <f t="shared" si="20"/>
        <v>B</v>
      </c>
      <c r="E157" s="59">
        <v>11</v>
      </c>
      <c r="F157" s="59">
        <v>15</v>
      </c>
      <c r="G157" s="59"/>
      <c r="H157" s="59">
        <v>2</v>
      </c>
      <c r="I157" s="59">
        <v>8</v>
      </c>
      <c r="J157" s="59"/>
      <c r="K157" s="61">
        <v>4</v>
      </c>
      <c r="L157" t="s">
        <v>152</v>
      </c>
    </row>
    <row r="158" spans="1:13" outlineLevel="1" x14ac:dyDescent="0.25">
      <c r="A158" s="52">
        <f t="shared" si="25"/>
        <v>20</v>
      </c>
      <c r="B158" s="66" t="str">
        <f t="shared" si="23"/>
        <v/>
      </c>
      <c r="C158" s="58">
        <f t="shared" si="19"/>
        <v>5</v>
      </c>
      <c r="D158" s="58" t="str">
        <f t="shared" si="20"/>
        <v>B</v>
      </c>
      <c r="E158" s="59">
        <v>7</v>
      </c>
      <c r="F158" s="59">
        <v>16</v>
      </c>
      <c r="G158" s="59"/>
      <c r="H158" s="59">
        <v>10</v>
      </c>
      <c r="I158" s="59">
        <v>18</v>
      </c>
      <c r="J158" s="59"/>
      <c r="K158" s="61">
        <v>5</v>
      </c>
      <c r="L158" t="s">
        <v>152</v>
      </c>
    </row>
    <row r="159" spans="1:13" outlineLevel="1" x14ac:dyDescent="0.25">
      <c r="A159" s="52">
        <f t="shared" si="25"/>
        <v>20</v>
      </c>
      <c r="B159" s="66" t="str">
        <f t="shared" si="23"/>
        <v/>
      </c>
      <c r="C159" s="58">
        <f t="shared" si="19"/>
        <v>1</v>
      </c>
      <c r="D159" s="58" t="str">
        <f t="shared" si="20"/>
        <v>C</v>
      </c>
      <c r="E159" s="59">
        <v>1</v>
      </c>
      <c r="F159" s="59">
        <v>20</v>
      </c>
      <c r="G159" s="59"/>
      <c r="H159" s="59">
        <v>2</v>
      </c>
      <c r="I159" s="59">
        <v>19</v>
      </c>
      <c r="J159" s="59"/>
      <c r="K159" s="61">
        <v>1</v>
      </c>
      <c r="L159" t="s">
        <v>153</v>
      </c>
    </row>
    <row r="160" spans="1:13" outlineLevel="1" x14ac:dyDescent="0.25">
      <c r="A160" s="52">
        <f t="shared" si="25"/>
        <v>20</v>
      </c>
      <c r="B160" s="66" t="str">
        <f t="shared" si="23"/>
        <v/>
      </c>
      <c r="C160" s="58">
        <f t="shared" si="19"/>
        <v>2</v>
      </c>
      <c r="D160" s="58" t="str">
        <f t="shared" si="20"/>
        <v>C</v>
      </c>
      <c r="E160" s="59">
        <v>3</v>
      </c>
      <c r="F160" s="59">
        <v>7</v>
      </c>
      <c r="G160" s="59"/>
      <c r="H160" s="59">
        <v>4</v>
      </c>
      <c r="I160" s="59">
        <v>17</v>
      </c>
      <c r="J160" s="59"/>
      <c r="K160" s="61">
        <v>2</v>
      </c>
      <c r="L160" t="s">
        <v>153</v>
      </c>
    </row>
    <row r="161" spans="1:13" outlineLevel="1" x14ac:dyDescent="0.25">
      <c r="A161" s="52">
        <f t="shared" si="25"/>
        <v>20</v>
      </c>
      <c r="B161" s="66" t="str">
        <f t="shared" si="23"/>
        <v/>
      </c>
      <c r="C161" s="58">
        <f t="shared" si="19"/>
        <v>3</v>
      </c>
      <c r="D161" s="58" t="str">
        <f t="shared" si="20"/>
        <v>C</v>
      </c>
      <c r="E161" s="59">
        <v>5</v>
      </c>
      <c r="F161" s="59">
        <v>8</v>
      </c>
      <c r="G161" s="59"/>
      <c r="H161" s="59">
        <v>9</v>
      </c>
      <c r="I161" s="59">
        <v>16</v>
      </c>
      <c r="J161" s="59"/>
      <c r="K161" s="61">
        <v>3</v>
      </c>
      <c r="L161" t="s">
        <v>153</v>
      </c>
    </row>
    <row r="162" spans="1:13" outlineLevel="1" x14ac:dyDescent="0.25">
      <c r="A162" s="52">
        <f t="shared" si="25"/>
        <v>20</v>
      </c>
      <c r="B162" s="66" t="str">
        <f t="shared" si="23"/>
        <v/>
      </c>
      <c r="C162" s="58">
        <f t="shared" si="19"/>
        <v>4</v>
      </c>
      <c r="D162" s="58" t="str">
        <f t="shared" si="20"/>
        <v>C</v>
      </c>
      <c r="E162" s="59">
        <v>6</v>
      </c>
      <c r="F162" s="59">
        <v>15</v>
      </c>
      <c r="G162" s="59"/>
      <c r="H162" s="59">
        <v>10</v>
      </c>
      <c r="I162" s="59">
        <v>11</v>
      </c>
      <c r="J162" s="59"/>
      <c r="K162" s="61">
        <v>4</v>
      </c>
      <c r="L162" t="s">
        <v>153</v>
      </c>
    </row>
    <row r="163" spans="1:13" outlineLevel="1" x14ac:dyDescent="0.25">
      <c r="A163" s="52">
        <f t="shared" si="25"/>
        <v>20</v>
      </c>
      <c r="B163" s="66" t="str">
        <f t="shared" si="23"/>
        <v/>
      </c>
      <c r="C163" s="58">
        <f t="shared" si="19"/>
        <v>5</v>
      </c>
      <c r="D163" s="58" t="str">
        <f t="shared" si="20"/>
        <v>C</v>
      </c>
      <c r="E163" s="59">
        <v>12</v>
      </c>
      <c r="F163" s="59">
        <v>14</v>
      </c>
      <c r="G163" s="59"/>
      <c r="H163" s="59">
        <v>13</v>
      </c>
      <c r="I163" s="59">
        <v>18</v>
      </c>
      <c r="J163" s="59"/>
      <c r="K163" s="61">
        <v>5</v>
      </c>
      <c r="L163" t="s">
        <v>153</v>
      </c>
    </row>
    <row r="164" spans="1:13" outlineLevel="1" x14ac:dyDescent="0.25">
      <c r="A164" s="52">
        <f t="shared" si="25"/>
        <v>20</v>
      </c>
      <c r="B164" s="66" t="str">
        <f t="shared" si="23"/>
        <v/>
      </c>
      <c r="C164" s="58">
        <f t="shared" si="19"/>
        <v>1</v>
      </c>
      <c r="D164" s="58" t="str">
        <f t="shared" si="20"/>
        <v>D</v>
      </c>
      <c r="E164" s="59">
        <v>1</v>
      </c>
      <c r="F164" s="59">
        <v>3</v>
      </c>
      <c r="G164" s="59"/>
      <c r="H164" s="59">
        <v>16</v>
      </c>
      <c r="I164" s="59">
        <v>20</v>
      </c>
      <c r="J164" s="59"/>
      <c r="K164" s="61">
        <v>1</v>
      </c>
      <c r="L164" t="s">
        <v>154</v>
      </c>
    </row>
    <row r="165" spans="1:13" outlineLevel="1" x14ac:dyDescent="0.25">
      <c r="A165" s="52">
        <f t="shared" si="25"/>
        <v>20</v>
      </c>
      <c r="B165" s="66" t="str">
        <f t="shared" si="23"/>
        <v/>
      </c>
      <c r="C165" s="58">
        <f t="shared" si="19"/>
        <v>2</v>
      </c>
      <c r="D165" s="58" t="str">
        <f t="shared" si="20"/>
        <v>D</v>
      </c>
      <c r="E165" s="59">
        <v>2</v>
      </c>
      <c r="F165" s="59">
        <v>10</v>
      </c>
      <c r="G165" s="59"/>
      <c r="H165" s="59">
        <v>17</v>
      </c>
      <c r="I165" s="59">
        <v>19</v>
      </c>
      <c r="J165" s="59"/>
      <c r="K165" s="61">
        <v>2</v>
      </c>
      <c r="L165" t="s">
        <v>154</v>
      </c>
    </row>
    <row r="166" spans="1:13" outlineLevel="1" x14ac:dyDescent="0.25">
      <c r="A166" s="52">
        <f t="shared" si="25"/>
        <v>20</v>
      </c>
      <c r="B166" s="66" t="str">
        <f t="shared" si="23"/>
        <v/>
      </c>
      <c r="C166" s="58">
        <f t="shared" ref="C166:C229" si="26">K166</f>
        <v>3</v>
      </c>
      <c r="D166" s="58" t="str">
        <f t="shared" ref="D166:D229" si="27">IF(C166="","",L166)</f>
        <v>D</v>
      </c>
      <c r="E166" s="59">
        <v>4</v>
      </c>
      <c r="F166" s="59">
        <v>7</v>
      </c>
      <c r="G166" s="59"/>
      <c r="H166" s="59">
        <v>8</v>
      </c>
      <c r="I166" s="59">
        <v>14</v>
      </c>
      <c r="J166" s="59"/>
      <c r="K166" s="61">
        <v>3</v>
      </c>
      <c r="L166" t="s">
        <v>154</v>
      </c>
    </row>
    <row r="167" spans="1:13" outlineLevel="1" x14ac:dyDescent="0.25">
      <c r="A167" s="52">
        <f t="shared" si="25"/>
        <v>20</v>
      </c>
      <c r="B167" s="66" t="str">
        <f t="shared" si="23"/>
        <v/>
      </c>
      <c r="C167" s="58">
        <f t="shared" si="26"/>
        <v>4</v>
      </c>
      <c r="D167" s="58" t="str">
        <f t="shared" si="27"/>
        <v>D</v>
      </c>
      <c r="E167" s="59">
        <v>5</v>
      </c>
      <c r="F167" s="59">
        <v>15</v>
      </c>
      <c r="G167" s="59"/>
      <c r="H167" s="59">
        <v>6</v>
      </c>
      <c r="I167" s="59">
        <v>18</v>
      </c>
      <c r="J167" s="59"/>
      <c r="K167" s="61">
        <v>4</v>
      </c>
      <c r="L167" t="s">
        <v>154</v>
      </c>
    </row>
    <row r="168" spans="1:13" ht="15.75" outlineLevel="1" thickBot="1" x14ac:dyDescent="0.3">
      <c r="A168" s="52">
        <f t="shared" si="25"/>
        <v>20</v>
      </c>
      <c r="B168" s="66" t="str">
        <f t="shared" si="23"/>
        <v/>
      </c>
      <c r="C168" s="58">
        <f t="shared" si="26"/>
        <v>5</v>
      </c>
      <c r="D168" s="58" t="str">
        <f t="shared" si="27"/>
        <v>D</v>
      </c>
      <c r="E168" s="59">
        <v>9</v>
      </c>
      <c r="F168" s="59">
        <v>11</v>
      </c>
      <c r="G168" s="59"/>
      <c r="H168" s="59">
        <v>12</v>
      </c>
      <c r="I168" s="59">
        <v>13</v>
      </c>
      <c r="J168" s="59"/>
      <c r="K168" s="61">
        <v>5</v>
      </c>
      <c r="L168" t="s">
        <v>154</v>
      </c>
    </row>
    <row r="169" spans="1:13" ht="15.75" outlineLevel="1" thickTop="1" x14ac:dyDescent="0.25">
      <c r="A169" s="64">
        <v>21</v>
      </c>
      <c r="B169" s="64" t="str">
        <f t="shared" si="23"/>
        <v/>
      </c>
      <c r="C169" s="62">
        <f t="shared" si="26"/>
        <v>1</v>
      </c>
      <c r="D169" s="62" t="str">
        <f t="shared" si="27"/>
        <v>A</v>
      </c>
      <c r="E169" s="63">
        <v>1</v>
      </c>
      <c r="F169" s="63">
        <v>2</v>
      </c>
      <c r="G169" s="63">
        <v>21</v>
      </c>
      <c r="H169" s="63">
        <v>11</v>
      </c>
      <c r="I169" s="63">
        <v>12</v>
      </c>
      <c r="J169" s="62"/>
      <c r="K169" s="61">
        <v>1</v>
      </c>
      <c r="L169" t="s">
        <v>151</v>
      </c>
      <c r="M169" s="186" t="s">
        <v>281</v>
      </c>
    </row>
    <row r="170" spans="1:13" outlineLevel="1" x14ac:dyDescent="0.25">
      <c r="A170" s="64">
        <f t="shared" ref="A170:A188" si="28">A169</f>
        <v>21</v>
      </c>
      <c r="B170" s="64" t="str">
        <f t="shared" si="23"/>
        <v/>
      </c>
      <c r="C170" s="62">
        <f t="shared" si="26"/>
        <v>2</v>
      </c>
      <c r="D170" s="62" t="str">
        <f t="shared" si="27"/>
        <v>A</v>
      </c>
      <c r="E170" s="63">
        <v>3</v>
      </c>
      <c r="F170" s="63">
        <v>4</v>
      </c>
      <c r="G170" s="62"/>
      <c r="H170" s="63">
        <v>13</v>
      </c>
      <c r="I170" s="63">
        <v>14</v>
      </c>
      <c r="J170" s="62"/>
      <c r="K170" s="61">
        <v>2</v>
      </c>
      <c r="L170" t="s">
        <v>151</v>
      </c>
    </row>
    <row r="171" spans="1:13" outlineLevel="1" x14ac:dyDescent="0.25">
      <c r="A171" s="64">
        <f t="shared" si="28"/>
        <v>21</v>
      </c>
      <c r="B171" s="64" t="str">
        <f t="shared" si="23"/>
        <v/>
      </c>
      <c r="C171" s="62">
        <f t="shared" si="26"/>
        <v>3</v>
      </c>
      <c r="D171" s="62" t="str">
        <f t="shared" si="27"/>
        <v>A</v>
      </c>
      <c r="E171" s="63">
        <v>5</v>
      </c>
      <c r="F171" s="63">
        <v>6</v>
      </c>
      <c r="G171" s="62"/>
      <c r="H171" s="63">
        <v>15</v>
      </c>
      <c r="I171" s="63">
        <v>16</v>
      </c>
      <c r="J171" s="62"/>
      <c r="K171" s="61">
        <v>3</v>
      </c>
      <c r="L171" t="s">
        <v>151</v>
      </c>
    </row>
    <row r="172" spans="1:13" outlineLevel="1" x14ac:dyDescent="0.25">
      <c r="A172" s="64">
        <f t="shared" si="28"/>
        <v>21</v>
      </c>
      <c r="B172" s="64" t="str">
        <f t="shared" si="23"/>
        <v/>
      </c>
      <c r="C172" s="62">
        <f t="shared" si="26"/>
        <v>4</v>
      </c>
      <c r="D172" s="62" t="str">
        <f t="shared" si="27"/>
        <v>A</v>
      </c>
      <c r="E172" s="63">
        <v>7</v>
      </c>
      <c r="F172" s="63">
        <v>8</v>
      </c>
      <c r="G172" s="62"/>
      <c r="H172" s="63">
        <v>17</v>
      </c>
      <c r="I172" s="63">
        <v>18</v>
      </c>
      <c r="J172" s="62"/>
      <c r="K172" s="61">
        <v>4</v>
      </c>
      <c r="L172" t="s">
        <v>151</v>
      </c>
    </row>
    <row r="173" spans="1:13" outlineLevel="1" x14ac:dyDescent="0.25">
      <c r="A173" s="64">
        <f t="shared" si="28"/>
        <v>21</v>
      </c>
      <c r="B173" s="64" t="str">
        <f t="shared" si="23"/>
        <v/>
      </c>
      <c r="C173" s="62">
        <f t="shared" si="26"/>
        <v>5</v>
      </c>
      <c r="D173" s="62" t="str">
        <f t="shared" si="27"/>
        <v>A</v>
      </c>
      <c r="E173" s="63">
        <v>9</v>
      </c>
      <c r="F173" s="63">
        <v>10</v>
      </c>
      <c r="G173" s="62"/>
      <c r="H173" s="63">
        <v>19</v>
      </c>
      <c r="I173" s="63">
        <v>20</v>
      </c>
      <c r="J173" s="62"/>
      <c r="K173" s="61">
        <v>5</v>
      </c>
      <c r="L173" t="s">
        <v>151</v>
      </c>
    </row>
    <row r="174" spans="1:13" outlineLevel="1" x14ac:dyDescent="0.25">
      <c r="A174" s="64">
        <f t="shared" si="28"/>
        <v>21</v>
      </c>
      <c r="B174" s="64" t="str">
        <f t="shared" si="23"/>
        <v/>
      </c>
      <c r="C174" s="62">
        <f t="shared" si="26"/>
        <v>1</v>
      </c>
      <c r="D174" s="62" t="str">
        <f t="shared" si="27"/>
        <v>B</v>
      </c>
      <c r="E174" s="63">
        <v>11</v>
      </c>
      <c r="F174" s="63">
        <v>14</v>
      </c>
      <c r="G174" s="63">
        <v>19</v>
      </c>
      <c r="H174" s="63">
        <v>1</v>
      </c>
      <c r="I174" s="63">
        <v>12</v>
      </c>
      <c r="J174" s="62"/>
      <c r="K174" s="61">
        <v>1</v>
      </c>
      <c r="L174" t="s">
        <v>152</v>
      </c>
    </row>
    <row r="175" spans="1:13" outlineLevel="1" x14ac:dyDescent="0.25">
      <c r="A175" s="64">
        <f t="shared" si="28"/>
        <v>21</v>
      </c>
      <c r="B175" s="64" t="str">
        <f t="shared" si="23"/>
        <v/>
      </c>
      <c r="C175" s="62">
        <f t="shared" si="26"/>
        <v>2</v>
      </c>
      <c r="D175" s="62" t="str">
        <f t="shared" si="27"/>
        <v>B</v>
      </c>
      <c r="E175" s="63">
        <v>3</v>
      </c>
      <c r="F175" s="63">
        <v>18</v>
      </c>
      <c r="G175" s="62"/>
      <c r="H175" s="63">
        <v>4</v>
      </c>
      <c r="I175" s="63">
        <v>17</v>
      </c>
      <c r="J175" s="62"/>
      <c r="K175" s="61">
        <v>2</v>
      </c>
      <c r="L175" t="s">
        <v>152</v>
      </c>
    </row>
    <row r="176" spans="1:13" outlineLevel="1" x14ac:dyDescent="0.25">
      <c r="A176" s="64">
        <f t="shared" si="28"/>
        <v>21</v>
      </c>
      <c r="B176" s="64" t="str">
        <f t="shared" si="23"/>
        <v/>
      </c>
      <c r="C176" s="62">
        <f t="shared" si="26"/>
        <v>3</v>
      </c>
      <c r="D176" s="62" t="str">
        <f t="shared" si="27"/>
        <v>B</v>
      </c>
      <c r="E176" s="63">
        <v>6</v>
      </c>
      <c r="F176" s="63">
        <v>13</v>
      </c>
      <c r="G176" s="62"/>
      <c r="H176" s="63">
        <v>9</v>
      </c>
      <c r="I176" s="63">
        <v>20</v>
      </c>
      <c r="J176" s="62"/>
      <c r="K176" s="61">
        <v>3</v>
      </c>
      <c r="L176" t="s">
        <v>152</v>
      </c>
    </row>
    <row r="177" spans="1:13" outlineLevel="1" x14ac:dyDescent="0.25">
      <c r="A177" s="64">
        <f t="shared" si="28"/>
        <v>21</v>
      </c>
      <c r="B177" s="64" t="str">
        <f t="shared" si="23"/>
        <v/>
      </c>
      <c r="C177" s="62">
        <f t="shared" si="26"/>
        <v>4</v>
      </c>
      <c r="D177" s="62" t="str">
        <f t="shared" si="27"/>
        <v>B</v>
      </c>
      <c r="E177" s="63">
        <v>5</v>
      </c>
      <c r="F177" s="63">
        <v>15</v>
      </c>
      <c r="G177" s="62"/>
      <c r="H177" s="63">
        <v>8</v>
      </c>
      <c r="I177" s="63">
        <v>16</v>
      </c>
      <c r="J177" s="62"/>
      <c r="K177" s="61">
        <v>4</v>
      </c>
      <c r="L177" t="s">
        <v>152</v>
      </c>
    </row>
    <row r="178" spans="1:13" outlineLevel="1" x14ac:dyDescent="0.25">
      <c r="A178" s="64">
        <f t="shared" si="28"/>
        <v>21</v>
      </c>
      <c r="B178" s="64" t="str">
        <f t="shared" si="23"/>
        <v/>
      </c>
      <c r="C178" s="62">
        <f t="shared" si="26"/>
        <v>5</v>
      </c>
      <c r="D178" s="62" t="str">
        <f t="shared" si="27"/>
        <v>B</v>
      </c>
      <c r="E178" s="63">
        <v>2</v>
      </c>
      <c r="F178" s="63">
        <v>7</v>
      </c>
      <c r="G178" s="62"/>
      <c r="H178" s="63">
        <v>10</v>
      </c>
      <c r="I178" s="63">
        <v>21</v>
      </c>
      <c r="J178" s="62"/>
      <c r="K178" s="61">
        <v>5</v>
      </c>
      <c r="L178" t="s">
        <v>152</v>
      </c>
    </row>
    <row r="179" spans="1:13" outlineLevel="1" x14ac:dyDescent="0.25">
      <c r="A179" s="64">
        <f t="shared" si="28"/>
        <v>21</v>
      </c>
      <c r="B179" s="64" t="str">
        <f t="shared" si="23"/>
        <v/>
      </c>
      <c r="C179" s="62">
        <f t="shared" si="26"/>
        <v>1</v>
      </c>
      <c r="D179" s="62" t="str">
        <f t="shared" si="27"/>
        <v>C</v>
      </c>
      <c r="E179" s="63">
        <v>4</v>
      </c>
      <c r="F179" s="63">
        <v>5</v>
      </c>
      <c r="G179" s="63">
        <v>8</v>
      </c>
      <c r="H179" s="63">
        <v>10</v>
      </c>
      <c r="I179" s="63">
        <v>16</v>
      </c>
      <c r="J179" s="62"/>
      <c r="K179" s="61">
        <v>1</v>
      </c>
      <c r="L179" t="s">
        <v>153</v>
      </c>
    </row>
    <row r="180" spans="1:13" outlineLevel="1" x14ac:dyDescent="0.25">
      <c r="A180" s="64">
        <f t="shared" si="28"/>
        <v>21</v>
      </c>
      <c r="B180" s="64" t="str">
        <f t="shared" si="23"/>
        <v/>
      </c>
      <c r="C180" s="62">
        <f t="shared" si="26"/>
        <v>2</v>
      </c>
      <c r="D180" s="62" t="str">
        <f t="shared" si="27"/>
        <v>C</v>
      </c>
      <c r="E180" s="63">
        <v>3</v>
      </c>
      <c r="F180" s="63">
        <v>7</v>
      </c>
      <c r="G180" s="62"/>
      <c r="H180" s="63">
        <v>2</v>
      </c>
      <c r="I180" s="63">
        <v>17</v>
      </c>
      <c r="J180" s="62"/>
      <c r="K180" s="61">
        <v>2</v>
      </c>
      <c r="L180" t="s">
        <v>153</v>
      </c>
    </row>
    <row r="181" spans="1:13" outlineLevel="1" x14ac:dyDescent="0.25">
      <c r="A181" s="64">
        <f t="shared" si="28"/>
        <v>21</v>
      </c>
      <c r="B181" s="64" t="str">
        <f t="shared" si="23"/>
        <v/>
      </c>
      <c r="C181" s="62">
        <f t="shared" si="26"/>
        <v>3</v>
      </c>
      <c r="D181" s="62" t="str">
        <f t="shared" si="27"/>
        <v>C</v>
      </c>
      <c r="E181" s="63">
        <v>1</v>
      </c>
      <c r="F181" s="63">
        <v>20</v>
      </c>
      <c r="G181" s="62"/>
      <c r="H181" s="63">
        <v>13</v>
      </c>
      <c r="I181" s="63">
        <v>19</v>
      </c>
      <c r="J181" s="62"/>
      <c r="K181" s="61">
        <v>3</v>
      </c>
      <c r="L181" t="s">
        <v>153</v>
      </c>
    </row>
    <row r="182" spans="1:13" outlineLevel="1" x14ac:dyDescent="0.25">
      <c r="A182" s="64">
        <f t="shared" si="28"/>
        <v>21</v>
      </c>
      <c r="B182" s="64" t="str">
        <f t="shared" si="23"/>
        <v/>
      </c>
      <c r="C182" s="62">
        <f t="shared" si="26"/>
        <v>4</v>
      </c>
      <c r="D182" s="62" t="str">
        <f t="shared" si="27"/>
        <v>C</v>
      </c>
      <c r="E182" s="63">
        <v>6</v>
      </c>
      <c r="F182" s="63">
        <v>18</v>
      </c>
      <c r="G182" s="62"/>
      <c r="H182" s="63">
        <v>9</v>
      </c>
      <c r="I182" s="63">
        <v>15</v>
      </c>
      <c r="J182" s="62"/>
      <c r="K182" s="61">
        <v>4</v>
      </c>
      <c r="L182" t="s">
        <v>153</v>
      </c>
    </row>
    <row r="183" spans="1:13" outlineLevel="1" x14ac:dyDescent="0.25">
      <c r="A183" s="64">
        <f t="shared" si="28"/>
        <v>21</v>
      </c>
      <c r="B183" s="64" t="str">
        <f t="shared" si="23"/>
        <v/>
      </c>
      <c r="C183" s="62">
        <f t="shared" si="26"/>
        <v>5</v>
      </c>
      <c r="D183" s="62" t="str">
        <f t="shared" si="27"/>
        <v>C</v>
      </c>
      <c r="E183" s="63">
        <v>11</v>
      </c>
      <c r="F183" s="63">
        <v>21</v>
      </c>
      <c r="G183" s="62"/>
      <c r="H183" s="63">
        <v>12</v>
      </c>
      <c r="I183" s="63">
        <v>14</v>
      </c>
      <c r="J183" s="62"/>
      <c r="K183" s="61">
        <v>5</v>
      </c>
      <c r="L183" t="s">
        <v>153</v>
      </c>
    </row>
    <row r="184" spans="1:13" outlineLevel="1" x14ac:dyDescent="0.25">
      <c r="A184" s="64">
        <f t="shared" si="28"/>
        <v>21</v>
      </c>
      <c r="B184" s="64" t="str">
        <f t="shared" si="23"/>
        <v/>
      </c>
      <c r="C184" s="62">
        <f t="shared" si="26"/>
        <v>1</v>
      </c>
      <c r="D184" s="62" t="str">
        <f t="shared" si="27"/>
        <v>D</v>
      </c>
      <c r="E184" s="62">
        <v>6</v>
      </c>
      <c r="F184" s="62">
        <v>11</v>
      </c>
      <c r="G184" s="62">
        <v>18</v>
      </c>
      <c r="H184" s="62">
        <v>17</v>
      </c>
      <c r="I184" s="62">
        <v>20</v>
      </c>
      <c r="J184" s="62"/>
      <c r="K184" s="61">
        <v>1</v>
      </c>
      <c r="L184" t="s">
        <v>154</v>
      </c>
    </row>
    <row r="185" spans="1:13" outlineLevel="1" x14ac:dyDescent="0.25">
      <c r="A185" s="64">
        <f t="shared" si="28"/>
        <v>21</v>
      </c>
      <c r="B185" s="64" t="str">
        <f t="shared" si="23"/>
        <v/>
      </c>
      <c r="C185" s="62">
        <f t="shared" si="26"/>
        <v>2</v>
      </c>
      <c r="D185" s="62" t="str">
        <f t="shared" si="27"/>
        <v>D</v>
      </c>
      <c r="E185" s="62">
        <v>7</v>
      </c>
      <c r="F185" s="62">
        <v>12</v>
      </c>
      <c r="G185" s="62"/>
      <c r="H185" s="62">
        <v>3</v>
      </c>
      <c r="I185" s="62">
        <v>21</v>
      </c>
      <c r="J185" s="62"/>
      <c r="K185" s="61">
        <v>2</v>
      </c>
      <c r="L185" t="s">
        <v>154</v>
      </c>
    </row>
    <row r="186" spans="1:13" outlineLevel="1" x14ac:dyDescent="0.25">
      <c r="A186" s="64">
        <f t="shared" si="28"/>
        <v>21</v>
      </c>
      <c r="B186" s="64" t="str">
        <f t="shared" si="23"/>
        <v/>
      </c>
      <c r="C186" s="62">
        <f t="shared" si="26"/>
        <v>3</v>
      </c>
      <c r="D186" s="62" t="str">
        <f t="shared" si="27"/>
        <v>D</v>
      </c>
      <c r="E186" s="62">
        <v>5</v>
      </c>
      <c r="F186" s="62">
        <v>19</v>
      </c>
      <c r="G186" s="62"/>
      <c r="H186" s="62">
        <v>4</v>
      </c>
      <c r="I186" s="62">
        <v>8</v>
      </c>
      <c r="J186" s="62"/>
      <c r="K186" s="61">
        <v>3</v>
      </c>
      <c r="L186" t="s">
        <v>154</v>
      </c>
    </row>
    <row r="187" spans="1:13" outlineLevel="1" x14ac:dyDescent="0.25">
      <c r="A187" s="64">
        <f t="shared" si="28"/>
        <v>21</v>
      </c>
      <c r="B187" s="64" t="str">
        <f t="shared" si="23"/>
        <v/>
      </c>
      <c r="C187" s="62">
        <f t="shared" si="26"/>
        <v>4</v>
      </c>
      <c r="D187" s="62" t="str">
        <f t="shared" si="27"/>
        <v>D</v>
      </c>
      <c r="E187" s="62">
        <v>1</v>
      </c>
      <c r="F187" s="62">
        <v>15</v>
      </c>
      <c r="G187" s="62"/>
      <c r="H187" s="62">
        <v>10</v>
      </c>
      <c r="I187" s="62">
        <v>13</v>
      </c>
      <c r="J187" s="62"/>
      <c r="K187" s="61">
        <v>4</v>
      </c>
      <c r="L187" t="s">
        <v>154</v>
      </c>
    </row>
    <row r="188" spans="1:13" ht="15.75" outlineLevel="1" thickBot="1" x14ac:dyDescent="0.3">
      <c r="A188" s="64">
        <f t="shared" si="28"/>
        <v>21</v>
      </c>
      <c r="B188" s="64" t="str">
        <f t="shared" si="23"/>
        <v/>
      </c>
      <c r="C188" s="62">
        <f t="shared" si="26"/>
        <v>5</v>
      </c>
      <c r="D188" s="62" t="str">
        <f t="shared" si="27"/>
        <v>D</v>
      </c>
      <c r="E188" s="62">
        <v>9</v>
      </c>
      <c r="F188" s="62">
        <v>14</v>
      </c>
      <c r="G188" s="62"/>
      <c r="H188" s="62">
        <v>2</v>
      </c>
      <c r="I188" s="62">
        <v>16</v>
      </c>
      <c r="J188" s="62"/>
      <c r="K188" s="61">
        <v>5</v>
      </c>
      <c r="L188" t="s">
        <v>154</v>
      </c>
    </row>
    <row r="189" spans="1:13" ht="15.75" outlineLevel="1" thickTop="1" x14ac:dyDescent="0.25">
      <c r="A189" s="52">
        <v>22</v>
      </c>
      <c r="B189" s="52" t="str">
        <f t="shared" si="23"/>
        <v/>
      </c>
      <c r="C189" s="58">
        <f t="shared" si="26"/>
        <v>1</v>
      </c>
      <c r="D189" s="58" t="str">
        <f t="shared" si="27"/>
        <v>A</v>
      </c>
      <c r="E189" s="59">
        <v>1</v>
      </c>
      <c r="F189" s="59">
        <v>2</v>
      </c>
      <c r="G189" s="59">
        <v>21</v>
      </c>
      <c r="H189" s="59">
        <v>11</v>
      </c>
      <c r="I189" s="59">
        <v>12</v>
      </c>
      <c r="J189" s="59">
        <v>22</v>
      </c>
      <c r="K189" s="61">
        <v>1</v>
      </c>
      <c r="L189" t="s">
        <v>151</v>
      </c>
      <c r="M189" s="186" t="s">
        <v>281</v>
      </c>
    </row>
    <row r="190" spans="1:13" outlineLevel="1" x14ac:dyDescent="0.25">
      <c r="A190" s="52">
        <f t="shared" ref="A190:A208" si="29">A189</f>
        <v>22</v>
      </c>
      <c r="B190" s="52" t="str">
        <f t="shared" si="23"/>
        <v/>
      </c>
      <c r="C190" s="58">
        <f t="shared" si="26"/>
        <v>2</v>
      </c>
      <c r="D190" s="58" t="str">
        <f t="shared" si="27"/>
        <v>A</v>
      </c>
      <c r="E190" s="59">
        <v>3</v>
      </c>
      <c r="F190" s="59">
        <v>4</v>
      </c>
      <c r="G190" s="59"/>
      <c r="H190" s="59">
        <v>13</v>
      </c>
      <c r="I190" s="59">
        <v>14</v>
      </c>
      <c r="J190" s="59"/>
      <c r="K190" s="61">
        <v>2</v>
      </c>
      <c r="L190" t="s">
        <v>151</v>
      </c>
    </row>
    <row r="191" spans="1:13" outlineLevel="1" x14ac:dyDescent="0.25">
      <c r="A191" s="52">
        <f t="shared" si="29"/>
        <v>22</v>
      </c>
      <c r="B191" s="52" t="str">
        <f t="shared" si="23"/>
        <v/>
      </c>
      <c r="C191" s="58">
        <f t="shared" si="26"/>
        <v>3</v>
      </c>
      <c r="D191" s="58" t="str">
        <f t="shared" si="27"/>
        <v>A</v>
      </c>
      <c r="E191" s="59">
        <v>5</v>
      </c>
      <c r="F191" s="59">
        <v>6</v>
      </c>
      <c r="G191" s="59"/>
      <c r="H191" s="59">
        <v>15</v>
      </c>
      <c r="I191" s="59">
        <v>16</v>
      </c>
      <c r="J191" s="59"/>
      <c r="K191" s="61">
        <v>3</v>
      </c>
      <c r="L191" t="s">
        <v>151</v>
      </c>
    </row>
    <row r="192" spans="1:13" outlineLevel="1" x14ac:dyDescent="0.25">
      <c r="A192" s="52">
        <f t="shared" si="29"/>
        <v>22</v>
      </c>
      <c r="B192" s="52" t="str">
        <f t="shared" si="23"/>
        <v/>
      </c>
      <c r="C192" s="58">
        <f t="shared" si="26"/>
        <v>4</v>
      </c>
      <c r="D192" s="58" t="str">
        <f t="shared" si="27"/>
        <v>A</v>
      </c>
      <c r="E192" s="59">
        <v>7</v>
      </c>
      <c r="F192" s="59">
        <v>8</v>
      </c>
      <c r="G192" s="59"/>
      <c r="H192" s="59">
        <v>17</v>
      </c>
      <c r="I192" s="59">
        <v>18</v>
      </c>
      <c r="J192" s="59"/>
      <c r="K192" s="61">
        <v>4</v>
      </c>
      <c r="L192" t="s">
        <v>151</v>
      </c>
    </row>
    <row r="193" spans="1:12" outlineLevel="1" x14ac:dyDescent="0.25">
      <c r="A193" s="52">
        <f t="shared" si="29"/>
        <v>22</v>
      </c>
      <c r="B193" s="52" t="str">
        <f t="shared" si="23"/>
        <v/>
      </c>
      <c r="C193" s="58">
        <f t="shared" si="26"/>
        <v>5</v>
      </c>
      <c r="D193" s="58" t="str">
        <f t="shared" si="27"/>
        <v>A</v>
      </c>
      <c r="E193" s="59">
        <v>9</v>
      </c>
      <c r="F193" s="59">
        <v>10</v>
      </c>
      <c r="G193" s="59"/>
      <c r="H193" s="59">
        <v>19</v>
      </c>
      <c r="I193" s="59">
        <v>20</v>
      </c>
      <c r="J193" s="59"/>
      <c r="K193" s="61">
        <v>5</v>
      </c>
      <c r="L193" t="s">
        <v>151</v>
      </c>
    </row>
    <row r="194" spans="1:12" outlineLevel="1" x14ac:dyDescent="0.25">
      <c r="A194" s="52">
        <f t="shared" si="29"/>
        <v>22</v>
      </c>
      <c r="B194" s="52" t="str">
        <f t="shared" si="23"/>
        <v/>
      </c>
      <c r="C194" s="58">
        <f t="shared" si="26"/>
        <v>1</v>
      </c>
      <c r="D194" s="58" t="str">
        <f t="shared" si="27"/>
        <v>B</v>
      </c>
      <c r="E194" s="59">
        <v>3</v>
      </c>
      <c r="F194" s="59">
        <v>5</v>
      </c>
      <c r="G194" s="59">
        <v>7</v>
      </c>
      <c r="H194" s="59">
        <v>4</v>
      </c>
      <c r="I194" s="59">
        <v>13</v>
      </c>
      <c r="J194" s="59">
        <v>20</v>
      </c>
      <c r="K194" s="61">
        <v>1</v>
      </c>
      <c r="L194" t="s">
        <v>152</v>
      </c>
    </row>
    <row r="195" spans="1:12" outlineLevel="1" x14ac:dyDescent="0.25">
      <c r="A195" s="52">
        <f t="shared" si="29"/>
        <v>22</v>
      </c>
      <c r="B195" s="52" t="str">
        <f t="shared" si="23"/>
        <v/>
      </c>
      <c r="C195" s="58">
        <f t="shared" si="26"/>
        <v>2</v>
      </c>
      <c r="D195" s="58" t="str">
        <f t="shared" si="27"/>
        <v>B</v>
      </c>
      <c r="E195" s="59">
        <v>15</v>
      </c>
      <c r="F195" s="59">
        <v>17</v>
      </c>
      <c r="G195" s="59"/>
      <c r="H195" s="59">
        <v>1</v>
      </c>
      <c r="I195" s="59">
        <v>19</v>
      </c>
      <c r="J195" s="59"/>
      <c r="K195" s="61">
        <v>2</v>
      </c>
      <c r="L195" t="s">
        <v>152</v>
      </c>
    </row>
    <row r="196" spans="1:12" outlineLevel="1" x14ac:dyDescent="0.25">
      <c r="A196" s="52">
        <f t="shared" si="29"/>
        <v>22</v>
      </c>
      <c r="B196" s="52" t="str">
        <f t="shared" si="23"/>
        <v/>
      </c>
      <c r="C196" s="58">
        <f t="shared" si="26"/>
        <v>3</v>
      </c>
      <c r="D196" s="58" t="str">
        <f t="shared" si="27"/>
        <v>B</v>
      </c>
      <c r="E196" s="59">
        <v>6</v>
      </c>
      <c r="F196" s="59">
        <v>11</v>
      </c>
      <c r="G196" s="59"/>
      <c r="H196" s="59">
        <v>2</v>
      </c>
      <c r="I196" s="59">
        <v>8</v>
      </c>
      <c r="J196" s="59"/>
      <c r="K196" s="61">
        <v>3</v>
      </c>
      <c r="L196" t="s">
        <v>152</v>
      </c>
    </row>
    <row r="197" spans="1:12" outlineLevel="1" x14ac:dyDescent="0.25">
      <c r="A197" s="52">
        <f t="shared" si="29"/>
        <v>22</v>
      </c>
      <c r="B197" s="52" t="str">
        <f t="shared" ref="B197:B260" si="30">IF(A197&lt;&gt;$B$3,"",$B$3&amp;"-"&amp;D197&amp;"-"&amp;C197)</f>
        <v/>
      </c>
      <c r="C197" s="58">
        <f t="shared" si="26"/>
        <v>4</v>
      </c>
      <c r="D197" s="58" t="str">
        <f t="shared" si="27"/>
        <v>B</v>
      </c>
      <c r="E197" s="59">
        <v>16</v>
      </c>
      <c r="F197" s="59">
        <v>18</v>
      </c>
      <c r="G197" s="59"/>
      <c r="H197" s="59">
        <v>9</v>
      </c>
      <c r="I197" s="59">
        <v>14</v>
      </c>
      <c r="J197" s="59"/>
      <c r="K197" s="61">
        <v>4</v>
      </c>
      <c r="L197" t="s">
        <v>152</v>
      </c>
    </row>
    <row r="198" spans="1:12" outlineLevel="1" x14ac:dyDescent="0.25">
      <c r="A198" s="52">
        <f t="shared" si="29"/>
        <v>22</v>
      </c>
      <c r="B198" s="52" t="str">
        <f t="shared" si="30"/>
        <v/>
      </c>
      <c r="C198" s="58">
        <f t="shared" si="26"/>
        <v>5</v>
      </c>
      <c r="D198" s="58" t="str">
        <f t="shared" si="27"/>
        <v>B</v>
      </c>
      <c r="E198" s="59">
        <v>10</v>
      </c>
      <c r="F198" s="59">
        <v>21</v>
      </c>
      <c r="G198" s="59"/>
      <c r="H198" s="59">
        <v>12</v>
      </c>
      <c r="I198" s="59">
        <v>22</v>
      </c>
      <c r="J198" s="59"/>
      <c r="K198" s="61">
        <v>5</v>
      </c>
      <c r="L198" t="s">
        <v>152</v>
      </c>
    </row>
    <row r="199" spans="1:12" outlineLevel="1" x14ac:dyDescent="0.25">
      <c r="A199" s="52">
        <f t="shared" si="29"/>
        <v>22</v>
      </c>
      <c r="B199" s="52" t="str">
        <f t="shared" si="30"/>
        <v/>
      </c>
      <c r="C199" s="58">
        <f t="shared" si="26"/>
        <v>1</v>
      </c>
      <c r="D199" s="58" t="str">
        <f t="shared" si="27"/>
        <v>C</v>
      </c>
      <c r="E199" s="59">
        <v>6</v>
      </c>
      <c r="F199" s="59">
        <v>9</v>
      </c>
      <c r="G199" s="59">
        <v>18</v>
      </c>
      <c r="H199" s="59">
        <v>14</v>
      </c>
      <c r="I199" s="59">
        <v>17</v>
      </c>
      <c r="J199" s="59">
        <v>19</v>
      </c>
      <c r="K199" s="61">
        <v>1</v>
      </c>
      <c r="L199" t="s">
        <v>153</v>
      </c>
    </row>
    <row r="200" spans="1:12" outlineLevel="1" x14ac:dyDescent="0.25">
      <c r="A200" s="52">
        <f t="shared" si="29"/>
        <v>22</v>
      </c>
      <c r="B200" s="52" t="str">
        <f t="shared" si="30"/>
        <v/>
      </c>
      <c r="C200" s="58">
        <f t="shared" si="26"/>
        <v>2</v>
      </c>
      <c r="D200" s="58" t="str">
        <f t="shared" si="27"/>
        <v>C</v>
      </c>
      <c r="E200" s="59">
        <v>15</v>
      </c>
      <c r="F200" s="59">
        <v>22</v>
      </c>
      <c r="G200" s="59"/>
      <c r="H200" s="59">
        <v>8</v>
      </c>
      <c r="I200" s="59">
        <v>11</v>
      </c>
      <c r="J200" s="59"/>
      <c r="K200" s="61">
        <v>2</v>
      </c>
      <c r="L200" t="s">
        <v>153</v>
      </c>
    </row>
    <row r="201" spans="1:12" outlineLevel="1" x14ac:dyDescent="0.25">
      <c r="A201" s="52">
        <f t="shared" si="29"/>
        <v>22</v>
      </c>
      <c r="B201" s="52" t="str">
        <f t="shared" si="30"/>
        <v/>
      </c>
      <c r="C201" s="58">
        <f t="shared" si="26"/>
        <v>3</v>
      </c>
      <c r="D201" s="58" t="str">
        <f t="shared" si="27"/>
        <v>C</v>
      </c>
      <c r="E201" s="59">
        <v>4</v>
      </c>
      <c r="F201" s="59">
        <v>21</v>
      </c>
      <c r="G201" s="59"/>
      <c r="H201" s="59">
        <v>3</v>
      </c>
      <c r="I201" s="59">
        <v>13</v>
      </c>
      <c r="J201" s="59"/>
      <c r="K201" s="61">
        <v>3</v>
      </c>
      <c r="L201" t="s">
        <v>153</v>
      </c>
    </row>
    <row r="202" spans="1:12" outlineLevel="1" x14ac:dyDescent="0.25">
      <c r="A202" s="52">
        <f t="shared" si="29"/>
        <v>22</v>
      </c>
      <c r="B202" s="52" t="str">
        <f t="shared" si="30"/>
        <v/>
      </c>
      <c r="C202" s="58">
        <f t="shared" si="26"/>
        <v>4</v>
      </c>
      <c r="D202" s="58" t="str">
        <f t="shared" si="27"/>
        <v>C</v>
      </c>
      <c r="E202" s="59">
        <v>10</v>
      </c>
      <c r="F202" s="59">
        <v>20</v>
      </c>
      <c r="G202" s="59"/>
      <c r="H202" s="59">
        <v>2</v>
      </c>
      <c r="I202" s="59">
        <v>7</v>
      </c>
      <c r="J202" s="59"/>
      <c r="K202" s="61">
        <v>4</v>
      </c>
      <c r="L202" t="s">
        <v>153</v>
      </c>
    </row>
    <row r="203" spans="1:12" outlineLevel="1" x14ac:dyDescent="0.25">
      <c r="A203" s="52">
        <f t="shared" si="29"/>
        <v>22</v>
      </c>
      <c r="B203" s="52" t="str">
        <f t="shared" si="30"/>
        <v/>
      </c>
      <c r="C203" s="58">
        <f t="shared" si="26"/>
        <v>5</v>
      </c>
      <c r="D203" s="58" t="str">
        <f t="shared" si="27"/>
        <v>C</v>
      </c>
      <c r="E203" s="59">
        <v>12</v>
      </c>
      <c r="F203" s="59">
        <v>16</v>
      </c>
      <c r="G203" s="59"/>
      <c r="H203" s="59">
        <v>1</v>
      </c>
      <c r="I203" s="59">
        <v>5</v>
      </c>
      <c r="J203" s="59"/>
      <c r="K203" s="61">
        <v>5</v>
      </c>
      <c r="L203" t="s">
        <v>153</v>
      </c>
    </row>
    <row r="204" spans="1:12" outlineLevel="1" x14ac:dyDescent="0.25">
      <c r="A204" s="52">
        <f t="shared" si="29"/>
        <v>22</v>
      </c>
      <c r="B204" s="52" t="str">
        <f t="shared" si="30"/>
        <v/>
      </c>
      <c r="C204" s="58">
        <f t="shared" si="26"/>
        <v>1</v>
      </c>
      <c r="D204" s="58" t="str">
        <f t="shared" si="27"/>
        <v>D</v>
      </c>
      <c r="E204" s="59">
        <v>10</v>
      </c>
      <c r="F204" s="58">
        <v>11</v>
      </c>
      <c r="G204" s="59">
        <v>15</v>
      </c>
      <c r="H204" s="59">
        <v>8</v>
      </c>
      <c r="I204" s="58">
        <v>16</v>
      </c>
      <c r="J204" s="58">
        <v>21</v>
      </c>
      <c r="K204" s="61">
        <v>1</v>
      </c>
      <c r="L204" t="s">
        <v>154</v>
      </c>
    </row>
    <row r="205" spans="1:12" outlineLevel="1" x14ac:dyDescent="0.25">
      <c r="A205" s="52">
        <f t="shared" si="29"/>
        <v>22</v>
      </c>
      <c r="B205" s="52" t="str">
        <f t="shared" si="30"/>
        <v/>
      </c>
      <c r="C205" s="58">
        <f t="shared" si="26"/>
        <v>2</v>
      </c>
      <c r="D205" s="58" t="str">
        <f t="shared" si="27"/>
        <v>D</v>
      </c>
      <c r="E205" s="58">
        <v>2</v>
      </c>
      <c r="F205" s="58">
        <v>22</v>
      </c>
      <c r="G205" s="58"/>
      <c r="H205" s="58">
        <v>6</v>
      </c>
      <c r="I205" s="58">
        <v>13</v>
      </c>
      <c r="J205" s="58"/>
      <c r="K205" s="61">
        <v>2</v>
      </c>
      <c r="L205" t="s">
        <v>154</v>
      </c>
    </row>
    <row r="206" spans="1:12" outlineLevel="1" x14ac:dyDescent="0.25">
      <c r="A206" s="52">
        <f t="shared" si="29"/>
        <v>22</v>
      </c>
      <c r="B206" s="52" t="str">
        <f t="shared" si="30"/>
        <v/>
      </c>
      <c r="C206" s="58">
        <f t="shared" si="26"/>
        <v>3</v>
      </c>
      <c r="D206" s="58" t="str">
        <f t="shared" si="27"/>
        <v>D</v>
      </c>
      <c r="E206" s="58">
        <v>9</v>
      </c>
      <c r="F206" s="58">
        <v>20</v>
      </c>
      <c r="G206" s="58"/>
      <c r="H206" s="58">
        <v>1</v>
      </c>
      <c r="I206" s="58">
        <v>3</v>
      </c>
      <c r="J206" s="58"/>
      <c r="K206" s="61">
        <v>3</v>
      </c>
      <c r="L206" t="s">
        <v>154</v>
      </c>
    </row>
    <row r="207" spans="1:12" outlineLevel="1" x14ac:dyDescent="0.25">
      <c r="A207" s="52">
        <f t="shared" si="29"/>
        <v>22</v>
      </c>
      <c r="B207" s="52" t="str">
        <f t="shared" si="30"/>
        <v/>
      </c>
      <c r="C207" s="58">
        <f t="shared" si="26"/>
        <v>4</v>
      </c>
      <c r="D207" s="58" t="str">
        <f t="shared" si="27"/>
        <v>D</v>
      </c>
      <c r="E207" s="58">
        <v>17</v>
      </c>
      <c r="F207" s="58">
        <v>19</v>
      </c>
      <c r="G207" s="58"/>
      <c r="H207" s="58">
        <v>4</v>
      </c>
      <c r="I207" s="58">
        <v>7</v>
      </c>
      <c r="J207" s="58"/>
      <c r="K207" s="61">
        <v>4</v>
      </c>
      <c r="L207" t="s">
        <v>154</v>
      </c>
    </row>
    <row r="208" spans="1:12" ht="15.75" outlineLevel="1" thickBot="1" x14ac:dyDescent="0.3">
      <c r="A208" s="52">
        <f t="shared" si="29"/>
        <v>22</v>
      </c>
      <c r="B208" s="52" t="str">
        <f t="shared" si="30"/>
        <v/>
      </c>
      <c r="C208" s="58">
        <f t="shared" si="26"/>
        <v>5</v>
      </c>
      <c r="D208" s="58" t="str">
        <f t="shared" si="27"/>
        <v>D</v>
      </c>
      <c r="E208" s="58">
        <v>12</v>
      </c>
      <c r="F208" s="58">
        <v>14</v>
      </c>
      <c r="G208" s="58"/>
      <c r="H208" s="58">
        <v>5</v>
      </c>
      <c r="I208" s="58">
        <v>18</v>
      </c>
      <c r="J208" s="58"/>
      <c r="K208" s="61">
        <v>5</v>
      </c>
      <c r="L208" t="s">
        <v>154</v>
      </c>
    </row>
    <row r="209" spans="1:13" ht="15.75" outlineLevel="1" thickTop="1" x14ac:dyDescent="0.25">
      <c r="A209" s="64">
        <v>23</v>
      </c>
      <c r="B209" s="64" t="str">
        <f t="shared" si="30"/>
        <v/>
      </c>
      <c r="C209" s="62">
        <f t="shared" si="26"/>
        <v>1</v>
      </c>
      <c r="D209" s="62" t="str">
        <f t="shared" si="27"/>
        <v>A</v>
      </c>
      <c r="E209" s="63">
        <v>1</v>
      </c>
      <c r="F209" s="63">
        <v>2</v>
      </c>
      <c r="G209" s="63">
        <v>21</v>
      </c>
      <c r="H209" s="63">
        <v>3</v>
      </c>
      <c r="I209" s="63">
        <v>4</v>
      </c>
      <c r="J209" s="63">
        <v>22</v>
      </c>
      <c r="K209" s="61">
        <v>1</v>
      </c>
      <c r="L209" t="s">
        <v>151</v>
      </c>
      <c r="M209" s="186" t="s">
        <v>281</v>
      </c>
    </row>
    <row r="210" spans="1:13" outlineLevel="1" x14ac:dyDescent="0.25">
      <c r="A210" s="64">
        <f t="shared" ref="A210:A228" si="31">A209</f>
        <v>23</v>
      </c>
      <c r="B210" s="64" t="str">
        <f t="shared" si="30"/>
        <v/>
      </c>
      <c r="C210" s="62">
        <f t="shared" si="26"/>
        <v>2</v>
      </c>
      <c r="D210" s="62" t="str">
        <f t="shared" si="27"/>
        <v>A</v>
      </c>
      <c r="E210" s="63">
        <v>5</v>
      </c>
      <c r="F210" s="63">
        <v>6</v>
      </c>
      <c r="G210" s="63">
        <v>23</v>
      </c>
      <c r="H210" s="63">
        <v>7</v>
      </c>
      <c r="I210" s="63">
        <v>8</v>
      </c>
      <c r="J210" s="63"/>
      <c r="K210" s="61">
        <v>2</v>
      </c>
      <c r="L210" t="s">
        <v>151</v>
      </c>
    </row>
    <row r="211" spans="1:13" outlineLevel="1" x14ac:dyDescent="0.25">
      <c r="A211" s="64">
        <f t="shared" si="31"/>
        <v>23</v>
      </c>
      <c r="B211" s="64" t="str">
        <f t="shared" si="30"/>
        <v/>
      </c>
      <c r="C211" s="62">
        <f t="shared" si="26"/>
        <v>3</v>
      </c>
      <c r="D211" s="62" t="str">
        <f t="shared" si="27"/>
        <v>A</v>
      </c>
      <c r="E211" s="63">
        <v>9</v>
      </c>
      <c r="F211" s="63">
        <v>10</v>
      </c>
      <c r="G211" s="63"/>
      <c r="H211" s="63">
        <v>11</v>
      </c>
      <c r="I211" s="63">
        <v>12</v>
      </c>
      <c r="J211" s="63"/>
      <c r="K211" s="61">
        <v>3</v>
      </c>
      <c r="L211" t="s">
        <v>151</v>
      </c>
    </row>
    <row r="212" spans="1:13" outlineLevel="1" x14ac:dyDescent="0.25">
      <c r="A212" s="64">
        <f t="shared" si="31"/>
        <v>23</v>
      </c>
      <c r="B212" s="64" t="str">
        <f t="shared" si="30"/>
        <v/>
      </c>
      <c r="C212" s="62">
        <f t="shared" si="26"/>
        <v>4</v>
      </c>
      <c r="D212" s="62" t="str">
        <f t="shared" si="27"/>
        <v>A</v>
      </c>
      <c r="E212" s="63">
        <v>13</v>
      </c>
      <c r="F212" s="63">
        <v>14</v>
      </c>
      <c r="G212" s="63"/>
      <c r="H212" s="63">
        <v>15</v>
      </c>
      <c r="I212" s="63">
        <v>16</v>
      </c>
      <c r="J212" s="63"/>
      <c r="K212" s="61">
        <v>4</v>
      </c>
      <c r="L212" t="s">
        <v>151</v>
      </c>
    </row>
    <row r="213" spans="1:13" outlineLevel="1" x14ac:dyDescent="0.25">
      <c r="A213" s="64">
        <f t="shared" si="31"/>
        <v>23</v>
      </c>
      <c r="B213" s="64" t="str">
        <f t="shared" si="30"/>
        <v/>
      </c>
      <c r="C213" s="62">
        <f t="shared" si="26"/>
        <v>5</v>
      </c>
      <c r="D213" s="62" t="str">
        <f t="shared" si="27"/>
        <v>A</v>
      </c>
      <c r="E213" s="63">
        <v>17</v>
      </c>
      <c r="F213" s="63">
        <v>18</v>
      </c>
      <c r="G213" s="63"/>
      <c r="H213" s="63">
        <v>19</v>
      </c>
      <c r="I213" s="63">
        <v>20</v>
      </c>
      <c r="J213" s="63"/>
      <c r="K213" s="61">
        <v>5</v>
      </c>
      <c r="L213" t="s">
        <v>151</v>
      </c>
    </row>
    <row r="214" spans="1:13" outlineLevel="1" x14ac:dyDescent="0.25">
      <c r="A214" s="64">
        <f t="shared" si="31"/>
        <v>23</v>
      </c>
      <c r="B214" s="64" t="str">
        <f t="shared" si="30"/>
        <v/>
      </c>
      <c r="C214" s="62">
        <f t="shared" si="26"/>
        <v>1</v>
      </c>
      <c r="D214" s="62" t="str">
        <f t="shared" si="27"/>
        <v>B</v>
      </c>
      <c r="E214" s="63">
        <v>17</v>
      </c>
      <c r="F214" s="63">
        <v>11</v>
      </c>
      <c r="G214" s="63">
        <v>15</v>
      </c>
      <c r="H214" s="63">
        <v>7</v>
      </c>
      <c r="I214" s="63">
        <v>12</v>
      </c>
      <c r="J214" s="63">
        <v>18</v>
      </c>
      <c r="K214" s="61">
        <v>1</v>
      </c>
      <c r="L214" t="s">
        <v>152</v>
      </c>
    </row>
    <row r="215" spans="1:13" outlineLevel="1" x14ac:dyDescent="0.25">
      <c r="A215" s="64">
        <f t="shared" si="31"/>
        <v>23</v>
      </c>
      <c r="B215" s="64" t="str">
        <f t="shared" si="30"/>
        <v/>
      </c>
      <c r="C215" s="62">
        <f t="shared" si="26"/>
        <v>2</v>
      </c>
      <c r="D215" s="62" t="str">
        <f t="shared" si="27"/>
        <v>B</v>
      </c>
      <c r="E215" s="63">
        <v>9</v>
      </c>
      <c r="F215" s="63">
        <v>14</v>
      </c>
      <c r="G215" s="63">
        <v>16</v>
      </c>
      <c r="H215" s="63">
        <v>3</v>
      </c>
      <c r="I215" s="63">
        <v>20</v>
      </c>
      <c r="J215" s="63"/>
      <c r="K215" s="61">
        <v>2</v>
      </c>
      <c r="L215" t="s">
        <v>152</v>
      </c>
    </row>
    <row r="216" spans="1:13" outlineLevel="1" x14ac:dyDescent="0.25">
      <c r="A216" s="64">
        <f t="shared" si="31"/>
        <v>23</v>
      </c>
      <c r="B216" s="64" t="str">
        <f t="shared" si="30"/>
        <v/>
      </c>
      <c r="C216" s="62">
        <f t="shared" si="26"/>
        <v>3</v>
      </c>
      <c r="D216" s="62" t="str">
        <f t="shared" si="27"/>
        <v>B</v>
      </c>
      <c r="E216" s="63">
        <v>6</v>
      </c>
      <c r="F216" s="63">
        <v>23</v>
      </c>
      <c r="G216" s="63"/>
      <c r="H216" s="63">
        <v>4</v>
      </c>
      <c r="I216" s="63">
        <v>21</v>
      </c>
      <c r="J216" s="63"/>
      <c r="K216" s="61">
        <v>3</v>
      </c>
      <c r="L216" t="s">
        <v>152</v>
      </c>
    </row>
    <row r="217" spans="1:13" outlineLevel="1" x14ac:dyDescent="0.25">
      <c r="A217" s="64">
        <f t="shared" si="31"/>
        <v>23</v>
      </c>
      <c r="B217" s="64" t="str">
        <f t="shared" si="30"/>
        <v/>
      </c>
      <c r="C217" s="62">
        <f t="shared" si="26"/>
        <v>4</v>
      </c>
      <c r="D217" s="62" t="str">
        <f t="shared" si="27"/>
        <v>B</v>
      </c>
      <c r="E217" s="63">
        <v>5</v>
      </c>
      <c r="F217" s="63">
        <v>8</v>
      </c>
      <c r="G217" s="63"/>
      <c r="H217" s="63">
        <v>13</v>
      </c>
      <c r="I217" s="63">
        <v>22</v>
      </c>
      <c r="J217" s="63"/>
      <c r="K217" s="61">
        <v>4</v>
      </c>
      <c r="L217" t="s">
        <v>152</v>
      </c>
    </row>
    <row r="218" spans="1:13" outlineLevel="1" x14ac:dyDescent="0.25">
      <c r="A218" s="64">
        <f t="shared" si="31"/>
        <v>23</v>
      </c>
      <c r="B218" s="64" t="str">
        <f t="shared" si="30"/>
        <v/>
      </c>
      <c r="C218" s="62">
        <f t="shared" si="26"/>
        <v>5</v>
      </c>
      <c r="D218" s="62" t="str">
        <f t="shared" si="27"/>
        <v>B</v>
      </c>
      <c r="E218" s="63">
        <v>2</v>
      </c>
      <c r="F218" s="63">
        <v>19</v>
      </c>
      <c r="G218" s="63"/>
      <c r="H218" s="63">
        <v>1</v>
      </c>
      <c r="I218" s="63">
        <v>10</v>
      </c>
      <c r="J218" s="63"/>
      <c r="K218" s="61">
        <v>5</v>
      </c>
      <c r="L218" t="s">
        <v>152</v>
      </c>
    </row>
    <row r="219" spans="1:13" outlineLevel="1" x14ac:dyDescent="0.25">
      <c r="A219" s="64">
        <f t="shared" si="31"/>
        <v>23</v>
      </c>
      <c r="B219" s="64" t="str">
        <f t="shared" si="30"/>
        <v/>
      </c>
      <c r="C219" s="62">
        <f t="shared" si="26"/>
        <v>1</v>
      </c>
      <c r="D219" s="62" t="str">
        <f t="shared" si="27"/>
        <v>C</v>
      </c>
      <c r="E219" s="63">
        <v>19</v>
      </c>
      <c r="F219" s="63">
        <v>18</v>
      </c>
      <c r="G219" s="63">
        <v>21</v>
      </c>
      <c r="H219" s="63">
        <v>10</v>
      </c>
      <c r="I219" s="63">
        <v>13</v>
      </c>
      <c r="J219" s="63">
        <v>23</v>
      </c>
      <c r="K219" s="61">
        <v>1</v>
      </c>
      <c r="L219" t="s">
        <v>153</v>
      </c>
    </row>
    <row r="220" spans="1:13" outlineLevel="1" x14ac:dyDescent="0.25">
      <c r="A220" s="64">
        <f t="shared" si="31"/>
        <v>23</v>
      </c>
      <c r="B220" s="64" t="str">
        <f t="shared" si="30"/>
        <v/>
      </c>
      <c r="C220" s="62">
        <f t="shared" si="26"/>
        <v>2</v>
      </c>
      <c r="D220" s="62" t="str">
        <f t="shared" si="27"/>
        <v>C</v>
      </c>
      <c r="E220" s="63">
        <v>8</v>
      </c>
      <c r="F220" s="63">
        <v>20</v>
      </c>
      <c r="G220" s="63">
        <v>22</v>
      </c>
      <c r="H220" s="63">
        <v>11</v>
      </c>
      <c r="I220" s="63">
        <v>15</v>
      </c>
      <c r="J220" s="63"/>
      <c r="K220" s="61">
        <v>2</v>
      </c>
      <c r="L220" t="s">
        <v>153</v>
      </c>
    </row>
    <row r="221" spans="1:13" outlineLevel="1" x14ac:dyDescent="0.25">
      <c r="A221" s="64">
        <f t="shared" si="31"/>
        <v>23</v>
      </c>
      <c r="B221" s="64" t="str">
        <f t="shared" si="30"/>
        <v/>
      </c>
      <c r="C221" s="62">
        <f t="shared" si="26"/>
        <v>3</v>
      </c>
      <c r="D221" s="62" t="str">
        <f t="shared" si="27"/>
        <v>C</v>
      </c>
      <c r="E221" s="63">
        <v>2</v>
      </c>
      <c r="F221" s="63">
        <v>9</v>
      </c>
      <c r="G221" s="63"/>
      <c r="H221" s="63">
        <v>5</v>
      </c>
      <c r="I221" s="63">
        <v>14</v>
      </c>
      <c r="J221" s="63"/>
      <c r="K221" s="61">
        <v>3</v>
      </c>
      <c r="L221" t="s">
        <v>153</v>
      </c>
    </row>
    <row r="222" spans="1:13" outlineLevel="1" x14ac:dyDescent="0.25">
      <c r="A222" s="64">
        <f t="shared" si="31"/>
        <v>23</v>
      </c>
      <c r="B222" s="64" t="str">
        <f t="shared" si="30"/>
        <v/>
      </c>
      <c r="C222" s="62">
        <f t="shared" si="26"/>
        <v>4</v>
      </c>
      <c r="D222" s="62" t="str">
        <f t="shared" si="27"/>
        <v>C</v>
      </c>
      <c r="E222" s="63">
        <v>6</v>
      </c>
      <c r="F222" s="63">
        <v>17</v>
      </c>
      <c r="G222" s="63"/>
      <c r="H222" s="63">
        <v>3</v>
      </c>
      <c r="I222" s="63">
        <v>16</v>
      </c>
      <c r="J222" s="63"/>
      <c r="K222" s="61">
        <v>4</v>
      </c>
      <c r="L222" t="s">
        <v>153</v>
      </c>
    </row>
    <row r="223" spans="1:13" outlineLevel="1" x14ac:dyDescent="0.25">
      <c r="A223" s="64">
        <f t="shared" si="31"/>
        <v>23</v>
      </c>
      <c r="B223" s="64" t="str">
        <f t="shared" si="30"/>
        <v/>
      </c>
      <c r="C223" s="62">
        <f t="shared" si="26"/>
        <v>5</v>
      </c>
      <c r="D223" s="62" t="str">
        <f t="shared" si="27"/>
        <v>C</v>
      </c>
      <c r="E223" s="63">
        <v>1</v>
      </c>
      <c r="F223" s="63">
        <v>4</v>
      </c>
      <c r="G223" s="63"/>
      <c r="H223" s="63">
        <v>7</v>
      </c>
      <c r="I223" s="63">
        <v>12</v>
      </c>
      <c r="J223" s="63"/>
      <c r="K223" s="61">
        <v>5</v>
      </c>
      <c r="L223" t="s">
        <v>153</v>
      </c>
    </row>
    <row r="224" spans="1:13" outlineLevel="1" x14ac:dyDescent="0.25">
      <c r="A224" s="64">
        <f t="shared" si="31"/>
        <v>23</v>
      </c>
      <c r="B224" s="64" t="str">
        <f t="shared" si="30"/>
        <v/>
      </c>
      <c r="C224" s="62">
        <f t="shared" si="26"/>
        <v>1</v>
      </c>
      <c r="D224" s="62" t="str">
        <f t="shared" si="27"/>
        <v>D</v>
      </c>
      <c r="E224" s="62">
        <v>4</v>
      </c>
      <c r="F224" s="62">
        <v>6</v>
      </c>
      <c r="G224" s="62">
        <v>18</v>
      </c>
      <c r="H224" s="62">
        <v>14</v>
      </c>
      <c r="I224" s="62">
        <v>17</v>
      </c>
      <c r="J224" s="62">
        <v>22</v>
      </c>
      <c r="K224" s="61">
        <v>1</v>
      </c>
      <c r="L224" t="s">
        <v>154</v>
      </c>
    </row>
    <row r="225" spans="1:13" outlineLevel="1" x14ac:dyDescent="0.25">
      <c r="A225" s="64">
        <f t="shared" si="31"/>
        <v>23</v>
      </c>
      <c r="B225" s="64" t="str">
        <f t="shared" si="30"/>
        <v/>
      </c>
      <c r="C225" s="62">
        <f t="shared" si="26"/>
        <v>2</v>
      </c>
      <c r="D225" s="62" t="str">
        <f t="shared" si="27"/>
        <v>D</v>
      </c>
      <c r="E225" s="62">
        <v>3</v>
      </c>
      <c r="F225" s="62">
        <v>8</v>
      </c>
      <c r="G225" s="62">
        <v>15</v>
      </c>
      <c r="H225" s="62">
        <v>5</v>
      </c>
      <c r="I225" s="62">
        <v>19</v>
      </c>
      <c r="J225" s="62"/>
      <c r="K225" s="61">
        <v>2</v>
      </c>
      <c r="L225" t="s">
        <v>154</v>
      </c>
    </row>
    <row r="226" spans="1:13" outlineLevel="1" x14ac:dyDescent="0.25">
      <c r="A226" s="64">
        <f t="shared" si="31"/>
        <v>23</v>
      </c>
      <c r="B226" s="64" t="str">
        <f t="shared" si="30"/>
        <v/>
      </c>
      <c r="C226" s="62">
        <f t="shared" si="26"/>
        <v>3</v>
      </c>
      <c r="D226" s="62" t="str">
        <f t="shared" si="27"/>
        <v>D</v>
      </c>
      <c r="E226" s="62">
        <v>7</v>
      </c>
      <c r="F226" s="62">
        <v>9</v>
      </c>
      <c r="G226" s="62"/>
      <c r="H226" s="62">
        <v>16</v>
      </c>
      <c r="I226" s="62">
        <v>21</v>
      </c>
      <c r="J226" s="62"/>
      <c r="K226" s="61">
        <v>3</v>
      </c>
      <c r="L226" t="s">
        <v>154</v>
      </c>
    </row>
    <row r="227" spans="1:13" outlineLevel="1" x14ac:dyDescent="0.25">
      <c r="A227" s="64">
        <f t="shared" si="31"/>
        <v>23</v>
      </c>
      <c r="B227" s="64" t="str">
        <f t="shared" si="30"/>
        <v/>
      </c>
      <c r="C227" s="62">
        <f t="shared" si="26"/>
        <v>4</v>
      </c>
      <c r="D227" s="62" t="str">
        <f t="shared" si="27"/>
        <v>D</v>
      </c>
      <c r="E227" s="62">
        <v>12</v>
      </c>
      <c r="F227" s="62">
        <v>20</v>
      </c>
      <c r="G227" s="62"/>
      <c r="H227" s="62">
        <v>2</v>
      </c>
      <c r="I227" s="62">
        <v>13</v>
      </c>
      <c r="J227" s="62"/>
      <c r="K227" s="61">
        <v>4</v>
      </c>
      <c r="L227" t="s">
        <v>154</v>
      </c>
    </row>
    <row r="228" spans="1:13" ht="15.75" outlineLevel="1" thickBot="1" x14ac:dyDescent="0.3">
      <c r="A228" s="64">
        <f t="shared" si="31"/>
        <v>23</v>
      </c>
      <c r="B228" s="64" t="str">
        <f t="shared" si="30"/>
        <v/>
      </c>
      <c r="C228" s="62">
        <f t="shared" si="26"/>
        <v>5</v>
      </c>
      <c r="D228" s="62" t="str">
        <f t="shared" si="27"/>
        <v>D</v>
      </c>
      <c r="E228" s="62">
        <v>10</v>
      </c>
      <c r="F228" s="62">
        <v>11</v>
      </c>
      <c r="G228" s="62"/>
      <c r="H228" s="62">
        <v>1</v>
      </c>
      <c r="I228" s="62">
        <v>23</v>
      </c>
      <c r="J228" s="62"/>
      <c r="K228" s="61">
        <v>5</v>
      </c>
      <c r="L228" t="s">
        <v>154</v>
      </c>
    </row>
    <row r="229" spans="1:13" ht="15.75" outlineLevel="1" thickTop="1" x14ac:dyDescent="0.25">
      <c r="A229" s="52">
        <v>24</v>
      </c>
      <c r="B229" s="52" t="str">
        <f t="shared" si="30"/>
        <v/>
      </c>
      <c r="C229" s="58">
        <f t="shared" si="26"/>
        <v>1</v>
      </c>
      <c r="D229" s="58" t="str">
        <f t="shared" si="27"/>
        <v>A</v>
      </c>
      <c r="E229" s="59">
        <v>12</v>
      </c>
      <c r="F229" s="59">
        <v>18</v>
      </c>
      <c r="G229" s="59"/>
      <c r="H229" s="59">
        <v>5</v>
      </c>
      <c r="I229" s="59">
        <v>8</v>
      </c>
      <c r="J229" s="59"/>
      <c r="K229" s="61">
        <v>1</v>
      </c>
      <c r="L229" t="s">
        <v>151</v>
      </c>
      <c r="M229" s="186" t="s">
        <v>281</v>
      </c>
    </row>
    <row r="230" spans="1:13" outlineLevel="1" x14ac:dyDescent="0.25">
      <c r="A230" s="52">
        <f t="shared" ref="A230:A252" si="32">A229</f>
        <v>24</v>
      </c>
      <c r="B230" s="52" t="str">
        <f t="shared" si="30"/>
        <v/>
      </c>
      <c r="C230" s="58">
        <f t="shared" ref="C230:C293" si="33">K230</f>
        <v>2</v>
      </c>
      <c r="D230" s="58" t="str">
        <f t="shared" ref="D230:D293" si="34">IF(C230="","",L230)</f>
        <v>A</v>
      </c>
      <c r="E230" s="59">
        <v>1</v>
      </c>
      <c r="F230" s="59">
        <v>16</v>
      </c>
      <c r="G230" s="59"/>
      <c r="H230" s="59">
        <v>17</v>
      </c>
      <c r="I230" s="59">
        <v>24</v>
      </c>
      <c r="J230" s="59"/>
      <c r="K230" s="61">
        <v>2</v>
      </c>
      <c r="L230" t="s">
        <v>151</v>
      </c>
    </row>
    <row r="231" spans="1:13" outlineLevel="1" x14ac:dyDescent="0.25">
      <c r="A231" s="52">
        <f t="shared" si="32"/>
        <v>24</v>
      </c>
      <c r="B231" s="52" t="str">
        <f t="shared" si="30"/>
        <v/>
      </c>
      <c r="C231" s="58">
        <f t="shared" si="33"/>
        <v>3</v>
      </c>
      <c r="D231" s="58" t="str">
        <f t="shared" si="34"/>
        <v>A</v>
      </c>
      <c r="E231" s="59">
        <v>2</v>
      </c>
      <c r="F231" s="59">
        <v>21</v>
      </c>
      <c r="G231" s="59"/>
      <c r="H231" s="59">
        <v>11</v>
      </c>
      <c r="I231" s="59">
        <v>13</v>
      </c>
      <c r="J231" s="59"/>
      <c r="K231" s="61">
        <v>3</v>
      </c>
      <c r="L231" t="s">
        <v>151</v>
      </c>
    </row>
    <row r="232" spans="1:13" outlineLevel="1" x14ac:dyDescent="0.25">
      <c r="A232" s="52">
        <f t="shared" si="32"/>
        <v>24</v>
      </c>
      <c r="B232" s="52" t="str">
        <f t="shared" si="30"/>
        <v/>
      </c>
      <c r="C232" s="58">
        <f t="shared" si="33"/>
        <v>4</v>
      </c>
      <c r="D232" s="58" t="str">
        <f t="shared" si="34"/>
        <v>A</v>
      </c>
      <c r="E232" s="59">
        <v>3</v>
      </c>
      <c r="F232" s="59">
        <v>7</v>
      </c>
      <c r="G232" s="59"/>
      <c r="H232" s="59">
        <v>9</v>
      </c>
      <c r="I232" s="59">
        <v>20</v>
      </c>
      <c r="J232" s="59"/>
      <c r="K232" s="61">
        <v>4</v>
      </c>
      <c r="L232" t="s">
        <v>151</v>
      </c>
    </row>
    <row r="233" spans="1:13" outlineLevel="1" x14ac:dyDescent="0.25">
      <c r="A233" s="52">
        <f t="shared" si="32"/>
        <v>24</v>
      </c>
      <c r="B233" s="52" t="str">
        <f t="shared" si="30"/>
        <v/>
      </c>
      <c r="C233" s="58">
        <f t="shared" si="33"/>
        <v>5</v>
      </c>
      <c r="D233" s="58" t="str">
        <f t="shared" si="34"/>
        <v>A</v>
      </c>
      <c r="E233" s="59">
        <v>15</v>
      </c>
      <c r="F233" s="59">
        <v>22</v>
      </c>
      <c r="G233" s="59"/>
      <c r="H233" s="59">
        <v>14</v>
      </c>
      <c r="I233" s="59">
        <v>23</v>
      </c>
      <c r="J233" s="59"/>
      <c r="K233" s="61">
        <v>5</v>
      </c>
      <c r="L233" t="s">
        <v>151</v>
      </c>
    </row>
    <row r="234" spans="1:13" outlineLevel="1" x14ac:dyDescent="0.25">
      <c r="A234" s="52">
        <f t="shared" si="32"/>
        <v>24</v>
      </c>
      <c r="B234" s="52" t="str">
        <f t="shared" si="30"/>
        <v/>
      </c>
      <c r="C234" s="58">
        <f t="shared" si="33"/>
        <v>6</v>
      </c>
      <c r="D234" s="58" t="str">
        <f t="shared" si="34"/>
        <v>A</v>
      </c>
      <c r="E234" s="59">
        <v>4</v>
      </c>
      <c r="F234" s="59">
        <v>10</v>
      </c>
      <c r="G234" s="59"/>
      <c r="H234" s="59">
        <v>6</v>
      </c>
      <c r="I234" s="59">
        <v>19</v>
      </c>
      <c r="J234" s="59"/>
      <c r="K234" s="61">
        <v>6</v>
      </c>
      <c r="L234" t="s">
        <v>151</v>
      </c>
    </row>
    <row r="235" spans="1:13" outlineLevel="1" x14ac:dyDescent="0.25">
      <c r="A235" s="52">
        <f t="shared" si="32"/>
        <v>24</v>
      </c>
      <c r="B235" s="52" t="str">
        <f t="shared" si="30"/>
        <v/>
      </c>
      <c r="C235" s="58">
        <f t="shared" si="33"/>
        <v>1</v>
      </c>
      <c r="D235" s="58" t="str">
        <f t="shared" si="34"/>
        <v>B</v>
      </c>
      <c r="E235" s="59">
        <v>19</v>
      </c>
      <c r="F235" s="59">
        <v>22</v>
      </c>
      <c r="G235" s="59"/>
      <c r="H235" s="59">
        <v>1</v>
      </c>
      <c r="I235" s="59">
        <v>8</v>
      </c>
      <c r="J235" s="59"/>
      <c r="K235" s="61">
        <v>1</v>
      </c>
      <c r="L235" t="s">
        <v>152</v>
      </c>
    </row>
    <row r="236" spans="1:13" outlineLevel="1" x14ac:dyDescent="0.25">
      <c r="A236" s="52">
        <f t="shared" si="32"/>
        <v>24</v>
      </c>
      <c r="B236" s="52" t="str">
        <f t="shared" si="30"/>
        <v/>
      </c>
      <c r="C236" s="58">
        <f t="shared" si="33"/>
        <v>2</v>
      </c>
      <c r="D236" s="58" t="str">
        <f t="shared" si="34"/>
        <v>B</v>
      </c>
      <c r="E236" s="59">
        <v>10</v>
      </c>
      <c r="F236" s="59">
        <v>24</v>
      </c>
      <c r="G236" s="59"/>
      <c r="H236" s="59">
        <v>13</v>
      </c>
      <c r="I236" s="59">
        <v>15</v>
      </c>
      <c r="J236" s="59"/>
      <c r="K236" s="61">
        <v>2</v>
      </c>
      <c r="L236" t="s">
        <v>152</v>
      </c>
    </row>
    <row r="237" spans="1:13" outlineLevel="1" x14ac:dyDescent="0.25">
      <c r="A237" s="52">
        <f t="shared" si="32"/>
        <v>24</v>
      </c>
      <c r="B237" s="52" t="str">
        <f t="shared" si="30"/>
        <v/>
      </c>
      <c r="C237" s="58">
        <f t="shared" si="33"/>
        <v>3</v>
      </c>
      <c r="D237" s="58" t="str">
        <f t="shared" si="34"/>
        <v>B</v>
      </c>
      <c r="E237" s="59">
        <v>5</v>
      </c>
      <c r="F237" s="59">
        <v>7</v>
      </c>
      <c r="G237" s="59"/>
      <c r="H237" s="59">
        <v>6</v>
      </c>
      <c r="I237" s="59">
        <v>21</v>
      </c>
      <c r="J237" s="59"/>
      <c r="K237" s="61">
        <v>3</v>
      </c>
      <c r="L237" t="s">
        <v>152</v>
      </c>
    </row>
    <row r="238" spans="1:13" outlineLevel="1" x14ac:dyDescent="0.25">
      <c r="A238" s="52">
        <f t="shared" si="32"/>
        <v>24</v>
      </c>
      <c r="B238" s="52" t="str">
        <f t="shared" si="30"/>
        <v/>
      </c>
      <c r="C238" s="58">
        <f t="shared" si="33"/>
        <v>4</v>
      </c>
      <c r="D238" s="58" t="str">
        <f t="shared" si="34"/>
        <v>B</v>
      </c>
      <c r="E238" s="59">
        <v>4</v>
      </c>
      <c r="F238" s="59">
        <v>16</v>
      </c>
      <c r="G238" s="59"/>
      <c r="H238" s="59">
        <v>2</v>
      </c>
      <c r="I238" s="59">
        <v>9</v>
      </c>
      <c r="J238" s="59"/>
      <c r="K238" s="61">
        <v>4</v>
      </c>
      <c r="L238" t="s">
        <v>152</v>
      </c>
    </row>
    <row r="239" spans="1:13" outlineLevel="1" x14ac:dyDescent="0.25">
      <c r="A239" s="52">
        <f t="shared" si="32"/>
        <v>24</v>
      </c>
      <c r="B239" s="52" t="str">
        <f t="shared" si="30"/>
        <v/>
      </c>
      <c r="C239" s="58">
        <f t="shared" si="33"/>
        <v>5</v>
      </c>
      <c r="D239" s="58" t="str">
        <f t="shared" si="34"/>
        <v>B</v>
      </c>
      <c r="E239" s="59">
        <v>3</v>
      </c>
      <c r="F239" s="59">
        <v>23</v>
      </c>
      <c r="G239" s="59"/>
      <c r="H239" s="59">
        <v>17</v>
      </c>
      <c r="I239" s="59">
        <v>18</v>
      </c>
      <c r="J239" s="59"/>
      <c r="K239" s="61">
        <v>5</v>
      </c>
      <c r="L239" t="s">
        <v>152</v>
      </c>
    </row>
    <row r="240" spans="1:13" outlineLevel="1" x14ac:dyDescent="0.25">
      <c r="A240" s="52">
        <f t="shared" si="32"/>
        <v>24</v>
      </c>
      <c r="B240" s="52" t="str">
        <f t="shared" si="30"/>
        <v/>
      </c>
      <c r="C240" s="58">
        <f t="shared" si="33"/>
        <v>6</v>
      </c>
      <c r="D240" s="58" t="str">
        <f t="shared" si="34"/>
        <v>B</v>
      </c>
      <c r="E240" s="59">
        <v>12</v>
      </c>
      <c r="F240" s="59">
        <v>14</v>
      </c>
      <c r="G240" s="59"/>
      <c r="H240" s="59">
        <v>11</v>
      </c>
      <c r="I240" s="59">
        <v>20</v>
      </c>
      <c r="J240" s="59"/>
      <c r="K240" s="61">
        <v>6</v>
      </c>
      <c r="L240" t="s">
        <v>152</v>
      </c>
    </row>
    <row r="241" spans="1:13" outlineLevel="1" x14ac:dyDescent="0.25">
      <c r="A241" s="52">
        <f t="shared" si="32"/>
        <v>24</v>
      </c>
      <c r="B241" s="52" t="str">
        <f t="shared" si="30"/>
        <v/>
      </c>
      <c r="C241" s="58">
        <f t="shared" si="33"/>
        <v>1</v>
      </c>
      <c r="D241" s="58" t="str">
        <f t="shared" si="34"/>
        <v>C</v>
      </c>
      <c r="E241" s="59">
        <v>1</v>
      </c>
      <c r="F241" s="59">
        <v>3</v>
      </c>
      <c r="G241" s="59"/>
      <c r="H241" s="59">
        <v>4</v>
      </c>
      <c r="I241" s="59">
        <v>12</v>
      </c>
      <c r="J241" s="59"/>
      <c r="K241" s="61">
        <v>1</v>
      </c>
      <c r="L241" t="s">
        <v>153</v>
      </c>
    </row>
    <row r="242" spans="1:13" outlineLevel="1" x14ac:dyDescent="0.25">
      <c r="A242" s="52">
        <f t="shared" si="32"/>
        <v>24</v>
      </c>
      <c r="B242" s="52" t="str">
        <f t="shared" si="30"/>
        <v/>
      </c>
      <c r="C242" s="58">
        <f t="shared" si="33"/>
        <v>2</v>
      </c>
      <c r="D242" s="58" t="str">
        <f t="shared" si="34"/>
        <v>C</v>
      </c>
      <c r="E242" s="59">
        <v>5</v>
      </c>
      <c r="F242" s="59">
        <v>9</v>
      </c>
      <c r="G242" s="59"/>
      <c r="H242" s="59">
        <v>13</v>
      </c>
      <c r="I242" s="59">
        <v>19</v>
      </c>
      <c r="J242" s="59"/>
      <c r="K242" s="61">
        <v>2</v>
      </c>
      <c r="L242" t="s">
        <v>153</v>
      </c>
    </row>
    <row r="243" spans="1:13" outlineLevel="1" x14ac:dyDescent="0.25">
      <c r="A243" s="52">
        <f t="shared" si="32"/>
        <v>24</v>
      </c>
      <c r="B243" s="52" t="str">
        <f t="shared" si="30"/>
        <v/>
      </c>
      <c r="C243" s="58">
        <f t="shared" si="33"/>
        <v>3</v>
      </c>
      <c r="D243" s="58" t="str">
        <f t="shared" si="34"/>
        <v>C</v>
      </c>
      <c r="E243" s="59">
        <v>10</v>
      </c>
      <c r="F243" s="59">
        <v>11</v>
      </c>
      <c r="G243" s="59"/>
      <c r="H243" s="59">
        <v>8</v>
      </c>
      <c r="I243" s="59">
        <v>23</v>
      </c>
      <c r="J243" s="59"/>
      <c r="K243" s="61">
        <v>3</v>
      </c>
      <c r="L243" t="s">
        <v>153</v>
      </c>
    </row>
    <row r="244" spans="1:13" outlineLevel="1" x14ac:dyDescent="0.25">
      <c r="A244" s="52">
        <f t="shared" si="32"/>
        <v>24</v>
      </c>
      <c r="B244" s="52" t="str">
        <f t="shared" si="30"/>
        <v/>
      </c>
      <c r="C244" s="58">
        <f t="shared" si="33"/>
        <v>4</v>
      </c>
      <c r="D244" s="58" t="str">
        <f t="shared" si="34"/>
        <v>C</v>
      </c>
      <c r="E244" s="59">
        <v>7</v>
      </c>
      <c r="F244" s="59">
        <v>17</v>
      </c>
      <c r="G244" s="59"/>
      <c r="H244" s="59">
        <v>2</v>
      </c>
      <c r="I244" s="59">
        <v>15</v>
      </c>
      <c r="J244" s="59"/>
      <c r="K244" s="61">
        <v>4</v>
      </c>
      <c r="L244" t="s">
        <v>153</v>
      </c>
    </row>
    <row r="245" spans="1:13" outlineLevel="1" x14ac:dyDescent="0.25">
      <c r="A245" s="52">
        <f t="shared" si="32"/>
        <v>24</v>
      </c>
      <c r="B245" s="52" t="str">
        <f t="shared" si="30"/>
        <v/>
      </c>
      <c r="C245" s="58">
        <f t="shared" si="33"/>
        <v>5</v>
      </c>
      <c r="D245" s="58" t="str">
        <f t="shared" si="34"/>
        <v>C</v>
      </c>
      <c r="E245" s="59">
        <v>14</v>
      </c>
      <c r="F245" s="59">
        <v>24</v>
      </c>
      <c r="G245" s="59"/>
      <c r="H245" s="59">
        <v>18</v>
      </c>
      <c r="I245" s="59">
        <v>21</v>
      </c>
      <c r="J245" s="59"/>
      <c r="K245" s="61">
        <v>5</v>
      </c>
      <c r="L245" t="s">
        <v>153</v>
      </c>
    </row>
    <row r="246" spans="1:13" outlineLevel="1" x14ac:dyDescent="0.25">
      <c r="A246" s="52">
        <f t="shared" si="32"/>
        <v>24</v>
      </c>
      <c r="B246" s="52" t="str">
        <f t="shared" si="30"/>
        <v/>
      </c>
      <c r="C246" s="58">
        <f t="shared" si="33"/>
        <v>6</v>
      </c>
      <c r="D246" s="58" t="str">
        <f t="shared" si="34"/>
        <v>C</v>
      </c>
      <c r="E246" s="59">
        <v>20</v>
      </c>
      <c r="F246" s="59">
        <v>22</v>
      </c>
      <c r="G246" s="59"/>
      <c r="H246" s="59">
        <v>6</v>
      </c>
      <c r="I246" s="59">
        <v>16</v>
      </c>
      <c r="J246" s="59"/>
      <c r="K246" s="61">
        <v>6</v>
      </c>
      <c r="L246" t="s">
        <v>153</v>
      </c>
    </row>
    <row r="247" spans="1:13" outlineLevel="1" x14ac:dyDescent="0.25">
      <c r="A247" s="52">
        <f t="shared" si="32"/>
        <v>24</v>
      </c>
      <c r="B247" s="52" t="str">
        <f t="shared" si="30"/>
        <v/>
      </c>
      <c r="C247" s="58">
        <f t="shared" si="33"/>
        <v>1</v>
      </c>
      <c r="D247" s="58" t="str">
        <f t="shared" si="34"/>
        <v>D</v>
      </c>
      <c r="E247" s="59">
        <v>1</v>
      </c>
      <c r="F247" s="59">
        <v>2</v>
      </c>
      <c r="G247" s="59"/>
      <c r="H247" s="59">
        <v>18</v>
      </c>
      <c r="I247" s="59">
        <v>20</v>
      </c>
      <c r="J247" s="59"/>
      <c r="K247" s="61">
        <v>1</v>
      </c>
      <c r="L247" t="s">
        <v>154</v>
      </c>
    </row>
    <row r="248" spans="1:13" outlineLevel="1" x14ac:dyDescent="0.25">
      <c r="A248" s="52">
        <f t="shared" si="32"/>
        <v>24</v>
      </c>
      <c r="B248" s="52" t="str">
        <f t="shared" si="30"/>
        <v/>
      </c>
      <c r="C248" s="58">
        <f t="shared" si="33"/>
        <v>2</v>
      </c>
      <c r="D248" s="58" t="str">
        <f t="shared" si="34"/>
        <v>D</v>
      </c>
      <c r="E248" s="59">
        <v>8</v>
      </c>
      <c r="F248" s="59">
        <v>21</v>
      </c>
      <c r="G248" s="59"/>
      <c r="H248" s="59">
        <v>3</v>
      </c>
      <c r="I248" s="59">
        <v>16</v>
      </c>
      <c r="J248" s="59"/>
      <c r="K248" s="61">
        <v>2</v>
      </c>
      <c r="L248" t="s">
        <v>154</v>
      </c>
    </row>
    <row r="249" spans="1:13" outlineLevel="1" x14ac:dyDescent="0.25">
      <c r="A249" s="52">
        <f t="shared" si="32"/>
        <v>24</v>
      </c>
      <c r="B249" s="52" t="str">
        <f t="shared" si="30"/>
        <v/>
      </c>
      <c r="C249" s="58">
        <f t="shared" si="33"/>
        <v>3</v>
      </c>
      <c r="D249" s="58" t="str">
        <f t="shared" si="34"/>
        <v>D</v>
      </c>
      <c r="E249" s="59">
        <v>9</v>
      </c>
      <c r="F249" s="59">
        <v>15</v>
      </c>
      <c r="G249" s="59"/>
      <c r="H249" s="59">
        <v>6</v>
      </c>
      <c r="I249" s="59">
        <v>11</v>
      </c>
      <c r="J249" s="59"/>
      <c r="K249" s="61">
        <v>3</v>
      </c>
      <c r="L249" t="s">
        <v>154</v>
      </c>
    </row>
    <row r="250" spans="1:13" outlineLevel="1" x14ac:dyDescent="0.25">
      <c r="A250" s="52">
        <f t="shared" si="32"/>
        <v>24</v>
      </c>
      <c r="B250" s="52" t="str">
        <f t="shared" si="30"/>
        <v/>
      </c>
      <c r="C250" s="58">
        <f t="shared" si="33"/>
        <v>4</v>
      </c>
      <c r="D250" s="58" t="str">
        <f t="shared" si="34"/>
        <v>D</v>
      </c>
      <c r="E250" s="59">
        <v>7</v>
      </c>
      <c r="F250" s="59">
        <v>14</v>
      </c>
      <c r="G250" s="59"/>
      <c r="H250" s="59">
        <v>4</v>
      </c>
      <c r="I250" s="59">
        <v>13</v>
      </c>
      <c r="J250" s="59"/>
      <c r="K250" s="61">
        <v>4</v>
      </c>
      <c r="L250" t="s">
        <v>154</v>
      </c>
    </row>
    <row r="251" spans="1:13" outlineLevel="1" x14ac:dyDescent="0.25">
      <c r="A251" s="52">
        <f t="shared" si="32"/>
        <v>24</v>
      </c>
      <c r="B251" s="52" t="str">
        <f t="shared" si="30"/>
        <v/>
      </c>
      <c r="C251" s="58">
        <f t="shared" si="33"/>
        <v>5</v>
      </c>
      <c r="D251" s="58" t="str">
        <f t="shared" si="34"/>
        <v>D</v>
      </c>
      <c r="E251" s="59">
        <v>17</v>
      </c>
      <c r="F251" s="59">
        <v>22</v>
      </c>
      <c r="G251" s="59"/>
      <c r="H251" s="59">
        <v>5</v>
      </c>
      <c r="I251" s="59">
        <v>10</v>
      </c>
      <c r="J251" s="59"/>
      <c r="K251" s="61">
        <v>5</v>
      </c>
      <c r="L251" t="s">
        <v>154</v>
      </c>
    </row>
    <row r="252" spans="1:13" ht="15.75" outlineLevel="1" thickBot="1" x14ac:dyDescent="0.3">
      <c r="A252" s="52">
        <f t="shared" si="32"/>
        <v>24</v>
      </c>
      <c r="B252" s="52" t="str">
        <f t="shared" si="30"/>
        <v/>
      </c>
      <c r="C252" s="58">
        <f t="shared" si="33"/>
        <v>6</v>
      </c>
      <c r="D252" s="58" t="str">
        <f t="shared" si="34"/>
        <v>D</v>
      </c>
      <c r="E252" s="59">
        <v>12</v>
      </c>
      <c r="F252" s="59">
        <v>19</v>
      </c>
      <c r="G252" s="59"/>
      <c r="H252" s="59">
        <v>23</v>
      </c>
      <c r="I252" s="59">
        <v>24</v>
      </c>
      <c r="J252" s="59"/>
      <c r="K252" s="61">
        <v>6</v>
      </c>
      <c r="L252" t="s">
        <v>154</v>
      </c>
    </row>
    <row r="253" spans="1:13" ht="15.75" outlineLevel="1" thickTop="1" x14ac:dyDescent="0.25">
      <c r="A253" s="64">
        <v>25</v>
      </c>
      <c r="B253" s="64" t="str">
        <f t="shared" si="30"/>
        <v/>
      </c>
      <c r="C253" s="62">
        <f t="shared" si="33"/>
        <v>1</v>
      </c>
      <c r="D253" s="62" t="str">
        <f t="shared" si="34"/>
        <v>A</v>
      </c>
      <c r="E253" s="63">
        <v>20</v>
      </c>
      <c r="F253" s="63">
        <v>25</v>
      </c>
      <c r="G253" s="63">
        <v>1</v>
      </c>
      <c r="H253" s="63">
        <v>24</v>
      </c>
      <c r="I253" s="63">
        <v>11</v>
      </c>
      <c r="J253" s="63"/>
      <c r="K253" s="61">
        <v>1</v>
      </c>
      <c r="L253" t="s">
        <v>151</v>
      </c>
      <c r="M253" s="186" t="s">
        <v>281</v>
      </c>
    </row>
    <row r="254" spans="1:13" outlineLevel="1" x14ac:dyDescent="0.25">
      <c r="A254" s="64">
        <f t="shared" ref="A254:A276" si="35">A253</f>
        <v>25</v>
      </c>
      <c r="B254" s="64" t="str">
        <f t="shared" si="30"/>
        <v/>
      </c>
      <c r="C254" s="62">
        <f t="shared" si="33"/>
        <v>2</v>
      </c>
      <c r="D254" s="62" t="str">
        <f t="shared" si="34"/>
        <v>A</v>
      </c>
      <c r="E254" s="63">
        <v>7</v>
      </c>
      <c r="F254" s="63">
        <v>19</v>
      </c>
      <c r="G254" s="63"/>
      <c r="H254" s="63">
        <v>8</v>
      </c>
      <c r="I254" s="63">
        <v>9</v>
      </c>
      <c r="J254" s="63"/>
      <c r="K254" s="61">
        <v>2</v>
      </c>
      <c r="L254" t="s">
        <v>151</v>
      </c>
    </row>
    <row r="255" spans="1:13" outlineLevel="1" x14ac:dyDescent="0.25">
      <c r="A255" s="64">
        <f t="shared" si="35"/>
        <v>25</v>
      </c>
      <c r="B255" s="64" t="str">
        <f t="shared" si="30"/>
        <v/>
      </c>
      <c r="C255" s="62">
        <f t="shared" si="33"/>
        <v>3</v>
      </c>
      <c r="D255" s="62" t="str">
        <f t="shared" si="34"/>
        <v>A</v>
      </c>
      <c r="E255" s="63">
        <v>12</v>
      </c>
      <c r="F255" s="63">
        <v>23</v>
      </c>
      <c r="G255" s="63"/>
      <c r="H255" s="63">
        <v>16</v>
      </c>
      <c r="I255" s="63">
        <v>22</v>
      </c>
      <c r="J255" s="63"/>
      <c r="K255" s="61">
        <v>3</v>
      </c>
      <c r="L255" t="s">
        <v>151</v>
      </c>
    </row>
    <row r="256" spans="1:13" outlineLevel="1" x14ac:dyDescent="0.25">
      <c r="A256" s="64">
        <f t="shared" si="35"/>
        <v>25</v>
      </c>
      <c r="B256" s="64" t="str">
        <f t="shared" si="30"/>
        <v/>
      </c>
      <c r="C256" s="62">
        <f t="shared" si="33"/>
        <v>4</v>
      </c>
      <c r="D256" s="62" t="str">
        <f t="shared" si="34"/>
        <v>A</v>
      </c>
      <c r="E256" s="63">
        <v>17</v>
      </c>
      <c r="F256" s="63">
        <v>21</v>
      </c>
      <c r="G256" s="63"/>
      <c r="H256" s="63">
        <v>6</v>
      </c>
      <c r="I256" s="63">
        <v>18</v>
      </c>
      <c r="J256" s="63"/>
      <c r="K256" s="61">
        <v>4</v>
      </c>
      <c r="L256" t="s">
        <v>151</v>
      </c>
    </row>
    <row r="257" spans="1:12" outlineLevel="1" x14ac:dyDescent="0.25">
      <c r="A257" s="64">
        <f t="shared" si="35"/>
        <v>25</v>
      </c>
      <c r="B257" s="64" t="str">
        <f t="shared" si="30"/>
        <v/>
      </c>
      <c r="C257" s="62">
        <f t="shared" si="33"/>
        <v>5</v>
      </c>
      <c r="D257" s="62" t="str">
        <f t="shared" si="34"/>
        <v>A</v>
      </c>
      <c r="E257" s="63">
        <v>5</v>
      </c>
      <c r="F257" s="63">
        <v>13</v>
      </c>
      <c r="G257" s="63"/>
      <c r="H257" s="63">
        <v>4</v>
      </c>
      <c r="I257" s="63">
        <v>10</v>
      </c>
      <c r="J257" s="63"/>
      <c r="K257" s="61">
        <v>5</v>
      </c>
      <c r="L257" t="s">
        <v>151</v>
      </c>
    </row>
    <row r="258" spans="1:12" outlineLevel="1" x14ac:dyDescent="0.25">
      <c r="A258" s="64">
        <f t="shared" si="35"/>
        <v>25</v>
      </c>
      <c r="B258" s="64" t="str">
        <f t="shared" si="30"/>
        <v/>
      </c>
      <c r="C258" s="62">
        <f t="shared" si="33"/>
        <v>6</v>
      </c>
      <c r="D258" s="62" t="str">
        <f t="shared" si="34"/>
        <v>A</v>
      </c>
      <c r="E258" s="63">
        <v>2</v>
      </c>
      <c r="F258" s="63">
        <v>3</v>
      </c>
      <c r="G258" s="63"/>
      <c r="H258" s="63">
        <v>14</v>
      </c>
      <c r="I258" s="63">
        <v>15</v>
      </c>
      <c r="J258" s="63"/>
      <c r="K258" s="61">
        <v>6</v>
      </c>
      <c r="L258" t="s">
        <v>151</v>
      </c>
    </row>
    <row r="259" spans="1:12" outlineLevel="1" x14ac:dyDescent="0.25">
      <c r="A259" s="64">
        <f t="shared" si="35"/>
        <v>25</v>
      </c>
      <c r="B259" s="64" t="str">
        <f t="shared" si="30"/>
        <v/>
      </c>
      <c r="C259" s="62">
        <f t="shared" si="33"/>
        <v>1</v>
      </c>
      <c r="D259" s="62" t="str">
        <f t="shared" si="34"/>
        <v>B</v>
      </c>
      <c r="E259" s="63">
        <v>18</v>
      </c>
      <c r="F259" s="63">
        <v>19</v>
      </c>
      <c r="G259" s="63">
        <v>13</v>
      </c>
      <c r="H259" s="63">
        <v>4</v>
      </c>
      <c r="I259" s="63">
        <v>20</v>
      </c>
      <c r="J259" s="63"/>
      <c r="K259" s="61">
        <v>1</v>
      </c>
      <c r="L259" t="s">
        <v>152</v>
      </c>
    </row>
    <row r="260" spans="1:12" outlineLevel="1" x14ac:dyDescent="0.25">
      <c r="A260" s="64">
        <f t="shared" si="35"/>
        <v>25</v>
      </c>
      <c r="B260" s="64" t="str">
        <f t="shared" si="30"/>
        <v/>
      </c>
      <c r="C260" s="62">
        <f t="shared" si="33"/>
        <v>2</v>
      </c>
      <c r="D260" s="62" t="str">
        <f t="shared" si="34"/>
        <v>B</v>
      </c>
      <c r="E260" s="63">
        <v>16</v>
      </c>
      <c r="F260" s="63">
        <v>24</v>
      </c>
      <c r="G260" s="63"/>
      <c r="H260" s="63">
        <v>8</v>
      </c>
      <c r="I260" s="63">
        <v>11</v>
      </c>
      <c r="J260" s="63"/>
      <c r="K260" s="61">
        <v>2</v>
      </c>
      <c r="L260" t="s">
        <v>152</v>
      </c>
    </row>
    <row r="261" spans="1:12" outlineLevel="1" x14ac:dyDescent="0.25">
      <c r="A261" s="64">
        <f t="shared" si="35"/>
        <v>25</v>
      </c>
      <c r="B261" s="64" t="str">
        <f t="shared" ref="B261:B324" si="36">IF(A261&lt;&gt;$B$3,"",$B$3&amp;"-"&amp;D261&amp;"-"&amp;C261)</f>
        <v/>
      </c>
      <c r="C261" s="62">
        <f t="shared" si="33"/>
        <v>3</v>
      </c>
      <c r="D261" s="62" t="str">
        <f t="shared" si="34"/>
        <v>B</v>
      </c>
      <c r="E261" s="63">
        <v>12</v>
      </c>
      <c r="F261" s="63">
        <v>15</v>
      </c>
      <c r="G261" s="63"/>
      <c r="H261" s="63">
        <v>7</v>
      </c>
      <c r="I261" s="63">
        <v>17</v>
      </c>
      <c r="J261" s="63"/>
      <c r="K261" s="61">
        <v>3</v>
      </c>
      <c r="L261" t="s">
        <v>152</v>
      </c>
    </row>
    <row r="262" spans="1:12" outlineLevel="1" x14ac:dyDescent="0.25">
      <c r="A262" s="64">
        <f t="shared" si="35"/>
        <v>25</v>
      </c>
      <c r="B262" s="64" t="str">
        <f t="shared" si="36"/>
        <v/>
      </c>
      <c r="C262" s="62">
        <f t="shared" si="33"/>
        <v>4</v>
      </c>
      <c r="D262" s="62" t="str">
        <f t="shared" si="34"/>
        <v>B</v>
      </c>
      <c r="E262" s="63">
        <v>10</v>
      </c>
      <c r="F262" s="63">
        <v>22</v>
      </c>
      <c r="G262" s="63"/>
      <c r="H262" s="63">
        <v>3</v>
      </c>
      <c r="I262" s="63">
        <v>21</v>
      </c>
      <c r="J262" s="63"/>
      <c r="K262" s="61">
        <v>4</v>
      </c>
      <c r="L262" t="s">
        <v>152</v>
      </c>
    </row>
    <row r="263" spans="1:12" outlineLevel="1" x14ac:dyDescent="0.25">
      <c r="A263" s="64">
        <f t="shared" si="35"/>
        <v>25</v>
      </c>
      <c r="B263" s="64" t="str">
        <f t="shared" si="36"/>
        <v/>
      </c>
      <c r="C263" s="62">
        <f t="shared" si="33"/>
        <v>5</v>
      </c>
      <c r="D263" s="62" t="str">
        <f t="shared" si="34"/>
        <v>B</v>
      </c>
      <c r="E263" s="63">
        <v>6</v>
      </c>
      <c r="F263" s="63">
        <v>14</v>
      </c>
      <c r="G263" s="63"/>
      <c r="H263" s="63">
        <v>5</v>
      </c>
      <c r="I263" s="63">
        <v>25</v>
      </c>
      <c r="J263" s="63"/>
      <c r="K263" s="61">
        <v>5</v>
      </c>
      <c r="L263" t="s">
        <v>152</v>
      </c>
    </row>
    <row r="264" spans="1:12" outlineLevel="1" x14ac:dyDescent="0.25">
      <c r="A264" s="64">
        <f t="shared" si="35"/>
        <v>25</v>
      </c>
      <c r="B264" s="64" t="str">
        <f t="shared" si="36"/>
        <v/>
      </c>
      <c r="C264" s="62">
        <f t="shared" si="33"/>
        <v>6</v>
      </c>
      <c r="D264" s="62" t="str">
        <f t="shared" si="34"/>
        <v>B</v>
      </c>
      <c r="E264" s="63">
        <v>2</v>
      </c>
      <c r="F264" s="63">
        <v>23</v>
      </c>
      <c r="G264" s="63"/>
      <c r="H264" s="63">
        <v>1</v>
      </c>
      <c r="I264" s="63">
        <v>9</v>
      </c>
      <c r="J264" s="63"/>
      <c r="K264" s="61">
        <v>6</v>
      </c>
      <c r="L264" t="s">
        <v>152</v>
      </c>
    </row>
    <row r="265" spans="1:12" outlineLevel="1" x14ac:dyDescent="0.25">
      <c r="A265" s="64">
        <f t="shared" si="35"/>
        <v>25</v>
      </c>
      <c r="B265" s="64" t="str">
        <f t="shared" si="36"/>
        <v/>
      </c>
      <c r="C265" s="62">
        <f t="shared" si="33"/>
        <v>1</v>
      </c>
      <c r="D265" s="62" t="str">
        <f t="shared" si="34"/>
        <v>C</v>
      </c>
      <c r="E265" s="63">
        <v>12</v>
      </c>
      <c r="F265" s="63">
        <v>24</v>
      </c>
      <c r="G265" s="63">
        <v>17</v>
      </c>
      <c r="H265" s="63">
        <v>10</v>
      </c>
      <c r="I265" s="63">
        <v>25</v>
      </c>
      <c r="J265" s="63"/>
      <c r="K265" s="61">
        <v>1</v>
      </c>
      <c r="L265" t="s">
        <v>153</v>
      </c>
    </row>
    <row r="266" spans="1:12" outlineLevel="1" x14ac:dyDescent="0.25">
      <c r="A266" s="64">
        <f t="shared" si="35"/>
        <v>25</v>
      </c>
      <c r="B266" s="64" t="str">
        <f t="shared" si="36"/>
        <v/>
      </c>
      <c r="C266" s="62">
        <f t="shared" si="33"/>
        <v>2</v>
      </c>
      <c r="D266" s="62" t="str">
        <f t="shared" si="34"/>
        <v>C</v>
      </c>
      <c r="E266" s="63">
        <v>11</v>
      </c>
      <c r="F266" s="63">
        <v>15</v>
      </c>
      <c r="G266" s="63"/>
      <c r="H266" s="63">
        <v>6</v>
      </c>
      <c r="I266" s="63">
        <v>13</v>
      </c>
      <c r="J266" s="63"/>
      <c r="K266" s="61">
        <v>2</v>
      </c>
      <c r="L266" t="s">
        <v>153</v>
      </c>
    </row>
    <row r="267" spans="1:12" outlineLevel="1" x14ac:dyDescent="0.25">
      <c r="A267" s="64">
        <f t="shared" si="35"/>
        <v>25</v>
      </c>
      <c r="B267" s="64" t="str">
        <f t="shared" si="36"/>
        <v/>
      </c>
      <c r="C267" s="62">
        <f t="shared" si="33"/>
        <v>3</v>
      </c>
      <c r="D267" s="62" t="str">
        <f t="shared" si="34"/>
        <v>C</v>
      </c>
      <c r="E267" s="63">
        <v>5</v>
      </c>
      <c r="F267" s="63">
        <v>20</v>
      </c>
      <c r="G267" s="63"/>
      <c r="H267" s="63">
        <v>2</v>
      </c>
      <c r="I267" s="63">
        <v>7</v>
      </c>
      <c r="J267" s="63"/>
      <c r="K267" s="61">
        <v>3</v>
      </c>
      <c r="L267" t="s">
        <v>153</v>
      </c>
    </row>
    <row r="268" spans="1:12" outlineLevel="1" x14ac:dyDescent="0.25">
      <c r="A268" s="64">
        <f t="shared" si="35"/>
        <v>25</v>
      </c>
      <c r="B268" s="64" t="str">
        <f t="shared" si="36"/>
        <v/>
      </c>
      <c r="C268" s="62">
        <f t="shared" si="33"/>
        <v>4</v>
      </c>
      <c r="D268" s="62" t="str">
        <f t="shared" si="34"/>
        <v>C</v>
      </c>
      <c r="E268" s="63">
        <v>9</v>
      </c>
      <c r="F268" s="63">
        <v>18</v>
      </c>
      <c r="G268" s="63"/>
      <c r="H268" s="63">
        <v>14</v>
      </c>
      <c r="I268" s="63">
        <v>22</v>
      </c>
      <c r="J268" s="63"/>
      <c r="K268" s="61">
        <v>4</v>
      </c>
      <c r="L268" t="s">
        <v>153</v>
      </c>
    </row>
    <row r="269" spans="1:12" outlineLevel="1" x14ac:dyDescent="0.25">
      <c r="A269" s="64">
        <f t="shared" si="35"/>
        <v>25</v>
      </c>
      <c r="B269" s="64" t="str">
        <f t="shared" si="36"/>
        <v/>
      </c>
      <c r="C269" s="62">
        <f t="shared" si="33"/>
        <v>5</v>
      </c>
      <c r="D269" s="62" t="str">
        <f t="shared" si="34"/>
        <v>C</v>
      </c>
      <c r="E269" s="63">
        <v>19</v>
      </c>
      <c r="F269" s="63">
        <v>21</v>
      </c>
      <c r="G269" s="63"/>
      <c r="H269" s="63">
        <v>1</v>
      </c>
      <c r="I269" s="63">
        <v>16</v>
      </c>
      <c r="J269" s="63"/>
      <c r="K269" s="61">
        <v>5</v>
      </c>
      <c r="L269" t="s">
        <v>153</v>
      </c>
    </row>
    <row r="270" spans="1:12" outlineLevel="1" x14ac:dyDescent="0.25">
      <c r="A270" s="64">
        <f t="shared" si="35"/>
        <v>25</v>
      </c>
      <c r="B270" s="64" t="str">
        <f t="shared" si="36"/>
        <v/>
      </c>
      <c r="C270" s="62">
        <f t="shared" si="33"/>
        <v>6</v>
      </c>
      <c r="D270" s="62" t="str">
        <f t="shared" si="34"/>
        <v>C</v>
      </c>
      <c r="E270" s="63">
        <v>8</v>
      </c>
      <c r="F270" s="63">
        <v>23</v>
      </c>
      <c r="G270" s="63"/>
      <c r="H270" s="63">
        <v>3</v>
      </c>
      <c r="I270" s="63">
        <v>4</v>
      </c>
      <c r="J270" s="63"/>
      <c r="K270" s="61">
        <v>6</v>
      </c>
      <c r="L270" t="s">
        <v>153</v>
      </c>
    </row>
    <row r="271" spans="1:12" outlineLevel="1" x14ac:dyDescent="0.25">
      <c r="A271" s="64">
        <f t="shared" si="35"/>
        <v>25</v>
      </c>
      <c r="B271" s="64" t="str">
        <f t="shared" si="36"/>
        <v/>
      </c>
      <c r="C271" s="62">
        <f t="shared" si="33"/>
        <v>1</v>
      </c>
      <c r="D271" s="62" t="str">
        <f t="shared" si="34"/>
        <v>D</v>
      </c>
      <c r="E271" s="62">
        <v>2</v>
      </c>
      <c r="F271" s="62">
        <v>19</v>
      </c>
      <c r="G271" s="62">
        <v>20</v>
      </c>
      <c r="H271" s="62">
        <v>10</v>
      </c>
      <c r="I271" s="62">
        <v>11</v>
      </c>
      <c r="J271" s="63"/>
      <c r="K271" s="61">
        <v>1</v>
      </c>
      <c r="L271" t="s">
        <v>154</v>
      </c>
    </row>
    <row r="272" spans="1:12" outlineLevel="1" x14ac:dyDescent="0.25">
      <c r="A272" s="64">
        <f t="shared" si="35"/>
        <v>25</v>
      </c>
      <c r="B272" s="64" t="str">
        <f t="shared" si="36"/>
        <v/>
      </c>
      <c r="C272" s="62">
        <f t="shared" si="33"/>
        <v>2</v>
      </c>
      <c r="D272" s="62" t="str">
        <f t="shared" si="34"/>
        <v>D</v>
      </c>
      <c r="E272" s="62">
        <v>23</v>
      </c>
      <c r="F272" s="62">
        <v>25</v>
      </c>
      <c r="G272" s="63"/>
      <c r="H272" s="62">
        <v>15</v>
      </c>
      <c r="I272" s="62">
        <v>18</v>
      </c>
      <c r="J272" s="63"/>
      <c r="K272" s="61">
        <v>2</v>
      </c>
      <c r="L272" t="s">
        <v>154</v>
      </c>
    </row>
    <row r="273" spans="1:13" outlineLevel="1" x14ac:dyDescent="0.25">
      <c r="A273" s="64">
        <f t="shared" si="35"/>
        <v>25</v>
      </c>
      <c r="B273" s="64" t="str">
        <f t="shared" si="36"/>
        <v/>
      </c>
      <c r="C273" s="62">
        <f t="shared" si="33"/>
        <v>3</v>
      </c>
      <c r="D273" s="62" t="str">
        <f t="shared" si="34"/>
        <v>D</v>
      </c>
      <c r="E273" s="62">
        <v>4</v>
      </c>
      <c r="F273" s="62">
        <v>21</v>
      </c>
      <c r="G273" s="63"/>
      <c r="H273" s="62">
        <v>7</v>
      </c>
      <c r="I273" s="62">
        <v>24</v>
      </c>
      <c r="J273" s="63"/>
      <c r="K273" s="61">
        <v>3</v>
      </c>
      <c r="L273" t="s">
        <v>154</v>
      </c>
    </row>
    <row r="274" spans="1:13" outlineLevel="1" x14ac:dyDescent="0.25">
      <c r="A274" s="64">
        <f t="shared" si="35"/>
        <v>25</v>
      </c>
      <c r="B274" s="64" t="str">
        <f t="shared" si="36"/>
        <v/>
      </c>
      <c r="C274" s="62">
        <f t="shared" si="33"/>
        <v>4</v>
      </c>
      <c r="D274" s="62" t="str">
        <f t="shared" si="34"/>
        <v>D</v>
      </c>
      <c r="E274" s="62">
        <v>6</v>
      </c>
      <c r="F274" s="62">
        <v>22</v>
      </c>
      <c r="G274" s="63"/>
      <c r="H274" s="62">
        <v>1</v>
      </c>
      <c r="I274" s="62">
        <v>8</v>
      </c>
      <c r="J274" s="63"/>
      <c r="K274" s="61">
        <v>4</v>
      </c>
      <c r="L274" t="s">
        <v>154</v>
      </c>
    </row>
    <row r="275" spans="1:13" outlineLevel="1" x14ac:dyDescent="0.25">
      <c r="A275" s="64">
        <f t="shared" si="35"/>
        <v>25</v>
      </c>
      <c r="B275" s="64" t="str">
        <f t="shared" si="36"/>
        <v/>
      </c>
      <c r="C275" s="62">
        <f t="shared" si="33"/>
        <v>5</v>
      </c>
      <c r="D275" s="62" t="str">
        <f t="shared" si="34"/>
        <v>D</v>
      </c>
      <c r="E275" s="62">
        <v>5</v>
      </c>
      <c r="F275" s="62">
        <v>9</v>
      </c>
      <c r="G275" s="63"/>
      <c r="H275" s="62">
        <v>3</v>
      </c>
      <c r="I275" s="62">
        <v>12</v>
      </c>
      <c r="J275" s="63"/>
      <c r="K275" s="61">
        <v>5</v>
      </c>
      <c r="L275" t="s">
        <v>154</v>
      </c>
    </row>
    <row r="276" spans="1:13" ht="15.75" outlineLevel="1" thickBot="1" x14ac:dyDescent="0.3">
      <c r="A276" s="64">
        <f t="shared" si="35"/>
        <v>25</v>
      </c>
      <c r="B276" s="64" t="str">
        <f t="shared" si="36"/>
        <v/>
      </c>
      <c r="C276" s="62">
        <f t="shared" si="33"/>
        <v>6</v>
      </c>
      <c r="D276" s="62" t="str">
        <f t="shared" si="34"/>
        <v>D</v>
      </c>
      <c r="E276" s="62">
        <v>14</v>
      </c>
      <c r="F276" s="62">
        <v>16</v>
      </c>
      <c r="G276" s="63"/>
      <c r="H276" s="62">
        <v>13</v>
      </c>
      <c r="I276" s="62">
        <v>17</v>
      </c>
      <c r="J276" s="63"/>
      <c r="K276" s="61">
        <v>6</v>
      </c>
      <c r="L276" t="s">
        <v>154</v>
      </c>
    </row>
    <row r="277" spans="1:13" ht="15.75" outlineLevel="1" thickTop="1" x14ac:dyDescent="0.25">
      <c r="A277" s="52">
        <v>26</v>
      </c>
      <c r="B277" s="52" t="str">
        <f t="shared" si="36"/>
        <v/>
      </c>
      <c r="C277" s="58">
        <f t="shared" si="33"/>
        <v>1</v>
      </c>
      <c r="D277" s="58" t="str">
        <f t="shared" si="34"/>
        <v>A</v>
      </c>
      <c r="E277" s="59">
        <v>7</v>
      </c>
      <c r="F277" s="59">
        <v>17</v>
      </c>
      <c r="G277" s="59"/>
      <c r="H277" s="59">
        <v>21</v>
      </c>
      <c r="I277" s="59">
        <v>22</v>
      </c>
      <c r="J277" s="59"/>
      <c r="K277" s="61">
        <v>1</v>
      </c>
      <c r="L277" t="s">
        <v>151</v>
      </c>
      <c r="M277" s="186" t="s">
        <v>281</v>
      </c>
    </row>
    <row r="278" spans="1:13" outlineLevel="1" x14ac:dyDescent="0.25">
      <c r="A278" s="52">
        <f t="shared" ref="A278:A300" si="37">A277</f>
        <v>26</v>
      </c>
      <c r="B278" s="52" t="str">
        <f t="shared" si="36"/>
        <v/>
      </c>
      <c r="C278" s="58">
        <f t="shared" si="33"/>
        <v>2</v>
      </c>
      <c r="D278" s="58" t="str">
        <f t="shared" si="34"/>
        <v>A</v>
      </c>
      <c r="E278" s="59">
        <v>2</v>
      </c>
      <c r="F278" s="59">
        <v>16</v>
      </c>
      <c r="G278" s="59"/>
      <c r="H278" s="59">
        <v>4</v>
      </c>
      <c r="I278" s="59">
        <v>14</v>
      </c>
      <c r="J278" s="59"/>
      <c r="K278" s="61">
        <v>2</v>
      </c>
      <c r="L278" t="s">
        <v>151</v>
      </c>
    </row>
    <row r="279" spans="1:13" outlineLevel="1" x14ac:dyDescent="0.25">
      <c r="A279" s="52">
        <f t="shared" si="37"/>
        <v>26</v>
      </c>
      <c r="B279" s="52" t="str">
        <f t="shared" si="36"/>
        <v/>
      </c>
      <c r="C279" s="58">
        <f t="shared" si="33"/>
        <v>3</v>
      </c>
      <c r="D279" s="58" t="str">
        <f t="shared" si="34"/>
        <v>A</v>
      </c>
      <c r="E279" s="59">
        <v>6</v>
      </c>
      <c r="F279" s="59">
        <v>24</v>
      </c>
      <c r="G279" s="59"/>
      <c r="H279" s="59">
        <v>8</v>
      </c>
      <c r="I279" s="59">
        <v>11</v>
      </c>
      <c r="J279" s="59"/>
      <c r="K279" s="61">
        <v>3</v>
      </c>
      <c r="L279" t="s">
        <v>151</v>
      </c>
    </row>
    <row r="280" spans="1:13" outlineLevel="1" x14ac:dyDescent="0.25">
      <c r="A280" s="52">
        <f t="shared" si="37"/>
        <v>26</v>
      </c>
      <c r="B280" s="52" t="str">
        <f t="shared" si="36"/>
        <v/>
      </c>
      <c r="C280" s="58">
        <f t="shared" si="33"/>
        <v>4</v>
      </c>
      <c r="D280" s="58" t="str">
        <f t="shared" si="34"/>
        <v>A</v>
      </c>
      <c r="E280" s="59">
        <v>15</v>
      </c>
      <c r="F280" s="59">
        <v>23</v>
      </c>
      <c r="G280" s="59"/>
      <c r="H280" s="59">
        <v>1</v>
      </c>
      <c r="I280" s="59">
        <v>25</v>
      </c>
      <c r="J280" s="59"/>
      <c r="K280" s="61">
        <v>4</v>
      </c>
      <c r="L280" t="s">
        <v>151</v>
      </c>
    </row>
    <row r="281" spans="1:13" outlineLevel="1" x14ac:dyDescent="0.25">
      <c r="A281" s="52">
        <f t="shared" si="37"/>
        <v>26</v>
      </c>
      <c r="B281" s="52" t="str">
        <f t="shared" si="36"/>
        <v/>
      </c>
      <c r="C281" s="58">
        <f t="shared" si="33"/>
        <v>5</v>
      </c>
      <c r="D281" s="58" t="str">
        <f t="shared" si="34"/>
        <v>A</v>
      </c>
      <c r="E281" s="59">
        <v>10</v>
      </c>
      <c r="F281" s="59">
        <v>20</v>
      </c>
      <c r="G281" s="59"/>
      <c r="H281" s="59">
        <v>12</v>
      </c>
      <c r="I281" s="59">
        <v>19</v>
      </c>
      <c r="J281" s="59"/>
      <c r="K281" s="61">
        <v>5</v>
      </c>
      <c r="L281" t="s">
        <v>151</v>
      </c>
    </row>
    <row r="282" spans="1:13" outlineLevel="1" x14ac:dyDescent="0.25">
      <c r="A282" s="52">
        <f t="shared" si="37"/>
        <v>26</v>
      </c>
      <c r="B282" s="52" t="str">
        <f t="shared" si="36"/>
        <v/>
      </c>
      <c r="C282" s="58">
        <f t="shared" si="33"/>
        <v>6</v>
      </c>
      <c r="D282" s="58" t="str">
        <f t="shared" si="34"/>
        <v>A</v>
      </c>
      <c r="E282" s="59">
        <v>13</v>
      </c>
      <c r="F282" s="59">
        <v>18</v>
      </c>
      <c r="G282" s="59">
        <v>26</v>
      </c>
      <c r="H282" s="59">
        <v>3</v>
      </c>
      <c r="I282" s="59">
        <v>5</v>
      </c>
      <c r="J282" s="59">
        <v>9</v>
      </c>
      <c r="K282" s="61">
        <v>6</v>
      </c>
      <c r="L282" t="s">
        <v>151</v>
      </c>
    </row>
    <row r="283" spans="1:13" outlineLevel="1" x14ac:dyDescent="0.25">
      <c r="A283" s="52">
        <f t="shared" si="37"/>
        <v>26</v>
      </c>
      <c r="B283" s="52" t="str">
        <f t="shared" si="36"/>
        <v/>
      </c>
      <c r="C283" s="58">
        <f t="shared" si="33"/>
        <v>1</v>
      </c>
      <c r="D283" s="58" t="str">
        <f t="shared" si="34"/>
        <v>B</v>
      </c>
      <c r="E283" s="59">
        <v>3</v>
      </c>
      <c r="F283" s="59">
        <v>5</v>
      </c>
      <c r="G283" s="59"/>
      <c r="H283" s="59">
        <v>7</v>
      </c>
      <c r="I283" s="59">
        <v>15</v>
      </c>
      <c r="J283" s="59"/>
      <c r="K283" s="61">
        <v>1</v>
      </c>
      <c r="L283" t="s">
        <v>152</v>
      </c>
    </row>
    <row r="284" spans="1:13" outlineLevel="1" x14ac:dyDescent="0.25">
      <c r="A284" s="52">
        <f t="shared" si="37"/>
        <v>26</v>
      </c>
      <c r="B284" s="52" t="str">
        <f t="shared" si="36"/>
        <v/>
      </c>
      <c r="C284" s="58">
        <f t="shared" si="33"/>
        <v>2</v>
      </c>
      <c r="D284" s="58" t="str">
        <f t="shared" si="34"/>
        <v>B</v>
      </c>
      <c r="E284" s="59">
        <v>18</v>
      </c>
      <c r="F284" s="59">
        <v>26</v>
      </c>
      <c r="G284" s="59"/>
      <c r="H284" s="59">
        <v>13</v>
      </c>
      <c r="I284" s="59">
        <v>20</v>
      </c>
      <c r="J284" s="59"/>
      <c r="K284" s="61">
        <v>2</v>
      </c>
      <c r="L284" t="s">
        <v>152</v>
      </c>
    </row>
    <row r="285" spans="1:13" outlineLevel="1" x14ac:dyDescent="0.25">
      <c r="A285" s="52">
        <f t="shared" si="37"/>
        <v>26</v>
      </c>
      <c r="B285" s="52" t="str">
        <f t="shared" si="36"/>
        <v/>
      </c>
      <c r="C285" s="58">
        <f t="shared" si="33"/>
        <v>3</v>
      </c>
      <c r="D285" s="58" t="str">
        <f t="shared" si="34"/>
        <v>B</v>
      </c>
      <c r="E285" s="59">
        <v>10</v>
      </c>
      <c r="F285" s="59">
        <v>11</v>
      </c>
      <c r="G285" s="59"/>
      <c r="H285" s="59">
        <v>2</v>
      </c>
      <c r="I285" s="59">
        <v>23</v>
      </c>
      <c r="J285" s="59"/>
      <c r="K285" s="61">
        <v>3</v>
      </c>
      <c r="L285" t="s">
        <v>152</v>
      </c>
    </row>
    <row r="286" spans="1:13" outlineLevel="1" x14ac:dyDescent="0.25">
      <c r="A286" s="52">
        <f t="shared" si="37"/>
        <v>26</v>
      </c>
      <c r="B286" s="52" t="str">
        <f t="shared" si="36"/>
        <v/>
      </c>
      <c r="C286" s="58">
        <f t="shared" si="33"/>
        <v>4</v>
      </c>
      <c r="D286" s="58" t="str">
        <f t="shared" si="34"/>
        <v>B</v>
      </c>
      <c r="E286" s="59">
        <v>9</v>
      </c>
      <c r="F286" s="59">
        <v>21</v>
      </c>
      <c r="G286" s="59"/>
      <c r="H286" s="59">
        <v>19</v>
      </c>
      <c r="I286" s="59">
        <v>24</v>
      </c>
      <c r="J286" s="59"/>
      <c r="K286" s="61">
        <v>4</v>
      </c>
      <c r="L286" t="s">
        <v>152</v>
      </c>
    </row>
    <row r="287" spans="1:13" outlineLevel="1" x14ac:dyDescent="0.25">
      <c r="A287" s="52">
        <f t="shared" si="37"/>
        <v>26</v>
      </c>
      <c r="B287" s="52" t="str">
        <f t="shared" si="36"/>
        <v/>
      </c>
      <c r="C287" s="58">
        <f t="shared" si="33"/>
        <v>5</v>
      </c>
      <c r="D287" s="58" t="str">
        <f t="shared" si="34"/>
        <v>B</v>
      </c>
      <c r="E287" s="59">
        <v>16</v>
      </c>
      <c r="F287" s="59">
        <v>25</v>
      </c>
      <c r="G287" s="59"/>
      <c r="H287" s="59">
        <v>14</v>
      </c>
      <c r="I287" s="59">
        <v>22</v>
      </c>
      <c r="J287" s="59"/>
      <c r="K287" s="61">
        <v>5</v>
      </c>
      <c r="L287" t="s">
        <v>152</v>
      </c>
    </row>
    <row r="288" spans="1:13" outlineLevel="1" x14ac:dyDescent="0.25">
      <c r="A288" s="52">
        <f t="shared" si="37"/>
        <v>26</v>
      </c>
      <c r="B288" s="52" t="str">
        <f t="shared" si="36"/>
        <v/>
      </c>
      <c r="C288" s="58">
        <f t="shared" si="33"/>
        <v>6</v>
      </c>
      <c r="D288" s="58" t="str">
        <f t="shared" si="34"/>
        <v>B</v>
      </c>
      <c r="E288" s="59">
        <v>4</v>
      </c>
      <c r="F288" s="59">
        <v>6</v>
      </c>
      <c r="G288" s="59">
        <v>8</v>
      </c>
      <c r="H288" s="59">
        <v>1</v>
      </c>
      <c r="I288" s="59">
        <v>12</v>
      </c>
      <c r="J288" s="59">
        <v>17</v>
      </c>
      <c r="K288" s="61">
        <v>6</v>
      </c>
      <c r="L288" t="s">
        <v>152</v>
      </c>
    </row>
    <row r="289" spans="1:13" outlineLevel="1" x14ac:dyDescent="0.25">
      <c r="A289" s="52">
        <f t="shared" si="37"/>
        <v>26</v>
      </c>
      <c r="B289" s="52" t="str">
        <f t="shared" si="36"/>
        <v/>
      </c>
      <c r="C289" s="58">
        <f t="shared" si="33"/>
        <v>1</v>
      </c>
      <c r="D289" s="58" t="str">
        <f t="shared" si="34"/>
        <v>C</v>
      </c>
      <c r="E289" s="59">
        <v>17</v>
      </c>
      <c r="F289" s="59">
        <v>25</v>
      </c>
      <c r="G289" s="59"/>
      <c r="H289" s="59">
        <v>8</v>
      </c>
      <c r="I289" s="59">
        <v>9</v>
      </c>
      <c r="J289" s="59"/>
      <c r="K289" s="61">
        <v>1</v>
      </c>
      <c r="L289" t="s">
        <v>153</v>
      </c>
    </row>
    <row r="290" spans="1:13" outlineLevel="1" x14ac:dyDescent="0.25">
      <c r="A290" s="52">
        <f t="shared" si="37"/>
        <v>26</v>
      </c>
      <c r="B290" s="52" t="str">
        <f t="shared" si="36"/>
        <v/>
      </c>
      <c r="C290" s="58">
        <f t="shared" si="33"/>
        <v>2</v>
      </c>
      <c r="D290" s="58" t="str">
        <f t="shared" si="34"/>
        <v>C</v>
      </c>
      <c r="E290" s="59">
        <v>5</v>
      </c>
      <c r="F290" s="59">
        <v>6</v>
      </c>
      <c r="G290" s="59"/>
      <c r="H290" s="59">
        <v>13</v>
      </c>
      <c r="I290" s="59">
        <v>21</v>
      </c>
      <c r="J290" s="59"/>
      <c r="K290" s="61">
        <v>2</v>
      </c>
      <c r="L290" t="s">
        <v>153</v>
      </c>
    </row>
    <row r="291" spans="1:13" outlineLevel="1" x14ac:dyDescent="0.25">
      <c r="A291" s="52">
        <f t="shared" si="37"/>
        <v>26</v>
      </c>
      <c r="B291" s="52" t="str">
        <f t="shared" si="36"/>
        <v/>
      </c>
      <c r="C291" s="58">
        <f t="shared" si="33"/>
        <v>3</v>
      </c>
      <c r="D291" s="58" t="str">
        <f t="shared" si="34"/>
        <v>C</v>
      </c>
      <c r="E291" s="59">
        <v>3</v>
      </c>
      <c r="F291" s="59">
        <v>10</v>
      </c>
      <c r="G291" s="59"/>
      <c r="H291" s="59">
        <v>4</v>
      </c>
      <c r="I291" s="59">
        <v>22</v>
      </c>
      <c r="J291" s="59"/>
      <c r="K291" s="61">
        <v>3</v>
      </c>
      <c r="L291" t="s">
        <v>153</v>
      </c>
    </row>
    <row r="292" spans="1:13" outlineLevel="1" x14ac:dyDescent="0.25">
      <c r="A292" s="52">
        <f t="shared" si="37"/>
        <v>26</v>
      </c>
      <c r="B292" s="52" t="str">
        <f t="shared" si="36"/>
        <v/>
      </c>
      <c r="C292" s="58">
        <f t="shared" si="33"/>
        <v>4</v>
      </c>
      <c r="D292" s="58" t="str">
        <f t="shared" si="34"/>
        <v>C</v>
      </c>
      <c r="E292" s="59">
        <v>11</v>
      </c>
      <c r="F292" s="59">
        <v>24</v>
      </c>
      <c r="G292" s="59"/>
      <c r="H292" s="59">
        <v>12</v>
      </c>
      <c r="I292" s="59">
        <v>26</v>
      </c>
      <c r="J292" s="59"/>
      <c r="K292" s="61">
        <v>4</v>
      </c>
      <c r="L292" t="s">
        <v>153</v>
      </c>
    </row>
    <row r="293" spans="1:13" outlineLevel="1" x14ac:dyDescent="0.25">
      <c r="A293" s="52">
        <f t="shared" si="37"/>
        <v>26</v>
      </c>
      <c r="B293" s="52" t="str">
        <f t="shared" si="36"/>
        <v/>
      </c>
      <c r="C293" s="58">
        <f t="shared" si="33"/>
        <v>5</v>
      </c>
      <c r="D293" s="58" t="str">
        <f t="shared" si="34"/>
        <v>C</v>
      </c>
      <c r="E293" s="59">
        <v>1</v>
      </c>
      <c r="F293" s="59">
        <v>23</v>
      </c>
      <c r="G293" s="59"/>
      <c r="H293" s="59">
        <v>18</v>
      </c>
      <c r="I293" s="59">
        <v>19</v>
      </c>
      <c r="J293" s="59"/>
      <c r="K293" s="61">
        <v>5</v>
      </c>
      <c r="L293" t="s">
        <v>153</v>
      </c>
    </row>
    <row r="294" spans="1:13" outlineLevel="1" x14ac:dyDescent="0.25">
      <c r="A294" s="52">
        <f t="shared" si="37"/>
        <v>26</v>
      </c>
      <c r="B294" s="52" t="str">
        <f t="shared" si="36"/>
        <v/>
      </c>
      <c r="C294" s="58">
        <f t="shared" ref="C294:C357" si="38">K294</f>
        <v>6</v>
      </c>
      <c r="D294" s="58" t="str">
        <f t="shared" ref="D294:D357" si="39">IF(C294="","",L294)</f>
        <v>C</v>
      </c>
      <c r="E294" s="59">
        <v>7</v>
      </c>
      <c r="F294" s="59">
        <v>16</v>
      </c>
      <c r="G294" s="59">
        <v>20</v>
      </c>
      <c r="H294" s="59">
        <v>2</v>
      </c>
      <c r="I294" s="59">
        <v>14</v>
      </c>
      <c r="J294" s="59">
        <v>15</v>
      </c>
      <c r="K294" s="61">
        <v>6</v>
      </c>
      <c r="L294" t="s">
        <v>153</v>
      </c>
    </row>
    <row r="295" spans="1:13" outlineLevel="1" x14ac:dyDescent="0.25">
      <c r="A295" s="52">
        <f t="shared" si="37"/>
        <v>26</v>
      </c>
      <c r="B295" s="52" t="str">
        <f t="shared" si="36"/>
        <v/>
      </c>
      <c r="C295" s="58">
        <f t="shared" si="38"/>
        <v>1</v>
      </c>
      <c r="D295" s="58" t="str">
        <f t="shared" si="39"/>
        <v>D</v>
      </c>
      <c r="E295" s="58">
        <v>2</v>
      </c>
      <c r="F295" s="58">
        <v>26</v>
      </c>
      <c r="G295" s="58"/>
      <c r="H295" s="58">
        <v>3</v>
      </c>
      <c r="I295" s="58">
        <v>8</v>
      </c>
      <c r="J295" s="58"/>
      <c r="K295" s="61">
        <v>1</v>
      </c>
      <c r="L295" t="s">
        <v>154</v>
      </c>
    </row>
    <row r="296" spans="1:13" outlineLevel="1" x14ac:dyDescent="0.25">
      <c r="A296" s="52">
        <f t="shared" si="37"/>
        <v>26</v>
      </c>
      <c r="B296" s="52" t="str">
        <f t="shared" si="36"/>
        <v/>
      </c>
      <c r="C296" s="58">
        <f t="shared" si="38"/>
        <v>2</v>
      </c>
      <c r="D296" s="58" t="str">
        <f t="shared" si="39"/>
        <v>D</v>
      </c>
      <c r="E296" s="58">
        <v>16</v>
      </c>
      <c r="F296" s="58">
        <v>17</v>
      </c>
      <c r="G296" s="58"/>
      <c r="H296" s="58">
        <v>1</v>
      </c>
      <c r="I296" s="58">
        <v>20</v>
      </c>
      <c r="J296" s="58"/>
      <c r="K296" s="61">
        <v>2</v>
      </c>
      <c r="L296" t="s">
        <v>154</v>
      </c>
    </row>
    <row r="297" spans="1:13" outlineLevel="1" x14ac:dyDescent="0.25">
      <c r="A297" s="52">
        <f t="shared" si="37"/>
        <v>26</v>
      </c>
      <c r="B297" s="52" t="str">
        <f t="shared" si="36"/>
        <v/>
      </c>
      <c r="C297" s="58">
        <f t="shared" si="38"/>
        <v>3</v>
      </c>
      <c r="D297" s="58" t="str">
        <f t="shared" si="39"/>
        <v>D</v>
      </c>
      <c r="E297" s="58">
        <v>7</v>
      </c>
      <c r="F297" s="58">
        <v>13</v>
      </c>
      <c r="G297" s="58"/>
      <c r="H297" s="58">
        <v>10</v>
      </c>
      <c r="I297" s="58">
        <v>12</v>
      </c>
      <c r="J297" s="58"/>
      <c r="K297" s="61">
        <v>3</v>
      </c>
      <c r="L297" t="s">
        <v>154</v>
      </c>
    </row>
    <row r="298" spans="1:13" outlineLevel="1" x14ac:dyDescent="0.25">
      <c r="A298" s="52">
        <f t="shared" si="37"/>
        <v>26</v>
      </c>
      <c r="B298" s="52" t="str">
        <f t="shared" si="36"/>
        <v/>
      </c>
      <c r="C298" s="58">
        <f t="shared" si="38"/>
        <v>4</v>
      </c>
      <c r="D298" s="58" t="str">
        <f t="shared" si="39"/>
        <v>D</v>
      </c>
      <c r="E298" s="58">
        <v>5</v>
      </c>
      <c r="F298" s="58">
        <v>15</v>
      </c>
      <c r="G298" s="58"/>
      <c r="H298" s="58">
        <v>14</v>
      </c>
      <c r="I298" s="58">
        <v>24</v>
      </c>
      <c r="J298" s="58"/>
      <c r="K298" s="61">
        <v>4</v>
      </c>
      <c r="L298" t="s">
        <v>154</v>
      </c>
    </row>
    <row r="299" spans="1:13" outlineLevel="1" x14ac:dyDescent="0.25">
      <c r="A299" s="52">
        <f t="shared" si="37"/>
        <v>26</v>
      </c>
      <c r="B299" s="52" t="str">
        <f t="shared" si="36"/>
        <v/>
      </c>
      <c r="C299" s="58">
        <f t="shared" si="38"/>
        <v>5</v>
      </c>
      <c r="D299" s="58" t="str">
        <f t="shared" si="39"/>
        <v>D</v>
      </c>
      <c r="E299" s="58">
        <v>6</v>
      </c>
      <c r="F299" s="58">
        <v>21</v>
      </c>
      <c r="G299" s="58"/>
      <c r="H299" s="58">
        <v>4</v>
      </c>
      <c r="I299" s="58">
        <v>9</v>
      </c>
      <c r="J299" s="58"/>
      <c r="K299" s="61">
        <v>5</v>
      </c>
      <c r="L299" t="s">
        <v>154</v>
      </c>
    </row>
    <row r="300" spans="1:13" ht="15.75" outlineLevel="1" thickBot="1" x14ac:dyDescent="0.3">
      <c r="A300" s="52">
        <f t="shared" si="37"/>
        <v>26</v>
      </c>
      <c r="B300" s="52" t="str">
        <f t="shared" si="36"/>
        <v/>
      </c>
      <c r="C300" s="58">
        <f t="shared" si="38"/>
        <v>6</v>
      </c>
      <c r="D300" s="58" t="str">
        <f t="shared" si="39"/>
        <v>D</v>
      </c>
      <c r="E300" s="58">
        <v>18</v>
      </c>
      <c r="F300" s="58">
        <v>23</v>
      </c>
      <c r="G300" s="58">
        <v>25</v>
      </c>
      <c r="H300" s="58">
        <v>11</v>
      </c>
      <c r="I300" s="58">
        <v>19</v>
      </c>
      <c r="J300" s="58">
        <v>22</v>
      </c>
      <c r="K300" s="61">
        <v>6</v>
      </c>
      <c r="L300" t="s">
        <v>154</v>
      </c>
    </row>
    <row r="301" spans="1:13" ht="15.75" outlineLevel="1" thickTop="1" x14ac:dyDescent="0.25">
      <c r="A301" s="64">
        <v>27</v>
      </c>
      <c r="B301" s="64" t="str">
        <f t="shared" si="36"/>
        <v/>
      </c>
      <c r="C301" s="62">
        <f t="shared" si="38"/>
        <v>1</v>
      </c>
      <c r="D301" s="62" t="str">
        <f t="shared" si="39"/>
        <v>A</v>
      </c>
      <c r="E301" s="63">
        <v>13</v>
      </c>
      <c r="F301" s="63">
        <v>22</v>
      </c>
      <c r="G301" s="63"/>
      <c r="H301" s="63">
        <v>9</v>
      </c>
      <c r="I301" s="63">
        <v>27</v>
      </c>
      <c r="J301" s="63"/>
      <c r="K301" s="61">
        <v>1</v>
      </c>
      <c r="L301" t="s">
        <v>151</v>
      </c>
      <c r="M301" s="186" t="s">
        <v>281</v>
      </c>
    </row>
    <row r="302" spans="1:13" outlineLevel="1" x14ac:dyDescent="0.25">
      <c r="A302" s="64">
        <f t="shared" ref="A302:A324" si="40">A301</f>
        <v>27</v>
      </c>
      <c r="B302" s="64" t="str">
        <f t="shared" si="36"/>
        <v/>
      </c>
      <c r="C302" s="62">
        <f t="shared" si="38"/>
        <v>2</v>
      </c>
      <c r="D302" s="62" t="str">
        <f t="shared" si="39"/>
        <v>A</v>
      </c>
      <c r="E302" s="63">
        <v>18</v>
      </c>
      <c r="F302" s="63">
        <v>5</v>
      </c>
      <c r="G302" s="63"/>
      <c r="H302" s="63">
        <v>12</v>
      </c>
      <c r="I302" s="63">
        <v>11</v>
      </c>
      <c r="J302" s="63"/>
      <c r="K302" s="61">
        <v>2</v>
      </c>
      <c r="L302" t="s">
        <v>151</v>
      </c>
    </row>
    <row r="303" spans="1:13" outlineLevel="1" x14ac:dyDescent="0.25">
      <c r="A303" s="64">
        <f t="shared" si="40"/>
        <v>27</v>
      </c>
      <c r="B303" s="64" t="str">
        <f t="shared" si="36"/>
        <v/>
      </c>
      <c r="C303" s="62">
        <f t="shared" si="38"/>
        <v>3</v>
      </c>
      <c r="D303" s="62" t="str">
        <f t="shared" si="39"/>
        <v>A</v>
      </c>
      <c r="E303" s="63">
        <v>25</v>
      </c>
      <c r="F303" s="63">
        <v>23</v>
      </c>
      <c r="G303" s="63"/>
      <c r="H303" s="63">
        <v>20</v>
      </c>
      <c r="I303" s="63">
        <v>6</v>
      </c>
      <c r="J303" s="63"/>
      <c r="K303" s="61">
        <v>3</v>
      </c>
      <c r="L303" t="s">
        <v>151</v>
      </c>
    </row>
    <row r="304" spans="1:13" outlineLevel="1" x14ac:dyDescent="0.25">
      <c r="A304" s="64">
        <f t="shared" si="40"/>
        <v>27</v>
      </c>
      <c r="B304" s="64" t="str">
        <f t="shared" si="36"/>
        <v/>
      </c>
      <c r="C304" s="62">
        <f t="shared" si="38"/>
        <v>4</v>
      </c>
      <c r="D304" s="62" t="str">
        <f t="shared" si="39"/>
        <v>A</v>
      </c>
      <c r="E304" s="63">
        <v>8</v>
      </c>
      <c r="F304" s="63">
        <v>17</v>
      </c>
      <c r="G304" s="63"/>
      <c r="H304" s="63">
        <v>14</v>
      </c>
      <c r="I304" s="63">
        <v>3</v>
      </c>
      <c r="J304" s="63"/>
      <c r="K304" s="61">
        <v>4</v>
      </c>
      <c r="L304" t="s">
        <v>151</v>
      </c>
    </row>
    <row r="305" spans="1:30" outlineLevel="1" x14ac:dyDescent="0.25">
      <c r="A305" s="64">
        <f t="shared" si="40"/>
        <v>27</v>
      </c>
      <c r="B305" s="64" t="str">
        <f t="shared" si="36"/>
        <v/>
      </c>
      <c r="C305" s="62">
        <f t="shared" si="38"/>
        <v>5</v>
      </c>
      <c r="D305" s="62" t="str">
        <f t="shared" si="39"/>
        <v>A</v>
      </c>
      <c r="E305" s="63">
        <v>1</v>
      </c>
      <c r="F305" s="63">
        <v>16</v>
      </c>
      <c r="G305" s="63">
        <v>26</v>
      </c>
      <c r="H305" s="63">
        <v>7</v>
      </c>
      <c r="I305" s="63">
        <v>21</v>
      </c>
      <c r="J305" s="63"/>
      <c r="K305" s="61">
        <v>5</v>
      </c>
      <c r="L305" t="s">
        <v>151</v>
      </c>
    </row>
    <row r="306" spans="1:30" outlineLevel="1" x14ac:dyDescent="0.25">
      <c r="A306" s="64">
        <f t="shared" si="40"/>
        <v>27</v>
      </c>
      <c r="B306" s="64" t="str">
        <f t="shared" si="36"/>
        <v/>
      </c>
      <c r="C306" s="62">
        <f t="shared" si="38"/>
        <v>6</v>
      </c>
      <c r="D306" s="62" t="str">
        <f t="shared" si="39"/>
        <v>A</v>
      </c>
      <c r="E306" s="63">
        <v>4</v>
      </c>
      <c r="F306" s="63">
        <v>19</v>
      </c>
      <c r="G306" s="63">
        <v>2</v>
      </c>
      <c r="H306" s="63">
        <v>10</v>
      </c>
      <c r="I306" s="63">
        <v>15</v>
      </c>
      <c r="J306" s="63">
        <v>24</v>
      </c>
      <c r="K306" s="61">
        <v>6</v>
      </c>
      <c r="L306" t="s">
        <v>151</v>
      </c>
    </row>
    <row r="307" spans="1:30" outlineLevel="1" x14ac:dyDescent="0.25">
      <c r="A307" s="64">
        <f t="shared" si="40"/>
        <v>27</v>
      </c>
      <c r="B307" s="64" t="str">
        <f t="shared" si="36"/>
        <v/>
      </c>
      <c r="C307" s="62">
        <f t="shared" si="38"/>
        <v>1</v>
      </c>
      <c r="D307" s="62" t="str">
        <f t="shared" si="39"/>
        <v>B</v>
      </c>
      <c r="E307" s="63">
        <v>6</v>
      </c>
      <c r="F307" s="63">
        <v>21</v>
      </c>
      <c r="G307" s="63"/>
      <c r="H307" s="63">
        <v>16</v>
      </c>
      <c r="I307" s="63">
        <v>19</v>
      </c>
      <c r="J307" s="63"/>
      <c r="K307" s="61">
        <v>1</v>
      </c>
      <c r="L307" t="s">
        <v>152</v>
      </c>
    </row>
    <row r="308" spans="1:30" outlineLevel="1" x14ac:dyDescent="0.25">
      <c r="A308" s="64">
        <f t="shared" si="40"/>
        <v>27</v>
      </c>
      <c r="B308" s="64" t="str">
        <f t="shared" si="36"/>
        <v/>
      </c>
      <c r="C308" s="62">
        <f t="shared" si="38"/>
        <v>2</v>
      </c>
      <c r="D308" s="62" t="str">
        <f t="shared" si="39"/>
        <v>B</v>
      </c>
      <c r="E308" s="63">
        <v>4</v>
      </c>
      <c r="F308" s="63">
        <v>17</v>
      </c>
      <c r="G308" s="63"/>
      <c r="H308" s="63">
        <v>7</v>
      </c>
      <c r="I308" s="63">
        <v>18</v>
      </c>
      <c r="J308" s="63"/>
      <c r="K308" s="61">
        <v>2</v>
      </c>
      <c r="L308" t="s">
        <v>152</v>
      </c>
    </row>
    <row r="309" spans="1:30" outlineLevel="1" x14ac:dyDescent="0.25">
      <c r="A309" s="64">
        <f t="shared" si="40"/>
        <v>27</v>
      </c>
      <c r="B309" s="64" t="str">
        <f t="shared" si="36"/>
        <v/>
      </c>
      <c r="C309" s="62">
        <f t="shared" si="38"/>
        <v>3</v>
      </c>
      <c r="D309" s="62" t="str">
        <f t="shared" si="39"/>
        <v>B</v>
      </c>
      <c r="E309" s="63">
        <v>2</v>
      </c>
      <c r="F309" s="63">
        <v>20</v>
      </c>
      <c r="G309" s="63"/>
      <c r="H309" s="63">
        <v>8</v>
      </c>
      <c r="I309" s="63">
        <v>9</v>
      </c>
      <c r="J309" s="63"/>
      <c r="K309" s="61">
        <v>3</v>
      </c>
      <c r="L309" t="s">
        <v>152</v>
      </c>
    </row>
    <row r="310" spans="1:30" outlineLevel="1" x14ac:dyDescent="0.25">
      <c r="A310" s="64">
        <f t="shared" si="40"/>
        <v>27</v>
      </c>
      <c r="B310" s="64" t="str">
        <f t="shared" si="36"/>
        <v/>
      </c>
      <c r="C310" s="62">
        <f t="shared" si="38"/>
        <v>4</v>
      </c>
      <c r="D310" s="62" t="str">
        <f t="shared" si="39"/>
        <v>B</v>
      </c>
      <c r="E310" s="63">
        <v>5</v>
      </c>
      <c r="F310" s="63">
        <v>12</v>
      </c>
      <c r="G310" s="63">
        <v>1</v>
      </c>
      <c r="H310" s="63">
        <v>24</v>
      </c>
      <c r="I310" s="63">
        <v>14</v>
      </c>
      <c r="J310" s="63"/>
      <c r="K310" s="61">
        <v>4</v>
      </c>
      <c r="L310" t="s">
        <v>152</v>
      </c>
    </row>
    <row r="311" spans="1:30" outlineLevel="1" x14ac:dyDescent="0.25">
      <c r="A311" s="64">
        <f t="shared" si="40"/>
        <v>27</v>
      </c>
      <c r="B311" s="64" t="str">
        <f t="shared" si="36"/>
        <v/>
      </c>
      <c r="C311" s="62">
        <f t="shared" si="38"/>
        <v>5</v>
      </c>
      <c r="D311" s="62" t="str">
        <f t="shared" si="39"/>
        <v>B</v>
      </c>
      <c r="E311" s="63">
        <v>11</v>
      </c>
      <c r="F311" s="63">
        <v>13</v>
      </c>
      <c r="G311" s="63">
        <v>27</v>
      </c>
      <c r="H311" s="63">
        <v>15</v>
      </c>
      <c r="I311" s="63">
        <v>25</v>
      </c>
      <c r="J311" s="63"/>
      <c r="K311" s="61">
        <v>5</v>
      </c>
      <c r="L311" t="s">
        <v>152</v>
      </c>
    </row>
    <row r="312" spans="1:30" outlineLevel="1" x14ac:dyDescent="0.25">
      <c r="A312" s="64">
        <f t="shared" si="40"/>
        <v>27</v>
      </c>
      <c r="B312" s="64" t="str">
        <f t="shared" si="36"/>
        <v/>
      </c>
      <c r="C312" s="62">
        <f t="shared" si="38"/>
        <v>6</v>
      </c>
      <c r="D312" s="62" t="str">
        <f t="shared" si="39"/>
        <v>B</v>
      </c>
      <c r="E312" s="63">
        <v>23</v>
      </c>
      <c r="F312" s="63">
        <v>26</v>
      </c>
      <c r="G312" s="63"/>
      <c r="H312" s="63">
        <v>3</v>
      </c>
      <c r="I312" s="63">
        <v>10</v>
      </c>
      <c r="J312" s="63">
        <v>22</v>
      </c>
      <c r="K312" s="61">
        <v>6</v>
      </c>
      <c r="L312" t="s">
        <v>152</v>
      </c>
    </row>
    <row r="313" spans="1:30" outlineLevel="1" x14ac:dyDescent="0.25">
      <c r="A313" s="64">
        <f t="shared" si="40"/>
        <v>27</v>
      </c>
      <c r="B313" s="64" t="str">
        <f t="shared" si="36"/>
        <v/>
      </c>
      <c r="C313" s="62">
        <f t="shared" si="38"/>
        <v>1</v>
      </c>
      <c r="D313" s="62" t="str">
        <f t="shared" si="39"/>
        <v>C</v>
      </c>
      <c r="E313" s="63">
        <v>1</v>
      </c>
      <c r="F313" s="63">
        <v>7</v>
      </c>
      <c r="G313" s="63"/>
      <c r="H313" s="63">
        <v>22</v>
      </c>
      <c r="I313" s="63">
        <v>25</v>
      </c>
      <c r="J313" s="63"/>
      <c r="K313" s="61">
        <v>1</v>
      </c>
      <c r="L313" t="s">
        <v>153</v>
      </c>
    </row>
    <row r="314" spans="1:30" outlineLevel="1" x14ac:dyDescent="0.25">
      <c r="A314" s="64">
        <f t="shared" si="40"/>
        <v>27</v>
      </c>
      <c r="B314" s="64" t="str">
        <f t="shared" si="36"/>
        <v/>
      </c>
      <c r="C314" s="62">
        <f t="shared" si="38"/>
        <v>2</v>
      </c>
      <c r="D314" s="62" t="str">
        <f t="shared" si="39"/>
        <v>C</v>
      </c>
      <c r="E314" s="63">
        <v>4</v>
      </c>
      <c r="F314" s="63">
        <v>13</v>
      </c>
      <c r="G314" s="63"/>
      <c r="H314" s="63">
        <v>6</v>
      </c>
      <c r="I314" s="63">
        <v>26</v>
      </c>
      <c r="J314" s="63"/>
      <c r="K314" s="61">
        <v>2</v>
      </c>
      <c r="L314" t="s">
        <v>153</v>
      </c>
    </row>
    <row r="315" spans="1:30" outlineLevel="1" x14ac:dyDescent="0.25">
      <c r="A315" s="64">
        <f t="shared" si="40"/>
        <v>27</v>
      </c>
      <c r="B315" s="64" t="str">
        <f t="shared" si="36"/>
        <v/>
      </c>
      <c r="C315" s="62">
        <f t="shared" si="38"/>
        <v>3</v>
      </c>
      <c r="D315" s="62" t="str">
        <f t="shared" si="39"/>
        <v>C</v>
      </c>
      <c r="E315" s="63">
        <v>16</v>
      </c>
      <c r="F315" s="63">
        <v>24</v>
      </c>
      <c r="G315" s="63"/>
      <c r="H315" s="63">
        <v>11</v>
      </c>
      <c r="I315" s="63">
        <v>14</v>
      </c>
      <c r="J315" s="63"/>
      <c r="K315" s="61">
        <v>3</v>
      </c>
      <c r="L315" t="s">
        <v>153</v>
      </c>
    </row>
    <row r="316" spans="1:30" outlineLevel="1" x14ac:dyDescent="0.25">
      <c r="A316" s="64">
        <f t="shared" si="40"/>
        <v>27</v>
      </c>
      <c r="B316" s="64" t="str">
        <f t="shared" si="36"/>
        <v/>
      </c>
      <c r="C316" s="62">
        <f t="shared" si="38"/>
        <v>4</v>
      </c>
      <c r="D316" s="62" t="str">
        <f t="shared" si="39"/>
        <v>C</v>
      </c>
      <c r="E316" s="63">
        <v>12</v>
      </c>
      <c r="F316" s="63">
        <v>27</v>
      </c>
      <c r="G316" s="63"/>
      <c r="H316" s="63">
        <v>3</v>
      </c>
      <c r="I316" s="63">
        <v>19</v>
      </c>
      <c r="J316" s="63">
        <v>20</v>
      </c>
      <c r="K316" s="61">
        <v>4</v>
      </c>
      <c r="L316" t="s">
        <v>153</v>
      </c>
    </row>
    <row r="317" spans="1:30" outlineLevel="1" x14ac:dyDescent="0.25">
      <c r="A317" s="64">
        <f t="shared" si="40"/>
        <v>27</v>
      </c>
      <c r="B317" s="64" t="str">
        <f t="shared" si="36"/>
        <v/>
      </c>
      <c r="C317" s="62">
        <f t="shared" si="38"/>
        <v>5</v>
      </c>
      <c r="D317" s="62" t="str">
        <f t="shared" si="39"/>
        <v>C</v>
      </c>
      <c r="E317" s="63">
        <v>21</v>
      </c>
      <c r="F317" s="63">
        <v>17</v>
      </c>
      <c r="G317" s="63"/>
      <c r="H317" s="63">
        <v>2</v>
      </c>
      <c r="I317" s="63">
        <v>10</v>
      </c>
      <c r="J317" s="63"/>
      <c r="K317" s="61">
        <v>5</v>
      </c>
      <c r="L317" t="s">
        <v>153</v>
      </c>
    </row>
    <row r="318" spans="1:30" outlineLevel="1" x14ac:dyDescent="0.25">
      <c r="A318" s="64">
        <f t="shared" si="40"/>
        <v>27</v>
      </c>
      <c r="B318" s="64" t="str">
        <f t="shared" si="36"/>
        <v/>
      </c>
      <c r="C318" s="62">
        <f t="shared" si="38"/>
        <v>6</v>
      </c>
      <c r="D318" s="62" t="str">
        <f t="shared" si="39"/>
        <v>C</v>
      </c>
      <c r="E318" s="63">
        <v>5</v>
      </c>
      <c r="F318" s="63">
        <v>8</v>
      </c>
      <c r="G318" s="63">
        <v>15</v>
      </c>
      <c r="H318" s="63">
        <v>9</v>
      </c>
      <c r="I318" s="63">
        <v>18</v>
      </c>
      <c r="J318" s="63">
        <v>23</v>
      </c>
      <c r="K318" s="61">
        <v>6</v>
      </c>
      <c r="L318" t="s">
        <v>153</v>
      </c>
    </row>
    <row r="319" spans="1:30" outlineLevel="1" x14ac:dyDescent="0.25">
      <c r="A319" s="64">
        <f t="shared" si="40"/>
        <v>27</v>
      </c>
      <c r="B319" s="64" t="str">
        <f t="shared" si="36"/>
        <v/>
      </c>
      <c r="C319" s="62">
        <f t="shared" si="38"/>
        <v>1</v>
      </c>
      <c r="D319" s="62" t="str">
        <f t="shared" si="39"/>
        <v>D</v>
      </c>
      <c r="E319" s="62">
        <v>5</v>
      </c>
      <c r="F319" s="62">
        <v>20</v>
      </c>
      <c r="G319" s="63"/>
      <c r="H319" s="62">
        <v>6</v>
      </c>
      <c r="I319" s="62">
        <v>15</v>
      </c>
      <c r="J319" s="63"/>
      <c r="K319" s="61">
        <v>1</v>
      </c>
      <c r="L319" t="s">
        <v>154</v>
      </c>
    </row>
    <row r="320" spans="1:30" outlineLevel="1" x14ac:dyDescent="0.25">
      <c r="A320" s="64">
        <f t="shared" si="40"/>
        <v>27</v>
      </c>
      <c r="B320" s="64" t="str">
        <f t="shared" si="36"/>
        <v/>
      </c>
      <c r="C320" s="62">
        <f t="shared" si="38"/>
        <v>2</v>
      </c>
      <c r="D320" s="62" t="str">
        <f t="shared" si="39"/>
        <v>D</v>
      </c>
      <c r="E320" s="62">
        <v>4</v>
      </c>
      <c r="F320" s="62">
        <v>9</v>
      </c>
      <c r="G320" s="63">
        <v>21</v>
      </c>
      <c r="H320" s="62">
        <v>3</v>
      </c>
      <c r="I320" s="62">
        <v>11</v>
      </c>
      <c r="J320" s="63"/>
      <c r="K320" s="61">
        <v>2</v>
      </c>
      <c r="L320" t="s">
        <v>154</v>
      </c>
    </row>
    <row r="321" spans="1:13" outlineLevel="1" x14ac:dyDescent="0.25">
      <c r="A321" s="64">
        <f t="shared" si="40"/>
        <v>27</v>
      </c>
      <c r="B321" s="64" t="str">
        <f t="shared" si="36"/>
        <v/>
      </c>
      <c r="C321" s="62">
        <f t="shared" si="38"/>
        <v>3</v>
      </c>
      <c r="D321" s="62" t="str">
        <f t="shared" si="39"/>
        <v>D</v>
      </c>
      <c r="E321" s="62">
        <v>18</v>
      </c>
      <c r="F321" s="62">
        <v>26</v>
      </c>
      <c r="G321" s="63"/>
      <c r="H321" s="62">
        <v>14</v>
      </c>
      <c r="I321" s="62">
        <v>19</v>
      </c>
      <c r="J321" s="63"/>
      <c r="K321" s="61">
        <v>3</v>
      </c>
      <c r="L321" t="s">
        <v>154</v>
      </c>
    </row>
    <row r="322" spans="1:13" outlineLevel="1" x14ac:dyDescent="0.25">
      <c r="A322" s="64">
        <f t="shared" si="40"/>
        <v>27</v>
      </c>
      <c r="B322" s="64" t="str">
        <f t="shared" si="36"/>
        <v/>
      </c>
      <c r="C322" s="62">
        <f t="shared" si="38"/>
        <v>4</v>
      </c>
      <c r="D322" s="62" t="str">
        <f t="shared" si="39"/>
        <v>D</v>
      </c>
      <c r="E322" s="62">
        <v>12</v>
      </c>
      <c r="F322" s="62">
        <v>25</v>
      </c>
      <c r="G322" s="63">
        <v>24</v>
      </c>
      <c r="H322" s="62">
        <v>17</v>
      </c>
      <c r="I322" s="62">
        <v>22</v>
      </c>
      <c r="J322" s="63"/>
      <c r="K322" s="61">
        <v>4</v>
      </c>
      <c r="L322" t="s">
        <v>154</v>
      </c>
    </row>
    <row r="323" spans="1:13" outlineLevel="1" x14ac:dyDescent="0.25">
      <c r="A323" s="64">
        <f t="shared" si="40"/>
        <v>27</v>
      </c>
      <c r="B323" s="64" t="str">
        <f t="shared" si="36"/>
        <v/>
      </c>
      <c r="C323" s="62">
        <f t="shared" si="38"/>
        <v>5</v>
      </c>
      <c r="D323" s="62" t="str">
        <f t="shared" si="39"/>
        <v>D</v>
      </c>
      <c r="E323" s="62">
        <v>16</v>
      </c>
      <c r="F323" s="62">
        <v>23</v>
      </c>
      <c r="G323" s="62"/>
      <c r="H323" s="62">
        <v>13</v>
      </c>
      <c r="I323" s="62">
        <v>2</v>
      </c>
      <c r="J323" s="63"/>
      <c r="K323" s="61">
        <v>5</v>
      </c>
      <c r="L323" t="s">
        <v>154</v>
      </c>
    </row>
    <row r="324" spans="1:13" ht="15.75" outlineLevel="1" thickBot="1" x14ac:dyDescent="0.3">
      <c r="A324" s="64">
        <f t="shared" si="40"/>
        <v>27</v>
      </c>
      <c r="B324" s="64" t="str">
        <f t="shared" si="36"/>
        <v/>
      </c>
      <c r="C324" s="62">
        <f t="shared" si="38"/>
        <v>6</v>
      </c>
      <c r="D324" s="62" t="str">
        <f t="shared" si="39"/>
        <v>D</v>
      </c>
      <c r="E324" s="62">
        <v>7</v>
      </c>
      <c r="F324" s="62">
        <v>8</v>
      </c>
      <c r="G324" s="62">
        <v>10</v>
      </c>
      <c r="H324" s="62">
        <v>27</v>
      </c>
      <c r="I324" s="62">
        <v>1</v>
      </c>
      <c r="J324" s="62"/>
      <c r="K324" s="61">
        <v>6</v>
      </c>
      <c r="L324" t="s">
        <v>154</v>
      </c>
    </row>
    <row r="325" spans="1:13" ht="15.75" outlineLevel="1" thickTop="1" x14ac:dyDescent="0.25">
      <c r="A325" s="52">
        <v>28</v>
      </c>
      <c r="B325" s="52" t="str">
        <f t="shared" ref="B325:B388" si="41">IF(A325&lt;&gt;$B$3,"",$B$3&amp;"-"&amp;D325&amp;"-"&amp;C325)</f>
        <v/>
      </c>
      <c r="C325" s="58">
        <f t="shared" si="38"/>
        <v>1</v>
      </c>
      <c r="D325" s="58" t="str">
        <f t="shared" si="39"/>
        <v>A</v>
      </c>
      <c r="E325" s="59">
        <v>3</v>
      </c>
      <c r="F325" s="59">
        <v>14</v>
      </c>
      <c r="G325" s="59"/>
      <c r="H325" s="59">
        <v>8</v>
      </c>
      <c r="I325" s="59">
        <v>26</v>
      </c>
      <c r="J325" s="59"/>
      <c r="K325" s="61">
        <v>1</v>
      </c>
      <c r="L325" t="s">
        <v>151</v>
      </c>
      <c r="M325" s="186" t="s">
        <v>281</v>
      </c>
    </row>
    <row r="326" spans="1:13" outlineLevel="1" x14ac:dyDescent="0.25">
      <c r="A326" s="52">
        <f>A325</f>
        <v>28</v>
      </c>
      <c r="B326" s="52" t="str">
        <f t="shared" si="41"/>
        <v/>
      </c>
      <c r="C326" s="58">
        <f t="shared" si="38"/>
        <v>2</v>
      </c>
      <c r="D326" s="58" t="str">
        <f t="shared" si="39"/>
        <v>A</v>
      </c>
      <c r="E326" s="59">
        <v>13</v>
      </c>
      <c r="F326" s="59">
        <v>18</v>
      </c>
      <c r="G326" s="59"/>
      <c r="H326" s="59">
        <v>7</v>
      </c>
      <c r="I326" s="59">
        <v>28</v>
      </c>
      <c r="J326" s="59"/>
      <c r="K326" s="61">
        <v>2</v>
      </c>
      <c r="L326" t="s">
        <v>151</v>
      </c>
    </row>
    <row r="327" spans="1:13" outlineLevel="1" x14ac:dyDescent="0.25">
      <c r="A327" s="52">
        <f t="shared" ref="A327:A352" si="42">A326</f>
        <v>28</v>
      </c>
      <c r="B327" s="52" t="str">
        <f t="shared" si="41"/>
        <v/>
      </c>
      <c r="C327" s="58">
        <f t="shared" si="38"/>
        <v>3</v>
      </c>
      <c r="D327" s="58" t="str">
        <f t="shared" si="39"/>
        <v>A</v>
      </c>
      <c r="E327" s="59">
        <v>17</v>
      </c>
      <c r="F327" s="59">
        <v>20</v>
      </c>
      <c r="G327" s="59"/>
      <c r="H327" s="59">
        <v>16</v>
      </c>
      <c r="I327" s="59">
        <v>27</v>
      </c>
      <c r="J327" s="59"/>
      <c r="K327" s="61">
        <v>3</v>
      </c>
      <c r="L327" t="s">
        <v>151</v>
      </c>
    </row>
    <row r="328" spans="1:13" outlineLevel="1" x14ac:dyDescent="0.25">
      <c r="A328" s="52">
        <f t="shared" si="42"/>
        <v>28</v>
      </c>
      <c r="B328" s="52" t="str">
        <f t="shared" si="41"/>
        <v/>
      </c>
      <c r="C328" s="58">
        <f t="shared" si="38"/>
        <v>4</v>
      </c>
      <c r="D328" s="58" t="str">
        <f t="shared" si="39"/>
        <v>A</v>
      </c>
      <c r="E328" s="59">
        <v>12</v>
      </c>
      <c r="F328" s="59">
        <v>21</v>
      </c>
      <c r="G328" s="59"/>
      <c r="H328" s="59">
        <v>6</v>
      </c>
      <c r="I328" s="59">
        <v>22</v>
      </c>
      <c r="J328" s="59"/>
      <c r="K328" s="61">
        <v>4</v>
      </c>
      <c r="L328" t="s">
        <v>151</v>
      </c>
    </row>
    <row r="329" spans="1:13" outlineLevel="1" x14ac:dyDescent="0.25">
      <c r="A329" s="52">
        <f t="shared" si="42"/>
        <v>28</v>
      </c>
      <c r="B329" s="52" t="str">
        <f t="shared" si="41"/>
        <v/>
      </c>
      <c r="C329" s="58">
        <f t="shared" si="38"/>
        <v>5</v>
      </c>
      <c r="D329" s="58" t="str">
        <f t="shared" si="39"/>
        <v>A</v>
      </c>
      <c r="E329" s="59">
        <v>10</v>
      </c>
      <c r="F329" s="59">
        <v>15</v>
      </c>
      <c r="G329" s="59"/>
      <c r="H329" s="59">
        <v>24</v>
      </c>
      <c r="I329" s="59">
        <v>25</v>
      </c>
      <c r="J329" s="59"/>
      <c r="K329" s="61">
        <v>5</v>
      </c>
      <c r="L329" t="s">
        <v>151</v>
      </c>
    </row>
    <row r="330" spans="1:13" outlineLevel="1" x14ac:dyDescent="0.25">
      <c r="A330" s="52">
        <f t="shared" si="42"/>
        <v>28</v>
      </c>
      <c r="B330" s="52" t="str">
        <f t="shared" si="41"/>
        <v/>
      </c>
      <c r="C330" s="58">
        <f t="shared" si="38"/>
        <v>6</v>
      </c>
      <c r="D330" s="58" t="str">
        <f t="shared" si="39"/>
        <v>A</v>
      </c>
      <c r="E330" s="59">
        <v>2</v>
      </c>
      <c r="F330" s="59">
        <v>11</v>
      </c>
      <c r="G330" s="59"/>
      <c r="H330" s="59">
        <v>4</v>
      </c>
      <c r="I330" s="59">
        <v>23</v>
      </c>
      <c r="J330" s="59"/>
      <c r="K330" s="61">
        <v>6</v>
      </c>
      <c r="L330" t="s">
        <v>151</v>
      </c>
    </row>
    <row r="331" spans="1:13" outlineLevel="1" x14ac:dyDescent="0.25">
      <c r="A331" s="52">
        <f t="shared" si="42"/>
        <v>28</v>
      </c>
      <c r="B331" s="52" t="str">
        <f t="shared" si="41"/>
        <v/>
      </c>
      <c r="C331" s="58">
        <f t="shared" si="38"/>
        <v>7</v>
      </c>
      <c r="D331" s="58" t="str">
        <f t="shared" si="39"/>
        <v>A</v>
      </c>
      <c r="E331" s="59">
        <v>1</v>
      </c>
      <c r="F331" s="59">
        <v>19</v>
      </c>
      <c r="G331" s="59"/>
      <c r="H331" s="59">
        <v>5</v>
      </c>
      <c r="I331" s="59">
        <v>9</v>
      </c>
      <c r="J331" s="59"/>
      <c r="K331" s="61">
        <v>7</v>
      </c>
      <c r="L331" t="s">
        <v>151</v>
      </c>
    </row>
    <row r="332" spans="1:13" outlineLevel="1" x14ac:dyDescent="0.25">
      <c r="A332" s="52">
        <f t="shared" si="42"/>
        <v>28</v>
      </c>
      <c r="B332" s="52" t="str">
        <f t="shared" si="41"/>
        <v/>
      </c>
      <c r="C332" s="58">
        <f t="shared" si="38"/>
        <v>1</v>
      </c>
      <c r="D332" s="58" t="str">
        <f t="shared" si="39"/>
        <v>B</v>
      </c>
      <c r="E332" s="59">
        <v>9</v>
      </c>
      <c r="F332" s="59">
        <v>11</v>
      </c>
      <c r="G332" s="59"/>
      <c r="H332" s="59">
        <v>3</v>
      </c>
      <c r="I332" s="59">
        <v>22</v>
      </c>
      <c r="J332" s="59"/>
      <c r="K332" s="61">
        <v>1</v>
      </c>
      <c r="L332" t="s">
        <v>152</v>
      </c>
    </row>
    <row r="333" spans="1:13" outlineLevel="1" x14ac:dyDescent="0.25">
      <c r="A333" s="52">
        <f t="shared" si="42"/>
        <v>28</v>
      </c>
      <c r="B333" s="52" t="str">
        <f t="shared" si="41"/>
        <v/>
      </c>
      <c r="C333" s="58">
        <f t="shared" si="38"/>
        <v>2</v>
      </c>
      <c r="D333" s="58" t="str">
        <f t="shared" si="39"/>
        <v>B</v>
      </c>
      <c r="E333" s="59">
        <v>15</v>
      </c>
      <c r="F333" s="59">
        <v>23</v>
      </c>
      <c r="G333" s="59"/>
      <c r="H333" s="59">
        <v>6</v>
      </c>
      <c r="I333" s="59">
        <v>16</v>
      </c>
      <c r="J333" s="59"/>
      <c r="K333" s="61">
        <v>2</v>
      </c>
      <c r="L333" t="s">
        <v>152</v>
      </c>
    </row>
    <row r="334" spans="1:13" outlineLevel="1" x14ac:dyDescent="0.25">
      <c r="A334" s="52">
        <f t="shared" si="42"/>
        <v>28</v>
      </c>
      <c r="B334" s="52" t="str">
        <f t="shared" si="41"/>
        <v/>
      </c>
      <c r="C334" s="58">
        <f t="shared" si="38"/>
        <v>3</v>
      </c>
      <c r="D334" s="58" t="str">
        <f t="shared" si="39"/>
        <v>B</v>
      </c>
      <c r="E334" s="59">
        <v>20</v>
      </c>
      <c r="F334" s="59">
        <v>25</v>
      </c>
      <c r="G334" s="59"/>
      <c r="H334" s="59">
        <v>1</v>
      </c>
      <c r="I334" s="59">
        <v>12</v>
      </c>
      <c r="J334" s="59"/>
      <c r="K334" s="61">
        <v>3</v>
      </c>
      <c r="L334" t="s">
        <v>152</v>
      </c>
    </row>
    <row r="335" spans="1:13" outlineLevel="1" x14ac:dyDescent="0.25">
      <c r="A335" s="52">
        <f t="shared" si="42"/>
        <v>28</v>
      </c>
      <c r="B335" s="52" t="str">
        <f t="shared" si="41"/>
        <v/>
      </c>
      <c r="C335" s="58">
        <f t="shared" si="38"/>
        <v>4</v>
      </c>
      <c r="D335" s="58" t="str">
        <f t="shared" si="39"/>
        <v>B</v>
      </c>
      <c r="E335" s="59">
        <v>14</v>
      </c>
      <c r="F335" s="59">
        <v>19</v>
      </c>
      <c r="G335" s="59"/>
      <c r="H335" s="59">
        <v>18</v>
      </c>
      <c r="I335" s="59">
        <v>21</v>
      </c>
      <c r="J335" s="59"/>
      <c r="K335" s="61">
        <v>4</v>
      </c>
      <c r="L335" t="s">
        <v>152</v>
      </c>
    </row>
    <row r="336" spans="1:13" outlineLevel="1" x14ac:dyDescent="0.25">
      <c r="A336" s="52">
        <f t="shared" si="42"/>
        <v>28</v>
      </c>
      <c r="B336" s="52" t="str">
        <f t="shared" si="41"/>
        <v/>
      </c>
      <c r="C336" s="58">
        <f t="shared" si="38"/>
        <v>5</v>
      </c>
      <c r="D336" s="58" t="str">
        <f t="shared" si="39"/>
        <v>B</v>
      </c>
      <c r="E336" s="59">
        <v>26</v>
      </c>
      <c r="F336" s="59">
        <v>28</v>
      </c>
      <c r="G336" s="59"/>
      <c r="H336" s="59">
        <v>2</v>
      </c>
      <c r="I336" s="59">
        <v>5</v>
      </c>
      <c r="J336" s="59"/>
      <c r="K336" s="61">
        <v>5</v>
      </c>
      <c r="L336" t="s">
        <v>152</v>
      </c>
    </row>
    <row r="337" spans="1:12" outlineLevel="1" x14ac:dyDescent="0.25">
      <c r="A337" s="52">
        <f t="shared" si="42"/>
        <v>28</v>
      </c>
      <c r="B337" s="52" t="str">
        <f t="shared" si="41"/>
        <v/>
      </c>
      <c r="C337" s="58">
        <f t="shared" si="38"/>
        <v>6</v>
      </c>
      <c r="D337" s="58" t="str">
        <f t="shared" si="39"/>
        <v>B</v>
      </c>
      <c r="E337" s="59">
        <v>10</v>
      </c>
      <c r="F337" s="59">
        <v>13</v>
      </c>
      <c r="G337" s="59"/>
      <c r="H337" s="59">
        <v>8</v>
      </c>
      <c r="I337" s="59">
        <v>17</v>
      </c>
      <c r="J337" s="59"/>
      <c r="K337" s="61">
        <v>6</v>
      </c>
      <c r="L337" t="s">
        <v>152</v>
      </c>
    </row>
    <row r="338" spans="1:12" outlineLevel="1" x14ac:dyDescent="0.25">
      <c r="A338" s="52">
        <f t="shared" si="42"/>
        <v>28</v>
      </c>
      <c r="B338" s="52" t="str">
        <f t="shared" si="41"/>
        <v/>
      </c>
      <c r="C338" s="58">
        <f t="shared" si="38"/>
        <v>7</v>
      </c>
      <c r="D338" s="58" t="str">
        <f t="shared" si="39"/>
        <v>B</v>
      </c>
      <c r="E338" s="59">
        <v>24</v>
      </c>
      <c r="F338" s="59">
        <v>27</v>
      </c>
      <c r="G338" s="59"/>
      <c r="H338" s="59">
        <v>4</v>
      </c>
      <c r="I338" s="59">
        <v>7</v>
      </c>
      <c r="J338" s="59"/>
      <c r="K338" s="61">
        <v>7</v>
      </c>
      <c r="L338" t="s">
        <v>152</v>
      </c>
    </row>
    <row r="339" spans="1:12" outlineLevel="1" x14ac:dyDescent="0.25">
      <c r="A339" s="52">
        <f t="shared" si="42"/>
        <v>28</v>
      </c>
      <c r="B339" s="52" t="str">
        <f t="shared" si="41"/>
        <v/>
      </c>
      <c r="C339" s="58">
        <f t="shared" si="38"/>
        <v>1</v>
      </c>
      <c r="D339" s="58" t="str">
        <f t="shared" si="39"/>
        <v>C</v>
      </c>
      <c r="E339" s="59">
        <v>14</v>
      </c>
      <c r="F339" s="59">
        <v>25</v>
      </c>
      <c r="G339" s="59"/>
      <c r="H339" s="59">
        <v>6</v>
      </c>
      <c r="I339" s="59">
        <v>11</v>
      </c>
      <c r="J339" s="59"/>
      <c r="K339" s="61">
        <v>1</v>
      </c>
      <c r="L339" t="s">
        <v>153</v>
      </c>
    </row>
    <row r="340" spans="1:12" outlineLevel="1" x14ac:dyDescent="0.25">
      <c r="A340" s="52">
        <f t="shared" si="42"/>
        <v>28</v>
      </c>
      <c r="B340" s="52" t="str">
        <f t="shared" si="41"/>
        <v/>
      </c>
      <c r="C340" s="58">
        <f t="shared" si="38"/>
        <v>2</v>
      </c>
      <c r="D340" s="58" t="str">
        <f t="shared" si="39"/>
        <v>C</v>
      </c>
      <c r="E340" s="59">
        <v>20</v>
      </c>
      <c r="F340" s="59">
        <v>26</v>
      </c>
      <c r="G340" s="59"/>
      <c r="H340" s="59">
        <v>22</v>
      </c>
      <c r="I340" s="59">
        <v>23</v>
      </c>
      <c r="J340" s="59"/>
      <c r="K340" s="61">
        <v>2</v>
      </c>
      <c r="L340" t="s">
        <v>153</v>
      </c>
    </row>
    <row r="341" spans="1:12" outlineLevel="1" x14ac:dyDescent="0.25">
      <c r="A341" s="52">
        <f t="shared" si="42"/>
        <v>28</v>
      </c>
      <c r="B341" s="52" t="str">
        <f t="shared" si="41"/>
        <v/>
      </c>
      <c r="C341" s="58">
        <f t="shared" si="38"/>
        <v>3</v>
      </c>
      <c r="D341" s="58" t="str">
        <f t="shared" si="39"/>
        <v>C</v>
      </c>
      <c r="E341" s="59">
        <v>7</v>
      </c>
      <c r="F341" s="59">
        <v>10</v>
      </c>
      <c r="G341" s="59"/>
      <c r="H341" s="59">
        <v>2</v>
      </c>
      <c r="I341" s="59">
        <v>16</v>
      </c>
      <c r="J341" s="59"/>
      <c r="K341" s="61">
        <v>3</v>
      </c>
      <c r="L341" t="s">
        <v>153</v>
      </c>
    </row>
    <row r="342" spans="1:12" outlineLevel="1" x14ac:dyDescent="0.25">
      <c r="A342" s="52">
        <f t="shared" si="42"/>
        <v>28</v>
      </c>
      <c r="B342" s="52" t="str">
        <f t="shared" si="41"/>
        <v/>
      </c>
      <c r="C342" s="58">
        <f t="shared" si="38"/>
        <v>4</v>
      </c>
      <c r="D342" s="58" t="str">
        <f t="shared" si="39"/>
        <v>C</v>
      </c>
      <c r="E342" s="59">
        <v>17</v>
      </c>
      <c r="F342" s="59">
        <v>28</v>
      </c>
      <c r="G342" s="59"/>
      <c r="H342" s="59">
        <v>1</v>
      </c>
      <c r="I342" s="59">
        <v>3</v>
      </c>
      <c r="J342" s="59"/>
      <c r="K342" s="61">
        <v>4</v>
      </c>
      <c r="L342" t="s">
        <v>153</v>
      </c>
    </row>
    <row r="343" spans="1:12" outlineLevel="1" x14ac:dyDescent="0.25">
      <c r="A343" s="52">
        <f t="shared" si="42"/>
        <v>28</v>
      </c>
      <c r="B343" s="52" t="str">
        <f t="shared" si="41"/>
        <v/>
      </c>
      <c r="C343" s="58">
        <f t="shared" si="38"/>
        <v>5</v>
      </c>
      <c r="D343" s="58" t="str">
        <f t="shared" si="39"/>
        <v>C</v>
      </c>
      <c r="E343" s="59">
        <v>19</v>
      </c>
      <c r="F343" s="59">
        <v>27</v>
      </c>
      <c r="G343" s="59"/>
      <c r="H343" s="59">
        <v>13</v>
      </c>
      <c r="I343" s="59">
        <v>15</v>
      </c>
      <c r="J343" s="59"/>
      <c r="K343" s="61">
        <v>5</v>
      </c>
      <c r="L343" t="s">
        <v>153</v>
      </c>
    </row>
    <row r="344" spans="1:12" outlineLevel="1" x14ac:dyDescent="0.25">
      <c r="A344" s="52">
        <f t="shared" si="42"/>
        <v>28</v>
      </c>
      <c r="B344" s="52" t="str">
        <f t="shared" si="41"/>
        <v/>
      </c>
      <c r="C344" s="58">
        <f t="shared" si="38"/>
        <v>6</v>
      </c>
      <c r="D344" s="58" t="str">
        <f t="shared" si="39"/>
        <v>C</v>
      </c>
      <c r="E344" s="59">
        <v>4</v>
      </c>
      <c r="F344" s="59">
        <v>12</v>
      </c>
      <c r="G344" s="59"/>
      <c r="H344" s="59">
        <v>9</v>
      </c>
      <c r="I344" s="59">
        <v>18</v>
      </c>
      <c r="J344" s="59"/>
      <c r="K344" s="61">
        <v>6</v>
      </c>
      <c r="L344" t="s">
        <v>153</v>
      </c>
    </row>
    <row r="345" spans="1:12" outlineLevel="1" x14ac:dyDescent="0.25">
      <c r="A345" s="52">
        <f t="shared" si="42"/>
        <v>28</v>
      </c>
      <c r="B345" s="52" t="str">
        <f t="shared" si="41"/>
        <v/>
      </c>
      <c r="C345" s="58">
        <f t="shared" si="38"/>
        <v>7</v>
      </c>
      <c r="D345" s="58" t="str">
        <f t="shared" si="39"/>
        <v>C</v>
      </c>
      <c r="E345" s="59">
        <v>5</v>
      </c>
      <c r="F345" s="59">
        <v>24</v>
      </c>
      <c r="G345" s="59"/>
      <c r="H345" s="59">
        <v>8</v>
      </c>
      <c r="I345" s="59">
        <v>21</v>
      </c>
      <c r="J345" s="59"/>
      <c r="K345" s="61">
        <v>7</v>
      </c>
      <c r="L345" t="s">
        <v>153</v>
      </c>
    </row>
    <row r="346" spans="1:12" outlineLevel="1" x14ac:dyDescent="0.25">
      <c r="A346" s="52">
        <f t="shared" si="42"/>
        <v>28</v>
      </c>
      <c r="B346" s="52" t="str">
        <f t="shared" si="41"/>
        <v/>
      </c>
      <c r="C346" s="58">
        <f t="shared" si="38"/>
        <v>1</v>
      </c>
      <c r="D346" s="58" t="str">
        <f t="shared" si="39"/>
        <v>D</v>
      </c>
      <c r="E346" s="59">
        <v>11</v>
      </c>
      <c r="F346" s="59">
        <v>28</v>
      </c>
      <c r="G346" s="59"/>
      <c r="H346" s="59">
        <v>15</v>
      </c>
      <c r="I346" s="59">
        <v>20</v>
      </c>
      <c r="J346" s="59"/>
      <c r="K346" s="61">
        <v>1</v>
      </c>
      <c r="L346" t="s">
        <v>154</v>
      </c>
    </row>
    <row r="347" spans="1:12" outlineLevel="1" x14ac:dyDescent="0.25">
      <c r="A347" s="52">
        <f t="shared" si="42"/>
        <v>28</v>
      </c>
      <c r="B347" s="52" t="str">
        <f t="shared" si="41"/>
        <v/>
      </c>
      <c r="C347" s="58">
        <f t="shared" si="38"/>
        <v>2</v>
      </c>
      <c r="D347" s="58" t="str">
        <f t="shared" si="39"/>
        <v>D</v>
      </c>
      <c r="E347" s="59">
        <v>24</v>
      </c>
      <c r="F347" s="59">
        <v>26</v>
      </c>
      <c r="G347" s="59"/>
      <c r="H347" s="59">
        <v>12</v>
      </c>
      <c r="I347" s="59">
        <v>17</v>
      </c>
      <c r="J347" s="59"/>
      <c r="K347" s="61">
        <v>2</v>
      </c>
      <c r="L347" t="s">
        <v>154</v>
      </c>
    </row>
    <row r="348" spans="1:12" outlineLevel="1" x14ac:dyDescent="0.25">
      <c r="A348" s="52">
        <f t="shared" si="42"/>
        <v>28</v>
      </c>
      <c r="B348" s="52" t="str">
        <f t="shared" si="41"/>
        <v/>
      </c>
      <c r="C348" s="58">
        <f t="shared" si="38"/>
        <v>3</v>
      </c>
      <c r="D348" s="58" t="str">
        <f t="shared" si="39"/>
        <v>D</v>
      </c>
      <c r="E348" s="59">
        <v>7</v>
      </c>
      <c r="F348" s="59">
        <v>9</v>
      </c>
      <c r="G348" s="59"/>
      <c r="H348" s="59">
        <v>14</v>
      </c>
      <c r="I348" s="59">
        <v>23</v>
      </c>
      <c r="J348" s="59"/>
      <c r="K348" s="61">
        <v>3</v>
      </c>
      <c r="L348" t="s">
        <v>154</v>
      </c>
    </row>
    <row r="349" spans="1:12" outlineLevel="1" x14ac:dyDescent="0.25">
      <c r="A349" s="52">
        <f t="shared" si="42"/>
        <v>28</v>
      </c>
      <c r="B349" s="52" t="str">
        <f t="shared" si="41"/>
        <v/>
      </c>
      <c r="C349" s="58">
        <f t="shared" si="38"/>
        <v>4</v>
      </c>
      <c r="D349" s="58" t="str">
        <f t="shared" si="39"/>
        <v>D</v>
      </c>
      <c r="E349" s="59">
        <v>4</v>
      </c>
      <c r="F349" s="59">
        <v>6</v>
      </c>
      <c r="G349" s="59"/>
      <c r="H349" s="59">
        <v>3</v>
      </c>
      <c r="I349" s="59">
        <v>19</v>
      </c>
      <c r="J349" s="59"/>
      <c r="K349" s="61">
        <v>4</v>
      </c>
      <c r="L349" t="s">
        <v>154</v>
      </c>
    </row>
    <row r="350" spans="1:12" outlineLevel="1" x14ac:dyDescent="0.25">
      <c r="A350" s="52">
        <f t="shared" si="42"/>
        <v>28</v>
      </c>
      <c r="B350" s="52" t="str">
        <f t="shared" si="41"/>
        <v/>
      </c>
      <c r="C350" s="58">
        <f t="shared" si="38"/>
        <v>5</v>
      </c>
      <c r="D350" s="58" t="str">
        <f t="shared" si="39"/>
        <v>D</v>
      </c>
      <c r="E350" s="59">
        <v>2</v>
      </c>
      <c r="F350" s="59">
        <v>13</v>
      </c>
      <c r="G350" s="59"/>
      <c r="H350" s="59">
        <v>1</v>
      </c>
      <c r="I350" s="59">
        <v>21</v>
      </c>
      <c r="J350" s="59"/>
      <c r="K350" s="61">
        <v>5</v>
      </c>
      <c r="L350" t="s">
        <v>154</v>
      </c>
    </row>
    <row r="351" spans="1:12" outlineLevel="1" x14ac:dyDescent="0.25">
      <c r="A351" s="52">
        <f t="shared" si="42"/>
        <v>28</v>
      </c>
      <c r="B351" s="52" t="str">
        <f t="shared" si="41"/>
        <v/>
      </c>
      <c r="C351" s="58">
        <f t="shared" si="38"/>
        <v>6</v>
      </c>
      <c r="D351" s="58" t="str">
        <f t="shared" si="39"/>
        <v>D</v>
      </c>
      <c r="E351" s="59">
        <v>5</v>
      </c>
      <c r="F351" s="59">
        <v>10</v>
      </c>
      <c r="G351" s="59"/>
      <c r="H351" s="59">
        <v>18</v>
      </c>
      <c r="I351" s="59">
        <v>27</v>
      </c>
      <c r="J351" s="59"/>
      <c r="K351" s="61">
        <v>6</v>
      </c>
      <c r="L351" t="s">
        <v>154</v>
      </c>
    </row>
    <row r="352" spans="1:12" ht="15.75" outlineLevel="1" thickBot="1" x14ac:dyDescent="0.3">
      <c r="A352" s="52">
        <f t="shared" si="42"/>
        <v>28</v>
      </c>
      <c r="B352" s="52" t="str">
        <f t="shared" si="41"/>
        <v/>
      </c>
      <c r="C352" s="58">
        <f t="shared" si="38"/>
        <v>7</v>
      </c>
      <c r="D352" s="58" t="str">
        <f t="shared" si="39"/>
        <v>D</v>
      </c>
      <c r="E352" s="59">
        <v>22</v>
      </c>
      <c r="F352" s="59">
        <v>25</v>
      </c>
      <c r="G352" s="59"/>
      <c r="H352" s="59">
        <v>8</v>
      </c>
      <c r="I352" s="59">
        <v>16</v>
      </c>
      <c r="J352" s="59"/>
      <c r="K352" s="61">
        <v>7</v>
      </c>
      <c r="L352" t="s">
        <v>154</v>
      </c>
    </row>
    <row r="353" spans="1:13" ht="15.75" outlineLevel="1" thickTop="1" x14ac:dyDescent="0.25">
      <c r="A353" s="64">
        <v>29</v>
      </c>
      <c r="B353" s="64" t="str">
        <f t="shared" si="41"/>
        <v/>
      </c>
      <c r="C353" s="62">
        <f t="shared" si="38"/>
        <v>1</v>
      </c>
      <c r="D353" s="62" t="str">
        <f t="shared" si="39"/>
        <v>A</v>
      </c>
      <c r="E353" s="63">
        <v>13</v>
      </c>
      <c r="F353" s="63">
        <v>17</v>
      </c>
      <c r="G353" s="63"/>
      <c r="H353" s="63">
        <v>21</v>
      </c>
      <c r="I353" s="63">
        <v>28</v>
      </c>
      <c r="J353" s="63"/>
      <c r="K353" s="61">
        <v>1</v>
      </c>
      <c r="L353" t="s">
        <v>151</v>
      </c>
      <c r="M353" s="186" t="s">
        <v>281</v>
      </c>
    </row>
    <row r="354" spans="1:13" outlineLevel="1" x14ac:dyDescent="0.25">
      <c r="A354" s="64">
        <f>A353</f>
        <v>29</v>
      </c>
      <c r="B354" s="64" t="str">
        <f t="shared" si="41"/>
        <v/>
      </c>
      <c r="C354" s="62">
        <f t="shared" si="38"/>
        <v>2</v>
      </c>
      <c r="D354" s="62" t="str">
        <f t="shared" si="39"/>
        <v>A</v>
      </c>
      <c r="E354" s="63">
        <v>10</v>
      </c>
      <c r="F354" s="63">
        <v>22</v>
      </c>
      <c r="G354" s="63"/>
      <c r="H354" s="63">
        <v>8</v>
      </c>
      <c r="I354" s="63">
        <v>26</v>
      </c>
      <c r="J354" s="63"/>
      <c r="K354" s="61">
        <v>2</v>
      </c>
      <c r="L354" t="s">
        <v>151</v>
      </c>
    </row>
    <row r="355" spans="1:13" outlineLevel="1" x14ac:dyDescent="0.25">
      <c r="A355" s="64">
        <f>A354</f>
        <v>29</v>
      </c>
      <c r="B355" s="64" t="str">
        <f t="shared" si="41"/>
        <v/>
      </c>
      <c r="C355" s="62">
        <f t="shared" si="38"/>
        <v>3</v>
      </c>
      <c r="D355" s="62" t="str">
        <f t="shared" si="39"/>
        <v>A</v>
      </c>
      <c r="E355" s="63">
        <v>3</v>
      </c>
      <c r="F355" s="63">
        <v>19</v>
      </c>
      <c r="G355" s="63"/>
      <c r="H355" s="63">
        <v>6</v>
      </c>
      <c r="I355" s="63">
        <v>20</v>
      </c>
      <c r="J355" s="63"/>
      <c r="K355" s="61">
        <v>3</v>
      </c>
      <c r="L355" t="s">
        <v>151</v>
      </c>
    </row>
    <row r="356" spans="1:13" outlineLevel="1" x14ac:dyDescent="0.25">
      <c r="A356" s="64">
        <f t="shared" ref="A356:A380" si="43">A355</f>
        <v>29</v>
      </c>
      <c r="B356" s="64" t="str">
        <f t="shared" si="41"/>
        <v/>
      </c>
      <c r="C356" s="62">
        <f t="shared" si="38"/>
        <v>4</v>
      </c>
      <c r="D356" s="62" t="str">
        <f t="shared" si="39"/>
        <v>A</v>
      </c>
      <c r="E356" s="63">
        <v>23</v>
      </c>
      <c r="F356" s="63">
        <v>24</v>
      </c>
      <c r="G356" s="63"/>
      <c r="H356" s="63">
        <v>15</v>
      </c>
      <c r="I356" s="63">
        <v>29</v>
      </c>
      <c r="J356" s="63"/>
      <c r="K356" s="61">
        <v>4</v>
      </c>
      <c r="L356" t="s">
        <v>151</v>
      </c>
    </row>
    <row r="357" spans="1:13" outlineLevel="1" x14ac:dyDescent="0.25">
      <c r="A357" s="64">
        <f t="shared" si="43"/>
        <v>29</v>
      </c>
      <c r="B357" s="64" t="str">
        <f t="shared" si="41"/>
        <v/>
      </c>
      <c r="C357" s="62">
        <f t="shared" si="38"/>
        <v>5</v>
      </c>
      <c r="D357" s="62" t="str">
        <f t="shared" si="39"/>
        <v>A</v>
      </c>
      <c r="E357" s="63">
        <v>14</v>
      </c>
      <c r="F357" s="63">
        <v>9</v>
      </c>
      <c r="G357" s="63"/>
      <c r="H357" s="63">
        <v>1</v>
      </c>
      <c r="I357" s="63">
        <v>27</v>
      </c>
      <c r="J357" s="63"/>
      <c r="K357" s="61">
        <v>5</v>
      </c>
      <c r="L357" t="s">
        <v>151</v>
      </c>
    </row>
    <row r="358" spans="1:13" outlineLevel="1" x14ac:dyDescent="0.25">
      <c r="A358" s="64">
        <f t="shared" si="43"/>
        <v>29</v>
      </c>
      <c r="B358" s="64" t="str">
        <f t="shared" si="41"/>
        <v/>
      </c>
      <c r="C358" s="62">
        <f t="shared" ref="C358:C421" si="44">K358</f>
        <v>6</v>
      </c>
      <c r="D358" s="62" t="str">
        <f t="shared" ref="D358:D421" si="45">IF(C358="","",L358)</f>
        <v>A</v>
      </c>
      <c r="E358" s="63">
        <v>5</v>
      </c>
      <c r="F358" s="63">
        <v>12</v>
      </c>
      <c r="G358" s="63"/>
      <c r="H358" s="63">
        <v>16</v>
      </c>
      <c r="I358" s="63">
        <v>18</v>
      </c>
      <c r="J358" s="63"/>
      <c r="K358" s="61">
        <v>6</v>
      </c>
      <c r="L358" t="s">
        <v>151</v>
      </c>
    </row>
    <row r="359" spans="1:13" outlineLevel="1" x14ac:dyDescent="0.25">
      <c r="A359" s="64">
        <f t="shared" si="43"/>
        <v>29</v>
      </c>
      <c r="B359" s="64" t="str">
        <f t="shared" si="41"/>
        <v/>
      </c>
      <c r="C359" s="62">
        <f t="shared" si="44"/>
        <v>7</v>
      </c>
      <c r="D359" s="62" t="str">
        <f t="shared" si="45"/>
        <v>A</v>
      </c>
      <c r="E359" s="63">
        <v>2</v>
      </c>
      <c r="F359" s="63">
        <v>4</v>
      </c>
      <c r="G359" s="63">
        <v>7</v>
      </c>
      <c r="H359" s="63">
        <v>11</v>
      </c>
      <c r="I359" s="63">
        <v>25</v>
      </c>
      <c r="J359" s="63"/>
      <c r="K359" s="61">
        <v>7</v>
      </c>
      <c r="L359" t="s">
        <v>151</v>
      </c>
    </row>
    <row r="360" spans="1:13" outlineLevel="1" x14ac:dyDescent="0.25">
      <c r="A360" s="64">
        <f t="shared" si="43"/>
        <v>29</v>
      </c>
      <c r="B360" s="64" t="str">
        <f t="shared" si="41"/>
        <v/>
      </c>
      <c r="C360" s="62">
        <f t="shared" si="44"/>
        <v>1</v>
      </c>
      <c r="D360" s="62" t="str">
        <f t="shared" si="45"/>
        <v>B</v>
      </c>
      <c r="E360" s="63">
        <v>14</v>
      </c>
      <c r="F360" s="63">
        <v>15</v>
      </c>
      <c r="G360" s="62"/>
      <c r="H360" s="63">
        <v>6</v>
      </c>
      <c r="I360" s="63">
        <v>26</v>
      </c>
      <c r="J360" s="63"/>
      <c r="K360" s="61">
        <v>1</v>
      </c>
      <c r="L360" t="s">
        <v>152</v>
      </c>
    </row>
    <row r="361" spans="1:13" outlineLevel="1" x14ac:dyDescent="0.25">
      <c r="A361" s="64">
        <f t="shared" si="43"/>
        <v>29</v>
      </c>
      <c r="B361" s="64" t="str">
        <f t="shared" si="41"/>
        <v/>
      </c>
      <c r="C361" s="62">
        <f t="shared" si="44"/>
        <v>2</v>
      </c>
      <c r="D361" s="62" t="str">
        <f t="shared" si="45"/>
        <v>B</v>
      </c>
      <c r="E361" s="63">
        <v>9</v>
      </c>
      <c r="F361" s="63">
        <v>11</v>
      </c>
      <c r="G361" s="62"/>
      <c r="H361" s="63">
        <v>5</v>
      </c>
      <c r="I361" s="63">
        <v>22</v>
      </c>
      <c r="J361" s="63"/>
      <c r="K361" s="61">
        <v>2</v>
      </c>
      <c r="L361" t="s">
        <v>152</v>
      </c>
    </row>
    <row r="362" spans="1:13" outlineLevel="1" x14ac:dyDescent="0.25">
      <c r="A362" s="64">
        <f t="shared" si="43"/>
        <v>29</v>
      </c>
      <c r="B362" s="64" t="str">
        <f t="shared" si="41"/>
        <v/>
      </c>
      <c r="C362" s="62">
        <f t="shared" si="44"/>
        <v>3</v>
      </c>
      <c r="D362" s="62" t="str">
        <f t="shared" si="45"/>
        <v>B</v>
      </c>
      <c r="E362" s="63">
        <v>4</v>
      </c>
      <c r="F362" s="63">
        <v>13</v>
      </c>
      <c r="G362" s="62"/>
      <c r="H362" s="63">
        <v>8</v>
      </c>
      <c r="I362" s="63">
        <v>25</v>
      </c>
      <c r="J362" s="63"/>
      <c r="K362" s="61">
        <v>3</v>
      </c>
      <c r="L362" t="s">
        <v>152</v>
      </c>
    </row>
    <row r="363" spans="1:13" outlineLevel="1" x14ac:dyDescent="0.25">
      <c r="A363" s="64">
        <f t="shared" si="43"/>
        <v>29</v>
      </c>
      <c r="B363" s="64" t="str">
        <f t="shared" si="41"/>
        <v/>
      </c>
      <c r="C363" s="62">
        <f t="shared" si="44"/>
        <v>4</v>
      </c>
      <c r="D363" s="62" t="str">
        <f t="shared" si="45"/>
        <v>B</v>
      </c>
      <c r="E363" s="63">
        <v>10</v>
      </c>
      <c r="F363" s="63">
        <v>28</v>
      </c>
      <c r="G363" s="62"/>
      <c r="H363" s="63">
        <v>1</v>
      </c>
      <c r="I363" s="63">
        <v>2</v>
      </c>
      <c r="J363" s="63"/>
      <c r="K363" s="61">
        <v>4</v>
      </c>
      <c r="L363" t="s">
        <v>152</v>
      </c>
    </row>
    <row r="364" spans="1:13" outlineLevel="1" x14ac:dyDescent="0.25">
      <c r="A364" s="64">
        <f t="shared" si="43"/>
        <v>29</v>
      </c>
      <c r="B364" s="64" t="str">
        <f t="shared" si="41"/>
        <v/>
      </c>
      <c r="C364" s="62">
        <f t="shared" si="44"/>
        <v>5</v>
      </c>
      <c r="D364" s="62" t="str">
        <f t="shared" si="45"/>
        <v>B</v>
      </c>
      <c r="E364" s="63">
        <v>7</v>
      </c>
      <c r="F364" s="63">
        <v>23</v>
      </c>
      <c r="G364" s="62"/>
      <c r="H364" s="63">
        <v>18</v>
      </c>
      <c r="I364" s="63">
        <v>20</v>
      </c>
      <c r="J364" s="63"/>
      <c r="K364" s="61">
        <v>5</v>
      </c>
      <c r="L364" t="s">
        <v>152</v>
      </c>
    </row>
    <row r="365" spans="1:13" outlineLevel="1" x14ac:dyDescent="0.25">
      <c r="A365" s="64">
        <f t="shared" si="43"/>
        <v>29</v>
      </c>
      <c r="B365" s="64" t="str">
        <f t="shared" si="41"/>
        <v/>
      </c>
      <c r="C365" s="62">
        <f t="shared" si="44"/>
        <v>6</v>
      </c>
      <c r="D365" s="62" t="str">
        <f t="shared" si="45"/>
        <v>B</v>
      </c>
      <c r="E365" s="63">
        <v>19</v>
      </c>
      <c r="F365" s="63">
        <v>29</v>
      </c>
      <c r="G365" s="62"/>
      <c r="H365" s="63">
        <v>16</v>
      </c>
      <c r="I365" s="63">
        <v>17</v>
      </c>
      <c r="J365" s="63"/>
      <c r="K365" s="61">
        <v>6</v>
      </c>
      <c r="L365" t="s">
        <v>152</v>
      </c>
    </row>
    <row r="366" spans="1:13" outlineLevel="1" x14ac:dyDescent="0.25">
      <c r="A366" s="64">
        <f t="shared" si="43"/>
        <v>29</v>
      </c>
      <c r="B366" s="64" t="str">
        <f t="shared" si="41"/>
        <v/>
      </c>
      <c r="C366" s="62">
        <f t="shared" si="44"/>
        <v>7</v>
      </c>
      <c r="D366" s="62" t="str">
        <f t="shared" si="45"/>
        <v>B</v>
      </c>
      <c r="E366" s="63">
        <v>24</v>
      </c>
      <c r="F366" s="63">
        <v>27</v>
      </c>
      <c r="G366" s="63">
        <v>21</v>
      </c>
      <c r="H366" s="63">
        <v>3</v>
      </c>
      <c r="I366" s="63">
        <v>12</v>
      </c>
      <c r="J366" s="63"/>
      <c r="K366" s="61">
        <v>7</v>
      </c>
      <c r="L366" t="s">
        <v>152</v>
      </c>
    </row>
    <row r="367" spans="1:13" outlineLevel="1" x14ac:dyDescent="0.25">
      <c r="A367" s="64">
        <f t="shared" si="43"/>
        <v>29</v>
      </c>
      <c r="B367" s="64" t="str">
        <f t="shared" si="41"/>
        <v/>
      </c>
      <c r="C367" s="62">
        <f t="shared" si="44"/>
        <v>1</v>
      </c>
      <c r="D367" s="62" t="str">
        <f t="shared" si="45"/>
        <v>C</v>
      </c>
      <c r="E367" s="63">
        <v>5</v>
      </c>
      <c r="F367" s="63">
        <v>13</v>
      </c>
      <c r="G367" s="62"/>
      <c r="H367" s="63">
        <v>3</v>
      </c>
      <c r="I367" s="63">
        <v>10</v>
      </c>
      <c r="J367" s="63"/>
      <c r="K367" s="61">
        <v>1</v>
      </c>
      <c r="L367" t="s">
        <v>153</v>
      </c>
    </row>
    <row r="368" spans="1:13" outlineLevel="1" x14ac:dyDescent="0.25">
      <c r="A368" s="64">
        <f t="shared" si="43"/>
        <v>29</v>
      </c>
      <c r="B368" s="64" t="str">
        <f t="shared" si="41"/>
        <v/>
      </c>
      <c r="C368" s="62">
        <f t="shared" si="44"/>
        <v>2</v>
      </c>
      <c r="D368" s="62" t="str">
        <f t="shared" si="45"/>
        <v>C</v>
      </c>
      <c r="E368" s="63">
        <v>1</v>
      </c>
      <c r="F368" s="63">
        <v>20</v>
      </c>
      <c r="G368" s="62"/>
      <c r="H368" s="63">
        <v>11</v>
      </c>
      <c r="I368" s="63">
        <v>26</v>
      </c>
      <c r="J368" s="63"/>
      <c r="K368" s="61">
        <v>2</v>
      </c>
      <c r="L368" t="s">
        <v>153</v>
      </c>
    </row>
    <row r="369" spans="1:13" outlineLevel="1" x14ac:dyDescent="0.25">
      <c r="A369" s="64">
        <f t="shared" si="43"/>
        <v>29</v>
      </c>
      <c r="B369" s="64" t="str">
        <f t="shared" si="41"/>
        <v/>
      </c>
      <c r="C369" s="62">
        <f t="shared" si="44"/>
        <v>3</v>
      </c>
      <c r="D369" s="62" t="str">
        <f t="shared" si="45"/>
        <v>C</v>
      </c>
      <c r="E369" s="63">
        <v>4</v>
      </c>
      <c r="F369" s="63">
        <v>15</v>
      </c>
      <c r="G369" s="62"/>
      <c r="H369" s="63">
        <v>18</v>
      </c>
      <c r="I369" s="63">
        <v>27</v>
      </c>
      <c r="J369" s="63"/>
      <c r="K369" s="61">
        <v>3</v>
      </c>
      <c r="L369" t="s">
        <v>153</v>
      </c>
    </row>
    <row r="370" spans="1:13" outlineLevel="1" x14ac:dyDescent="0.25">
      <c r="A370" s="64">
        <f t="shared" si="43"/>
        <v>29</v>
      </c>
      <c r="B370" s="64" t="str">
        <f t="shared" si="41"/>
        <v/>
      </c>
      <c r="C370" s="62">
        <f t="shared" si="44"/>
        <v>4</v>
      </c>
      <c r="D370" s="62" t="str">
        <f t="shared" si="45"/>
        <v>C</v>
      </c>
      <c r="E370" s="63">
        <v>2</v>
      </c>
      <c r="F370" s="63">
        <v>23</v>
      </c>
      <c r="G370" s="62"/>
      <c r="H370" s="63">
        <v>17</v>
      </c>
      <c r="I370" s="63">
        <v>22</v>
      </c>
      <c r="J370" s="63"/>
      <c r="K370" s="61">
        <v>4</v>
      </c>
      <c r="L370" t="s">
        <v>153</v>
      </c>
    </row>
    <row r="371" spans="1:13" outlineLevel="1" x14ac:dyDescent="0.25">
      <c r="A371" s="64">
        <f t="shared" si="43"/>
        <v>29</v>
      </c>
      <c r="B371" s="64" t="str">
        <f t="shared" si="41"/>
        <v/>
      </c>
      <c r="C371" s="62">
        <f t="shared" si="44"/>
        <v>5</v>
      </c>
      <c r="D371" s="62" t="str">
        <f t="shared" si="45"/>
        <v>C</v>
      </c>
      <c r="E371" s="63">
        <v>9</v>
      </c>
      <c r="F371" s="63">
        <v>28</v>
      </c>
      <c r="G371" s="62"/>
      <c r="H371" s="63">
        <v>16</v>
      </c>
      <c r="I371" s="63">
        <v>24</v>
      </c>
      <c r="J371" s="63"/>
      <c r="K371" s="61">
        <v>5</v>
      </c>
      <c r="L371" t="s">
        <v>153</v>
      </c>
    </row>
    <row r="372" spans="1:13" outlineLevel="1" x14ac:dyDescent="0.25">
      <c r="A372" s="64">
        <f t="shared" si="43"/>
        <v>29</v>
      </c>
      <c r="B372" s="64" t="str">
        <f t="shared" si="41"/>
        <v/>
      </c>
      <c r="C372" s="62">
        <f t="shared" si="44"/>
        <v>6</v>
      </c>
      <c r="D372" s="62" t="str">
        <f t="shared" si="45"/>
        <v>C</v>
      </c>
      <c r="E372" s="63">
        <v>21</v>
      </c>
      <c r="F372" s="63">
        <v>29</v>
      </c>
      <c r="G372" s="62"/>
      <c r="H372" s="63">
        <v>6</v>
      </c>
      <c r="I372" s="63">
        <v>25</v>
      </c>
      <c r="J372" s="63"/>
      <c r="K372" s="61">
        <v>6</v>
      </c>
      <c r="L372" t="s">
        <v>153</v>
      </c>
    </row>
    <row r="373" spans="1:13" outlineLevel="1" x14ac:dyDescent="0.25">
      <c r="A373" s="64">
        <f t="shared" si="43"/>
        <v>29</v>
      </c>
      <c r="B373" s="64" t="str">
        <f t="shared" si="41"/>
        <v/>
      </c>
      <c r="C373" s="62">
        <f t="shared" si="44"/>
        <v>7</v>
      </c>
      <c r="D373" s="62" t="str">
        <f t="shared" si="45"/>
        <v>C</v>
      </c>
      <c r="E373" s="63">
        <v>12</v>
      </c>
      <c r="F373" s="63">
        <v>14</v>
      </c>
      <c r="G373" s="63">
        <v>19</v>
      </c>
      <c r="H373" s="63">
        <v>7</v>
      </c>
      <c r="I373" s="63">
        <v>8</v>
      </c>
      <c r="J373" s="63"/>
      <c r="K373" s="61">
        <v>7</v>
      </c>
      <c r="L373" t="s">
        <v>153</v>
      </c>
    </row>
    <row r="374" spans="1:13" outlineLevel="1" x14ac:dyDescent="0.25">
      <c r="A374" s="64">
        <f t="shared" si="43"/>
        <v>29</v>
      </c>
      <c r="B374" s="64" t="str">
        <f t="shared" si="41"/>
        <v/>
      </c>
      <c r="C374" s="62">
        <f t="shared" si="44"/>
        <v>1</v>
      </c>
      <c r="D374" s="62" t="str">
        <f t="shared" si="45"/>
        <v>D</v>
      </c>
      <c r="E374" s="62">
        <v>7</v>
      </c>
      <c r="F374" s="62">
        <v>16</v>
      </c>
      <c r="G374" s="62"/>
      <c r="H374" s="62">
        <v>10</v>
      </c>
      <c r="I374" s="62">
        <v>25</v>
      </c>
      <c r="J374" s="63"/>
      <c r="K374" s="61">
        <v>1</v>
      </c>
      <c r="L374" t="s">
        <v>154</v>
      </c>
    </row>
    <row r="375" spans="1:13" outlineLevel="1" x14ac:dyDescent="0.25">
      <c r="A375" s="64">
        <f t="shared" si="43"/>
        <v>29</v>
      </c>
      <c r="B375" s="64" t="str">
        <f t="shared" si="41"/>
        <v/>
      </c>
      <c r="C375" s="62">
        <f t="shared" si="44"/>
        <v>2</v>
      </c>
      <c r="D375" s="62" t="str">
        <f t="shared" si="45"/>
        <v>D</v>
      </c>
      <c r="E375" s="62">
        <v>6</v>
      </c>
      <c r="F375" s="62">
        <v>27</v>
      </c>
      <c r="G375" s="62"/>
      <c r="H375" s="62">
        <v>8</v>
      </c>
      <c r="I375" s="62">
        <v>9</v>
      </c>
      <c r="J375" s="63"/>
      <c r="K375" s="61">
        <v>2</v>
      </c>
      <c r="L375" t="s">
        <v>154</v>
      </c>
    </row>
    <row r="376" spans="1:13" outlineLevel="1" x14ac:dyDescent="0.25">
      <c r="A376" s="64">
        <f t="shared" si="43"/>
        <v>29</v>
      </c>
      <c r="B376" s="64" t="str">
        <f t="shared" si="41"/>
        <v/>
      </c>
      <c r="C376" s="62">
        <f t="shared" si="44"/>
        <v>3</v>
      </c>
      <c r="D376" s="62" t="str">
        <f t="shared" si="45"/>
        <v>D</v>
      </c>
      <c r="E376" s="62">
        <v>22</v>
      </c>
      <c r="F376" s="62">
        <v>24</v>
      </c>
      <c r="G376" s="62"/>
      <c r="H376" s="62">
        <v>13</v>
      </c>
      <c r="I376" s="62">
        <v>18</v>
      </c>
      <c r="J376" s="63"/>
      <c r="K376" s="61">
        <v>3</v>
      </c>
      <c r="L376" t="s">
        <v>154</v>
      </c>
    </row>
    <row r="377" spans="1:13" outlineLevel="1" x14ac:dyDescent="0.25">
      <c r="A377" s="64">
        <f t="shared" si="43"/>
        <v>29</v>
      </c>
      <c r="B377" s="64" t="str">
        <f t="shared" si="41"/>
        <v/>
      </c>
      <c r="C377" s="62">
        <f t="shared" si="44"/>
        <v>4</v>
      </c>
      <c r="D377" s="62" t="str">
        <f t="shared" si="45"/>
        <v>D</v>
      </c>
      <c r="E377" s="62">
        <v>5</v>
      </c>
      <c r="F377" s="62">
        <v>29</v>
      </c>
      <c r="G377" s="62"/>
      <c r="H377" s="62">
        <v>2</v>
      </c>
      <c r="I377" s="62">
        <v>26</v>
      </c>
      <c r="J377" s="63"/>
      <c r="K377" s="61">
        <v>4</v>
      </c>
      <c r="L377" t="s">
        <v>154</v>
      </c>
    </row>
    <row r="378" spans="1:13" outlineLevel="1" x14ac:dyDescent="0.25">
      <c r="A378" s="64">
        <f t="shared" si="43"/>
        <v>29</v>
      </c>
      <c r="B378" s="64" t="str">
        <f t="shared" si="41"/>
        <v/>
      </c>
      <c r="C378" s="62">
        <f t="shared" si="44"/>
        <v>5</v>
      </c>
      <c r="D378" s="62" t="str">
        <f t="shared" si="45"/>
        <v>D</v>
      </c>
      <c r="E378" s="62">
        <v>4</v>
      </c>
      <c r="F378" s="62">
        <v>17</v>
      </c>
      <c r="G378" s="62"/>
      <c r="H378" s="62">
        <v>1</v>
      </c>
      <c r="I378" s="62">
        <v>3</v>
      </c>
      <c r="J378" s="63"/>
      <c r="K378" s="61">
        <v>5</v>
      </c>
      <c r="L378" t="s">
        <v>154</v>
      </c>
    </row>
    <row r="379" spans="1:13" outlineLevel="1" x14ac:dyDescent="0.25">
      <c r="A379" s="64">
        <f t="shared" si="43"/>
        <v>29</v>
      </c>
      <c r="B379" s="64" t="str">
        <f t="shared" si="41"/>
        <v/>
      </c>
      <c r="C379" s="62">
        <f t="shared" si="44"/>
        <v>6</v>
      </c>
      <c r="D379" s="62" t="str">
        <f t="shared" si="45"/>
        <v>D</v>
      </c>
      <c r="E379" s="62">
        <v>12</v>
      </c>
      <c r="F379" s="62">
        <v>28</v>
      </c>
      <c r="G379" s="62"/>
      <c r="H379" s="62">
        <v>15</v>
      </c>
      <c r="I379" s="62">
        <v>20</v>
      </c>
      <c r="J379" s="63"/>
      <c r="K379" s="61">
        <v>6</v>
      </c>
      <c r="L379" t="s">
        <v>154</v>
      </c>
    </row>
    <row r="380" spans="1:13" ht="15.75" outlineLevel="1" thickBot="1" x14ac:dyDescent="0.3">
      <c r="A380" s="64">
        <f t="shared" si="43"/>
        <v>29</v>
      </c>
      <c r="B380" s="64" t="str">
        <f t="shared" si="41"/>
        <v/>
      </c>
      <c r="C380" s="62">
        <f t="shared" si="44"/>
        <v>7</v>
      </c>
      <c r="D380" s="62" t="str">
        <f t="shared" si="45"/>
        <v>D</v>
      </c>
      <c r="E380" s="62">
        <v>14</v>
      </c>
      <c r="F380" s="62">
        <v>19</v>
      </c>
      <c r="G380" s="62">
        <v>23</v>
      </c>
      <c r="H380" s="62">
        <v>11</v>
      </c>
      <c r="I380" s="62">
        <v>21</v>
      </c>
      <c r="J380" s="63"/>
      <c r="K380" s="61">
        <v>7</v>
      </c>
      <c r="L380" t="s">
        <v>154</v>
      </c>
    </row>
    <row r="381" spans="1:13" ht="15.75" outlineLevel="1" thickTop="1" x14ac:dyDescent="0.25">
      <c r="A381" s="52">
        <v>30</v>
      </c>
      <c r="B381" s="52" t="str">
        <f t="shared" si="41"/>
        <v/>
      </c>
      <c r="C381" s="58">
        <f t="shared" si="44"/>
        <v>1</v>
      </c>
      <c r="D381" s="58" t="str">
        <f t="shared" si="45"/>
        <v>A</v>
      </c>
      <c r="E381" s="59">
        <v>14</v>
      </c>
      <c r="F381" s="59">
        <v>24</v>
      </c>
      <c r="G381" s="59"/>
      <c r="H381" s="59">
        <v>5</v>
      </c>
      <c r="I381" s="59">
        <v>7</v>
      </c>
      <c r="J381" s="59"/>
      <c r="K381" s="61">
        <v>1</v>
      </c>
      <c r="L381" t="s">
        <v>151</v>
      </c>
      <c r="M381" s="186" t="s">
        <v>281</v>
      </c>
    </row>
    <row r="382" spans="1:13" outlineLevel="1" x14ac:dyDescent="0.25">
      <c r="A382" s="52">
        <f>A381</f>
        <v>30</v>
      </c>
      <c r="B382" s="52" t="str">
        <f t="shared" si="41"/>
        <v/>
      </c>
      <c r="C382" s="58">
        <f t="shared" si="44"/>
        <v>2</v>
      </c>
      <c r="D382" s="58" t="str">
        <f t="shared" si="45"/>
        <v>A</v>
      </c>
      <c r="E382" s="59">
        <v>10</v>
      </c>
      <c r="F382" s="59">
        <v>11</v>
      </c>
      <c r="G382" s="59"/>
      <c r="H382" s="59">
        <v>15</v>
      </c>
      <c r="I382" s="59">
        <v>20</v>
      </c>
      <c r="J382" s="59"/>
      <c r="K382" s="61">
        <v>2</v>
      </c>
      <c r="L382" t="s">
        <v>151</v>
      </c>
    </row>
    <row r="383" spans="1:13" outlineLevel="1" x14ac:dyDescent="0.25">
      <c r="A383" s="52">
        <f t="shared" ref="A383:A446" si="46">A382</f>
        <v>30</v>
      </c>
      <c r="B383" s="52" t="str">
        <f t="shared" si="41"/>
        <v/>
      </c>
      <c r="C383" s="58">
        <f t="shared" si="44"/>
        <v>3</v>
      </c>
      <c r="D383" s="58" t="str">
        <f t="shared" si="45"/>
        <v>A</v>
      </c>
      <c r="E383" s="59">
        <v>12</v>
      </c>
      <c r="F383" s="59">
        <v>18</v>
      </c>
      <c r="G383" s="59"/>
      <c r="H383" s="59">
        <v>3</v>
      </c>
      <c r="I383" s="59">
        <v>13</v>
      </c>
      <c r="J383" s="59"/>
      <c r="K383" s="61">
        <v>3</v>
      </c>
      <c r="L383" t="s">
        <v>151</v>
      </c>
    </row>
    <row r="384" spans="1:13" outlineLevel="1" x14ac:dyDescent="0.25">
      <c r="A384" s="52">
        <f t="shared" si="46"/>
        <v>30</v>
      </c>
      <c r="B384" s="52" t="str">
        <f t="shared" si="41"/>
        <v/>
      </c>
      <c r="C384" s="58">
        <f t="shared" si="44"/>
        <v>4</v>
      </c>
      <c r="D384" s="58" t="str">
        <f t="shared" si="45"/>
        <v>A</v>
      </c>
      <c r="E384" s="59">
        <v>2</v>
      </c>
      <c r="F384" s="59">
        <v>23</v>
      </c>
      <c r="G384" s="59"/>
      <c r="H384" s="59">
        <v>26</v>
      </c>
      <c r="I384" s="59">
        <v>27</v>
      </c>
      <c r="J384" s="59"/>
      <c r="K384" s="61">
        <v>4</v>
      </c>
      <c r="L384" t="s">
        <v>151</v>
      </c>
    </row>
    <row r="385" spans="1:12" outlineLevel="1" x14ac:dyDescent="0.25">
      <c r="A385" s="52">
        <f t="shared" si="46"/>
        <v>30</v>
      </c>
      <c r="B385" s="52" t="str">
        <f t="shared" si="41"/>
        <v/>
      </c>
      <c r="C385" s="58">
        <f t="shared" si="44"/>
        <v>5</v>
      </c>
      <c r="D385" s="58" t="str">
        <f t="shared" si="45"/>
        <v>A</v>
      </c>
      <c r="E385" s="59">
        <v>16</v>
      </c>
      <c r="F385" s="59">
        <v>19</v>
      </c>
      <c r="G385" s="59"/>
      <c r="H385" s="59">
        <v>17</v>
      </c>
      <c r="I385" s="59">
        <v>29</v>
      </c>
      <c r="J385" s="59"/>
      <c r="K385" s="61">
        <v>5</v>
      </c>
      <c r="L385" t="s">
        <v>151</v>
      </c>
    </row>
    <row r="386" spans="1:12" outlineLevel="1" x14ac:dyDescent="0.25">
      <c r="A386" s="52">
        <f t="shared" si="46"/>
        <v>30</v>
      </c>
      <c r="B386" s="52" t="str">
        <f t="shared" si="41"/>
        <v/>
      </c>
      <c r="C386" s="58">
        <f t="shared" si="44"/>
        <v>6</v>
      </c>
      <c r="D386" s="58" t="str">
        <f t="shared" si="45"/>
        <v>A</v>
      </c>
      <c r="E386" s="59">
        <v>1</v>
      </c>
      <c r="F386" s="59">
        <v>30</v>
      </c>
      <c r="G386" s="59"/>
      <c r="H386" s="59">
        <v>4</v>
      </c>
      <c r="I386" s="59">
        <v>6</v>
      </c>
      <c r="J386" s="59"/>
      <c r="K386" s="61">
        <v>6</v>
      </c>
      <c r="L386" t="s">
        <v>151</v>
      </c>
    </row>
    <row r="387" spans="1:12" outlineLevel="1" x14ac:dyDescent="0.25">
      <c r="A387" s="52">
        <f t="shared" si="46"/>
        <v>30</v>
      </c>
      <c r="B387" s="52" t="str">
        <f t="shared" si="41"/>
        <v/>
      </c>
      <c r="C387" s="58">
        <f t="shared" si="44"/>
        <v>7</v>
      </c>
      <c r="D387" s="58" t="str">
        <f t="shared" si="45"/>
        <v>A</v>
      </c>
      <c r="E387" s="59">
        <v>9</v>
      </c>
      <c r="F387" s="59">
        <v>22</v>
      </c>
      <c r="G387" s="59">
        <v>28</v>
      </c>
      <c r="H387" s="59">
        <v>8</v>
      </c>
      <c r="I387" s="59">
        <v>21</v>
      </c>
      <c r="J387" s="59">
        <v>25</v>
      </c>
      <c r="K387" s="61">
        <v>7</v>
      </c>
      <c r="L387" t="s">
        <v>151</v>
      </c>
    </row>
    <row r="388" spans="1:12" outlineLevel="1" x14ac:dyDescent="0.25">
      <c r="A388" s="52">
        <f t="shared" si="46"/>
        <v>30</v>
      </c>
      <c r="B388" s="52" t="str">
        <f t="shared" si="41"/>
        <v/>
      </c>
      <c r="C388" s="58">
        <f t="shared" si="44"/>
        <v>1</v>
      </c>
      <c r="D388" s="58" t="str">
        <f t="shared" si="45"/>
        <v>B</v>
      </c>
      <c r="E388" s="59">
        <v>14</v>
      </c>
      <c r="F388" s="59">
        <v>26</v>
      </c>
      <c r="G388" s="59"/>
      <c r="H388" s="59">
        <v>4</v>
      </c>
      <c r="I388" s="59">
        <v>22</v>
      </c>
      <c r="J388" s="59"/>
      <c r="K388" s="61">
        <v>1</v>
      </c>
      <c r="L388" t="s">
        <v>152</v>
      </c>
    </row>
    <row r="389" spans="1:12" outlineLevel="1" x14ac:dyDescent="0.25">
      <c r="A389" s="52">
        <f t="shared" si="46"/>
        <v>30</v>
      </c>
      <c r="B389" s="52" t="str">
        <f t="shared" ref="B389:B452" si="47">IF(A389&lt;&gt;$B$3,"",$B$3&amp;"-"&amp;D389&amp;"-"&amp;C389)</f>
        <v/>
      </c>
      <c r="C389" s="58">
        <f t="shared" si="44"/>
        <v>2</v>
      </c>
      <c r="D389" s="58" t="str">
        <f t="shared" si="45"/>
        <v>B</v>
      </c>
      <c r="E389" s="59">
        <v>16</v>
      </c>
      <c r="F389" s="59">
        <v>25</v>
      </c>
      <c r="G389" s="59"/>
      <c r="H389" s="59">
        <v>6</v>
      </c>
      <c r="I389" s="59">
        <v>27</v>
      </c>
      <c r="J389" s="59"/>
      <c r="K389" s="61">
        <v>2</v>
      </c>
      <c r="L389" t="s">
        <v>152</v>
      </c>
    </row>
    <row r="390" spans="1:12" outlineLevel="1" x14ac:dyDescent="0.25">
      <c r="A390" s="52">
        <f t="shared" si="46"/>
        <v>30</v>
      </c>
      <c r="B390" s="52" t="str">
        <f t="shared" si="47"/>
        <v/>
      </c>
      <c r="C390" s="58">
        <f t="shared" si="44"/>
        <v>3</v>
      </c>
      <c r="D390" s="58" t="str">
        <f t="shared" si="45"/>
        <v>B</v>
      </c>
      <c r="E390" s="59">
        <v>13</v>
      </c>
      <c r="F390" s="59">
        <v>19</v>
      </c>
      <c r="G390" s="59"/>
      <c r="H390" s="59">
        <v>20</v>
      </c>
      <c r="I390" s="59">
        <v>30</v>
      </c>
      <c r="J390" s="59"/>
      <c r="K390" s="61">
        <v>3</v>
      </c>
      <c r="L390" t="s">
        <v>152</v>
      </c>
    </row>
    <row r="391" spans="1:12" outlineLevel="1" x14ac:dyDescent="0.25">
      <c r="A391" s="52">
        <f t="shared" si="46"/>
        <v>30</v>
      </c>
      <c r="B391" s="52" t="str">
        <f t="shared" si="47"/>
        <v/>
      </c>
      <c r="C391" s="58">
        <f t="shared" si="44"/>
        <v>4</v>
      </c>
      <c r="D391" s="58" t="str">
        <f t="shared" si="45"/>
        <v>B</v>
      </c>
      <c r="E391" s="59">
        <v>2</v>
      </c>
      <c r="F391" s="59">
        <v>29</v>
      </c>
      <c r="G391" s="59"/>
      <c r="H391" s="59">
        <v>8</v>
      </c>
      <c r="I391" s="59">
        <v>12</v>
      </c>
      <c r="J391" s="59"/>
      <c r="K391" s="61">
        <v>4</v>
      </c>
      <c r="L391" t="s">
        <v>152</v>
      </c>
    </row>
    <row r="392" spans="1:12" outlineLevel="1" x14ac:dyDescent="0.25">
      <c r="A392" s="52">
        <f t="shared" si="46"/>
        <v>30</v>
      </c>
      <c r="B392" s="52" t="str">
        <f t="shared" si="47"/>
        <v/>
      </c>
      <c r="C392" s="58">
        <f t="shared" si="44"/>
        <v>5</v>
      </c>
      <c r="D392" s="58" t="str">
        <f t="shared" si="45"/>
        <v>B</v>
      </c>
      <c r="E392" s="59">
        <v>10</v>
      </c>
      <c r="F392" s="59">
        <v>18</v>
      </c>
      <c r="G392" s="59"/>
      <c r="H392" s="59">
        <v>9</v>
      </c>
      <c r="I392" s="59">
        <v>24</v>
      </c>
      <c r="J392" s="59"/>
      <c r="K392" s="61">
        <v>5</v>
      </c>
      <c r="L392" t="s">
        <v>152</v>
      </c>
    </row>
    <row r="393" spans="1:12" outlineLevel="1" x14ac:dyDescent="0.25">
      <c r="A393" s="52">
        <f t="shared" si="46"/>
        <v>30</v>
      </c>
      <c r="B393" s="52" t="str">
        <f t="shared" si="47"/>
        <v/>
      </c>
      <c r="C393" s="58">
        <f t="shared" si="44"/>
        <v>6</v>
      </c>
      <c r="D393" s="58" t="str">
        <f t="shared" si="45"/>
        <v>B</v>
      </c>
      <c r="E393" s="59">
        <v>7</v>
      </c>
      <c r="F393" s="59">
        <v>28</v>
      </c>
      <c r="G393" s="59"/>
      <c r="H393" s="59">
        <v>17</v>
      </c>
      <c r="I393" s="59">
        <v>21</v>
      </c>
      <c r="J393" s="59"/>
      <c r="K393" s="61">
        <v>6</v>
      </c>
      <c r="L393" t="s">
        <v>152</v>
      </c>
    </row>
    <row r="394" spans="1:12" outlineLevel="1" x14ac:dyDescent="0.25">
      <c r="A394" s="52">
        <f t="shared" si="46"/>
        <v>30</v>
      </c>
      <c r="B394" s="52" t="str">
        <f t="shared" si="47"/>
        <v/>
      </c>
      <c r="C394" s="58">
        <f t="shared" si="44"/>
        <v>7</v>
      </c>
      <c r="D394" s="58" t="str">
        <f t="shared" si="45"/>
        <v>B</v>
      </c>
      <c r="E394" s="59">
        <v>3</v>
      </c>
      <c r="F394" s="59">
        <v>11</v>
      </c>
      <c r="G394" s="59">
        <v>23</v>
      </c>
      <c r="H394" s="59">
        <v>1</v>
      </c>
      <c r="I394" s="59">
        <v>5</v>
      </c>
      <c r="J394" s="59">
        <v>15</v>
      </c>
      <c r="K394" s="61">
        <v>7</v>
      </c>
      <c r="L394" t="s">
        <v>152</v>
      </c>
    </row>
    <row r="395" spans="1:12" outlineLevel="1" x14ac:dyDescent="0.25">
      <c r="A395" s="52">
        <f t="shared" si="46"/>
        <v>30</v>
      </c>
      <c r="B395" s="52" t="str">
        <f t="shared" si="47"/>
        <v/>
      </c>
      <c r="C395" s="58">
        <f t="shared" si="44"/>
        <v>1</v>
      </c>
      <c r="D395" s="58" t="str">
        <f t="shared" si="45"/>
        <v>C</v>
      </c>
      <c r="E395" s="59">
        <v>7</v>
      </c>
      <c r="F395" s="59">
        <v>8</v>
      </c>
      <c r="G395" s="59"/>
      <c r="H395" s="59">
        <v>6</v>
      </c>
      <c r="I395" s="59">
        <v>11</v>
      </c>
      <c r="J395" s="59"/>
      <c r="K395" s="61">
        <v>1</v>
      </c>
      <c r="L395" t="s">
        <v>153</v>
      </c>
    </row>
    <row r="396" spans="1:12" outlineLevel="1" x14ac:dyDescent="0.25">
      <c r="A396" s="52">
        <f t="shared" si="46"/>
        <v>30</v>
      </c>
      <c r="B396" s="52" t="str">
        <f t="shared" si="47"/>
        <v/>
      </c>
      <c r="C396" s="58">
        <f t="shared" si="44"/>
        <v>2</v>
      </c>
      <c r="D396" s="58" t="str">
        <f t="shared" si="45"/>
        <v>C</v>
      </c>
      <c r="E396" s="59">
        <v>1</v>
      </c>
      <c r="F396" s="59">
        <v>10</v>
      </c>
      <c r="G396" s="59"/>
      <c r="H396" s="59">
        <v>2</v>
      </c>
      <c r="I396" s="59">
        <v>25</v>
      </c>
      <c r="J396" s="59"/>
      <c r="K396" s="61">
        <v>2</v>
      </c>
      <c r="L396" t="s">
        <v>153</v>
      </c>
    </row>
    <row r="397" spans="1:12" outlineLevel="1" x14ac:dyDescent="0.25">
      <c r="A397" s="52">
        <f t="shared" si="46"/>
        <v>30</v>
      </c>
      <c r="B397" s="52" t="str">
        <f t="shared" si="47"/>
        <v/>
      </c>
      <c r="C397" s="58">
        <f t="shared" si="44"/>
        <v>3</v>
      </c>
      <c r="D397" s="58" t="str">
        <f t="shared" si="45"/>
        <v>C</v>
      </c>
      <c r="E397" s="59">
        <v>20</v>
      </c>
      <c r="F397" s="59">
        <v>22</v>
      </c>
      <c r="G397" s="59"/>
      <c r="H397" s="59">
        <v>12</v>
      </c>
      <c r="I397" s="59">
        <v>27</v>
      </c>
      <c r="J397" s="59"/>
      <c r="K397" s="61">
        <v>3</v>
      </c>
      <c r="L397" t="s">
        <v>153</v>
      </c>
    </row>
    <row r="398" spans="1:12" outlineLevel="1" x14ac:dyDescent="0.25">
      <c r="A398" s="52">
        <f t="shared" si="46"/>
        <v>30</v>
      </c>
      <c r="B398" s="52" t="str">
        <f t="shared" si="47"/>
        <v/>
      </c>
      <c r="C398" s="58">
        <f t="shared" si="44"/>
        <v>4</v>
      </c>
      <c r="D398" s="58" t="str">
        <f t="shared" si="45"/>
        <v>C</v>
      </c>
      <c r="E398" s="59">
        <v>9</v>
      </c>
      <c r="F398" s="59">
        <v>29</v>
      </c>
      <c r="G398" s="59"/>
      <c r="H398" s="59">
        <v>23</v>
      </c>
      <c r="I398" s="59">
        <v>30</v>
      </c>
      <c r="J398" s="59"/>
      <c r="K398" s="61">
        <v>4</v>
      </c>
      <c r="L398" t="s">
        <v>153</v>
      </c>
    </row>
    <row r="399" spans="1:12" outlineLevel="1" x14ac:dyDescent="0.25">
      <c r="A399" s="52">
        <f t="shared" si="46"/>
        <v>30</v>
      </c>
      <c r="B399" s="52" t="str">
        <f t="shared" si="47"/>
        <v/>
      </c>
      <c r="C399" s="58">
        <f t="shared" si="44"/>
        <v>5</v>
      </c>
      <c r="D399" s="58" t="str">
        <f t="shared" si="45"/>
        <v>C</v>
      </c>
      <c r="E399" s="59">
        <v>13</v>
      </c>
      <c r="F399" s="59">
        <v>15</v>
      </c>
      <c r="G399" s="59"/>
      <c r="H399" s="59">
        <v>5</v>
      </c>
      <c r="I399" s="59">
        <v>28</v>
      </c>
      <c r="J399" s="59"/>
      <c r="K399" s="61">
        <v>5</v>
      </c>
      <c r="L399" t="s">
        <v>153</v>
      </c>
    </row>
    <row r="400" spans="1:12" outlineLevel="1" x14ac:dyDescent="0.25">
      <c r="A400" s="52">
        <f t="shared" si="46"/>
        <v>30</v>
      </c>
      <c r="B400" s="52" t="str">
        <f t="shared" si="47"/>
        <v/>
      </c>
      <c r="C400" s="58">
        <f t="shared" si="44"/>
        <v>6</v>
      </c>
      <c r="D400" s="58" t="str">
        <f t="shared" si="45"/>
        <v>C</v>
      </c>
      <c r="E400" s="59">
        <v>3</v>
      </c>
      <c r="F400" s="59">
        <v>17</v>
      </c>
      <c r="G400" s="59"/>
      <c r="H400" s="59">
        <v>21</v>
      </c>
      <c r="I400" s="59">
        <v>24</v>
      </c>
      <c r="J400" s="59"/>
      <c r="K400" s="61">
        <v>6</v>
      </c>
      <c r="L400" t="s">
        <v>153</v>
      </c>
    </row>
    <row r="401" spans="1:13" outlineLevel="1" x14ac:dyDescent="0.25">
      <c r="A401" s="52">
        <f t="shared" si="46"/>
        <v>30</v>
      </c>
      <c r="B401" s="52" t="str">
        <f t="shared" si="47"/>
        <v/>
      </c>
      <c r="C401" s="58">
        <f t="shared" si="44"/>
        <v>7</v>
      </c>
      <c r="D401" s="58" t="str">
        <f t="shared" si="45"/>
        <v>C</v>
      </c>
      <c r="E401" s="59">
        <v>4</v>
      </c>
      <c r="F401" s="59">
        <v>14</v>
      </c>
      <c r="G401" s="59">
        <v>16</v>
      </c>
      <c r="H401" s="59">
        <v>26</v>
      </c>
      <c r="I401" s="59">
        <v>18</v>
      </c>
      <c r="J401" s="59">
        <v>19</v>
      </c>
      <c r="K401" s="61">
        <v>7</v>
      </c>
      <c r="L401" t="s">
        <v>153</v>
      </c>
    </row>
    <row r="402" spans="1:13" outlineLevel="1" x14ac:dyDescent="0.25">
      <c r="A402" s="52">
        <f t="shared" si="46"/>
        <v>30</v>
      </c>
      <c r="B402" s="52" t="str">
        <f t="shared" si="47"/>
        <v/>
      </c>
      <c r="C402" s="58">
        <f t="shared" si="44"/>
        <v>1</v>
      </c>
      <c r="D402" s="58" t="str">
        <f t="shared" si="45"/>
        <v>D</v>
      </c>
      <c r="E402" s="58">
        <v>19</v>
      </c>
      <c r="F402" s="58">
        <v>23</v>
      </c>
      <c r="G402" s="58"/>
      <c r="H402" s="58">
        <v>8</v>
      </c>
      <c r="I402" s="58">
        <v>10</v>
      </c>
      <c r="J402" s="58"/>
      <c r="K402" s="61">
        <v>1</v>
      </c>
      <c r="L402" t="s">
        <v>154</v>
      </c>
    </row>
    <row r="403" spans="1:13" outlineLevel="1" x14ac:dyDescent="0.25">
      <c r="A403" s="52">
        <f t="shared" si="46"/>
        <v>30</v>
      </c>
      <c r="B403" s="52" t="str">
        <f t="shared" si="47"/>
        <v/>
      </c>
      <c r="C403" s="58">
        <f t="shared" si="44"/>
        <v>2</v>
      </c>
      <c r="D403" s="58" t="str">
        <f t="shared" si="45"/>
        <v>D</v>
      </c>
      <c r="E403" s="58">
        <v>4</v>
      </c>
      <c r="F403" s="58">
        <v>7</v>
      </c>
      <c r="G403" s="58"/>
      <c r="H403" s="58">
        <v>21</v>
      </c>
      <c r="I403" s="58">
        <v>27</v>
      </c>
      <c r="J403" s="58"/>
      <c r="K403" s="61">
        <v>2</v>
      </c>
      <c r="L403" t="s">
        <v>154</v>
      </c>
    </row>
    <row r="404" spans="1:13" outlineLevel="1" x14ac:dyDescent="0.25">
      <c r="A404" s="52">
        <f t="shared" si="46"/>
        <v>30</v>
      </c>
      <c r="B404" s="52" t="str">
        <f t="shared" si="47"/>
        <v/>
      </c>
      <c r="C404" s="58">
        <f t="shared" si="44"/>
        <v>3</v>
      </c>
      <c r="D404" s="58" t="str">
        <f t="shared" si="45"/>
        <v>D</v>
      </c>
      <c r="E404" s="58">
        <v>26</v>
      </c>
      <c r="F404" s="58">
        <v>30</v>
      </c>
      <c r="G404" s="58"/>
      <c r="H404" s="58">
        <v>6</v>
      </c>
      <c r="I404" s="58">
        <v>24</v>
      </c>
      <c r="J404" s="58"/>
      <c r="K404" s="61">
        <v>3</v>
      </c>
      <c r="L404" t="s">
        <v>154</v>
      </c>
    </row>
    <row r="405" spans="1:13" outlineLevel="1" x14ac:dyDescent="0.25">
      <c r="A405" s="52">
        <f t="shared" si="46"/>
        <v>30</v>
      </c>
      <c r="B405" s="52" t="str">
        <f t="shared" si="47"/>
        <v/>
      </c>
      <c r="C405" s="58">
        <f t="shared" si="44"/>
        <v>4</v>
      </c>
      <c r="D405" s="58" t="str">
        <f t="shared" si="45"/>
        <v>D</v>
      </c>
      <c r="E405" s="58">
        <v>5</v>
      </c>
      <c r="F405" s="58">
        <v>20</v>
      </c>
      <c r="G405" s="58"/>
      <c r="H405" s="58">
        <v>17</v>
      </c>
      <c r="I405" s="58">
        <v>25</v>
      </c>
      <c r="J405" s="58"/>
      <c r="K405" s="61">
        <v>4</v>
      </c>
      <c r="L405" t="s">
        <v>154</v>
      </c>
    </row>
    <row r="406" spans="1:13" outlineLevel="1" x14ac:dyDescent="0.25">
      <c r="A406" s="52">
        <f t="shared" si="46"/>
        <v>30</v>
      </c>
      <c r="B406" s="52" t="str">
        <f t="shared" si="47"/>
        <v/>
      </c>
      <c r="C406" s="58">
        <f t="shared" si="44"/>
        <v>5</v>
      </c>
      <c r="D406" s="58" t="str">
        <f t="shared" si="45"/>
        <v>D</v>
      </c>
      <c r="E406" s="58">
        <v>11</v>
      </c>
      <c r="F406" s="58">
        <v>22</v>
      </c>
      <c r="G406" s="58"/>
      <c r="H406" s="58">
        <v>18</v>
      </c>
      <c r="I406" s="58">
        <v>29</v>
      </c>
      <c r="J406" s="58"/>
      <c r="K406" s="61">
        <v>5</v>
      </c>
      <c r="L406" t="s">
        <v>154</v>
      </c>
    </row>
    <row r="407" spans="1:13" outlineLevel="1" x14ac:dyDescent="0.25">
      <c r="A407" s="52">
        <f t="shared" si="46"/>
        <v>30</v>
      </c>
      <c r="B407" s="52" t="str">
        <f t="shared" si="47"/>
        <v/>
      </c>
      <c r="C407" s="58">
        <f t="shared" si="44"/>
        <v>6</v>
      </c>
      <c r="D407" s="58" t="str">
        <f t="shared" si="45"/>
        <v>D</v>
      </c>
      <c r="E407" s="58">
        <v>1</v>
      </c>
      <c r="F407" s="58">
        <v>14</v>
      </c>
      <c r="G407" s="58"/>
      <c r="H407" s="58">
        <v>12</v>
      </c>
      <c r="I407" s="58">
        <v>28</v>
      </c>
      <c r="J407" s="58"/>
      <c r="K407" s="61">
        <v>6</v>
      </c>
      <c r="L407" t="s">
        <v>154</v>
      </c>
    </row>
    <row r="408" spans="1:13" ht="15.75" outlineLevel="1" thickBot="1" x14ac:dyDescent="0.3">
      <c r="A408" s="52">
        <f t="shared" si="46"/>
        <v>30</v>
      </c>
      <c r="B408" s="52" t="str">
        <f t="shared" si="47"/>
        <v/>
      </c>
      <c r="C408" s="58">
        <f t="shared" si="44"/>
        <v>7</v>
      </c>
      <c r="D408" s="58" t="str">
        <f t="shared" si="45"/>
        <v>D</v>
      </c>
      <c r="E408" s="58">
        <v>2</v>
      </c>
      <c r="F408" s="58">
        <v>3</v>
      </c>
      <c r="G408" s="58">
        <v>15</v>
      </c>
      <c r="H408" s="58">
        <v>9</v>
      </c>
      <c r="I408" s="58">
        <v>13</v>
      </c>
      <c r="J408" s="58">
        <v>16</v>
      </c>
      <c r="K408" s="61">
        <v>7</v>
      </c>
      <c r="L408" t="s">
        <v>154</v>
      </c>
    </row>
    <row r="409" spans="1:13" ht="15.75" outlineLevel="1" thickTop="1" x14ac:dyDescent="0.25">
      <c r="A409" s="64">
        <v>31</v>
      </c>
      <c r="B409" s="64" t="str">
        <f t="shared" si="47"/>
        <v/>
      </c>
      <c r="C409" s="62">
        <f t="shared" si="44"/>
        <v>1</v>
      </c>
      <c r="D409" s="62" t="str">
        <f t="shared" si="45"/>
        <v>A</v>
      </c>
      <c r="E409" s="63">
        <v>28</v>
      </c>
      <c r="F409" s="63">
        <v>19</v>
      </c>
      <c r="G409" s="62"/>
      <c r="H409" s="63">
        <v>25</v>
      </c>
      <c r="I409" s="63">
        <v>30</v>
      </c>
      <c r="J409" s="62"/>
      <c r="K409" s="61">
        <v>1</v>
      </c>
      <c r="L409" t="s">
        <v>151</v>
      </c>
      <c r="M409" s="186" t="s">
        <v>281</v>
      </c>
    </row>
    <row r="410" spans="1:13" outlineLevel="1" x14ac:dyDescent="0.25">
      <c r="A410" s="64">
        <f t="shared" si="46"/>
        <v>31</v>
      </c>
      <c r="B410" s="64" t="str">
        <f t="shared" si="47"/>
        <v/>
      </c>
      <c r="C410" s="62">
        <f t="shared" si="44"/>
        <v>2</v>
      </c>
      <c r="D410" s="62" t="str">
        <f t="shared" si="45"/>
        <v>A</v>
      </c>
      <c r="E410" s="63">
        <v>18</v>
      </c>
      <c r="F410" s="63">
        <v>31</v>
      </c>
      <c r="G410" s="62"/>
      <c r="H410" s="63">
        <v>5</v>
      </c>
      <c r="I410" s="63">
        <v>27</v>
      </c>
      <c r="J410" s="62"/>
      <c r="K410" s="61">
        <v>2</v>
      </c>
      <c r="L410" t="s">
        <v>151</v>
      </c>
    </row>
    <row r="411" spans="1:13" outlineLevel="1" x14ac:dyDescent="0.25">
      <c r="A411" s="64">
        <f t="shared" si="46"/>
        <v>31</v>
      </c>
      <c r="B411" s="64" t="str">
        <f t="shared" si="47"/>
        <v/>
      </c>
      <c r="C411" s="62">
        <f t="shared" si="44"/>
        <v>3</v>
      </c>
      <c r="D411" s="62" t="str">
        <f t="shared" si="45"/>
        <v>A</v>
      </c>
      <c r="E411" s="63">
        <v>9</v>
      </c>
      <c r="F411" s="63">
        <v>20</v>
      </c>
      <c r="G411" s="62"/>
      <c r="H411" s="63">
        <v>10</v>
      </c>
      <c r="I411" s="63">
        <v>15</v>
      </c>
      <c r="J411" s="62"/>
      <c r="K411" s="61">
        <v>3</v>
      </c>
      <c r="L411" t="s">
        <v>151</v>
      </c>
    </row>
    <row r="412" spans="1:13" outlineLevel="1" x14ac:dyDescent="0.25">
      <c r="A412" s="64">
        <f t="shared" si="46"/>
        <v>31</v>
      </c>
      <c r="B412" s="64" t="str">
        <f t="shared" si="47"/>
        <v/>
      </c>
      <c r="C412" s="62">
        <f t="shared" si="44"/>
        <v>4</v>
      </c>
      <c r="D412" s="62" t="str">
        <f t="shared" si="45"/>
        <v>A</v>
      </c>
      <c r="E412" s="63">
        <v>14</v>
      </c>
      <c r="F412" s="63">
        <v>17</v>
      </c>
      <c r="G412" s="62"/>
      <c r="H412" s="63">
        <v>2</v>
      </c>
      <c r="I412" s="63">
        <v>22</v>
      </c>
      <c r="J412" s="62"/>
      <c r="K412" s="61">
        <v>4</v>
      </c>
      <c r="L412" t="s">
        <v>151</v>
      </c>
    </row>
    <row r="413" spans="1:13" outlineLevel="1" x14ac:dyDescent="0.25">
      <c r="A413" s="64">
        <f t="shared" si="46"/>
        <v>31</v>
      </c>
      <c r="B413" s="64" t="str">
        <f t="shared" si="47"/>
        <v/>
      </c>
      <c r="C413" s="62">
        <f t="shared" si="44"/>
        <v>5</v>
      </c>
      <c r="D413" s="62" t="str">
        <f t="shared" si="45"/>
        <v>A</v>
      </c>
      <c r="E413" s="63">
        <v>1</v>
      </c>
      <c r="F413" s="63">
        <v>23</v>
      </c>
      <c r="G413" s="62"/>
      <c r="H413" s="63">
        <v>4</v>
      </c>
      <c r="I413" s="63">
        <v>26</v>
      </c>
      <c r="J413" s="62"/>
      <c r="K413" s="61">
        <v>5</v>
      </c>
      <c r="L413" t="s">
        <v>151</v>
      </c>
    </row>
    <row r="414" spans="1:13" outlineLevel="1" x14ac:dyDescent="0.25">
      <c r="A414" s="64">
        <f t="shared" si="46"/>
        <v>31</v>
      </c>
      <c r="B414" s="64" t="str">
        <f t="shared" si="47"/>
        <v/>
      </c>
      <c r="C414" s="62">
        <f t="shared" si="44"/>
        <v>6</v>
      </c>
      <c r="D414" s="62" t="str">
        <f t="shared" si="45"/>
        <v>A</v>
      </c>
      <c r="E414" s="63">
        <v>29</v>
      </c>
      <c r="F414" s="63">
        <v>24</v>
      </c>
      <c r="G414" s="63">
        <v>21</v>
      </c>
      <c r="H414" s="63">
        <v>6</v>
      </c>
      <c r="I414" s="63">
        <v>13</v>
      </c>
      <c r="J414" s="62"/>
      <c r="K414" s="61">
        <v>6</v>
      </c>
      <c r="L414" t="s">
        <v>151</v>
      </c>
    </row>
    <row r="415" spans="1:13" outlineLevel="1" x14ac:dyDescent="0.25">
      <c r="A415" s="64">
        <f t="shared" si="46"/>
        <v>31</v>
      </c>
      <c r="B415" s="64" t="str">
        <f t="shared" si="47"/>
        <v/>
      </c>
      <c r="C415" s="62">
        <f t="shared" si="44"/>
        <v>7</v>
      </c>
      <c r="D415" s="62" t="str">
        <f t="shared" si="45"/>
        <v>A</v>
      </c>
      <c r="E415" s="63">
        <v>7</v>
      </c>
      <c r="F415" s="63">
        <v>11</v>
      </c>
      <c r="G415" s="63">
        <v>12</v>
      </c>
      <c r="H415" s="63">
        <v>3</v>
      </c>
      <c r="I415" s="63">
        <v>8</v>
      </c>
      <c r="J415" s="63">
        <v>16</v>
      </c>
      <c r="K415" s="61">
        <v>7</v>
      </c>
      <c r="L415" t="s">
        <v>151</v>
      </c>
    </row>
    <row r="416" spans="1:13" outlineLevel="1" x14ac:dyDescent="0.25">
      <c r="A416" s="64">
        <f t="shared" si="46"/>
        <v>31</v>
      </c>
      <c r="B416" s="64" t="str">
        <f t="shared" si="47"/>
        <v/>
      </c>
      <c r="C416" s="62">
        <f t="shared" si="44"/>
        <v>1</v>
      </c>
      <c r="D416" s="62" t="str">
        <f t="shared" si="45"/>
        <v>B</v>
      </c>
      <c r="E416" s="63">
        <v>23</v>
      </c>
      <c r="F416" s="63">
        <v>27</v>
      </c>
      <c r="G416" s="62"/>
      <c r="H416" s="63">
        <v>11</v>
      </c>
      <c r="I416" s="63">
        <v>19</v>
      </c>
      <c r="J416" s="62"/>
      <c r="K416" s="61">
        <v>1</v>
      </c>
      <c r="L416" t="s">
        <v>152</v>
      </c>
    </row>
    <row r="417" spans="1:12" outlineLevel="1" x14ac:dyDescent="0.25">
      <c r="A417" s="64">
        <f t="shared" si="46"/>
        <v>31</v>
      </c>
      <c r="B417" s="64" t="str">
        <f t="shared" si="47"/>
        <v/>
      </c>
      <c r="C417" s="62">
        <f t="shared" si="44"/>
        <v>2</v>
      </c>
      <c r="D417" s="62" t="str">
        <f t="shared" si="45"/>
        <v>B</v>
      </c>
      <c r="E417" s="63">
        <v>8</v>
      </c>
      <c r="F417" s="63">
        <v>31</v>
      </c>
      <c r="G417" s="62"/>
      <c r="H417" s="63">
        <v>21</v>
      </c>
      <c r="I417" s="63">
        <v>22</v>
      </c>
      <c r="J417" s="62"/>
      <c r="K417" s="61">
        <v>2</v>
      </c>
      <c r="L417" t="s">
        <v>152</v>
      </c>
    </row>
    <row r="418" spans="1:12" outlineLevel="1" x14ac:dyDescent="0.25">
      <c r="A418" s="64">
        <f t="shared" si="46"/>
        <v>31</v>
      </c>
      <c r="B418" s="64" t="str">
        <f t="shared" si="47"/>
        <v/>
      </c>
      <c r="C418" s="62">
        <f t="shared" si="44"/>
        <v>3</v>
      </c>
      <c r="D418" s="62" t="str">
        <f t="shared" si="45"/>
        <v>B</v>
      </c>
      <c r="E418" s="63">
        <v>7</v>
      </c>
      <c r="F418" s="63">
        <v>17</v>
      </c>
      <c r="G418" s="62"/>
      <c r="H418" s="63">
        <v>10</v>
      </c>
      <c r="I418" s="63">
        <v>30</v>
      </c>
      <c r="J418" s="62"/>
      <c r="K418" s="61">
        <v>3</v>
      </c>
      <c r="L418" t="s">
        <v>152</v>
      </c>
    </row>
    <row r="419" spans="1:12" outlineLevel="1" x14ac:dyDescent="0.25">
      <c r="A419" s="64">
        <f t="shared" si="46"/>
        <v>31</v>
      </c>
      <c r="B419" s="64" t="str">
        <f t="shared" si="47"/>
        <v/>
      </c>
      <c r="C419" s="62">
        <f t="shared" si="44"/>
        <v>4</v>
      </c>
      <c r="D419" s="62" t="str">
        <f t="shared" si="45"/>
        <v>B</v>
      </c>
      <c r="E419" s="63">
        <v>3</v>
      </c>
      <c r="F419" s="63">
        <v>2</v>
      </c>
      <c r="G419" s="62"/>
      <c r="H419" s="63">
        <v>16</v>
      </c>
      <c r="I419" s="63">
        <v>24</v>
      </c>
      <c r="J419" s="62"/>
      <c r="K419" s="61">
        <v>4</v>
      </c>
      <c r="L419" t="s">
        <v>152</v>
      </c>
    </row>
    <row r="420" spans="1:12" outlineLevel="1" x14ac:dyDescent="0.25">
      <c r="A420" s="64">
        <f t="shared" si="46"/>
        <v>31</v>
      </c>
      <c r="B420" s="64" t="str">
        <f t="shared" si="47"/>
        <v/>
      </c>
      <c r="C420" s="62">
        <f t="shared" si="44"/>
        <v>5</v>
      </c>
      <c r="D420" s="62" t="str">
        <f t="shared" si="45"/>
        <v>B</v>
      </c>
      <c r="E420" s="63">
        <v>6</v>
      </c>
      <c r="F420" s="63">
        <v>12</v>
      </c>
      <c r="G420" s="62"/>
      <c r="H420" s="63">
        <v>20</v>
      </c>
      <c r="I420" s="63">
        <v>29</v>
      </c>
      <c r="J420" s="62"/>
      <c r="K420" s="61">
        <v>5</v>
      </c>
      <c r="L420" t="s">
        <v>152</v>
      </c>
    </row>
    <row r="421" spans="1:12" outlineLevel="1" x14ac:dyDescent="0.25">
      <c r="A421" s="64">
        <f t="shared" si="46"/>
        <v>31</v>
      </c>
      <c r="B421" s="64" t="str">
        <f t="shared" si="47"/>
        <v/>
      </c>
      <c r="C421" s="62">
        <f t="shared" si="44"/>
        <v>6</v>
      </c>
      <c r="D421" s="62" t="str">
        <f t="shared" si="45"/>
        <v>B</v>
      </c>
      <c r="E421" s="63">
        <v>1</v>
      </c>
      <c r="F421" s="63">
        <v>28</v>
      </c>
      <c r="G421" s="63">
        <v>14</v>
      </c>
      <c r="H421" s="63">
        <v>4</v>
      </c>
      <c r="I421" s="63">
        <v>9</v>
      </c>
      <c r="J421" s="62"/>
      <c r="K421" s="61">
        <v>6</v>
      </c>
      <c r="L421" t="s">
        <v>152</v>
      </c>
    </row>
    <row r="422" spans="1:12" outlineLevel="1" x14ac:dyDescent="0.25">
      <c r="A422" s="64">
        <f t="shared" si="46"/>
        <v>31</v>
      </c>
      <c r="B422" s="64" t="str">
        <f t="shared" si="47"/>
        <v/>
      </c>
      <c r="C422" s="62">
        <f t="shared" ref="C422:C485" si="48">K422</f>
        <v>7</v>
      </c>
      <c r="D422" s="62" t="str">
        <f t="shared" ref="D422:D485" si="49">IF(C422="","",L422)</f>
        <v>B</v>
      </c>
      <c r="E422" s="63">
        <v>15</v>
      </c>
      <c r="F422" s="63">
        <v>5</v>
      </c>
      <c r="G422" s="63">
        <v>18</v>
      </c>
      <c r="H422" s="63">
        <v>13</v>
      </c>
      <c r="I422" s="63">
        <v>25</v>
      </c>
      <c r="J422" s="63">
        <v>26</v>
      </c>
      <c r="K422" s="61">
        <v>7</v>
      </c>
      <c r="L422" t="s">
        <v>152</v>
      </c>
    </row>
    <row r="423" spans="1:12" outlineLevel="1" x14ac:dyDescent="0.25">
      <c r="A423" s="64">
        <f t="shared" si="46"/>
        <v>31</v>
      </c>
      <c r="B423" s="64" t="str">
        <f t="shared" si="47"/>
        <v/>
      </c>
      <c r="C423" s="62">
        <f t="shared" si="48"/>
        <v>1</v>
      </c>
      <c r="D423" s="62" t="str">
        <f t="shared" si="49"/>
        <v>C</v>
      </c>
      <c r="E423" s="63">
        <v>15</v>
      </c>
      <c r="F423" s="63">
        <v>28</v>
      </c>
      <c r="G423" s="62"/>
      <c r="H423" s="63">
        <v>8</v>
      </c>
      <c r="I423" s="63">
        <v>26</v>
      </c>
      <c r="J423" s="62"/>
      <c r="K423" s="61">
        <v>1</v>
      </c>
      <c r="L423" t="s">
        <v>153</v>
      </c>
    </row>
    <row r="424" spans="1:12" outlineLevel="1" x14ac:dyDescent="0.25">
      <c r="A424" s="64">
        <f t="shared" si="46"/>
        <v>31</v>
      </c>
      <c r="B424" s="64" t="str">
        <f t="shared" si="47"/>
        <v/>
      </c>
      <c r="C424" s="62">
        <f t="shared" si="48"/>
        <v>2</v>
      </c>
      <c r="D424" s="62" t="str">
        <f t="shared" si="49"/>
        <v>C</v>
      </c>
      <c r="E424" s="63">
        <v>9</v>
      </c>
      <c r="F424" s="63">
        <v>14</v>
      </c>
      <c r="G424" s="62"/>
      <c r="H424" s="63">
        <v>18</v>
      </c>
      <c r="I424" s="63">
        <v>29</v>
      </c>
      <c r="J424" s="62"/>
      <c r="K424" s="61">
        <v>2</v>
      </c>
      <c r="L424" t="s">
        <v>153</v>
      </c>
    </row>
    <row r="425" spans="1:12" outlineLevel="1" x14ac:dyDescent="0.25">
      <c r="A425" s="64">
        <f t="shared" si="46"/>
        <v>31</v>
      </c>
      <c r="B425" s="64" t="str">
        <f t="shared" si="47"/>
        <v/>
      </c>
      <c r="C425" s="62">
        <f t="shared" si="48"/>
        <v>3</v>
      </c>
      <c r="D425" s="62" t="str">
        <f t="shared" si="49"/>
        <v>C</v>
      </c>
      <c r="E425" s="63">
        <v>6</v>
      </c>
      <c r="F425" s="63">
        <v>24</v>
      </c>
      <c r="G425" s="62"/>
      <c r="H425" s="63">
        <v>3</v>
      </c>
      <c r="I425" s="63">
        <v>25</v>
      </c>
      <c r="J425" s="62"/>
      <c r="K425" s="61">
        <v>3</v>
      </c>
      <c r="L425" t="s">
        <v>153</v>
      </c>
    </row>
    <row r="426" spans="1:12" outlineLevel="1" x14ac:dyDescent="0.25">
      <c r="A426" s="64">
        <f t="shared" si="46"/>
        <v>31</v>
      </c>
      <c r="B426" s="64" t="str">
        <f t="shared" si="47"/>
        <v/>
      </c>
      <c r="C426" s="62">
        <f t="shared" si="48"/>
        <v>4</v>
      </c>
      <c r="D426" s="62" t="str">
        <f t="shared" si="49"/>
        <v>C</v>
      </c>
      <c r="E426" s="63">
        <v>1</v>
      </c>
      <c r="F426" s="63">
        <v>12</v>
      </c>
      <c r="G426" s="62"/>
      <c r="H426" s="63">
        <v>13</v>
      </c>
      <c r="I426" s="63">
        <v>31</v>
      </c>
      <c r="J426" s="62"/>
      <c r="K426" s="61">
        <v>4</v>
      </c>
      <c r="L426" t="s">
        <v>153</v>
      </c>
    </row>
    <row r="427" spans="1:12" outlineLevel="1" x14ac:dyDescent="0.25">
      <c r="A427" s="64">
        <f t="shared" si="46"/>
        <v>31</v>
      </c>
      <c r="B427" s="64" t="str">
        <f t="shared" si="47"/>
        <v/>
      </c>
      <c r="C427" s="62">
        <f t="shared" si="48"/>
        <v>5</v>
      </c>
      <c r="D427" s="62" t="str">
        <f t="shared" si="49"/>
        <v>C</v>
      </c>
      <c r="E427" s="63">
        <v>16</v>
      </c>
      <c r="F427" s="63">
        <v>21</v>
      </c>
      <c r="G427" s="62"/>
      <c r="H427" s="63">
        <v>2</v>
      </c>
      <c r="I427" s="63">
        <v>7</v>
      </c>
      <c r="J427" s="62"/>
      <c r="K427" s="61">
        <v>5</v>
      </c>
      <c r="L427" t="s">
        <v>153</v>
      </c>
    </row>
    <row r="428" spans="1:12" outlineLevel="1" x14ac:dyDescent="0.25">
      <c r="A428" s="64">
        <f t="shared" si="46"/>
        <v>31</v>
      </c>
      <c r="B428" s="64" t="str">
        <f t="shared" si="47"/>
        <v/>
      </c>
      <c r="C428" s="62">
        <f t="shared" si="48"/>
        <v>6</v>
      </c>
      <c r="D428" s="62" t="str">
        <f t="shared" si="49"/>
        <v>C</v>
      </c>
      <c r="E428" s="63">
        <v>19</v>
      </c>
      <c r="F428" s="63">
        <v>22</v>
      </c>
      <c r="G428" s="63">
        <v>4</v>
      </c>
      <c r="H428" s="63">
        <v>5</v>
      </c>
      <c r="I428" s="63">
        <v>11</v>
      </c>
      <c r="J428" s="62"/>
      <c r="K428" s="61">
        <v>6</v>
      </c>
      <c r="L428" t="s">
        <v>153</v>
      </c>
    </row>
    <row r="429" spans="1:12" outlineLevel="1" x14ac:dyDescent="0.25">
      <c r="A429" s="64">
        <f t="shared" si="46"/>
        <v>31</v>
      </c>
      <c r="B429" s="64" t="str">
        <f t="shared" si="47"/>
        <v/>
      </c>
      <c r="C429" s="62">
        <f t="shared" si="48"/>
        <v>7</v>
      </c>
      <c r="D429" s="62" t="str">
        <f t="shared" si="49"/>
        <v>C</v>
      </c>
      <c r="E429" s="63">
        <v>17</v>
      </c>
      <c r="F429" s="63">
        <v>20</v>
      </c>
      <c r="G429" s="63">
        <v>23</v>
      </c>
      <c r="H429" s="63">
        <v>10</v>
      </c>
      <c r="I429" s="63">
        <v>27</v>
      </c>
      <c r="J429" s="63">
        <v>30</v>
      </c>
      <c r="K429" s="61">
        <v>7</v>
      </c>
      <c r="L429" t="s">
        <v>153</v>
      </c>
    </row>
    <row r="430" spans="1:12" outlineLevel="1" x14ac:dyDescent="0.25">
      <c r="A430" s="64">
        <f t="shared" si="46"/>
        <v>31</v>
      </c>
      <c r="B430" s="64" t="str">
        <f t="shared" si="47"/>
        <v/>
      </c>
      <c r="C430" s="62">
        <f t="shared" si="48"/>
        <v>1</v>
      </c>
      <c r="D430" s="62" t="str">
        <f t="shared" si="49"/>
        <v>D</v>
      </c>
      <c r="E430" s="62">
        <v>11</v>
      </c>
      <c r="F430" s="62">
        <v>31</v>
      </c>
      <c r="G430" s="62"/>
      <c r="H430" s="62">
        <v>14</v>
      </c>
      <c r="I430" s="62">
        <v>28</v>
      </c>
      <c r="J430" s="62"/>
      <c r="K430" s="61">
        <v>1</v>
      </c>
      <c r="L430" t="s">
        <v>154</v>
      </c>
    </row>
    <row r="431" spans="1:12" outlineLevel="1" x14ac:dyDescent="0.25">
      <c r="A431" s="64">
        <f t="shared" si="46"/>
        <v>31</v>
      </c>
      <c r="B431" s="64" t="str">
        <f t="shared" si="47"/>
        <v/>
      </c>
      <c r="C431" s="62">
        <f t="shared" si="48"/>
        <v>2</v>
      </c>
      <c r="D431" s="62" t="str">
        <f t="shared" si="49"/>
        <v>D</v>
      </c>
      <c r="E431" s="62">
        <v>3</v>
      </c>
      <c r="F431" s="62">
        <v>13</v>
      </c>
      <c r="G431" s="62"/>
      <c r="H431" s="62">
        <v>2</v>
      </c>
      <c r="I431" s="62">
        <v>20</v>
      </c>
      <c r="J431" s="62"/>
      <c r="K431" s="61">
        <v>2</v>
      </c>
      <c r="L431" t="s">
        <v>154</v>
      </c>
    </row>
    <row r="432" spans="1:12" outlineLevel="1" x14ac:dyDescent="0.25">
      <c r="A432" s="64">
        <f t="shared" si="46"/>
        <v>31</v>
      </c>
      <c r="B432" s="64" t="str">
        <f t="shared" si="47"/>
        <v/>
      </c>
      <c r="C432" s="62">
        <f t="shared" si="48"/>
        <v>3</v>
      </c>
      <c r="D432" s="62" t="str">
        <f t="shared" si="49"/>
        <v>D</v>
      </c>
      <c r="E432" s="62">
        <v>5</v>
      </c>
      <c r="F432" s="62">
        <v>12</v>
      </c>
      <c r="G432" s="62"/>
      <c r="H432" s="62">
        <v>17</v>
      </c>
      <c r="I432" s="62">
        <v>25</v>
      </c>
      <c r="J432" s="62"/>
      <c r="K432" s="61">
        <v>3</v>
      </c>
      <c r="L432" t="s">
        <v>154</v>
      </c>
    </row>
    <row r="433" spans="1:13" outlineLevel="1" x14ac:dyDescent="0.25">
      <c r="A433" s="64">
        <f t="shared" si="46"/>
        <v>31</v>
      </c>
      <c r="B433" s="64" t="str">
        <f t="shared" si="47"/>
        <v/>
      </c>
      <c r="C433" s="62">
        <f t="shared" si="48"/>
        <v>4</v>
      </c>
      <c r="D433" s="62" t="str">
        <f t="shared" si="49"/>
        <v>D</v>
      </c>
      <c r="E433" s="62">
        <v>7</v>
      </c>
      <c r="F433" s="62">
        <v>26</v>
      </c>
      <c r="G433" s="62"/>
      <c r="H433" s="62">
        <v>19</v>
      </c>
      <c r="I433" s="62">
        <v>29</v>
      </c>
      <c r="J433" s="62"/>
      <c r="K433" s="61">
        <v>4</v>
      </c>
      <c r="L433" t="s">
        <v>154</v>
      </c>
    </row>
    <row r="434" spans="1:13" outlineLevel="1" x14ac:dyDescent="0.25">
      <c r="A434" s="64">
        <f t="shared" si="46"/>
        <v>31</v>
      </c>
      <c r="B434" s="64" t="str">
        <f t="shared" si="47"/>
        <v/>
      </c>
      <c r="C434" s="62">
        <f t="shared" si="48"/>
        <v>5</v>
      </c>
      <c r="D434" s="62" t="str">
        <f t="shared" si="49"/>
        <v>D</v>
      </c>
      <c r="E434" s="62">
        <v>6</v>
      </c>
      <c r="F434" s="62">
        <v>15</v>
      </c>
      <c r="G434" s="62"/>
      <c r="H434" s="62">
        <v>4</v>
      </c>
      <c r="I434" s="62">
        <v>22</v>
      </c>
      <c r="J434" s="62"/>
      <c r="K434" s="61">
        <v>5</v>
      </c>
      <c r="L434" t="s">
        <v>154</v>
      </c>
    </row>
    <row r="435" spans="1:13" outlineLevel="1" x14ac:dyDescent="0.25">
      <c r="A435" s="64">
        <f t="shared" si="46"/>
        <v>31</v>
      </c>
      <c r="B435" s="64" t="str">
        <f t="shared" si="47"/>
        <v/>
      </c>
      <c r="C435" s="62">
        <f t="shared" si="48"/>
        <v>6</v>
      </c>
      <c r="D435" s="62" t="str">
        <f t="shared" si="49"/>
        <v>D</v>
      </c>
      <c r="E435" s="62">
        <v>23</v>
      </c>
      <c r="F435" s="62">
        <v>24</v>
      </c>
      <c r="G435" s="62">
        <v>18</v>
      </c>
      <c r="H435" s="62">
        <v>8</v>
      </c>
      <c r="I435" s="62">
        <v>10</v>
      </c>
      <c r="J435" s="62"/>
      <c r="K435" s="61">
        <v>6</v>
      </c>
      <c r="L435" t="s">
        <v>154</v>
      </c>
    </row>
    <row r="436" spans="1:13" ht="15.75" outlineLevel="1" thickBot="1" x14ac:dyDescent="0.3">
      <c r="A436" s="64">
        <f t="shared" si="46"/>
        <v>31</v>
      </c>
      <c r="B436" s="64" t="str">
        <f t="shared" si="47"/>
        <v/>
      </c>
      <c r="C436" s="62">
        <f t="shared" si="48"/>
        <v>7</v>
      </c>
      <c r="D436" s="62" t="str">
        <f t="shared" si="49"/>
        <v>D</v>
      </c>
      <c r="E436" s="62">
        <v>9</v>
      </c>
      <c r="F436" s="62">
        <v>21</v>
      </c>
      <c r="G436" s="62">
        <v>27</v>
      </c>
      <c r="H436" s="62">
        <v>1</v>
      </c>
      <c r="I436" s="62">
        <v>16</v>
      </c>
      <c r="J436" s="62">
        <v>30</v>
      </c>
      <c r="K436" s="61">
        <v>7</v>
      </c>
      <c r="L436" t="s">
        <v>154</v>
      </c>
    </row>
    <row r="437" spans="1:13" ht="15.75" outlineLevel="1" thickTop="1" x14ac:dyDescent="0.25">
      <c r="A437" s="52">
        <v>32</v>
      </c>
      <c r="B437" s="52" t="str">
        <f t="shared" si="47"/>
        <v/>
      </c>
      <c r="C437" s="58">
        <f t="shared" si="48"/>
        <v>1</v>
      </c>
      <c r="D437" s="58" t="str">
        <f t="shared" si="49"/>
        <v>A</v>
      </c>
      <c r="E437" s="59">
        <v>8</v>
      </c>
      <c r="F437" s="59">
        <v>18</v>
      </c>
      <c r="G437" s="59"/>
      <c r="H437" s="59">
        <v>13</v>
      </c>
      <c r="I437" s="59">
        <v>16</v>
      </c>
      <c r="J437" s="59"/>
      <c r="K437" s="61">
        <v>1</v>
      </c>
      <c r="L437" t="s">
        <v>151</v>
      </c>
      <c r="M437" s="186" t="s">
        <v>281</v>
      </c>
    </row>
    <row r="438" spans="1:13" outlineLevel="1" x14ac:dyDescent="0.25">
      <c r="A438" s="52">
        <f t="shared" si="46"/>
        <v>32</v>
      </c>
      <c r="B438" s="52" t="str">
        <f t="shared" si="47"/>
        <v/>
      </c>
      <c r="C438" s="58">
        <f t="shared" si="48"/>
        <v>2</v>
      </c>
      <c r="D438" s="58" t="str">
        <f t="shared" si="49"/>
        <v>A</v>
      </c>
      <c r="E438" s="59">
        <v>29</v>
      </c>
      <c r="F438" s="59">
        <v>30</v>
      </c>
      <c r="G438" s="59"/>
      <c r="H438" s="59">
        <v>14</v>
      </c>
      <c r="I438" s="59">
        <v>31</v>
      </c>
      <c r="J438" s="59"/>
      <c r="K438" s="61">
        <v>2</v>
      </c>
      <c r="L438" t="s">
        <v>151</v>
      </c>
    </row>
    <row r="439" spans="1:13" outlineLevel="1" x14ac:dyDescent="0.25">
      <c r="A439" s="52">
        <f t="shared" si="46"/>
        <v>32</v>
      </c>
      <c r="B439" s="52" t="str">
        <f t="shared" si="47"/>
        <v/>
      </c>
      <c r="C439" s="58">
        <f t="shared" si="48"/>
        <v>3</v>
      </c>
      <c r="D439" s="58" t="str">
        <f t="shared" si="49"/>
        <v>A</v>
      </c>
      <c r="E439" s="59">
        <v>6</v>
      </c>
      <c r="F439" s="59">
        <v>12</v>
      </c>
      <c r="G439" s="59"/>
      <c r="H439" s="59">
        <v>2</v>
      </c>
      <c r="I439" s="59">
        <v>15</v>
      </c>
      <c r="J439" s="59"/>
      <c r="K439" s="61">
        <v>3</v>
      </c>
      <c r="L439" t="s">
        <v>151</v>
      </c>
    </row>
    <row r="440" spans="1:13" outlineLevel="1" x14ac:dyDescent="0.25">
      <c r="A440" s="52">
        <f t="shared" si="46"/>
        <v>32</v>
      </c>
      <c r="B440" s="52" t="str">
        <f t="shared" si="47"/>
        <v/>
      </c>
      <c r="C440" s="58">
        <f t="shared" si="48"/>
        <v>4</v>
      </c>
      <c r="D440" s="58" t="str">
        <f t="shared" si="49"/>
        <v>A</v>
      </c>
      <c r="E440" s="59">
        <v>9</v>
      </c>
      <c r="F440" s="59">
        <v>10</v>
      </c>
      <c r="G440" s="59"/>
      <c r="H440" s="59">
        <v>19</v>
      </c>
      <c r="I440" s="59">
        <v>20</v>
      </c>
      <c r="J440" s="59"/>
      <c r="K440" s="61">
        <v>4</v>
      </c>
      <c r="L440" t="s">
        <v>151</v>
      </c>
    </row>
    <row r="441" spans="1:13" outlineLevel="1" x14ac:dyDescent="0.25">
      <c r="A441" s="52">
        <f t="shared" si="46"/>
        <v>32</v>
      </c>
      <c r="B441" s="52" t="str">
        <f t="shared" si="47"/>
        <v/>
      </c>
      <c r="C441" s="58">
        <f t="shared" si="48"/>
        <v>5</v>
      </c>
      <c r="D441" s="58" t="str">
        <f t="shared" si="49"/>
        <v>A</v>
      </c>
      <c r="E441" s="59">
        <v>17</v>
      </c>
      <c r="F441" s="59">
        <v>25</v>
      </c>
      <c r="G441" s="59"/>
      <c r="H441" s="59">
        <v>1</v>
      </c>
      <c r="I441" s="59">
        <v>4</v>
      </c>
      <c r="J441" s="59"/>
      <c r="K441" s="61">
        <v>5</v>
      </c>
      <c r="L441" t="s">
        <v>151</v>
      </c>
    </row>
    <row r="442" spans="1:13" outlineLevel="1" x14ac:dyDescent="0.25">
      <c r="A442" s="52">
        <f t="shared" si="46"/>
        <v>32</v>
      </c>
      <c r="B442" s="52" t="str">
        <f t="shared" si="47"/>
        <v/>
      </c>
      <c r="C442" s="58">
        <f t="shared" si="48"/>
        <v>6</v>
      </c>
      <c r="D442" s="58" t="str">
        <f t="shared" si="49"/>
        <v>A</v>
      </c>
      <c r="E442" s="59">
        <v>3</v>
      </c>
      <c r="F442" s="59">
        <v>24</v>
      </c>
      <c r="G442" s="59"/>
      <c r="H442" s="59">
        <v>11</v>
      </c>
      <c r="I442" s="59">
        <v>21</v>
      </c>
      <c r="J442" s="59"/>
      <c r="K442" s="61">
        <v>6</v>
      </c>
      <c r="L442" t="s">
        <v>151</v>
      </c>
    </row>
    <row r="443" spans="1:13" outlineLevel="1" x14ac:dyDescent="0.25">
      <c r="A443" s="52">
        <f t="shared" si="46"/>
        <v>32</v>
      </c>
      <c r="B443" s="52" t="str">
        <f t="shared" si="47"/>
        <v/>
      </c>
      <c r="C443" s="58">
        <f t="shared" si="48"/>
        <v>7</v>
      </c>
      <c r="D443" s="58" t="str">
        <f t="shared" si="49"/>
        <v>A</v>
      </c>
      <c r="E443" s="59">
        <v>7</v>
      </c>
      <c r="F443" s="59">
        <v>32</v>
      </c>
      <c r="G443" s="59"/>
      <c r="H443" s="59">
        <v>22</v>
      </c>
      <c r="I443" s="59">
        <v>26</v>
      </c>
      <c r="J443" s="59"/>
      <c r="K443" s="61">
        <v>7</v>
      </c>
      <c r="L443" t="s">
        <v>151</v>
      </c>
    </row>
    <row r="444" spans="1:13" outlineLevel="1" x14ac:dyDescent="0.25">
      <c r="A444" s="52">
        <f t="shared" si="46"/>
        <v>32</v>
      </c>
      <c r="B444" s="52" t="str">
        <f t="shared" si="47"/>
        <v/>
      </c>
      <c r="C444" s="58">
        <f t="shared" si="48"/>
        <v>8</v>
      </c>
      <c r="D444" s="58" t="str">
        <f t="shared" si="49"/>
        <v>A</v>
      </c>
      <c r="E444" s="59">
        <v>27</v>
      </c>
      <c r="F444" s="59">
        <v>28</v>
      </c>
      <c r="G444" s="59"/>
      <c r="H444" s="59">
        <v>5</v>
      </c>
      <c r="I444" s="59">
        <v>23</v>
      </c>
      <c r="J444" s="59"/>
      <c r="K444" s="61">
        <v>8</v>
      </c>
      <c r="L444" t="s">
        <v>151</v>
      </c>
    </row>
    <row r="445" spans="1:13" outlineLevel="1" x14ac:dyDescent="0.25">
      <c r="A445" s="52">
        <f t="shared" si="46"/>
        <v>32</v>
      </c>
      <c r="B445" s="52" t="str">
        <f t="shared" si="47"/>
        <v/>
      </c>
      <c r="C445" s="58">
        <f t="shared" si="48"/>
        <v>1</v>
      </c>
      <c r="D445" s="58" t="str">
        <f t="shared" si="49"/>
        <v>B</v>
      </c>
      <c r="E445" s="59">
        <v>14</v>
      </c>
      <c r="F445" s="59">
        <v>20</v>
      </c>
      <c r="G445" s="59"/>
      <c r="H445" s="59">
        <v>17</v>
      </c>
      <c r="I445" s="59">
        <v>23</v>
      </c>
      <c r="J445" s="59"/>
      <c r="K445" s="61">
        <v>1</v>
      </c>
      <c r="L445" t="s">
        <v>152</v>
      </c>
    </row>
    <row r="446" spans="1:13" outlineLevel="1" x14ac:dyDescent="0.25">
      <c r="A446" s="52">
        <f t="shared" si="46"/>
        <v>32</v>
      </c>
      <c r="B446" s="52" t="str">
        <f t="shared" si="47"/>
        <v/>
      </c>
      <c r="C446" s="58">
        <f t="shared" si="48"/>
        <v>2</v>
      </c>
      <c r="D446" s="58" t="str">
        <f t="shared" si="49"/>
        <v>B</v>
      </c>
      <c r="E446" s="59">
        <v>11</v>
      </c>
      <c r="F446" s="59">
        <v>26</v>
      </c>
      <c r="G446" s="59"/>
      <c r="H446" s="59">
        <v>16</v>
      </c>
      <c r="I446" s="59">
        <v>30</v>
      </c>
      <c r="J446" s="59"/>
      <c r="K446" s="61">
        <v>2</v>
      </c>
      <c r="L446" t="s">
        <v>152</v>
      </c>
    </row>
    <row r="447" spans="1:13" outlineLevel="1" x14ac:dyDescent="0.25">
      <c r="A447" s="52">
        <f t="shared" ref="A447:A468" si="50">A446</f>
        <v>32</v>
      </c>
      <c r="B447" s="52" t="str">
        <f t="shared" si="47"/>
        <v/>
      </c>
      <c r="C447" s="58">
        <f t="shared" si="48"/>
        <v>3</v>
      </c>
      <c r="D447" s="58" t="str">
        <f t="shared" si="49"/>
        <v>B</v>
      </c>
      <c r="E447" s="59">
        <v>5</v>
      </c>
      <c r="F447" s="59">
        <v>9</v>
      </c>
      <c r="G447" s="59"/>
      <c r="H447" s="59">
        <v>3</v>
      </c>
      <c r="I447" s="59">
        <v>25</v>
      </c>
      <c r="J447" s="59"/>
      <c r="K447" s="61">
        <v>3</v>
      </c>
      <c r="L447" t="s">
        <v>152</v>
      </c>
    </row>
    <row r="448" spans="1:13" outlineLevel="1" x14ac:dyDescent="0.25">
      <c r="A448" s="52">
        <f t="shared" si="50"/>
        <v>32</v>
      </c>
      <c r="B448" s="52" t="str">
        <f t="shared" si="47"/>
        <v/>
      </c>
      <c r="C448" s="58">
        <f t="shared" si="48"/>
        <v>4</v>
      </c>
      <c r="D448" s="58" t="str">
        <f t="shared" si="49"/>
        <v>B</v>
      </c>
      <c r="E448" s="59">
        <v>12</v>
      </c>
      <c r="F448" s="59">
        <v>31</v>
      </c>
      <c r="G448" s="59"/>
      <c r="H448" s="59">
        <v>4</v>
      </c>
      <c r="I448" s="59">
        <v>18</v>
      </c>
      <c r="J448" s="59"/>
      <c r="K448" s="61">
        <v>4</v>
      </c>
      <c r="L448" t="s">
        <v>152</v>
      </c>
    </row>
    <row r="449" spans="1:12" outlineLevel="1" x14ac:dyDescent="0.25">
      <c r="A449" s="52">
        <f t="shared" si="50"/>
        <v>32</v>
      </c>
      <c r="B449" s="52" t="str">
        <f t="shared" si="47"/>
        <v/>
      </c>
      <c r="C449" s="58">
        <f t="shared" si="48"/>
        <v>5</v>
      </c>
      <c r="D449" s="58" t="str">
        <f t="shared" si="49"/>
        <v>B</v>
      </c>
      <c r="E449" s="59">
        <v>24</v>
      </c>
      <c r="F449" s="59">
        <v>28</v>
      </c>
      <c r="G449" s="59"/>
      <c r="H449" s="59">
        <v>6</v>
      </c>
      <c r="I449" s="59">
        <v>7</v>
      </c>
      <c r="J449" s="59"/>
      <c r="K449" s="61">
        <v>5</v>
      </c>
      <c r="L449" t="s">
        <v>152</v>
      </c>
    </row>
    <row r="450" spans="1:12" outlineLevel="1" x14ac:dyDescent="0.25">
      <c r="A450" s="52">
        <f t="shared" si="50"/>
        <v>32</v>
      </c>
      <c r="B450" s="52" t="str">
        <f t="shared" si="47"/>
        <v/>
      </c>
      <c r="C450" s="58">
        <f t="shared" si="48"/>
        <v>6</v>
      </c>
      <c r="D450" s="58" t="str">
        <f t="shared" si="49"/>
        <v>B</v>
      </c>
      <c r="E450" s="59">
        <v>19</v>
      </c>
      <c r="F450" s="59">
        <v>22</v>
      </c>
      <c r="G450" s="59"/>
      <c r="H450" s="59">
        <v>13</v>
      </c>
      <c r="I450" s="59">
        <v>15</v>
      </c>
      <c r="J450" s="59"/>
      <c r="K450" s="61">
        <v>6</v>
      </c>
      <c r="L450" t="s">
        <v>152</v>
      </c>
    </row>
    <row r="451" spans="1:12" outlineLevel="1" x14ac:dyDescent="0.25">
      <c r="A451" s="52">
        <f t="shared" si="50"/>
        <v>32</v>
      </c>
      <c r="B451" s="52" t="str">
        <f t="shared" si="47"/>
        <v/>
      </c>
      <c r="C451" s="58">
        <f t="shared" si="48"/>
        <v>7</v>
      </c>
      <c r="D451" s="58" t="str">
        <f t="shared" si="49"/>
        <v>B</v>
      </c>
      <c r="E451" s="59">
        <v>10</v>
      </c>
      <c r="F451" s="59">
        <v>29</v>
      </c>
      <c r="G451" s="59"/>
      <c r="H451" s="59">
        <v>8</v>
      </c>
      <c r="I451" s="59">
        <v>27</v>
      </c>
      <c r="J451" s="59"/>
      <c r="K451" s="61">
        <v>7</v>
      </c>
      <c r="L451" t="s">
        <v>152</v>
      </c>
    </row>
    <row r="452" spans="1:12" outlineLevel="1" x14ac:dyDescent="0.25">
      <c r="A452" s="52">
        <f t="shared" si="50"/>
        <v>32</v>
      </c>
      <c r="B452" s="52" t="str">
        <f t="shared" si="47"/>
        <v/>
      </c>
      <c r="C452" s="58">
        <f t="shared" si="48"/>
        <v>8</v>
      </c>
      <c r="D452" s="58" t="str">
        <f t="shared" si="49"/>
        <v>B</v>
      </c>
      <c r="E452" s="59">
        <v>1</v>
      </c>
      <c r="F452" s="59">
        <v>32</v>
      </c>
      <c r="G452" s="59"/>
      <c r="H452" s="59">
        <v>2</v>
      </c>
      <c r="I452" s="59">
        <v>21</v>
      </c>
      <c r="J452" s="59"/>
      <c r="K452" s="61">
        <v>8</v>
      </c>
      <c r="L452" t="s">
        <v>152</v>
      </c>
    </row>
    <row r="453" spans="1:12" outlineLevel="1" x14ac:dyDescent="0.25">
      <c r="A453" s="52">
        <f t="shared" si="50"/>
        <v>32</v>
      </c>
      <c r="B453" s="52" t="str">
        <f t="shared" ref="B453:B516" si="51">IF(A453&lt;&gt;$B$3,"",$B$3&amp;"-"&amp;D453&amp;"-"&amp;C453)</f>
        <v/>
      </c>
      <c r="C453" s="58">
        <f t="shared" si="48"/>
        <v>1</v>
      </c>
      <c r="D453" s="58" t="str">
        <f t="shared" si="49"/>
        <v>C</v>
      </c>
      <c r="E453" s="59">
        <v>12</v>
      </c>
      <c r="F453" s="59">
        <v>30</v>
      </c>
      <c r="G453" s="59"/>
      <c r="H453" s="59">
        <v>5</v>
      </c>
      <c r="I453" s="59">
        <v>24</v>
      </c>
      <c r="J453" s="59"/>
      <c r="K453" s="61">
        <v>1</v>
      </c>
      <c r="L453" t="s">
        <v>153</v>
      </c>
    </row>
    <row r="454" spans="1:12" outlineLevel="1" x14ac:dyDescent="0.25">
      <c r="A454" s="52">
        <f t="shared" si="50"/>
        <v>32</v>
      </c>
      <c r="B454" s="52" t="str">
        <f t="shared" si="51"/>
        <v/>
      </c>
      <c r="C454" s="58">
        <f t="shared" si="48"/>
        <v>2</v>
      </c>
      <c r="D454" s="58" t="str">
        <f t="shared" si="49"/>
        <v>C</v>
      </c>
      <c r="E454" s="59">
        <v>18</v>
      </c>
      <c r="F454" s="59">
        <v>22</v>
      </c>
      <c r="G454" s="59"/>
      <c r="H454" s="59">
        <v>2</v>
      </c>
      <c r="I454" s="59">
        <v>25</v>
      </c>
      <c r="J454" s="59"/>
      <c r="K454" s="61">
        <v>2</v>
      </c>
      <c r="L454" t="s">
        <v>153</v>
      </c>
    </row>
    <row r="455" spans="1:12" outlineLevel="1" x14ac:dyDescent="0.25">
      <c r="A455" s="52">
        <f t="shared" si="50"/>
        <v>32</v>
      </c>
      <c r="B455" s="52" t="str">
        <f t="shared" si="51"/>
        <v/>
      </c>
      <c r="C455" s="58">
        <f t="shared" si="48"/>
        <v>3</v>
      </c>
      <c r="D455" s="58" t="str">
        <f t="shared" si="49"/>
        <v>C</v>
      </c>
      <c r="E455" s="59">
        <v>1</v>
      </c>
      <c r="F455" s="59">
        <v>26</v>
      </c>
      <c r="G455" s="59"/>
      <c r="H455" s="59">
        <v>3</v>
      </c>
      <c r="I455" s="59">
        <v>10</v>
      </c>
      <c r="J455" s="59"/>
      <c r="K455" s="61">
        <v>3</v>
      </c>
      <c r="L455" t="s">
        <v>153</v>
      </c>
    </row>
    <row r="456" spans="1:12" outlineLevel="1" x14ac:dyDescent="0.25">
      <c r="A456" s="52">
        <f t="shared" si="50"/>
        <v>32</v>
      </c>
      <c r="B456" s="52" t="str">
        <f t="shared" si="51"/>
        <v/>
      </c>
      <c r="C456" s="58">
        <f t="shared" si="48"/>
        <v>4</v>
      </c>
      <c r="D456" s="58" t="str">
        <f t="shared" si="49"/>
        <v>C</v>
      </c>
      <c r="E456" s="59">
        <v>11</v>
      </c>
      <c r="F456" s="59">
        <v>23</v>
      </c>
      <c r="G456" s="59"/>
      <c r="H456" s="59">
        <v>13</v>
      </c>
      <c r="I456" s="59">
        <v>29</v>
      </c>
      <c r="J456" s="59"/>
      <c r="K456" s="61">
        <v>4</v>
      </c>
      <c r="L456" t="s">
        <v>153</v>
      </c>
    </row>
    <row r="457" spans="1:12" outlineLevel="1" x14ac:dyDescent="0.25">
      <c r="A457" s="52">
        <f t="shared" si="50"/>
        <v>32</v>
      </c>
      <c r="B457" s="52" t="str">
        <f t="shared" si="51"/>
        <v/>
      </c>
      <c r="C457" s="58">
        <f t="shared" si="48"/>
        <v>5</v>
      </c>
      <c r="D457" s="58" t="str">
        <f t="shared" si="49"/>
        <v>C</v>
      </c>
      <c r="E457" s="59">
        <v>21</v>
      </c>
      <c r="F457" s="59">
        <v>27</v>
      </c>
      <c r="G457" s="59"/>
      <c r="H457" s="59">
        <v>7</v>
      </c>
      <c r="I457" s="59">
        <v>17</v>
      </c>
      <c r="J457" s="59"/>
      <c r="K457" s="61">
        <v>5</v>
      </c>
      <c r="L457" t="s">
        <v>153</v>
      </c>
    </row>
    <row r="458" spans="1:12" outlineLevel="1" x14ac:dyDescent="0.25">
      <c r="A458" s="52">
        <f t="shared" si="50"/>
        <v>32</v>
      </c>
      <c r="B458" s="52" t="str">
        <f t="shared" si="51"/>
        <v/>
      </c>
      <c r="C458" s="58">
        <f t="shared" si="48"/>
        <v>6</v>
      </c>
      <c r="D458" s="58" t="str">
        <f t="shared" si="49"/>
        <v>C</v>
      </c>
      <c r="E458" s="59">
        <v>20</v>
      </c>
      <c r="F458" s="59">
        <v>31</v>
      </c>
      <c r="G458" s="59"/>
      <c r="H458" s="59">
        <v>28</v>
      </c>
      <c r="I458" s="59">
        <v>32</v>
      </c>
      <c r="J458" s="59"/>
      <c r="K458" s="61">
        <v>6</v>
      </c>
      <c r="L458" t="s">
        <v>153</v>
      </c>
    </row>
    <row r="459" spans="1:12" outlineLevel="1" x14ac:dyDescent="0.25">
      <c r="A459" s="52">
        <f t="shared" si="50"/>
        <v>32</v>
      </c>
      <c r="B459" s="52" t="str">
        <f t="shared" si="51"/>
        <v/>
      </c>
      <c r="C459" s="58">
        <f t="shared" si="48"/>
        <v>7</v>
      </c>
      <c r="D459" s="58" t="str">
        <f t="shared" si="49"/>
        <v>C</v>
      </c>
      <c r="E459" s="59">
        <v>8</v>
      </c>
      <c r="F459" s="59">
        <v>19</v>
      </c>
      <c r="G459" s="59"/>
      <c r="H459" s="59">
        <v>6</v>
      </c>
      <c r="I459" s="59">
        <v>14</v>
      </c>
      <c r="J459" s="59"/>
      <c r="K459" s="61">
        <v>7</v>
      </c>
      <c r="L459" t="s">
        <v>153</v>
      </c>
    </row>
    <row r="460" spans="1:12" outlineLevel="1" x14ac:dyDescent="0.25">
      <c r="A460" s="52">
        <f t="shared" si="50"/>
        <v>32</v>
      </c>
      <c r="B460" s="52" t="str">
        <f t="shared" si="51"/>
        <v/>
      </c>
      <c r="C460" s="58">
        <f t="shared" si="48"/>
        <v>8</v>
      </c>
      <c r="D460" s="58" t="str">
        <f t="shared" si="49"/>
        <v>C</v>
      </c>
      <c r="E460" s="59">
        <v>9</v>
      </c>
      <c r="F460" s="59">
        <v>15</v>
      </c>
      <c r="G460" s="59"/>
      <c r="H460" s="59">
        <v>4</v>
      </c>
      <c r="I460" s="59">
        <v>16</v>
      </c>
      <c r="J460" s="59"/>
      <c r="K460" s="61">
        <v>8</v>
      </c>
      <c r="L460" t="s">
        <v>153</v>
      </c>
    </row>
    <row r="461" spans="1:12" outlineLevel="1" x14ac:dyDescent="0.25">
      <c r="A461" s="52">
        <f t="shared" si="50"/>
        <v>32</v>
      </c>
      <c r="B461" s="52" t="str">
        <f t="shared" si="51"/>
        <v/>
      </c>
      <c r="C461" s="58">
        <f t="shared" si="48"/>
        <v>1</v>
      </c>
      <c r="D461" s="58" t="str">
        <f t="shared" si="49"/>
        <v>D</v>
      </c>
      <c r="E461" s="59">
        <v>2</v>
      </c>
      <c r="F461" s="59">
        <v>13</v>
      </c>
      <c r="G461" s="59"/>
      <c r="H461" s="59">
        <v>17</v>
      </c>
      <c r="I461" s="59">
        <v>28</v>
      </c>
      <c r="J461" s="59"/>
      <c r="K461" s="61">
        <v>1</v>
      </c>
      <c r="L461" t="s">
        <v>154</v>
      </c>
    </row>
    <row r="462" spans="1:12" outlineLevel="1" x14ac:dyDescent="0.25">
      <c r="A462" s="52">
        <f t="shared" si="50"/>
        <v>32</v>
      </c>
      <c r="B462" s="52" t="str">
        <f t="shared" si="51"/>
        <v/>
      </c>
      <c r="C462" s="58">
        <f t="shared" si="48"/>
        <v>2</v>
      </c>
      <c r="D462" s="58" t="str">
        <f t="shared" si="49"/>
        <v>D</v>
      </c>
      <c r="E462" s="59">
        <v>20</v>
      </c>
      <c r="F462" s="59">
        <v>24</v>
      </c>
      <c r="G462" s="59"/>
      <c r="H462" s="59">
        <v>4</v>
      </c>
      <c r="I462" s="59">
        <v>29</v>
      </c>
      <c r="J462" s="59"/>
      <c r="K462" s="61">
        <v>2</v>
      </c>
      <c r="L462" t="s">
        <v>154</v>
      </c>
    </row>
    <row r="463" spans="1:12" outlineLevel="1" x14ac:dyDescent="0.25">
      <c r="A463" s="52">
        <f t="shared" si="50"/>
        <v>32</v>
      </c>
      <c r="B463" s="52" t="str">
        <f t="shared" si="51"/>
        <v/>
      </c>
      <c r="C463" s="58">
        <f t="shared" si="48"/>
        <v>3</v>
      </c>
      <c r="D463" s="58" t="str">
        <f t="shared" si="49"/>
        <v>D</v>
      </c>
      <c r="E463" s="59">
        <v>5</v>
      </c>
      <c r="F463" s="59">
        <v>15</v>
      </c>
      <c r="G463" s="59"/>
      <c r="H463" s="59">
        <v>10</v>
      </c>
      <c r="I463" s="59">
        <v>21</v>
      </c>
      <c r="J463" s="59"/>
      <c r="K463" s="61">
        <v>3</v>
      </c>
      <c r="L463" t="s">
        <v>154</v>
      </c>
    </row>
    <row r="464" spans="1:12" outlineLevel="1" x14ac:dyDescent="0.25">
      <c r="A464" s="52">
        <f t="shared" si="50"/>
        <v>32</v>
      </c>
      <c r="B464" s="52" t="str">
        <f t="shared" si="51"/>
        <v/>
      </c>
      <c r="C464" s="58">
        <f t="shared" si="48"/>
        <v>4</v>
      </c>
      <c r="D464" s="58" t="str">
        <f t="shared" si="49"/>
        <v>D</v>
      </c>
      <c r="E464" s="59">
        <v>25</v>
      </c>
      <c r="F464" s="59">
        <v>26</v>
      </c>
      <c r="G464" s="59"/>
      <c r="H464" s="59">
        <v>8</v>
      </c>
      <c r="I464" s="59">
        <v>23</v>
      </c>
      <c r="J464" s="59"/>
      <c r="K464" s="61">
        <v>4</v>
      </c>
      <c r="L464" t="s">
        <v>154</v>
      </c>
    </row>
    <row r="465" spans="1:13" outlineLevel="1" x14ac:dyDescent="0.25">
      <c r="A465" s="52">
        <f t="shared" si="50"/>
        <v>32</v>
      </c>
      <c r="B465" s="52" t="str">
        <f t="shared" si="51"/>
        <v/>
      </c>
      <c r="C465" s="58">
        <f t="shared" si="48"/>
        <v>5</v>
      </c>
      <c r="D465" s="58" t="str">
        <f t="shared" si="49"/>
        <v>D</v>
      </c>
      <c r="E465" s="59">
        <v>6</v>
      </c>
      <c r="F465" s="59">
        <v>31</v>
      </c>
      <c r="G465" s="59"/>
      <c r="H465" s="59">
        <v>9</v>
      </c>
      <c r="I465" s="59">
        <v>11</v>
      </c>
      <c r="J465" s="59"/>
      <c r="K465" s="61">
        <v>5</v>
      </c>
      <c r="L465" t="s">
        <v>154</v>
      </c>
    </row>
    <row r="466" spans="1:13" outlineLevel="1" x14ac:dyDescent="0.25">
      <c r="A466" s="52">
        <f t="shared" si="50"/>
        <v>32</v>
      </c>
      <c r="B466" s="52" t="str">
        <f t="shared" si="51"/>
        <v/>
      </c>
      <c r="C466" s="58">
        <f t="shared" si="48"/>
        <v>6</v>
      </c>
      <c r="D466" s="58" t="str">
        <f t="shared" si="49"/>
        <v>D</v>
      </c>
      <c r="E466" s="59">
        <v>14</v>
      </c>
      <c r="F466" s="59">
        <v>22</v>
      </c>
      <c r="G466" s="59"/>
      <c r="H466" s="59">
        <v>1</v>
      </c>
      <c r="I466" s="59">
        <v>27</v>
      </c>
      <c r="J466" s="59"/>
      <c r="K466" s="61">
        <v>6</v>
      </c>
      <c r="L466" t="s">
        <v>154</v>
      </c>
    </row>
    <row r="467" spans="1:13" outlineLevel="1" x14ac:dyDescent="0.25">
      <c r="A467" s="52">
        <f t="shared" si="50"/>
        <v>32</v>
      </c>
      <c r="B467" s="52" t="str">
        <f t="shared" si="51"/>
        <v/>
      </c>
      <c r="C467" s="58">
        <f t="shared" si="48"/>
        <v>7</v>
      </c>
      <c r="D467" s="58" t="str">
        <f t="shared" si="49"/>
        <v>D</v>
      </c>
      <c r="E467" s="59">
        <v>12</v>
      </c>
      <c r="F467" s="59">
        <v>16</v>
      </c>
      <c r="G467" s="59"/>
      <c r="H467" s="59">
        <v>3</v>
      </c>
      <c r="I467" s="59">
        <v>7</v>
      </c>
      <c r="J467" s="59"/>
      <c r="K467" s="61">
        <v>7</v>
      </c>
      <c r="L467" t="s">
        <v>154</v>
      </c>
    </row>
    <row r="468" spans="1:13" ht="15.75" outlineLevel="1" thickBot="1" x14ac:dyDescent="0.3">
      <c r="A468" s="52">
        <f t="shared" si="50"/>
        <v>32</v>
      </c>
      <c r="B468" s="52" t="str">
        <f t="shared" si="51"/>
        <v/>
      </c>
      <c r="C468" s="58">
        <f t="shared" si="48"/>
        <v>8</v>
      </c>
      <c r="D468" s="58" t="str">
        <f t="shared" si="49"/>
        <v>D</v>
      </c>
      <c r="E468" s="59">
        <v>19</v>
      </c>
      <c r="F468" s="59">
        <v>32</v>
      </c>
      <c r="G468" s="59"/>
      <c r="H468" s="59">
        <v>18</v>
      </c>
      <c r="I468" s="59">
        <v>30</v>
      </c>
      <c r="J468" s="59"/>
      <c r="K468" s="61">
        <v>8</v>
      </c>
      <c r="L468" t="s">
        <v>154</v>
      </c>
    </row>
    <row r="469" spans="1:13" ht="15.75" outlineLevel="1" thickTop="1" x14ac:dyDescent="0.25">
      <c r="A469" s="64">
        <v>33</v>
      </c>
      <c r="B469" s="64" t="str">
        <f t="shared" si="51"/>
        <v/>
      </c>
      <c r="C469" s="62">
        <f t="shared" si="48"/>
        <v>1</v>
      </c>
      <c r="D469" s="62" t="str">
        <f t="shared" si="49"/>
        <v>A</v>
      </c>
      <c r="E469" s="63">
        <v>13</v>
      </c>
      <c r="F469" s="63">
        <v>28</v>
      </c>
      <c r="G469" s="62"/>
      <c r="H469" s="63">
        <v>8</v>
      </c>
      <c r="I469" s="63">
        <v>27</v>
      </c>
      <c r="J469" s="62"/>
      <c r="K469" s="61">
        <v>1</v>
      </c>
      <c r="L469" t="s">
        <v>151</v>
      </c>
      <c r="M469" s="186" t="s">
        <v>281</v>
      </c>
    </row>
    <row r="470" spans="1:13" outlineLevel="1" x14ac:dyDescent="0.25">
      <c r="A470" s="64">
        <f t="shared" ref="A470:A500" si="52">A469</f>
        <v>33</v>
      </c>
      <c r="B470" s="64" t="str">
        <f t="shared" si="51"/>
        <v/>
      </c>
      <c r="C470" s="62">
        <f t="shared" si="48"/>
        <v>2</v>
      </c>
      <c r="D470" s="62" t="str">
        <f t="shared" si="49"/>
        <v>A</v>
      </c>
      <c r="E470" s="63">
        <v>18</v>
      </c>
      <c r="F470" s="63">
        <v>31</v>
      </c>
      <c r="G470" s="62"/>
      <c r="H470" s="63">
        <v>17</v>
      </c>
      <c r="I470" s="63">
        <v>19</v>
      </c>
      <c r="J470" s="62"/>
      <c r="K470" s="61">
        <v>2</v>
      </c>
      <c r="L470" t="s">
        <v>151</v>
      </c>
    </row>
    <row r="471" spans="1:13" outlineLevel="1" x14ac:dyDescent="0.25">
      <c r="A471" s="64">
        <f t="shared" si="52"/>
        <v>33</v>
      </c>
      <c r="B471" s="64" t="str">
        <f t="shared" si="51"/>
        <v/>
      </c>
      <c r="C471" s="62">
        <f t="shared" si="48"/>
        <v>3</v>
      </c>
      <c r="D471" s="62" t="str">
        <f t="shared" si="49"/>
        <v>A</v>
      </c>
      <c r="E471" s="63">
        <v>16</v>
      </c>
      <c r="F471" s="63">
        <v>33</v>
      </c>
      <c r="G471" s="62"/>
      <c r="H471" s="63">
        <v>11</v>
      </c>
      <c r="I471" s="63">
        <v>15</v>
      </c>
      <c r="J471" s="62"/>
      <c r="K471" s="61">
        <v>3</v>
      </c>
      <c r="L471" t="s">
        <v>151</v>
      </c>
    </row>
    <row r="472" spans="1:13" outlineLevel="1" x14ac:dyDescent="0.25">
      <c r="A472" s="64">
        <f t="shared" si="52"/>
        <v>33</v>
      </c>
      <c r="B472" s="64" t="str">
        <f t="shared" si="51"/>
        <v/>
      </c>
      <c r="C472" s="62">
        <f t="shared" si="48"/>
        <v>4</v>
      </c>
      <c r="D472" s="62" t="str">
        <f t="shared" si="49"/>
        <v>A</v>
      </c>
      <c r="E472" s="63">
        <v>10</v>
      </c>
      <c r="F472" s="63">
        <v>14</v>
      </c>
      <c r="G472" s="62"/>
      <c r="H472" s="63">
        <v>6</v>
      </c>
      <c r="I472" s="63">
        <v>12</v>
      </c>
      <c r="J472" s="62"/>
      <c r="K472" s="61">
        <v>4</v>
      </c>
      <c r="L472" t="s">
        <v>151</v>
      </c>
    </row>
    <row r="473" spans="1:13" outlineLevel="1" x14ac:dyDescent="0.25">
      <c r="A473" s="64">
        <f t="shared" si="52"/>
        <v>33</v>
      </c>
      <c r="B473" s="64" t="str">
        <f t="shared" si="51"/>
        <v/>
      </c>
      <c r="C473" s="62">
        <f t="shared" si="48"/>
        <v>5</v>
      </c>
      <c r="D473" s="62" t="str">
        <f t="shared" si="49"/>
        <v>A</v>
      </c>
      <c r="E473" s="63">
        <v>7</v>
      </c>
      <c r="F473" s="63">
        <v>22</v>
      </c>
      <c r="G473" s="62"/>
      <c r="H473" s="63">
        <v>2</v>
      </c>
      <c r="I473" s="63">
        <v>9</v>
      </c>
      <c r="J473" s="62"/>
      <c r="K473" s="61">
        <v>5</v>
      </c>
      <c r="L473" t="s">
        <v>151</v>
      </c>
    </row>
    <row r="474" spans="1:13" outlineLevel="1" x14ac:dyDescent="0.25">
      <c r="A474" s="64">
        <f t="shared" si="52"/>
        <v>33</v>
      </c>
      <c r="B474" s="64" t="str">
        <f t="shared" si="51"/>
        <v/>
      </c>
      <c r="C474" s="62">
        <f t="shared" si="48"/>
        <v>6</v>
      </c>
      <c r="D474" s="62" t="str">
        <f t="shared" si="49"/>
        <v>A</v>
      </c>
      <c r="E474" s="63">
        <v>3</v>
      </c>
      <c r="F474" s="63">
        <v>21</v>
      </c>
      <c r="G474" s="63"/>
      <c r="H474" s="63">
        <v>20</v>
      </c>
      <c r="I474" s="63">
        <v>26</v>
      </c>
      <c r="J474" s="62"/>
      <c r="K474" s="61">
        <v>6</v>
      </c>
      <c r="L474" t="s">
        <v>151</v>
      </c>
    </row>
    <row r="475" spans="1:13" outlineLevel="1" x14ac:dyDescent="0.25">
      <c r="A475" s="64">
        <f t="shared" si="52"/>
        <v>33</v>
      </c>
      <c r="B475" s="64" t="str">
        <f t="shared" si="51"/>
        <v/>
      </c>
      <c r="C475" s="62">
        <f t="shared" si="48"/>
        <v>7</v>
      </c>
      <c r="D475" s="62" t="str">
        <f t="shared" si="49"/>
        <v>A</v>
      </c>
      <c r="E475" s="63">
        <v>1</v>
      </c>
      <c r="F475" s="63">
        <v>4</v>
      </c>
      <c r="G475" s="63"/>
      <c r="H475" s="63">
        <v>29</v>
      </c>
      <c r="I475" s="63">
        <v>30</v>
      </c>
      <c r="J475" s="62"/>
      <c r="K475" s="61">
        <v>7</v>
      </c>
      <c r="L475" t="s">
        <v>151</v>
      </c>
    </row>
    <row r="476" spans="1:13" outlineLevel="1" x14ac:dyDescent="0.25">
      <c r="A476" s="64">
        <f t="shared" si="52"/>
        <v>33</v>
      </c>
      <c r="B476" s="64" t="str">
        <f t="shared" si="51"/>
        <v/>
      </c>
      <c r="C476" s="62">
        <f t="shared" si="48"/>
        <v>8</v>
      </c>
      <c r="D476" s="62" t="str">
        <f t="shared" si="49"/>
        <v>A</v>
      </c>
      <c r="E476" s="63">
        <v>23</v>
      </c>
      <c r="F476" s="63">
        <v>32</v>
      </c>
      <c r="G476" s="63">
        <v>25</v>
      </c>
      <c r="H476" s="63">
        <v>5</v>
      </c>
      <c r="I476" s="63">
        <v>24</v>
      </c>
      <c r="J476" s="62"/>
      <c r="K476" s="61">
        <v>8</v>
      </c>
      <c r="L476" t="s">
        <v>151</v>
      </c>
    </row>
    <row r="477" spans="1:13" outlineLevel="1" x14ac:dyDescent="0.25">
      <c r="A477" s="64">
        <f t="shared" si="52"/>
        <v>33</v>
      </c>
      <c r="B477" s="64" t="str">
        <f t="shared" si="51"/>
        <v/>
      </c>
      <c r="C477" s="62">
        <f t="shared" si="48"/>
        <v>1</v>
      </c>
      <c r="D477" s="62" t="str">
        <f t="shared" si="49"/>
        <v>B</v>
      </c>
      <c r="E477" s="63">
        <v>21</v>
      </c>
      <c r="F477" s="63">
        <v>24</v>
      </c>
      <c r="G477" s="62"/>
      <c r="H477" s="63">
        <v>4</v>
      </c>
      <c r="I477" s="63">
        <v>18</v>
      </c>
      <c r="J477" s="62"/>
      <c r="K477" s="61">
        <v>1</v>
      </c>
      <c r="L477" t="s">
        <v>152</v>
      </c>
    </row>
    <row r="478" spans="1:13" outlineLevel="1" x14ac:dyDescent="0.25">
      <c r="A478" s="64">
        <f t="shared" si="52"/>
        <v>33</v>
      </c>
      <c r="B478" s="64" t="str">
        <f t="shared" si="51"/>
        <v/>
      </c>
      <c r="C478" s="62">
        <f t="shared" si="48"/>
        <v>2</v>
      </c>
      <c r="D478" s="62" t="str">
        <f t="shared" si="49"/>
        <v>B</v>
      </c>
      <c r="E478" s="63">
        <v>15</v>
      </c>
      <c r="F478" s="63">
        <v>22</v>
      </c>
      <c r="G478" s="62"/>
      <c r="H478" s="63">
        <v>13</v>
      </c>
      <c r="I478" s="63">
        <v>20</v>
      </c>
      <c r="J478" s="62"/>
      <c r="K478" s="61">
        <v>2</v>
      </c>
      <c r="L478" t="s">
        <v>152</v>
      </c>
    </row>
    <row r="479" spans="1:13" outlineLevel="1" x14ac:dyDescent="0.25">
      <c r="A479" s="64">
        <f t="shared" si="52"/>
        <v>33</v>
      </c>
      <c r="B479" s="64" t="str">
        <f t="shared" si="51"/>
        <v/>
      </c>
      <c r="C479" s="62">
        <f t="shared" si="48"/>
        <v>3</v>
      </c>
      <c r="D479" s="62" t="str">
        <f t="shared" si="49"/>
        <v>B</v>
      </c>
      <c r="E479" s="63">
        <v>2</v>
      </c>
      <c r="F479" s="63">
        <v>8</v>
      </c>
      <c r="G479" s="62"/>
      <c r="H479" s="63">
        <v>6</v>
      </c>
      <c r="I479" s="63">
        <v>31</v>
      </c>
      <c r="J479" s="62"/>
      <c r="K479" s="61">
        <v>3</v>
      </c>
      <c r="L479" t="s">
        <v>152</v>
      </c>
    </row>
    <row r="480" spans="1:13" outlineLevel="1" x14ac:dyDescent="0.25">
      <c r="A480" s="64">
        <f t="shared" si="52"/>
        <v>33</v>
      </c>
      <c r="B480" s="64" t="str">
        <f t="shared" si="51"/>
        <v/>
      </c>
      <c r="C480" s="62">
        <f t="shared" si="48"/>
        <v>4</v>
      </c>
      <c r="D480" s="62" t="str">
        <f t="shared" si="49"/>
        <v>B</v>
      </c>
      <c r="E480" s="63">
        <v>1</v>
      </c>
      <c r="F480" s="63">
        <v>10</v>
      </c>
      <c r="G480" s="62"/>
      <c r="H480" s="63">
        <v>7</v>
      </c>
      <c r="I480" s="63">
        <v>28</v>
      </c>
      <c r="J480" s="62"/>
      <c r="K480" s="61">
        <v>4</v>
      </c>
      <c r="L480" t="s">
        <v>152</v>
      </c>
    </row>
    <row r="481" spans="1:12" outlineLevel="1" x14ac:dyDescent="0.25">
      <c r="A481" s="64">
        <f t="shared" si="52"/>
        <v>33</v>
      </c>
      <c r="B481" s="64" t="str">
        <f t="shared" si="51"/>
        <v/>
      </c>
      <c r="C481" s="62">
        <f t="shared" si="48"/>
        <v>5</v>
      </c>
      <c r="D481" s="62" t="str">
        <f t="shared" si="49"/>
        <v>B</v>
      </c>
      <c r="E481" s="63">
        <v>32</v>
      </c>
      <c r="F481" s="63">
        <v>33</v>
      </c>
      <c r="G481" s="62"/>
      <c r="H481" s="63">
        <v>12</v>
      </c>
      <c r="I481" s="63">
        <v>19</v>
      </c>
      <c r="J481" s="62"/>
      <c r="K481" s="61">
        <v>5</v>
      </c>
      <c r="L481" t="s">
        <v>152</v>
      </c>
    </row>
    <row r="482" spans="1:12" outlineLevel="1" x14ac:dyDescent="0.25">
      <c r="A482" s="64">
        <f t="shared" si="52"/>
        <v>33</v>
      </c>
      <c r="B482" s="64" t="str">
        <f t="shared" si="51"/>
        <v/>
      </c>
      <c r="C482" s="62">
        <f t="shared" si="48"/>
        <v>6</v>
      </c>
      <c r="D482" s="62" t="str">
        <f t="shared" si="49"/>
        <v>B</v>
      </c>
      <c r="E482" s="63">
        <v>14</v>
      </c>
      <c r="F482" s="63">
        <v>29</v>
      </c>
      <c r="G482" s="63"/>
      <c r="H482" s="63">
        <v>3</v>
      </c>
      <c r="I482" s="63">
        <v>23</v>
      </c>
      <c r="J482" s="62"/>
      <c r="K482" s="61">
        <v>6</v>
      </c>
      <c r="L482" t="s">
        <v>152</v>
      </c>
    </row>
    <row r="483" spans="1:12" outlineLevel="1" x14ac:dyDescent="0.25">
      <c r="A483" s="64">
        <f t="shared" si="52"/>
        <v>33</v>
      </c>
      <c r="B483" s="64" t="str">
        <f t="shared" si="51"/>
        <v/>
      </c>
      <c r="C483" s="62">
        <f t="shared" si="48"/>
        <v>7</v>
      </c>
      <c r="D483" s="62" t="str">
        <f t="shared" si="49"/>
        <v>B</v>
      </c>
      <c r="E483" s="63">
        <v>16</v>
      </c>
      <c r="F483" s="63">
        <v>17</v>
      </c>
      <c r="G483" s="63"/>
      <c r="H483" s="63">
        <v>25</v>
      </c>
      <c r="I483" s="63">
        <v>30</v>
      </c>
      <c r="J483" s="62"/>
      <c r="K483" s="61">
        <v>7</v>
      </c>
      <c r="L483" t="s">
        <v>152</v>
      </c>
    </row>
    <row r="484" spans="1:12" outlineLevel="1" x14ac:dyDescent="0.25">
      <c r="A484" s="64">
        <f t="shared" si="52"/>
        <v>33</v>
      </c>
      <c r="B484" s="64" t="str">
        <f t="shared" si="51"/>
        <v/>
      </c>
      <c r="C484" s="62">
        <f t="shared" si="48"/>
        <v>8</v>
      </c>
      <c r="D484" s="62" t="str">
        <f t="shared" si="49"/>
        <v>B</v>
      </c>
      <c r="E484" s="63">
        <v>26</v>
      </c>
      <c r="F484" s="63">
        <v>27</v>
      </c>
      <c r="G484" s="63">
        <v>11</v>
      </c>
      <c r="H484" s="63">
        <v>5</v>
      </c>
      <c r="I484" s="63">
        <v>9</v>
      </c>
      <c r="J484" s="62"/>
      <c r="K484" s="61">
        <v>8</v>
      </c>
      <c r="L484" t="s">
        <v>152</v>
      </c>
    </row>
    <row r="485" spans="1:12" outlineLevel="1" x14ac:dyDescent="0.25">
      <c r="A485" s="64">
        <f t="shared" si="52"/>
        <v>33</v>
      </c>
      <c r="B485" s="64" t="str">
        <f t="shared" si="51"/>
        <v/>
      </c>
      <c r="C485" s="62">
        <f t="shared" si="48"/>
        <v>1</v>
      </c>
      <c r="D485" s="62" t="str">
        <f t="shared" si="49"/>
        <v>C</v>
      </c>
      <c r="E485" s="63">
        <v>7</v>
      </c>
      <c r="F485" s="63">
        <v>19</v>
      </c>
      <c r="G485" s="62"/>
      <c r="H485" s="63">
        <v>11</v>
      </c>
      <c r="I485" s="63">
        <v>25</v>
      </c>
      <c r="J485" s="62"/>
      <c r="K485" s="61">
        <v>1</v>
      </c>
      <c r="L485" t="s">
        <v>153</v>
      </c>
    </row>
    <row r="486" spans="1:12" outlineLevel="1" x14ac:dyDescent="0.25">
      <c r="A486" s="64">
        <f t="shared" si="52"/>
        <v>33</v>
      </c>
      <c r="B486" s="64" t="str">
        <f t="shared" si="51"/>
        <v/>
      </c>
      <c r="C486" s="62">
        <f t="shared" ref="C486:C549" si="53">K486</f>
        <v>2</v>
      </c>
      <c r="D486" s="62" t="str">
        <f t="shared" ref="D486:D549" si="54">IF(C486="","",L486)</f>
        <v>C</v>
      </c>
      <c r="E486" s="63">
        <v>8</v>
      </c>
      <c r="F486" s="63">
        <v>14</v>
      </c>
      <c r="G486" s="62"/>
      <c r="H486" s="63">
        <v>26</v>
      </c>
      <c r="I486" s="63">
        <v>24</v>
      </c>
      <c r="J486" s="62"/>
      <c r="K486" s="61">
        <v>2</v>
      </c>
      <c r="L486" t="s">
        <v>153</v>
      </c>
    </row>
    <row r="487" spans="1:12" outlineLevel="1" x14ac:dyDescent="0.25">
      <c r="A487" s="64">
        <f t="shared" si="52"/>
        <v>33</v>
      </c>
      <c r="B487" s="64" t="str">
        <f t="shared" si="51"/>
        <v/>
      </c>
      <c r="C487" s="62">
        <f t="shared" si="53"/>
        <v>3</v>
      </c>
      <c r="D487" s="62" t="str">
        <f t="shared" si="54"/>
        <v>C</v>
      </c>
      <c r="E487" s="63">
        <v>30</v>
      </c>
      <c r="F487" s="63">
        <v>33</v>
      </c>
      <c r="G487" s="62"/>
      <c r="H487" s="63">
        <v>3</v>
      </c>
      <c r="I487" s="63">
        <v>9</v>
      </c>
      <c r="J487" s="62"/>
      <c r="K487" s="61">
        <v>3</v>
      </c>
      <c r="L487" t="s">
        <v>153</v>
      </c>
    </row>
    <row r="488" spans="1:12" outlineLevel="1" x14ac:dyDescent="0.25">
      <c r="A488" s="64">
        <f t="shared" si="52"/>
        <v>33</v>
      </c>
      <c r="B488" s="64" t="str">
        <f t="shared" si="51"/>
        <v/>
      </c>
      <c r="C488" s="62">
        <f t="shared" si="53"/>
        <v>4</v>
      </c>
      <c r="D488" s="62" t="str">
        <f t="shared" si="54"/>
        <v>C</v>
      </c>
      <c r="E488" s="63">
        <v>22</v>
      </c>
      <c r="F488" s="63">
        <v>28</v>
      </c>
      <c r="G488" s="62"/>
      <c r="H488" s="63">
        <v>5</v>
      </c>
      <c r="I488" s="63">
        <v>29</v>
      </c>
      <c r="J488" s="62"/>
      <c r="K488" s="61">
        <v>4</v>
      </c>
      <c r="L488" t="s">
        <v>153</v>
      </c>
    </row>
    <row r="489" spans="1:12" outlineLevel="1" x14ac:dyDescent="0.25">
      <c r="A489" s="64">
        <f t="shared" si="52"/>
        <v>33</v>
      </c>
      <c r="B489" s="64" t="str">
        <f t="shared" si="51"/>
        <v/>
      </c>
      <c r="C489" s="62">
        <f t="shared" si="53"/>
        <v>5</v>
      </c>
      <c r="D489" s="62" t="str">
        <f t="shared" si="54"/>
        <v>C</v>
      </c>
      <c r="E489" s="63">
        <v>27</v>
      </c>
      <c r="F489" s="63">
        <v>32</v>
      </c>
      <c r="G489" s="62"/>
      <c r="H489" s="63">
        <v>6</v>
      </c>
      <c r="I489" s="63">
        <v>18</v>
      </c>
      <c r="J489" s="62"/>
      <c r="K489" s="61">
        <v>5</v>
      </c>
      <c r="L489" t="s">
        <v>153</v>
      </c>
    </row>
    <row r="490" spans="1:12" outlineLevel="1" x14ac:dyDescent="0.25">
      <c r="A490" s="64">
        <f t="shared" si="52"/>
        <v>33</v>
      </c>
      <c r="B490" s="64" t="str">
        <f t="shared" si="51"/>
        <v/>
      </c>
      <c r="C490" s="62">
        <f t="shared" si="53"/>
        <v>6</v>
      </c>
      <c r="D490" s="62" t="str">
        <f t="shared" si="54"/>
        <v>C</v>
      </c>
      <c r="E490" s="63">
        <v>15</v>
      </c>
      <c r="F490" s="63">
        <v>21</v>
      </c>
      <c r="G490" s="63"/>
      <c r="H490" s="63">
        <v>10</v>
      </c>
      <c r="I490" s="63">
        <v>31</v>
      </c>
      <c r="J490" s="62"/>
      <c r="K490" s="61">
        <v>6</v>
      </c>
      <c r="L490" t="s">
        <v>153</v>
      </c>
    </row>
    <row r="491" spans="1:12" outlineLevel="1" x14ac:dyDescent="0.25">
      <c r="A491" s="64">
        <f t="shared" si="52"/>
        <v>33</v>
      </c>
      <c r="B491" s="64" t="str">
        <f t="shared" si="51"/>
        <v/>
      </c>
      <c r="C491" s="62">
        <f t="shared" si="53"/>
        <v>7</v>
      </c>
      <c r="D491" s="62" t="str">
        <f t="shared" si="54"/>
        <v>C</v>
      </c>
      <c r="E491" s="63">
        <v>2</v>
      </c>
      <c r="F491" s="63">
        <v>23</v>
      </c>
      <c r="G491" s="63"/>
      <c r="H491" s="63">
        <v>1</v>
      </c>
      <c r="I491" s="63">
        <v>17</v>
      </c>
      <c r="J491" s="62"/>
      <c r="K491" s="61">
        <v>7</v>
      </c>
      <c r="L491" t="s">
        <v>153</v>
      </c>
    </row>
    <row r="492" spans="1:12" outlineLevel="1" x14ac:dyDescent="0.25">
      <c r="A492" s="64">
        <f t="shared" si="52"/>
        <v>33</v>
      </c>
      <c r="B492" s="64" t="str">
        <f t="shared" si="51"/>
        <v/>
      </c>
      <c r="C492" s="62">
        <f t="shared" si="53"/>
        <v>8</v>
      </c>
      <c r="D492" s="62" t="str">
        <f t="shared" si="54"/>
        <v>C</v>
      </c>
      <c r="E492" s="63">
        <v>13</v>
      </c>
      <c r="F492" s="63">
        <v>20</v>
      </c>
      <c r="G492" s="63">
        <v>16</v>
      </c>
      <c r="H492" s="63">
        <v>4</v>
      </c>
      <c r="I492" s="63">
        <v>12</v>
      </c>
      <c r="J492" s="62"/>
      <c r="K492" s="61">
        <v>8</v>
      </c>
      <c r="L492" t="s">
        <v>153</v>
      </c>
    </row>
    <row r="493" spans="1:12" outlineLevel="1" x14ac:dyDescent="0.25">
      <c r="A493" s="64">
        <f t="shared" si="52"/>
        <v>33</v>
      </c>
      <c r="B493" s="64" t="str">
        <f t="shared" si="51"/>
        <v/>
      </c>
      <c r="C493" s="62">
        <f t="shared" si="53"/>
        <v>1</v>
      </c>
      <c r="D493" s="62" t="str">
        <f t="shared" si="54"/>
        <v>D</v>
      </c>
      <c r="E493" s="62">
        <v>9</v>
      </c>
      <c r="F493" s="62">
        <v>13</v>
      </c>
      <c r="G493" s="62"/>
      <c r="H493" s="62">
        <v>16</v>
      </c>
      <c r="I493" s="62">
        <v>31</v>
      </c>
      <c r="J493" s="62"/>
      <c r="K493" s="61">
        <v>1</v>
      </c>
      <c r="L493" t="s">
        <v>154</v>
      </c>
    </row>
    <row r="494" spans="1:12" outlineLevel="1" x14ac:dyDescent="0.25">
      <c r="A494" s="64">
        <f t="shared" si="52"/>
        <v>33</v>
      </c>
      <c r="B494" s="64" t="str">
        <f t="shared" si="51"/>
        <v/>
      </c>
      <c r="C494" s="62">
        <f t="shared" si="53"/>
        <v>2</v>
      </c>
      <c r="D494" s="62" t="str">
        <f t="shared" si="54"/>
        <v>D</v>
      </c>
      <c r="E494" s="62">
        <v>5</v>
      </c>
      <c r="F494" s="62">
        <v>21</v>
      </c>
      <c r="G494" s="62"/>
      <c r="H494" s="62">
        <v>8</v>
      </c>
      <c r="I494" s="62">
        <v>33</v>
      </c>
      <c r="J494" s="62"/>
      <c r="K494" s="61">
        <v>2</v>
      </c>
      <c r="L494" t="s">
        <v>154</v>
      </c>
    </row>
    <row r="495" spans="1:12" outlineLevel="1" x14ac:dyDescent="0.25">
      <c r="A495" s="64">
        <f t="shared" si="52"/>
        <v>33</v>
      </c>
      <c r="B495" s="64" t="str">
        <f t="shared" si="51"/>
        <v/>
      </c>
      <c r="C495" s="62">
        <f t="shared" si="53"/>
        <v>3</v>
      </c>
      <c r="D495" s="62" t="str">
        <f t="shared" si="54"/>
        <v>D</v>
      </c>
      <c r="E495" s="62">
        <v>11</v>
      </c>
      <c r="F495" s="62">
        <v>17</v>
      </c>
      <c r="G495" s="62"/>
      <c r="H495" s="62">
        <v>3</v>
      </c>
      <c r="I495" s="62">
        <v>6</v>
      </c>
      <c r="J495" s="62"/>
      <c r="K495" s="61">
        <v>3</v>
      </c>
      <c r="L495" t="s">
        <v>154</v>
      </c>
    </row>
    <row r="496" spans="1:12" outlineLevel="1" x14ac:dyDescent="0.25">
      <c r="A496" s="64">
        <f t="shared" si="52"/>
        <v>33</v>
      </c>
      <c r="B496" s="64" t="str">
        <f t="shared" si="51"/>
        <v/>
      </c>
      <c r="C496" s="62">
        <f t="shared" si="53"/>
        <v>4</v>
      </c>
      <c r="D496" s="62" t="str">
        <f t="shared" si="54"/>
        <v>D</v>
      </c>
      <c r="E496" s="62">
        <v>1</v>
      </c>
      <c r="F496" s="62">
        <v>19</v>
      </c>
      <c r="G496" s="62"/>
      <c r="H496" s="62">
        <v>14</v>
      </c>
      <c r="I496" s="62">
        <v>27</v>
      </c>
      <c r="J496" s="62"/>
      <c r="K496" s="61">
        <v>4</v>
      </c>
      <c r="L496" t="s">
        <v>154</v>
      </c>
    </row>
    <row r="497" spans="1:13" outlineLevel="1" x14ac:dyDescent="0.25">
      <c r="A497" s="64">
        <f t="shared" si="52"/>
        <v>33</v>
      </c>
      <c r="B497" s="64" t="str">
        <f t="shared" si="51"/>
        <v/>
      </c>
      <c r="C497" s="62">
        <f t="shared" si="53"/>
        <v>5</v>
      </c>
      <c r="D497" s="62" t="str">
        <f t="shared" si="54"/>
        <v>D</v>
      </c>
      <c r="E497" s="62">
        <v>7</v>
      </c>
      <c r="F497" s="62">
        <v>23</v>
      </c>
      <c r="G497" s="62"/>
      <c r="H497" s="62">
        <v>20</v>
      </c>
      <c r="I497" s="62">
        <v>30</v>
      </c>
      <c r="J497" s="62"/>
      <c r="K497" s="61">
        <v>5</v>
      </c>
      <c r="L497" t="s">
        <v>154</v>
      </c>
    </row>
    <row r="498" spans="1:13" outlineLevel="1" x14ac:dyDescent="0.25">
      <c r="A498" s="64">
        <f t="shared" si="52"/>
        <v>33</v>
      </c>
      <c r="B498" s="64" t="str">
        <f t="shared" si="51"/>
        <v/>
      </c>
      <c r="C498" s="62">
        <f t="shared" si="53"/>
        <v>6</v>
      </c>
      <c r="D498" s="62" t="str">
        <f t="shared" si="54"/>
        <v>D</v>
      </c>
      <c r="E498" s="62">
        <v>22</v>
      </c>
      <c r="F498" s="62">
        <v>25</v>
      </c>
      <c r="G498" s="63"/>
      <c r="H498" s="62">
        <v>12</v>
      </c>
      <c r="I498" s="62">
        <v>18</v>
      </c>
      <c r="J498" s="62"/>
      <c r="K498" s="61">
        <v>6</v>
      </c>
      <c r="L498" t="s">
        <v>154</v>
      </c>
    </row>
    <row r="499" spans="1:13" outlineLevel="1" x14ac:dyDescent="0.25">
      <c r="A499" s="64">
        <f t="shared" si="52"/>
        <v>33</v>
      </c>
      <c r="B499" s="64" t="str">
        <f t="shared" si="51"/>
        <v/>
      </c>
      <c r="C499" s="62">
        <f t="shared" si="53"/>
        <v>7</v>
      </c>
      <c r="D499" s="62" t="str">
        <f t="shared" si="54"/>
        <v>D</v>
      </c>
      <c r="E499" s="62">
        <v>4</v>
      </c>
      <c r="F499" s="62">
        <v>32</v>
      </c>
      <c r="G499" s="63"/>
      <c r="H499" s="62">
        <v>15</v>
      </c>
      <c r="I499" s="62">
        <v>28</v>
      </c>
      <c r="J499" s="62"/>
      <c r="K499" s="61">
        <v>7</v>
      </c>
      <c r="L499" t="s">
        <v>154</v>
      </c>
    </row>
    <row r="500" spans="1:13" ht="15.75" outlineLevel="1" thickBot="1" x14ac:dyDescent="0.3">
      <c r="A500" s="64">
        <f t="shared" si="52"/>
        <v>33</v>
      </c>
      <c r="B500" s="64" t="str">
        <f t="shared" si="51"/>
        <v/>
      </c>
      <c r="C500" s="62">
        <f t="shared" si="53"/>
        <v>8</v>
      </c>
      <c r="D500" s="62" t="str">
        <f t="shared" si="54"/>
        <v>D</v>
      </c>
      <c r="E500" s="62">
        <v>2</v>
      </c>
      <c r="F500" s="62">
        <v>26</v>
      </c>
      <c r="G500" s="62">
        <v>29</v>
      </c>
      <c r="H500" s="62">
        <v>10</v>
      </c>
      <c r="I500" s="62">
        <v>24</v>
      </c>
      <c r="J500" s="62"/>
      <c r="K500" s="61">
        <v>8</v>
      </c>
      <c r="L500" t="s">
        <v>154</v>
      </c>
    </row>
    <row r="501" spans="1:13" ht="15.75" outlineLevel="1" thickTop="1" x14ac:dyDescent="0.25">
      <c r="A501" s="52">
        <v>34</v>
      </c>
      <c r="B501" s="52" t="str">
        <f t="shared" si="51"/>
        <v/>
      </c>
      <c r="C501" s="58">
        <f t="shared" si="53"/>
        <v>1</v>
      </c>
      <c r="D501" s="58" t="str">
        <f t="shared" si="54"/>
        <v>A</v>
      </c>
      <c r="E501" s="59">
        <v>25</v>
      </c>
      <c r="F501" s="59">
        <v>27</v>
      </c>
      <c r="G501" s="59"/>
      <c r="H501" s="59">
        <v>21</v>
      </c>
      <c r="I501" s="59">
        <v>31</v>
      </c>
      <c r="J501" s="59"/>
      <c r="K501" s="61">
        <v>1</v>
      </c>
      <c r="L501" t="s">
        <v>151</v>
      </c>
      <c r="M501" s="186" t="s">
        <v>281</v>
      </c>
    </row>
    <row r="502" spans="1:13" outlineLevel="1" x14ac:dyDescent="0.25">
      <c r="A502" s="52">
        <f t="shared" ref="A502:A532" si="55">A501</f>
        <v>34</v>
      </c>
      <c r="B502" s="52" t="str">
        <f t="shared" si="51"/>
        <v/>
      </c>
      <c r="C502" s="58">
        <f t="shared" si="53"/>
        <v>2</v>
      </c>
      <c r="D502" s="58" t="str">
        <f t="shared" si="54"/>
        <v>A</v>
      </c>
      <c r="E502" s="59">
        <v>18</v>
      </c>
      <c r="F502" s="59">
        <v>24</v>
      </c>
      <c r="G502" s="59"/>
      <c r="H502" s="59">
        <v>4</v>
      </c>
      <c r="I502" s="59">
        <v>6</v>
      </c>
      <c r="J502" s="59"/>
      <c r="K502" s="61">
        <v>2</v>
      </c>
      <c r="L502" t="s">
        <v>151</v>
      </c>
    </row>
    <row r="503" spans="1:13" outlineLevel="1" x14ac:dyDescent="0.25">
      <c r="A503" s="52">
        <f t="shared" si="55"/>
        <v>34</v>
      </c>
      <c r="B503" s="52" t="str">
        <f t="shared" si="51"/>
        <v/>
      </c>
      <c r="C503" s="58">
        <f t="shared" si="53"/>
        <v>3</v>
      </c>
      <c r="D503" s="58" t="str">
        <f t="shared" si="54"/>
        <v>A</v>
      </c>
      <c r="E503" s="59">
        <v>30</v>
      </c>
      <c r="F503" s="59">
        <v>34</v>
      </c>
      <c r="G503" s="59"/>
      <c r="H503" s="59">
        <v>10</v>
      </c>
      <c r="I503" s="59">
        <v>32</v>
      </c>
      <c r="J503" s="59"/>
      <c r="K503" s="61">
        <v>3</v>
      </c>
      <c r="L503" t="s">
        <v>151</v>
      </c>
    </row>
    <row r="504" spans="1:13" outlineLevel="1" x14ac:dyDescent="0.25">
      <c r="A504" s="52">
        <f t="shared" si="55"/>
        <v>34</v>
      </c>
      <c r="B504" s="52" t="str">
        <f t="shared" si="51"/>
        <v/>
      </c>
      <c r="C504" s="58">
        <f t="shared" si="53"/>
        <v>4</v>
      </c>
      <c r="D504" s="58" t="str">
        <f t="shared" si="54"/>
        <v>A</v>
      </c>
      <c r="E504" s="59">
        <v>3</v>
      </c>
      <c r="F504" s="59">
        <v>5</v>
      </c>
      <c r="G504" s="59"/>
      <c r="H504" s="59">
        <v>13</v>
      </c>
      <c r="I504" s="59">
        <v>14</v>
      </c>
      <c r="J504" s="59"/>
      <c r="K504" s="61">
        <v>4</v>
      </c>
      <c r="L504" t="s">
        <v>151</v>
      </c>
    </row>
    <row r="505" spans="1:13" outlineLevel="1" x14ac:dyDescent="0.25">
      <c r="A505" s="52">
        <f t="shared" si="55"/>
        <v>34</v>
      </c>
      <c r="B505" s="52" t="str">
        <f t="shared" si="51"/>
        <v/>
      </c>
      <c r="C505" s="58">
        <f t="shared" si="53"/>
        <v>5</v>
      </c>
      <c r="D505" s="58" t="str">
        <f t="shared" si="54"/>
        <v>A</v>
      </c>
      <c r="E505" s="59">
        <v>23</v>
      </c>
      <c r="F505" s="59">
        <v>29</v>
      </c>
      <c r="G505" s="59"/>
      <c r="H505" s="59">
        <v>2</v>
      </c>
      <c r="I505" s="59">
        <v>15</v>
      </c>
      <c r="J505" s="59"/>
      <c r="K505" s="61">
        <v>5</v>
      </c>
      <c r="L505" t="s">
        <v>151</v>
      </c>
    </row>
    <row r="506" spans="1:13" outlineLevel="1" x14ac:dyDescent="0.25">
      <c r="A506" s="52">
        <f t="shared" si="55"/>
        <v>34</v>
      </c>
      <c r="B506" s="52" t="str">
        <f t="shared" si="51"/>
        <v/>
      </c>
      <c r="C506" s="58">
        <f t="shared" si="53"/>
        <v>6</v>
      </c>
      <c r="D506" s="58" t="str">
        <f t="shared" si="54"/>
        <v>A</v>
      </c>
      <c r="E506" s="59">
        <v>26</v>
      </c>
      <c r="F506" s="59">
        <v>33</v>
      </c>
      <c r="G506" s="59"/>
      <c r="H506" s="59">
        <v>11</v>
      </c>
      <c r="I506" s="59">
        <v>17</v>
      </c>
      <c r="J506" s="59"/>
      <c r="K506" s="61">
        <v>6</v>
      </c>
      <c r="L506" t="s">
        <v>151</v>
      </c>
    </row>
    <row r="507" spans="1:13" outlineLevel="1" x14ac:dyDescent="0.25">
      <c r="A507" s="52">
        <f t="shared" si="55"/>
        <v>34</v>
      </c>
      <c r="B507" s="52" t="str">
        <f t="shared" si="51"/>
        <v/>
      </c>
      <c r="C507" s="58">
        <f t="shared" si="53"/>
        <v>7</v>
      </c>
      <c r="D507" s="58" t="str">
        <f t="shared" si="54"/>
        <v>A</v>
      </c>
      <c r="E507" s="59">
        <v>19</v>
      </c>
      <c r="F507" s="59">
        <v>16</v>
      </c>
      <c r="G507" s="59"/>
      <c r="H507" s="59">
        <v>9</v>
      </c>
      <c r="I507" s="59">
        <v>28</v>
      </c>
      <c r="J507" s="59"/>
      <c r="K507" s="61">
        <v>7</v>
      </c>
      <c r="L507" t="s">
        <v>151</v>
      </c>
    </row>
    <row r="508" spans="1:13" outlineLevel="1" x14ac:dyDescent="0.25">
      <c r="A508" s="52">
        <f t="shared" si="55"/>
        <v>34</v>
      </c>
      <c r="B508" s="52" t="str">
        <f t="shared" si="51"/>
        <v/>
      </c>
      <c r="C508" s="58">
        <f t="shared" si="53"/>
        <v>8</v>
      </c>
      <c r="D508" s="58" t="str">
        <f t="shared" si="54"/>
        <v>A</v>
      </c>
      <c r="E508" s="59">
        <v>1</v>
      </c>
      <c r="F508" s="59">
        <v>12</v>
      </c>
      <c r="G508" s="59">
        <v>22</v>
      </c>
      <c r="H508" s="59">
        <v>7</v>
      </c>
      <c r="I508" s="59">
        <v>8</v>
      </c>
      <c r="J508" s="59">
        <v>20</v>
      </c>
      <c r="K508" s="61">
        <v>8</v>
      </c>
      <c r="L508" t="s">
        <v>151</v>
      </c>
    </row>
    <row r="509" spans="1:13" outlineLevel="1" x14ac:dyDescent="0.25">
      <c r="A509" s="52">
        <f t="shared" si="55"/>
        <v>34</v>
      </c>
      <c r="B509" s="52" t="str">
        <f t="shared" si="51"/>
        <v/>
      </c>
      <c r="C509" s="58">
        <f t="shared" si="53"/>
        <v>1</v>
      </c>
      <c r="D509" s="58" t="str">
        <f t="shared" si="54"/>
        <v>B</v>
      </c>
      <c r="E509" s="59">
        <v>10</v>
      </c>
      <c r="F509" s="59">
        <v>29</v>
      </c>
      <c r="G509" s="59"/>
      <c r="H509" s="59">
        <v>5</v>
      </c>
      <c r="I509" s="59">
        <v>17</v>
      </c>
      <c r="J509" s="59"/>
      <c r="K509" s="61">
        <v>1</v>
      </c>
      <c r="L509" t="s">
        <v>152</v>
      </c>
    </row>
    <row r="510" spans="1:13" outlineLevel="1" x14ac:dyDescent="0.25">
      <c r="A510" s="52">
        <f t="shared" si="55"/>
        <v>34</v>
      </c>
      <c r="B510" s="52" t="str">
        <f t="shared" si="51"/>
        <v/>
      </c>
      <c r="C510" s="58">
        <f t="shared" si="53"/>
        <v>2</v>
      </c>
      <c r="D510" s="58" t="str">
        <f t="shared" si="54"/>
        <v>B</v>
      </c>
      <c r="E510" s="59">
        <v>4</v>
      </c>
      <c r="F510" s="59">
        <v>12</v>
      </c>
      <c r="G510" s="59"/>
      <c r="H510" s="59">
        <v>20</v>
      </c>
      <c r="I510" s="59">
        <v>34</v>
      </c>
      <c r="J510" s="59"/>
      <c r="K510" s="61">
        <v>2</v>
      </c>
      <c r="L510" t="s">
        <v>152</v>
      </c>
    </row>
    <row r="511" spans="1:13" outlineLevel="1" x14ac:dyDescent="0.25">
      <c r="A511" s="52">
        <f t="shared" si="55"/>
        <v>34</v>
      </c>
      <c r="B511" s="52" t="str">
        <f t="shared" si="51"/>
        <v/>
      </c>
      <c r="C511" s="58">
        <f t="shared" si="53"/>
        <v>3</v>
      </c>
      <c r="D511" s="58" t="str">
        <f t="shared" si="54"/>
        <v>B</v>
      </c>
      <c r="E511" s="59">
        <v>15</v>
      </c>
      <c r="F511" s="59">
        <v>33</v>
      </c>
      <c r="G511" s="59"/>
      <c r="H511" s="59">
        <v>3</v>
      </c>
      <c r="I511" s="59">
        <v>21</v>
      </c>
      <c r="J511" s="59"/>
      <c r="K511" s="61">
        <v>3</v>
      </c>
      <c r="L511" t="s">
        <v>152</v>
      </c>
    </row>
    <row r="512" spans="1:13" outlineLevel="1" x14ac:dyDescent="0.25">
      <c r="A512" s="52">
        <f t="shared" si="55"/>
        <v>34</v>
      </c>
      <c r="B512" s="52" t="str">
        <f t="shared" si="51"/>
        <v/>
      </c>
      <c r="C512" s="58">
        <f t="shared" si="53"/>
        <v>4</v>
      </c>
      <c r="D512" s="58" t="str">
        <f t="shared" si="54"/>
        <v>B</v>
      </c>
      <c r="E512" s="59">
        <v>6</v>
      </c>
      <c r="F512" s="59">
        <v>22</v>
      </c>
      <c r="G512" s="59"/>
      <c r="H512" s="59">
        <v>27</v>
      </c>
      <c r="I512" s="59">
        <v>28</v>
      </c>
      <c r="J512" s="59"/>
      <c r="K512" s="61">
        <v>4</v>
      </c>
      <c r="L512" t="s">
        <v>152</v>
      </c>
    </row>
    <row r="513" spans="1:12" outlineLevel="1" x14ac:dyDescent="0.25">
      <c r="A513" s="52">
        <f t="shared" si="55"/>
        <v>34</v>
      </c>
      <c r="B513" s="52" t="str">
        <f t="shared" si="51"/>
        <v/>
      </c>
      <c r="C513" s="58">
        <f t="shared" si="53"/>
        <v>5</v>
      </c>
      <c r="D513" s="58" t="str">
        <f t="shared" si="54"/>
        <v>B</v>
      </c>
      <c r="E513" s="59">
        <v>26</v>
      </c>
      <c r="F513" s="59">
        <v>30</v>
      </c>
      <c r="G513" s="59"/>
      <c r="H513" s="59">
        <v>1</v>
      </c>
      <c r="I513" s="59">
        <v>2</v>
      </c>
      <c r="J513" s="59"/>
      <c r="K513" s="61">
        <v>5</v>
      </c>
      <c r="L513" t="s">
        <v>152</v>
      </c>
    </row>
    <row r="514" spans="1:12" outlineLevel="1" x14ac:dyDescent="0.25">
      <c r="A514" s="52">
        <f t="shared" si="55"/>
        <v>34</v>
      </c>
      <c r="B514" s="52" t="str">
        <f t="shared" si="51"/>
        <v/>
      </c>
      <c r="C514" s="58">
        <f t="shared" si="53"/>
        <v>6</v>
      </c>
      <c r="D514" s="58" t="str">
        <f t="shared" si="54"/>
        <v>B</v>
      </c>
      <c r="E514" s="59">
        <v>13</v>
      </c>
      <c r="F514" s="59">
        <v>25</v>
      </c>
      <c r="G514" s="59"/>
      <c r="H514" s="59">
        <v>7</v>
      </c>
      <c r="I514" s="59">
        <v>19</v>
      </c>
      <c r="J514" s="59"/>
      <c r="K514" s="61">
        <v>6</v>
      </c>
      <c r="L514" t="s">
        <v>152</v>
      </c>
    </row>
    <row r="515" spans="1:12" outlineLevel="1" x14ac:dyDescent="0.25">
      <c r="A515" s="52">
        <f t="shared" si="55"/>
        <v>34</v>
      </c>
      <c r="B515" s="52" t="str">
        <f t="shared" si="51"/>
        <v/>
      </c>
      <c r="C515" s="58">
        <f t="shared" si="53"/>
        <v>7</v>
      </c>
      <c r="D515" s="58" t="str">
        <f t="shared" si="54"/>
        <v>B</v>
      </c>
      <c r="E515" s="59">
        <v>8</v>
      </c>
      <c r="F515" s="59">
        <v>11</v>
      </c>
      <c r="G515" s="59"/>
      <c r="H515" s="59">
        <v>24</v>
      </c>
      <c r="I515" s="59">
        <v>31</v>
      </c>
      <c r="J515" s="59"/>
      <c r="K515" s="61">
        <v>7</v>
      </c>
      <c r="L515" t="s">
        <v>152</v>
      </c>
    </row>
    <row r="516" spans="1:12" outlineLevel="1" x14ac:dyDescent="0.25">
      <c r="A516" s="52">
        <f t="shared" si="55"/>
        <v>34</v>
      </c>
      <c r="B516" s="52" t="str">
        <f t="shared" si="51"/>
        <v/>
      </c>
      <c r="C516" s="58">
        <f t="shared" si="53"/>
        <v>8</v>
      </c>
      <c r="D516" s="58" t="str">
        <f t="shared" si="54"/>
        <v>B</v>
      </c>
      <c r="E516" s="59">
        <v>9</v>
      </c>
      <c r="F516" s="59">
        <v>16</v>
      </c>
      <c r="G516" s="59">
        <v>32</v>
      </c>
      <c r="H516" s="59">
        <v>14</v>
      </c>
      <c r="I516" s="59">
        <v>18</v>
      </c>
      <c r="J516" s="59">
        <v>23</v>
      </c>
      <c r="K516" s="61">
        <v>8</v>
      </c>
      <c r="L516" t="s">
        <v>152</v>
      </c>
    </row>
    <row r="517" spans="1:12" outlineLevel="1" x14ac:dyDescent="0.25">
      <c r="A517" s="52">
        <f t="shared" si="55"/>
        <v>34</v>
      </c>
      <c r="B517" s="52" t="str">
        <f t="shared" ref="B517:B580" si="56">IF(A517&lt;&gt;$B$3,"",$B$3&amp;"-"&amp;D517&amp;"-"&amp;C517)</f>
        <v/>
      </c>
      <c r="C517" s="58">
        <f t="shared" si="53"/>
        <v>1</v>
      </c>
      <c r="D517" s="58" t="str">
        <f t="shared" si="54"/>
        <v>C</v>
      </c>
      <c r="E517" s="59">
        <v>6</v>
      </c>
      <c r="F517" s="59">
        <v>33</v>
      </c>
      <c r="G517" s="59"/>
      <c r="H517" s="59">
        <v>5</v>
      </c>
      <c r="I517" s="59">
        <v>7</v>
      </c>
      <c r="J517" s="59"/>
      <c r="K517" s="61">
        <v>1</v>
      </c>
      <c r="L517" t="s">
        <v>153</v>
      </c>
    </row>
    <row r="518" spans="1:12" outlineLevel="1" x14ac:dyDescent="0.25">
      <c r="A518" s="52">
        <f t="shared" si="55"/>
        <v>34</v>
      </c>
      <c r="B518" s="52" t="str">
        <f t="shared" si="56"/>
        <v/>
      </c>
      <c r="C518" s="58">
        <f t="shared" si="53"/>
        <v>2</v>
      </c>
      <c r="D518" s="58" t="str">
        <f t="shared" si="54"/>
        <v>C</v>
      </c>
      <c r="E518" s="59">
        <v>16</v>
      </c>
      <c r="F518" s="59">
        <v>24</v>
      </c>
      <c r="G518" s="59"/>
      <c r="H518" s="59">
        <v>27</v>
      </c>
      <c r="I518" s="59">
        <v>29</v>
      </c>
      <c r="J518" s="59"/>
      <c r="K518" s="61">
        <v>2</v>
      </c>
      <c r="L518" t="s">
        <v>153</v>
      </c>
    </row>
    <row r="519" spans="1:12" outlineLevel="1" x14ac:dyDescent="0.25">
      <c r="A519" s="52">
        <f t="shared" si="55"/>
        <v>34</v>
      </c>
      <c r="B519" s="52" t="str">
        <f t="shared" si="56"/>
        <v/>
      </c>
      <c r="C519" s="58">
        <f t="shared" si="53"/>
        <v>3</v>
      </c>
      <c r="D519" s="58" t="str">
        <f t="shared" si="54"/>
        <v>C</v>
      </c>
      <c r="E519" s="59">
        <v>26</v>
      </c>
      <c r="F519" s="59">
        <v>32</v>
      </c>
      <c r="G519" s="59"/>
      <c r="H519" s="59">
        <v>20</v>
      </c>
      <c r="I519" s="59">
        <v>21</v>
      </c>
      <c r="J519" s="59"/>
      <c r="K519" s="61">
        <v>3</v>
      </c>
      <c r="L519" t="s">
        <v>153</v>
      </c>
    </row>
    <row r="520" spans="1:12" outlineLevel="1" x14ac:dyDescent="0.25">
      <c r="A520" s="52">
        <f t="shared" si="55"/>
        <v>34</v>
      </c>
      <c r="B520" s="52" t="str">
        <f t="shared" si="56"/>
        <v/>
      </c>
      <c r="C520" s="58">
        <f t="shared" si="53"/>
        <v>4</v>
      </c>
      <c r="D520" s="58" t="str">
        <f t="shared" si="54"/>
        <v>C</v>
      </c>
      <c r="E520" s="59">
        <v>23</v>
      </c>
      <c r="F520" s="59">
        <v>18</v>
      </c>
      <c r="G520" s="59"/>
      <c r="H520" s="59">
        <v>22</v>
      </c>
      <c r="I520" s="59">
        <v>34</v>
      </c>
      <c r="J520" s="59"/>
      <c r="K520" s="61">
        <v>4</v>
      </c>
      <c r="L520" t="s">
        <v>153</v>
      </c>
    </row>
    <row r="521" spans="1:12" outlineLevel="1" x14ac:dyDescent="0.25">
      <c r="A521" s="52">
        <f t="shared" si="55"/>
        <v>34</v>
      </c>
      <c r="B521" s="52" t="str">
        <f t="shared" si="56"/>
        <v/>
      </c>
      <c r="C521" s="58">
        <f t="shared" si="53"/>
        <v>5</v>
      </c>
      <c r="D521" s="58" t="str">
        <f t="shared" si="54"/>
        <v>C</v>
      </c>
      <c r="E521" s="59">
        <v>9</v>
      </c>
      <c r="F521" s="59">
        <v>11</v>
      </c>
      <c r="G521" s="59"/>
      <c r="H521" s="59">
        <v>12</v>
      </c>
      <c r="I521" s="59">
        <v>25</v>
      </c>
      <c r="J521" s="59"/>
      <c r="K521" s="61">
        <v>5</v>
      </c>
      <c r="L521" t="s">
        <v>153</v>
      </c>
    </row>
    <row r="522" spans="1:12" outlineLevel="1" x14ac:dyDescent="0.25">
      <c r="A522" s="52">
        <f t="shared" si="55"/>
        <v>34</v>
      </c>
      <c r="B522" s="52" t="str">
        <f t="shared" si="56"/>
        <v/>
      </c>
      <c r="C522" s="58">
        <f t="shared" si="53"/>
        <v>6</v>
      </c>
      <c r="D522" s="58" t="str">
        <f t="shared" si="54"/>
        <v>C</v>
      </c>
      <c r="E522" s="59">
        <v>1</v>
      </c>
      <c r="F522" s="59">
        <v>19</v>
      </c>
      <c r="G522" s="59"/>
      <c r="H522" s="59">
        <v>4</v>
      </c>
      <c r="I522" s="59">
        <v>17</v>
      </c>
      <c r="J522" s="59"/>
      <c r="K522" s="61">
        <v>6</v>
      </c>
      <c r="L522" t="s">
        <v>153</v>
      </c>
    </row>
    <row r="523" spans="1:12" outlineLevel="1" x14ac:dyDescent="0.25">
      <c r="A523" s="52">
        <f t="shared" si="55"/>
        <v>34</v>
      </c>
      <c r="B523" s="52" t="str">
        <f t="shared" si="56"/>
        <v/>
      </c>
      <c r="C523" s="58">
        <f t="shared" si="53"/>
        <v>7</v>
      </c>
      <c r="D523" s="58" t="str">
        <f t="shared" si="54"/>
        <v>C</v>
      </c>
      <c r="E523" s="59">
        <v>14</v>
      </c>
      <c r="F523" s="59">
        <v>15</v>
      </c>
      <c r="G523" s="59"/>
      <c r="H523" s="59">
        <v>8</v>
      </c>
      <c r="I523" s="59">
        <v>30</v>
      </c>
      <c r="J523" s="59"/>
      <c r="K523" s="61">
        <v>7</v>
      </c>
      <c r="L523" t="s">
        <v>153</v>
      </c>
    </row>
    <row r="524" spans="1:12" outlineLevel="1" x14ac:dyDescent="0.25">
      <c r="A524" s="52">
        <f t="shared" si="55"/>
        <v>34</v>
      </c>
      <c r="B524" s="52" t="str">
        <f t="shared" si="56"/>
        <v/>
      </c>
      <c r="C524" s="58">
        <f t="shared" si="53"/>
        <v>8</v>
      </c>
      <c r="D524" s="58" t="str">
        <f t="shared" si="54"/>
        <v>C</v>
      </c>
      <c r="E524" s="59">
        <v>2</v>
      </c>
      <c r="F524" s="59">
        <v>13</v>
      </c>
      <c r="G524" s="59">
        <v>3</v>
      </c>
      <c r="H524" s="59">
        <v>10</v>
      </c>
      <c r="I524" s="59">
        <v>28</v>
      </c>
      <c r="J524" s="59">
        <v>31</v>
      </c>
      <c r="K524" s="61">
        <v>8</v>
      </c>
      <c r="L524" t="s">
        <v>153</v>
      </c>
    </row>
    <row r="525" spans="1:12" outlineLevel="1" x14ac:dyDescent="0.25">
      <c r="A525" s="52">
        <f t="shared" si="55"/>
        <v>34</v>
      </c>
      <c r="B525" s="52" t="str">
        <f t="shared" si="56"/>
        <v/>
      </c>
      <c r="C525" s="58">
        <f t="shared" si="53"/>
        <v>1</v>
      </c>
      <c r="D525" s="58" t="str">
        <f t="shared" si="54"/>
        <v>D</v>
      </c>
      <c r="E525" s="58">
        <v>2</v>
      </c>
      <c r="F525" s="58">
        <v>4</v>
      </c>
      <c r="G525" s="58"/>
      <c r="H525" s="58">
        <v>13</v>
      </c>
      <c r="I525" s="58">
        <v>22</v>
      </c>
      <c r="J525" s="58"/>
      <c r="K525" s="61">
        <v>1</v>
      </c>
      <c r="L525" t="s">
        <v>154</v>
      </c>
    </row>
    <row r="526" spans="1:12" outlineLevel="1" x14ac:dyDescent="0.25">
      <c r="A526" s="52">
        <f t="shared" si="55"/>
        <v>34</v>
      </c>
      <c r="B526" s="52" t="str">
        <f t="shared" si="56"/>
        <v/>
      </c>
      <c r="C526" s="58">
        <f t="shared" si="53"/>
        <v>2</v>
      </c>
      <c r="D526" s="58" t="str">
        <f t="shared" si="54"/>
        <v>D</v>
      </c>
      <c r="E526" s="58">
        <v>17</v>
      </c>
      <c r="F526" s="58">
        <v>24</v>
      </c>
      <c r="G526" s="58"/>
      <c r="H526" s="58">
        <v>14</v>
      </c>
      <c r="I526" s="58">
        <v>21</v>
      </c>
      <c r="J526" s="58"/>
      <c r="K526" s="61">
        <v>2</v>
      </c>
      <c r="L526" t="s">
        <v>154</v>
      </c>
    </row>
    <row r="527" spans="1:12" outlineLevel="1" x14ac:dyDescent="0.25">
      <c r="A527" s="52">
        <f t="shared" si="55"/>
        <v>34</v>
      </c>
      <c r="B527" s="52" t="str">
        <f t="shared" si="56"/>
        <v/>
      </c>
      <c r="C527" s="58">
        <f t="shared" si="53"/>
        <v>3</v>
      </c>
      <c r="D527" s="58" t="str">
        <f t="shared" si="54"/>
        <v>D</v>
      </c>
      <c r="E527" s="58">
        <v>3</v>
      </c>
      <c r="F527" s="58">
        <v>9</v>
      </c>
      <c r="G527" s="58"/>
      <c r="H527" s="58">
        <v>12</v>
      </c>
      <c r="I527" s="58">
        <v>27</v>
      </c>
      <c r="J527" s="58"/>
      <c r="K527" s="61">
        <v>3</v>
      </c>
      <c r="L527" t="s">
        <v>154</v>
      </c>
    </row>
    <row r="528" spans="1:12" outlineLevel="1" x14ac:dyDescent="0.25">
      <c r="A528" s="52">
        <f t="shared" si="55"/>
        <v>34</v>
      </c>
      <c r="B528" s="52" t="str">
        <f t="shared" si="56"/>
        <v/>
      </c>
      <c r="C528" s="58">
        <f t="shared" si="53"/>
        <v>4</v>
      </c>
      <c r="D528" s="58" t="str">
        <f t="shared" si="54"/>
        <v>D</v>
      </c>
      <c r="E528" s="58">
        <v>23</v>
      </c>
      <c r="F528" s="58">
        <v>25</v>
      </c>
      <c r="G528" s="58"/>
      <c r="H528" s="58">
        <v>30</v>
      </c>
      <c r="I528" s="58">
        <v>33</v>
      </c>
      <c r="J528" s="58"/>
      <c r="K528" s="61">
        <v>4</v>
      </c>
      <c r="L528" t="s">
        <v>154</v>
      </c>
    </row>
    <row r="529" spans="1:13" outlineLevel="1" x14ac:dyDescent="0.25">
      <c r="A529" s="52">
        <f t="shared" si="55"/>
        <v>34</v>
      </c>
      <c r="B529" s="52" t="str">
        <f t="shared" si="56"/>
        <v/>
      </c>
      <c r="C529" s="58">
        <f t="shared" si="53"/>
        <v>5</v>
      </c>
      <c r="D529" s="58" t="str">
        <f t="shared" si="54"/>
        <v>D</v>
      </c>
      <c r="E529" s="58">
        <v>10</v>
      </c>
      <c r="F529" s="58">
        <v>18</v>
      </c>
      <c r="G529" s="58"/>
      <c r="H529" s="58">
        <v>1</v>
      </c>
      <c r="I529" s="58">
        <v>20</v>
      </c>
      <c r="J529" s="58"/>
      <c r="K529" s="61">
        <v>5</v>
      </c>
      <c r="L529" t="s">
        <v>154</v>
      </c>
    </row>
    <row r="530" spans="1:13" outlineLevel="1" x14ac:dyDescent="0.25">
      <c r="A530" s="52">
        <f t="shared" si="55"/>
        <v>34</v>
      </c>
      <c r="B530" s="52" t="str">
        <f t="shared" si="56"/>
        <v/>
      </c>
      <c r="C530" s="58">
        <f t="shared" si="53"/>
        <v>6</v>
      </c>
      <c r="D530" s="58" t="str">
        <f t="shared" si="54"/>
        <v>D</v>
      </c>
      <c r="E530" s="58">
        <v>6</v>
      </c>
      <c r="F530" s="58">
        <v>8</v>
      </c>
      <c r="G530" s="58"/>
      <c r="H530" s="58">
        <v>19</v>
      </c>
      <c r="I530" s="58">
        <v>29</v>
      </c>
      <c r="J530" s="58"/>
      <c r="K530" s="61">
        <v>6</v>
      </c>
      <c r="L530" t="s">
        <v>154</v>
      </c>
    </row>
    <row r="531" spans="1:13" outlineLevel="1" x14ac:dyDescent="0.25">
      <c r="A531" s="52">
        <f t="shared" si="55"/>
        <v>34</v>
      </c>
      <c r="B531" s="52" t="str">
        <f t="shared" si="56"/>
        <v/>
      </c>
      <c r="C531" s="58">
        <f t="shared" si="53"/>
        <v>7</v>
      </c>
      <c r="D531" s="58" t="str">
        <f t="shared" si="54"/>
        <v>D</v>
      </c>
      <c r="E531" s="58">
        <v>7</v>
      </c>
      <c r="F531" s="58">
        <v>32</v>
      </c>
      <c r="G531" s="58"/>
      <c r="H531" s="58">
        <v>11</v>
      </c>
      <c r="I531" s="58">
        <v>28</v>
      </c>
      <c r="J531" s="58"/>
      <c r="K531" s="61">
        <v>7</v>
      </c>
      <c r="L531" t="s">
        <v>154</v>
      </c>
    </row>
    <row r="532" spans="1:13" ht="15.75" outlineLevel="1" thickBot="1" x14ac:dyDescent="0.3">
      <c r="A532" s="52">
        <f t="shared" si="55"/>
        <v>34</v>
      </c>
      <c r="B532" s="52" t="str">
        <f t="shared" si="56"/>
        <v/>
      </c>
      <c r="C532" s="58">
        <f t="shared" si="53"/>
        <v>8</v>
      </c>
      <c r="D532" s="58" t="str">
        <f t="shared" si="54"/>
        <v>D</v>
      </c>
      <c r="E532" s="58">
        <v>5</v>
      </c>
      <c r="F532" s="58">
        <v>26</v>
      </c>
      <c r="G532" s="58">
        <v>31</v>
      </c>
      <c r="H532" s="58">
        <v>15</v>
      </c>
      <c r="I532" s="58">
        <v>16</v>
      </c>
      <c r="J532" s="58">
        <v>34</v>
      </c>
      <c r="K532" s="61">
        <v>8</v>
      </c>
      <c r="L532" t="s">
        <v>154</v>
      </c>
    </row>
    <row r="533" spans="1:13" ht="15.75" outlineLevel="1" thickTop="1" x14ac:dyDescent="0.25">
      <c r="A533" s="64">
        <v>35</v>
      </c>
      <c r="B533" s="64" t="str">
        <f t="shared" si="56"/>
        <v/>
      </c>
      <c r="C533" s="62">
        <f t="shared" si="53"/>
        <v>1</v>
      </c>
      <c r="D533" s="62" t="str">
        <f t="shared" si="54"/>
        <v>A</v>
      </c>
      <c r="E533" s="63">
        <v>10</v>
      </c>
      <c r="F533" s="63">
        <v>24</v>
      </c>
      <c r="G533" s="63"/>
      <c r="H533" s="63">
        <v>3</v>
      </c>
      <c r="I533" s="63">
        <v>17</v>
      </c>
      <c r="J533" s="63"/>
      <c r="K533" s="61">
        <v>1</v>
      </c>
      <c r="L533" t="s">
        <v>151</v>
      </c>
      <c r="M533" s="186" t="s">
        <v>281</v>
      </c>
    </row>
    <row r="534" spans="1:13" outlineLevel="1" x14ac:dyDescent="0.25">
      <c r="A534" s="64">
        <f>A533</f>
        <v>35</v>
      </c>
      <c r="B534" s="64" t="str">
        <f t="shared" si="56"/>
        <v/>
      </c>
      <c r="C534" s="62">
        <f t="shared" si="53"/>
        <v>2</v>
      </c>
      <c r="D534" s="62" t="str">
        <f t="shared" si="54"/>
        <v>A</v>
      </c>
      <c r="E534" s="63">
        <v>12</v>
      </c>
      <c r="F534" s="63">
        <v>22</v>
      </c>
      <c r="G534" s="63"/>
      <c r="H534" s="63">
        <v>9</v>
      </c>
      <c r="I534" s="63">
        <v>14</v>
      </c>
      <c r="J534" s="63"/>
      <c r="K534" s="61">
        <v>2</v>
      </c>
      <c r="L534" t="s">
        <v>151</v>
      </c>
    </row>
    <row r="535" spans="1:13" outlineLevel="1" x14ac:dyDescent="0.25">
      <c r="A535" s="64">
        <f>A534</f>
        <v>35</v>
      </c>
      <c r="B535" s="64" t="str">
        <f t="shared" si="56"/>
        <v/>
      </c>
      <c r="C535" s="62">
        <f t="shared" si="53"/>
        <v>3</v>
      </c>
      <c r="D535" s="62" t="str">
        <f t="shared" si="54"/>
        <v>A</v>
      </c>
      <c r="E535" s="63">
        <v>11</v>
      </c>
      <c r="F535" s="63">
        <v>16</v>
      </c>
      <c r="G535" s="63"/>
      <c r="H535" s="63">
        <v>21</v>
      </c>
      <c r="I535" s="63">
        <v>28</v>
      </c>
      <c r="J535" s="63"/>
      <c r="K535" s="61">
        <v>3</v>
      </c>
      <c r="L535" t="s">
        <v>151</v>
      </c>
    </row>
    <row r="536" spans="1:13" outlineLevel="1" x14ac:dyDescent="0.25">
      <c r="A536" s="64">
        <f>A535</f>
        <v>35</v>
      </c>
      <c r="B536" s="64" t="str">
        <f t="shared" si="56"/>
        <v/>
      </c>
      <c r="C536" s="62">
        <f t="shared" si="53"/>
        <v>4</v>
      </c>
      <c r="D536" s="62" t="str">
        <f t="shared" si="54"/>
        <v>A</v>
      </c>
      <c r="E536" s="63">
        <v>30</v>
      </c>
      <c r="F536" s="63">
        <v>31</v>
      </c>
      <c r="G536" s="63"/>
      <c r="H536" s="63">
        <v>7</v>
      </c>
      <c r="I536" s="63">
        <v>27</v>
      </c>
      <c r="J536" s="63"/>
      <c r="K536" s="61">
        <v>4</v>
      </c>
      <c r="L536" t="s">
        <v>151</v>
      </c>
    </row>
    <row r="537" spans="1:13" outlineLevel="1" x14ac:dyDescent="0.25">
      <c r="A537" s="64">
        <f>A536</f>
        <v>35</v>
      </c>
      <c r="B537" s="64" t="str">
        <f t="shared" si="56"/>
        <v/>
      </c>
      <c r="C537" s="62">
        <f t="shared" si="53"/>
        <v>5</v>
      </c>
      <c r="D537" s="62" t="str">
        <f t="shared" si="54"/>
        <v>A</v>
      </c>
      <c r="E537" s="63">
        <v>2</v>
      </c>
      <c r="F537" s="63">
        <v>20</v>
      </c>
      <c r="G537" s="63"/>
      <c r="H537" s="63">
        <v>5</v>
      </c>
      <c r="I537" s="63">
        <v>23</v>
      </c>
      <c r="J537" s="63"/>
      <c r="K537" s="61">
        <v>5</v>
      </c>
      <c r="L537" t="s">
        <v>151</v>
      </c>
    </row>
    <row r="538" spans="1:13" outlineLevel="1" x14ac:dyDescent="0.25">
      <c r="A538" s="64">
        <f t="shared" ref="A538:A564" si="57">A537</f>
        <v>35</v>
      </c>
      <c r="B538" s="64" t="str">
        <f t="shared" si="56"/>
        <v/>
      </c>
      <c r="C538" s="62">
        <f t="shared" si="53"/>
        <v>6</v>
      </c>
      <c r="D538" s="62" t="str">
        <f t="shared" si="54"/>
        <v>A</v>
      </c>
      <c r="E538" s="63">
        <v>19</v>
      </c>
      <c r="F538" s="63">
        <v>25</v>
      </c>
      <c r="G538" s="63"/>
      <c r="H538" s="63">
        <v>29</v>
      </c>
      <c r="I538" s="63">
        <v>35</v>
      </c>
      <c r="J538" s="63"/>
      <c r="K538" s="61">
        <v>6</v>
      </c>
      <c r="L538" t="s">
        <v>151</v>
      </c>
    </row>
    <row r="539" spans="1:13" outlineLevel="1" x14ac:dyDescent="0.25">
      <c r="A539" s="64">
        <f t="shared" si="57"/>
        <v>35</v>
      </c>
      <c r="B539" s="64" t="str">
        <f t="shared" si="56"/>
        <v/>
      </c>
      <c r="C539" s="62">
        <f t="shared" si="53"/>
        <v>7</v>
      </c>
      <c r="D539" s="62" t="str">
        <f t="shared" si="54"/>
        <v>A</v>
      </c>
      <c r="E539" s="63">
        <v>15</v>
      </c>
      <c r="F539" s="63">
        <v>32</v>
      </c>
      <c r="G539" s="63">
        <v>26</v>
      </c>
      <c r="H539" s="63">
        <v>6</v>
      </c>
      <c r="I539" s="63">
        <v>8</v>
      </c>
      <c r="J539" s="63"/>
      <c r="K539" s="61">
        <v>7</v>
      </c>
      <c r="L539" t="s">
        <v>151</v>
      </c>
    </row>
    <row r="540" spans="1:13" outlineLevel="1" x14ac:dyDescent="0.25">
      <c r="A540" s="64">
        <f t="shared" si="57"/>
        <v>35</v>
      </c>
      <c r="B540" s="64" t="str">
        <f t="shared" si="56"/>
        <v/>
      </c>
      <c r="C540" s="62">
        <f t="shared" si="53"/>
        <v>8</v>
      </c>
      <c r="D540" s="62" t="str">
        <f t="shared" si="54"/>
        <v>A</v>
      </c>
      <c r="E540" s="63">
        <v>13</v>
      </c>
      <c r="F540" s="63">
        <v>18</v>
      </c>
      <c r="G540" s="63">
        <v>33</v>
      </c>
      <c r="H540" s="63">
        <v>4</v>
      </c>
      <c r="I540" s="63">
        <v>1</v>
      </c>
      <c r="J540" s="63">
        <v>34</v>
      </c>
      <c r="K540" s="61">
        <v>8</v>
      </c>
      <c r="L540" t="s">
        <v>151</v>
      </c>
    </row>
    <row r="541" spans="1:13" outlineLevel="1" x14ac:dyDescent="0.25">
      <c r="A541" s="64">
        <f t="shared" si="57"/>
        <v>35</v>
      </c>
      <c r="B541" s="64" t="str">
        <f t="shared" si="56"/>
        <v/>
      </c>
      <c r="C541" s="62">
        <f t="shared" si="53"/>
        <v>1</v>
      </c>
      <c r="D541" s="62" t="str">
        <f t="shared" si="54"/>
        <v>B</v>
      </c>
      <c r="E541" s="63">
        <v>18</v>
      </c>
      <c r="F541" s="63">
        <v>28</v>
      </c>
      <c r="G541" s="63"/>
      <c r="H541" s="63">
        <v>1</v>
      </c>
      <c r="I541" s="63">
        <v>5</v>
      </c>
      <c r="J541" s="63"/>
      <c r="K541" s="61">
        <v>1</v>
      </c>
      <c r="L541" t="s">
        <v>152</v>
      </c>
    </row>
    <row r="542" spans="1:13" outlineLevel="1" x14ac:dyDescent="0.25">
      <c r="A542" s="64">
        <f t="shared" si="57"/>
        <v>35</v>
      </c>
      <c r="B542" s="64" t="str">
        <f t="shared" si="56"/>
        <v/>
      </c>
      <c r="C542" s="62">
        <f t="shared" si="53"/>
        <v>2</v>
      </c>
      <c r="D542" s="62" t="str">
        <f t="shared" si="54"/>
        <v>B</v>
      </c>
      <c r="E542" s="63">
        <v>21</v>
      </c>
      <c r="F542" s="63">
        <v>31</v>
      </c>
      <c r="G542" s="63"/>
      <c r="H542" s="63">
        <v>32</v>
      </c>
      <c r="I542" s="63">
        <v>22</v>
      </c>
      <c r="J542" s="63"/>
      <c r="K542" s="61">
        <v>2</v>
      </c>
      <c r="L542" t="s">
        <v>152</v>
      </c>
    </row>
    <row r="543" spans="1:13" outlineLevel="1" x14ac:dyDescent="0.25">
      <c r="A543" s="64">
        <f t="shared" si="57"/>
        <v>35</v>
      </c>
      <c r="B543" s="64" t="str">
        <f t="shared" si="56"/>
        <v/>
      </c>
      <c r="C543" s="62">
        <f t="shared" si="53"/>
        <v>3</v>
      </c>
      <c r="D543" s="62" t="str">
        <f t="shared" si="54"/>
        <v>B</v>
      </c>
      <c r="E543" s="63">
        <v>7</v>
      </c>
      <c r="F543" s="63">
        <v>34</v>
      </c>
      <c r="G543" s="63"/>
      <c r="H543" s="63">
        <v>6</v>
      </c>
      <c r="I543" s="63">
        <v>26</v>
      </c>
      <c r="J543" s="63"/>
      <c r="K543" s="61">
        <v>3</v>
      </c>
      <c r="L543" t="s">
        <v>152</v>
      </c>
    </row>
    <row r="544" spans="1:13" outlineLevel="1" x14ac:dyDescent="0.25">
      <c r="A544" s="64">
        <f t="shared" si="57"/>
        <v>35</v>
      </c>
      <c r="B544" s="64" t="str">
        <f t="shared" si="56"/>
        <v/>
      </c>
      <c r="C544" s="62">
        <f t="shared" si="53"/>
        <v>4</v>
      </c>
      <c r="D544" s="62" t="str">
        <f t="shared" si="54"/>
        <v>B</v>
      </c>
      <c r="E544" s="63">
        <v>23</v>
      </c>
      <c r="F544" s="63">
        <v>27</v>
      </c>
      <c r="G544" s="63"/>
      <c r="H544" s="63">
        <v>4</v>
      </c>
      <c r="I544" s="63">
        <v>12</v>
      </c>
      <c r="J544" s="63"/>
      <c r="K544" s="61">
        <v>4</v>
      </c>
      <c r="L544" t="s">
        <v>152</v>
      </c>
    </row>
    <row r="545" spans="1:12" outlineLevel="1" x14ac:dyDescent="0.25">
      <c r="A545" s="64">
        <f t="shared" si="57"/>
        <v>35</v>
      </c>
      <c r="B545" s="64" t="str">
        <f t="shared" si="56"/>
        <v/>
      </c>
      <c r="C545" s="62">
        <f t="shared" si="53"/>
        <v>5</v>
      </c>
      <c r="D545" s="62" t="str">
        <f t="shared" si="54"/>
        <v>B</v>
      </c>
      <c r="E545" s="63">
        <v>10</v>
      </c>
      <c r="F545" s="63">
        <v>33</v>
      </c>
      <c r="G545" s="63"/>
      <c r="H545" s="63">
        <v>11</v>
      </c>
      <c r="I545" s="63">
        <v>35</v>
      </c>
      <c r="J545" s="63"/>
      <c r="K545" s="61">
        <v>5</v>
      </c>
      <c r="L545" t="s">
        <v>152</v>
      </c>
    </row>
    <row r="546" spans="1:12" outlineLevel="1" x14ac:dyDescent="0.25">
      <c r="A546" s="64">
        <f t="shared" si="57"/>
        <v>35</v>
      </c>
      <c r="B546" s="64" t="str">
        <f t="shared" si="56"/>
        <v/>
      </c>
      <c r="C546" s="62">
        <f t="shared" si="53"/>
        <v>6</v>
      </c>
      <c r="D546" s="62" t="str">
        <f t="shared" si="54"/>
        <v>B</v>
      </c>
      <c r="E546" s="63">
        <v>3</v>
      </c>
      <c r="F546" s="63">
        <v>15</v>
      </c>
      <c r="G546" s="63"/>
      <c r="H546" s="63">
        <v>13</v>
      </c>
      <c r="I546" s="63">
        <v>19</v>
      </c>
      <c r="J546" s="63"/>
      <c r="K546" s="61">
        <v>6</v>
      </c>
      <c r="L546" t="s">
        <v>152</v>
      </c>
    </row>
    <row r="547" spans="1:12" outlineLevel="1" x14ac:dyDescent="0.25">
      <c r="A547" s="64">
        <f t="shared" si="57"/>
        <v>35</v>
      </c>
      <c r="B547" s="64" t="str">
        <f t="shared" si="56"/>
        <v/>
      </c>
      <c r="C547" s="62">
        <f t="shared" si="53"/>
        <v>7</v>
      </c>
      <c r="D547" s="62" t="str">
        <f t="shared" si="54"/>
        <v>B</v>
      </c>
      <c r="E547" s="63">
        <v>8</v>
      </c>
      <c r="F547" s="63">
        <v>25</v>
      </c>
      <c r="G547" s="63">
        <v>29</v>
      </c>
      <c r="H547" s="63">
        <v>16</v>
      </c>
      <c r="I547" s="63">
        <v>20</v>
      </c>
      <c r="J547" s="63"/>
      <c r="K547" s="61">
        <v>7</v>
      </c>
      <c r="L547" t="s">
        <v>152</v>
      </c>
    </row>
    <row r="548" spans="1:12" outlineLevel="1" x14ac:dyDescent="0.25">
      <c r="A548" s="64">
        <f t="shared" si="57"/>
        <v>35</v>
      </c>
      <c r="B548" s="64" t="str">
        <f t="shared" si="56"/>
        <v/>
      </c>
      <c r="C548" s="62">
        <f t="shared" si="53"/>
        <v>8</v>
      </c>
      <c r="D548" s="62" t="str">
        <f t="shared" si="54"/>
        <v>B</v>
      </c>
      <c r="E548" s="63">
        <v>9</v>
      </c>
      <c r="F548" s="63">
        <v>30</v>
      </c>
      <c r="G548" s="63">
        <v>2</v>
      </c>
      <c r="H548" s="63">
        <v>14</v>
      </c>
      <c r="I548" s="63">
        <v>17</v>
      </c>
      <c r="J548" s="63">
        <v>24</v>
      </c>
      <c r="K548" s="61">
        <v>8</v>
      </c>
      <c r="L548" t="s">
        <v>152</v>
      </c>
    </row>
    <row r="549" spans="1:12" outlineLevel="1" x14ac:dyDescent="0.25">
      <c r="A549" s="64">
        <f t="shared" si="57"/>
        <v>35</v>
      </c>
      <c r="B549" s="64" t="str">
        <f t="shared" si="56"/>
        <v/>
      </c>
      <c r="C549" s="62">
        <f t="shared" si="53"/>
        <v>1</v>
      </c>
      <c r="D549" s="62" t="str">
        <f t="shared" si="54"/>
        <v>C</v>
      </c>
      <c r="E549" s="63">
        <v>29</v>
      </c>
      <c r="F549" s="63">
        <v>32</v>
      </c>
      <c r="G549" s="63"/>
      <c r="H549" s="63">
        <v>2</v>
      </c>
      <c r="I549" s="63">
        <v>4</v>
      </c>
      <c r="J549" s="63"/>
      <c r="K549" s="61">
        <v>1</v>
      </c>
      <c r="L549" t="s">
        <v>153</v>
      </c>
    </row>
    <row r="550" spans="1:12" outlineLevel="1" x14ac:dyDescent="0.25">
      <c r="A550" s="64">
        <f t="shared" si="57"/>
        <v>35</v>
      </c>
      <c r="B550" s="64" t="str">
        <f t="shared" si="56"/>
        <v/>
      </c>
      <c r="C550" s="62">
        <f t="shared" ref="C550:C613" si="58">K550</f>
        <v>2</v>
      </c>
      <c r="D550" s="62" t="str">
        <f t="shared" ref="D550:D613" si="59">IF(C550="","",L550)</f>
        <v>C</v>
      </c>
      <c r="E550" s="63">
        <v>23</v>
      </c>
      <c r="F550" s="63">
        <v>25</v>
      </c>
      <c r="G550" s="63"/>
      <c r="H550" s="63">
        <v>9</v>
      </c>
      <c r="I550" s="63">
        <v>11</v>
      </c>
      <c r="J550" s="63"/>
      <c r="K550" s="61">
        <v>2</v>
      </c>
      <c r="L550" t="s">
        <v>153</v>
      </c>
    </row>
    <row r="551" spans="1:12" outlineLevel="1" x14ac:dyDescent="0.25">
      <c r="A551" s="64">
        <f t="shared" si="57"/>
        <v>35</v>
      </c>
      <c r="B551" s="64" t="str">
        <f t="shared" si="56"/>
        <v/>
      </c>
      <c r="C551" s="62">
        <f t="shared" si="58"/>
        <v>3</v>
      </c>
      <c r="D551" s="62" t="str">
        <f t="shared" si="59"/>
        <v>C</v>
      </c>
      <c r="E551" s="63">
        <v>1</v>
      </c>
      <c r="F551" s="63">
        <v>14</v>
      </c>
      <c r="G551" s="63"/>
      <c r="H551" s="63">
        <v>15</v>
      </c>
      <c r="I551" s="63">
        <v>22</v>
      </c>
      <c r="J551" s="63"/>
      <c r="K551" s="61">
        <v>3</v>
      </c>
      <c r="L551" t="s">
        <v>153</v>
      </c>
    </row>
    <row r="552" spans="1:12" outlineLevel="1" x14ac:dyDescent="0.25">
      <c r="A552" s="64">
        <f t="shared" si="57"/>
        <v>35</v>
      </c>
      <c r="B552" s="64" t="str">
        <f t="shared" si="56"/>
        <v/>
      </c>
      <c r="C552" s="62">
        <f t="shared" si="58"/>
        <v>4</v>
      </c>
      <c r="D552" s="62" t="str">
        <f t="shared" si="59"/>
        <v>C</v>
      </c>
      <c r="E552" s="63">
        <v>19</v>
      </c>
      <c r="F552" s="63">
        <v>24</v>
      </c>
      <c r="G552" s="63"/>
      <c r="H552" s="63">
        <v>7</v>
      </c>
      <c r="I552" s="63">
        <v>33</v>
      </c>
      <c r="J552" s="63"/>
      <c r="K552" s="61">
        <v>4</v>
      </c>
      <c r="L552" t="s">
        <v>153</v>
      </c>
    </row>
    <row r="553" spans="1:12" outlineLevel="1" x14ac:dyDescent="0.25">
      <c r="A553" s="64">
        <f t="shared" si="57"/>
        <v>35</v>
      </c>
      <c r="B553" s="64" t="str">
        <f t="shared" si="56"/>
        <v/>
      </c>
      <c r="C553" s="62">
        <f t="shared" si="58"/>
        <v>5</v>
      </c>
      <c r="D553" s="62" t="str">
        <f t="shared" si="59"/>
        <v>C</v>
      </c>
      <c r="E553" s="63">
        <v>13</v>
      </c>
      <c r="F553" s="63">
        <v>21</v>
      </c>
      <c r="G553" s="63"/>
      <c r="H553" s="63">
        <v>26</v>
      </c>
      <c r="I553" s="63">
        <v>30</v>
      </c>
      <c r="J553" s="63"/>
      <c r="K553" s="61">
        <v>5</v>
      </c>
      <c r="L553" t="s">
        <v>153</v>
      </c>
    </row>
    <row r="554" spans="1:12" outlineLevel="1" x14ac:dyDescent="0.25">
      <c r="A554" s="64">
        <f t="shared" si="57"/>
        <v>35</v>
      </c>
      <c r="B554" s="64" t="str">
        <f t="shared" si="56"/>
        <v/>
      </c>
      <c r="C554" s="62">
        <f t="shared" si="58"/>
        <v>6</v>
      </c>
      <c r="D554" s="62" t="str">
        <f t="shared" si="59"/>
        <v>C</v>
      </c>
      <c r="E554" s="63">
        <v>8</v>
      </c>
      <c r="F554" s="63">
        <v>17</v>
      </c>
      <c r="G554" s="63"/>
      <c r="H554" s="63">
        <v>18</v>
      </c>
      <c r="I554" s="63">
        <v>34</v>
      </c>
      <c r="J554" s="63"/>
      <c r="K554" s="61">
        <v>6</v>
      </c>
      <c r="L554" t="s">
        <v>153</v>
      </c>
    </row>
    <row r="555" spans="1:12" outlineLevel="1" x14ac:dyDescent="0.25">
      <c r="A555" s="64">
        <f t="shared" si="57"/>
        <v>35</v>
      </c>
      <c r="B555" s="64" t="str">
        <f t="shared" si="56"/>
        <v/>
      </c>
      <c r="C555" s="62">
        <f t="shared" si="58"/>
        <v>7</v>
      </c>
      <c r="D555" s="62" t="str">
        <f t="shared" si="59"/>
        <v>C</v>
      </c>
      <c r="E555" s="63">
        <v>31</v>
      </c>
      <c r="F555" s="63">
        <v>35</v>
      </c>
      <c r="G555" s="63">
        <v>12</v>
      </c>
      <c r="H555" s="63">
        <v>3</v>
      </c>
      <c r="I555" s="63">
        <v>5</v>
      </c>
      <c r="J555" s="63"/>
      <c r="K555" s="61">
        <v>7</v>
      </c>
      <c r="L555" t="s">
        <v>153</v>
      </c>
    </row>
    <row r="556" spans="1:12" outlineLevel="1" x14ac:dyDescent="0.25">
      <c r="A556" s="64">
        <f t="shared" si="57"/>
        <v>35</v>
      </c>
      <c r="B556" s="64" t="str">
        <f t="shared" si="56"/>
        <v/>
      </c>
      <c r="C556" s="62">
        <f t="shared" si="58"/>
        <v>8</v>
      </c>
      <c r="D556" s="62" t="str">
        <f t="shared" si="59"/>
        <v>C</v>
      </c>
      <c r="E556" s="63">
        <v>6</v>
      </c>
      <c r="F556" s="63">
        <v>10</v>
      </c>
      <c r="G556" s="63">
        <v>16</v>
      </c>
      <c r="H556" s="63">
        <v>20</v>
      </c>
      <c r="I556" s="63">
        <v>27</v>
      </c>
      <c r="J556" s="63">
        <v>28</v>
      </c>
      <c r="K556" s="61">
        <v>8</v>
      </c>
      <c r="L556" t="s">
        <v>153</v>
      </c>
    </row>
    <row r="557" spans="1:12" outlineLevel="1" x14ac:dyDescent="0.25">
      <c r="A557" s="64">
        <f t="shared" si="57"/>
        <v>35</v>
      </c>
      <c r="B557" s="64" t="str">
        <f t="shared" si="56"/>
        <v/>
      </c>
      <c r="C557" s="62">
        <f t="shared" si="58"/>
        <v>1</v>
      </c>
      <c r="D557" s="62" t="str">
        <f t="shared" si="59"/>
        <v>D</v>
      </c>
      <c r="E557" s="62">
        <v>2</v>
      </c>
      <c r="F557" s="62">
        <v>34</v>
      </c>
      <c r="G557" s="63"/>
      <c r="H557" s="62">
        <v>11</v>
      </c>
      <c r="I557" s="62">
        <v>27</v>
      </c>
      <c r="J557" s="63"/>
      <c r="K557" s="61">
        <v>1</v>
      </c>
      <c r="L557" t="s">
        <v>154</v>
      </c>
    </row>
    <row r="558" spans="1:12" outlineLevel="1" x14ac:dyDescent="0.25">
      <c r="A558" s="64">
        <f t="shared" si="57"/>
        <v>35</v>
      </c>
      <c r="B558" s="64" t="str">
        <f t="shared" si="56"/>
        <v/>
      </c>
      <c r="C558" s="62">
        <f t="shared" si="58"/>
        <v>2</v>
      </c>
      <c r="D558" s="62" t="str">
        <f t="shared" si="59"/>
        <v>D</v>
      </c>
      <c r="E558" s="62">
        <v>7</v>
      </c>
      <c r="F558" s="62">
        <v>8</v>
      </c>
      <c r="G558" s="63"/>
      <c r="H558" s="62">
        <v>5</v>
      </c>
      <c r="I558" s="62">
        <v>22</v>
      </c>
      <c r="J558" s="63"/>
      <c r="K558" s="61">
        <v>2</v>
      </c>
      <c r="L558" t="s">
        <v>154</v>
      </c>
    </row>
    <row r="559" spans="1:12" outlineLevel="1" x14ac:dyDescent="0.25">
      <c r="A559" s="64">
        <f t="shared" si="57"/>
        <v>35</v>
      </c>
      <c r="B559" s="64" t="str">
        <f t="shared" si="56"/>
        <v/>
      </c>
      <c r="C559" s="62">
        <f t="shared" si="58"/>
        <v>3</v>
      </c>
      <c r="D559" s="62" t="str">
        <f t="shared" si="59"/>
        <v>D</v>
      </c>
      <c r="E559" s="62">
        <v>14</v>
      </c>
      <c r="F559" s="62">
        <v>26</v>
      </c>
      <c r="G559" s="63"/>
      <c r="H559" s="62">
        <v>19</v>
      </c>
      <c r="I559" s="62">
        <v>31</v>
      </c>
      <c r="J559" s="63"/>
      <c r="K559" s="61">
        <v>3</v>
      </c>
      <c r="L559" t="s">
        <v>154</v>
      </c>
    </row>
    <row r="560" spans="1:12" outlineLevel="1" x14ac:dyDescent="0.25">
      <c r="A560" s="64">
        <f t="shared" si="57"/>
        <v>35</v>
      </c>
      <c r="B560" s="64" t="str">
        <f t="shared" si="56"/>
        <v/>
      </c>
      <c r="C560" s="62">
        <f t="shared" si="58"/>
        <v>4</v>
      </c>
      <c r="D560" s="62" t="str">
        <f t="shared" si="59"/>
        <v>D</v>
      </c>
      <c r="E560" s="62">
        <v>13</v>
      </c>
      <c r="F560" s="62">
        <v>17</v>
      </c>
      <c r="G560" s="63"/>
      <c r="H560" s="62">
        <v>6</v>
      </c>
      <c r="I560" s="62">
        <v>35</v>
      </c>
      <c r="J560" s="63"/>
      <c r="K560" s="61">
        <v>4</v>
      </c>
      <c r="L560" t="s">
        <v>154</v>
      </c>
    </row>
    <row r="561" spans="1:13" outlineLevel="1" x14ac:dyDescent="0.25">
      <c r="A561" s="64">
        <f t="shared" si="57"/>
        <v>35</v>
      </c>
      <c r="B561" s="64" t="str">
        <f t="shared" si="56"/>
        <v/>
      </c>
      <c r="C561" s="62">
        <f t="shared" si="58"/>
        <v>5</v>
      </c>
      <c r="D561" s="62" t="str">
        <f t="shared" si="59"/>
        <v>D</v>
      </c>
      <c r="E561" s="62">
        <v>9</v>
      </c>
      <c r="F561" s="62">
        <v>20</v>
      </c>
      <c r="G561" s="63"/>
      <c r="H561" s="62">
        <v>1</v>
      </c>
      <c r="I561" s="62">
        <v>33</v>
      </c>
      <c r="J561" s="63"/>
      <c r="K561" s="61">
        <v>5</v>
      </c>
      <c r="L561" t="s">
        <v>154</v>
      </c>
    </row>
    <row r="562" spans="1:13" outlineLevel="1" x14ac:dyDescent="0.25">
      <c r="A562" s="64">
        <f t="shared" si="57"/>
        <v>35</v>
      </c>
      <c r="B562" s="64" t="str">
        <f t="shared" si="56"/>
        <v/>
      </c>
      <c r="C562" s="62">
        <f t="shared" si="58"/>
        <v>6</v>
      </c>
      <c r="D562" s="62" t="str">
        <f t="shared" si="59"/>
        <v>D</v>
      </c>
      <c r="E562" s="62">
        <v>3</v>
      </c>
      <c r="F562" s="62">
        <v>28</v>
      </c>
      <c r="G562" s="63"/>
      <c r="H562" s="62">
        <v>4</v>
      </c>
      <c r="I562" s="62">
        <v>25</v>
      </c>
      <c r="J562" s="63"/>
      <c r="K562" s="61">
        <v>6</v>
      </c>
      <c r="L562" t="s">
        <v>154</v>
      </c>
    </row>
    <row r="563" spans="1:13" outlineLevel="1" x14ac:dyDescent="0.25">
      <c r="A563" s="64">
        <f t="shared" si="57"/>
        <v>35</v>
      </c>
      <c r="B563" s="64" t="str">
        <f t="shared" si="56"/>
        <v/>
      </c>
      <c r="C563" s="62">
        <f t="shared" si="58"/>
        <v>7</v>
      </c>
      <c r="D563" s="62" t="str">
        <f t="shared" si="59"/>
        <v>D</v>
      </c>
      <c r="E563" s="62">
        <v>10</v>
      </c>
      <c r="F563" s="62">
        <v>32</v>
      </c>
      <c r="G563" s="62">
        <v>21</v>
      </c>
      <c r="H563" s="62">
        <v>12</v>
      </c>
      <c r="I563" s="62">
        <v>18</v>
      </c>
      <c r="J563" s="63"/>
      <c r="K563" s="61">
        <v>7</v>
      </c>
      <c r="L563" t="s">
        <v>154</v>
      </c>
    </row>
    <row r="564" spans="1:13" ht="15.75" outlineLevel="1" thickBot="1" x14ac:dyDescent="0.3">
      <c r="A564" s="64">
        <f t="shared" si="57"/>
        <v>35</v>
      </c>
      <c r="B564" s="64" t="str">
        <f t="shared" si="56"/>
        <v/>
      </c>
      <c r="C564" s="62">
        <f t="shared" si="58"/>
        <v>8</v>
      </c>
      <c r="D564" s="62" t="str">
        <f t="shared" si="59"/>
        <v>D</v>
      </c>
      <c r="E564" s="62">
        <v>16</v>
      </c>
      <c r="F564" s="62">
        <v>24</v>
      </c>
      <c r="G564" s="62">
        <v>30</v>
      </c>
      <c r="H564" s="62">
        <v>15</v>
      </c>
      <c r="I564" s="62">
        <v>23</v>
      </c>
      <c r="J564" s="62">
        <v>29</v>
      </c>
      <c r="K564" s="61">
        <v>8</v>
      </c>
      <c r="L564" t="s">
        <v>154</v>
      </c>
    </row>
    <row r="565" spans="1:13" ht="15.75" outlineLevel="1" thickTop="1" x14ac:dyDescent="0.25">
      <c r="A565" s="52">
        <v>36</v>
      </c>
      <c r="B565" s="52" t="str">
        <f t="shared" si="56"/>
        <v/>
      </c>
      <c r="C565" s="58">
        <f t="shared" si="58"/>
        <v>1</v>
      </c>
      <c r="D565" s="58" t="str">
        <f t="shared" si="59"/>
        <v>A</v>
      </c>
      <c r="E565" s="59">
        <v>31</v>
      </c>
      <c r="F565" s="59">
        <v>36</v>
      </c>
      <c r="G565" s="59"/>
      <c r="H565" s="59">
        <v>8</v>
      </c>
      <c r="I565" s="59">
        <v>18</v>
      </c>
      <c r="J565" s="59"/>
      <c r="K565" s="61">
        <v>1</v>
      </c>
      <c r="L565" t="s">
        <v>151</v>
      </c>
      <c r="M565" s="186" t="s">
        <v>281</v>
      </c>
    </row>
    <row r="566" spans="1:13" outlineLevel="1" x14ac:dyDescent="0.25">
      <c r="A566" s="52">
        <f t="shared" ref="A566:A600" si="60">A565</f>
        <v>36</v>
      </c>
      <c r="B566" s="52" t="str">
        <f t="shared" si="56"/>
        <v/>
      </c>
      <c r="C566" s="58">
        <f t="shared" si="58"/>
        <v>2</v>
      </c>
      <c r="D566" s="58" t="str">
        <f t="shared" si="59"/>
        <v>A</v>
      </c>
      <c r="E566" s="59">
        <v>21</v>
      </c>
      <c r="F566" s="59">
        <v>26</v>
      </c>
      <c r="G566" s="59"/>
      <c r="H566" s="59">
        <v>4</v>
      </c>
      <c r="I566" s="59">
        <v>32</v>
      </c>
      <c r="J566" s="59"/>
      <c r="K566" s="61">
        <v>2</v>
      </c>
      <c r="L566" t="s">
        <v>151</v>
      </c>
    </row>
    <row r="567" spans="1:13" outlineLevel="1" x14ac:dyDescent="0.25">
      <c r="A567" s="52">
        <f t="shared" si="60"/>
        <v>36</v>
      </c>
      <c r="B567" s="52" t="str">
        <f t="shared" si="56"/>
        <v/>
      </c>
      <c r="C567" s="58">
        <f t="shared" si="58"/>
        <v>3</v>
      </c>
      <c r="D567" s="58" t="str">
        <f t="shared" si="59"/>
        <v>A</v>
      </c>
      <c r="E567" s="59">
        <v>25</v>
      </c>
      <c r="F567" s="59">
        <v>29</v>
      </c>
      <c r="G567" s="59"/>
      <c r="H567" s="59">
        <v>13</v>
      </c>
      <c r="I567" s="59">
        <v>28</v>
      </c>
      <c r="J567" s="59"/>
      <c r="K567" s="61">
        <v>3</v>
      </c>
      <c r="L567" t="s">
        <v>151</v>
      </c>
    </row>
    <row r="568" spans="1:13" outlineLevel="1" x14ac:dyDescent="0.25">
      <c r="A568" s="52">
        <f t="shared" si="60"/>
        <v>36</v>
      </c>
      <c r="B568" s="52" t="str">
        <f t="shared" si="56"/>
        <v/>
      </c>
      <c r="C568" s="58">
        <f t="shared" si="58"/>
        <v>4</v>
      </c>
      <c r="D568" s="58" t="str">
        <f t="shared" si="59"/>
        <v>A</v>
      </c>
      <c r="E568" s="59">
        <v>3</v>
      </c>
      <c r="F568" s="59">
        <v>24</v>
      </c>
      <c r="G568" s="59"/>
      <c r="H568" s="59">
        <v>5</v>
      </c>
      <c r="I568" s="59">
        <v>15</v>
      </c>
      <c r="J568" s="59"/>
      <c r="K568" s="61">
        <v>4</v>
      </c>
      <c r="L568" t="s">
        <v>151</v>
      </c>
    </row>
    <row r="569" spans="1:13" outlineLevel="1" x14ac:dyDescent="0.25">
      <c r="A569" s="52">
        <f t="shared" si="60"/>
        <v>36</v>
      </c>
      <c r="B569" s="52" t="str">
        <f t="shared" si="56"/>
        <v/>
      </c>
      <c r="C569" s="58">
        <f t="shared" si="58"/>
        <v>5</v>
      </c>
      <c r="D569" s="58" t="str">
        <f t="shared" si="59"/>
        <v>A</v>
      </c>
      <c r="E569" s="59">
        <v>9</v>
      </c>
      <c r="F569" s="59">
        <v>16</v>
      </c>
      <c r="G569" s="59"/>
      <c r="H569" s="59">
        <v>1</v>
      </c>
      <c r="I569" s="59">
        <v>34</v>
      </c>
      <c r="J569" s="59"/>
      <c r="K569" s="61">
        <v>5</v>
      </c>
      <c r="L569" t="s">
        <v>151</v>
      </c>
    </row>
    <row r="570" spans="1:13" outlineLevel="1" x14ac:dyDescent="0.25">
      <c r="A570" s="52">
        <f t="shared" si="60"/>
        <v>36</v>
      </c>
      <c r="B570" s="52" t="str">
        <f t="shared" si="56"/>
        <v/>
      </c>
      <c r="C570" s="58">
        <f t="shared" si="58"/>
        <v>6</v>
      </c>
      <c r="D570" s="58" t="str">
        <f t="shared" si="59"/>
        <v>A</v>
      </c>
      <c r="E570" s="59">
        <v>22</v>
      </c>
      <c r="F570" s="59">
        <v>35</v>
      </c>
      <c r="G570" s="59"/>
      <c r="H570" s="59">
        <v>10</v>
      </c>
      <c r="I570" s="59">
        <v>11</v>
      </c>
      <c r="J570" s="59"/>
      <c r="K570" s="61">
        <v>6</v>
      </c>
      <c r="L570" t="s">
        <v>151</v>
      </c>
    </row>
    <row r="571" spans="1:13" outlineLevel="1" x14ac:dyDescent="0.25">
      <c r="A571" s="52">
        <f t="shared" si="60"/>
        <v>36</v>
      </c>
      <c r="B571" s="52" t="str">
        <f t="shared" si="56"/>
        <v/>
      </c>
      <c r="C571" s="58">
        <f t="shared" si="58"/>
        <v>7</v>
      </c>
      <c r="D571" s="58" t="str">
        <f t="shared" si="59"/>
        <v>A</v>
      </c>
      <c r="E571" s="59">
        <v>17</v>
      </c>
      <c r="F571" s="59">
        <v>19</v>
      </c>
      <c r="G571" s="59"/>
      <c r="H571" s="59">
        <v>27</v>
      </c>
      <c r="I571" s="59">
        <v>33</v>
      </c>
      <c r="J571" s="59"/>
      <c r="K571" s="61">
        <v>7</v>
      </c>
      <c r="L571" t="s">
        <v>151</v>
      </c>
    </row>
    <row r="572" spans="1:13" outlineLevel="1" x14ac:dyDescent="0.25">
      <c r="A572" s="52">
        <f t="shared" si="60"/>
        <v>36</v>
      </c>
      <c r="B572" s="52" t="str">
        <f t="shared" si="56"/>
        <v/>
      </c>
      <c r="C572" s="58">
        <f t="shared" si="58"/>
        <v>8</v>
      </c>
      <c r="D572" s="58" t="str">
        <f t="shared" si="59"/>
        <v>A</v>
      </c>
      <c r="E572" s="59">
        <v>20</v>
      </c>
      <c r="F572" s="59">
        <v>23</v>
      </c>
      <c r="G572" s="59"/>
      <c r="H572" s="59">
        <v>7</v>
      </c>
      <c r="I572" s="59">
        <v>14</v>
      </c>
      <c r="J572" s="59"/>
      <c r="K572" s="61">
        <v>8</v>
      </c>
      <c r="L572" t="s">
        <v>151</v>
      </c>
    </row>
    <row r="573" spans="1:13" outlineLevel="1" x14ac:dyDescent="0.25">
      <c r="A573" s="52">
        <f t="shared" si="60"/>
        <v>36</v>
      </c>
      <c r="B573" s="52" t="str">
        <f t="shared" si="56"/>
        <v/>
      </c>
      <c r="C573" s="58">
        <f t="shared" si="58"/>
        <v>9</v>
      </c>
      <c r="D573" s="58" t="str">
        <f t="shared" si="59"/>
        <v>A</v>
      </c>
      <c r="E573" s="59">
        <v>12</v>
      </c>
      <c r="F573" s="59">
        <v>30</v>
      </c>
      <c r="G573" s="59"/>
      <c r="H573" s="59">
        <v>2</v>
      </c>
      <c r="I573" s="59">
        <v>6</v>
      </c>
      <c r="J573" s="59"/>
      <c r="K573" s="61">
        <v>9</v>
      </c>
      <c r="L573" t="s">
        <v>151</v>
      </c>
    </row>
    <row r="574" spans="1:13" outlineLevel="1" x14ac:dyDescent="0.25">
      <c r="A574" s="52">
        <f t="shared" si="60"/>
        <v>36</v>
      </c>
      <c r="B574" s="52" t="str">
        <f t="shared" si="56"/>
        <v/>
      </c>
      <c r="C574" s="58">
        <f t="shared" si="58"/>
        <v>1</v>
      </c>
      <c r="D574" s="58" t="str">
        <f t="shared" si="59"/>
        <v>B</v>
      </c>
      <c r="E574" s="59">
        <v>29</v>
      </c>
      <c r="F574" s="59">
        <v>35</v>
      </c>
      <c r="G574" s="59"/>
      <c r="H574" s="59">
        <v>4</v>
      </c>
      <c r="I574" s="59">
        <v>6</v>
      </c>
      <c r="J574" s="59"/>
      <c r="K574" s="61">
        <v>1</v>
      </c>
      <c r="L574" t="s">
        <v>152</v>
      </c>
    </row>
    <row r="575" spans="1:13" outlineLevel="1" x14ac:dyDescent="0.25">
      <c r="A575" s="52">
        <f t="shared" si="60"/>
        <v>36</v>
      </c>
      <c r="B575" s="52" t="str">
        <f t="shared" si="56"/>
        <v/>
      </c>
      <c r="C575" s="58">
        <f t="shared" si="58"/>
        <v>2</v>
      </c>
      <c r="D575" s="58" t="str">
        <f t="shared" si="59"/>
        <v>B</v>
      </c>
      <c r="E575" s="59">
        <v>5</v>
      </c>
      <c r="F575" s="59">
        <v>18</v>
      </c>
      <c r="G575" s="59"/>
      <c r="H575" s="59">
        <v>16</v>
      </c>
      <c r="I575" s="59">
        <v>20</v>
      </c>
      <c r="J575" s="59"/>
      <c r="K575" s="61">
        <v>2</v>
      </c>
      <c r="L575" t="s">
        <v>152</v>
      </c>
    </row>
    <row r="576" spans="1:13" outlineLevel="1" x14ac:dyDescent="0.25">
      <c r="A576" s="52">
        <f t="shared" si="60"/>
        <v>36</v>
      </c>
      <c r="B576" s="52" t="str">
        <f t="shared" si="56"/>
        <v/>
      </c>
      <c r="C576" s="58">
        <f t="shared" si="58"/>
        <v>3</v>
      </c>
      <c r="D576" s="58" t="str">
        <f t="shared" si="59"/>
        <v>B</v>
      </c>
      <c r="E576" s="59">
        <v>1</v>
      </c>
      <c r="F576" s="59">
        <v>23</v>
      </c>
      <c r="G576" s="59"/>
      <c r="H576" s="59">
        <v>21</v>
      </c>
      <c r="I576" s="59">
        <v>36</v>
      </c>
      <c r="J576" s="59"/>
      <c r="K576" s="61">
        <v>3</v>
      </c>
      <c r="L576" t="s">
        <v>152</v>
      </c>
    </row>
    <row r="577" spans="1:12" outlineLevel="1" x14ac:dyDescent="0.25">
      <c r="A577" s="52">
        <f t="shared" si="60"/>
        <v>36</v>
      </c>
      <c r="B577" s="52" t="str">
        <f t="shared" si="56"/>
        <v/>
      </c>
      <c r="C577" s="58">
        <f t="shared" si="58"/>
        <v>4</v>
      </c>
      <c r="D577" s="58" t="str">
        <f t="shared" si="59"/>
        <v>B</v>
      </c>
      <c r="E577" s="59">
        <v>9</v>
      </c>
      <c r="F577" s="59">
        <v>27</v>
      </c>
      <c r="G577" s="59"/>
      <c r="H577" s="59">
        <v>12</v>
      </c>
      <c r="I577" s="59">
        <v>32</v>
      </c>
      <c r="J577" s="59"/>
      <c r="K577" s="61">
        <v>4</v>
      </c>
      <c r="L577" t="s">
        <v>152</v>
      </c>
    </row>
    <row r="578" spans="1:12" outlineLevel="1" x14ac:dyDescent="0.25">
      <c r="A578" s="52">
        <f t="shared" si="60"/>
        <v>36</v>
      </c>
      <c r="B578" s="52" t="str">
        <f t="shared" si="56"/>
        <v/>
      </c>
      <c r="C578" s="58">
        <f t="shared" si="58"/>
        <v>5</v>
      </c>
      <c r="D578" s="58" t="str">
        <f t="shared" si="59"/>
        <v>B</v>
      </c>
      <c r="E578" s="59">
        <v>30</v>
      </c>
      <c r="F578" s="59">
        <v>33</v>
      </c>
      <c r="G578" s="59"/>
      <c r="H578" s="59">
        <v>7</v>
      </c>
      <c r="I578" s="59">
        <v>13</v>
      </c>
      <c r="J578" s="59"/>
      <c r="K578" s="61">
        <v>5</v>
      </c>
      <c r="L578" t="s">
        <v>152</v>
      </c>
    </row>
    <row r="579" spans="1:12" outlineLevel="1" x14ac:dyDescent="0.25">
      <c r="A579" s="52">
        <f t="shared" si="60"/>
        <v>36</v>
      </c>
      <c r="B579" s="52" t="str">
        <f t="shared" si="56"/>
        <v/>
      </c>
      <c r="C579" s="58">
        <f t="shared" si="58"/>
        <v>6</v>
      </c>
      <c r="D579" s="58" t="str">
        <f t="shared" si="59"/>
        <v>B</v>
      </c>
      <c r="E579" s="59">
        <v>11</v>
      </c>
      <c r="F579" s="59">
        <v>19</v>
      </c>
      <c r="G579" s="59"/>
      <c r="H579" s="59">
        <v>14</v>
      </c>
      <c r="I579" s="59">
        <v>28</v>
      </c>
      <c r="J579" s="59"/>
      <c r="K579" s="61">
        <v>6</v>
      </c>
      <c r="L579" t="s">
        <v>152</v>
      </c>
    </row>
    <row r="580" spans="1:12" outlineLevel="1" x14ac:dyDescent="0.25">
      <c r="A580" s="52">
        <f t="shared" si="60"/>
        <v>36</v>
      </c>
      <c r="B580" s="52" t="str">
        <f t="shared" si="56"/>
        <v/>
      </c>
      <c r="C580" s="58">
        <f t="shared" si="58"/>
        <v>7</v>
      </c>
      <c r="D580" s="58" t="str">
        <f t="shared" si="59"/>
        <v>B</v>
      </c>
      <c r="E580" s="59">
        <v>31</v>
      </c>
      <c r="F580" s="59">
        <v>34</v>
      </c>
      <c r="G580" s="59"/>
      <c r="H580" s="59">
        <v>25</v>
      </c>
      <c r="I580" s="59">
        <v>26</v>
      </c>
      <c r="J580" s="59"/>
      <c r="K580" s="61">
        <v>7</v>
      </c>
      <c r="L580" t="s">
        <v>152</v>
      </c>
    </row>
    <row r="581" spans="1:12" outlineLevel="1" x14ac:dyDescent="0.25">
      <c r="A581" s="52">
        <f t="shared" si="60"/>
        <v>36</v>
      </c>
      <c r="B581" s="52" t="str">
        <f t="shared" ref="B581:B644" si="61">IF(A581&lt;&gt;$B$3,"",$B$3&amp;"-"&amp;D581&amp;"-"&amp;C581)</f>
        <v/>
      </c>
      <c r="C581" s="58">
        <f t="shared" si="58"/>
        <v>8</v>
      </c>
      <c r="D581" s="58" t="str">
        <f t="shared" si="59"/>
        <v>B</v>
      </c>
      <c r="E581" s="59">
        <v>8</v>
      </c>
      <c r="F581" s="59">
        <v>10</v>
      </c>
      <c r="G581" s="59"/>
      <c r="H581" s="59">
        <v>2</v>
      </c>
      <c r="I581" s="59">
        <v>24</v>
      </c>
      <c r="J581" s="59"/>
      <c r="K581" s="61">
        <v>8</v>
      </c>
      <c r="L581" t="s">
        <v>152</v>
      </c>
    </row>
    <row r="582" spans="1:12" outlineLevel="1" x14ac:dyDescent="0.25">
      <c r="A582" s="52">
        <f t="shared" si="60"/>
        <v>36</v>
      </c>
      <c r="B582" s="52" t="str">
        <f t="shared" si="61"/>
        <v/>
      </c>
      <c r="C582" s="58">
        <f t="shared" si="58"/>
        <v>9</v>
      </c>
      <c r="D582" s="58" t="str">
        <f t="shared" si="59"/>
        <v>B</v>
      </c>
      <c r="E582" s="59">
        <v>3</v>
      </c>
      <c r="F582" s="59">
        <v>17</v>
      </c>
      <c r="G582" s="59"/>
      <c r="H582" s="59">
        <v>15</v>
      </c>
      <c r="I582" s="59">
        <v>22</v>
      </c>
      <c r="J582" s="59"/>
      <c r="K582" s="61">
        <v>9</v>
      </c>
      <c r="L582" t="s">
        <v>152</v>
      </c>
    </row>
    <row r="583" spans="1:12" outlineLevel="1" x14ac:dyDescent="0.25">
      <c r="A583" s="52">
        <f t="shared" si="60"/>
        <v>36</v>
      </c>
      <c r="B583" s="52" t="str">
        <f t="shared" si="61"/>
        <v/>
      </c>
      <c r="C583" s="58">
        <f t="shared" si="58"/>
        <v>1</v>
      </c>
      <c r="D583" s="58" t="str">
        <f t="shared" si="59"/>
        <v>C</v>
      </c>
      <c r="E583" s="59">
        <v>23</v>
      </c>
      <c r="F583" s="59">
        <v>27</v>
      </c>
      <c r="G583" s="59"/>
      <c r="H583" s="59">
        <v>25</v>
      </c>
      <c r="I583" s="59">
        <v>28</v>
      </c>
      <c r="J583" s="59"/>
      <c r="K583" s="61">
        <v>1</v>
      </c>
      <c r="L583" t="s">
        <v>153</v>
      </c>
    </row>
    <row r="584" spans="1:12" outlineLevel="1" x14ac:dyDescent="0.25">
      <c r="A584" s="52">
        <f t="shared" si="60"/>
        <v>36</v>
      </c>
      <c r="B584" s="52" t="str">
        <f t="shared" si="61"/>
        <v/>
      </c>
      <c r="C584" s="58">
        <f t="shared" si="58"/>
        <v>2</v>
      </c>
      <c r="D584" s="58" t="str">
        <f t="shared" si="59"/>
        <v>C</v>
      </c>
      <c r="E584" s="59">
        <v>1</v>
      </c>
      <c r="F584" s="59">
        <v>18</v>
      </c>
      <c r="G584" s="59"/>
      <c r="H584" s="59">
        <v>6</v>
      </c>
      <c r="I584" s="59">
        <v>24</v>
      </c>
      <c r="J584" s="59"/>
      <c r="K584" s="61">
        <v>2</v>
      </c>
      <c r="L584" t="s">
        <v>153</v>
      </c>
    </row>
    <row r="585" spans="1:12" outlineLevel="1" x14ac:dyDescent="0.25">
      <c r="A585" s="52">
        <f t="shared" si="60"/>
        <v>36</v>
      </c>
      <c r="B585" s="52" t="str">
        <f t="shared" si="61"/>
        <v/>
      </c>
      <c r="C585" s="58">
        <f t="shared" si="58"/>
        <v>3</v>
      </c>
      <c r="D585" s="58" t="str">
        <f t="shared" si="59"/>
        <v>C</v>
      </c>
      <c r="E585" s="59">
        <v>32</v>
      </c>
      <c r="F585" s="59">
        <v>36</v>
      </c>
      <c r="G585" s="59"/>
      <c r="H585" s="59">
        <v>3</v>
      </c>
      <c r="I585" s="59">
        <v>34</v>
      </c>
      <c r="J585" s="59"/>
      <c r="K585" s="61">
        <v>3</v>
      </c>
      <c r="L585" t="s">
        <v>153</v>
      </c>
    </row>
    <row r="586" spans="1:12" outlineLevel="1" x14ac:dyDescent="0.25">
      <c r="A586" s="52">
        <f t="shared" si="60"/>
        <v>36</v>
      </c>
      <c r="B586" s="52" t="str">
        <f t="shared" si="61"/>
        <v/>
      </c>
      <c r="C586" s="58">
        <f t="shared" si="58"/>
        <v>4</v>
      </c>
      <c r="D586" s="58" t="str">
        <f t="shared" si="59"/>
        <v>C</v>
      </c>
      <c r="E586" s="59">
        <v>10</v>
      </c>
      <c r="F586" s="59">
        <v>12</v>
      </c>
      <c r="G586" s="59"/>
      <c r="H586" s="59">
        <v>26</v>
      </c>
      <c r="I586" s="59">
        <v>33</v>
      </c>
      <c r="J586" s="59"/>
      <c r="K586" s="61">
        <v>4</v>
      </c>
      <c r="L586" t="s">
        <v>153</v>
      </c>
    </row>
    <row r="587" spans="1:12" outlineLevel="1" x14ac:dyDescent="0.25">
      <c r="A587" s="52">
        <f t="shared" si="60"/>
        <v>36</v>
      </c>
      <c r="B587" s="52" t="str">
        <f t="shared" si="61"/>
        <v/>
      </c>
      <c r="C587" s="58">
        <f t="shared" si="58"/>
        <v>5</v>
      </c>
      <c r="D587" s="58" t="str">
        <f t="shared" si="59"/>
        <v>C</v>
      </c>
      <c r="E587" s="59">
        <v>2</v>
      </c>
      <c r="F587" s="59">
        <v>31</v>
      </c>
      <c r="G587" s="59"/>
      <c r="H587" s="59">
        <v>14</v>
      </c>
      <c r="I587" s="59">
        <v>21</v>
      </c>
      <c r="J587" s="59"/>
      <c r="K587" s="61">
        <v>5</v>
      </c>
      <c r="L587" t="s">
        <v>153</v>
      </c>
    </row>
    <row r="588" spans="1:12" outlineLevel="1" x14ac:dyDescent="0.25">
      <c r="A588" s="52">
        <f t="shared" si="60"/>
        <v>36</v>
      </c>
      <c r="B588" s="52" t="str">
        <f t="shared" si="61"/>
        <v/>
      </c>
      <c r="C588" s="58">
        <f t="shared" si="58"/>
        <v>6</v>
      </c>
      <c r="D588" s="58" t="str">
        <f t="shared" si="59"/>
        <v>C</v>
      </c>
      <c r="E588" s="59">
        <v>4</v>
      </c>
      <c r="F588" s="59">
        <v>13</v>
      </c>
      <c r="G588" s="59"/>
      <c r="H588" s="59">
        <v>8</v>
      </c>
      <c r="I588" s="59">
        <v>20</v>
      </c>
      <c r="J588" s="59"/>
      <c r="K588" s="61">
        <v>6</v>
      </c>
      <c r="L588" t="s">
        <v>153</v>
      </c>
    </row>
    <row r="589" spans="1:12" outlineLevel="1" x14ac:dyDescent="0.25">
      <c r="A589" s="52">
        <f t="shared" si="60"/>
        <v>36</v>
      </c>
      <c r="B589" s="52" t="str">
        <f t="shared" si="61"/>
        <v/>
      </c>
      <c r="C589" s="58">
        <f t="shared" si="58"/>
        <v>7</v>
      </c>
      <c r="D589" s="58" t="str">
        <f t="shared" si="59"/>
        <v>C</v>
      </c>
      <c r="E589" s="59">
        <v>22</v>
      </c>
      <c r="F589" s="59">
        <v>29</v>
      </c>
      <c r="G589" s="59"/>
      <c r="H589" s="59">
        <v>9</v>
      </c>
      <c r="I589" s="59">
        <v>19</v>
      </c>
      <c r="J589" s="59"/>
      <c r="K589" s="61">
        <v>7</v>
      </c>
      <c r="L589" t="s">
        <v>153</v>
      </c>
    </row>
    <row r="590" spans="1:12" outlineLevel="1" x14ac:dyDescent="0.25">
      <c r="A590" s="52">
        <f t="shared" si="60"/>
        <v>36</v>
      </c>
      <c r="B590" s="52" t="str">
        <f t="shared" si="61"/>
        <v/>
      </c>
      <c r="C590" s="58">
        <f t="shared" si="58"/>
        <v>8</v>
      </c>
      <c r="D590" s="58" t="str">
        <f t="shared" si="59"/>
        <v>C</v>
      </c>
      <c r="E590" s="59">
        <v>16</v>
      </c>
      <c r="F590" s="59">
        <v>17</v>
      </c>
      <c r="G590" s="59"/>
      <c r="H590" s="59">
        <v>7</v>
      </c>
      <c r="I590" s="59">
        <v>35</v>
      </c>
      <c r="J590" s="59"/>
      <c r="K590" s="61">
        <v>8</v>
      </c>
      <c r="L590" t="s">
        <v>153</v>
      </c>
    </row>
    <row r="591" spans="1:12" outlineLevel="1" x14ac:dyDescent="0.25">
      <c r="A591" s="52">
        <f t="shared" si="60"/>
        <v>36</v>
      </c>
      <c r="B591" s="52" t="str">
        <f t="shared" si="61"/>
        <v/>
      </c>
      <c r="C591" s="58">
        <f t="shared" si="58"/>
        <v>9</v>
      </c>
      <c r="D591" s="58" t="str">
        <f t="shared" si="59"/>
        <v>C</v>
      </c>
      <c r="E591" s="59">
        <v>15</v>
      </c>
      <c r="F591" s="59">
        <v>30</v>
      </c>
      <c r="G591" s="59"/>
      <c r="H591" s="59">
        <v>5</v>
      </c>
      <c r="I591" s="59">
        <v>11</v>
      </c>
      <c r="J591" s="59"/>
      <c r="K591" s="61">
        <v>9</v>
      </c>
      <c r="L591" t="s">
        <v>153</v>
      </c>
    </row>
    <row r="592" spans="1:12" outlineLevel="1" x14ac:dyDescent="0.25">
      <c r="A592" s="52">
        <f t="shared" si="60"/>
        <v>36</v>
      </c>
      <c r="B592" s="52" t="str">
        <f t="shared" si="61"/>
        <v/>
      </c>
      <c r="C592" s="58">
        <f t="shared" si="58"/>
        <v>1</v>
      </c>
      <c r="D592" s="58" t="str">
        <f t="shared" si="59"/>
        <v>D</v>
      </c>
      <c r="E592" s="59">
        <v>15</v>
      </c>
      <c r="F592" s="59">
        <v>16</v>
      </c>
      <c r="G592" s="59"/>
      <c r="H592" s="59">
        <v>23</v>
      </c>
      <c r="I592" s="59">
        <v>33</v>
      </c>
      <c r="J592" s="59"/>
      <c r="K592" s="61">
        <v>1</v>
      </c>
      <c r="L592" t="s">
        <v>154</v>
      </c>
    </row>
    <row r="593" spans="1:13" outlineLevel="1" x14ac:dyDescent="0.25">
      <c r="A593" s="52">
        <f t="shared" si="60"/>
        <v>36</v>
      </c>
      <c r="B593" s="52" t="str">
        <f t="shared" si="61"/>
        <v/>
      </c>
      <c r="C593" s="58">
        <f t="shared" si="58"/>
        <v>2</v>
      </c>
      <c r="D593" s="58" t="str">
        <f t="shared" si="59"/>
        <v>D</v>
      </c>
      <c r="E593" s="59">
        <v>2</v>
      </c>
      <c r="F593" s="59">
        <v>7</v>
      </c>
      <c r="G593" s="59"/>
      <c r="H593" s="59">
        <v>4</v>
      </c>
      <c r="I593" s="59">
        <v>9</v>
      </c>
      <c r="J593" s="59"/>
      <c r="K593" s="61">
        <v>2</v>
      </c>
      <c r="L593" t="s">
        <v>154</v>
      </c>
    </row>
    <row r="594" spans="1:13" outlineLevel="1" x14ac:dyDescent="0.25">
      <c r="A594" s="52">
        <f t="shared" si="60"/>
        <v>36</v>
      </c>
      <c r="B594" s="52" t="str">
        <f t="shared" si="61"/>
        <v/>
      </c>
      <c r="C594" s="58">
        <f t="shared" si="58"/>
        <v>3</v>
      </c>
      <c r="D594" s="58" t="str">
        <f t="shared" si="59"/>
        <v>D</v>
      </c>
      <c r="E594" s="59">
        <v>29</v>
      </c>
      <c r="F594" s="59">
        <v>31</v>
      </c>
      <c r="G594" s="59"/>
      <c r="H594" s="59">
        <v>12</v>
      </c>
      <c r="I594" s="59">
        <v>17</v>
      </c>
      <c r="J594" s="59"/>
      <c r="K594" s="61">
        <v>3</v>
      </c>
      <c r="L594" t="s">
        <v>154</v>
      </c>
    </row>
    <row r="595" spans="1:13" outlineLevel="1" x14ac:dyDescent="0.25">
      <c r="A595" s="52">
        <f t="shared" si="60"/>
        <v>36</v>
      </c>
      <c r="B595" s="52" t="str">
        <f t="shared" si="61"/>
        <v/>
      </c>
      <c r="C595" s="58">
        <f t="shared" si="58"/>
        <v>4</v>
      </c>
      <c r="D595" s="58" t="str">
        <f t="shared" si="59"/>
        <v>D</v>
      </c>
      <c r="E595" s="59">
        <v>3</v>
      </c>
      <c r="F595" s="59">
        <v>10</v>
      </c>
      <c r="G595" s="59"/>
      <c r="H595" s="59">
        <v>18</v>
      </c>
      <c r="I595" s="59">
        <v>27</v>
      </c>
      <c r="J595" s="59"/>
      <c r="K595" s="61">
        <v>4</v>
      </c>
      <c r="L595" t="s">
        <v>154</v>
      </c>
    </row>
    <row r="596" spans="1:13" outlineLevel="1" x14ac:dyDescent="0.25">
      <c r="A596" s="52">
        <f t="shared" si="60"/>
        <v>36</v>
      </c>
      <c r="B596" s="52" t="str">
        <f t="shared" si="61"/>
        <v/>
      </c>
      <c r="C596" s="58">
        <f t="shared" si="58"/>
        <v>5</v>
      </c>
      <c r="D596" s="58" t="str">
        <f t="shared" si="59"/>
        <v>D</v>
      </c>
      <c r="E596" s="59">
        <v>22</v>
      </c>
      <c r="F596" s="59">
        <v>26</v>
      </c>
      <c r="G596" s="59"/>
      <c r="H596" s="59">
        <v>1</v>
      </c>
      <c r="I596" s="59">
        <v>8</v>
      </c>
      <c r="J596" s="59"/>
      <c r="K596" s="61">
        <v>5</v>
      </c>
      <c r="L596" t="s">
        <v>154</v>
      </c>
    </row>
    <row r="597" spans="1:13" outlineLevel="1" x14ac:dyDescent="0.25">
      <c r="A597" s="52">
        <f t="shared" si="60"/>
        <v>36</v>
      </c>
      <c r="B597" s="52" t="str">
        <f t="shared" si="61"/>
        <v/>
      </c>
      <c r="C597" s="58">
        <f t="shared" si="58"/>
        <v>6</v>
      </c>
      <c r="D597" s="58" t="str">
        <f t="shared" si="59"/>
        <v>D</v>
      </c>
      <c r="E597" s="59">
        <v>13</v>
      </c>
      <c r="F597" s="59">
        <v>14</v>
      </c>
      <c r="G597" s="59"/>
      <c r="H597" s="59">
        <v>5</v>
      </c>
      <c r="I597" s="59">
        <v>32</v>
      </c>
      <c r="J597" s="59"/>
      <c r="K597" s="61">
        <v>6</v>
      </c>
      <c r="L597" t="s">
        <v>154</v>
      </c>
    </row>
    <row r="598" spans="1:13" outlineLevel="1" x14ac:dyDescent="0.25">
      <c r="A598" s="52">
        <f t="shared" si="60"/>
        <v>36</v>
      </c>
      <c r="B598" s="52" t="str">
        <f t="shared" si="61"/>
        <v/>
      </c>
      <c r="C598" s="58">
        <f t="shared" si="58"/>
        <v>7</v>
      </c>
      <c r="D598" s="58" t="str">
        <f t="shared" si="59"/>
        <v>D</v>
      </c>
      <c r="E598" s="59">
        <v>6</v>
      </c>
      <c r="F598" s="59">
        <v>25</v>
      </c>
      <c r="G598" s="59"/>
      <c r="H598" s="59">
        <v>11</v>
      </c>
      <c r="I598" s="59">
        <v>36</v>
      </c>
      <c r="J598" s="59"/>
      <c r="K598" s="61">
        <v>7</v>
      </c>
      <c r="L598" t="s">
        <v>154</v>
      </c>
    </row>
    <row r="599" spans="1:13" outlineLevel="1" x14ac:dyDescent="0.25">
      <c r="A599" s="52">
        <f t="shared" si="60"/>
        <v>36</v>
      </c>
      <c r="B599" s="52" t="str">
        <f t="shared" si="61"/>
        <v/>
      </c>
      <c r="C599" s="58">
        <f t="shared" si="58"/>
        <v>8</v>
      </c>
      <c r="D599" s="58" t="str">
        <f t="shared" si="59"/>
        <v>D</v>
      </c>
      <c r="E599" s="59">
        <v>19</v>
      </c>
      <c r="F599" s="59">
        <v>20</v>
      </c>
      <c r="G599" s="59"/>
      <c r="H599" s="59">
        <v>30</v>
      </c>
      <c r="I599" s="59">
        <v>35</v>
      </c>
      <c r="J599" s="59"/>
      <c r="K599" s="61">
        <v>8</v>
      </c>
      <c r="L599" t="s">
        <v>154</v>
      </c>
    </row>
    <row r="600" spans="1:13" ht="15.75" outlineLevel="1" thickBot="1" x14ac:dyDescent="0.3">
      <c r="A600" s="52">
        <f t="shared" si="60"/>
        <v>36</v>
      </c>
      <c r="B600" s="52" t="str">
        <f t="shared" si="61"/>
        <v/>
      </c>
      <c r="C600" s="58">
        <f t="shared" si="58"/>
        <v>9</v>
      </c>
      <c r="D600" s="58" t="str">
        <f t="shared" si="59"/>
        <v>D</v>
      </c>
      <c r="E600" s="59">
        <v>24</v>
      </c>
      <c r="F600" s="59">
        <v>28</v>
      </c>
      <c r="G600" s="59"/>
      <c r="H600" s="59">
        <v>21</v>
      </c>
      <c r="I600" s="59">
        <v>34</v>
      </c>
      <c r="J600" s="59"/>
      <c r="K600" s="61">
        <v>9</v>
      </c>
      <c r="L600" t="s">
        <v>154</v>
      </c>
    </row>
    <row r="601" spans="1:13" ht="15.75" outlineLevel="1" thickTop="1" x14ac:dyDescent="0.25">
      <c r="A601" s="64">
        <v>37</v>
      </c>
      <c r="B601" s="64" t="str">
        <f t="shared" si="61"/>
        <v/>
      </c>
      <c r="C601" s="62">
        <f t="shared" si="58"/>
        <v>1</v>
      </c>
      <c r="D601" s="62" t="str">
        <f t="shared" si="59"/>
        <v>A</v>
      </c>
      <c r="E601" s="63">
        <v>9</v>
      </c>
      <c r="F601" s="63">
        <v>35</v>
      </c>
      <c r="G601" s="63">
        <v>37</v>
      </c>
      <c r="H601" s="63">
        <v>32</v>
      </c>
      <c r="I601" s="63">
        <v>34</v>
      </c>
      <c r="J601" s="63"/>
      <c r="K601" s="61">
        <v>1</v>
      </c>
      <c r="L601" t="s">
        <v>151</v>
      </c>
      <c r="M601" s="186" t="s">
        <v>281</v>
      </c>
    </row>
    <row r="602" spans="1:13" outlineLevel="1" x14ac:dyDescent="0.25">
      <c r="A602" s="64">
        <f>A601</f>
        <v>37</v>
      </c>
      <c r="B602" s="64" t="str">
        <f t="shared" si="61"/>
        <v/>
      </c>
      <c r="C602" s="62">
        <f t="shared" si="58"/>
        <v>2</v>
      </c>
      <c r="D602" s="62" t="str">
        <f t="shared" si="59"/>
        <v>A</v>
      </c>
      <c r="E602" s="63">
        <v>14</v>
      </c>
      <c r="F602" s="63">
        <v>17</v>
      </c>
      <c r="G602" s="62"/>
      <c r="H602" s="63">
        <v>8</v>
      </c>
      <c r="I602" s="63">
        <v>16</v>
      </c>
      <c r="J602" s="63"/>
      <c r="K602" s="61">
        <v>2</v>
      </c>
      <c r="L602" t="s">
        <v>151</v>
      </c>
    </row>
    <row r="603" spans="1:13" outlineLevel="1" x14ac:dyDescent="0.25">
      <c r="A603" s="64">
        <f>A602</f>
        <v>37</v>
      </c>
      <c r="B603" s="64" t="str">
        <f t="shared" si="61"/>
        <v/>
      </c>
      <c r="C603" s="62">
        <f t="shared" si="58"/>
        <v>3</v>
      </c>
      <c r="D603" s="62" t="str">
        <f t="shared" si="59"/>
        <v>A</v>
      </c>
      <c r="E603" s="63">
        <v>5</v>
      </c>
      <c r="F603" s="63">
        <v>18</v>
      </c>
      <c r="G603" s="62"/>
      <c r="H603" s="63">
        <v>19</v>
      </c>
      <c r="I603" s="63">
        <v>20</v>
      </c>
      <c r="J603" s="63"/>
      <c r="K603" s="61">
        <v>3</v>
      </c>
      <c r="L603" t="s">
        <v>151</v>
      </c>
    </row>
    <row r="604" spans="1:13" outlineLevel="1" x14ac:dyDescent="0.25">
      <c r="A604" s="64">
        <f>A603</f>
        <v>37</v>
      </c>
      <c r="B604" s="64" t="str">
        <f t="shared" si="61"/>
        <v/>
      </c>
      <c r="C604" s="62">
        <f t="shared" si="58"/>
        <v>4</v>
      </c>
      <c r="D604" s="62" t="str">
        <f t="shared" si="59"/>
        <v>A</v>
      </c>
      <c r="E604" s="63">
        <v>11</v>
      </c>
      <c r="F604" s="63">
        <v>29</v>
      </c>
      <c r="G604" s="62"/>
      <c r="H604" s="63">
        <v>15</v>
      </c>
      <c r="I604" s="63">
        <v>36</v>
      </c>
      <c r="J604" s="63"/>
      <c r="K604" s="61">
        <v>4</v>
      </c>
      <c r="L604" t="s">
        <v>151</v>
      </c>
    </row>
    <row r="605" spans="1:13" outlineLevel="1" x14ac:dyDescent="0.25">
      <c r="A605" s="64">
        <f t="shared" ref="A605:A636" si="62">A604</f>
        <v>37</v>
      </c>
      <c r="B605" s="64" t="str">
        <f t="shared" si="61"/>
        <v/>
      </c>
      <c r="C605" s="62">
        <f t="shared" si="58"/>
        <v>5</v>
      </c>
      <c r="D605" s="62" t="str">
        <f t="shared" si="59"/>
        <v>A</v>
      </c>
      <c r="E605" s="63">
        <v>2</v>
      </c>
      <c r="F605" s="63">
        <v>13</v>
      </c>
      <c r="G605" s="62"/>
      <c r="H605" s="63">
        <v>22</v>
      </c>
      <c r="I605" s="63">
        <v>26</v>
      </c>
      <c r="J605" s="63"/>
      <c r="K605" s="61">
        <v>5</v>
      </c>
      <c r="L605" t="s">
        <v>151</v>
      </c>
    </row>
    <row r="606" spans="1:13" outlineLevel="1" x14ac:dyDescent="0.25">
      <c r="A606" s="64">
        <f t="shared" si="62"/>
        <v>37</v>
      </c>
      <c r="B606" s="64" t="str">
        <f t="shared" si="61"/>
        <v/>
      </c>
      <c r="C606" s="62">
        <f t="shared" si="58"/>
        <v>6</v>
      </c>
      <c r="D606" s="62" t="str">
        <f t="shared" si="59"/>
        <v>A</v>
      </c>
      <c r="E606" s="63">
        <v>23</v>
      </c>
      <c r="F606" s="63">
        <v>31</v>
      </c>
      <c r="G606" s="62"/>
      <c r="H606" s="63">
        <v>4</v>
      </c>
      <c r="I606" s="63">
        <v>27</v>
      </c>
      <c r="J606" s="63"/>
      <c r="K606" s="61">
        <v>6</v>
      </c>
      <c r="L606" t="s">
        <v>151</v>
      </c>
    </row>
    <row r="607" spans="1:13" outlineLevel="1" x14ac:dyDescent="0.25">
      <c r="A607" s="64">
        <f t="shared" si="62"/>
        <v>37</v>
      </c>
      <c r="B607" s="64" t="str">
        <f t="shared" si="61"/>
        <v/>
      </c>
      <c r="C607" s="62">
        <f t="shared" si="58"/>
        <v>7</v>
      </c>
      <c r="D607" s="62" t="str">
        <f t="shared" si="59"/>
        <v>A</v>
      </c>
      <c r="E607" s="63">
        <v>24</v>
      </c>
      <c r="F607" s="63">
        <v>28</v>
      </c>
      <c r="G607" s="62"/>
      <c r="H607" s="63">
        <v>6</v>
      </c>
      <c r="I607" s="63">
        <v>30</v>
      </c>
      <c r="J607" s="63"/>
      <c r="K607" s="61">
        <v>7</v>
      </c>
      <c r="L607" t="s">
        <v>151</v>
      </c>
    </row>
    <row r="608" spans="1:13" outlineLevel="1" x14ac:dyDescent="0.25">
      <c r="A608" s="64">
        <f t="shared" si="62"/>
        <v>37</v>
      </c>
      <c r="B608" s="64" t="str">
        <f t="shared" si="61"/>
        <v/>
      </c>
      <c r="C608" s="62">
        <f t="shared" si="58"/>
        <v>8</v>
      </c>
      <c r="D608" s="62" t="str">
        <f t="shared" si="59"/>
        <v>A</v>
      </c>
      <c r="E608" s="63">
        <v>21</v>
      </c>
      <c r="F608" s="63">
        <v>33</v>
      </c>
      <c r="G608" s="62"/>
      <c r="H608" s="63">
        <v>3</v>
      </c>
      <c r="I608" s="63">
        <v>7</v>
      </c>
      <c r="J608" s="63"/>
      <c r="K608" s="61">
        <v>8</v>
      </c>
      <c r="L608" t="s">
        <v>151</v>
      </c>
    </row>
    <row r="609" spans="1:12" outlineLevel="1" x14ac:dyDescent="0.25">
      <c r="A609" s="64">
        <f t="shared" si="62"/>
        <v>37</v>
      </c>
      <c r="B609" s="64" t="str">
        <f t="shared" si="61"/>
        <v/>
      </c>
      <c r="C609" s="62">
        <f t="shared" si="58"/>
        <v>9</v>
      </c>
      <c r="D609" s="62" t="str">
        <f t="shared" si="59"/>
        <v>A</v>
      </c>
      <c r="E609" s="63">
        <v>1</v>
      </c>
      <c r="F609" s="63">
        <v>10</v>
      </c>
      <c r="G609" s="62"/>
      <c r="H609" s="63">
        <v>12</v>
      </c>
      <c r="I609" s="63">
        <v>25</v>
      </c>
      <c r="J609" s="63"/>
      <c r="K609" s="61">
        <v>9</v>
      </c>
      <c r="L609" t="s">
        <v>151</v>
      </c>
    </row>
    <row r="610" spans="1:12" outlineLevel="1" x14ac:dyDescent="0.25">
      <c r="A610" s="64">
        <f t="shared" si="62"/>
        <v>37</v>
      </c>
      <c r="B610" s="64" t="str">
        <f t="shared" si="61"/>
        <v/>
      </c>
      <c r="C610" s="62">
        <f t="shared" si="58"/>
        <v>1</v>
      </c>
      <c r="D610" s="62" t="str">
        <f t="shared" si="59"/>
        <v>B</v>
      </c>
      <c r="E610" s="63">
        <v>7</v>
      </c>
      <c r="F610" s="63">
        <v>17</v>
      </c>
      <c r="G610" s="63">
        <v>34</v>
      </c>
      <c r="H610" s="63">
        <v>23</v>
      </c>
      <c r="I610" s="63">
        <v>28</v>
      </c>
      <c r="J610" s="63"/>
      <c r="K610" s="61">
        <v>1</v>
      </c>
      <c r="L610" t="s">
        <v>152</v>
      </c>
    </row>
    <row r="611" spans="1:12" outlineLevel="1" x14ac:dyDescent="0.25">
      <c r="A611" s="64">
        <f t="shared" si="62"/>
        <v>37</v>
      </c>
      <c r="B611" s="64" t="str">
        <f t="shared" si="61"/>
        <v/>
      </c>
      <c r="C611" s="62">
        <f t="shared" si="58"/>
        <v>2</v>
      </c>
      <c r="D611" s="62" t="str">
        <f t="shared" si="59"/>
        <v>B</v>
      </c>
      <c r="E611" s="63">
        <v>24</v>
      </c>
      <c r="F611" s="63">
        <v>29</v>
      </c>
      <c r="G611" s="62"/>
      <c r="H611" s="63">
        <v>12</v>
      </c>
      <c r="I611" s="63">
        <v>13</v>
      </c>
      <c r="J611" s="63"/>
      <c r="K611" s="61">
        <v>2</v>
      </c>
      <c r="L611" t="s">
        <v>152</v>
      </c>
    </row>
    <row r="612" spans="1:12" outlineLevel="1" x14ac:dyDescent="0.25">
      <c r="A612" s="64">
        <f t="shared" si="62"/>
        <v>37</v>
      </c>
      <c r="B612" s="64" t="str">
        <f t="shared" si="61"/>
        <v/>
      </c>
      <c r="C612" s="62">
        <f t="shared" si="58"/>
        <v>3</v>
      </c>
      <c r="D612" s="62" t="str">
        <f t="shared" si="59"/>
        <v>B</v>
      </c>
      <c r="E612" s="63">
        <v>1</v>
      </c>
      <c r="F612" s="63">
        <v>36</v>
      </c>
      <c r="G612" s="62"/>
      <c r="H612" s="63">
        <v>4</v>
      </c>
      <c r="I612" s="63">
        <v>33</v>
      </c>
      <c r="J612" s="63"/>
      <c r="K612" s="61">
        <v>3</v>
      </c>
      <c r="L612" t="s">
        <v>152</v>
      </c>
    </row>
    <row r="613" spans="1:12" outlineLevel="1" x14ac:dyDescent="0.25">
      <c r="A613" s="64">
        <f t="shared" si="62"/>
        <v>37</v>
      </c>
      <c r="B613" s="64" t="str">
        <f t="shared" si="61"/>
        <v/>
      </c>
      <c r="C613" s="62">
        <f t="shared" si="58"/>
        <v>4</v>
      </c>
      <c r="D613" s="62" t="str">
        <f t="shared" si="59"/>
        <v>B</v>
      </c>
      <c r="E613" s="63">
        <v>16</v>
      </c>
      <c r="F613" s="63">
        <v>35</v>
      </c>
      <c r="G613" s="62"/>
      <c r="H613" s="63">
        <v>15</v>
      </c>
      <c r="I613" s="63">
        <v>21</v>
      </c>
      <c r="J613" s="63"/>
      <c r="K613" s="61">
        <v>4</v>
      </c>
      <c r="L613" t="s">
        <v>152</v>
      </c>
    </row>
    <row r="614" spans="1:12" outlineLevel="1" x14ac:dyDescent="0.25">
      <c r="A614" s="64">
        <f t="shared" si="62"/>
        <v>37</v>
      </c>
      <c r="B614" s="64" t="str">
        <f t="shared" si="61"/>
        <v/>
      </c>
      <c r="C614" s="62">
        <f t="shared" ref="C614:C677" si="63">K614</f>
        <v>5</v>
      </c>
      <c r="D614" s="62" t="str">
        <f t="shared" ref="D614:D677" si="64">IF(C614="","",L614)</f>
        <v>B</v>
      </c>
      <c r="E614" s="63">
        <v>18</v>
      </c>
      <c r="F614" s="63">
        <v>26</v>
      </c>
      <c r="G614" s="62"/>
      <c r="H614" s="63">
        <v>3</v>
      </c>
      <c r="I614" s="63">
        <v>27</v>
      </c>
      <c r="J614" s="63"/>
      <c r="K614" s="61">
        <v>5</v>
      </c>
      <c r="L614" t="s">
        <v>152</v>
      </c>
    </row>
    <row r="615" spans="1:12" outlineLevel="1" x14ac:dyDescent="0.25">
      <c r="A615" s="64">
        <f t="shared" si="62"/>
        <v>37</v>
      </c>
      <c r="B615" s="64" t="str">
        <f t="shared" si="61"/>
        <v/>
      </c>
      <c r="C615" s="62">
        <f t="shared" si="63"/>
        <v>6</v>
      </c>
      <c r="D615" s="62" t="str">
        <f t="shared" si="64"/>
        <v>B</v>
      </c>
      <c r="E615" s="63">
        <v>8</v>
      </c>
      <c r="F615" s="63">
        <v>30</v>
      </c>
      <c r="G615" s="62"/>
      <c r="H615" s="63">
        <v>22</v>
      </c>
      <c r="I615" s="63">
        <v>37</v>
      </c>
      <c r="J615" s="63"/>
      <c r="K615" s="61">
        <v>6</v>
      </c>
      <c r="L615" t="s">
        <v>152</v>
      </c>
    </row>
    <row r="616" spans="1:12" outlineLevel="1" x14ac:dyDescent="0.25">
      <c r="A616" s="64">
        <f t="shared" si="62"/>
        <v>37</v>
      </c>
      <c r="B616" s="64" t="str">
        <f t="shared" si="61"/>
        <v/>
      </c>
      <c r="C616" s="62">
        <f t="shared" si="63"/>
        <v>7</v>
      </c>
      <c r="D616" s="62" t="str">
        <f t="shared" si="64"/>
        <v>B</v>
      </c>
      <c r="E616" s="63">
        <v>10</v>
      </c>
      <c r="F616" s="63">
        <v>14</v>
      </c>
      <c r="G616" s="62"/>
      <c r="H616" s="63">
        <v>6</v>
      </c>
      <c r="I616" s="63">
        <v>20</v>
      </c>
      <c r="J616" s="63"/>
      <c r="K616" s="61">
        <v>7</v>
      </c>
      <c r="L616" t="s">
        <v>152</v>
      </c>
    </row>
    <row r="617" spans="1:12" outlineLevel="1" x14ac:dyDescent="0.25">
      <c r="A617" s="64">
        <f t="shared" si="62"/>
        <v>37</v>
      </c>
      <c r="B617" s="64" t="str">
        <f t="shared" si="61"/>
        <v/>
      </c>
      <c r="C617" s="62">
        <f t="shared" si="63"/>
        <v>8</v>
      </c>
      <c r="D617" s="62" t="str">
        <f t="shared" si="64"/>
        <v>B</v>
      </c>
      <c r="E617" s="63">
        <v>9</v>
      </c>
      <c r="F617" s="63">
        <v>19</v>
      </c>
      <c r="G617" s="62"/>
      <c r="H617" s="63">
        <v>2</v>
      </c>
      <c r="I617" s="63">
        <v>31</v>
      </c>
      <c r="J617" s="63"/>
      <c r="K617" s="61">
        <v>8</v>
      </c>
      <c r="L617" t="s">
        <v>152</v>
      </c>
    </row>
    <row r="618" spans="1:12" outlineLevel="1" x14ac:dyDescent="0.25">
      <c r="A618" s="64">
        <f t="shared" si="62"/>
        <v>37</v>
      </c>
      <c r="B618" s="64" t="str">
        <f t="shared" si="61"/>
        <v/>
      </c>
      <c r="C618" s="62">
        <f t="shared" si="63"/>
        <v>9</v>
      </c>
      <c r="D618" s="62" t="str">
        <f t="shared" si="64"/>
        <v>B</v>
      </c>
      <c r="E618" s="63">
        <v>5</v>
      </c>
      <c r="F618" s="63">
        <v>11</v>
      </c>
      <c r="G618" s="62"/>
      <c r="H618" s="63">
        <v>25</v>
      </c>
      <c r="I618" s="63">
        <v>32</v>
      </c>
      <c r="J618" s="63"/>
      <c r="K618" s="61">
        <v>9</v>
      </c>
      <c r="L618" t="s">
        <v>152</v>
      </c>
    </row>
    <row r="619" spans="1:12" outlineLevel="1" x14ac:dyDescent="0.25">
      <c r="A619" s="64">
        <f t="shared" si="62"/>
        <v>37</v>
      </c>
      <c r="B619" s="64" t="str">
        <f t="shared" si="61"/>
        <v/>
      </c>
      <c r="C619" s="62">
        <f t="shared" si="63"/>
        <v>1</v>
      </c>
      <c r="D619" s="62" t="str">
        <f t="shared" si="64"/>
        <v>C</v>
      </c>
      <c r="E619" s="63">
        <v>15</v>
      </c>
      <c r="F619" s="63">
        <v>25</v>
      </c>
      <c r="G619" s="63">
        <v>27</v>
      </c>
      <c r="H619" s="63">
        <v>10</v>
      </c>
      <c r="I619" s="63">
        <v>30</v>
      </c>
      <c r="J619" s="63"/>
      <c r="K619" s="61">
        <v>1</v>
      </c>
      <c r="L619" t="s">
        <v>153</v>
      </c>
    </row>
    <row r="620" spans="1:12" outlineLevel="1" x14ac:dyDescent="0.25">
      <c r="A620" s="64">
        <f t="shared" si="62"/>
        <v>37</v>
      </c>
      <c r="B620" s="64" t="str">
        <f t="shared" si="61"/>
        <v/>
      </c>
      <c r="C620" s="62">
        <f t="shared" si="63"/>
        <v>2</v>
      </c>
      <c r="D620" s="62" t="str">
        <f t="shared" si="64"/>
        <v>C</v>
      </c>
      <c r="E620" s="63">
        <v>28</v>
      </c>
      <c r="F620" s="63">
        <v>29</v>
      </c>
      <c r="G620" s="62"/>
      <c r="H620" s="63">
        <v>3</v>
      </c>
      <c r="I620" s="63">
        <v>37</v>
      </c>
      <c r="J620" s="63"/>
      <c r="K620" s="61">
        <v>2</v>
      </c>
      <c r="L620" t="s">
        <v>153</v>
      </c>
    </row>
    <row r="621" spans="1:12" outlineLevel="1" x14ac:dyDescent="0.25">
      <c r="A621" s="64">
        <f t="shared" si="62"/>
        <v>37</v>
      </c>
      <c r="B621" s="64" t="str">
        <f t="shared" si="61"/>
        <v/>
      </c>
      <c r="C621" s="62">
        <f t="shared" si="63"/>
        <v>3</v>
      </c>
      <c r="D621" s="62" t="str">
        <f t="shared" si="64"/>
        <v>C</v>
      </c>
      <c r="E621" s="63">
        <v>6</v>
      </c>
      <c r="F621" s="63">
        <v>33</v>
      </c>
      <c r="G621" s="62"/>
      <c r="H621" s="63">
        <v>13</v>
      </c>
      <c r="I621" s="63">
        <v>19</v>
      </c>
      <c r="J621" s="63"/>
      <c r="K621" s="61">
        <v>3</v>
      </c>
      <c r="L621" t="s">
        <v>153</v>
      </c>
    </row>
    <row r="622" spans="1:12" outlineLevel="1" x14ac:dyDescent="0.25">
      <c r="A622" s="64">
        <f t="shared" si="62"/>
        <v>37</v>
      </c>
      <c r="B622" s="64" t="str">
        <f t="shared" si="61"/>
        <v/>
      </c>
      <c r="C622" s="62">
        <f t="shared" si="63"/>
        <v>4</v>
      </c>
      <c r="D622" s="62" t="str">
        <f t="shared" si="64"/>
        <v>C</v>
      </c>
      <c r="E622" s="63">
        <v>8</v>
      </c>
      <c r="F622" s="63">
        <v>34</v>
      </c>
      <c r="G622" s="62"/>
      <c r="H622" s="63">
        <v>11</v>
      </c>
      <c r="I622" s="63">
        <v>24</v>
      </c>
      <c r="J622" s="63"/>
      <c r="K622" s="61">
        <v>4</v>
      </c>
      <c r="L622" t="s">
        <v>153</v>
      </c>
    </row>
    <row r="623" spans="1:12" outlineLevel="1" x14ac:dyDescent="0.25">
      <c r="A623" s="64">
        <f t="shared" si="62"/>
        <v>37</v>
      </c>
      <c r="B623" s="64" t="str">
        <f t="shared" si="61"/>
        <v/>
      </c>
      <c r="C623" s="62">
        <f t="shared" si="63"/>
        <v>5</v>
      </c>
      <c r="D623" s="62" t="str">
        <f t="shared" si="64"/>
        <v>C</v>
      </c>
      <c r="E623" s="63">
        <v>2</v>
      </c>
      <c r="F623" s="63">
        <v>21</v>
      </c>
      <c r="G623" s="62"/>
      <c r="H623" s="63">
        <v>17</v>
      </c>
      <c r="I623" s="63">
        <v>36</v>
      </c>
      <c r="J623" s="63"/>
      <c r="K623" s="61">
        <v>5</v>
      </c>
      <c r="L623" t="s">
        <v>153</v>
      </c>
    </row>
    <row r="624" spans="1:12" outlineLevel="1" x14ac:dyDescent="0.25">
      <c r="A624" s="64">
        <f t="shared" si="62"/>
        <v>37</v>
      </c>
      <c r="B624" s="64" t="str">
        <f t="shared" si="61"/>
        <v/>
      </c>
      <c r="C624" s="62">
        <f t="shared" si="63"/>
        <v>6</v>
      </c>
      <c r="D624" s="62" t="str">
        <f t="shared" si="64"/>
        <v>C</v>
      </c>
      <c r="E624" s="63">
        <v>7</v>
      </c>
      <c r="F624" s="63">
        <v>35</v>
      </c>
      <c r="G624" s="62"/>
      <c r="H624" s="63">
        <v>26</v>
      </c>
      <c r="I624" s="63">
        <v>31</v>
      </c>
      <c r="J624" s="63"/>
      <c r="K624" s="61">
        <v>6</v>
      </c>
      <c r="L624" t="s">
        <v>153</v>
      </c>
    </row>
    <row r="625" spans="1:13" outlineLevel="1" x14ac:dyDescent="0.25">
      <c r="A625" s="64">
        <f t="shared" si="62"/>
        <v>37</v>
      </c>
      <c r="B625" s="64" t="str">
        <f t="shared" si="61"/>
        <v/>
      </c>
      <c r="C625" s="62">
        <f t="shared" si="63"/>
        <v>7</v>
      </c>
      <c r="D625" s="62" t="str">
        <f t="shared" si="64"/>
        <v>C</v>
      </c>
      <c r="E625" s="63">
        <v>20</v>
      </c>
      <c r="F625" s="63">
        <v>22</v>
      </c>
      <c r="G625" s="62"/>
      <c r="H625" s="63">
        <v>16</v>
      </c>
      <c r="I625" s="63">
        <v>32</v>
      </c>
      <c r="J625" s="63"/>
      <c r="K625" s="61">
        <v>7</v>
      </c>
      <c r="L625" t="s">
        <v>153</v>
      </c>
    </row>
    <row r="626" spans="1:13" outlineLevel="1" x14ac:dyDescent="0.25">
      <c r="A626" s="64">
        <f t="shared" si="62"/>
        <v>37</v>
      </c>
      <c r="B626" s="64" t="str">
        <f t="shared" si="61"/>
        <v/>
      </c>
      <c r="C626" s="62">
        <f t="shared" si="63"/>
        <v>8</v>
      </c>
      <c r="D626" s="62" t="str">
        <f t="shared" si="64"/>
        <v>C</v>
      </c>
      <c r="E626" s="63">
        <v>5</v>
      </c>
      <c r="F626" s="63">
        <v>9</v>
      </c>
      <c r="G626" s="62"/>
      <c r="H626" s="63">
        <v>4</v>
      </c>
      <c r="I626" s="63">
        <v>12</v>
      </c>
      <c r="J626" s="63"/>
      <c r="K626" s="61">
        <v>8</v>
      </c>
      <c r="L626" t="s">
        <v>153</v>
      </c>
    </row>
    <row r="627" spans="1:13" outlineLevel="1" x14ac:dyDescent="0.25">
      <c r="A627" s="64">
        <f t="shared" si="62"/>
        <v>37</v>
      </c>
      <c r="B627" s="64" t="str">
        <f t="shared" si="61"/>
        <v/>
      </c>
      <c r="C627" s="62">
        <f t="shared" si="63"/>
        <v>9</v>
      </c>
      <c r="D627" s="62" t="str">
        <f t="shared" si="64"/>
        <v>C</v>
      </c>
      <c r="E627" s="63">
        <v>1</v>
      </c>
      <c r="F627" s="63">
        <v>14</v>
      </c>
      <c r="G627" s="62"/>
      <c r="H627" s="63">
        <v>18</v>
      </c>
      <c r="I627" s="63">
        <v>23</v>
      </c>
      <c r="J627" s="63"/>
      <c r="K627" s="61">
        <v>9</v>
      </c>
      <c r="L627" t="s">
        <v>153</v>
      </c>
    </row>
    <row r="628" spans="1:13" outlineLevel="1" x14ac:dyDescent="0.25">
      <c r="A628" s="64">
        <f t="shared" si="62"/>
        <v>37</v>
      </c>
      <c r="B628" s="64" t="str">
        <f t="shared" si="61"/>
        <v/>
      </c>
      <c r="C628" s="62">
        <f t="shared" si="63"/>
        <v>1</v>
      </c>
      <c r="D628" s="62" t="str">
        <f t="shared" si="64"/>
        <v>D</v>
      </c>
      <c r="E628" s="62">
        <v>17</v>
      </c>
      <c r="F628" s="62">
        <v>18</v>
      </c>
      <c r="G628" s="62">
        <v>33</v>
      </c>
      <c r="H628" s="62">
        <v>9</v>
      </c>
      <c r="I628" s="62">
        <v>11</v>
      </c>
      <c r="J628" s="63"/>
      <c r="K628" s="61">
        <v>1</v>
      </c>
      <c r="L628" t="s">
        <v>154</v>
      </c>
    </row>
    <row r="629" spans="1:13" outlineLevel="1" x14ac:dyDescent="0.25">
      <c r="A629" s="64">
        <f t="shared" si="62"/>
        <v>37</v>
      </c>
      <c r="B629" s="64" t="str">
        <f t="shared" si="61"/>
        <v/>
      </c>
      <c r="C629" s="62">
        <f t="shared" si="63"/>
        <v>2</v>
      </c>
      <c r="D629" s="62" t="str">
        <f t="shared" si="64"/>
        <v>D</v>
      </c>
      <c r="E629" s="62">
        <v>21</v>
      </c>
      <c r="F629" s="62">
        <v>24</v>
      </c>
      <c r="G629" s="62"/>
      <c r="H629" s="62">
        <v>19</v>
      </c>
      <c r="I629" s="62">
        <v>28</v>
      </c>
      <c r="J629" s="63"/>
      <c r="K629" s="61">
        <v>2</v>
      </c>
      <c r="L629" t="s">
        <v>154</v>
      </c>
    </row>
    <row r="630" spans="1:13" outlineLevel="1" x14ac:dyDescent="0.25">
      <c r="A630" s="64">
        <f t="shared" si="62"/>
        <v>37</v>
      </c>
      <c r="B630" s="64" t="str">
        <f t="shared" si="61"/>
        <v/>
      </c>
      <c r="C630" s="62">
        <f t="shared" si="63"/>
        <v>3</v>
      </c>
      <c r="D630" s="62" t="str">
        <f t="shared" si="64"/>
        <v>D</v>
      </c>
      <c r="E630" s="62">
        <v>16</v>
      </c>
      <c r="F630" s="62">
        <v>25</v>
      </c>
      <c r="G630" s="62"/>
      <c r="H630" s="62">
        <v>7</v>
      </c>
      <c r="I630" s="62">
        <v>13</v>
      </c>
      <c r="J630" s="63"/>
      <c r="K630" s="61">
        <v>3</v>
      </c>
      <c r="L630" t="s">
        <v>154</v>
      </c>
    </row>
    <row r="631" spans="1:13" outlineLevel="1" x14ac:dyDescent="0.25">
      <c r="A631" s="64">
        <f t="shared" si="62"/>
        <v>37</v>
      </c>
      <c r="B631" s="64" t="str">
        <f t="shared" si="61"/>
        <v/>
      </c>
      <c r="C631" s="62">
        <f t="shared" si="63"/>
        <v>4</v>
      </c>
      <c r="D631" s="62" t="str">
        <f t="shared" si="64"/>
        <v>D</v>
      </c>
      <c r="E631" s="62">
        <v>3</v>
      </c>
      <c r="F631" s="62">
        <v>10</v>
      </c>
      <c r="G631" s="62"/>
      <c r="H631" s="62">
        <v>23</v>
      </c>
      <c r="I631" s="62">
        <v>32</v>
      </c>
      <c r="J631" s="63"/>
      <c r="K631" s="61">
        <v>4</v>
      </c>
      <c r="L631" t="s">
        <v>154</v>
      </c>
    </row>
    <row r="632" spans="1:13" outlineLevel="1" x14ac:dyDescent="0.25">
      <c r="A632" s="64">
        <f t="shared" si="62"/>
        <v>37</v>
      </c>
      <c r="B632" s="64" t="str">
        <f t="shared" si="61"/>
        <v/>
      </c>
      <c r="C632" s="62">
        <f t="shared" si="63"/>
        <v>5</v>
      </c>
      <c r="D632" s="62" t="str">
        <f t="shared" si="64"/>
        <v>D</v>
      </c>
      <c r="E632" s="62">
        <v>8</v>
      </c>
      <c r="F632" s="62">
        <v>15</v>
      </c>
      <c r="G632" s="62"/>
      <c r="H632" s="62">
        <v>2</v>
      </c>
      <c r="I632" s="62">
        <v>4</v>
      </c>
      <c r="J632" s="63"/>
      <c r="K632" s="61">
        <v>5</v>
      </c>
      <c r="L632" t="s">
        <v>154</v>
      </c>
    </row>
    <row r="633" spans="1:13" outlineLevel="1" x14ac:dyDescent="0.25">
      <c r="A633" s="64">
        <f t="shared" si="62"/>
        <v>37</v>
      </c>
      <c r="B633" s="64" t="str">
        <f t="shared" si="61"/>
        <v/>
      </c>
      <c r="C633" s="62">
        <f t="shared" si="63"/>
        <v>6</v>
      </c>
      <c r="D633" s="62" t="str">
        <f t="shared" si="64"/>
        <v>D</v>
      </c>
      <c r="E633" s="62">
        <v>6</v>
      </c>
      <c r="F633" s="62">
        <v>31</v>
      </c>
      <c r="G633" s="62"/>
      <c r="H633" s="62">
        <v>22</v>
      </c>
      <c r="I633" s="62">
        <v>34</v>
      </c>
      <c r="J633" s="63"/>
      <c r="K633" s="61">
        <v>6</v>
      </c>
      <c r="L633" t="s">
        <v>154</v>
      </c>
    </row>
    <row r="634" spans="1:13" outlineLevel="1" x14ac:dyDescent="0.25">
      <c r="A634" s="64">
        <f t="shared" si="62"/>
        <v>37</v>
      </c>
      <c r="B634" s="64" t="str">
        <f t="shared" si="61"/>
        <v/>
      </c>
      <c r="C634" s="62">
        <f t="shared" si="63"/>
        <v>7</v>
      </c>
      <c r="D634" s="62" t="str">
        <f t="shared" si="64"/>
        <v>D</v>
      </c>
      <c r="E634" s="62">
        <v>14</v>
      </c>
      <c r="F634" s="62">
        <v>36</v>
      </c>
      <c r="G634" s="62"/>
      <c r="H634" s="62">
        <v>5</v>
      </c>
      <c r="I634" s="62">
        <v>37</v>
      </c>
      <c r="J634" s="63"/>
      <c r="K634" s="61">
        <v>7</v>
      </c>
      <c r="L634" t="s">
        <v>154</v>
      </c>
    </row>
    <row r="635" spans="1:13" outlineLevel="1" x14ac:dyDescent="0.25">
      <c r="A635" s="64">
        <f t="shared" si="62"/>
        <v>37</v>
      </c>
      <c r="B635" s="64" t="str">
        <f t="shared" si="61"/>
        <v/>
      </c>
      <c r="C635" s="62">
        <f t="shared" si="63"/>
        <v>8</v>
      </c>
      <c r="D635" s="62" t="str">
        <f t="shared" si="64"/>
        <v>D</v>
      </c>
      <c r="E635" s="62">
        <v>12</v>
      </c>
      <c r="F635" s="62">
        <v>29</v>
      </c>
      <c r="G635" s="62"/>
      <c r="H635" s="62">
        <v>30</v>
      </c>
      <c r="I635" s="62">
        <v>35</v>
      </c>
      <c r="J635" s="63"/>
      <c r="K635" s="61">
        <v>8</v>
      </c>
      <c r="L635" t="s">
        <v>154</v>
      </c>
    </row>
    <row r="636" spans="1:13" ht="15.75" outlineLevel="1" thickBot="1" x14ac:dyDescent="0.3">
      <c r="A636" s="64">
        <f t="shared" si="62"/>
        <v>37</v>
      </c>
      <c r="B636" s="64" t="str">
        <f t="shared" si="61"/>
        <v/>
      </c>
      <c r="C636" s="62">
        <f t="shared" si="63"/>
        <v>9</v>
      </c>
      <c r="D636" s="62" t="str">
        <f t="shared" si="64"/>
        <v>D</v>
      </c>
      <c r="E636" s="62">
        <v>1</v>
      </c>
      <c r="F636" s="62">
        <v>20</v>
      </c>
      <c r="G636" s="62"/>
      <c r="H636" s="62">
        <v>26</v>
      </c>
      <c r="I636" s="62">
        <v>27</v>
      </c>
      <c r="J636" s="63"/>
      <c r="K636" s="61">
        <v>9</v>
      </c>
      <c r="L636" t="s">
        <v>154</v>
      </c>
    </row>
    <row r="637" spans="1:13" ht="15.75" outlineLevel="1" thickTop="1" x14ac:dyDescent="0.25">
      <c r="A637" s="52">
        <v>38</v>
      </c>
      <c r="B637" s="52" t="str">
        <f t="shared" si="61"/>
        <v/>
      </c>
      <c r="C637" s="58">
        <f t="shared" si="63"/>
        <v>1</v>
      </c>
      <c r="D637" s="58" t="str">
        <f t="shared" si="64"/>
        <v>A</v>
      </c>
      <c r="E637" s="59">
        <v>4</v>
      </c>
      <c r="F637" s="59">
        <v>6</v>
      </c>
      <c r="G637" s="59">
        <v>28</v>
      </c>
      <c r="H637" s="59">
        <v>16</v>
      </c>
      <c r="I637" s="59">
        <v>17</v>
      </c>
      <c r="J637" s="59">
        <v>22</v>
      </c>
      <c r="K637" s="61">
        <v>1</v>
      </c>
      <c r="L637" t="s">
        <v>151</v>
      </c>
      <c r="M637" s="186" t="s">
        <v>281</v>
      </c>
    </row>
    <row r="638" spans="1:13" outlineLevel="1" x14ac:dyDescent="0.25">
      <c r="A638" s="52">
        <f t="shared" ref="A638:A672" si="65">A637</f>
        <v>38</v>
      </c>
      <c r="B638" s="52" t="str">
        <f t="shared" si="61"/>
        <v/>
      </c>
      <c r="C638" s="58">
        <f t="shared" si="63"/>
        <v>2</v>
      </c>
      <c r="D638" s="58" t="str">
        <f t="shared" si="64"/>
        <v>A</v>
      </c>
      <c r="E638" s="59">
        <v>5</v>
      </c>
      <c r="F638" s="59">
        <v>37</v>
      </c>
      <c r="G638" s="59"/>
      <c r="H638" s="59">
        <v>15</v>
      </c>
      <c r="I638" s="59">
        <v>36</v>
      </c>
      <c r="J638" s="59"/>
      <c r="K638" s="61">
        <v>2</v>
      </c>
      <c r="L638" t="s">
        <v>151</v>
      </c>
    </row>
    <row r="639" spans="1:13" outlineLevel="1" x14ac:dyDescent="0.25">
      <c r="A639" s="52">
        <f t="shared" si="65"/>
        <v>38</v>
      </c>
      <c r="B639" s="52" t="str">
        <f t="shared" si="61"/>
        <v/>
      </c>
      <c r="C639" s="58">
        <f t="shared" si="63"/>
        <v>3</v>
      </c>
      <c r="D639" s="58" t="str">
        <f t="shared" si="64"/>
        <v>A</v>
      </c>
      <c r="E639" s="59">
        <v>1</v>
      </c>
      <c r="F639" s="59">
        <v>11</v>
      </c>
      <c r="G639" s="59"/>
      <c r="H639" s="59">
        <v>24</v>
      </c>
      <c r="I639" s="59">
        <v>27</v>
      </c>
      <c r="J639" s="59"/>
      <c r="K639" s="61">
        <v>3</v>
      </c>
      <c r="L639" t="s">
        <v>151</v>
      </c>
    </row>
    <row r="640" spans="1:13" outlineLevel="1" x14ac:dyDescent="0.25">
      <c r="A640" s="52">
        <f t="shared" si="65"/>
        <v>38</v>
      </c>
      <c r="B640" s="52" t="str">
        <f t="shared" si="61"/>
        <v/>
      </c>
      <c r="C640" s="58">
        <f t="shared" si="63"/>
        <v>4</v>
      </c>
      <c r="D640" s="58" t="str">
        <f t="shared" si="64"/>
        <v>A</v>
      </c>
      <c r="E640" s="59">
        <v>25</v>
      </c>
      <c r="F640" s="59">
        <v>33</v>
      </c>
      <c r="G640" s="59"/>
      <c r="H640" s="59">
        <v>35</v>
      </c>
      <c r="I640" s="59">
        <v>38</v>
      </c>
      <c r="J640" s="59"/>
      <c r="K640" s="61">
        <v>4</v>
      </c>
      <c r="L640" t="s">
        <v>151</v>
      </c>
    </row>
    <row r="641" spans="1:12" outlineLevel="1" x14ac:dyDescent="0.25">
      <c r="A641" s="52">
        <f t="shared" si="65"/>
        <v>38</v>
      </c>
      <c r="B641" s="52" t="str">
        <f t="shared" si="61"/>
        <v/>
      </c>
      <c r="C641" s="58">
        <f t="shared" si="63"/>
        <v>5</v>
      </c>
      <c r="D641" s="58" t="str">
        <f t="shared" si="64"/>
        <v>A</v>
      </c>
      <c r="E641" s="59">
        <v>12</v>
      </c>
      <c r="F641" s="59">
        <v>31</v>
      </c>
      <c r="G641" s="59"/>
      <c r="H641" s="59">
        <v>2</v>
      </c>
      <c r="I641" s="59">
        <v>13</v>
      </c>
      <c r="J641" s="59"/>
      <c r="K641" s="61">
        <v>5</v>
      </c>
      <c r="L641" t="s">
        <v>151</v>
      </c>
    </row>
    <row r="642" spans="1:12" outlineLevel="1" x14ac:dyDescent="0.25">
      <c r="A642" s="52">
        <f t="shared" si="65"/>
        <v>38</v>
      </c>
      <c r="B642" s="52" t="str">
        <f t="shared" si="61"/>
        <v/>
      </c>
      <c r="C642" s="58">
        <f t="shared" si="63"/>
        <v>6</v>
      </c>
      <c r="D642" s="58" t="str">
        <f t="shared" si="64"/>
        <v>A</v>
      </c>
      <c r="E642" s="59">
        <v>3</v>
      </c>
      <c r="F642" s="59">
        <v>29</v>
      </c>
      <c r="G642" s="59"/>
      <c r="H642" s="59">
        <v>8</v>
      </c>
      <c r="I642" s="59">
        <v>21</v>
      </c>
      <c r="J642" s="59"/>
      <c r="K642" s="61">
        <v>6</v>
      </c>
      <c r="L642" t="s">
        <v>151</v>
      </c>
    </row>
    <row r="643" spans="1:12" outlineLevel="1" x14ac:dyDescent="0.25">
      <c r="A643" s="52">
        <f t="shared" si="65"/>
        <v>38</v>
      </c>
      <c r="B643" s="52" t="str">
        <f t="shared" si="61"/>
        <v/>
      </c>
      <c r="C643" s="58">
        <f t="shared" si="63"/>
        <v>7</v>
      </c>
      <c r="D643" s="58" t="str">
        <f t="shared" si="64"/>
        <v>A</v>
      </c>
      <c r="E643" s="59">
        <v>23</v>
      </c>
      <c r="F643" s="59">
        <v>34</v>
      </c>
      <c r="G643" s="59"/>
      <c r="H643" s="59">
        <v>14</v>
      </c>
      <c r="I643" s="59">
        <v>26</v>
      </c>
      <c r="J643" s="59"/>
      <c r="K643" s="61">
        <v>7</v>
      </c>
      <c r="L643" t="s">
        <v>151</v>
      </c>
    </row>
    <row r="644" spans="1:12" outlineLevel="1" x14ac:dyDescent="0.25">
      <c r="A644" s="52">
        <f t="shared" si="65"/>
        <v>38</v>
      </c>
      <c r="B644" s="52" t="str">
        <f t="shared" si="61"/>
        <v/>
      </c>
      <c r="C644" s="58">
        <f t="shared" si="63"/>
        <v>8</v>
      </c>
      <c r="D644" s="58" t="str">
        <f t="shared" si="64"/>
        <v>A</v>
      </c>
      <c r="E644" s="59">
        <v>18</v>
      </c>
      <c r="F644" s="59">
        <v>19</v>
      </c>
      <c r="G644" s="59"/>
      <c r="H644" s="59">
        <v>7</v>
      </c>
      <c r="I644" s="59">
        <v>32</v>
      </c>
      <c r="J644" s="59"/>
      <c r="K644" s="61">
        <v>8</v>
      </c>
      <c r="L644" t="s">
        <v>151</v>
      </c>
    </row>
    <row r="645" spans="1:12" outlineLevel="1" x14ac:dyDescent="0.25">
      <c r="A645" s="52">
        <f t="shared" si="65"/>
        <v>38</v>
      </c>
      <c r="B645" s="52" t="str">
        <f t="shared" ref="B645:B708" si="66">IF(A645&lt;&gt;$B$3,"",$B$3&amp;"-"&amp;D645&amp;"-"&amp;C645)</f>
        <v/>
      </c>
      <c r="C645" s="58">
        <f t="shared" si="63"/>
        <v>9</v>
      </c>
      <c r="D645" s="58" t="str">
        <f t="shared" si="64"/>
        <v>A</v>
      </c>
      <c r="E645" s="59">
        <v>9</v>
      </c>
      <c r="F645" s="59">
        <v>20</v>
      </c>
      <c r="G645" s="59"/>
      <c r="H645" s="59">
        <v>10</v>
      </c>
      <c r="I645" s="59">
        <v>30</v>
      </c>
      <c r="J645" s="59"/>
      <c r="K645" s="61">
        <v>9</v>
      </c>
      <c r="L645" t="s">
        <v>151</v>
      </c>
    </row>
    <row r="646" spans="1:12" outlineLevel="1" x14ac:dyDescent="0.25">
      <c r="A646" s="52">
        <f t="shared" si="65"/>
        <v>38</v>
      </c>
      <c r="B646" s="52" t="str">
        <f t="shared" si="66"/>
        <v/>
      </c>
      <c r="C646" s="58">
        <f t="shared" si="63"/>
        <v>1</v>
      </c>
      <c r="D646" s="58" t="str">
        <f t="shared" si="64"/>
        <v>B</v>
      </c>
      <c r="E646" s="59">
        <v>8</v>
      </c>
      <c r="F646" s="59">
        <v>11</v>
      </c>
      <c r="G646" s="59">
        <v>33</v>
      </c>
      <c r="H646" s="59">
        <v>13</v>
      </c>
      <c r="I646" s="59">
        <v>23</v>
      </c>
      <c r="J646" s="59">
        <v>32</v>
      </c>
      <c r="K646" s="61">
        <v>1</v>
      </c>
      <c r="L646" t="s">
        <v>152</v>
      </c>
    </row>
    <row r="647" spans="1:12" outlineLevel="1" x14ac:dyDescent="0.25">
      <c r="A647" s="52">
        <f t="shared" si="65"/>
        <v>38</v>
      </c>
      <c r="B647" s="52" t="str">
        <f t="shared" si="66"/>
        <v/>
      </c>
      <c r="C647" s="58">
        <f t="shared" si="63"/>
        <v>2</v>
      </c>
      <c r="D647" s="58" t="str">
        <f t="shared" si="64"/>
        <v>B</v>
      </c>
      <c r="E647" s="59">
        <v>3</v>
      </c>
      <c r="F647" s="59">
        <v>18</v>
      </c>
      <c r="G647" s="59"/>
      <c r="H647" s="59">
        <v>9</v>
      </c>
      <c r="I647" s="59">
        <v>36</v>
      </c>
      <c r="J647" s="59"/>
      <c r="K647" s="61">
        <v>2</v>
      </c>
      <c r="L647" t="s">
        <v>152</v>
      </c>
    </row>
    <row r="648" spans="1:12" outlineLevel="1" x14ac:dyDescent="0.25">
      <c r="A648" s="52">
        <f t="shared" si="65"/>
        <v>38</v>
      </c>
      <c r="B648" s="52" t="str">
        <f t="shared" si="66"/>
        <v/>
      </c>
      <c r="C648" s="58">
        <f t="shared" si="63"/>
        <v>3</v>
      </c>
      <c r="D648" s="58" t="str">
        <f t="shared" si="64"/>
        <v>B</v>
      </c>
      <c r="E648" s="59">
        <v>10</v>
      </c>
      <c r="F648" s="59">
        <v>16</v>
      </c>
      <c r="G648" s="59"/>
      <c r="H648" s="59">
        <v>12</v>
      </c>
      <c r="I648" s="59">
        <v>21</v>
      </c>
      <c r="J648" s="59"/>
      <c r="K648" s="61">
        <v>3</v>
      </c>
      <c r="L648" t="s">
        <v>152</v>
      </c>
    </row>
    <row r="649" spans="1:12" outlineLevel="1" x14ac:dyDescent="0.25">
      <c r="A649" s="52">
        <f t="shared" si="65"/>
        <v>38</v>
      </c>
      <c r="B649" s="52" t="str">
        <f t="shared" si="66"/>
        <v/>
      </c>
      <c r="C649" s="58">
        <f t="shared" si="63"/>
        <v>4</v>
      </c>
      <c r="D649" s="58" t="str">
        <f t="shared" si="64"/>
        <v>B</v>
      </c>
      <c r="E649" s="59">
        <v>6</v>
      </c>
      <c r="F649" s="59">
        <v>35</v>
      </c>
      <c r="G649" s="59"/>
      <c r="H649" s="59">
        <v>5</v>
      </c>
      <c r="I649" s="59">
        <v>27</v>
      </c>
      <c r="J649" s="59"/>
      <c r="K649" s="61">
        <v>4</v>
      </c>
      <c r="L649" t="s">
        <v>152</v>
      </c>
    </row>
    <row r="650" spans="1:12" outlineLevel="1" x14ac:dyDescent="0.25">
      <c r="A650" s="52">
        <f t="shared" si="65"/>
        <v>38</v>
      </c>
      <c r="B650" s="52" t="str">
        <f t="shared" si="66"/>
        <v/>
      </c>
      <c r="C650" s="58">
        <f t="shared" si="63"/>
        <v>5</v>
      </c>
      <c r="D650" s="58" t="str">
        <f t="shared" si="64"/>
        <v>B</v>
      </c>
      <c r="E650" s="59">
        <v>4</v>
      </c>
      <c r="F650" s="59">
        <v>38</v>
      </c>
      <c r="G650" s="59"/>
      <c r="H650" s="59">
        <v>19</v>
      </c>
      <c r="I650" s="59">
        <v>24</v>
      </c>
      <c r="J650" s="59"/>
      <c r="K650" s="61">
        <v>5</v>
      </c>
      <c r="L650" t="s">
        <v>152</v>
      </c>
    </row>
    <row r="651" spans="1:12" outlineLevel="1" x14ac:dyDescent="0.25">
      <c r="A651" s="52">
        <f t="shared" si="65"/>
        <v>38</v>
      </c>
      <c r="B651" s="52" t="str">
        <f t="shared" si="66"/>
        <v/>
      </c>
      <c r="C651" s="58">
        <f t="shared" si="63"/>
        <v>6</v>
      </c>
      <c r="D651" s="58" t="str">
        <f t="shared" si="64"/>
        <v>B</v>
      </c>
      <c r="E651" s="59">
        <v>15</v>
      </c>
      <c r="F651" s="59">
        <v>28</v>
      </c>
      <c r="G651" s="59"/>
      <c r="H651" s="59">
        <v>2</v>
      </c>
      <c r="I651" s="59">
        <v>26</v>
      </c>
      <c r="J651" s="59"/>
      <c r="K651" s="61">
        <v>6</v>
      </c>
      <c r="L651" t="s">
        <v>152</v>
      </c>
    </row>
    <row r="652" spans="1:12" outlineLevel="1" x14ac:dyDescent="0.25">
      <c r="A652" s="52">
        <f t="shared" si="65"/>
        <v>38</v>
      </c>
      <c r="B652" s="52" t="str">
        <f t="shared" si="66"/>
        <v/>
      </c>
      <c r="C652" s="58">
        <f t="shared" si="63"/>
        <v>7</v>
      </c>
      <c r="D652" s="58" t="str">
        <f t="shared" si="64"/>
        <v>B</v>
      </c>
      <c r="E652" s="59">
        <v>7</v>
      </c>
      <c r="F652" s="59">
        <v>31</v>
      </c>
      <c r="G652" s="59"/>
      <c r="H652" s="59">
        <v>34</v>
      </c>
      <c r="I652" s="59">
        <v>25</v>
      </c>
      <c r="J652" s="59"/>
      <c r="K652" s="61">
        <v>7</v>
      </c>
      <c r="L652" t="s">
        <v>152</v>
      </c>
    </row>
    <row r="653" spans="1:12" outlineLevel="1" x14ac:dyDescent="0.25">
      <c r="A653" s="52">
        <f t="shared" si="65"/>
        <v>38</v>
      </c>
      <c r="B653" s="52" t="str">
        <f t="shared" si="66"/>
        <v/>
      </c>
      <c r="C653" s="58">
        <f t="shared" si="63"/>
        <v>8</v>
      </c>
      <c r="D653" s="58" t="str">
        <f t="shared" si="64"/>
        <v>B</v>
      </c>
      <c r="E653" s="59">
        <v>20</v>
      </c>
      <c r="F653" s="59">
        <v>37</v>
      </c>
      <c r="G653" s="59"/>
      <c r="H653" s="59">
        <v>22</v>
      </c>
      <c r="I653" s="59">
        <v>29</v>
      </c>
      <c r="J653" s="59"/>
      <c r="K653" s="61">
        <v>8</v>
      </c>
      <c r="L653" t="s">
        <v>152</v>
      </c>
    </row>
    <row r="654" spans="1:12" outlineLevel="1" x14ac:dyDescent="0.25">
      <c r="A654" s="52">
        <f t="shared" si="65"/>
        <v>38</v>
      </c>
      <c r="B654" s="52" t="str">
        <f t="shared" si="66"/>
        <v/>
      </c>
      <c r="C654" s="58">
        <f t="shared" si="63"/>
        <v>9</v>
      </c>
      <c r="D654" s="58" t="str">
        <f t="shared" si="64"/>
        <v>B</v>
      </c>
      <c r="E654" s="59">
        <v>1</v>
      </c>
      <c r="F654" s="59">
        <v>14</v>
      </c>
      <c r="G654" s="59"/>
      <c r="H654" s="59">
        <v>17</v>
      </c>
      <c r="I654" s="59">
        <v>30</v>
      </c>
      <c r="J654" s="59"/>
      <c r="K654" s="61">
        <v>9</v>
      </c>
      <c r="L654" t="s">
        <v>152</v>
      </c>
    </row>
    <row r="655" spans="1:12" outlineLevel="1" x14ac:dyDescent="0.25">
      <c r="A655" s="52">
        <f t="shared" si="65"/>
        <v>38</v>
      </c>
      <c r="B655" s="52" t="str">
        <f t="shared" si="66"/>
        <v/>
      </c>
      <c r="C655" s="58">
        <f t="shared" si="63"/>
        <v>1</v>
      </c>
      <c r="D655" s="58" t="str">
        <f t="shared" si="64"/>
        <v>C</v>
      </c>
      <c r="E655" s="59">
        <v>1</v>
      </c>
      <c r="F655" s="59">
        <v>27</v>
      </c>
      <c r="G655" s="59">
        <v>19</v>
      </c>
      <c r="H655" s="59">
        <v>3</v>
      </c>
      <c r="I655" s="59">
        <v>15</v>
      </c>
      <c r="J655" s="59">
        <v>38</v>
      </c>
      <c r="K655" s="61">
        <v>1</v>
      </c>
      <c r="L655" t="s">
        <v>153</v>
      </c>
    </row>
    <row r="656" spans="1:12" outlineLevel="1" x14ac:dyDescent="0.25">
      <c r="A656" s="52">
        <f t="shared" si="65"/>
        <v>38</v>
      </c>
      <c r="B656" s="52" t="str">
        <f t="shared" si="66"/>
        <v/>
      </c>
      <c r="C656" s="58">
        <f t="shared" si="63"/>
        <v>2</v>
      </c>
      <c r="D656" s="58" t="str">
        <f t="shared" si="64"/>
        <v>C</v>
      </c>
      <c r="E656" s="59">
        <v>12</v>
      </c>
      <c r="F656" s="59">
        <v>20</v>
      </c>
      <c r="G656" s="59"/>
      <c r="H656" s="59">
        <v>17</v>
      </c>
      <c r="I656" s="59">
        <v>23</v>
      </c>
      <c r="J656" s="59"/>
      <c r="K656" s="61">
        <v>2</v>
      </c>
      <c r="L656" t="s">
        <v>153</v>
      </c>
    </row>
    <row r="657" spans="1:12" outlineLevel="1" x14ac:dyDescent="0.25">
      <c r="A657" s="52">
        <f t="shared" si="65"/>
        <v>38</v>
      </c>
      <c r="B657" s="52" t="str">
        <f t="shared" si="66"/>
        <v/>
      </c>
      <c r="C657" s="58">
        <f t="shared" si="63"/>
        <v>3</v>
      </c>
      <c r="D657" s="58" t="str">
        <f t="shared" si="64"/>
        <v>C</v>
      </c>
      <c r="E657" s="59">
        <v>30</v>
      </c>
      <c r="F657" s="59">
        <v>35</v>
      </c>
      <c r="G657" s="59"/>
      <c r="H657" s="59">
        <v>31</v>
      </c>
      <c r="I657" s="59">
        <v>36</v>
      </c>
      <c r="J657" s="59"/>
      <c r="K657" s="61">
        <v>3</v>
      </c>
      <c r="L657" t="s">
        <v>153</v>
      </c>
    </row>
    <row r="658" spans="1:12" outlineLevel="1" x14ac:dyDescent="0.25">
      <c r="A658" s="52">
        <f t="shared" si="65"/>
        <v>38</v>
      </c>
      <c r="B658" s="52" t="str">
        <f t="shared" si="66"/>
        <v/>
      </c>
      <c r="C658" s="58">
        <f t="shared" si="63"/>
        <v>4</v>
      </c>
      <c r="D658" s="58" t="str">
        <f t="shared" si="64"/>
        <v>C</v>
      </c>
      <c r="E658" s="59">
        <v>6</v>
      </c>
      <c r="F658" s="59">
        <v>32</v>
      </c>
      <c r="G658" s="59"/>
      <c r="H658" s="59">
        <v>7</v>
      </c>
      <c r="I658" s="59">
        <v>26</v>
      </c>
      <c r="J658" s="59"/>
      <c r="K658" s="61">
        <v>4</v>
      </c>
      <c r="L658" t="s">
        <v>153</v>
      </c>
    </row>
    <row r="659" spans="1:12" outlineLevel="1" x14ac:dyDescent="0.25">
      <c r="A659" s="52">
        <f t="shared" si="65"/>
        <v>38</v>
      </c>
      <c r="B659" s="52" t="str">
        <f t="shared" si="66"/>
        <v/>
      </c>
      <c r="C659" s="58">
        <f t="shared" si="63"/>
        <v>5</v>
      </c>
      <c r="D659" s="58" t="str">
        <f t="shared" si="64"/>
        <v>C</v>
      </c>
      <c r="E659" s="59">
        <v>8</v>
      </c>
      <c r="F659" s="59">
        <v>33</v>
      </c>
      <c r="G659" s="59"/>
      <c r="H659" s="59">
        <v>10</v>
      </c>
      <c r="I659" s="59">
        <v>34</v>
      </c>
      <c r="J659" s="59"/>
      <c r="K659" s="61">
        <v>5</v>
      </c>
      <c r="L659" t="s">
        <v>153</v>
      </c>
    </row>
    <row r="660" spans="1:12" outlineLevel="1" x14ac:dyDescent="0.25">
      <c r="A660" s="52">
        <f t="shared" si="65"/>
        <v>38</v>
      </c>
      <c r="B660" s="52" t="str">
        <f t="shared" si="66"/>
        <v/>
      </c>
      <c r="C660" s="58">
        <f t="shared" si="63"/>
        <v>6</v>
      </c>
      <c r="D660" s="58" t="str">
        <f t="shared" si="64"/>
        <v>C</v>
      </c>
      <c r="E660" s="59">
        <v>2</v>
      </c>
      <c r="F660" s="59">
        <v>22</v>
      </c>
      <c r="G660" s="59"/>
      <c r="H660" s="59">
        <v>5</v>
      </c>
      <c r="I660" s="59">
        <v>14</v>
      </c>
      <c r="J660" s="59"/>
      <c r="K660" s="61">
        <v>6</v>
      </c>
      <c r="L660" t="s">
        <v>153</v>
      </c>
    </row>
    <row r="661" spans="1:12" outlineLevel="1" x14ac:dyDescent="0.25">
      <c r="A661" s="52">
        <f t="shared" si="65"/>
        <v>38</v>
      </c>
      <c r="B661" s="52" t="str">
        <f t="shared" si="66"/>
        <v/>
      </c>
      <c r="C661" s="58">
        <f t="shared" si="63"/>
        <v>7</v>
      </c>
      <c r="D661" s="58" t="str">
        <f t="shared" si="64"/>
        <v>C</v>
      </c>
      <c r="E661" s="59">
        <v>4</v>
      </c>
      <c r="F661" s="59">
        <v>11</v>
      </c>
      <c r="G661" s="59"/>
      <c r="H661" s="59">
        <v>9</v>
      </c>
      <c r="I661" s="59">
        <v>25</v>
      </c>
      <c r="J661" s="59"/>
      <c r="K661" s="61">
        <v>7</v>
      </c>
      <c r="L661" t="s">
        <v>153</v>
      </c>
    </row>
    <row r="662" spans="1:12" outlineLevel="1" x14ac:dyDescent="0.25">
      <c r="A662" s="52">
        <f t="shared" si="65"/>
        <v>38</v>
      </c>
      <c r="B662" s="52" t="str">
        <f t="shared" si="66"/>
        <v/>
      </c>
      <c r="C662" s="58">
        <f t="shared" si="63"/>
        <v>8</v>
      </c>
      <c r="D662" s="58" t="str">
        <f t="shared" si="64"/>
        <v>C</v>
      </c>
      <c r="E662" s="59">
        <v>24</v>
      </c>
      <c r="F662" s="59">
        <v>29</v>
      </c>
      <c r="G662" s="59"/>
      <c r="H662" s="59">
        <v>13</v>
      </c>
      <c r="I662" s="59">
        <v>16</v>
      </c>
      <c r="J662" s="59"/>
      <c r="K662" s="61">
        <v>8</v>
      </c>
      <c r="L662" t="s">
        <v>153</v>
      </c>
    </row>
    <row r="663" spans="1:12" outlineLevel="1" x14ac:dyDescent="0.25">
      <c r="A663" s="52">
        <f t="shared" si="65"/>
        <v>38</v>
      </c>
      <c r="B663" s="52" t="str">
        <f t="shared" si="66"/>
        <v/>
      </c>
      <c r="C663" s="58">
        <f t="shared" si="63"/>
        <v>9</v>
      </c>
      <c r="D663" s="58" t="str">
        <f t="shared" si="64"/>
        <v>C</v>
      </c>
      <c r="E663" s="59">
        <v>18</v>
      </c>
      <c r="F663" s="59">
        <v>37</v>
      </c>
      <c r="G663" s="59"/>
      <c r="H663" s="59">
        <v>21</v>
      </c>
      <c r="I663" s="59">
        <v>28</v>
      </c>
      <c r="J663" s="59"/>
      <c r="K663" s="61">
        <v>9</v>
      </c>
      <c r="L663" t="s">
        <v>153</v>
      </c>
    </row>
    <row r="664" spans="1:12" outlineLevel="1" x14ac:dyDescent="0.25">
      <c r="A664" s="52">
        <f t="shared" si="65"/>
        <v>38</v>
      </c>
      <c r="B664" s="52" t="str">
        <f t="shared" si="66"/>
        <v/>
      </c>
      <c r="C664" s="58">
        <f t="shared" si="63"/>
        <v>1</v>
      </c>
      <c r="D664" s="58" t="str">
        <f t="shared" si="64"/>
        <v>D</v>
      </c>
      <c r="E664" s="58">
        <v>3</v>
      </c>
      <c r="F664" s="58">
        <v>25</v>
      </c>
      <c r="G664" s="58">
        <v>26</v>
      </c>
      <c r="H664" s="58">
        <v>13</v>
      </c>
      <c r="I664" s="58">
        <v>19</v>
      </c>
      <c r="J664" s="58">
        <v>22</v>
      </c>
      <c r="K664" s="61">
        <v>1</v>
      </c>
      <c r="L664" t="s">
        <v>154</v>
      </c>
    </row>
    <row r="665" spans="1:12" outlineLevel="1" x14ac:dyDescent="0.25">
      <c r="A665" s="52">
        <f t="shared" si="65"/>
        <v>38</v>
      </c>
      <c r="B665" s="52" t="str">
        <f t="shared" si="66"/>
        <v/>
      </c>
      <c r="C665" s="58">
        <f t="shared" si="63"/>
        <v>2</v>
      </c>
      <c r="D665" s="58" t="str">
        <f t="shared" si="64"/>
        <v>D</v>
      </c>
      <c r="E665" s="58">
        <v>7</v>
      </c>
      <c r="F665" s="58">
        <v>16</v>
      </c>
      <c r="G665" s="58"/>
      <c r="H665" s="58">
        <v>9</v>
      </c>
      <c r="I665" s="58">
        <v>37</v>
      </c>
      <c r="J665" s="58"/>
      <c r="K665" s="61">
        <v>2</v>
      </c>
      <c r="L665" t="s">
        <v>154</v>
      </c>
    </row>
    <row r="666" spans="1:12" outlineLevel="1" x14ac:dyDescent="0.25">
      <c r="A666" s="52">
        <f t="shared" si="65"/>
        <v>38</v>
      </c>
      <c r="B666" s="52" t="str">
        <f t="shared" si="66"/>
        <v/>
      </c>
      <c r="C666" s="58">
        <f t="shared" si="63"/>
        <v>3</v>
      </c>
      <c r="D666" s="58" t="str">
        <f t="shared" si="64"/>
        <v>D</v>
      </c>
      <c r="E666" s="58">
        <v>6</v>
      </c>
      <c r="F666" s="58">
        <v>10</v>
      </c>
      <c r="G666" s="58"/>
      <c r="H666" s="58">
        <v>23</v>
      </c>
      <c r="I666" s="58">
        <v>31</v>
      </c>
      <c r="J666" s="58"/>
      <c r="K666" s="61">
        <v>3</v>
      </c>
      <c r="L666" t="s">
        <v>154</v>
      </c>
    </row>
    <row r="667" spans="1:12" outlineLevel="1" x14ac:dyDescent="0.25">
      <c r="A667" s="52">
        <f t="shared" si="65"/>
        <v>38</v>
      </c>
      <c r="B667" s="52" t="str">
        <f t="shared" si="66"/>
        <v/>
      </c>
      <c r="C667" s="58">
        <f t="shared" si="63"/>
        <v>4</v>
      </c>
      <c r="D667" s="58" t="str">
        <f t="shared" si="64"/>
        <v>D</v>
      </c>
      <c r="E667" s="58">
        <v>27</v>
      </c>
      <c r="F667" s="58">
        <v>28</v>
      </c>
      <c r="G667" s="58"/>
      <c r="H667" s="58">
        <v>29</v>
      </c>
      <c r="I667" s="58">
        <v>30</v>
      </c>
      <c r="J667" s="58"/>
      <c r="K667" s="61">
        <v>4</v>
      </c>
      <c r="L667" t="s">
        <v>154</v>
      </c>
    </row>
    <row r="668" spans="1:12" outlineLevel="1" x14ac:dyDescent="0.25">
      <c r="A668" s="52">
        <f t="shared" si="65"/>
        <v>38</v>
      </c>
      <c r="B668" s="52" t="str">
        <f t="shared" si="66"/>
        <v/>
      </c>
      <c r="C668" s="58">
        <f t="shared" si="63"/>
        <v>5</v>
      </c>
      <c r="D668" s="58" t="str">
        <f t="shared" si="64"/>
        <v>D</v>
      </c>
      <c r="E668" s="58">
        <v>2</v>
      </c>
      <c r="F668" s="58">
        <v>8</v>
      </c>
      <c r="G668" s="58"/>
      <c r="H668" s="58">
        <v>18</v>
      </c>
      <c r="I668" s="58">
        <v>38</v>
      </c>
      <c r="J668" s="58"/>
      <c r="K668" s="61">
        <v>5</v>
      </c>
      <c r="L668" t="s">
        <v>154</v>
      </c>
    </row>
    <row r="669" spans="1:12" outlineLevel="1" x14ac:dyDescent="0.25">
      <c r="A669" s="52">
        <f t="shared" si="65"/>
        <v>38</v>
      </c>
      <c r="B669" s="52" t="str">
        <f t="shared" si="66"/>
        <v/>
      </c>
      <c r="C669" s="58">
        <f t="shared" si="63"/>
        <v>6</v>
      </c>
      <c r="D669" s="58" t="str">
        <f t="shared" si="64"/>
        <v>D</v>
      </c>
      <c r="E669" s="58">
        <v>14</v>
      </c>
      <c r="F669" s="58">
        <v>35</v>
      </c>
      <c r="G669" s="58"/>
      <c r="H669" s="58">
        <v>4</v>
      </c>
      <c r="I669" s="58">
        <v>21</v>
      </c>
      <c r="J669" s="58"/>
      <c r="K669" s="61">
        <v>6</v>
      </c>
      <c r="L669" t="s">
        <v>154</v>
      </c>
    </row>
    <row r="670" spans="1:12" outlineLevel="1" x14ac:dyDescent="0.25">
      <c r="A670" s="52">
        <f t="shared" si="65"/>
        <v>38</v>
      </c>
      <c r="B670" s="52" t="str">
        <f t="shared" si="66"/>
        <v/>
      </c>
      <c r="C670" s="58">
        <f t="shared" si="63"/>
        <v>7</v>
      </c>
      <c r="D670" s="58" t="str">
        <f t="shared" si="64"/>
        <v>D</v>
      </c>
      <c r="E670" s="58">
        <v>15</v>
      </c>
      <c r="F670" s="58">
        <v>17</v>
      </c>
      <c r="G670" s="58"/>
      <c r="H670" s="58">
        <v>24</v>
      </c>
      <c r="I670" s="58">
        <v>32</v>
      </c>
      <c r="J670" s="58"/>
      <c r="K670" s="61">
        <v>7</v>
      </c>
      <c r="L670" t="s">
        <v>154</v>
      </c>
    </row>
    <row r="671" spans="1:12" outlineLevel="1" x14ac:dyDescent="0.25">
      <c r="A671" s="52">
        <f t="shared" si="65"/>
        <v>38</v>
      </c>
      <c r="B671" s="52" t="str">
        <f t="shared" si="66"/>
        <v/>
      </c>
      <c r="C671" s="58">
        <f t="shared" si="63"/>
        <v>8</v>
      </c>
      <c r="D671" s="58" t="str">
        <f t="shared" si="64"/>
        <v>D</v>
      </c>
      <c r="E671" s="58">
        <v>11</v>
      </c>
      <c r="F671" s="58">
        <v>34</v>
      </c>
      <c r="G671" s="58"/>
      <c r="H671" s="58">
        <v>5</v>
      </c>
      <c r="I671" s="58">
        <v>20</v>
      </c>
      <c r="J671" s="58"/>
      <c r="K671" s="61">
        <v>8</v>
      </c>
      <c r="L671" t="s">
        <v>154</v>
      </c>
    </row>
    <row r="672" spans="1:12" ht="15.75" outlineLevel="1" thickBot="1" x14ac:dyDescent="0.3">
      <c r="A672" s="52">
        <f t="shared" si="65"/>
        <v>38</v>
      </c>
      <c r="B672" s="52" t="str">
        <f t="shared" si="66"/>
        <v/>
      </c>
      <c r="C672" s="58">
        <f t="shared" si="63"/>
        <v>9</v>
      </c>
      <c r="D672" s="58" t="str">
        <f t="shared" si="64"/>
        <v>D</v>
      </c>
      <c r="E672" s="58">
        <v>1</v>
      </c>
      <c r="F672" s="58">
        <v>12</v>
      </c>
      <c r="G672" s="58"/>
      <c r="H672" s="58">
        <v>33</v>
      </c>
      <c r="I672" s="58">
        <v>36</v>
      </c>
      <c r="J672" s="58"/>
      <c r="K672" s="61">
        <v>9</v>
      </c>
      <c r="L672" t="s">
        <v>154</v>
      </c>
    </row>
    <row r="673" spans="1:13" ht="15.75" outlineLevel="1" thickTop="1" x14ac:dyDescent="0.25">
      <c r="A673" s="64">
        <v>39</v>
      </c>
      <c r="B673" s="64" t="str">
        <f t="shared" si="66"/>
        <v/>
      </c>
      <c r="C673" s="62">
        <f t="shared" si="63"/>
        <v>1</v>
      </c>
      <c r="D673" s="62" t="str">
        <f t="shared" si="64"/>
        <v>A</v>
      </c>
      <c r="E673" s="63">
        <v>2</v>
      </c>
      <c r="F673" s="63">
        <v>9</v>
      </c>
      <c r="G673" s="63">
        <v>20</v>
      </c>
      <c r="H673" s="63">
        <v>19</v>
      </c>
      <c r="I673" s="63">
        <v>27</v>
      </c>
      <c r="J673" s="63">
        <v>32</v>
      </c>
      <c r="K673" s="61">
        <v>1</v>
      </c>
      <c r="L673" t="s">
        <v>151</v>
      </c>
      <c r="M673" s="186" t="s">
        <v>281</v>
      </c>
    </row>
    <row r="674" spans="1:13" outlineLevel="1" x14ac:dyDescent="0.25">
      <c r="A674" s="64">
        <f t="shared" ref="A674:A708" si="67">A673</f>
        <v>39</v>
      </c>
      <c r="B674" s="64" t="str">
        <f t="shared" si="66"/>
        <v/>
      </c>
      <c r="C674" s="62">
        <f t="shared" si="63"/>
        <v>2</v>
      </c>
      <c r="D674" s="62" t="str">
        <f t="shared" si="64"/>
        <v>A</v>
      </c>
      <c r="E674" s="63">
        <v>5</v>
      </c>
      <c r="F674" s="63">
        <v>17</v>
      </c>
      <c r="G674" s="63">
        <v>39</v>
      </c>
      <c r="H674" s="63">
        <v>7</v>
      </c>
      <c r="I674" s="63">
        <v>28</v>
      </c>
      <c r="J674" s="63"/>
      <c r="K674" s="61">
        <v>2</v>
      </c>
      <c r="L674" t="s">
        <v>151</v>
      </c>
    </row>
    <row r="675" spans="1:13" outlineLevel="1" x14ac:dyDescent="0.25">
      <c r="A675" s="64">
        <f t="shared" si="67"/>
        <v>39</v>
      </c>
      <c r="B675" s="64" t="str">
        <f t="shared" si="66"/>
        <v/>
      </c>
      <c r="C675" s="62">
        <f t="shared" si="63"/>
        <v>3</v>
      </c>
      <c r="D675" s="62" t="str">
        <f t="shared" si="64"/>
        <v>A</v>
      </c>
      <c r="E675" s="63">
        <v>4</v>
      </c>
      <c r="F675" s="63">
        <v>10</v>
      </c>
      <c r="G675" s="63"/>
      <c r="H675" s="63">
        <v>8</v>
      </c>
      <c r="I675" s="63">
        <v>29</v>
      </c>
      <c r="J675" s="63"/>
      <c r="K675" s="61">
        <v>3</v>
      </c>
      <c r="L675" t="s">
        <v>151</v>
      </c>
    </row>
    <row r="676" spans="1:13" outlineLevel="1" x14ac:dyDescent="0.25">
      <c r="A676" s="64">
        <f t="shared" si="67"/>
        <v>39</v>
      </c>
      <c r="B676" s="64" t="str">
        <f t="shared" si="66"/>
        <v/>
      </c>
      <c r="C676" s="62">
        <f t="shared" si="63"/>
        <v>4</v>
      </c>
      <c r="D676" s="62" t="str">
        <f t="shared" si="64"/>
        <v>A</v>
      </c>
      <c r="E676" s="63">
        <v>25</v>
      </c>
      <c r="F676" s="63">
        <v>33</v>
      </c>
      <c r="G676" s="63"/>
      <c r="H676" s="63">
        <v>21</v>
      </c>
      <c r="I676" s="63">
        <v>35</v>
      </c>
      <c r="J676" s="63"/>
      <c r="K676" s="61">
        <v>4</v>
      </c>
      <c r="L676" t="s">
        <v>151</v>
      </c>
    </row>
    <row r="677" spans="1:13" outlineLevel="1" x14ac:dyDescent="0.25">
      <c r="A677" s="64">
        <f t="shared" si="67"/>
        <v>39</v>
      </c>
      <c r="B677" s="64" t="str">
        <f t="shared" si="66"/>
        <v/>
      </c>
      <c r="C677" s="62">
        <f t="shared" si="63"/>
        <v>5</v>
      </c>
      <c r="D677" s="62" t="str">
        <f t="shared" si="64"/>
        <v>A</v>
      </c>
      <c r="E677" s="63">
        <v>34</v>
      </c>
      <c r="F677" s="63">
        <v>36</v>
      </c>
      <c r="G677" s="63"/>
      <c r="H677" s="63">
        <v>18</v>
      </c>
      <c r="I677" s="63">
        <v>30</v>
      </c>
      <c r="J677" s="63"/>
      <c r="K677" s="61">
        <v>5</v>
      </c>
      <c r="L677" t="s">
        <v>151</v>
      </c>
    </row>
    <row r="678" spans="1:13" outlineLevel="1" x14ac:dyDescent="0.25">
      <c r="A678" s="64">
        <f t="shared" si="67"/>
        <v>39</v>
      </c>
      <c r="B678" s="64" t="str">
        <f t="shared" si="66"/>
        <v/>
      </c>
      <c r="C678" s="62">
        <f t="shared" ref="C678:C741" si="68">K678</f>
        <v>6</v>
      </c>
      <c r="D678" s="62" t="str">
        <f t="shared" ref="D678:D741" si="69">IF(C678="","",L678)</f>
        <v>A</v>
      </c>
      <c r="E678" s="63">
        <v>13</v>
      </c>
      <c r="F678" s="63">
        <v>22</v>
      </c>
      <c r="G678" s="63"/>
      <c r="H678" s="63">
        <v>1</v>
      </c>
      <c r="I678" s="63">
        <v>16</v>
      </c>
      <c r="J678" s="63"/>
      <c r="K678" s="61">
        <v>6</v>
      </c>
      <c r="L678" t="s">
        <v>151</v>
      </c>
    </row>
    <row r="679" spans="1:13" outlineLevel="1" x14ac:dyDescent="0.25">
      <c r="A679" s="64">
        <f t="shared" si="67"/>
        <v>39</v>
      </c>
      <c r="B679" s="64" t="str">
        <f t="shared" si="66"/>
        <v/>
      </c>
      <c r="C679" s="62">
        <f t="shared" si="68"/>
        <v>7</v>
      </c>
      <c r="D679" s="62" t="str">
        <f t="shared" si="69"/>
        <v>A</v>
      </c>
      <c r="E679" s="63">
        <v>3</v>
      </c>
      <c r="F679" s="63">
        <v>23</v>
      </c>
      <c r="G679" s="63"/>
      <c r="H679" s="63">
        <v>15</v>
      </c>
      <c r="I679" s="63">
        <v>37</v>
      </c>
      <c r="J679" s="63"/>
      <c r="K679" s="61">
        <v>7</v>
      </c>
      <c r="L679" t="s">
        <v>151</v>
      </c>
    </row>
    <row r="680" spans="1:13" outlineLevel="1" x14ac:dyDescent="0.25">
      <c r="A680" s="64">
        <f t="shared" si="67"/>
        <v>39</v>
      </c>
      <c r="B680" s="64" t="str">
        <f t="shared" si="66"/>
        <v/>
      </c>
      <c r="C680" s="62">
        <f t="shared" si="68"/>
        <v>8</v>
      </c>
      <c r="D680" s="62" t="str">
        <f t="shared" si="69"/>
        <v>A</v>
      </c>
      <c r="E680" s="63">
        <v>11</v>
      </c>
      <c r="F680" s="63">
        <v>31</v>
      </c>
      <c r="G680" s="63"/>
      <c r="H680" s="63">
        <v>6</v>
      </c>
      <c r="I680" s="63">
        <v>12</v>
      </c>
      <c r="J680" s="63"/>
      <c r="K680" s="61">
        <v>8</v>
      </c>
      <c r="L680" t="s">
        <v>151</v>
      </c>
    </row>
    <row r="681" spans="1:13" outlineLevel="1" x14ac:dyDescent="0.25">
      <c r="A681" s="64">
        <f t="shared" si="67"/>
        <v>39</v>
      </c>
      <c r="B681" s="64" t="str">
        <f t="shared" si="66"/>
        <v/>
      </c>
      <c r="C681" s="62">
        <f t="shared" si="68"/>
        <v>9</v>
      </c>
      <c r="D681" s="62" t="str">
        <f t="shared" si="69"/>
        <v>A</v>
      </c>
      <c r="E681" s="63">
        <v>26</v>
      </c>
      <c r="F681" s="63">
        <v>38</v>
      </c>
      <c r="G681" s="63"/>
      <c r="H681" s="63">
        <v>14</v>
      </c>
      <c r="I681" s="63">
        <v>24</v>
      </c>
      <c r="J681" s="63"/>
      <c r="K681" s="61">
        <v>9</v>
      </c>
      <c r="L681" t="s">
        <v>151</v>
      </c>
    </row>
    <row r="682" spans="1:13" outlineLevel="1" x14ac:dyDescent="0.25">
      <c r="A682" s="64">
        <f t="shared" si="67"/>
        <v>39</v>
      </c>
      <c r="B682" s="64" t="str">
        <f t="shared" si="66"/>
        <v/>
      </c>
      <c r="C682" s="62">
        <f t="shared" si="68"/>
        <v>1</v>
      </c>
      <c r="D682" s="62" t="str">
        <f t="shared" si="69"/>
        <v>B</v>
      </c>
      <c r="E682" s="63">
        <v>10</v>
      </c>
      <c r="F682" s="63">
        <v>21</v>
      </c>
      <c r="G682" s="63">
        <v>38</v>
      </c>
      <c r="H682" s="63">
        <v>1</v>
      </c>
      <c r="I682" s="63">
        <v>4</v>
      </c>
      <c r="J682" s="63">
        <v>23</v>
      </c>
      <c r="K682" s="61">
        <v>1</v>
      </c>
      <c r="L682" t="s">
        <v>152</v>
      </c>
    </row>
    <row r="683" spans="1:13" outlineLevel="1" x14ac:dyDescent="0.25">
      <c r="A683" s="64">
        <f t="shared" si="67"/>
        <v>39</v>
      </c>
      <c r="B683" s="64" t="str">
        <f t="shared" si="66"/>
        <v/>
      </c>
      <c r="C683" s="62">
        <f t="shared" si="68"/>
        <v>2</v>
      </c>
      <c r="D683" s="62" t="str">
        <f t="shared" si="69"/>
        <v>B</v>
      </c>
      <c r="E683" s="63">
        <v>33</v>
      </c>
      <c r="F683" s="63">
        <v>37</v>
      </c>
      <c r="G683" s="63">
        <v>14</v>
      </c>
      <c r="H683" s="63">
        <v>9</v>
      </c>
      <c r="I683" s="63">
        <v>25</v>
      </c>
      <c r="J683" s="63"/>
      <c r="K683" s="61">
        <v>2</v>
      </c>
      <c r="L683" t="s">
        <v>152</v>
      </c>
    </row>
    <row r="684" spans="1:13" outlineLevel="1" x14ac:dyDescent="0.25">
      <c r="A684" s="64">
        <f t="shared" si="67"/>
        <v>39</v>
      </c>
      <c r="B684" s="64" t="str">
        <f t="shared" si="66"/>
        <v/>
      </c>
      <c r="C684" s="62">
        <f t="shared" si="68"/>
        <v>3</v>
      </c>
      <c r="D684" s="62" t="str">
        <f t="shared" si="69"/>
        <v>B</v>
      </c>
      <c r="E684" s="63">
        <v>3</v>
      </c>
      <c r="F684" s="63">
        <v>7</v>
      </c>
      <c r="G684" s="63"/>
      <c r="H684" s="63">
        <v>2</v>
      </c>
      <c r="I684" s="63">
        <v>11</v>
      </c>
      <c r="J684" s="63"/>
      <c r="K684" s="61">
        <v>3</v>
      </c>
      <c r="L684" t="s">
        <v>152</v>
      </c>
    </row>
    <row r="685" spans="1:13" outlineLevel="1" x14ac:dyDescent="0.25">
      <c r="A685" s="64">
        <f t="shared" si="67"/>
        <v>39</v>
      </c>
      <c r="B685" s="64" t="str">
        <f t="shared" si="66"/>
        <v/>
      </c>
      <c r="C685" s="62">
        <f t="shared" si="68"/>
        <v>4</v>
      </c>
      <c r="D685" s="62" t="str">
        <f t="shared" si="69"/>
        <v>B</v>
      </c>
      <c r="E685" s="63">
        <v>19</v>
      </c>
      <c r="F685" s="63">
        <v>30</v>
      </c>
      <c r="G685" s="63"/>
      <c r="H685" s="63">
        <v>24</v>
      </c>
      <c r="I685" s="63">
        <v>39</v>
      </c>
      <c r="J685" s="63"/>
      <c r="K685" s="61">
        <v>4</v>
      </c>
      <c r="L685" t="s">
        <v>152</v>
      </c>
    </row>
    <row r="686" spans="1:13" outlineLevel="1" x14ac:dyDescent="0.25">
      <c r="A686" s="64">
        <f t="shared" si="67"/>
        <v>39</v>
      </c>
      <c r="B686" s="64" t="str">
        <f t="shared" si="66"/>
        <v/>
      </c>
      <c r="C686" s="62">
        <f t="shared" si="68"/>
        <v>5</v>
      </c>
      <c r="D686" s="62" t="str">
        <f t="shared" si="69"/>
        <v>B</v>
      </c>
      <c r="E686" s="63">
        <v>16</v>
      </c>
      <c r="F686" s="63">
        <v>26</v>
      </c>
      <c r="G686" s="63"/>
      <c r="H686" s="63">
        <v>5</v>
      </c>
      <c r="I686" s="63">
        <v>20</v>
      </c>
      <c r="J686" s="63"/>
      <c r="K686" s="61">
        <v>5</v>
      </c>
      <c r="L686" t="s">
        <v>152</v>
      </c>
    </row>
    <row r="687" spans="1:13" outlineLevel="1" x14ac:dyDescent="0.25">
      <c r="A687" s="64">
        <f t="shared" si="67"/>
        <v>39</v>
      </c>
      <c r="B687" s="64" t="str">
        <f t="shared" si="66"/>
        <v/>
      </c>
      <c r="C687" s="62">
        <f t="shared" si="68"/>
        <v>6</v>
      </c>
      <c r="D687" s="62" t="str">
        <f t="shared" si="69"/>
        <v>B</v>
      </c>
      <c r="E687" s="63">
        <v>15</v>
      </c>
      <c r="F687" s="63">
        <v>22</v>
      </c>
      <c r="G687" s="63"/>
      <c r="H687" s="63">
        <v>17</v>
      </c>
      <c r="I687" s="63">
        <v>32</v>
      </c>
      <c r="J687" s="63"/>
      <c r="K687" s="61">
        <v>6</v>
      </c>
      <c r="L687" t="s">
        <v>152</v>
      </c>
    </row>
    <row r="688" spans="1:13" outlineLevel="1" x14ac:dyDescent="0.25">
      <c r="A688" s="64">
        <f t="shared" si="67"/>
        <v>39</v>
      </c>
      <c r="B688" s="64" t="str">
        <f t="shared" si="66"/>
        <v/>
      </c>
      <c r="C688" s="62">
        <f t="shared" si="68"/>
        <v>7</v>
      </c>
      <c r="D688" s="62" t="str">
        <f t="shared" si="69"/>
        <v>B</v>
      </c>
      <c r="E688" s="63">
        <v>27</v>
      </c>
      <c r="F688" s="63">
        <v>31</v>
      </c>
      <c r="G688" s="63"/>
      <c r="H688" s="63">
        <v>28</v>
      </c>
      <c r="I688" s="63">
        <v>36</v>
      </c>
      <c r="J688" s="63"/>
      <c r="K688" s="61">
        <v>7</v>
      </c>
      <c r="L688" t="s">
        <v>152</v>
      </c>
    </row>
    <row r="689" spans="1:12" outlineLevel="1" x14ac:dyDescent="0.25">
      <c r="A689" s="64">
        <f t="shared" si="67"/>
        <v>39</v>
      </c>
      <c r="B689" s="64" t="str">
        <f t="shared" si="66"/>
        <v/>
      </c>
      <c r="C689" s="62">
        <f t="shared" si="68"/>
        <v>8</v>
      </c>
      <c r="D689" s="62" t="str">
        <f t="shared" si="69"/>
        <v>B</v>
      </c>
      <c r="E689" s="63">
        <v>18</v>
      </c>
      <c r="F689" s="63">
        <v>35</v>
      </c>
      <c r="G689" s="63"/>
      <c r="H689" s="63">
        <v>8</v>
      </c>
      <c r="I689" s="63">
        <v>12</v>
      </c>
      <c r="J689" s="63"/>
      <c r="K689" s="61">
        <v>8</v>
      </c>
      <c r="L689" t="s">
        <v>152</v>
      </c>
    </row>
    <row r="690" spans="1:12" outlineLevel="1" x14ac:dyDescent="0.25">
      <c r="A690" s="64">
        <f t="shared" si="67"/>
        <v>39</v>
      </c>
      <c r="B690" s="64" t="str">
        <f t="shared" si="66"/>
        <v/>
      </c>
      <c r="C690" s="62">
        <f t="shared" si="68"/>
        <v>9</v>
      </c>
      <c r="D690" s="62" t="str">
        <f t="shared" si="69"/>
        <v>B</v>
      </c>
      <c r="E690" s="63">
        <v>6</v>
      </c>
      <c r="F690" s="63">
        <v>13</v>
      </c>
      <c r="G690" s="63"/>
      <c r="H690" s="63">
        <v>29</v>
      </c>
      <c r="I690" s="63">
        <v>34</v>
      </c>
      <c r="J690" s="63"/>
      <c r="K690" s="61">
        <v>9</v>
      </c>
      <c r="L690" t="s">
        <v>152</v>
      </c>
    </row>
    <row r="691" spans="1:12" outlineLevel="1" x14ac:dyDescent="0.25">
      <c r="A691" s="64">
        <f t="shared" si="67"/>
        <v>39</v>
      </c>
      <c r="B691" s="64" t="str">
        <f t="shared" si="66"/>
        <v/>
      </c>
      <c r="C691" s="62">
        <f t="shared" si="68"/>
        <v>1</v>
      </c>
      <c r="D691" s="62" t="str">
        <f t="shared" si="69"/>
        <v>C</v>
      </c>
      <c r="E691" s="63">
        <v>15</v>
      </c>
      <c r="F691" s="63">
        <v>28</v>
      </c>
      <c r="G691" s="63">
        <v>36</v>
      </c>
      <c r="H691" s="63">
        <v>7</v>
      </c>
      <c r="I691" s="63">
        <v>8</v>
      </c>
      <c r="J691" s="63">
        <v>16</v>
      </c>
      <c r="K691" s="61">
        <v>1</v>
      </c>
      <c r="L691" t="s">
        <v>153</v>
      </c>
    </row>
    <row r="692" spans="1:12" outlineLevel="1" x14ac:dyDescent="0.25">
      <c r="A692" s="64">
        <f t="shared" si="67"/>
        <v>39</v>
      </c>
      <c r="B692" s="64" t="str">
        <f t="shared" si="66"/>
        <v/>
      </c>
      <c r="C692" s="62">
        <f t="shared" si="68"/>
        <v>2</v>
      </c>
      <c r="D692" s="62" t="str">
        <f t="shared" si="69"/>
        <v>C</v>
      </c>
      <c r="E692" s="63">
        <v>18</v>
      </c>
      <c r="F692" s="63">
        <v>25</v>
      </c>
      <c r="G692" s="63">
        <v>29</v>
      </c>
      <c r="H692" s="63">
        <v>6</v>
      </c>
      <c r="I692" s="63">
        <v>32</v>
      </c>
      <c r="J692" s="63"/>
      <c r="K692" s="61">
        <v>2</v>
      </c>
      <c r="L692" t="s">
        <v>153</v>
      </c>
    </row>
    <row r="693" spans="1:12" outlineLevel="1" x14ac:dyDescent="0.25">
      <c r="A693" s="64">
        <f t="shared" si="67"/>
        <v>39</v>
      </c>
      <c r="B693" s="64" t="str">
        <f t="shared" si="66"/>
        <v/>
      </c>
      <c r="C693" s="62">
        <f t="shared" si="68"/>
        <v>3</v>
      </c>
      <c r="D693" s="62" t="str">
        <f t="shared" si="69"/>
        <v>C</v>
      </c>
      <c r="E693" s="63">
        <v>12</v>
      </c>
      <c r="F693" s="63">
        <v>14</v>
      </c>
      <c r="G693" s="63"/>
      <c r="H693" s="63">
        <v>27</v>
      </c>
      <c r="I693" s="63">
        <v>30</v>
      </c>
      <c r="J693" s="63"/>
      <c r="K693" s="61">
        <v>3</v>
      </c>
      <c r="L693" t="s">
        <v>153</v>
      </c>
    </row>
    <row r="694" spans="1:12" outlineLevel="1" x14ac:dyDescent="0.25">
      <c r="A694" s="64">
        <f t="shared" si="67"/>
        <v>39</v>
      </c>
      <c r="B694" s="64" t="str">
        <f t="shared" si="66"/>
        <v/>
      </c>
      <c r="C694" s="62">
        <f t="shared" si="68"/>
        <v>4</v>
      </c>
      <c r="D694" s="62" t="str">
        <f t="shared" si="69"/>
        <v>C</v>
      </c>
      <c r="E694" s="63">
        <v>3</v>
      </c>
      <c r="F694" s="63">
        <v>33</v>
      </c>
      <c r="G694" s="63"/>
      <c r="H694" s="63">
        <v>24</v>
      </c>
      <c r="I694" s="63">
        <v>39</v>
      </c>
      <c r="J694" s="63"/>
      <c r="K694" s="61">
        <v>4</v>
      </c>
      <c r="L694" t="s">
        <v>153</v>
      </c>
    </row>
    <row r="695" spans="1:12" outlineLevel="1" x14ac:dyDescent="0.25">
      <c r="A695" s="64">
        <f t="shared" si="67"/>
        <v>39</v>
      </c>
      <c r="B695" s="64" t="str">
        <f t="shared" si="66"/>
        <v/>
      </c>
      <c r="C695" s="62">
        <f t="shared" si="68"/>
        <v>5</v>
      </c>
      <c r="D695" s="62" t="str">
        <f t="shared" si="69"/>
        <v>C</v>
      </c>
      <c r="E695" s="63">
        <v>23</v>
      </c>
      <c r="F695" s="63">
        <v>34</v>
      </c>
      <c r="G695" s="63"/>
      <c r="H695" s="63">
        <v>4</v>
      </c>
      <c r="I695" s="63">
        <v>26</v>
      </c>
      <c r="J695" s="63"/>
      <c r="K695" s="61">
        <v>5</v>
      </c>
      <c r="L695" t="s">
        <v>153</v>
      </c>
    </row>
    <row r="696" spans="1:12" outlineLevel="1" x14ac:dyDescent="0.25">
      <c r="A696" s="64">
        <f t="shared" si="67"/>
        <v>39</v>
      </c>
      <c r="B696" s="64" t="str">
        <f t="shared" si="66"/>
        <v/>
      </c>
      <c r="C696" s="62">
        <f t="shared" si="68"/>
        <v>6</v>
      </c>
      <c r="D696" s="62" t="str">
        <f t="shared" si="69"/>
        <v>C</v>
      </c>
      <c r="E696" s="63">
        <v>20</v>
      </c>
      <c r="F696" s="63">
        <v>38</v>
      </c>
      <c r="G696" s="63"/>
      <c r="H696" s="63">
        <v>9</v>
      </c>
      <c r="I696" s="63">
        <v>11</v>
      </c>
      <c r="J696" s="63"/>
      <c r="K696" s="61">
        <v>6</v>
      </c>
      <c r="L696" t="s">
        <v>153</v>
      </c>
    </row>
    <row r="697" spans="1:12" outlineLevel="1" x14ac:dyDescent="0.25">
      <c r="A697" s="64">
        <f t="shared" si="67"/>
        <v>39</v>
      </c>
      <c r="B697" s="64" t="str">
        <f t="shared" si="66"/>
        <v/>
      </c>
      <c r="C697" s="62">
        <f t="shared" si="68"/>
        <v>7</v>
      </c>
      <c r="D697" s="62" t="str">
        <f t="shared" si="69"/>
        <v>C</v>
      </c>
      <c r="E697" s="63">
        <v>17</v>
      </c>
      <c r="F697" s="63">
        <v>35</v>
      </c>
      <c r="G697" s="63"/>
      <c r="H697" s="63">
        <v>1</v>
      </c>
      <c r="I697" s="63">
        <v>19</v>
      </c>
      <c r="J697" s="63"/>
      <c r="K697" s="61">
        <v>7</v>
      </c>
      <c r="L697" t="s">
        <v>153</v>
      </c>
    </row>
    <row r="698" spans="1:12" outlineLevel="1" x14ac:dyDescent="0.25">
      <c r="A698" s="64">
        <f t="shared" si="67"/>
        <v>39</v>
      </c>
      <c r="B698" s="64" t="str">
        <f t="shared" si="66"/>
        <v/>
      </c>
      <c r="C698" s="62">
        <f t="shared" si="68"/>
        <v>8</v>
      </c>
      <c r="D698" s="62" t="str">
        <f t="shared" si="69"/>
        <v>C</v>
      </c>
      <c r="E698" s="63">
        <v>22</v>
      </c>
      <c r="F698" s="63">
        <v>31</v>
      </c>
      <c r="G698" s="63"/>
      <c r="H698" s="63">
        <v>2</v>
      </c>
      <c r="I698" s="63">
        <v>5</v>
      </c>
      <c r="J698" s="63"/>
      <c r="K698" s="61">
        <v>8</v>
      </c>
      <c r="L698" t="s">
        <v>153</v>
      </c>
    </row>
    <row r="699" spans="1:12" outlineLevel="1" x14ac:dyDescent="0.25">
      <c r="A699" s="64">
        <f t="shared" si="67"/>
        <v>39</v>
      </c>
      <c r="B699" s="64" t="str">
        <f t="shared" si="66"/>
        <v/>
      </c>
      <c r="C699" s="62">
        <f t="shared" si="68"/>
        <v>9</v>
      </c>
      <c r="D699" s="62" t="str">
        <f t="shared" si="69"/>
        <v>C</v>
      </c>
      <c r="E699" s="63">
        <v>13</v>
      </c>
      <c r="F699" s="63">
        <v>21</v>
      </c>
      <c r="G699" s="63"/>
      <c r="H699" s="63">
        <v>10</v>
      </c>
      <c r="I699" s="63">
        <v>37</v>
      </c>
      <c r="J699" s="63"/>
      <c r="K699" s="61">
        <v>9</v>
      </c>
      <c r="L699" t="s">
        <v>153</v>
      </c>
    </row>
    <row r="700" spans="1:12" outlineLevel="1" x14ac:dyDescent="0.25">
      <c r="A700" s="64">
        <f t="shared" si="67"/>
        <v>39</v>
      </c>
      <c r="B700" s="64" t="str">
        <f t="shared" si="66"/>
        <v/>
      </c>
      <c r="C700" s="62">
        <f t="shared" si="68"/>
        <v>1</v>
      </c>
      <c r="D700" s="62" t="str">
        <f t="shared" si="69"/>
        <v>D</v>
      </c>
      <c r="E700" s="62">
        <v>24</v>
      </c>
      <c r="F700" s="62">
        <v>35</v>
      </c>
      <c r="G700" s="62">
        <v>36</v>
      </c>
      <c r="H700" s="62">
        <v>11</v>
      </c>
      <c r="I700" s="62">
        <v>22</v>
      </c>
      <c r="J700" s="62">
        <v>38</v>
      </c>
      <c r="K700" s="61">
        <v>1</v>
      </c>
      <c r="L700" t="s">
        <v>154</v>
      </c>
    </row>
    <row r="701" spans="1:12" outlineLevel="1" x14ac:dyDescent="0.25">
      <c r="A701" s="64">
        <f t="shared" si="67"/>
        <v>39</v>
      </c>
      <c r="B701" s="64" t="str">
        <f t="shared" si="66"/>
        <v/>
      </c>
      <c r="C701" s="62">
        <f t="shared" si="68"/>
        <v>2</v>
      </c>
      <c r="D701" s="62" t="str">
        <f t="shared" si="69"/>
        <v>D</v>
      </c>
      <c r="E701" s="62">
        <v>19</v>
      </c>
      <c r="F701" s="62">
        <v>20</v>
      </c>
      <c r="G701" s="62">
        <v>30</v>
      </c>
      <c r="H701" s="62">
        <v>6</v>
      </c>
      <c r="I701" s="62">
        <v>37</v>
      </c>
      <c r="J701" s="62"/>
      <c r="K701" s="61">
        <v>2</v>
      </c>
      <c r="L701" t="s">
        <v>154</v>
      </c>
    </row>
    <row r="702" spans="1:12" outlineLevel="1" x14ac:dyDescent="0.25">
      <c r="A702" s="64">
        <f t="shared" si="67"/>
        <v>39</v>
      </c>
      <c r="B702" s="64" t="str">
        <f t="shared" si="66"/>
        <v/>
      </c>
      <c r="C702" s="62">
        <f t="shared" si="68"/>
        <v>3</v>
      </c>
      <c r="D702" s="62" t="str">
        <f t="shared" si="69"/>
        <v>D</v>
      </c>
      <c r="E702" s="62">
        <v>21</v>
      </c>
      <c r="F702" s="62">
        <v>31</v>
      </c>
      <c r="G702" s="62"/>
      <c r="H702" s="62">
        <v>33</v>
      </c>
      <c r="I702" s="62">
        <v>29</v>
      </c>
      <c r="J702" s="62"/>
      <c r="K702" s="61">
        <v>3</v>
      </c>
      <c r="L702" t="s">
        <v>154</v>
      </c>
    </row>
    <row r="703" spans="1:12" outlineLevel="1" x14ac:dyDescent="0.25">
      <c r="A703" s="64">
        <f t="shared" si="67"/>
        <v>39</v>
      </c>
      <c r="B703" s="64" t="str">
        <f t="shared" si="66"/>
        <v/>
      </c>
      <c r="C703" s="62">
        <f t="shared" si="68"/>
        <v>4</v>
      </c>
      <c r="D703" s="62" t="str">
        <f t="shared" si="69"/>
        <v>D</v>
      </c>
      <c r="E703" s="62">
        <v>7</v>
      </c>
      <c r="F703" s="62">
        <v>9</v>
      </c>
      <c r="G703" s="62"/>
      <c r="H703" s="62">
        <v>1</v>
      </c>
      <c r="I703" s="62">
        <v>34</v>
      </c>
      <c r="J703" s="62"/>
      <c r="K703" s="61">
        <v>4</v>
      </c>
      <c r="L703" t="s">
        <v>154</v>
      </c>
    </row>
    <row r="704" spans="1:12" outlineLevel="1" x14ac:dyDescent="0.25">
      <c r="A704" s="64">
        <f t="shared" si="67"/>
        <v>39</v>
      </c>
      <c r="B704" s="64" t="str">
        <f t="shared" si="66"/>
        <v/>
      </c>
      <c r="C704" s="62">
        <f t="shared" si="68"/>
        <v>5</v>
      </c>
      <c r="D704" s="62" t="str">
        <f t="shared" si="69"/>
        <v>D</v>
      </c>
      <c r="E704" s="62">
        <v>12</v>
      </c>
      <c r="F704" s="62">
        <v>17</v>
      </c>
      <c r="G704" s="62"/>
      <c r="H704" s="62">
        <v>10</v>
      </c>
      <c r="I704" s="62">
        <v>26</v>
      </c>
      <c r="J704" s="62"/>
      <c r="K704" s="61">
        <v>5</v>
      </c>
      <c r="L704" t="s">
        <v>154</v>
      </c>
    </row>
    <row r="705" spans="1:13" outlineLevel="1" x14ac:dyDescent="0.25">
      <c r="A705" s="64">
        <f t="shared" si="67"/>
        <v>39</v>
      </c>
      <c r="B705" s="64" t="str">
        <f t="shared" si="66"/>
        <v/>
      </c>
      <c r="C705" s="62">
        <f t="shared" si="68"/>
        <v>6</v>
      </c>
      <c r="D705" s="62" t="str">
        <f t="shared" si="69"/>
        <v>D</v>
      </c>
      <c r="E705" s="62">
        <v>8</v>
      </c>
      <c r="F705" s="62">
        <v>25</v>
      </c>
      <c r="G705" s="62"/>
      <c r="H705" s="62">
        <v>13</v>
      </c>
      <c r="I705" s="62">
        <v>23</v>
      </c>
      <c r="J705" s="62"/>
      <c r="K705" s="61">
        <v>6</v>
      </c>
      <c r="L705" t="s">
        <v>154</v>
      </c>
    </row>
    <row r="706" spans="1:13" outlineLevel="1" x14ac:dyDescent="0.25">
      <c r="A706" s="64">
        <f t="shared" si="67"/>
        <v>39</v>
      </c>
      <c r="B706" s="64" t="str">
        <f t="shared" si="66"/>
        <v/>
      </c>
      <c r="C706" s="62">
        <f t="shared" si="68"/>
        <v>7</v>
      </c>
      <c r="D706" s="62" t="str">
        <f t="shared" si="69"/>
        <v>D</v>
      </c>
      <c r="E706" s="62">
        <v>14</v>
      </c>
      <c r="F706" s="62">
        <v>16</v>
      </c>
      <c r="G706" s="62"/>
      <c r="H706" s="62">
        <v>32</v>
      </c>
      <c r="I706" s="62">
        <v>39</v>
      </c>
      <c r="J706" s="62"/>
      <c r="K706" s="61">
        <v>7</v>
      </c>
      <c r="L706" t="s">
        <v>154</v>
      </c>
    </row>
    <row r="707" spans="1:13" outlineLevel="1" x14ac:dyDescent="0.25">
      <c r="A707" s="64">
        <f t="shared" si="67"/>
        <v>39</v>
      </c>
      <c r="B707" s="64" t="str">
        <f t="shared" si="66"/>
        <v/>
      </c>
      <c r="C707" s="62">
        <f t="shared" si="68"/>
        <v>8</v>
      </c>
      <c r="D707" s="62" t="str">
        <f t="shared" si="69"/>
        <v>D</v>
      </c>
      <c r="E707" s="62">
        <v>2</v>
      </c>
      <c r="F707" s="62">
        <v>18</v>
      </c>
      <c r="G707" s="62"/>
      <c r="H707" s="62">
        <v>15</v>
      </c>
      <c r="I707" s="62">
        <v>28</v>
      </c>
      <c r="J707" s="62"/>
      <c r="K707" s="61">
        <v>8</v>
      </c>
      <c r="L707" t="s">
        <v>154</v>
      </c>
    </row>
    <row r="708" spans="1:13" ht="15.75" outlineLevel="1" thickBot="1" x14ac:dyDescent="0.3">
      <c r="A708" s="64">
        <f t="shared" si="67"/>
        <v>39</v>
      </c>
      <c r="B708" s="64" t="str">
        <f t="shared" si="66"/>
        <v/>
      </c>
      <c r="C708" s="62">
        <f t="shared" si="68"/>
        <v>9</v>
      </c>
      <c r="D708" s="62" t="str">
        <f t="shared" si="69"/>
        <v>D</v>
      </c>
      <c r="E708" s="62">
        <v>3</v>
      </c>
      <c r="F708" s="62">
        <v>5</v>
      </c>
      <c r="G708" s="62"/>
      <c r="H708" s="62">
        <v>4</v>
      </c>
      <c r="I708" s="62">
        <v>27</v>
      </c>
      <c r="J708" s="62"/>
      <c r="K708" s="61">
        <v>9</v>
      </c>
      <c r="L708" t="s">
        <v>154</v>
      </c>
    </row>
    <row r="709" spans="1:13" ht="15.75" outlineLevel="1" thickTop="1" x14ac:dyDescent="0.25">
      <c r="A709" s="52">
        <v>40</v>
      </c>
      <c r="B709" s="52" t="str">
        <f t="shared" ref="B709:B772" si="70">IF(A709&lt;&gt;$B$3,"",$B$3&amp;"-"&amp;D709&amp;"-"&amp;C709)</f>
        <v/>
      </c>
      <c r="C709" s="58">
        <f t="shared" si="68"/>
        <v>1</v>
      </c>
      <c r="D709" s="58" t="str">
        <f t="shared" si="69"/>
        <v>A</v>
      </c>
      <c r="E709" s="59">
        <v>1</v>
      </c>
      <c r="F709" s="59">
        <v>2</v>
      </c>
      <c r="G709" s="59"/>
      <c r="H709" s="59">
        <v>3</v>
      </c>
      <c r="I709" s="59">
        <v>4</v>
      </c>
      <c r="J709" s="59"/>
      <c r="K709" s="61">
        <v>1</v>
      </c>
      <c r="L709" t="s">
        <v>151</v>
      </c>
      <c r="M709" s="186" t="s">
        <v>281</v>
      </c>
    </row>
    <row r="710" spans="1:13" outlineLevel="1" x14ac:dyDescent="0.25">
      <c r="A710" s="52">
        <f t="shared" ref="A710:A773" si="71">A709</f>
        <v>40</v>
      </c>
      <c r="B710" s="52" t="str">
        <f t="shared" si="70"/>
        <v/>
      </c>
      <c r="C710" s="58">
        <f t="shared" si="68"/>
        <v>2</v>
      </c>
      <c r="D710" s="58" t="str">
        <f t="shared" si="69"/>
        <v>A</v>
      </c>
      <c r="E710" s="59">
        <v>5</v>
      </c>
      <c r="F710" s="59">
        <v>6</v>
      </c>
      <c r="G710" s="59"/>
      <c r="H710" s="59">
        <v>7</v>
      </c>
      <c r="I710" s="59">
        <v>8</v>
      </c>
      <c r="J710" s="59"/>
      <c r="K710" s="61">
        <v>2</v>
      </c>
      <c r="L710" t="s">
        <v>151</v>
      </c>
    </row>
    <row r="711" spans="1:13" outlineLevel="1" x14ac:dyDescent="0.25">
      <c r="A711" s="52">
        <f t="shared" si="71"/>
        <v>40</v>
      </c>
      <c r="B711" s="52" t="str">
        <f t="shared" si="70"/>
        <v/>
      </c>
      <c r="C711" s="58">
        <f t="shared" si="68"/>
        <v>3</v>
      </c>
      <c r="D711" s="58" t="str">
        <f t="shared" si="69"/>
        <v>A</v>
      </c>
      <c r="E711" s="59">
        <v>9</v>
      </c>
      <c r="F711" s="59">
        <v>10</v>
      </c>
      <c r="G711" s="59"/>
      <c r="H711" s="59">
        <v>11</v>
      </c>
      <c r="I711" s="59">
        <v>12</v>
      </c>
      <c r="J711" s="59"/>
      <c r="K711" s="61">
        <v>3</v>
      </c>
      <c r="L711" t="s">
        <v>151</v>
      </c>
    </row>
    <row r="712" spans="1:13" outlineLevel="1" x14ac:dyDescent="0.25">
      <c r="A712" s="52">
        <f t="shared" si="71"/>
        <v>40</v>
      </c>
      <c r="B712" s="52" t="str">
        <f t="shared" si="70"/>
        <v/>
      </c>
      <c r="C712" s="58">
        <f t="shared" si="68"/>
        <v>4</v>
      </c>
      <c r="D712" s="58" t="str">
        <f t="shared" si="69"/>
        <v>A</v>
      </c>
      <c r="E712" s="59">
        <v>13</v>
      </c>
      <c r="F712" s="59">
        <v>14</v>
      </c>
      <c r="G712" s="59"/>
      <c r="H712" s="59">
        <v>15</v>
      </c>
      <c r="I712" s="59">
        <v>16</v>
      </c>
      <c r="J712" s="59"/>
      <c r="K712" s="61">
        <v>4</v>
      </c>
      <c r="L712" t="s">
        <v>151</v>
      </c>
    </row>
    <row r="713" spans="1:13" outlineLevel="1" x14ac:dyDescent="0.25">
      <c r="A713" s="52">
        <f t="shared" si="71"/>
        <v>40</v>
      </c>
      <c r="B713" s="52" t="str">
        <f t="shared" si="70"/>
        <v/>
      </c>
      <c r="C713" s="58">
        <f t="shared" si="68"/>
        <v>5</v>
      </c>
      <c r="D713" s="58" t="str">
        <f t="shared" si="69"/>
        <v>A</v>
      </c>
      <c r="E713" s="59">
        <v>17</v>
      </c>
      <c r="F713" s="59">
        <v>18</v>
      </c>
      <c r="G713" s="59"/>
      <c r="H713" s="59">
        <v>19</v>
      </c>
      <c r="I713" s="59">
        <v>20</v>
      </c>
      <c r="J713" s="59"/>
      <c r="K713" s="61">
        <v>5</v>
      </c>
      <c r="L713" t="s">
        <v>151</v>
      </c>
    </row>
    <row r="714" spans="1:13" outlineLevel="1" x14ac:dyDescent="0.25">
      <c r="A714" s="52">
        <f t="shared" si="71"/>
        <v>40</v>
      </c>
      <c r="B714" s="52" t="str">
        <f t="shared" si="70"/>
        <v/>
      </c>
      <c r="C714" s="58">
        <f t="shared" si="68"/>
        <v>6</v>
      </c>
      <c r="D714" s="58" t="str">
        <f t="shared" si="69"/>
        <v>A</v>
      </c>
      <c r="E714" s="59">
        <v>21</v>
      </c>
      <c r="F714" s="59">
        <v>22</v>
      </c>
      <c r="G714" s="59"/>
      <c r="H714" s="59">
        <v>23</v>
      </c>
      <c r="I714" s="59">
        <v>24</v>
      </c>
      <c r="J714" s="59"/>
      <c r="K714" s="61">
        <v>6</v>
      </c>
      <c r="L714" t="s">
        <v>151</v>
      </c>
    </row>
    <row r="715" spans="1:13" outlineLevel="1" x14ac:dyDescent="0.25">
      <c r="A715" s="52">
        <f t="shared" si="71"/>
        <v>40</v>
      </c>
      <c r="B715" s="52" t="str">
        <f t="shared" si="70"/>
        <v/>
      </c>
      <c r="C715" s="58">
        <f t="shared" si="68"/>
        <v>7</v>
      </c>
      <c r="D715" s="58" t="str">
        <f t="shared" si="69"/>
        <v>A</v>
      </c>
      <c r="E715" s="59">
        <v>25</v>
      </c>
      <c r="F715" s="59">
        <v>26</v>
      </c>
      <c r="G715" s="59"/>
      <c r="H715" s="59">
        <v>27</v>
      </c>
      <c r="I715" s="59">
        <v>28</v>
      </c>
      <c r="J715" s="59"/>
      <c r="K715" s="61">
        <v>7</v>
      </c>
      <c r="L715" t="s">
        <v>151</v>
      </c>
    </row>
    <row r="716" spans="1:13" outlineLevel="1" x14ac:dyDescent="0.25">
      <c r="A716" s="52">
        <f t="shared" si="71"/>
        <v>40</v>
      </c>
      <c r="B716" s="52" t="str">
        <f t="shared" si="70"/>
        <v/>
      </c>
      <c r="C716" s="58">
        <f t="shared" si="68"/>
        <v>8</v>
      </c>
      <c r="D716" s="58" t="str">
        <f t="shared" si="69"/>
        <v>A</v>
      </c>
      <c r="E716" s="59">
        <v>29</v>
      </c>
      <c r="F716" s="59">
        <v>30</v>
      </c>
      <c r="G716" s="59"/>
      <c r="H716" s="59">
        <v>31</v>
      </c>
      <c r="I716" s="59">
        <v>32</v>
      </c>
      <c r="J716" s="59"/>
      <c r="K716" s="61">
        <v>8</v>
      </c>
      <c r="L716" t="s">
        <v>151</v>
      </c>
    </row>
    <row r="717" spans="1:13" outlineLevel="1" x14ac:dyDescent="0.25">
      <c r="A717" s="52">
        <f t="shared" si="71"/>
        <v>40</v>
      </c>
      <c r="B717" s="52" t="str">
        <f t="shared" si="70"/>
        <v/>
      </c>
      <c r="C717" s="58">
        <f t="shared" si="68"/>
        <v>9</v>
      </c>
      <c r="D717" s="58" t="str">
        <f t="shared" si="69"/>
        <v>A</v>
      </c>
      <c r="E717" s="59">
        <v>33</v>
      </c>
      <c r="F717" s="59">
        <v>34</v>
      </c>
      <c r="G717" s="59"/>
      <c r="H717" s="59">
        <v>35</v>
      </c>
      <c r="I717" s="59">
        <v>36</v>
      </c>
      <c r="J717" s="59"/>
      <c r="K717" s="61">
        <v>9</v>
      </c>
      <c r="L717" t="s">
        <v>151</v>
      </c>
    </row>
    <row r="718" spans="1:13" outlineLevel="1" x14ac:dyDescent="0.25">
      <c r="A718" s="52">
        <f t="shared" si="71"/>
        <v>40</v>
      </c>
      <c r="B718" s="52" t="str">
        <f t="shared" si="70"/>
        <v/>
      </c>
      <c r="C718" s="58">
        <f t="shared" si="68"/>
        <v>10</v>
      </c>
      <c r="D718" s="58" t="str">
        <f t="shared" si="69"/>
        <v>A</v>
      </c>
      <c r="E718" s="59">
        <v>37</v>
      </c>
      <c r="F718" s="59">
        <v>38</v>
      </c>
      <c r="G718" s="59"/>
      <c r="H718" s="59">
        <v>39</v>
      </c>
      <c r="I718" s="59">
        <v>40</v>
      </c>
      <c r="J718" s="59"/>
      <c r="K718" s="61">
        <v>10</v>
      </c>
      <c r="L718" t="s">
        <v>151</v>
      </c>
    </row>
    <row r="719" spans="1:13" outlineLevel="1" x14ac:dyDescent="0.25">
      <c r="A719" s="52">
        <f t="shared" si="71"/>
        <v>40</v>
      </c>
      <c r="B719" s="52" t="str">
        <f t="shared" si="70"/>
        <v/>
      </c>
      <c r="C719" s="58">
        <f t="shared" si="68"/>
        <v>1</v>
      </c>
      <c r="D719" s="58" t="str">
        <f t="shared" si="69"/>
        <v>B</v>
      </c>
      <c r="E719" s="59">
        <v>9</v>
      </c>
      <c r="F719" s="59">
        <v>24</v>
      </c>
      <c r="G719" s="59"/>
      <c r="H719" s="59">
        <v>13</v>
      </c>
      <c r="I719" s="59">
        <v>36</v>
      </c>
      <c r="J719" s="59"/>
      <c r="K719" s="61">
        <v>1</v>
      </c>
      <c r="L719" t="s">
        <v>152</v>
      </c>
    </row>
    <row r="720" spans="1:13" outlineLevel="1" x14ac:dyDescent="0.25">
      <c r="A720" s="52">
        <f t="shared" si="71"/>
        <v>40</v>
      </c>
      <c r="B720" s="52" t="str">
        <f t="shared" si="70"/>
        <v/>
      </c>
      <c r="C720" s="58">
        <f t="shared" si="68"/>
        <v>2</v>
      </c>
      <c r="D720" s="58" t="str">
        <f t="shared" si="69"/>
        <v>B</v>
      </c>
      <c r="E720" s="59">
        <v>29</v>
      </c>
      <c r="F720" s="59">
        <v>38</v>
      </c>
      <c r="G720" s="59"/>
      <c r="H720" s="59">
        <v>10</v>
      </c>
      <c r="I720" s="59">
        <v>27</v>
      </c>
      <c r="J720" s="59"/>
      <c r="K720" s="61">
        <v>2</v>
      </c>
      <c r="L720" t="s">
        <v>152</v>
      </c>
    </row>
    <row r="721" spans="1:12" outlineLevel="1" x14ac:dyDescent="0.25">
      <c r="A721" s="52">
        <f t="shared" si="71"/>
        <v>40</v>
      </c>
      <c r="B721" s="52" t="str">
        <f t="shared" si="70"/>
        <v/>
      </c>
      <c r="C721" s="58">
        <f t="shared" si="68"/>
        <v>3</v>
      </c>
      <c r="D721" s="58" t="str">
        <f t="shared" si="69"/>
        <v>B</v>
      </c>
      <c r="E721" s="59">
        <v>7</v>
      </c>
      <c r="F721" s="59">
        <v>20</v>
      </c>
      <c r="G721" s="59"/>
      <c r="H721" s="59">
        <v>15</v>
      </c>
      <c r="I721" s="59">
        <v>40</v>
      </c>
      <c r="J721" s="59"/>
      <c r="K721" s="61">
        <v>3</v>
      </c>
      <c r="L721" t="s">
        <v>152</v>
      </c>
    </row>
    <row r="722" spans="1:12" outlineLevel="1" x14ac:dyDescent="0.25">
      <c r="A722" s="52">
        <f t="shared" si="71"/>
        <v>40</v>
      </c>
      <c r="B722" s="52" t="str">
        <f t="shared" si="70"/>
        <v/>
      </c>
      <c r="C722" s="58">
        <f t="shared" si="68"/>
        <v>4</v>
      </c>
      <c r="D722" s="58" t="str">
        <f t="shared" si="69"/>
        <v>B</v>
      </c>
      <c r="E722" s="59">
        <v>1</v>
      </c>
      <c r="F722" s="59">
        <v>18</v>
      </c>
      <c r="G722" s="59"/>
      <c r="H722" s="59">
        <v>30</v>
      </c>
      <c r="I722" s="59">
        <v>39</v>
      </c>
      <c r="J722" s="59"/>
      <c r="K722" s="61">
        <v>4</v>
      </c>
      <c r="L722" t="s">
        <v>152</v>
      </c>
    </row>
    <row r="723" spans="1:12" outlineLevel="1" x14ac:dyDescent="0.25">
      <c r="A723" s="52">
        <f t="shared" si="71"/>
        <v>40</v>
      </c>
      <c r="B723" s="52" t="str">
        <f t="shared" si="70"/>
        <v/>
      </c>
      <c r="C723" s="58">
        <f t="shared" si="68"/>
        <v>5</v>
      </c>
      <c r="D723" s="58" t="str">
        <f t="shared" si="69"/>
        <v>B</v>
      </c>
      <c r="E723" s="127">
        <v>3</v>
      </c>
      <c r="F723" s="127">
        <v>28</v>
      </c>
      <c r="G723" s="59"/>
      <c r="H723" s="127">
        <v>23</v>
      </c>
      <c r="I723" s="59">
        <v>34</v>
      </c>
      <c r="J723" s="59"/>
      <c r="K723" s="61">
        <v>5</v>
      </c>
      <c r="L723" t="s">
        <v>152</v>
      </c>
    </row>
    <row r="724" spans="1:12" outlineLevel="1" x14ac:dyDescent="0.25">
      <c r="A724" s="52">
        <f t="shared" si="71"/>
        <v>40</v>
      </c>
      <c r="B724" s="52" t="str">
        <f t="shared" si="70"/>
        <v/>
      </c>
      <c r="C724" s="58">
        <f t="shared" si="68"/>
        <v>6</v>
      </c>
      <c r="D724" s="58" t="str">
        <f t="shared" si="69"/>
        <v>B</v>
      </c>
      <c r="E724" s="59">
        <v>17</v>
      </c>
      <c r="F724" s="59">
        <v>26</v>
      </c>
      <c r="G724" s="59"/>
      <c r="H724" s="59">
        <v>6</v>
      </c>
      <c r="I724" s="59">
        <v>33</v>
      </c>
      <c r="J724" s="59"/>
      <c r="K724" s="61">
        <v>6</v>
      </c>
      <c r="L724" t="s">
        <v>152</v>
      </c>
    </row>
    <row r="725" spans="1:12" outlineLevel="1" x14ac:dyDescent="0.25">
      <c r="A725" s="52">
        <f t="shared" si="71"/>
        <v>40</v>
      </c>
      <c r="B725" s="52" t="str">
        <f t="shared" si="70"/>
        <v/>
      </c>
      <c r="C725" s="58">
        <f t="shared" si="68"/>
        <v>7</v>
      </c>
      <c r="D725" s="58" t="str">
        <f t="shared" si="69"/>
        <v>B</v>
      </c>
      <c r="E725" s="59">
        <v>2</v>
      </c>
      <c r="F725" s="59">
        <v>21</v>
      </c>
      <c r="G725" s="59"/>
      <c r="H725" s="59">
        <v>11</v>
      </c>
      <c r="I725" s="59">
        <v>32</v>
      </c>
      <c r="J725" s="59"/>
      <c r="K725" s="61">
        <v>7</v>
      </c>
      <c r="L725" t="s">
        <v>152</v>
      </c>
    </row>
    <row r="726" spans="1:12" outlineLevel="1" x14ac:dyDescent="0.25">
      <c r="A726" s="52">
        <f t="shared" si="71"/>
        <v>40</v>
      </c>
      <c r="B726" s="52" t="str">
        <f t="shared" si="70"/>
        <v/>
      </c>
      <c r="C726" s="58">
        <f t="shared" si="68"/>
        <v>8</v>
      </c>
      <c r="D726" s="58" t="str">
        <f t="shared" si="69"/>
        <v>B</v>
      </c>
      <c r="E726" s="59">
        <v>16</v>
      </c>
      <c r="F726" s="59">
        <v>19</v>
      </c>
      <c r="G726" s="59"/>
      <c r="H726" s="59">
        <v>12</v>
      </c>
      <c r="I726" s="59">
        <v>37</v>
      </c>
      <c r="J726" s="59"/>
      <c r="K726" s="61">
        <v>8</v>
      </c>
      <c r="L726" t="s">
        <v>152</v>
      </c>
    </row>
    <row r="727" spans="1:12" outlineLevel="1" x14ac:dyDescent="0.25">
      <c r="A727" s="52">
        <f t="shared" si="71"/>
        <v>40</v>
      </c>
      <c r="B727" s="52" t="str">
        <f t="shared" si="70"/>
        <v/>
      </c>
      <c r="C727" s="58">
        <f t="shared" si="68"/>
        <v>9</v>
      </c>
      <c r="D727" s="58" t="str">
        <f t="shared" si="69"/>
        <v>B</v>
      </c>
      <c r="E727" s="59">
        <v>22</v>
      </c>
      <c r="F727" s="59">
        <v>25</v>
      </c>
      <c r="G727" s="59"/>
      <c r="H727" s="59">
        <v>5</v>
      </c>
      <c r="I727" s="59">
        <v>14</v>
      </c>
      <c r="J727" s="59"/>
      <c r="K727" s="61">
        <v>9</v>
      </c>
      <c r="L727" t="s">
        <v>152</v>
      </c>
    </row>
    <row r="728" spans="1:12" outlineLevel="1" x14ac:dyDescent="0.25">
      <c r="A728" s="52">
        <f t="shared" si="71"/>
        <v>40</v>
      </c>
      <c r="B728" s="52" t="str">
        <f t="shared" si="70"/>
        <v/>
      </c>
      <c r="C728" s="58">
        <f t="shared" si="68"/>
        <v>10</v>
      </c>
      <c r="D728" s="58" t="str">
        <f t="shared" si="69"/>
        <v>B</v>
      </c>
      <c r="E728" s="59">
        <v>4</v>
      </c>
      <c r="F728" s="59">
        <v>31</v>
      </c>
      <c r="G728" s="59"/>
      <c r="H728" s="59">
        <v>8</v>
      </c>
      <c r="I728" s="59">
        <v>35</v>
      </c>
      <c r="J728" s="59"/>
      <c r="K728" s="61">
        <v>10</v>
      </c>
      <c r="L728" t="s">
        <v>152</v>
      </c>
    </row>
    <row r="729" spans="1:12" outlineLevel="1" x14ac:dyDescent="0.25">
      <c r="A729" s="52">
        <f t="shared" si="71"/>
        <v>40</v>
      </c>
      <c r="B729" s="52" t="str">
        <f t="shared" si="70"/>
        <v/>
      </c>
      <c r="C729" s="58">
        <f t="shared" si="68"/>
        <v>1</v>
      </c>
      <c r="D729" s="58" t="str">
        <f t="shared" si="69"/>
        <v>C</v>
      </c>
      <c r="E729" s="59">
        <v>12</v>
      </c>
      <c r="F729" s="59">
        <v>17</v>
      </c>
      <c r="G729" s="59"/>
      <c r="H729" s="59">
        <v>21</v>
      </c>
      <c r="I729" s="59">
        <v>30</v>
      </c>
      <c r="J729" s="59"/>
      <c r="K729" s="61">
        <v>1</v>
      </c>
      <c r="L729" t="s">
        <v>153</v>
      </c>
    </row>
    <row r="730" spans="1:12" outlineLevel="1" x14ac:dyDescent="0.25">
      <c r="A730" s="52">
        <f t="shared" si="71"/>
        <v>40</v>
      </c>
      <c r="B730" s="52" t="str">
        <f t="shared" si="70"/>
        <v/>
      </c>
      <c r="C730" s="58">
        <f t="shared" si="68"/>
        <v>2</v>
      </c>
      <c r="D730" s="58" t="str">
        <f t="shared" si="69"/>
        <v>C</v>
      </c>
      <c r="E730" s="59">
        <v>11</v>
      </c>
      <c r="F730" s="59">
        <v>24</v>
      </c>
      <c r="G730" s="59"/>
      <c r="H730" s="59">
        <v>15</v>
      </c>
      <c r="I730" s="59">
        <v>26</v>
      </c>
      <c r="J730" s="59"/>
      <c r="K730" s="61">
        <v>2</v>
      </c>
      <c r="L730" t="s">
        <v>153</v>
      </c>
    </row>
    <row r="731" spans="1:12" outlineLevel="1" x14ac:dyDescent="0.25">
      <c r="A731" s="52">
        <f t="shared" si="71"/>
        <v>40</v>
      </c>
      <c r="B731" s="52" t="str">
        <f t="shared" si="70"/>
        <v/>
      </c>
      <c r="C731" s="58">
        <f t="shared" si="68"/>
        <v>3</v>
      </c>
      <c r="D731" s="58" t="str">
        <f t="shared" si="69"/>
        <v>C</v>
      </c>
      <c r="E731" s="59">
        <v>1</v>
      </c>
      <c r="F731" s="59">
        <v>6</v>
      </c>
      <c r="G731" s="59"/>
      <c r="H731" s="59">
        <v>10</v>
      </c>
      <c r="I731" s="59">
        <v>37</v>
      </c>
      <c r="J731" s="59"/>
      <c r="K731" s="61">
        <v>3</v>
      </c>
      <c r="L731" t="s">
        <v>153</v>
      </c>
    </row>
    <row r="732" spans="1:12" outlineLevel="1" x14ac:dyDescent="0.25">
      <c r="A732" s="52">
        <f t="shared" si="71"/>
        <v>40</v>
      </c>
      <c r="B732" s="52" t="str">
        <f t="shared" si="70"/>
        <v/>
      </c>
      <c r="C732" s="58">
        <f t="shared" si="68"/>
        <v>4</v>
      </c>
      <c r="D732" s="58" t="str">
        <f t="shared" si="69"/>
        <v>C</v>
      </c>
      <c r="E732" s="59">
        <v>3</v>
      </c>
      <c r="F732" s="59">
        <v>32</v>
      </c>
      <c r="G732" s="59"/>
      <c r="H732" s="59">
        <v>8</v>
      </c>
      <c r="I732" s="59">
        <v>39</v>
      </c>
      <c r="J732" s="59"/>
      <c r="K732" s="61">
        <v>4</v>
      </c>
      <c r="L732" t="s">
        <v>153</v>
      </c>
    </row>
    <row r="733" spans="1:12" outlineLevel="1" x14ac:dyDescent="0.25">
      <c r="A733" s="52">
        <f t="shared" si="71"/>
        <v>40</v>
      </c>
      <c r="B733" s="52" t="str">
        <f t="shared" si="70"/>
        <v/>
      </c>
      <c r="C733" s="58">
        <f t="shared" si="68"/>
        <v>5</v>
      </c>
      <c r="D733" s="58" t="str">
        <f t="shared" si="69"/>
        <v>C</v>
      </c>
      <c r="E733" s="59">
        <v>9</v>
      </c>
      <c r="F733" s="59">
        <v>14</v>
      </c>
      <c r="G733" s="59"/>
      <c r="H733" s="59">
        <v>7</v>
      </c>
      <c r="I733" s="59">
        <v>28</v>
      </c>
      <c r="J733" s="59"/>
      <c r="K733" s="61">
        <v>5</v>
      </c>
      <c r="L733" t="s">
        <v>153</v>
      </c>
    </row>
    <row r="734" spans="1:12" outlineLevel="1" x14ac:dyDescent="0.25">
      <c r="A734" s="52">
        <f t="shared" si="71"/>
        <v>40</v>
      </c>
      <c r="B734" s="52" t="str">
        <f t="shared" si="70"/>
        <v/>
      </c>
      <c r="C734" s="58">
        <f t="shared" si="68"/>
        <v>6</v>
      </c>
      <c r="D734" s="58" t="str">
        <f t="shared" si="69"/>
        <v>C</v>
      </c>
      <c r="E734" s="59">
        <v>4</v>
      </c>
      <c r="F734" s="59">
        <v>13</v>
      </c>
      <c r="G734" s="59"/>
      <c r="H734" s="59">
        <v>22</v>
      </c>
      <c r="I734" s="59">
        <v>40</v>
      </c>
      <c r="J734" s="59"/>
      <c r="K734" s="61">
        <v>6</v>
      </c>
      <c r="L734" t="s">
        <v>153</v>
      </c>
    </row>
    <row r="735" spans="1:12" outlineLevel="1" x14ac:dyDescent="0.25">
      <c r="A735" s="52">
        <f t="shared" si="71"/>
        <v>40</v>
      </c>
      <c r="B735" s="52" t="str">
        <f t="shared" si="70"/>
        <v/>
      </c>
      <c r="C735" s="58">
        <f t="shared" si="68"/>
        <v>7</v>
      </c>
      <c r="D735" s="58" t="str">
        <f t="shared" si="69"/>
        <v>C</v>
      </c>
      <c r="E735" s="59">
        <v>19</v>
      </c>
      <c r="F735" s="59">
        <v>38</v>
      </c>
      <c r="G735" s="59"/>
      <c r="H735" s="59">
        <v>23</v>
      </c>
      <c r="I735" s="59">
        <v>35</v>
      </c>
      <c r="J735" s="59"/>
      <c r="K735" s="61">
        <v>7</v>
      </c>
      <c r="L735" t="s">
        <v>153</v>
      </c>
    </row>
    <row r="736" spans="1:12" outlineLevel="1" x14ac:dyDescent="0.25">
      <c r="A736" s="52">
        <f t="shared" si="71"/>
        <v>40</v>
      </c>
      <c r="B736" s="52" t="str">
        <f t="shared" si="70"/>
        <v/>
      </c>
      <c r="C736" s="58">
        <f t="shared" si="68"/>
        <v>8</v>
      </c>
      <c r="D736" s="58" t="str">
        <f t="shared" si="69"/>
        <v>C</v>
      </c>
      <c r="E736" s="59">
        <v>25</v>
      </c>
      <c r="F736" s="59">
        <v>34</v>
      </c>
      <c r="G736" s="59"/>
      <c r="H736" s="59">
        <v>16</v>
      </c>
      <c r="I736" s="59">
        <v>29</v>
      </c>
      <c r="J736" s="59"/>
      <c r="K736" s="61">
        <v>8</v>
      </c>
      <c r="L736" t="s">
        <v>153</v>
      </c>
    </row>
    <row r="737" spans="1:13" outlineLevel="1" x14ac:dyDescent="0.25">
      <c r="A737" s="52">
        <f t="shared" si="71"/>
        <v>40</v>
      </c>
      <c r="B737" s="52" t="str">
        <f t="shared" si="70"/>
        <v/>
      </c>
      <c r="C737" s="58">
        <f t="shared" si="68"/>
        <v>9</v>
      </c>
      <c r="D737" s="58" t="str">
        <f t="shared" si="69"/>
        <v>C</v>
      </c>
      <c r="E737" s="59">
        <v>5</v>
      </c>
      <c r="F737" s="59">
        <v>20</v>
      </c>
      <c r="G737" s="59"/>
      <c r="H737" s="59">
        <v>2</v>
      </c>
      <c r="I737" s="59">
        <v>33</v>
      </c>
      <c r="J737" s="59"/>
      <c r="K737" s="61">
        <v>9</v>
      </c>
      <c r="L737" t="s">
        <v>153</v>
      </c>
    </row>
    <row r="738" spans="1:13" outlineLevel="1" x14ac:dyDescent="0.25">
      <c r="A738" s="52">
        <f t="shared" si="71"/>
        <v>40</v>
      </c>
      <c r="B738" s="52" t="str">
        <f t="shared" si="70"/>
        <v/>
      </c>
      <c r="C738" s="58">
        <f t="shared" si="68"/>
        <v>10</v>
      </c>
      <c r="D738" s="58" t="str">
        <f t="shared" si="69"/>
        <v>C</v>
      </c>
      <c r="E738" s="59">
        <v>18</v>
      </c>
      <c r="F738" s="59">
        <v>27</v>
      </c>
      <c r="G738" s="59"/>
      <c r="H738" s="59">
        <v>31</v>
      </c>
      <c r="I738" s="59">
        <v>36</v>
      </c>
      <c r="J738" s="59"/>
      <c r="K738" s="61">
        <v>10</v>
      </c>
      <c r="L738" t="s">
        <v>153</v>
      </c>
    </row>
    <row r="739" spans="1:13" outlineLevel="1" x14ac:dyDescent="0.25">
      <c r="A739" s="52">
        <f t="shared" si="71"/>
        <v>40</v>
      </c>
      <c r="B739" s="52" t="str">
        <f t="shared" si="70"/>
        <v/>
      </c>
      <c r="C739" s="58">
        <f t="shared" si="68"/>
        <v>1</v>
      </c>
      <c r="D739" s="58" t="str">
        <f t="shared" si="69"/>
        <v>D</v>
      </c>
      <c r="E739" s="59">
        <v>19</v>
      </c>
      <c r="F739" s="59">
        <v>36</v>
      </c>
      <c r="G739" s="59"/>
      <c r="H739" s="59">
        <v>6</v>
      </c>
      <c r="I739" s="59">
        <v>25</v>
      </c>
      <c r="J739" s="59"/>
      <c r="K739" s="61">
        <v>1</v>
      </c>
      <c r="L739" t="s">
        <v>154</v>
      </c>
    </row>
    <row r="740" spans="1:13" outlineLevel="1" x14ac:dyDescent="0.25">
      <c r="A740" s="52">
        <f t="shared" si="71"/>
        <v>40</v>
      </c>
      <c r="B740" s="52" t="str">
        <f t="shared" si="70"/>
        <v/>
      </c>
      <c r="C740" s="58">
        <f t="shared" si="68"/>
        <v>2</v>
      </c>
      <c r="D740" s="58" t="str">
        <f t="shared" si="69"/>
        <v>D</v>
      </c>
      <c r="E740" s="59">
        <v>8</v>
      </c>
      <c r="F740" s="59">
        <v>33</v>
      </c>
      <c r="G740" s="59"/>
      <c r="H740" s="59">
        <v>16</v>
      </c>
      <c r="I740" s="59">
        <v>22</v>
      </c>
      <c r="J740" s="59"/>
      <c r="K740" s="61">
        <v>2</v>
      </c>
      <c r="L740" t="s">
        <v>154</v>
      </c>
    </row>
    <row r="741" spans="1:13" outlineLevel="1" x14ac:dyDescent="0.25">
      <c r="A741" s="52">
        <f t="shared" si="71"/>
        <v>40</v>
      </c>
      <c r="B741" s="52" t="str">
        <f t="shared" si="70"/>
        <v/>
      </c>
      <c r="C741" s="58">
        <f t="shared" si="68"/>
        <v>3</v>
      </c>
      <c r="D741" s="58" t="str">
        <f t="shared" si="69"/>
        <v>D</v>
      </c>
      <c r="E741" s="59">
        <v>1</v>
      </c>
      <c r="F741" s="59">
        <v>40</v>
      </c>
      <c r="G741" s="59"/>
      <c r="H741" s="59">
        <v>9</v>
      </c>
      <c r="I741" s="59">
        <v>32</v>
      </c>
      <c r="J741" s="59"/>
      <c r="K741" s="61">
        <v>3</v>
      </c>
      <c r="L741" t="s">
        <v>154</v>
      </c>
    </row>
    <row r="742" spans="1:13" outlineLevel="1" x14ac:dyDescent="0.25">
      <c r="A742" s="52">
        <f t="shared" si="71"/>
        <v>40</v>
      </c>
      <c r="B742" s="52" t="str">
        <f t="shared" si="70"/>
        <v/>
      </c>
      <c r="C742" s="58">
        <f t="shared" ref="C742:C805" si="72">K742</f>
        <v>4</v>
      </c>
      <c r="D742" s="58" t="str">
        <f t="shared" ref="D742:D805" si="73">IF(C742="","",L742)</f>
        <v>D</v>
      </c>
      <c r="E742" s="127">
        <v>3</v>
      </c>
      <c r="F742" s="127">
        <v>10</v>
      </c>
      <c r="G742" s="59"/>
      <c r="H742" s="127">
        <v>17</v>
      </c>
      <c r="I742" s="127">
        <v>38</v>
      </c>
      <c r="J742" s="59"/>
      <c r="K742" s="61">
        <v>4</v>
      </c>
      <c r="L742" t="s">
        <v>154</v>
      </c>
    </row>
    <row r="743" spans="1:13" outlineLevel="1" x14ac:dyDescent="0.25">
      <c r="A743" s="52">
        <f t="shared" si="71"/>
        <v>40</v>
      </c>
      <c r="B743" s="52" t="str">
        <f t="shared" si="70"/>
        <v/>
      </c>
      <c r="C743" s="58">
        <f t="shared" si="72"/>
        <v>5</v>
      </c>
      <c r="D743" s="58" t="str">
        <f t="shared" si="73"/>
        <v>D</v>
      </c>
      <c r="E743" s="59">
        <v>13</v>
      </c>
      <c r="F743" s="59">
        <v>18</v>
      </c>
      <c r="G743" s="59"/>
      <c r="H743" s="59">
        <v>21</v>
      </c>
      <c r="I743" s="59">
        <v>23</v>
      </c>
      <c r="J743" s="59"/>
      <c r="K743" s="61">
        <v>5</v>
      </c>
      <c r="L743" t="s">
        <v>154</v>
      </c>
    </row>
    <row r="744" spans="1:13" outlineLevel="1" x14ac:dyDescent="0.25">
      <c r="A744" s="52">
        <f t="shared" si="71"/>
        <v>40</v>
      </c>
      <c r="B744" s="52" t="str">
        <f t="shared" si="70"/>
        <v/>
      </c>
      <c r="C744" s="58">
        <f t="shared" si="72"/>
        <v>6</v>
      </c>
      <c r="D744" s="58" t="str">
        <f t="shared" si="73"/>
        <v>D</v>
      </c>
      <c r="E744" s="59">
        <v>5</v>
      </c>
      <c r="F744" s="59">
        <v>12</v>
      </c>
      <c r="G744" s="59"/>
      <c r="H744" s="59">
        <v>27</v>
      </c>
      <c r="I744" s="59">
        <v>34</v>
      </c>
      <c r="J744" s="59"/>
      <c r="K744" s="61">
        <v>6</v>
      </c>
      <c r="L744" t="s">
        <v>154</v>
      </c>
    </row>
    <row r="745" spans="1:13" outlineLevel="1" x14ac:dyDescent="0.25">
      <c r="A745" s="52">
        <f t="shared" si="71"/>
        <v>40</v>
      </c>
      <c r="B745" s="52" t="str">
        <f t="shared" si="70"/>
        <v/>
      </c>
      <c r="C745" s="58">
        <f t="shared" si="72"/>
        <v>7</v>
      </c>
      <c r="D745" s="58" t="str">
        <f t="shared" si="73"/>
        <v>D</v>
      </c>
      <c r="E745" s="59">
        <v>4</v>
      </c>
      <c r="F745" s="59">
        <v>29</v>
      </c>
      <c r="G745" s="59"/>
      <c r="H745" s="59">
        <v>11</v>
      </c>
      <c r="I745" s="59">
        <v>20</v>
      </c>
      <c r="J745" s="59"/>
      <c r="K745" s="61">
        <v>7</v>
      </c>
      <c r="L745" t="s">
        <v>154</v>
      </c>
    </row>
    <row r="746" spans="1:13" outlineLevel="1" x14ac:dyDescent="0.25">
      <c r="A746" s="52">
        <f t="shared" si="71"/>
        <v>40</v>
      </c>
      <c r="B746" s="52" t="str">
        <f t="shared" si="70"/>
        <v/>
      </c>
      <c r="C746" s="58">
        <f t="shared" si="72"/>
        <v>8</v>
      </c>
      <c r="D746" s="58" t="str">
        <f t="shared" si="73"/>
        <v>D</v>
      </c>
      <c r="E746" s="59">
        <v>7</v>
      </c>
      <c r="F746" s="59">
        <v>30</v>
      </c>
      <c r="G746" s="59"/>
      <c r="H746" s="59">
        <v>26</v>
      </c>
      <c r="I746" s="59">
        <v>35</v>
      </c>
      <c r="J746" s="59"/>
      <c r="K746" s="61">
        <v>8</v>
      </c>
      <c r="L746" t="s">
        <v>154</v>
      </c>
    </row>
    <row r="747" spans="1:13" outlineLevel="1" x14ac:dyDescent="0.25">
      <c r="A747" s="52">
        <f t="shared" si="71"/>
        <v>40</v>
      </c>
      <c r="B747" s="52" t="str">
        <f t="shared" si="70"/>
        <v/>
      </c>
      <c r="C747" s="58">
        <f t="shared" si="72"/>
        <v>9</v>
      </c>
      <c r="D747" s="58" t="str">
        <f t="shared" si="73"/>
        <v>D</v>
      </c>
      <c r="E747" s="59">
        <v>2</v>
      </c>
      <c r="F747" s="59">
        <v>15</v>
      </c>
      <c r="G747" s="59"/>
      <c r="H747" s="59">
        <v>28</v>
      </c>
      <c r="I747" s="59">
        <v>39</v>
      </c>
      <c r="J747" s="59"/>
      <c r="K747" s="61">
        <v>9</v>
      </c>
      <c r="L747" t="s">
        <v>154</v>
      </c>
    </row>
    <row r="748" spans="1:13" ht="15.75" outlineLevel="1" thickBot="1" x14ac:dyDescent="0.3">
      <c r="A748" s="52">
        <f t="shared" si="71"/>
        <v>40</v>
      </c>
      <c r="B748" s="52" t="str">
        <f t="shared" si="70"/>
        <v/>
      </c>
      <c r="C748" s="58">
        <f t="shared" si="72"/>
        <v>10</v>
      </c>
      <c r="D748" s="58" t="str">
        <f t="shared" si="73"/>
        <v>D</v>
      </c>
      <c r="E748" s="59">
        <v>14</v>
      </c>
      <c r="F748" s="59">
        <v>37</v>
      </c>
      <c r="G748" s="59"/>
      <c r="H748" s="59">
        <v>24</v>
      </c>
      <c r="I748" s="59">
        <v>31</v>
      </c>
      <c r="J748" s="59"/>
      <c r="K748" s="61">
        <v>10</v>
      </c>
      <c r="L748" t="s">
        <v>154</v>
      </c>
    </row>
    <row r="749" spans="1:13" ht="15.75" outlineLevel="1" thickTop="1" x14ac:dyDescent="0.25">
      <c r="A749" s="64">
        <v>41</v>
      </c>
      <c r="B749" s="64" t="str">
        <f t="shared" si="70"/>
        <v/>
      </c>
      <c r="C749" s="62">
        <f t="shared" si="72"/>
        <v>1</v>
      </c>
      <c r="D749" s="62" t="str">
        <f t="shared" si="73"/>
        <v>A</v>
      </c>
      <c r="E749" s="63">
        <v>1</v>
      </c>
      <c r="F749" s="63">
        <v>2</v>
      </c>
      <c r="G749" s="63">
        <v>41</v>
      </c>
      <c r="H749" s="63">
        <v>3</v>
      </c>
      <c r="I749" s="63">
        <v>4</v>
      </c>
      <c r="J749" s="62"/>
      <c r="K749" s="61">
        <v>1</v>
      </c>
      <c r="L749" t="s">
        <v>151</v>
      </c>
      <c r="M749" s="186" t="s">
        <v>281</v>
      </c>
    </row>
    <row r="750" spans="1:13" outlineLevel="1" x14ac:dyDescent="0.25">
      <c r="A750" s="64">
        <f t="shared" si="71"/>
        <v>41</v>
      </c>
      <c r="B750" s="64" t="str">
        <f t="shared" si="70"/>
        <v/>
      </c>
      <c r="C750" s="62">
        <f t="shared" si="72"/>
        <v>2</v>
      </c>
      <c r="D750" s="62" t="str">
        <f t="shared" si="73"/>
        <v>A</v>
      </c>
      <c r="E750" s="63">
        <v>5</v>
      </c>
      <c r="F750" s="63">
        <v>6</v>
      </c>
      <c r="G750" s="63"/>
      <c r="H750" s="63">
        <v>7</v>
      </c>
      <c r="I750" s="63">
        <v>8</v>
      </c>
      <c r="J750" s="62"/>
      <c r="K750" s="61">
        <v>2</v>
      </c>
      <c r="L750" t="s">
        <v>151</v>
      </c>
    </row>
    <row r="751" spans="1:13" outlineLevel="1" x14ac:dyDescent="0.25">
      <c r="A751" s="64">
        <f t="shared" si="71"/>
        <v>41</v>
      </c>
      <c r="B751" s="64" t="str">
        <f t="shared" si="70"/>
        <v/>
      </c>
      <c r="C751" s="62">
        <f t="shared" si="72"/>
        <v>3</v>
      </c>
      <c r="D751" s="62" t="str">
        <f t="shared" si="73"/>
        <v>A</v>
      </c>
      <c r="E751" s="63">
        <v>9</v>
      </c>
      <c r="F751" s="63">
        <v>10</v>
      </c>
      <c r="G751" s="63"/>
      <c r="H751" s="63">
        <v>11</v>
      </c>
      <c r="I751" s="63">
        <v>12</v>
      </c>
      <c r="J751" s="62"/>
      <c r="K751" s="61">
        <v>3</v>
      </c>
      <c r="L751" t="s">
        <v>151</v>
      </c>
    </row>
    <row r="752" spans="1:13" outlineLevel="1" x14ac:dyDescent="0.25">
      <c r="A752" s="64">
        <f t="shared" si="71"/>
        <v>41</v>
      </c>
      <c r="B752" s="64" t="str">
        <f t="shared" si="70"/>
        <v/>
      </c>
      <c r="C752" s="62">
        <f t="shared" si="72"/>
        <v>4</v>
      </c>
      <c r="D752" s="62" t="str">
        <f t="shared" si="73"/>
        <v>A</v>
      </c>
      <c r="E752" s="63">
        <v>13</v>
      </c>
      <c r="F752" s="63">
        <v>14</v>
      </c>
      <c r="G752" s="63"/>
      <c r="H752" s="63">
        <v>15</v>
      </c>
      <c r="I752" s="63">
        <v>16</v>
      </c>
      <c r="J752" s="62"/>
      <c r="K752" s="61">
        <v>4</v>
      </c>
      <c r="L752" t="s">
        <v>151</v>
      </c>
    </row>
    <row r="753" spans="1:12" outlineLevel="1" x14ac:dyDescent="0.25">
      <c r="A753" s="64">
        <f t="shared" si="71"/>
        <v>41</v>
      </c>
      <c r="B753" s="64" t="str">
        <f t="shared" si="70"/>
        <v/>
      </c>
      <c r="C753" s="62">
        <f t="shared" si="72"/>
        <v>5</v>
      </c>
      <c r="D753" s="62" t="str">
        <f t="shared" si="73"/>
        <v>A</v>
      </c>
      <c r="E753" s="63">
        <v>17</v>
      </c>
      <c r="F753" s="63">
        <v>18</v>
      </c>
      <c r="G753" s="63"/>
      <c r="H753" s="63">
        <v>19</v>
      </c>
      <c r="I753" s="63">
        <v>20</v>
      </c>
      <c r="J753" s="62"/>
      <c r="K753" s="61">
        <v>5</v>
      </c>
      <c r="L753" t="s">
        <v>151</v>
      </c>
    </row>
    <row r="754" spans="1:12" outlineLevel="1" x14ac:dyDescent="0.25">
      <c r="A754" s="64">
        <f t="shared" si="71"/>
        <v>41</v>
      </c>
      <c r="B754" s="64" t="str">
        <f t="shared" si="70"/>
        <v/>
      </c>
      <c r="C754" s="62">
        <f t="shared" si="72"/>
        <v>6</v>
      </c>
      <c r="D754" s="62" t="str">
        <f t="shared" si="73"/>
        <v>A</v>
      </c>
      <c r="E754" s="63">
        <v>21</v>
      </c>
      <c r="F754" s="63">
        <v>22</v>
      </c>
      <c r="G754" s="63"/>
      <c r="H754" s="63">
        <v>23</v>
      </c>
      <c r="I754" s="63">
        <v>24</v>
      </c>
      <c r="J754" s="62"/>
      <c r="K754" s="61">
        <v>6</v>
      </c>
      <c r="L754" t="s">
        <v>151</v>
      </c>
    </row>
    <row r="755" spans="1:12" outlineLevel="1" x14ac:dyDescent="0.25">
      <c r="A755" s="64">
        <f t="shared" si="71"/>
        <v>41</v>
      </c>
      <c r="B755" s="64" t="str">
        <f t="shared" si="70"/>
        <v/>
      </c>
      <c r="C755" s="62">
        <f t="shared" si="72"/>
        <v>7</v>
      </c>
      <c r="D755" s="62" t="str">
        <f t="shared" si="73"/>
        <v>A</v>
      </c>
      <c r="E755" s="63">
        <v>25</v>
      </c>
      <c r="F755" s="63">
        <v>26</v>
      </c>
      <c r="G755" s="63"/>
      <c r="H755" s="63">
        <v>27</v>
      </c>
      <c r="I755" s="63">
        <v>28</v>
      </c>
      <c r="J755" s="62"/>
      <c r="K755" s="61">
        <v>7</v>
      </c>
      <c r="L755" t="s">
        <v>151</v>
      </c>
    </row>
    <row r="756" spans="1:12" outlineLevel="1" x14ac:dyDescent="0.25">
      <c r="A756" s="64">
        <f t="shared" si="71"/>
        <v>41</v>
      </c>
      <c r="B756" s="64" t="str">
        <f t="shared" si="70"/>
        <v/>
      </c>
      <c r="C756" s="62">
        <f t="shared" si="72"/>
        <v>8</v>
      </c>
      <c r="D756" s="62" t="str">
        <f t="shared" si="73"/>
        <v>A</v>
      </c>
      <c r="E756" s="63">
        <v>29</v>
      </c>
      <c r="F756" s="63">
        <v>30</v>
      </c>
      <c r="G756" s="63"/>
      <c r="H756" s="63">
        <v>31</v>
      </c>
      <c r="I756" s="63">
        <v>32</v>
      </c>
      <c r="J756" s="62"/>
      <c r="K756" s="61">
        <v>8</v>
      </c>
      <c r="L756" t="s">
        <v>151</v>
      </c>
    </row>
    <row r="757" spans="1:12" outlineLevel="1" x14ac:dyDescent="0.25">
      <c r="A757" s="64">
        <f t="shared" si="71"/>
        <v>41</v>
      </c>
      <c r="B757" s="64" t="str">
        <f t="shared" si="70"/>
        <v/>
      </c>
      <c r="C757" s="62">
        <f t="shared" si="72"/>
        <v>9</v>
      </c>
      <c r="D757" s="62" t="str">
        <f t="shared" si="73"/>
        <v>A</v>
      </c>
      <c r="E757" s="63">
        <v>33</v>
      </c>
      <c r="F757" s="63">
        <v>34</v>
      </c>
      <c r="G757" s="63"/>
      <c r="H757" s="63">
        <v>35</v>
      </c>
      <c r="I757" s="63">
        <v>36</v>
      </c>
      <c r="J757" s="62"/>
      <c r="K757" s="61">
        <v>9</v>
      </c>
      <c r="L757" t="s">
        <v>151</v>
      </c>
    </row>
    <row r="758" spans="1:12" outlineLevel="1" x14ac:dyDescent="0.25">
      <c r="A758" s="64">
        <f t="shared" si="71"/>
        <v>41</v>
      </c>
      <c r="B758" s="64" t="str">
        <f t="shared" si="70"/>
        <v/>
      </c>
      <c r="C758" s="62">
        <f t="shared" si="72"/>
        <v>10</v>
      </c>
      <c r="D758" s="62" t="str">
        <f t="shared" si="73"/>
        <v>A</v>
      </c>
      <c r="E758" s="63">
        <v>37</v>
      </c>
      <c r="F758" s="63">
        <v>38</v>
      </c>
      <c r="G758" s="63"/>
      <c r="H758" s="63">
        <v>39</v>
      </c>
      <c r="I758" s="63">
        <v>40</v>
      </c>
      <c r="J758" s="62"/>
      <c r="K758" s="61">
        <v>10</v>
      </c>
      <c r="L758" t="s">
        <v>151</v>
      </c>
    </row>
    <row r="759" spans="1:12" outlineLevel="1" x14ac:dyDescent="0.25">
      <c r="A759" s="64">
        <f t="shared" si="71"/>
        <v>41</v>
      </c>
      <c r="B759" s="64" t="str">
        <f t="shared" si="70"/>
        <v/>
      </c>
      <c r="C759" s="62">
        <f t="shared" si="72"/>
        <v>1</v>
      </c>
      <c r="D759" s="62" t="str">
        <f t="shared" si="73"/>
        <v>B</v>
      </c>
      <c r="E759" s="63">
        <v>24</v>
      </c>
      <c r="F759" s="63">
        <v>27</v>
      </c>
      <c r="G759" s="63">
        <v>29</v>
      </c>
      <c r="H759" s="63">
        <v>2</v>
      </c>
      <c r="I759" s="63">
        <v>38</v>
      </c>
      <c r="J759" s="62"/>
      <c r="K759" s="61">
        <v>1</v>
      </c>
      <c r="L759" t="s">
        <v>152</v>
      </c>
    </row>
    <row r="760" spans="1:12" outlineLevel="1" x14ac:dyDescent="0.25">
      <c r="A760" s="64">
        <f t="shared" si="71"/>
        <v>41</v>
      </c>
      <c r="B760" s="64" t="str">
        <f t="shared" si="70"/>
        <v/>
      </c>
      <c r="C760" s="62">
        <f t="shared" si="72"/>
        <v>2</v>
      </c>
      <c r="D760" s="62" t="str">
        <f t="shared" si="73"/>
        <v>B</v>
      </c>
      <c r="E760" s="63">
        <v>9</v>
      </c>
      <c r="F760" s="63">
        <v>40</v>
      </c>
      <c r="G760" s="63"/>
      <c r="H760" s="63">
        <v>13</v>
      </c>
      <c r="I760" s="63">
        <v>22</v>
      </c>
      <c r="J760" s="62"/>
      <c r="K760" s="61">
        <v>2</v>
      </c>
      <c r="L760" t="s">
        <v>152</v>
      </c>
    </row>
    <row r="761" spans="1:12" outlineLevel="1" x14ac:dyDescent="0.25">
      <c r="A761" s="64">
        <f t="shared" si="71"/>
        <v>41</v>
      </c>
      <c r="B761" s="64" t="str">
        <f t="shared" si="70"/>
        <v/>
      </c>
      <c r="C761" s="62">
        <f t="shared" si="72"/>
        <v>3</v>
      </c>
      <c r="D761" s="62" t="str">
        <f t="shared" si="73"/>
        <v>B</v>
      </c>
      <c r="E761" s="63">
        <v>1</v>
      </c>
      <c r="F761" s="63">
        <v>36</v>
      </c>
      <c r="G761" s="63"/>
      <c r="H761" s="63">
        <v>12</v>
      </c>
      <c r="I761" s="63">
        <v>39</v>
      </c>
      <c r="J761" s="62"/>
      <c r="K761" s="61">
        <v>3</v>
      </c>
      <c r="L761" t="s">
        <v>152</v>
      </c>
    </row>
    <row r="762" spans="1:12" outlineLevel="1" x14ac:dyDescent="0.25">
      <c r="A762" s="64">
        <f t="shared" si="71"/>
        <v>41</v>
      </c>
      <c r="B762" s="64" t="str">
        <f t="shared" si="70"/>
        <v/>
      </c>
      <c r="C762" s="62">
        <f t="shared" si="72"/>
        <v>4</v>
      </c>
      <c r="D762" s="62" t="str">
        <f t="shared" si="73"/>
        <v>B</v>
      </c>
      <c r="E762" s="63">
        <v>3</v>
      </c>
      <c r="F762" s="63">
        <v>30</v>
      </c>
      <c r="G762" s="63"/>
      <c r="H762" s="63">
        <v>10</v>
      </c>
      <c r="I762" s="63">
        <v>23</v>
      </c>
      <c r="J762" s="62"/>
      <c r="K762" s="61">
        <v>4</v>
      </c>
      <c r="L762" t="s">
        <v>152</v>
      </c>
    </row>
    <row r="763" spans="1:12" outlineLevel="1" x14ac:dyDescent="0.25">
      <c r="A763" s="64">
        <f t="shared" si="71"/>
        <v>41</v>
      </c>
      <c r="B763" s="64" t="str">
        <f t="shared" si="70"/>
        <v/>
      </c>
      <c r="C763" s="62">
        <f t="shared" si="72"/>
        <v>5</v>
      </c>
      <c r="D763" s="62" t="str">
        <f t="shared" si="73"/>
        <v>B</v>
      </c>
      <c r="E763" s="63">
        <v>16</v>
      </c>
      <c r="F763" s="63">
        <v>17</v>
      </c>
      <c r="G763" s="63"/>
      <c r="H763" s="63">
        <v>6</v>
      </c>
      <c r="I763" s="63">
        <v>33</v>
      </c>
      <c r="J763" s="62"/>
      <c r="K763" s="61">
        <v>5</v>
      </c>
      <c r="L763" t="s">
        <v>152</v>
      </c>
    </row>
    <row r="764" spans="1:12" outlineLevel="1" x14ac:dyDescent="0.25">
      <c r="A764" s="64">
        <f t="shared" si="71"/>
        <v>41</v>
      </c>
      <c r="B764" s="64" t="str">
        <f t="shared" si="70"/>
        <v/>
      </c>
      <c r="C764" s="62">
        <f t="shared" si="72"/>
        <v>6</v>
      </c>
      <c r="D764" s="62" t="str">
        <f t="shared" si="73"/>
        <v>B</v>
      </c>
      <c r="E764" s="63">
        <v>21</v>
      </c>
      <c r="F764" s="63">
        <v>26</v>
      </c>
      <c r="G764" s="63"/>
      <c r="H764" s="63">
        <v>11</v>
      </c>
      <c r="I764" s="63">
        <v>14</v>
      </c>
      <c r="J764" s="62"/>
      <c r="K764" s="61">
        <v>6</v>
      </c>
      <c r="L764" t="s">
        <v>152</v>
      </c>
    </row>
    <row r="765" spans="1:12" outlineLevel="1" x14ac:dyDescent="0.25">
      <c r="A765" s="64">
        <f t="shared" si="71"/>
        <v>41</v>
      </c>
      <c r="B765" s="64" t="str">
        <f t="shared" si="70"/>
        <v/>
      </c>
      <c r="C765" s="62">
        <f t="shared" si="72"/>
        <v>7</v>
      </c>
      <c r="D765" s="62" t="str">
        <f t="shared" si="73"/>
        <v>B</v>
      </c>
      <c r="E765" s="63">
        <v>19</v>
      </c>
      <c r="F765" s="63">
        <v>34</v>
      </c>
      <c r="G765" s="63"/>
      <c r="H765" s="63">
        <v>8</v>
      </c>
      <c r="I765" s="63">
        <v>37</v>
      </c>
      <c r="J765" s="62"/>
      <c r="K765" s="61">
        <v>7</v>
      </c>
      <c r="L765" t="s">
        <v>152</v>
      </c>
    </row>
    <row r="766" spans="1:12" outlineLevel="1" x14ac:dyDescent="0.25">
      <c r="A766" s="64">
        <f t="shared" si="71"/>
        <v>41</v>
      </c>
      <c r="B766" s="64" t="str">
        <f t="shared" si="70"/>
        <v/>
      </c>
      <c r="C766" s="62">
        <f t="shared" si="72"/>
        <v>8</v>
      </c>
      <c r="D766" s="62" t="str">
        <f t="shared" si="73"/>
        <v>B</v>
      </c>
      <c r="E766" s="63">
        <v>4</v>
      </c>
      <c r="F766" s="63">
        <v>25</v>
      </c>
      <c r="G766" s="63"/>
      <c r="H766" s="63">
        <v>5</v>
      </c>
      <c r="I766" s="63">
        <v>32</v>
      </c>
      <c r="J766" s="62"/>
      <c r="K766" s="61">
        <v>8</v>
      </c>
      <c r="L766" t="s">
        <v>152</v>
      </c>
    </row>
    <row r="767" spans="1:12" outlineLevel="1" x14ac:dyDescent="0.25">
      <c r="A767" s="64">
        <f t="shared" si="71"/>
        <v>41</v>
      </c>
      <c r="B767" s="64" t="str">
        <f t="shared" si="70"/>
        <v/>
      </c>
      <c r="C767" s="62">
        <f t="shared" si="72"/>
        <v>9</v>
      </c>
      <c r="D767" s="62" t="str">
        <f t="shared" si="73"/>
        <v>B</v>
      </c>
      <c r="E767" s="63">
        <v>7</v>
      </c>
      <c r="F767" s="63">
        <v>20</v>
      </c>
      <c r="G767" s="63"/>
      <c r="H767" s="63">
        <v>15</v>
      </c>
      <c r="I767" s="63">
        <v>41</v>
      </c>
      <c r="J767" s="62"/>
      <c r="K767" s="61">
        <v>9</v>
      </c>
      <c r="L767" t="s">
        <v>152</v>
      </c>
    </row>
    <row r="768" spans="1:12" outlineLevel="1" x14ac:dyDescent="0.25">
      <c r="A768" s="64">
        <f t="shared" si="71"/>
        <v>41</v>
      </c>
      <c r="B768" s="64" t="str">
        <f t="shared" si="70"/>
        <v/>
      </c>
      <c r="C768" s="62">
        <f t="shared" si="72"/>
        <v>10</v>
      </c>
      <c r="D768" s="62" t="str">
        <f t="shared" si="73"/>
        <v>B</v>
      </c>
      <c r="E768" s="63">
        <v>18</v>
      </c>
      <c r="F768" s="63">
        <v>31</v>
      </c>
      <c r="G768" s="63"/>
      <c r="H768" s="63">
        <v>28</v>
      </c>
      <c r="I768" s="63">
        <v>35</v>
      </c>
      <c r="J768" s="62"/>
      <c r="K768" s="61">
        <v>10</v>
      </c>
      <c r="L768" t="s">
        <v>152</v>
      </c>
    </row>
    <row r="769" spans="1:12" outlineLevel="1" x14ac:dyDescent="0.25">
      <c r="A769" s="64">
        <f t="shared" si="71"/>
        <v>41</v>
      </c>
      <c r="B769" s="64" t="str">
        <f t="shared" si="70"/>
        <v/>
      </c>
      <c r="C769" s="62">
        <f t="shared" si="72"/>
        <v>1</v>
      </c>
      <c r="D769" s="62" t="str">
        <f t="shared" si="73"/>
        <v>C</v>
      </c>
      <c r="E769" s="63">
        <v>8</v>
      </c>
      <c r="F769" s="63">
        <v>11</v>
      </c>
      <c r="G769" s="63">
        <v>26</v>
      </c>
      <c r="H769" s="63">
        <v>15</v>
      </c>
      <c r="I769" s="63">
        <v>18</v>
      </c>
      <c r="J769" s="62"/>
      <c r="K769" s="61">
        <v>1</v>
      </c>
      <c r="L769" t="s">
        <v>153</v>
      </c>
    </row>
    <row r="770" spans="1:12" outlineLevel="1" x14ac:dyDescent="0.25">
      <c r="A770" s="64">
        <f t="shared" si="71"/>
        <v>41</v>
      </c>
      <c r="B770" s="64" t="str">
        <f t="shared" si="70"/>
        <v/>
      </c>
      <c r="C770" s="62">
        <f t="shared" si="72"/>
        <v>2</v>
      </c>
      <c r="D770" s="62" t="str">
        <f t="shared" si="73"/>
        <v>C</v>
      </c>
      <c r="E770" s="63">
        <v>12</v>
      </c>
      <c r="F770" s="63">
        <v>17</v>
      </c>
      <c r="G770" s="63"/>
      <c r="H770" s="63">
        <v>21</v>
      </c>
      <c r="I770" s="63">
        <v>34</v>
      </c>
      <c r="J770" s="62"/>
      <c r="K770" s="61">
        <v>2</v>
      </c>
      <c r="L770" t="s">
        <v>153</v>
      </c>
    </row>
    <row r="771" spans="1:12" outlineLevel="1" x14ac:dyDescent="0.25">
      <c r="A771" s="64">
        <f t="shared" si="71"/>
        <v>41</v>
      </c>
      <c r="B771" s="64" t="str">
        <f t="shared" si="70"/>
        <v/>
      </c>
      <c r="C771" s="62">
        <f t="shared" si="72"/>
        <v>3</v>
      </c>
      <c r="D771" s="62" t="str">
        <f t="shared" si="73"/>
        <v>C</v>
      </c>
      <c r="E771" s="63">
        <v>1</v>
      </c>
      <c r="F771" s="63">
        <v>30</v>
      </c>
      <c r="G771" s="63"/>
      <c r="H771" s="63">
        <v>20</v>
      </c>
      <c r="I771" s="63">
        <v>37</v>
      </c>
      <c r="J771" s="62"/>
      <c r="K771" s="61">
        <v>3</v>
      </c>
      <c r="L771" t="s">
        <v>153</v>
      </c>
    </row>
    <row r="772" spans="1:12" outlineLevel="1" x14ac:dyDescent="0.25">
      <c r="A772" s="64">
        <f t="shared" si="71"/>
        <v>41</v>
      </c>
      <c r="B772" s="64" t="str">
        <f t="shared" si="70"/>
        <v/>
      </c>
      <c r="C772" s="62">
        <f t="shared" si="72"/>
        <v>4</v>
      </c>
      <c r="D772" s="62" t="str">
        <f t="shared" si="73"/>
        <v>C</v>
      </c>
      <c r="E772" s="63">
        <v>3</v>
      </c>
      <c r="F772" s="63">
        <v>16</v>
      </c>
      <c r="G772" s="63"/>
      <c r="H772" s="63">
        <v>24</v>
      </c>
      <c r="I772" s="63">
        <v>39</v>
      </c>
      <c r="J772" s="62"/>
      <c r="K772" s="61">
        <v>4</v>
      </c>
      <c r="L772" t="s">
        <v>153</v>
      </c>
    </row>
    <row r="773" spans="1:12" outlineLevel="1" x14ac:dyDescent="0.25">
      <c r="A773" s="64">
        <f t="shared" si="71"/>
        <v>41</v>
      </c>
      <c r="B773" s="64" t="str">
        <f t="shared" ref="B773:B836" si="74">IF(A773&lt;&gt;$B$3,"",$B$3&amp;"-"&amp;D773&amp;"-"&amp;C773)</f>
        <v/>
      </c>
      <c r="C773" s="62">
        <f t="shared" si="72"/>
        <v>5</v>
      </c>
      <c r="D773" s="62" t="str">
        <f t="shared" si="73"/>
        <v>C</v>
      </c>
      <c r="E773" s="63">
        <v>9</v>
      </c>
      <c r="F773" s="63">
        <v>14</v>
      </c>
      <c r="G773" s="63"/>
      <c r="H773" s="63">
        <v>7</v>
      </c>
      <c r="I773" s="63">
        <v>28</v>
      </c>
      <c r="J773" s="62"/>
      <c r="K773" s="61">
        <v>5</v>
      </c>
      <c r="L773" t="s">
        <v>153</v>
      </c>
    </row>
    <row r="774" spans="1:12" outlineLevel="1" x14ac:dyDescent="0.25">
      <c r="A774" s="64">
        <f t="shared" ref="A774:A837" si="75">A773</f>
        <v>41</v>
      </c>
      <c r="B774" s="64" t="str">
        <f t="shared" si="74"/>
        <v/>
      </c>
      <c r="C774" s="62">
        <f t="shared" si="72"/>
        <v>6</v>
      </c>
      <c r="D774" s="62" t="str">
        <f t="shared" si="73"/>
        <v>C</v>
      </c>
      <c r="E774" s="63">
        <v>13</v>
      </c>
      <c r="F774" s="63">
        <v>36</v>
      </c>
      <c r="G774" s="63"/>
      <c r="H774" s="63">
        <v>23</v>
      </c>
      <c r="I774" s="63">
        <v>38</v>
      </c>
      <c r="J774" s="62"/>
      <c r="K774" s="61">
        <v>6</v>
      </c>
      <c r="L774" t="s">
        <v>153</v>
      </c>
    </row>
    <row r="775" spans="1:12" outlineLevel="1" x14ac:dyDescent="0.25">
      <c r="A775" s="64">
        <f t="shared" si="75"/>
        <v>41</v>
      </c>
      <c r="B775" s="64" t="str">
        <f t="shared" si="74"/>
        <v/>
      </c>
      <c r="C775" s="62">
        <f t="shared" si="72"/>
        <v>7</v>
      </c>
      <c r="D775" s="62" t="str">
        <f t="shared" si="73"/>
        <v>C</v>
      </c>
      <c r="E775" s="63">
        <v>19</v>
      </c>
      <c r="F775" s="63">
        <v>41</v>
      </c>
      <c r="G775" s="63"/>
      <c r="H775" s="63">
        <v>32</v>
      </c>
      <c r="I775" s="63">
        <v>35</v>
      </c>
      <c r="J775" s="62"/>
      <c r="K775" s="61">
        <v>7</v>
      </c>
      <c r="L775" t="s">
        <v>153</v>
      </c>
    </row>
    <row r="776" spans="1:12" outlineLevel="1" x14ac:dyDescent="0.25">
      <c r="A776" s="64">
        <f t="shared" si="75"/>
        <v>41</v>
      </c>
      <c r="B776" s="64" t="str">
        <f t="shared" si="74"/>
        <v/>
      </c>
      <c r="C776" s="62">
        <f t="shared" si="72"/>
        <v>8</v>
      </c>
      <c r="D776" s="62" t="str">
        <f t="shared" si="73"/>
        <v>C</v>
      </c>
      <c r="E776" s="63">
        <v>10</v>
      </c>
      <c r="F776" s="63">
        <v>25</v>
      </c>
      <c r="G776" s="63"/>
      <c r="H776" s="63">
        <v>6</v>
      </c>
      <c r="I776" s="63">
        <v>29</v>
      </c>
      <c r="J776" s="62"/>
      <c r="K776" s="61">
        <v>8</v>
      </c>
      <c r="L776" t="s">
        <v>153</v>
      </c>
    </row>
    <row r="777" spans="1:12" outlineLevel="1" x14ac:dyDescent="0.25">
      <c r="A777" s="64">
        <f t="shared" si="75"/>
        <v>41</v>
      </c>
      <c r="B777" s="64" t="str">
        <f t="shared" si="74"/>
        <v/>
      </c>
      <c r="C777" s="62">
        <f t="shared" si="72"/>
        <v>9</v>
      </c>
      <c r="D777" s="62" t="str">
        <f t="shared" si="73"/>
        <v>C</v>
      </c>
      <c r="E777" s="63">
        <v>2</v>
      </c>
      <c r="F777" s="63">
        <v>5</v>
      </c>
      <c r="G777" s="63"/>
      <c r="H777" s="63">
        <v>22</v>
      </c>
      <c r="I777" s="63">
        <v>33</v>
      </c>
      <c r="J777" s="62"/>
      <c r="K777" s="61">
        <v>9</v>
      </c>
      <c r="L777" t="s">
        <v>153</v>
      </c>
    </row>
    <row r="778" spans="1:12" outlineLevel="1" x14ac:dyDescent="0.25">
      <c r="A778" s="64">
        <f t="shared" si="75"/>
        <v>41</v>
      </c>
      <c r="B778" s="64" t="str">
        <f t="shared" si="74"/>
        <v/>
      </c>
      <c r="C778" s="62">
        <f t="shared" si="72"/>
        <v>10</v>
      </c>
      <c r="D778" s="62" t="str">
        <f t="shared" si="73"/>
        <v>C</v>
      </c>
      <c r="E778" s="63">
        <v>4</v>
      </c>
      <c r="F778" s="63">
        <v>27</v>
      </c>
      <c r="G778" s="63"/>
      <c r="H778" s="63">
        <v>31</v>
      </c>
      <c r="I778" s="63">
        <v>40</v>
      </c>
      <c r="J778" s="62"/>
      <c r="K778" s="61">
        <v>10</v>
      </c>
      <c r="L778" t="s">
        <v>153</v>
      </c>
    </row>
    <row r="779" spans="1:12" outlineLevel="1" x14ac:dyDescent="0.25">
      <c r="A779" s="64">
        <f t="shared" si="75"/>
        <v>41</v>
      </c>
      <c r="B779" s="64" t="str">
        <f t="shared" si="74"/>
        <v/>
      </c>
      <c r="C779" s="62">
        <f t="shared" si="72"/>
        <v>1</v>
      </c>
      <c r="D779" s="62" t="str">
        <f t="shared" si="73"/>
        <v>D</v>
      </c>
      <c r="E779" s="62">
        <v>19</v>
      </c>
      <c r="F779" s="62">
        <v>33</v>
      </c>
      <c r="G779" s="62">
        <v>36</v>
      </c>
      <c r="H779" s="62">
        <v>24</v>
      </c>
      <c r="I779" s="62">
        <v>25</v>
      </c>
      <c r="J779" s="62"/>
      <c r="K779" s="61">
        <v>1</v>
      </c>
      <c r="L779" t="s">
        <v>154</v>
      </c>
    </row>
    <row r="780" spans="1:12" outlineLevel="1" x14ac:dyDescent="0.25">
      <c r="A780" s="64">
        <f t="shared" si="75"/>
        <v>41</v>
      </c>
      <c r="B780" s="64" t="str">
        <f t="shared" si="74"/>
        <v/>
      </c>
      <c r="C780" s="62">
        <f t="shared" si="72"/>
        <v>2</v>
      </c>
      <c r="D780" s="62" t="str">
        <f t="shared" si="73"/>
        <v>D</v>
      </c>
      <c r="E780" s="62">
        <v>38</v>
      </c>
      <c r="F780" s="62">
        <v>41</v>
      </c>
      <c r="G780" s="62"/>
      <c r="H780" s="62">
        <v>23</v>
      </c>
      <c r="I780" s="62">
        <v>28</v>
      </c>
      <c r="J780" s="62"/>
      <c r="K780" s="61">
        <v>2</v>
      </c>
      <c r="L780" t="s">
        <v>154</v>
      </c>
    </row>
    <row r="781" spans="1:12" outlineLevel="1" x14ac:dyDescent="0.25">
      <c r="A781" s="64">
        <f t="shared" si="75"/>
        <v>41</v>
      </c>
      <c r="B781" s="64" t="str">
        <f t="shared" si="74"/>
        <v/>
      </c>
      <c r="C781" s="62">
        <f t="shared" si="72"/>
        <v>3</v>
      </c>
      <c r="D781" s="62" t="str">
        <f t="shared" si="73"/>
        <v>D</v>
      </c>
      <c r="E781" s="62">
        <v>1</v>
      </c>
      <c r="F781" s="62">
        <v>18</v>
      </c>
      <c r="G781" s="62"/>
      <c r="H781" s="62">
        <v>9</v>
      </c>
      <c r="I781" s="62">
        <v>16</v>
      </c>
      <c r="J781" s="62"/>
      <c r="K781" s="61">
        <v>3</v>
      </c>
      <c r="L781" t="s">
        <v>154</v>
      </c>
    </row>
    <row r="782" spans="1:12" outlineLevel="1" x14ac:dyDescent="0.25">
      <c r="A782" s="64">
        <f t="shared" si="75"/>
        <v>41</v>
      </c>
      <c r="B782" s="64" t="str">
        <f t="shared" si="74"/>
        <v/>
      </c>
      <c r="C782" s="62">
        <f t="shared" si="72"/>
        <v>4</v>
      </c>
      <c r="D782" s="62" t="str">
        <f t="shared" si="73"/>
        <v>D</v>
      </c>
      <c r="E782" s="62">
        <v>3</v>
      </c>
      <c r="F782" s="62">
        <v>32</v>
      </c>
      <c r="G782" s="62"/>
      <c r="H782" s="62">
        <v>17</v>
      </c>
      <c r="I782" s="62">
        <v>40</v>
      </c>
      <c r="J782" s="62"/>
      <c r="K782" s="61">
        <v>4</v>
      </c>
      <c r="L782" t="s">
        <v>154</v>
      </c>
    </row>
    <row r="783" spans="1:12" outlineLevel="1" x14ac:dyDescent="0.25">
      <c r="A783" s="64">
        <f t="shared" si="75"/>
        <v>41</v>
      </c>
      <c r="B783" s="64" t="str">
        <f t="shared" si="74"/>
        <v/>
      </c>
      <c r="C783" s="62">
        <f t="shared" si="72"/>
        <v>5</v>
      </c>
      <c r="D783" s="62" t="str">
        <f t="shared" si="73"/>
        <v>D</v>
      </c>
      <c r="E783" s="62">
        <v>4</v>
      </c>
      <c r="F783" s="62">
        <v>13</v>
      </c>
      <c r="G783" s="62"/>
      <c r="H783" s="62">
        <v>6</v>
      </c>
      <c r="I783" s="62">
        <v>21</v>
      </c>
      <c r="J783" s="62"/>
      <c r="K783" s="61">
        <v>5</v>
      </c>
      <c r="L783" t="s">
        <v>154</v>
      </c>
    </row>
    <row r="784" spans="1:12" outlineLevel="1" x14ac:dyDescent="0.25">
      <c r="A784" s="64">
        <f t="shared" si="75"/>
        <v>41</v>
      </c>
      <c r="B784" s="64" t="str">
        <f t="shared" si="74"/>
        <v/>
      </c>
      <c r="C784" s="62">
        <f t="shared" si="72"/>
        <v>6</v>
      </c>
      <c r="D784" s="62" t="str">
        <f t="shared" si="73"/>
        <v>D</v>
      </c>
      <c r="E784" s="62">
        <v>5</v>
      </c>
      <c r="F784" s="62">
        <v>14</v>
      </c>
      <c r="G784" s="62"/>
      <c r="H784" s="62">
        <v>27</v>
      </c>
      <c r="I784" s="62">
        <v>34</v>
      </c>
      <c r="J784" s="62"/>
      <c r="K784" s="61">
        <v>6</v>
      </c>
      <c r="L784" t="s">
        <v>154</v>
      </c>
    </row>
    <row r="785" spans="1:13" outlineLevel="1" x14ac:dyDescent="0.25">
      <c r="A785" s="64">
        <f t="shared" si="75"/>
        <v>41</v>
      </c>
      <c r="B785" s="64" t="str">
        <f t="shared" si="74"/>
        <v/>
      </c>
      <c r="C785" s="62">
        <f t="shared" si="72"/>
        <v>7</v>
      </c>
      <c r="D785" s="62" t="str">
        <f t="shared" si="73"/>
        <v>D</v>
      </c>
      <c r="E785" s="62">
        <v>8</v>
      </c>
      <c r="F785" s="62">
        <v>29</v>
      </c>
      <c r="G785" s="62"/>
      <c r="H785" s="62">
        <v>11</v>
      </c>
      <c r="I785" s="62">
        <v>20</v>
      </c>
      <c r="J785" s="62"/>
      <c r="K785" s="61">
        <v>7</v>
      </c>
      <c r="L785" t="s">
        <v>154</v>
      </c>
    </row>
    <row r="786" spans="1:13" outlineLevel="1" x14ac:dyDescent="0.25">
      <c r="A786" s="64">
        <f t="shared" si="75"/>
        <v>41</v>
      </c>
      <c r="B786" s="64" t="str">
        <f t="shared" si="74"/>
        <v/>
      </c>
      <c r="C786" s="62">
        <f t="shared" si="72"/>
        <v>8</v>
      </c>
      <c r="D786" s="62" t="str">
        <f t="shared" si="73"/>
        <v>D</v>
      </c>
      <c r="E786" s="62">
        <v>7</v>
      </c>
      <c r="F786" s="62">
        <v>22</v>
      </c>
      <c r="G786" s="62"/>
      <c r="H786" s="62">
        <v>12</v>
      </c>
      <c r="I786" s="62">
        <v>35</v>
      </c>
      <c r="J786" s="62"/>
      <c r="K786" s="61">
        <v>8</v>
      </c>
      <c r="L786" t="s">
        <v>154</v>
      </c>
    </row>
    <row r="787" spans="1:13" outlineLevel="1" x14ac:dyDescent="0.25">
      <c r="A787" s="64">
        <f t="shared" si="75"/>
        <v>41</v>
      </c>
      <c r="B787" s="64" t="str">
        <f t="shared" si="74"/>
        <v/>
      </c>
      <c r="C787" s="62">
        <f t="shared" si="72"/>
        <v>9</v>
      </c>
      <c r="D787" s="62" t="str">
        <f t="shared" si="73"/>
        <v>D</v>
      </c>
      <c r="E787" s="62">
        <v>15</v>
      </c>
      <c r="F787" s="62">
        <v>30</v>
      </c>
      <c r="G787" s="62"/>
      <c r="H787" s="62">
        <v>2</v>
      </c>
      <c r="I787" s="62">
        <v>39</v>
      </c>
      <c r="J787" s="62"/>
      <c r="K787" s="61">
        <v>9</v>
      </c>
      <c r="L787" t="s">
        <v>154</v>
      </c>
    </row>
    <row r="788" spans="1:13" ht="15.75" outlineLevel="1" thickBot="1" x14ac:dyDescent="0.3">
      <c r="A788" s="64">
        <f t="shared" si="75"/>
        <v>41</v>
      </c>
      <c r="B788" s="64" t="str">
        <f t="shared" si="74"/>
        <v/>
      </c>
      <c r="C788" s="62">
        <f t="shared" si="72"/>
        <v>10</v>
      </c>
      <c r="D788" s="62" t="str">
        <f t="shared" si="73"/>
        <v>D</v>
      </c>
      <c r="E788" s="62">
        <v>10</v>
      </c>
      <c r="F788" s="62">
        <v>37</v>
      </c>
      <c r="G788" s="62"/>
      <c r="H788" s="62">
        <v>26</v>
      </c>
      <c r="I788" s="62">
        <v>31</v>
      </c>
      <c r="J788" s="62"/>
      <c r="K788" s="61">
        <v>10</v>
      </c>
      <c r="L788" t="s">
        <v>154</v>
      </c>
    </row>
    <row r="789" spans="1:13" ht="15.75" outlineLevel="1" thickTop="1" x14ac:dyDescent="0.25">
      <c r="A789" s="52">
        <v>42</v>
      </c>
      <c r="B789" s="52" t="str">
        <f t="shared" si="74"/>
        <v/>
      </c>
      <c r="C789" s="58">
        <f t="shared" si="72"/>
        <v>1</v>
      </c>
      <c r="D789" s="58" t="str">
        <f t="shared" si="73"/>
        <v>A</v>
      </c>
      <c r="E789" s="59">
        <v>1</v>
      </c>
      <c r="F789" s="59">
        <v>21</v>
      </c>
      <c r="G789" s="59">
        <v>41</v>
      </c>
      <c r="H789" s="59">
        <v>3</v>
      </c>
      <c r="I789" s="59">
        <v>4</v>
      </c>
      <c r="J789" s="59">
        <v>42</v>
      </c>
      <c r="K789" s="61">
        <v>1</v>
      </c>
      <c r="L789" t="s">
        <v>151</v>
      </c>
      <c r="M789" s="186" t="s">
        <v>281</v>
      </c>
    </row>
    <row r="790" spans="1:13" outlineLevel="1" x14ac:dyDescent="0.25">
      <c r="A790" s="52">
        <f t="shared" si="75"/>
        <v>42</v>
      </c>
      <c r="B790" s="52" t="str">
        <f t="shared" si="74"/>
        <v/>
      </c>
      <c r="C790" s="58">
        <f t="shared" si="72"/>
        <v>2</v>
      </c>
      <c r="D790" s="58" t="str">
        <f t="shared" si="73"/>
        <v>A</v>
      </c>
      <c r="E790" s="59">
        <v>5</v>
      </c>
      <c r="F790" s="59">
        <v>6</v>
      </c>
      <c r="G790" s="59"/>
      <c r="H790" s="59">
        <v>7</v>
      </c>
      <c r="I790" s="59">
        <v>8</v>
      </c>
      <c r="J790" s="59"/>
      <c r="K790" s="61">
        <v>2</v>
      </c>
      <c r="L790" t="s">
        <v>151</v>
      </c>
    </row>
    <row r="791" spans="1:13" outlineLevel="1" x14ac:dyDescent="0.25">
      <c r="A791" s="52">
        <f t="shared" si="75"/>
        <v>42</v>
      </c>
      <c r="B791" s="52" t="str">
        <f t="shared" si="74"/>
        <v/>
      </c>
      <c r="C791" s="58">
        <f t="shared" si="72"/>
        <v>3</v>
      </c>
      <c r="D791" s="58" t="str">
        <f t="shared" si="73"/>
        <v>A</v>
      </c>
      <c r="E791" s="59">
        <v>9</v>
      </c>
      <c r="F791" s="59">
        <v>10</v>
      </c>
      <c r="G791" s="59"/>
      <c r="H791" s="59">
        <v>11</v>
      </c>
      <c r="I791" s="59">
        <v>12</v>
      </c>
      <c r="J791" s="59"/>
      <c r="K791" s="61">
        <v>3</v>
      </c>
      <c r="L791" t="s">
        <v>151</v>
      </c>
    </row>
    <row r="792" spans="1:13" outlineLevel="1" x14ac:dyDescent="0.25">
      <c r="A792" s="52">
        <f t="shared" si="75"/>
        <v>42</v>
      </c>
      <c r="B792" s="52" t="str">
        <f t="shared" si="74"/>
        <v/>
      </c>
      <c r="C792" s="58">
        <f t="shared" si="72"/>
        <v>4</v>
      </c>
      <c r="D792" s="58" t="str">
        <f t="shared" si="73"/>
        <v>A</v>
      </c>
      <c r="E792" s="59">
        <v>13</v>
      </c>
      <c r="F792" s="59">
        <v>14</v>
      </c>
      <c r="G792" s="59"/>
      <c r="H792" s="59">
        <v>15</v>
      </c>
      <c r="I792" s="59">
        <v>16</v>
      </c>
      <c r="J792" s="59"/>
      <c r="K792" s="61">
        <v>4</v>
      </c>
      <c r="L792" t="s">
        <v>151</v>
      </c>
    </row>
    <row r="793" spans="1:13" outlineLevel="1" x14ac:dyDescent="0.25">
      <c r="A793" s="52">
        <f t="shared" si="75"/>
        <v>42</v>
      </c>
      <c r="B793" s="52" t="str">
        <f t="shared" si="74"/>
        <v/>
      </c>
      <c r="C793" s="58">
        <f t="shared" si="72"/>
        <v>5</v>
      </c>
      <c r="D793" s="58" t="str">
        <f t="shared" si="73"/>
        <v>A</v>
      </c>
      <c r="E793" s="59">
        <v>17</v>
      </c>
      <c r="F793" s="59">
        <v>18</v>
      </c>
      <c r="G793" s="59"/>
      <c r="H793" s="59">
        <v>19</v>
      </c>
      <c r="I793" s="59">
        <v>20</v>
      </c>
      <c r="J793" s="59"/>
      <c r="K793" s="61">
        <v>5</v>
      </c>
      <c r="L793" t="s">
        <v>151</v>
      </c>
    </row>
    <row r="794" spans="1:13" outlineLevel="1" x14ac:dyDescent="0.25">
      <c r="A794" s="52">
        <f t="shared" si="75"/>
        <v>42</v>
      </c>
      <c r="B794" s="52" t="str">
        <f t="shared" si="74"/>
        <v/>
      </c>
      <c r="C794" s="58">
        <f t="shared" si="72"/>
        <v>6</v>
      </c>
      <c r="D794" s="58" t="str">
        <f t="shared" si="73"/>
        <v>A</v>
      </c>
      <c r="E794" s="59">
        <v>2</v>
      </c>
      <c r="F794" s="59">
        <v>22</v>
      </c>
      <c r="G794" s="59"/>
      <c r="H794" s="59">
        <v>23</v>
      </c>
      <c r="I794" s="59">
        <v>24</v>
      </c>
      <c r="J794" s="59"/>
      <c r="K794" s="61">
        <v>6</v>
      </c>
      <c r="L794" t="s">
        <v>151</v>
      </c>
    </row>
    <row r="795" spans="1:13" outlineLevel="1" x14ac:dyDescent="0.25">
      <c r="A795" s="52">
        <f t="shared" si="75"/>
        <v>42</v>
      </c>
      <c r="B795" s="52" t="str">
        <f t="shared" si="74"/>
        <v/>
      </c>
      <c r="C795" s="58">
        <f t="shared" si="72"/>
        <v>7</v>
      </c>
      <c r="D795" s="58" t="str">
        <f t="shared" si="73"/>
        <v>A</v>
      </c>
      <c r="E795" s="59">
        <v>25</v>
      </c>
      <c r="F795" s="59">
        <v>26</v>
      </c>
      <c r="G795" s="59"/>
      <c r="H795" s="59">
        <v>27</v>
      </c>
      <c r="I795" s="59">
        <v>28</v>
      </c>
      <c r="J795" s="59"/>
      <c r="K795" s="61">
        <v>7</v>
      </c>
      <c r="L795" t="s">
        <v>151</v>
      </c>
    </row>
    <row r="796" spans="1:13" outlineLevel="1" x14ac:dyDescent="0.25">
      <c r="A796" s="52">
        <f t="shared" si="75"/>
        <v>42</v>
      </c>
      <c r="B796" s="52" t="str">
        <f t="shared" si="74"/>
        <v/>
      </c>
      <c r="C796" s="58">
        <f t="shared" si="72"/>
        <v>8</v>
      </c>
      <c r="D796" s="58" t="str">
        <f t="shared" si="73"/>
        <v>A</v>
      </c>
      <c r="E796" s="59">
        <v>29</v>
      </c>
      <c r="F796" s="59">
        <v>30</v>
      </c>
      <c r="G796" s="59"/>
      <c r="H796" s="59">
        <v>31</v>
      </c>
      <c r="I796" s="59">
        <v>32</v>
      </c>
      <c r="J796" s="59"/>
      <c r="K796" s="61">
        <v>8</v>
      </c>
      <c r="L796" t="s">
        <v>151</v>
      </c>
    </row>
    <row r="797" spans="1:13" outlineLevel="1" x14ac:dyDescent="0.25">
      <c r="A797" s="52">
        <f t="shared" si="75"/>
        <v>42</v>
      </c>
      <c r="B797" s="52" t="str">
        <f t="shared" si="74"/>
        <v/>
      </c>
      <c r="C797" s="58">
        <f t="shared" si="72"/>
        <v>9</v>
      </c>
      <c r="D797" s="58" t="str">
        <f t="shared" si="73"/>
        <v>A</v>
      </c>
      <c r="E797" s="59">
        <v>33</v>
      </c>
      <c r="F797" s="59">
        <v>34</v>
      </c>
      <c r="G797" s="59"/>
      <c r="H797" s="59">
        <v>35</v>
      </c>
      <c r="I797" s="59">
        <v>36</v>
      </c>
      <c r="J797" s="59"/>
      <c r="K797" s="61">
        <v>9</v>
      </c>
      <c r="L797" t="s">
        <v>151</v>
      </c>
    </row>
    <row r="798" spans="1:13" outlineLevel="1" x14ac:dyDescent="0.25">
      <c r="A798" s="52">
        <f t="shared" si="75"/>
        <v>42</v>
      </c>
      <c r="B798" s="52" t="str">
        <f t="shared" si="74"/>
        <v/>
      </c>
      <c r="C798" s="58">
        <f t="shared" si="72"/>
        <v>10</v>
      </c>
      <c r="D798" s="58" t="str">
        <f t="shared" si="73"/>
        <v>A</v>
      </c>
      <c r="E798" s="59">
        <v>37</v>
      </c>
      <c r="F798" s="59">
        <v>38</v>
      </c>
      <c r="G798" s="59"/>
      <c r="H798" s="59">
        <v>39</v>
      </c>
      <c r="I798" s="59">
        <v>40</v>
      </c>
      <c r="J798" s="59"/>
      <c r="K798" s="61">
        <v>10</v>
      </c>
      <c r="L798" t="s">
        <v>151</v>
      </c>
    </row>
    <row r="799" spans="1:13" outlineLevel="1" x14ac:dyDescent="0.25">
      <c r="A799" s="52">
        <f t="shared" si="75"/>
        <v>42</v>
      </c>
      <c r="B799" s="52" t="str">
        <f t="shared" si="74"/>
        <v/>
      </c>
      <c r="C799" s="58">
        <f t="shared" si="72"/>
        <v>1</v>
      </c>
      <c r="D799" s="58" t="str">
        <f t="shared" si="73"/>
        <v>B</v>
      </c>
      <c r="E799" s="59">
        <v>24</v>
      </c>
      <c r="F799" s="59">
        <v>27</v>
      </c>
      <c r="G799" s="59">
        <v>29</v>
      </c>
      <c r="H799" s="59">
        <v>2</v>
      </c>
      <c r="I799" s="59">
        <v>35</v>
      </c>
      <c r="J799" s="59">
        <v>38</v>
      </c>
      <c r="K799" s="61">
        <v>1</v>
      </c>
      <c r="L799" t="s">
        <v>152</v>
      </c>
    </row>
    <row r="800" spans="1:13" outlineLevel="1" x14ac:dyDescent="0.25">
      <c r="A800" s="52">
        <f t="shared" si="75"/>
        <v>42</v>
      </c>
      <c r="B800" s="52" t="str">
        <f t="shared" si="74"/>
        <v/>
      </c>
      <c r="C800" s="58">
        <f t="shared" si="72"/>
        <v>2</v>
      </c>
      <c r="D800" s="58" t="str">
        <f t="shared" si="73"/>
        <v>B</v>
      </c>
      <c r="E800" s="59">
        <v>9</v>
      </c>
      <c r="F800" s="59">
        <v>40</v>
      </c>
      <c r="G800" s="59"/>
      <c r="H800" s="59">
        <v>13</v>
      </c>
      <c r="I800" s="59">
        <v>22</v>
      </c>
      <c r="J800" s="59"/>
      <c r="K800" s="61">
        <v>2</v>
      </c>
      <c r="L800" t="s">
        <v>152</v>
      </c>
    </row>
    <row r="801" spans="1:12" outlineLevel="1" x14ac:dyDescent="0.25">
      <c r="A801" s="52">
        <f t="shared" si="75"/>
        <v>42</v>
      </c>
      <c r="B801" s="52" t="str">
        <f t="shared" si="74"/>
        <v/>
      </c>
      <c r="C801" s="58">
        <f t="shared" si="72"/>
        <v>3</v>
      </c>
      <c r="D801" s="58" t="str">
        <f t="shared" si="73"/>
        <v>B</v>
      </c>
      <c r="E801" s="59">
        <v>1</v>
      </c>
      <c r="F801" s="59">
        <v>36</v>
      </c>
      <c r="G801" s="59"/>
      <c r="H801" s="59">
        <v>12</v>
      </c>
      <c r="I801" s="59">
        <v>39</v>
      </c>
      <c r="J801" s="59"/>
      <c r="K801" s="61">
        <v>3</v>
      </c>
      <c r="L801" t="s">
        <v>152</v>
      </c>
    </row>
    <row r="802" spans="1:12" outlineLevel="1" x14ac:dyDescent="0.25">
      <c r="A802" s="52">
        <f t="shared" si="75"/>
        <v>42</v>
      </c>
      <c r="B802" s="52" t="str">
        <f t="shared" si="74"/>
        <v/>
      </c>
      <c r="C802" s="58">
        <f t="shared" si="72"/>
        <v>4</v>
      </c>
      <c r="D802" s="58" t="str">
        <f t="shared" si="73"/>
        <v>B</v>
      </c>
      <c r="E802" s="59">
        <v>3</v>
      </c>
      <c r="F802" s="59">
        <v>30</v>
      </c>
      <c r="G802" s="59"/>
      <c r="H802" s="59">
        <v>10</v>
      </c>
      <c r="I802" s="59">
        <v>23</v>
      </c>
      <c r="J802" s="59"/>
      <c r="K802" s="61">
        <v>4</v>
      </c>
      <c r="L802" t="s">
        <v>152</v>
      </c>
    </row>
    <row r="803" spans="1:12" outlineLevel="1" x14ac:dyDescent="0.25">
      <c r="A803" s="52">
        <f t="shared" si="75"/>
        <v>42</v>
      </c>
      <c r="B803" s="52" t="str">
        <f t="shared" si="74"/>
        <v/>
      </c>
      <c r="C803" s="58">
        <f t="shared" si="72"/>
        <v>5</v>
      </c>
      <c r="D803" s="58" t="str">
        <f t="shared" si="73"/>
        <v>B</v>
      </c>
      <c r="E803" s="59">
        <v>16</v>
      </c>
      <c r="F803" s="59">
        <v>17</v>
      </c>
      <c r="G803" s="59"/>
      <c r="H803" s="59">
        <v>6</v>
      </c>
      <c r="I803" s="59">
        <v>33</v>
      </c>
      <c r="J803" s="59"/>
      <c r="K803" s="61">
        <v>5</v>
      </c>
      <c r="L803" t="s">
        <v>152</v>
      </c>
    </row>
    <row r="804" spans="1:12" outlineLevel="1" x14ac:dyDescent="0.25">
      <c r="A804" s="52">
        <f t="shared" si="75"/>
        <v>42</v>
      </c>
      <c r="B804" s="52" t="str">
        <f t="shared" si="74"/>
        <v/>
      </c>
      <c r="C804" s="58">
        <f t="shared" si="72"/>
        <v>6</v>
      </c>
      <c r="D804" s="58" t="str">
        <f t="shared" si="73"/>
        <v>B</v>
      </c>
      <c r="E804" s="59">
        <v>21</v>
      </c>
      <c r="F804" s="59">
        <v>26</v>
      </c>
      <c r="G804" s="59"/>
      <c r="H804" s="59">
        <v>11</v>
      </c>
      <c r="I804" s="59">
        <v>14</v>
      </c>
      <c r="J804" s="59"/>
      <c r="K804" s="61">
        <v>6</v>
      </c>
      <c r="L804" t="s">
        <v>152</v>
      </c>
    </row>
    <row r="805" spans="1:12" outlineLevel="1" x14ac:dyDescent="0.25">
      <c r="A805" s="52">
        <f t="shared" si="75"/>
        <v>42</v>
      </c>
      <c r="B805" s="52" t="str">
        <f t="shared" si="74"/>
        <v/>
      </c>
      <c r="C805" s="58">
        <f t="shared" si="72"/>
        <v>7</v>
      </c>
      <c r="D805" s="58" t="str">
        <f t="shared" si="73"/>
        <v>B</v>
      </c>
      <c r="E805" s="59">
        <v>19</v>
      </c>
      <c r="F805" s="59">
        <v>34</v>
      </c>
      <c r="G805" s="59"/>
      <c r="H805" s="59">
        <v>8</v>
      </c>
      <c r="I805" s="59">
        <v>37</v>
      </c>
      <c r="J805" s="59"/>
      <c r="K805" s="61">
        <v>7</v>
      </c>
      <c r="L805" t="s">
        <v>152</v>
      </c>
    </row>
    <row r="806" spans="1:12" outlineLevel="1" x14ac:dyDescent="0.25">
      <c r="A806" s="52">
        <f t="shared" si="75"/>
        <v>42</v>
      </c>
      <c r="B806" s="52" t="str">
        <f t="shared" si="74"/>
        <v/>
      </c>
      <c r="C806" s="58">
        <f t="shared" ref="C806:C869" si="76">K806</f>
        <v>8</v>
      </c>
      <c r="D806" s="58" t="str">
        <f t="shared" ref="D806:D869" si="77">IF(C806="","",L806)</f>
        <v>B</v>
      </c>
      <c r="E806" s="59">
        <v>4</v>
      </c>
      <c r="F806" s="59">
        <v>25</v>
      </c>
      <c r="G806" s="59"/>
      <c r="H806" s="59">
        <v>5</v>
      </c>
      <c r="I806" s="59">
        <v>32</v>
      </c>
      <c r="J806" s="59"/>
      <c r="K806" s="61">
        <v>8</v>
      </c>
      <c r="L806" t="s">
        <v>152</v>
      </c>
    </row>
    <row r="807" spans="1:12" outlineLevel="1" x14ac:dyDescent="0.25">
      <c r="A807" s="52">
        <f t="shared" si="75"/>
        <v>42</v>
      </c>
      <c r="B807" s="52" t="str">
        <f t="shared" si="74"/>
        <v/>
      </c>
      <c r="C807" s="58">
        <f t="shared" si="76"/>
        <v>9</v>
      </c>
      <c r="D807" s="58" t="str">
        <f t="shared" si="77"/>
        <v>B</v>
      </c>
      <c r="E807" s="59">
        <v>7</v>
      </c>
      <c r="F807" s="59">
        <v>20</v>
      </c>
      <c r="G807" s="59"/>
      <c r="H807" s="59">
        <v>15</v>
      </c>
      <c r="I807" s="59">
        <v>41</v>
      </c>
      <c r="J807" s="59"/>
      <c r="K807" s="61">
        <v>9</v>
      </c>
      <c r="L807" t="s">
        <v>152</v>
      </c>
    </row>
    <row r="808" spans="1:12" outlineLevel="1" x14ac:dyDescent="0.25">
      <c r="A808" s="52">
        <f t="shared" si="75"/>
        <v>42</v>
      </c>
      <c r="B808" s="52" t="str">
        <f t="shared" si="74"/>
        <v/>
      </c>
      <c r="C808" s="58">
        <f t="shared" si="76"/>
        <v>10</v>
      </c>
      <c r="D808" s="58" t="str">
        <f t="shared" si="77"/>
        <v>B</v>
      </c>
      <c r="E808" s="59">
        <v>18</v>
      </c>
      <c r="F808" s="59">
        <v>31</v>
      </c>
      <c r="G808" s="59"/>
      <c r="H808" s="59">
        <v>28</v>
      </c>
      <c r="I808" s="59">
        <v>42</v>
      </c>
      <c r="J808" s="59"/>
      <c r="K808" s="61">
        <v>10</v>
      </c>
      <c r="L808" t="s">
        <v>152</v>
      </c>
    </row>
    <row r="809" spans="1:12" outlineLevel="1" x14ac:dyDescent="0.25">
      <c r="A809" s="52">
        <f t="shared" si="75"/>
        <v>42</v>
      </c>
      <c r="B809" s="52" t="str">
        <f t="shared" si="74"/>
        <v/>
      </c>
      <c r="C809" s="58">
        <f t="shared" si="76"/>
        <v>1</v>
      </c>
      <c r="D809" s="58" t="str">
        <f t="shared" si="77"/>
        <v>C</v>
      </c>
      <c r="E809" s="59">
        <v>8</v>
      </c>
      <c r="F809" s="59">
        <v>11</v>
      </c>
      <c r="G809" s="59">
        <v>26</v>
      </c>
      <c r="H809" s="59">
        <v>15</v>
      </c>
      <c r="I809" s="59">
        <v>18</v>
      </c>
      <c r="J809" s="59">
        <v>31</v>
      </c>
      <c r="K809" s="61">
        <v>1</v>
      </c>
      <c r="L809" t="s">
        <v>153</v>
      </c>
    </row>
    <row r="810" spans="1:12" outlineLevel="1" x14ac:dyDescent="0.25">
      <c r="A810" s="52">
        <f t="shared" si="75"/>
        <v>42</v>
      </c>
      <c r="B810" s="52" t="str">
        <f t="shared" si="74"/>
        <v/>
      </c>
      <c r="C810" s="58">
        <f t="shared" si="76"/>
        <v>2</v>
      </c>
      <c r="D810" s="58" t="str">
        <f t="shared" si="77"/>
        <v>C</v>
      </c>
      <c r="E810" s="59">
        <v>12</v>
      </c>
      <c r="F810" s="59">
        <v>17</v>
      </c>
      <c r="G810" s="59"/>
      <c r="H810" s="59">
        <v>21</v>
      </c>
      <c r="I810" s="59">
        <v>34</v>
      </c>
      <c r="J810" s="59"/>
      <c r="K810" s="61">
        <v>2</v>
      </c>
      <c r="L810" t="s">
        <v>153</v>
      </c>
    </row>
    <row r="811" spans="1:12" outlineLevel="1" x14ac:dyDescent="0.25">
      <c r="A811" s="52">
        <f t="shared" si="75"/>
        <v>42</v>
      </c>
      <c r="B811" s="52" t="str">
        <f t="shared" si="74"/>
        <v/>
      </c>
      <c r="C811" s="58">
        <f t="shared" si="76"/>
        <v>3</v>
      </c>
      <c r="D811" s="58" t="str">
        <f t="shared" si="77"/>
        <v>C</v>
      </c>
      <c r="E811" s="59">
        <v>1</v>
      </c>
      <c r="F811" s="59">
        <v>30</v>
      </c>
      <c r="G811" s="59"/>
      <c r="H811" s="59">
        <v>20</v>
      </c>
      <c r="I811" s="59">
        <v>37</v>
      </c>
      <c r="J811" s="59"/>
      <c r="K811" s="61">
        <v>3</v>
      </c>
      <c r="L811" t="s">
        <v>153</v>
      </c>
    </row>
    <row r="812" spans="1:12" outlineLevel="1" x14ac:dyDescent="0.25">
      <c r="A812" s="52">
        <f t="shared" si="75"/>
        <v>42</v>
      </c>
      <c r="B812" s="52" t="str">
        <f t="shared" si="74"/>
        <v/>
      </c>
      <c r="C812" s="58">
        <f t="shared" si="76"/>
        <v>4</v>
      </c>
      <c r="D812" s="58" t="str">
        <f t="shared" si="77"/>
        <v>C</v>
      </c>
      <c r="E812" s="59">
        <v>3</v>
      </c>
      <c r="F812" s="59">
        <v>16</v>
      </c>
      <c r="G812" s="59"/>
      <c r="H812" s="59">
        <v>24</v>
      </c>
      <c r="I812" s="59">
        <v>39</v>
      </c>
      <c r="J812" s="59"/>
      <c r="K812" s="61">
        <v>4</v>
      </c>
      <c r="L812" t="s">
        <v>153</v>
      </c>
    </row>
    <row r="813" spans="1:12" outlineLevel="1" x14ac:dyDescent="0.25">
      <c r="A813" s="52">
        <f t="shared" si="75"/>
        <v>42</v>
      </c>
      <c r="B813" s="52" t="str">
        <f t="shared" si="74"/>
        <v/>
      </c>
      <c r="C813" s="58">
        <f t="shared" si="76"/>
        <v>5</v>
      </c>
      <c r="D813" s="58" t="str">
        <f t="shared" si="77"/>
        <v>C</v>
      </c>
      <c r="E813" s="59">
        <v>9</v>
      </c>
      <c r="F813" s="59">
        <v>14</v>
      </c>
      <c r="G813" s="59"/>
      <c r="H813" s="59">
        <v>7</v>
      </c>
      <c r="I813" s="59">
        <v>28</v>
      </c>
      <c r="J813" s="59"/>
      <c r="K813" s="61">
        <v>5</v>
      </c>
      <c r="L813" t="s">
        <v>153</v>
      </c>
    </row>
    <row r="814" spans="1:12" outlineLevel="1" x14ac:dyDescent="0.25">
      <c r="A814" s="52">
        <f t="shared" si="75"/>
        <v>42</v>
      </c>
      <c r="B814" s="52" t="str">
        <f t="shared" si="74"/>
        <v/>
      </c>
      <c r="C814" s="58">
        <f t="shared" si="76"/>
        <v>6</v>
      </c>
      <c r="D814" s="58" t="str">
        <f t="shared" si="77"/>
        <v>C</v>
      </c>
      <c r="E814" s="59">
        <v>13</v>
      </c>
      <c r="F814" s="59">
        <v>36</v>
      </c>
      <c r="G814" s="59"/>
      <c r="H814" s="59">
        <v>23</v>
      </c>
      <c r="I814" s="59">
        <v>38</v>
      </c>
      <c r="J814" s="59"/>
      <c r="K814" s="61">
        <v>6</v>
      </c>
      <c r="L814" t="s">
        <v>153</v>
      </c>
    </row>
    <row r="815" spans="1:12" outlineLevel="1" x14ac:dyDescent="0.25">
      <c r="A815" s="52">
        <f t="shared" si="75"/>
        <v>42</v>
      </c>
      <c r="B815" s="52" t="str">
        <f t="shared" si="74"/>
        <v/>
      </c>
      <c r="C815" s="58">
        <f t="shared" si="76"/>
        <v>7</v>
      </c>
      <c r="D815" s="58" t="str">
        <f t="shared" si="77"/>
        <v>C</v>
      </c>
      <c r="E815" s="59">
        <v>19</v>
      </c>
      <c r="F815" s="59">
        <v>41</v>
      </c>
      <c r="G815" s="59"/>
      <c r="H815" s="59">
        <v>32</v>
      </c>
      <c r="I815" s="59">
        <v>35</v>
      </c>
      <c r="J815" s="59"/>
      <c r="K815" s="61">
        <v>7</v>
      </c>
      <c r="L815" t="s">
        <v>153</v>
      </c>
    </row>
    <row r="816" spans="1:12" outlineLevel="1" x14ac:dyDescent="0.25">
      <c r="A816" s="52">
        <f t="shared" si="75"/>
        <v>42</v>
      </c>
      <c r="B816" s="52" t="str">
        <f t="shared" si="74"/>
        <v/>
      </c>
      <c r="C816" s="58">
        <f t="shared" si="76"/>
        <v>8</v>
      </c>
      <c r="D816" s="58" t="str">
        <f t="shared" si="77"/>
        <v>C</v>
      </c>
      <c r="E816" s="59">
        <v>10</v>
      </c>
      <c r="F816" s="59">
        <v>25</v>
      </c>
      <c r="G816" s="59"/>
      <c r="H816" s="59">
        <v>6</v>
      </c>
      <c r="I816" s="59">
        <v>29</v>
      </c>
      <c r="J816" s="59"/>
      <c r="K816" s="61">
        <v>8</v>
      </c>
      <c r="L816" t="s">
        <v>153</v>
      </c>
    </row>
    <row r="817" spans="1:13" outlineLevel="1" x14ac:dyDescent="0.25">
      <c r="A817" s="52">
        <f t="shared" si="75"/>
        <v>42</v>
      </c>
      <c r="B817" s="52" t="str">
        <f t="shared" si="74"/>
        <v/>
      </c>
      <c r="C817" s="58">
        <f t="shared" si="76"/>
        <v>9</v>
      </c>
      <c r="D817" s="58" t="str">
        <f t="shared" si="77"/>
        <v>C</v>
      </c>
      <c r="E817" s="59">
        <v>2</v>
      </c>
      <c r="F817" s="59">
        <v>5</v>
      </c>
      <c r="G817" s="59"/>
      <c r="H817" s="59">
        <v>22</v>
      </c>
      <c r="I817" s="59">
        <v>33</v>
      </c>
      <c r="J817" s="59"/>
      <c r="K817" s="61">
        <v>9</v>
      </c>
      <c r="L817" t="s">
        <v>153</v>
      </c>
    </row>
    <row r="818" spans="1:13" outlineLevel="1" x14ac:dyDescent="0.25">
      <c r="A818" s="52">
        <f t="shared" si="75"/>
        <v>42</v>
      </c>
      <c r="B818" s="52" t="str">
        <f t="shared" si="74"/>
        <v/>
      </c>
      <c r="C818" s="58">
        <f t="shared" si="76"/>
        <v>10</v>
      </c>
      <c r="D818" s="58" t="str">
        <f t="shared" si="77"/>
        <v>C</v>
      </c>
      <c r="E818" s="59">
        <v>4</v>
      </c>
      <c r="F818" s="59">
        <v>27</v>
      </c>
      <c r="G818" s="59"/>
      <c r="H818" s="59">
        <v>40</v>
      </c>
      <c r="I818" s="59">
        <v>42</v>
      </c>
      <c r="J818" s="59"/>
      <c r="K818" s="61">
        <v>10</v>
      </c>
      <c r="L818" t="s">
        <v>153</v>
      </c>
    </row>
    <row r="819" spans="1:13" outlineLevel="1" x14ac:dyDescent="0.25">
      <c r="A819" s="52">
        <f t="shared" si="75"/>
        <v>42</v>
      </c>
      <c r="B819" s="52" t="str">
        <f t="shared" si="74"/>
        <v/>
      </c>
      <c r="C819" s="58">
        <f t="shared" si="76"/>
        <v>1</v>
      </c>
      <c r="D819" s="58" t="str">
        <f t="shared" si="77"/>
        <v>D</v>
      </c>
      <c r="E819" s="58">
        <v>19</v>
      </c>
      <c r="F819" s="58">
        <v>33</v>
      </c>
      <c r="G819" s="58">
        <v>36</v>
      </c>
      <c r="H819" s="58">
        <v>23</v>
      </c>
      <c r="I819" s="58">
        <v>25</v>
      </c>
      <c r="J819" s="58">
        <v>39</v>
      </c>
      <c r="K819" s="61">
        <v>1</v>
      </c>
      <c r="L819" t="s">
        <v>154</v>
      </c>
    </row>
    <row r="820" spans="1:13" outlineLevel="1" x14ac:dyDescent="0.25">
      <c r="A820" s="52">
        <f t="shared" si="75"/>
        <v>42</v>
      </c>
      <c r="B820" s="52" t="str">
        <f t="shared" si="74"/>
        <v/>
      </c>
      <c r="C820" s="58">
        <f t="shared" si="76"/>
        <v>2</v>
      </c>
      <c r="D820" s="58" t="str">
        <f t="shared" si="77"/>
        <v>D</v>
      </c>
      <c r="E820" s="58">
        <v>38</v>
      </c>
      <c r="F820" s="58">
        <v>41</v>
      </c>
      <c r="G820" s="58"/>
      <c r="H820" s="58">
        <v>24</v>
      </c>
      <c r="I820" s="58">
        <v>28</v>
      </c>
      <c r="J820" s="58"/>
      <c r="K820" s="61">
        <v>2</v>
      </c>
      <c r="L820" t="s">
        <v>154</v>
      </c>
    </row>
    <row r="821" spans="1:13" outlineLevel="1" x14ac:dyDescent="0.25">
      <c r="A821" s="52">
        <f t="shared" si="75"/>
        <v>42</v>
      </c>
      <c r="B821" s="52" t="str">
        <f t="shared" si="74"/>
        <v/>
      </c>
      <c r="C821" s="58">
        <f t="shared" si="76"/>
        <v>3</v>
      </c>
      <c r="D821" s="58" t="str">
        <f t="shared" si="77"/>
        <v>D</v>
      </c>
      <c r="E821" s="58">
        <v>1</v>
      </c>
      <c r="F821" s="58">
        <v>18</v>
      </c>
      <c r="G821" s="58"/>
      <c r="H821" s="58">
        <v>9</v>
      </c>
      <c r="I821" s="58">
        <v>16</v>
      </c>
      <c r="J821" s="58"/>
      <c r="K821" s="61">
        <v>3</v>
      </c>
      <c r="L821" t="s">
        <v>154</v>
      </c>
    </row>
    <row r="822" spans="1:13" outlineLevel="1" x14ac:dyDescent="0.25">
      <c r="A822" s="52">
        <f t="shared" si="75"/>
        <v>42</v>
      </c>
      <c r="B822" s="52" t="str">
        <f t="shared" si="74"/>
        <v/>
      </c>
      <c r="C822" s="58">
        <f t="shared" si="76"/>
        <v>4</v>
      </c>
      <c r="D822" s="58" t="str">
        <f t="shared" si="77"/>
        <v>D</v>
      </c>
      <c r="E822" s="58">
        <v>3</v>
      </c>
      <c r="F822" s="58">
        <v>32</v>
      </c>
      <c r="G822" s="58"/>
      <c r="H822" s="58">
        <v>17</v>
      </c>
      <c r="I822" s="58">
        <v>40</v>
      </c>
      <c r="J822" s="58"/>
      <c r="K822" s="61">
        <v>4</v>
      </c>
      <c r="L822" t="s">
        <v>154</v>
      </c>
    </row>
    <row r="823" spans="1:13" outlineLevel="1" x14ac:dyDescent="0.25">
      <c r="A823" s="52">
        <f t="shared" si="75"/>
        <v>42</v>
      </c>
      <c r="B823" s="52" t="str">
        <f t="shared" si="74"/>
        <v/>
      </c>
      <c r="C823" s="58">
        <f t="shared" si="76"/>
        <v>5</v>
      </c>
      <c r="D823" s="58" t="str">
        <f t="shared" si="77"/>
        <v>D</v>
      </c>
      <c r="E823" s="58">
        <v>4</v>
      </c>
      <c r="F823" s="58">
        <v>13</v>
      </c>
      <c r="G823" s="58"/>
      <c r="H823" s="58">
        <v>6</v>
      </c>
      <c r="I823" s="58">
        <v>21</v>
      </c>
      <c r="J823" s="58"/>
      <c r="K823" s="61">
        <v>5</v>
      </c>
      <c r="L823" t="s">
        <v>154</v>
      </c>
    </row>
    <row r="824" spans="1:13" outlineLevel="1" x14ac:dyDescent="0.25">
      <c r="A824" s="52">
        <f t="shared" si="75"/>
        <v>42</v>
      </c>
      <c r="B824" s="52" t="str">
        <f t="shared" si="74"/>
        <v/>
      </c>
      <c r="C824" s="58">
        <f t="shared" si="76"/>
        <v>6</v>
      </c>
      <c r="D824" s="58" t="str">
        <f t="shared" si="77"/>
        <v>D</v>
      </c>
      <c r="E824" s="58">
        <v>5</v>
      </c>
      <c r="F824" s="58">
        <v>14</v>
      </c>
      <c r="G824" s="58"/>
      <c r="H824" s="58">
        <v>27</v>
      </c>
      <c r="I824" s="58">
        <v>34</v>
      </c>
      <c r="J824" s="58"/>
      <c r="K824" s="61">
        <v>6</v>
      </c>
      <c r="L824" t="s">
        <v>154</v>
      </c>
    </row>
    <row r="825" spans="1:13" outlineLevel="1" x14ac:dyDescent="0.25">
      <c r="A825" s="52">
        <f t="shared" si="75"/>
        <v>42</v>
      </c>
      <c r="B825" s="52" t="str">
        <f t="shared" si="74"/>
        <v/>
      </c>
      <c r="C825" s="58">
        <f t="shared" si="76"/>
        <v>7</v>
      </c>
      <c r="D825" s="58" t="str">
        <f t="shared" si="77"/>
        <v>D</v>
      </c>
      <c r="E825" s="58">
        <v>8</v>
      </c>
      <c r="F825" s="58">
        <v>29</v>
      </c>
      <c r="G825" s="58"/>
      <c r="H825" s="58">
        <v>11</v>
      </c>
      <c r="I825" s="58">
        <v>20</v>
      </c>
      <c r="J825" s="58"/>
      <c r="K825" s="61">
        <v>7</v>
      </c>
      <c r="L825" t="s">
        <v>154</v>
      </c>
    </row>
    <row r="826" spans="1:13" outlineLevel="1" x14ac:dyDescent="0.25">
      <c r="A826" s="52">
        <f t="shared" si="75"/>
        <v>42</v>
      </c>
      <c r="B826" s="52" t="str">
        <f t="shared" si="74"/>
        <v/>
      </c>
      <c r="C826" s="58">
        <f t="shared" si="76"/>
        <v>8</v>
      </c>
      <c r="D826" s="58" t="str">
        <f t="shared" si="77"/>
        <v>D</v>
      </c>
      <c r="E826" s="58">
        <v>7</v>
      </c>
      <c r="F826" s="58">
        <v>22</v>
      </c>
      <c r="G826" s="58"/>
      <c r="H826" s="58">
        <v>12</v>
      </c>
      <c r="I826" s="58">
        <v>35</v>
      </c>
      <c r="J826" s="58"/>
      <c r="K826" s="61">
        <v>8</v>
      </c>
      <c r="L826" t="s">
        <v>154</v>
      </c>
    </row>
    <row r="827" spans="1:13" outlineLevel="1" x14ac:dyDescent="0.25">
      <c r="A827" s="52">
        <f t="shared" si="75"/>
        <v>42</v>
      </c>
      <c r="B827" s="52" t="str">
        <f t="shared" si="74"/>
        <v/>
      </c>
      <c r="C827" s="58">
        <f t="shared" si="76"/>
        <v>9</v>
      </c>
      <c r="D827" s="58" t="str">
        <f t="shared" si="77"/>
        <v>D</v>
      </c>
      <c r="E827" s="58">
        <v>15</v>
      </c>
      <c r="F827" s="58">
        <v>30</v>
      </c>
      <c r="G827" s="58"/>
      <c r="H827" s="58">
        <v>2</v>
      </c>
      <c r="I827" s="58">
        <v>42</v>
      </c>
      <c r="J827" s="58"/>
      <c r="K827" s="61">
        <v>9</v>
      </c>
      <c r="L827" t="s">
        <v>154</v>
      </c>
    </row>
    <row r="828" spans="1:13" ht="15.75" outlineLevel="1" thickBot="1" x14ac:dyDescent="0.3">
      <c r="A828" s="52">
        <f t="shared" si="75"/>
        <v>42</v>
      </c>
      <c r="B828" s="52" t="str">
        <f t="shared" si="74"/>
        <v/>
      </c>
      <c r="C828" s="58">
        <f t="shared" si="76"/>
        <v>10</v>
      </c>
      <c r="D828" s="58" t="str">
        <f t="shared" si="77"/>
        <v>D</v>
      </c>
      <c r="E828" s="58">
        <v>10</v>
      </c>
      <c r="F828" s="58">
        <v>37</v>
      </c>
      <c r="G828" s="58"/>
      <c r="H828" s="58">
        <v>26</v>
      </c>
      <c r="I828" s="58">
        <v>31</v>
      </c>
      <c r="J828" s="58"/>
      <c r="K828" s="61">
        <v>10</v>
      </c>
      <c r="L828" t="s">
        <v>154</v>
      </c>
    </row>
    <row r="829" spans="1:13" ht="15.75" outlineLevel="1" thickTop="1" x14ac:dyDescent="0.25">
      <c r="A829" s="64">
        <v>43</v>
      </c>
      <c r="B829" s="64" t="str">
        <f t="shared" si="74"/>
        <v/>
      </c>
      <c r="C829" s="62">
        <f t="shared" si="76"/>
        <v>1</v>
      </c>
      <c r="D829" s="62" t="str">
        <f t="shared" si="77"/>
        <v>A</v>
      </c>
      <c r="E829" s="63">
        <v>1</v>
      </c>
      <c r="F829" s="63">
        <v>2</v>
      </c>
      <c r="G829" s="63">
        <v>41</v>
      </c>
      <c r="H829" s="63">
        <v>3</v>
      </c>
      <c r="I829" s="63">
        <v>4</v>
      </c>
      <c r="J829" s="63">
        <v>42</v>
      </c>
      <c r="K829" s="61">
        <v>1</v>
      </c>
      <c r="L829" t="s">
        <v>151</v>
      </c>
      <c r="M829" s="186" t="s">
        <v>281</v>
      </c>
    </row>
    <row r="830" spans="1:13" outlineLevel="1" x14ac:dyDescent="0.25">
      <c r="A830" s="64">
        <f t="shared" si="75"/>
        <v>43</v>
      </c>
      <c r="B830" s="64" t="str">
        <f t="shared" si="74"/>
        <v/>
      </c>
      <c r="C830" s="62">
        <f t="shared" si="76"/>
        <v>2</v>
      </c>
      <c r="D830" s="62" t="str">
        <f t="shared" si="77"/>
        <v>A</v>
      </c>
      <c r="E830" s="63">
        <v>5</v>
      </c>
      <c r="F830" s="63">
        <v>6</v>
      </c>
      <c r="G830" s="63">
        <v>43</v>
      </c>
      <c r="H830" s="63">
        <v>7</v>
      </c>
      <c r="I830" s="63">
        <v>8</v>
      </c>
      <c r="J830" s="63"/>
      <c r="K830" s="61">
        <v>2</v>
      </c>
      <c r="L830" t="s">
        <v>151</v>
      </c>
    </row>
    <row r="831" spans="1:13" outlineLevel="1" x14ac:dyDescent="0.25">
      <c r="A831" s="64">
        <f t="shared" si="75"/>
        <v>43</v>
      </c>
      <c r="B831" s="64" t="str">
        <f t="shared" si="74"/>
        <v/>
      </c>
      <c r="C831" s="62">
        <f t="shared" si="76"/>
        <v>3</v>
      </c>
      <c r="D831" s="62" t="str">
        <f t="shared" si="77"/>
        <v>A</v>
      </c>
      <c r="E831" s="63">
        <v>9</v>
      </c>
      <c r="F831" s="63">
        <v>10</v>
      </c>
      <c r="G831" s="63"/>
      <c r="H831" s="63">
        <v>11</v>
      </c>
      <c r="I831" s="63">
        <v>12</v>
      </c>
      <c r="J831" s="63"/>
      <c r="K831" s="61">
        <v>3</v>
      </c>
      <c r="L831" t="s">
        <v>151</v>
      </c>
    </row>
    <row r="832" spans="1:13" outlineLevel="1" x14ac:dyDescent="0.25">
      <c r="A832" s="64">
        <f t="shared" si="75"/>
        <v>43</v>
      </c>
      <c r="B832" s="64" t="str">
        <f t="shared" si="74"/>
        <v/>
      </c>
      <c r="C832" s="62">
        <f t="shared" si="76"/>
        <v>4</v>
      </c>
      <c r="D832" s="62" t="str">
        <f t="shared" si="77"/>
        <v>A</v>
      </c>
      <c r="E832" s="63">
        <v>13</v>
      </c>
      <c r="F832" s="63">
        <v>14</v>
      </c>
      <c r="G832" s="63"/>
      <c r="H832" s="63">
        <v>15</v>
      </c>
      <c r="I832" s="63">
        <v>16</v>
      </c>
      <c r="J832" s="63"/>
      <c r="K832" s="61">
        <v>4</v>
      </c>
      <c r="L832" t="s">
        <v>151</v>
      </c>
    </row>
    <row r="833" spans="1:12" outlineLevel="1" x14ac:dyDescent="0.25">
      <c r="A833" s="64">
        <f t="shared" si="75"/>
        <v>43</v>
      </c>
      <c r="B833" s="64" t="str">
        <f t="shared" si="74"/>
        <v/>
      </c>
      <c r="C833" s="62">
        <f t="shared" si="76"/>
        <v>5</v>
      </c>
      <c r="D833" s="62" t="str">
        <f t="shared" si="77"/>
        <v>A</v>
      </c>
      <c r="E833" s="63">
        <v>17</v>
      </c>
      <c r="F833" s="63">
        <v>18</v>
      </c>
      <c r="G833" s="63"/>
      <c r="H833" s="63">
        <v>19</v>
      </c>
      <c r="I833" s="63">
        <v>20</v>
      </c>
      <c r="J833" s="63"/>
      <c r="K833" s="61">
        <v>5</v>
      </c>
      <c r="L833" t="s">
        <v>151</v>
      </c>
    </row>
    <row r="834" spans="1:12" outlineLevel="1" x14ac:dyDescent="0.25">
      <c r="A834" s="64">
        <f t="shared" si="75"/>
        <v>43</v>
      </c>
      <c r="B834" s="64" t="str">
        <f t="shared" si="74"/>
        <v/>
      </c>
      <c r="C834" s="62">
        <f t="shared" si="76"/>
        <v>6</v>
      </c>
      <c r="D834" s="62" t="str">
        <f t="shared" si="77"/>
        <v>A</v>
      </c>
      <c r="E834" s="63">
        <v>21</v>
      </c>
      <c r="F834" s="63">
        <v>22</v>
      </c>
      <c r="G834" s="63"/>
      <c r="H834" s="63">
        <v>23</v>
      </c>
      <c r="I834" s="63">
        <v>24</v>
      </c>
      <c r="J834" s="63"/>
      <c r="K834" s="61">
        <v>6</v>
      </c>
      <c r="L834" t="s">
        <v>151</v>
      </c>
    </row>
    <row r="835" spans="1:12" outlineLevel="1" x14ac:dyDescent="0.25">
      <c r="A835" s="64">
        <f t="shared" si="75"/>
        <v>43</v>
      </c>
      <c r="B835" s="64" t="str">
        <f t="shared" si="74"/>
        <v/>
      </c>
      <c r="C835" s="62">
        <f t="shared" si="76"/>
        <v>7</v>
      </c>
      <c r="D835" s="62" t="str">
        <f t="shared" si="77"/>
        <v>A</v>
      </c>
      <c r="E835" s="63">
        <v>25</v>
      </c>
      <c r="F835" s="63">
        <v>26</v>
      </c>
      <c r="G835" s="63"/>
      <c r="H835" s="63">
        <v>27</v>
      </c>
      <c r="I835" s="63">
        <v>28</v>
      </c>
      <c r="J835" s="63"/>
      <c r="K835" s="61">
        <v>7</v>
      </c>
      <c r="L835" t="s">
        <v>151</v>
      </c>
    </row>
    <row r="836" spans="1:12" outlineLevel="1" x14ac:dyDescent="0.25">
      <c r="A836" s="64">
        <f t="shared" si="75"/>
        <v>43</v>
      </c>
      <c r="B836" s="64" t="str">
        <f t="shared" si="74"/>
        <v/>
      </c>
      <c r="C836" s="62">
        <f t="shared" si="76"/>
        <v>8</v>
      </c>
      <c r="D836" s="62" t="str">
        <f t="shared" si="77"/>
        <v>A</v>
      </c>
      <c r="E836" s="63">
        <v>29</v>
      </c>
      <c r="F836" s="63">
        <v>30</v>
      </c>
      <c r="G836" s="63"/>
      <c r="H836" s="63">
        <v>31</v>
      </c>
      <c r="I836" s="63">
        <v>32</v>
      </c>
      <c r="J836" s="63"/>
      <c r="K836" s="61">
        <v>8</v>
      </c>
      <c r="L836" t="s">
        <v>151</v>
      </c>
    </row>
    <row r="837" spans="1:12" outlineLevel="1" x14ac:dyDescent="0.25">
      <c r="A837" s="64">
        <f t="shared" si="75"/>
        <v>43</v>
      </c>
      <c r="B837" s="64" t="str">
        <f t="shared" ref="B837:B900" si="78">IF(A837&lt;&gt;$B$3,"",$B$3&amp;"-"&amp;D837&amp;"-"&amp;C837)</f>
        <v/>
      </c>
      <c r="C837" s="62">
        <f t="shared" si="76"/>
        <v>9</v>
      </c>
      <c r="D837" s="62" t="str">
        <f t="shared" si="77"/>
        <v>A</v>
      </c>
      <c r="E837" s="63">
        <v>33</v>
      </c>
      <c r="F837" s="63">
        <v>34</v>
      </c>
      <c r="G837" s="63"/>
      <c r="H837" s="63">
        <v>35</v>
      </c>
      <c r="I837" s="63">
        <v>36</v>
      </c>
      <c r="J837" s="63"/>
      <c r="K837" s="61">
        <v>9</v>
      </c>
      <c r="L837" t="s">
        <v>151</v>
      </c>
    </row>
    <row r="838" spans="1:12" outlineLevel="1" x14ac:dyDescent="0.25">
      <c r="A838" s="64">
        <f t="shared" ref="A838:A901" si="79">A837</f>
        <v>43</v>
      </c>
      <c r="B838" s="64" t="str">
        <f t="shared" si="78"/>
        <v/>
      </c>
      <c r="C838" s="62">
        <f t="shared" si="76"/>
        <v>10</v>
      </c>
      <c r="D838" s="62" t="str">
        <f t="shared" si="77"/>
        <v>A</v>
      </c>
      <c r="E838" s="63">
        <v>37</v>
      </c>
      <c r="F838" s="63">
        <v>38</v>
      </c>
      <c r="G838" s="63"/>
      <c r="H838" s="63">
        <v>39</v>
      </c>
      <c r="I838" s="63">
        <v>40</v>
      </c>
      <c r="J838" s="63"/>
      <c r="K838" s="61">
        <v>10</v>
      </c>
      <c r="L838" t="s">
        <v>151</v>
      </c>
    </row>
    <row r="839" spans="1:12" outlineLevel="1" x14ac:dyDescent="0.25">
      <c r="A839" s="64">
        <f t="shared" si="79"/>
        <v>43</v>
      </c>
      <c r="B839" s="64" t="str">
        <f t="shared" si="78"/>
        <v/>
      </c>
      <c r="C839" s="62">
        <f t="shared" si="76"/>
        <v>1</v>
      </c>
      <c r="D839" s="62" t="str">
        <f t="shared" si="77"/>
        <v>B</v>
      </c>
      <c r="E839" s="63">
        <v>24</v>
      </c>
      <c r="F839" s="63">
        <v>27</v>
      </c>
      <c r="G839" s="63">
        <v>29</v>
      </c>
      <c r="H839" s="63">
        <v>20</v>
      </c>
      <c r="I839" s="63">
        <v>35</v>
      </c>
      <c r="J839" s="63">
        <v>38</v>
      </c>
      <c r="K839" s="61">
        <v>1</v>
      </c>
      <c r="L839" t="s">
        <v>152</v>
      </c>
    </row>
    <row r="840" spans="1:12" outlineLevel="1" x14ac:dyDescent="0.25">
      <c r="A840" s="64">
        <f t="shared" si="79"/>
        <v>43</v>
      </c>
      <c r="B840" s="64" t="str">
        <f t="shared" si="78"/>
        <v/>
      </c>
      <c r="C840" s="62">
        <f t="shared" si="76"/>
        <v>2</v>
      </c>
      <c r="D840" s="62" t="str">
        <f t="shared" si="77"/>
        <v>B</v>
      </c>
      <c r="E840" s="63">
        <v>9</v>
      </c>
      <c r="F840" s="63">
        <v>40</v>
      </c>
      <c r="G840" s="63">
        <v>22</v>
      </c>
      <c r="H840" s="63">
        <v>13</v>
      </c>
      <c r="I840" s="63">
        <v>43</v>
      </c>
      <c r="J840" s="63"/>
      <c r="K840" s="61">
        <v>2</v>
      </c>
      <c r="L840" t="s">
        <v>152</v>
      </c>
    </row>
    <row r="841" spans="1:12" outlineLevel="1" x14ac:dyDescent="0.25">
      <c r="A841" s="64">
        <f t="shared" si="79"/>
        <v>43</v>
      </c>
      <c r="B841" s="64" t="str">
        <f t="shared" si="78"/>
        <v/>
      </c>
      <c r="C841" s="62">
        <f t="shared" si="76"/>
        <v>3</v>
      </c>
      <c r="D841" s="62" t="str">
        <f t="shared" si="77"/>
        <v>B</v>
      </c>
      <c r="E841" s="63">
        <v>1</v>
      </c>
      <c r="F841" s="63">
        <v>36</v>
      </c>
      <c r="G841" s="63"/>
      <c r="H841" s="63">
        <v>12</v>
      </c>
      <c r="I841" s="63">
        <v>39</v>
      </c>
      <c r="J841" s="63"/>
      <c r="K841" s="61">
        <v>3</v>
      </c>
      <c r="L841" t="s">
        <v>152</v>
      </c>
    </row>
    <row r="842" spans="1:12" outlineLevel="1" x14ac:dyDescent="0.25">
      <c r="A842" s="64">
        <f t="shared" si="79"/>
        <v>43</v>
      </c>
      <c r="B842" s="64" t="str">
        <f t="shared" si="78"/>
        <v/>
      </c>
      <c r="C842" s="62">
        <f t="shared" si="76"/>
        <v>4</v>
      </c>
      <c r="D842" s="62" t="str">
        <f t="shared" si="77"/>
        <v>B</v>
      </c>
      <c r="E842" s="63">
        <v>3</v>
      </c>
      <c r="F842" s="63">
        <v>30</v>
      </c>
      <c r="G842" s="63"/>
      <c r="H842" s="63">
        <v>10</v>
      </c>
      <c r="I842" s="63">
        <v>23</v>
      </c>
      <c r="J842" s="63"/>
      <c r="K842" s="61">
        <v>4</v>
      </c>
      <c r="L842" t="s">
        <v>152</v>
      </c>
    </row>
    <row r="843" spans="1:12" outlineLevel="1" x14ac:dyDescent="0.25">
      <c r="A843" s="64">
        <f t="shared" si="79"/>
        <v>43</v>
      </c>
      <c r="B843" s="64" t="str">
        <f t="shared" si="78"/>
        <v/>
      </c>
      <c r="C843" s="62">
        <f t="shared" si="76"/>
        <v>5</v>
      </c>
      <c r="D843" s="62" t="str">
        <f t="shared" si="77"/>
        <v>B</v>
      </c>
      <c r="E843" s="63">
        <v>16</v>
      </c>
      <c r="F843" s="63">
        <v>17</v>
      </c>
      <c r="G843" s="63"/>
      <c r="H843" s="63">
        <v>6</v>
      </c>
      <c r="I843" s="63">
        <v>33</v>
      </c>
      <c r="J843" s="63"/>
      <c r="K843" s="61">
        <v>5</v>
      </c>
      <c r="L843" t="s">
        <v>152</v>
      </c>
    </row>
    <row r="844" spans="1:12" outlineLevel="1" x14ac:dyDescent="0.25">
      <c r="A844" s="64">
        <f t="shared" si="79"/>
        <v>43</v>
      </c>
      <c r="B844" s="64" t="str">
        <f t="shared" si="78"/>
        <v/>
      </c>
      <c r="C844" s="62">
        <f t="shared" si="76"/>
        <v>6</v>
      </c>
      <c r="D844" s="62" t="str">
        <f t="shared" si="77"/>
        <v>B</v>
      </c>
      <c r="E844" s="63">
        <v>21</v>
      </c>
      <c r="F844" s="63">
        <v>26</v>
      </c>
      <c r="G844" s="63"/>
      <c r="H844" s="63">
        <v>11</v>
      </c>
      <c r="I844" s="63">
        <v>14</v>
      </c>
      <c r="J844" s="63"/>
      <c r="K844" s="61">
        <v>6</v>
      </c>
      <c r="L844" t="s">
        <v>152</v>
      </c>
    </row>
    <row r="845" spans="1:12" outlineLevel="1" x14ac:dyDescent="0.25">
      <c r="A845" s="64">
        <f t="shared" si="79"/>
        <v>43</v>
      </c>
      <c r="B845" s="64" t="str">
        <f t="shared" si="78"/>
        <v/>
      </c>
      <c r="C845" s="62">
        <f t="shared" si="76"/>
        <v>7</v>
      </c>
      <c r="D845" s="62" t="str">
        <f t="shared" si="77"/>
        <v>B</v>
      </c>
      <c r="E845" s="63">
        <v>19</v>
      </c>
      <c r="F845" s="63">
        <v>34</v>
      </c>
      <c r="G845" s="63"/>
      <c r="H845" s="63">
        <v>8</v>
      </c>
      <c r="I845" s="63">
        <v>37</v>
      </c>
      <c r="J845" s="63"/>
      <c r="K845" s="61">
        <v>7</v>
      </c>
      <c r="L845" t="s">
        <v>152</v>
      </c>
    </row>
    <row r="846" spans="1:12" outlineLevel="1" x14ac:dyDescent="0.25">
      <c r="A846" s="64">
        <f t="shared" si="79"/>
        <v>43</v>
      </c>
      <c r="B846" s="64" t="str">
        <f t="shared" si="78"/>
        <v/>
      </c>
      <c r="C846" s="62">
        <f t="shared" si="76"/>
        <v>8</v>
      </c>
      <c r="D846" s="62" t="str">
        <f t="shared" si="77"/>
        <v>B</v>
      </c>
      <c r="E846" s="63">
        <v>4</v>
      </c>
      <c r="F846" s="63">
        <v>25</v>
      </c>
      <c r="G846" s="63"/>
      <c r="H846" s="63">
        <v>5</v>
      </c>
      <c r="I846" s="63">
        <v>32</v>
      </c>
      <c r="J846" s="63"/>
      <c r="K846" s="61">
        <v>8</v>
      </c>
      <c r="L846" t="s">
        <v>152</v>
      </c>
    </row>
    <row r="847" spans="1:12" outlineLevel="1" x14ac:dyDescent="0.25">
      <c r="A847" s="64">
        <f t="shared" si="79"/>
        <v>43</v>
      </c>
      <c r="B847" s="64" t="str">
        <f t="shared" si="78"/>
        <v/>
      </c>
      <c r="C847" s="62">
        <f t="shared" si="76"/>
        <v>9</v>
      </c>
      <c r="D847" s="62" t="str">
        <f t="shared" si="77"/>
        <v>B</v>
      </c>
      <c r="E847" s="63">
        <v>7</v>
      </c>
      <c r="F847" s="63">
        <v>2</v>
      </c>
      <c r="G847" s="63"/>
      <c r="H847" s="63">
        <v>15</v>
      </c>
      <c r="I847" s="63">
        <v>41</v>
      </c>
      <c r="J847" s="63"/>
      <c r="K847" s="61">
        <v>9</v>
      </c>
      <c r="L847" t="s">
        <v>152</v>
      </c>
    </row>
    <row r="848" spans="1:12" outlineLevel="1" x14ac:dyDescent="0.25">
      <c r="A848" s="64">
        <f t="shared" si="79"/>
        <v>43</v>
      </c>
      <c r="B848" s="64" t="str">
        <f t="shared" si="78"/>
        <v/>
      </c>
      <c r="C848" s="62">
        <f t="shared" si="76"/>
        <v>10</v>
      </c>
      <c r="D848" s="62" t="str">
        <f t="shared" si="77"/>
        <v>B</v>
      </c>
      <c r="E848" s="63">
        <v>18</v>
      </c>
      <c r="F848" s="63">
        <v>31</v>
      </c>
      <c r="G848" s="63"/>
      <c r="H848" s="63">
        <v>28</v>
      </c>
      <c r="I848" s="63">
        <v>42</v>
      </c>
      <c r="J848" s="63"/>
      <c r="K848" s="61">
        <v>10</v>
      </c>
      <c r="L848" t="s">
        <v>152</v>
      </c>
    </row>
    <row r="849" spans="1:12" outlineLevel="1" x14ac:dyDescent="0.25">
      <c r="A849" s="64">
        <f t="shared" si="79"/>
        <v>43</v>
      </c>
      <c r="B849" s="64" t="str">
        <f t="shared" si="78"/>
        <v/>
      </c>
      <c r="C849" s="62">
        <f t="shared" si="76"/>
        <v>1</v>
      </c>
      <c r="D849" s="62" t="str">
        <f t="shared" si="77"/>
        <v>C</v>
      </c>
      <c r="E849" s="63">
        <v>8</v>
      </c>
      <c r="F849" s="63">
        <v>11</v>
      </c>
      <c r="G849" s="63">
        <v>26</v>
      </c>
      <c r="H849" s="63">
        <v>15</v>
      </c>
      <c r="I849" s="63">
        <v>18</v>
      </c>
      <c r="J849" s="63">
        <v>31</v>
      </c>
      <c r="K849" s="61">
        <v>1</v>
      </c>
      <c r="L849" t="s">
        <v>153</v>
      </c>
    </row>
    <row r="850" spans="1:12" outlineLevel="1" x14ac:dyDescent="0.25">
      <c r="A850" s="64">
        <f t="shared" si="79"/>
        <v>43</v>
      </c>
      <c r="B850" s="64" t="str">
        <f t="shared" si="78"/>
        <v/>
      </c>
      <c r="C850" s="62">
        <f t="shared" si="76"/>
        <v>2</v>
      </c>
      <c r="D850" s="62" t="str">
        <f t="shared" si="77"/>
        <v>C</v>
      </c>
      <c r="E850" s="63">
        <v>12</v>
      </c>
      <c r="F850" s="63">
        <v>17</v>
      </c>
      <c r="G850" s="63">
        <v>21</v>
      </c>
      <c r="H850" s="63">
        <v>34</v>
      </c>
      <c r="I850" s="63">
        <v>43</v>
      </c>
      <c r="J850" s="63"/>
      <c r="K850" s="61">
        <v>2</v>
      </c>
      <c r="L850" t="s">
        <v>153</v>
      </c>
    </row>
    <row r="851" spans="1:12" outlineLevel="1" x14ac:dyDescent="0.25">
      <c r="A851" s="64">
        <f t="shared" si="79"/>
        <v>43</v>
      </c>
      <c r="B851" s="64" t="str">
        <f t="shared" si="78"/>
        <v/>
      </c>
      <c r="C851" s="62">
        <f t="shared" si="76"/>
        <v>3</v>
      </c>
      <c r="D851" s="62" t="str">
        <f t="shared" si="77"/>
        <v>C</v>
      </c>
      <c r="E851" s="63">
        <v>1</v>
      </c>
      <c r="F851" s="63">
        <v>30</v>
      </c>
      <c r="G851" s="63"/>
      <c r="H851" s="63">
        <v>20</v>
      </c>
      <c r="I851" s="63">
        <v>37</v>
      </c>
      <c r="J851" s="63"/>
      <c r="K851" s="61">
        <v>3</v>
      </c>
      <c r="L851" t="s">
        <v>153</v>
      </c>
    </row>
    <row r="852" spans="1:12" outlineLevel="1" x14ac:dyDescent="0.25">
      <c r="A852" s="64">
        <f t="shared" si="79"/>
        <v>43</v>
      </c>
      <c r="B852" s="64" t="str">
        <f t="shared" si="78"/>
        <v/>
      </c>
      <c r="C852" s="62">
        <f t="shared" si="76"/>
        <v>4</v>
      </c>
      <c r="D852" s="62" t="str">
        <f t="shared" si="77"/>
        <v>C</v>
      </c>
      <c r="E852" s="63">
        <v>3</v>
      </c>
      <c r="F852" s="63">
        <v>16</v>
      </c>
      <c r="G852" s="63"/>
      <c r="H852" s="63">
        <v>24</v>
      </c>
      <c r="I852" s="63">
        <v>39</v>
      </c>
      <c r="J852" s="63"/>
      <c r="K852" s="61">
        <v>4</v>
      </c>
      <c r="L852" t="s">
        <v>153</v>
      </c>
    </row>
    <row r="853" spans="1:12" outlineLevel="1" x14ac:dyDescent="0.25">
      <c r="A853" s="64">
        <f t="shared" si="79"/>
        <v>43</v>
      </c>
      <c r="B853" s="64" t="str">
        <f t="shared" si="78"/>
        <v/>
      </c>
      <c r="C853" s="62">
        <f t="shared" si="76"/>
        <v>5</v>
      </c>
      <c r="D853" s="62" t="str">
        <f t="shared" si="77"/>
        <v>C</v>
      </c>
      <c r="E853" s="63">
        <v>9</v>
      </c>
      <c r="F853" s="63">
        <v>14</v>
      </c>
      <c r="G853" s="63"/>
      <c r="H853" s="63">
        <v>7</v>
      </c>
      <c r="I853" s="63">
        <v>28</v>
      </c>
      <c r="J853" s="63"/>
      <c r="K853" s="61">
        <v>5</v>
      </c>
      <c r="L853" t="s">
        <v>153</v>
      </c>
    </row>
    <row r="854" spans="1:12" outlineLevel="1" x14ac:dyDescent="0.25">
      <c r="A854" s="64">
        <f t="shared" si="79"/>
        <v>43</v>
      </c>
      <c r="B854" s="64" t="str">
        <f t="shared" si="78"/>
        <v/>
      </c>
      <c r="C854" s="62">
        <f t="shared" si="76"/>
        <v>6</v>
      </c>
      <c r="D854" s="62" t="str">
        <f t="shared" si="77"/>
        <v>C</v>
      </c>
      <c r="E854" s="63">
        <v>13</v>
      </c>
      <c r="F854" s="63">
        <v>36</v>
      </c>
      <c r="G854" s="63"/>
      <c r="H854" s="63">
        <v>23</v>
      </c>
      <c r="I854" s="63">
        <v>38</v>
      </c>
      <c r="J854" s="63"/>
      <c r="K854" s="61">
        <v>6</v>
      </c>
      <c r="L854" t="s">
        <v>153</v>
      </c>
    </row>
    <row r="855" spans="1:12" outlineLevel="1" x14ac:dyDescent="0.25">
      <c r="A855" s="64">
        <f t="shared" si="79"/>
        <v>43</v>
      </c>
      <c r="B855" s="64" t="str">
        <f t="shared" si="78"/>
        <v/>
      </c>
      <c r="C855" s="62">
        <f t="shared" si="76"/>
        <v>7</v>
      </c>
      <c r="D855" s="62" t="str">
        <f t="shared" si="77"/>
        <v>C</v>
      </c>
      <c r="E855" s="63">
        <v>19</v>
      </c>
      <c r="F855" s="63">
        <v>41</v>
      </c>
      <c r="G855" s="63"/>
      <c r="H855" s="63">
        <v>32</v>
      </c>
      <c r="I855" s="63">
        <v>35</v>
      </c>
      <c r="J855" s="63"/>
      <c r="K855" s="61">
        <v>7</v>
      </c>
      <c r="L855" t="s">
        <v>153</v>
      </c>
    </row>
    <row r="856" spans="1:12" outlineLevel="1" x14ac:dyDescent="0.25">
      <c r="A856" s="64">
        <f t="shared" si="79"/>
        <v>43</v>
      </c>
      <c r="B856" s="64" t="str">
        <f t="shared" si="78"/>
        <v/>
      </c>
      <c r="C856" s="62">
        <f t="shared" si="76"/>
        <v>8</v>
      </c>
      <c r="D856" s="62" t="str">
        <f t="shared" si="77"/>
        <v>C</v>
      </c>
      <c r="E856" s="63">
        <v>10</v>
      </c>
      <c r="F856" s="63">
        <v>25</v>
      </c>
      <c r="G856" s="63"/>
      <c r="H856" s="63">
        <v>6</v>
      </c>
      <c r="I856" s="63">
        <v>29</v>
      </c>
      <c r="J856" s="63"/>
      <c r="K856" s="61">
        <v>8</v>
      </c>
      <c r="L856" t="s">
        <v>153</v>
      </c>
    </row>
    <row r="857" spans="1:12" outlineLevel="1" x14ac:dyDescent="0.25">
      <c r="A857" s="64">
        <f t="shared" si="79"/>
        <v>43</v>
      </c>
      <c r="B857" s="64" t="str">
        <f t="shared" si="78"/>
        <v/>
      </c>
      <c r="C857" s="62">
        <f t="shared" si="76"/>
        <v>9</v>
      </c>
      <c r="D857" s="62" t="str">
        <f t="shared" si="77"/>
        <v>C</v>
      </c>
      <c r="E857" s="63">
        <v>2</v>
      </c>
      <c r="F857" s="63">
        <v>5</v>
      </c>
      <c r="G857" s="63"/>
      <c r="H857" s="63">
        <v>22</v>
      </c>
      <c r="I857" s="63">
        <v>33</v>
      </c>
      <c r="J857" s="63"/>
      <c r="K857" s="61">
        <v>9</v>
      </c>
      <c r="L857" t="s">
        <v>153</v>
      </c>
    </row>
    <row r="858" spans="1:12" outlineLevel="1" x14ac:dyDescent="0.25">
      <c r="A858" s="64">
        <f t="shared" si="79"/>
        <v>43</v>
      </c>
      <c r="B858" s="64" t="str">
        <f t="shared" si="78"/>
        <v/>
      </c>
      <c r="C858" s="62">
        <f t="shared" si="76"/>
        <v>10</v>
      </c>
      <c r="D858" s="62" t="str">
        <f t="shared" si="77"/>
        <v>C</v>
      </c>
      <c r="E858" s="63">
        <v>4</v>
      </c>
      <c r="F858" s="63">
        <v>27</v>
      </c>
      <c r="G858" s="63"/>
      <c r="H858" s="63">
        <v>40</v>
      </c>
      <c r="I858" s="63">
        <v>42</v>
      </c>
      <c r="J858" s="63"/>
      <c r="K858" s="61">
        <v>10</v>
      </c>
      <c r="L858" t="s">
        <v>153</v>
      </c>
    </row>
    <row r="859" spans="1:12" outlineLevel="1" x14ac:dyDescent="0.25">
      <c r="A859" s="64">
        <f t="shared" si="79"/>
        <v>43</v>
      </c>
      <c r="B859" s="64" t="str">
        <f t="shared" si="78"/>
        <v/>
      </c>
      <c r="C859" s="62">
        <f t="shared" si="76"/>
        <v>1</v>
      </c>
      <c r="D859" s="62" t="str">
        <f t="shared" si="77"/>
        <v>D</v>
      </c>
      <c r="E859" s="62">
        <v>19</v>
      </c>
      <c r="F859" s="62">
        <v>33</v>
      </c>
      <c r="G859" s="62">
        <v>36</v>
      </c>
      <c r="H859" s="62">
        <v>23</v>
      </c>
      <c r="I859" s="62">
        <v>25</v>
      </c>
      <c r="J859" s="62">
        <v>39</v>
      </c>
      <c r="K859" s="61">
        <v>1</v>
      </c>
      <c r="L859" t="s">
        <v>154</v>
      </c>
    </row>
    <row r="860" spans="1:12" outlineLevel="1" x14ac:dyDescent="0.25">
      <c r="A860" s="64">
        <f t="shared" si="79"/>
        <v>43</v>
      </c>
      <c r="B860" s="64" t="str">
        <f t="shared" si="78"/>
        <v/>
      </c>
      <c r="C860" s="62">
        <f t="shared" si="76"/>
        <v>2</v>
      </c>
      <c r="D860" s="62" t="str">
        <f t="shared" si="77"/>
        <v>D</v>
      </c>
      <c r="E860" s="62">
        <v>28</v>
      </c>
      <c r="F860" s="62">
        <v>38</v>
      </c>
      <c r="G860" s="62">
        <v>41</v>
      </c>
      <c r="H860" s="62">
        <v>24</v>
      </c>
      <c r="I860" s="62">
        <v>43</v>
      </c>
      <c r="J860" s="62"/>
      <c r="K860" s="61">
        <v>2</v>
      </c>
      <c r="L860" t="s">
        <v>154</v>
      </c>
    </row>
    <row r="861" spans="1:12" outlineLevel="1" x14ac:dyDescent="0.25">
      <c r="A861" s="64">
        <f t="shared" si="79"/>
        <v>43</v>
      </c>
      <c r="B861" s="64" t="str">
        <f t="shared" si="78"/>
        <v/>
      </c>
      <c r="C861" s="62">
        <f t="shared" si="76"/>
        <v>3</v>
      </c>
      <c r="D861" s="62" t="str">
        <f t="shared" si="77"/>
        <v>D</v>
      </c>
      <c r="E861" s="62">
        <v>1</v>
      </c>
      <c r="F861" s="62">
        <v>18</v>
      </c>
      <c r="G861" s="62"/>
      <c r="H861" s="62">
        <v>9</v>
      </c>
      <c r="I861" s="62">
        <v>16</v>
      </c>
      <c r="J861" s="62"/>
      <c r="K861" s="61">
        <v>3</v>
      </c>
      <c r="L861" t="s">
        <v>154</v>
      </c>
    </row>
    <row r="862" spans="1:12" outlineLevel="1" x14ac:dyDescent="0.25">
      <c r="A862" s="64">
        <f t="shared" si="79"/>
        <v>43</v>
      </c>
      <c r="B862" s="64" t="str">
        <f t="shared" si="78"/>
        <v/>
      </c>
      <c r="C862" s="62">
        <f t="shared" si="76"/>
        <v>4</v>
      </c>
      <c r="D862" s="62" t="str">
        <f t="shared" si="77"/>
        <v>D</v>
      </c>
      <c r="E862" s="62">
        <v>3</v>
      </c>
      <c r="F862" s="62">
        <v>32</v>
      </c>
      <c r="G862" s="62"/>
      <c r="H862" s="62">
        <v>17</v>
      </c>
      <c r="I862" s="62">
        <v>40</v>
      </c>
      <c r="J862" s="62"/>
      <c r="K862" s="61">
        <v>4</v>
      </c>
      <c r="L862" t="s">
        <v>154</v>
      </c>
    </row>
    <row r="863" spans="1:12" outlineLevel="1" x14ac:dyDescent="0.25">
      <c r="A863" s="64">
        <f t="shared" si="79"/>
        <v>43</v>
      </c>
      <c r="B863" s="64" t="str">
        <f t="shared" si="78"/>
        <v/>
      </c>
      <c r="C863" s="62">
        <f t="shared" si="76"/>
        <v>5</v>
      </c>
      <c r="D863" s="62" t="str">
        <f t="shared" si="77"/>
        <v>D</v>
      </c>
      <c r="E863" s="62">
        <v>4</v>
      </c>
      <c r="F863" s="62">
        <v>13</v>
      </c>
      <c r="G863" s="62"/>
      <c r="H863" s="62">
        <v>6</v>
      </c>
      <c r="I863" s="62">
        <v>21</v>
      </c>
      <c r="J863" s="62"/>
      <c r="K863" s="61">
        <v>5</v>
      </c>
      <c r="L863" t="s">
        <v>154</v>
      </c>
    </row>
    <row r="864" spans="1:12" outlineLevel="1" x14ac:dyDescent="0.25">
      <c r="A864" s="64">
        <f t="shared" si="79"/>
        <v>43</v>
      </c>
      <c r="B864" s="64" t="str">
        <f t="shared" si="78"/>
        <v/>
      </c>
      <c r="C864" s="62">
        <f t="shared" si="76"/>
        <v>6</v>
      </c>
      <c r="D864" s="62" t="str">
        <f t="shared" si="77"/>
        <v>D</v>
      </c>
      <c r="E864" s="62">
        <v>5</v>
      </c>
      <c r="F864" s="62">
        <v>14</v>
      </c>
      <c r="G864" s="62"/>
      <c r="H864" s="62">
        <v>27</v>
      </c>
      <c r="I864" s="62">
        <v>34</v>
      </c>
      <c r="J864" s="62"/>
      <c r="K864" s="61">
        <v>6</v>
      </c>
      <c r="L864" t="s">
        <v>154</v>
      </c>
    </row>
    <row r="865" spans="1:13" outlineLevel="1" x14ac:dyDescent="0.25">
      <c r="A865" s="64">
        <f t="shared" si="79"/>
        <v>43</v>
      </c>
      <c r="B865" s="64" t="str">
        <f t="shared" si="78"/>
        <v/>
      </c>
      <c r="C865" s="62">
        <f t="shared" si="76"/>
        <v>7</v>
      </c>
      <c r="D865" s="62" t="str">
        <f t="shared" si="77"/>
        <v>D</v>
      </c>
      <c r="E865" s="62">
        <v>8</v>
      </c>
      <c r="F865" s="62">
        <v>29</v>
      </c>
      <c r="G865" s="62"/>
      <c r="H865" s="62">
        <v>11</v>
      </c>
      <c r="I865" s="62">
        <v>20</v>
      </c>
      <c r="J865" s="62"/>
      <c r="K865" s="61">
        <v>7</v>
      </c>
      <c r="L865" t="s">
        <v>154</v>
      </c>
    </row>
    <row r="866" spans="1:13" outlineLevel="1" x14ac:dyDescent="0.25">
      <c r="A866" s="64">
        <f t="shared" si="79"/>
        <v>43</v>
      </c>
      <c r="B866" s="64" t="str">
        <f t="shared" si="78"/>
        <v/>
      </c>
      <c r="C866" s="62">
        <f t="shared" si="76"/>
        <v>8</v>
      </c>
      <c r="D866" s="62" t="str">
        <f t="shared" si="77"/>
        <v>D</v>
      </c>
      <c r="E866" s="62">
        <v>7</v>
      </c>
      <c r="F866" s="62">
        <v>22</v>
      </c>
      <c r="G866" s="62"/>
      <c r="H866" s="62">
        <v>12</v>
      </c>
      <c r="I866" s="62">
        <v>35</v>
      </c>
      <c r="J866" s="62"/>
      <c r="K866" s="61">
        <v>8</v>
      </c>
      <c r="L866" t="s">
        <v>154</v>
      </c>
    </row>
    <row r="867" spans="1:13" outlineLevel="1" x14ac:dyDescent="0.25">
      <c r="A867" s="64">
        <f t="shared" si="79"/>
        <v>43</v>
      </c>
      <c r="B867" s="64" t="str">
        <f t="shared" si="78"/>
        <v/>
      </c>
      <c r="C867" s="62">
        <f t="shared" si="76"/>
        <v>9</v>
      </c>
      <c r="D867" s="62" t="str">
        <f t="shared" si="77"/>
        <v>D</v>
      </c>
      <c r="E867" s="62">
        <v>15</v>
      </c>
      <c r="F867" s="62">
        <v>30</v>
      </c>
      <c r="G867" s="62"/>
      <c r="H867" s="62">
        <v>2</v>
      </c>
      <c r="I867" s="62">
        <v>42</v>
      </c>
      <c r="J867" s="62"/>
      <c r="K867" s="61">
        <v>9</v>
      </c>
      <c r="L867" t="s">
        <v>154</v>
      </c>
    </row>
    <row r="868" spans="1:13" ht="15.75" outlineLevel="1" thickBot="1" x14ac:dyDescent="0.3">
      <c r="A868" s="64">
        <f t="shared" si="79"/>
        <v>43</v>
      </c>
      <c r="B868" s="64" t="str">
        <f t="shared" si="78"/>
        <v/>
      </c>
      <c r="C868" s="62">
        <f t="shared" si="76"/>
        <v>10</v>
      </c>
      <c r="D868" s="62" t="str">
        <f t="shared" si="77"/>
        <v>D</v>
      </c>
      <c r="E868" s="62">
        <v>10</v>
      </c>
      <c r="F868" s="62">
        <v>37</v>
      </c>
      <c r="G868" s="62"/>
      <c r="H868" s="62">
        <v>26</v>
      </c>
      <c r="I868" s="62">
        <v>31</v>
      </c>
      <c r="J868" s="62"/>
      <c r="K868" s="61">
        <v>10</v>
      </c>
      <c r="L868" t="s">
        <v>154</v>
      </c>
    </row>
    <row r="869" spans="1:13" ht="15.75" outlineLevel="1" thickTop="1" x14ac:dyDescent="0.25">
      <c r="A869" s="52">
        <v>44</v>
      </c>
      <c r="B869" s="52" t="str">
        <f t="shared" si="78"/>
        <v/>
      </c>
      <c r="C869" s="58">
        <f t="shared" si="76"/>
        <v>1</v>
      </c>
      <c r="D869" s="58" t="str">
        <f t="shared" si="77"/>
        <v>A</v>
      </c>
      <c r="E869" s="59">
        <v>1</v>
      </c>
      <c r="F869" s="59">
        <v>2</v>
      </c>
      <c r="G869" s="59">
        <v>41</v>
      </c>
      <c r="H869" s="59">
        <v>3</v>
      </c>
      <c r="I869" s="59">
        <v>4</v>
      </c>
      <c r="J869" s="59">
        <v>42</v>
      </c>
      <c r="K869" s="61">
        <v>1</v>
      </c>
      <c r="L869" t="s">
        <v>151</v>
      </c>
      <c r="M869" s="186" t="s">
        <v>281</v>
      </c>
    </row>
    <row r="870" spans="1:13" outlineLevel="1" x14ac:dyDescent="0.25">
      <c r="A870" s="52">
        <f t="shared" si="79"/>
        <v>44</v>
      </c>
      <c r="B870" s="52" t="str">
        <f t="shared" si="78"/>
        <v/>
      </c>
      <c r="C870" s="58">
        <f t="shared" ref="C870:C933" si="80">K870</f>
        <v>2</v>
      </c>
      <c r="D870" s="58" t="str">
        <f t="shared" ref="D870:D933" si="81">IF(C870="","",L870)</f>
        <v>A</v>
      </c>
      <c r="E870" s="59">
        <v>5</v>
      </c>
      <c r="F870" s="59">
        <v>6</v>
      </c>
      <c r="G870" s="59"/>
      <c r="H870" s="59">
        <v>7</v>
      </c>
      <c r="I870" s="59">
        <v>8</v>
      </c>
      <c r="J870" s="59"/>
      <c r="K870" s="61">
        <v>2</v>
      </c>
      <c r="L870" t="s">
        <v>151</v>
      </c>
    </row>
    <row r="871" spans="1:13" outlineLevel="1" x14ac:dyDescent="0.25">
      <c r="A871" s="52">
        <f t="shared" si="79"/>
        <v>44</v>
      </c>
      <c r="B871" s="52" t="str">
        <f t="shared" si="78"/>
        <v/>
      </c>
      <c r="C871" s="58">
        <f t="shared" si="80"/>
        <v>3</v>
      </c>
      <c r="D871" s="58" t="str">
        <f t="shared" si="81"/>
        <v>A</v>
      </c>
      <c r="E871" s="59">
        <v>9</v>
      </c>
      <c r="F871" s="59">
        <v>10</v>
      </c>
      <c r="G871" s="59"/>
      <c r="H871" s="59">
        <v>11</v>
      </c>
      <c r="I871" s="59">
        <v>12</v>
      </c>
      <c r="J871" s="59"/>
      <c r="K871" s="61">
        <v>3</v>
      </c>
      <c r="L871" t="s">
        <v>151</v>
      </c>
    </row>
    <row r="872" spans="1:13" outlineLevel="1" x14ac:dyDescent="0.25">
      <c r="A872" s="52">
        <f t="shared" si="79"/>
        <v>44</v>
      </c>
      <c r="B872" s="52" t="str">
        <f t="shared" si="78"/>
        <v/>
      </c>
      <c r="C872" s="58">
        <f t="shared" si="80"/>
        <v>4</v>
      </c>
      <c r="D872" s="58" t="str">
        <f t="shared" si="81"/>
        <v>A</v>
      </c>
      <c r="E872" s="59">
        <v>13</v>
      </c>
      <c r="F872" s="59">
        <v>14</v>
      </c>
      <c r="G872" s="59"/>
      <c r="H872" s="59">
        <v>15</v>
      </c>
      <c r="I872" s="59">
        <v>16</v>
      </c>
      <c r="J872" s="59"/>
      <c r="K872" s="61">
        <v>4</v>
      </c>
      <c r="L872" t="s">
        <v>151</v>
      </c>
    </row>
    <row r="873" spans="1:13" outlineLevel="1" x14ac:dyDescent="0.25">
      <c r="A873" s="52">
        <f t="shared" si="79"/>
        <v>44</v>
      </c>
      <c r="B873" s="52" t="str">
        <f t="shared" si="78"/>
        <v/>
      </c>
      <c r="C873" s="58">
        <f t="shared" si="80"/>
        <v>5</v>
      </c>
      <c r="D873" s="58" t="str">
        <f t="shared" si="81"/>
        <v>A</v>
      </c>
      <c r="E873" s="59">
        <v>17</v>
      </c>
      <c r="F873" s="59">
        <v>18</v>
      </c>
      <c r="G873" s="59"/>
      <c r="H873" s="59">
        <v>19</v>
      </c>
      <c r="I873" s="59">
        <v>20</v>
      </c>
      <c r="J873" s="59"/>
      <c r="K873" s="61">
        <v>5</v>
      </c>
      <c r="L873" t="s">
        <v>151</v>
      </c>
    </row>
    <row r="874" spans="1:13" outlineLevel="1" x14ac:dyDescent="0.25">
      <c r="A874" s="52">
        <f t="shared" si="79"/>
        <v>44</v>
      </c>
      <c r="B874" s="52" t="str">
        <f t="shared" si="78"/>
        <v/>
      </c>
      <c r="C874" s="58">
        <f t="shared" si="80"/>
        <v>6</v>
      </c>
      <c r="D874" s="58" t="str">
        <f t="shared" si="81"/>
        <v>A</v>
      </c>
      <c r="E874" s="59">
        <v>21</v>
      </c>
      <c r="F874" s="59">
        <v>22</v>
      </c>
      <c r="G874" s="59"/>
      <c r="H874" s="59">
        <v>23</v>
      </c>
      <c r="I874" s="59">
        <v>24</v>
      </c>
      <c r="J874" s="59"/>
      <c r="K874" s="61">
        <v>6</v>
      </c>
      <c r="L874" t="s">
        <v>151</v>
      </c>
    </row>
    <row r="875" spans="1:13" outlineLevel="1" x14ac:dyDescent="0.25">
      <c r="A875" s="52">
        <f t="shared" si="79"/>
        <v>44</v>
      </c>
      <c r="B875" s="52" t="str">
        <f t="shared" si="78"/>
        <v/>
      </c>
      <c r="C875" s="58">
        <f t="shared" si="80"/>
        <v>7</v>
      </c>
      <c r="D875" s="58" t="str">
        <f t="shared" si="81"/>
        <v>A</v>
      </c>
      <c r="E875" s="59">
        <v>25</v>
      </c>
      <c r="F875" s="59">
        <v>26</v>
      </c>
      <c r="G875" s="59">
        <v>43</v>
      </c>
      <c r="H875" s="59">
        <v>27</v>
      </c>
      <c r="I875" s="59">
        <v>28</v>
      </c>
      <c r="J875" s="59">
        <v>44</v>
      </c>
      <c r="K875" s="61">
        <v>7</v>
      </c>
      <c r="L875" t="s">
        <v>151</v>
      </c>
    </row>
    <row r="876" spans="1:13" outlineLevel="1" x14ac:dyDescent="0.25">
      <c r="A876" s="52">
        <f t="shared" si="79"/>
        <v>44</v>
      </c>
      <c r="B876" s="52" t="str">
        <f t="shared" si="78"/>
        <v/>
      </c>
      <c r="C876" s="58">
        <f t="shared" si="80"/>
        <v>8</v>
      </c>
      <c r="D876" s="58" t="str">
        <f t="shared" si="81"/>
        <v>A</v>
      </c>
      <c r="E876" s="59">
        <v>29</v>
      </c>
      <c r="F876" s="59">
        <v>30</v>
      </c>
      <c r="G876" s="59"/>
      <c r="H876" s="59">
        <v>31</v>
      </c>
      <c r="I876" s="59">
        <v>32</v>
      </c>
      <c r="J876" s="59"/>
      <c r="K876" s="61">
        <v>8</v>
      </c>
      <c r="L876" t="s">
        <v>151</v>
      </c>
    </row>
    <row r="877" spans="1:13" outlineLevel="1" x14ac:dyDescent="0.25">
      <c r="A877" s="52">
        <f t="shared" si="79"/>
        <v>44</v>
      </c>
      <c r="B877" s="52" t="str">
        <f t="shared" si="78"/>
        <v/>
      </c>
      <c r="C877" s="58">
        <f t="shared" si="80"/>
        <v>9</v>
      </c>
      <c r="D877" s="58" t="str">
        <f t="shared" si="81"/>
        <v>A</v>
      </c>
      <c r="E877" s="59">
        <v>33</v>
      </c>
      <c r="F877" s="59">
        <v>34</v>
      </c>
      <c r="G877" s="59"/>
      <c r="H877" s="59">
        <v>35</v>
      </c>
      <c r="I877" s="59">
        <v>36</v>
      </c>
      <c r="J877" s="59"/>
      <c r="K877" s="61">
        <v>9</v>
      </c>
      <c r="L877" t="s">
        <v>151</v>
      </c>
    </row>
    <row r="878" spans="1:13" outlineLevel="1" x14ac:dyDescent="0.25">
      <c r="A878" s="52">
        <f t="shared" si="79"/>
        <v>44</v>
      </c>
      <c r="B878" s="52" t="str">
        <f t="shared" si="78"/>
        <v/>
      </c>
      <c r="C878" s="58">
        <f t="shared" si="80"/>
        <v>10</v>
      </c>
      <c r="D878" s="58" t="str">
        <f t="shared" si="81"/>
        <v>A</v>
      </c>
      <c r="E878" s="59">
        <v>37</v>
      </c>
      <c r="F878" s="59">
        <v>38</v>
      </c>
      <c r="G878" s="59"/>
      <c r="H878" s="59">
        <v>39</v>
      </c>
      <c r="I878" s="59">
        <v>40</v>
      </c>
      <c r="J878" s="59"/>
      <c r="K878" s="61">
        <v>10</v>
      </c>
      <c r="L878" t="s">
        <v>151</v>
      </c>
    </row>
    <row r="879" spans="1:13" outlineLevel="1" x14ac:dyDescent="0.25">
      <c r="A879" s="52">
        <f t="shared" si="79"/>
        <v>44</v>
      </c>
      <c r="B879" s="52" t="str">
        <f t="shared" si="78"/>
        <v/>
      </c>
      <c r="C879" s="58">
        <f t="shared" si="80"/>
        <v>1</v>
      </c>
      <c r="D879" s="58" t="str">
        <f t="shared" si="81"/>
        <v>B</v>
      </c>
      <c r="E879" s="59">
        <v>24</v>
      </c>
      <c r="F879" s="59">
        <v>6</v>
      </c>
      <c r="G879" s="59">
        <v>22</v>
      </c>
      <c r="H879" s="59">
        <v>13</v>
      </c>
      <c r="I879" s="59">
        <v>35</v>
      </c>
      <c r="J879" s="59">
        <v>29</v>
      </c>
      <c r="K879" s="61">
        <v>1</v>
      </c>
      <c r="L879" t="s">
        <v>152</v>
      </c>
    </row>
    <row r="880" spans="1:13" outlineLevel="1" x14ac:dyDescent="0.25">
      <c r="A880" s="52">
        <f t="shared" si="79"/>
        <v>44</v>
      </c>
      <c r="B880" s="52" t="str">
        <f t="shared" si="78"/>
        <v/>
      </c>
      <c r="C880" s="58">
        <f t="shared" si="80"/>
        <v>2</v>
      </c>
      <c r="D880" s="58" t="str">
        <f t="shared" si="81"/>
        <v>B</v>
      </c>
      <c r="E880" s="59">
        <v>9</v>
      </c>
      <c r="F880" s="59">
        <v>40</v>
      </c>
      <c r="G880" s="59"/>
      <c r="H880" s="59">
        <v>2</v>
      </c>
      <c r="I880" s="59">
        <v>43</v>
      </c>
      <c r="J880" s="59"/>
      <c r="K880" s="61">
        <v>2</v>
      </c>
      <c r="L880" t="s">
        <v>152</v>
      </c>
    </row>
    <row r="881" spans="1:12" outlineLevel="1" x14ac:dyDescent="0.25">
      <c r="A881" s="52">
        <f t="shared" si="79"/>
        <v>44</v>
      </c>
      <c r="B881" s="52" t="str">
        <f t="shared" si="78"/>
        <v/>
      </c>
      <c r="C881" s="58">
        <f t="shared" si="80"/>
        <v>3</v>
      </c>
      <c r="D881" s="58" t="str">
        <f t="shared" si="81"/>
        <v>B</v>
      </c>
      <c r="E881" s="59">
        <v>1</v>
      </c>
      <c r="F881" s="59">
        <v>36</v>
      </c>
      <c r="G881" s="59"/>
      <c r="H881" s="59">
        <v>12</v>
      </c>
      <c r="I881" s="59">
        <v>39</v>
      </c>
      <c r="J881" s="59"/>
      <c r="K881" s="61">
        <v>3</v>
      </c>
      <c r="L881" t="s">
        <v>152</v>
      </c>
    </row>
    <row r="882" spans="1:12" outlineLevel="1" x14ac:dyDescent="0.25">
      <c r="A882" s="52">
        <f t="shared" si="79"/>
        <v>44</v>
      </c>
      <c r="B882" s="52" t="str">
        <f t="shared" si="78"/>
        <v/>
      </c>
      <c r="C882" s="58">
        <f t="shared" si="80"/>
        <v>4</v>
      </c>
      <c r="D882" s="58" t="str">
        <f t="shared" si="81"/>
        <v>B</v>
      </c>
      <c r="E882" s="59">
        <v>3</v>
      </c>
      <c r="F882" s="59">
        <v>30</v>
      </c>
      <c r="G882" s="59"/>
      <c r="H882" s="59">
        <v>10</v>
      </c>
      <c r="I882" s="59">
        <v>23</v>
      </c>
      <c r="J882" s="59"/>
      <c r="K882" s="61">
        <v>4</v>
      </c>
      <c r="L882" t="s">
        <v>152</v>
      </c>
    </row>
    <row r="883" spans="1:12" outlineLevel="1" x14ac:dyDescent="0.25">
      <c r="A883" s="52">
        <f t="shared" si="79"/>
        <v>44</v>
      </c>
      <c r="B883" s="52" t="str">
        <f t="shared" si="78"/>
        <v/>
      </c>
      <c r="C883" s="58">
        <f t="shared" si="80"/>
        <v>5</v>
      </c>
      <c r="D883" s="58" t="str">
        <f t="shared" si="81"/>
        <v>B</v>
      </c>
      <c r="E883" s="59">
        <v>16</v>
      </c>
      <c r="F883" s="59">
        <v>26</v>
      </c>
      <c r="G883" s="59"/>
      <c r="H883" s="59">
        <v>27</v>
      </c>
      <c r="I883" s="59">
        <v>33</v>
      </c>
      <c r="J883" s="59"/>
      <c r="K883" s="61">
        <v>5</v>
      </c>
      <c r="L883" t="s">
        <v>152</v>
      </c>
    </row>
    <row r="884" spans="1:12" outlineLevel="1" x14ac:dyDescent="0.25">
      <c r="A884" s="52">
        <f t="shared" si="79"/>
        <v>44</v>
      </c>
      <c r="B884" s="52" t="str">
        <f t="shared" si="78"/>
        <v/>
      </c>
      <c r="C884" s="58">
        <f t="shared" si="80"/>
        <v>6</v>
      </c>
      <c r="D884" s="58" t="str">
        <f t="shared" si="81"/>
        <v>B</v>
      </c>
      <c r="E884" s="59">
        <v>21</v>
      </c>
      <c r="F884" s="59">
        <v>17</v>
      </c>
      <c r="G884" s="59">
        <v>18</v>
      </c>
      <c r="H884" s="59">
        <v>11</v>
      </c>
      <c r="I884" s="59">
        <v>14</v>
      </c>
      <c r="J884" s="59">
        <v>31</v>
      </c>
      <c r="K884" s="61">
        <v>6</v>
      </c>
      <c r="L884" t="s">
        <v>152</v>
      </c>
    </row>
    <row r="885" spans="1:12" outlineLevel="1" x14ac:dyDescent="0.25">
      <c r="A885" s="52">
        <f t="shared" si="79"/>
        <v>44</v>
      </c>
      <c r="B885" s="52" t="str">
        <f t="shared" si="78"/>
        <v/>
      </c>
      <c r="C885" s="58">
        <f t="shared" si="80"/>
        <v>7</v>
      </c>
      <c r="D885" s="58" t="str">
        <f t="shared" si="81"/>
        <v>B</v>
      </c>
      <c r="E885" s="59">
        <v>19</v>
      </c>
      <c r="F885" s="59">
        <v>34</v>
      </c>
      <c r="G885" s="59"/>
      <c r="H885" s="59">
        <v>8</v>
      </c>
      <c r="I885" s="59">
        <v>37</v>
      </c>
      <c r="J885" s="59"/>
      <c r="K885" s="61">
        <v>7</v>
      </c>
      <c r="L885" t="s">
        <v>152</v>
      </c>
    </row>
    <row r="886" spans="1:12" outlineLevel="1" x14ac:dyDescent="0.25">
      <c r="A886" s="52">
        <f t="shared" si="79"/>
        <v>44</v>
      </c>
      <c r="B886" s="52" t="str">
        <f t="shared" si="78"/>
        <v/>
      </c>
      <c r="C886" s="58">
        <f t="shared" si="80"/>
        <v>8</v>
      </c>
      <c r="D886" s="58" t="str">
        <f t="shared" si="81"/>
        <v>B</v>
      </c>
      <c r="E886" s="59">
        <v>4</v>
      </c>
      <c r="F886" s="59">
        <v>25</v>
      </c>
      <c r="G886" s="59"/>
      <c r="H886" s="59">
        <v>5</v>
      </c>
      <c r="I886" s="59">
        <v>32</v>
      </c>
      <c r="J886" s="59"/>
      <c r="K886" s="61">
        <v>8</v>
      </c>
      <c r="L886" t="s">
        <v>152</v>
      </c>
    </row>
    <row r="887" spans="1:12" outlineLevel="1" x14ac:dyDescent="0.25">
      <c r="A887" s="52">
        <f t="shared" si="79"/>
        <v>44</v>
      </c>
      <c r="B887" s="52" t="str">
        <f t="shared" si="78"/>
        <v/>
      </c>
      <c r="C887" s="58">
        <f t="shared" si="80"/>
        <v>9</v>
      </c>
      <c r="D887" s="58" t="str">
        <f t="shared" si="81"/>
        <v>B</v>
      </c>
      <c r="E887" s="59">
        <v>7</v>
      </c>
      <c r="F887" s="59">
        <v>20</v>
      </c>
      <c r="G887" s="59"/>
      <c r="H887" s="59">
        <v>15</v>
      </c>
      <c r="I887" s="59">
        <v>41</v>
      </c>
      <c r="J887" s="59"/>
      <c r="K887" s="61">
        <v>9</v>
      </c>
      <c r="L887" t="s">
        <v>152</v>
      </c>
    </row>
    <row r="888" spans="1:12" outlineLevel="1" x14ac:dyDescent="0.25">
      <c r="A888" s="52">
        <f t="shared" si="79"/>
        <v>44</v>
      </c>
      <c r="B888" s="52" t="str">
        <f t="shared" si="78"/>
        <v/>
      </c>
      <c r="C888" s="58">
        <f t="shared" si="80"/>
        <v>10</v>
      </c>
      <c r="D888" s="58" t="str">
        <f t="shared" si="81"/>
        <v>B</v>
      </c>
      <c r="E888" s="59">
        <v>38</v>
      </c>
      <c r="F888" s="59">
        <v>44</v>
      </c>
      <c r="G888" s="59"/>
      <c r="H888" s="59">
        <v>28</v>
      </c>
      <c r="I888" s="59">
        <v>42</v>
      </c>
      <c r="J888" s="59"/>
      <c r="K888" s="61">
        <v>10</v>
      </c>
      <c r="L888" t="s">
        <v>152</v>
      </c>
    </row>
    <row r="889" spans="1:12" outlineLevel="1" x14ac:dyDescent="0.25">
      <c r="A889" s="52">
        <f t="shared" si="79"/>
        <v>44</v>
      </c>
      <c r="B889" s="52" t="str">
        <f t="shared" si="78"/>
        <v/>
      </c>
      <c r="C889" s="58">
        <f t="shared" si="80"/>
        <v>1</v>
      </c>
      <c r="D889" s="58" t="str">
        <f t="shared" si="81"/>
        <v>C</v>
      </c>
      <c r="E889" s="59">
        <v>8</v>
      </c>
      <c r="F889" s="59">
        <v>30</v>
      </c>
      <c r="G889" s="59">
        <v>16</v>
      </c>
      <c r="H889" s="59">
        <v>15</v>
      </c>
      <c r="I889" s="59">
        <v>34</v>
      </c>
      <c r="J889" s="59">
        <v>39</v>
      </c>
      <c r="K889" s="61">
        <v>1</v>
      </c>
      <c r="L889" t="s">
        <v>153</v>
      </c>
    </row>
    <row r="890" spans="1:12" outlineLevel="1" x14ac:dyDescent="0.25">
      <c r="A890" s="52">
        <f t="shared" si="79"/>
        <v>44</v>
      </c>
      <c r="B890" s="52" t="str">
        <f t="shared" si="78"/>
        <v/>
      </c>
      <c r="C890" s="58">
        <f t="shared" si="80"/>
        <v>2</v>
      </c>
      <c r="D890" s="58" t="str">
        <f t="shared" si="81"/>
        <v>C</v>
      </c>
      <c r="E890" s="59">
        <v>12</v>
      </c>
      <c r="F890" s="59">
        <v>17</v>
      </c>
      <c r="G890" s="59"/>
      <c r="H890" s="59">
        <v>21</v>
      </c>
      <c r="I890" s="59">
        <v>22</v>
      </c>
      <c r="J890" s="59"/>
      <c r="K890" s="61">
        <v>2</v>
      </c>
      <c r="L890" t="s">
        <v>153</v>
      </c>
    </row>
    <row r="891" spans="1:12" outlineLevel="1" x14ac:dyDescent="0.25">
      <c r="A891" s="52">
        <f t="shared" si="79"/>
        <v>44</v>
      </c>
      <c r="B891" s="52" t="str">
        <f t="shared" si="78"/>
        <v/>
      </c>
      <c r="C891" s="58">
        <f t="shared" si="80"/>
        <v>3</v>
      </c>
      <c r="D891" s="58" t="str">
        <f t="shared" si="81"/>
        <v>C</v>
      </c>
      <c r="E891" s="59">
        <v>1</v>
      </c>
      <c r="F891" s="59">
        <v>11</v>
      </c>
      <c r="G891" s="59"/>
      <c r="H891" s="59">
        <v>20</v>
      </c>
      <c r="I891" s="59">
        <v>37</v>
      </c>
      <c r="J891" s="59"/>
      <c r="K891" s="61">
        <v>3</v>
      </c>
      <c r="L891" t="s">
        <v>153</v>
      </c>
    </row>
    <row r="892" spans="1:12" outlineLevel="1" x14ac:dyDescent="0.25">
      <c r="A892" s="52">
        <f t="shared" si="79"/>
        <v>44</v>
      </c>
      <c r="B892" s="52" t="str">
        <f t="shared" si="78"/>
        <v/>
      </c>
      <c r="C892" s="58">
        <f t="shared" si="80"/>
        <v>4</v>
      </c>
      <c r="D892" s="58" t="str">
        <f t="shared" si="81"/>
        <v>C</v>
      </c>
      <c r="E892" s="59">
        <v>3</v>
      </c>
      <c r="F892" s="59">
        <v>44</v>
      </c>
      <c r="G892" s="59"/>
      <c r="H892" s="59">
        <v>24</v>
      </c>
      <c r="I892" s="59">
        <v>31</v>
      </c>
      <c r="J892" s="59"/>
      <c r="K892" s="61">
        <v>4</v>
      </c>
      <c r="L892" t="s">
        <v>153</v>
      </c>
    </row>
    <row r="893" spans="1:12" outlineLevel="1" x14ac:dyDescent="0.25">
      <c r="A893" s="52">
        <f t="shared" si="79"/>
        <v>44</v>
      </c>
      <c r="B893" s="52" t="str">
        <f t="shared" si="78"/>
        <v/>
      </c>
      <c r="C893" s="58">
        <f t="shared" si="80"/>
        <v>5</v>
      </c>
      <c r="D893" s="58" t="str">
        <f t="shared" si="81"/>
        <v>C</v>
      </c>
      <c r="E893" s="59">
        <v>9</v>
      </c>
      <c r="F893" s="59">
        <v>14</v>
      </c>
      <c r="G893" s="59"/>
      <c r="H893" s="59">
        <v>7</v>
      </c>
      <c r="I893" s="59">
        <v>28</v>
      </c>
      <c r="J893" s="59"/>
      <c r="K893" s="61">
        <v>5</v>
      </c>
      <c r="L893" t="s">
        <v>153</v>
      </c>
    </row>
    <row r="894" spans="1:12" outlineLevel="1" x14ac:dyDescent="0.25">
      <c r="A894" s="52">
        <f t="shared" si="79"/>
        <v>44</v>
      </c>
      <c r="B894" s="52" t="str">
        <f t="shared" si="78"/>
        <v/>
      </c>
      <c r="C894" s="58">
        <f t="shared" si="80"/>
        <v>6</v>
      </c>
      <c r="D894" s="58" t="str">
        <f t="shared" si="81"/>
        <v>C</v>
      </c>
      <c r="E894" s="59">
        <v>5</v>
      </c>
      <c r="F894" s="59">
        <v>36</v>
      </c>
      <c r="G894" s="59">
        <v>10</v>
      </c>
      <c r="H894" s="59">
        <v>23</v>
      </c>
      <c r="I894" s="59">
        <v>38</v>
      </c>
      <c r="J894" s="59">
        <v>19</v>
      </c>
      <c r="K894" s="61">
        <v>6</v>
      </c>
      <c r="L894" t="s">
        <v>153</v>
      </c>
    </row>
    <row r="895" spans="1:12" outlineLevel="1" x14ac:dyDescent="0.25">
      <c r="A895" s="52">
        <f t="shared" si="79"/>
        <v>44</v>
      </c>
      <c r="B895" s="52" t="str">
        <f t="shared" si="78"/>
        <v/>
      </c>
      <c r="C895" s="58">
        <f t="shared" si="80"/>
        <v>7</v>
      </c>
      <c r="D895" s="58" t="str">
        <f t="shared" si="81"/>
        <v>C</v>
      </c>
      <c r="E895" s="59">
        <v>25</v>
      </c>
      <c r="F895" s="59">
        <v>41</v>
      </c>
      <c r="G895" s="59"/>
      <c r="H895" s="59">
        <v>32</v>
      </c>
      <c r="I895" s="59">
        <v>35</v>
      </c>
      <c r="J895" s="59"/>
      <c r="K895" s="61">
        <v>7</v>
      </c>
      <c r="L895" t="s">
        <v>153</v>
      </c>
    </row>
    <row r="896" spans="1:12" outlineLevel="1" x14ac:dyDescent="0.25">
      <c r="A896" s="52">
        <f t="shared" si="79"/>
        <v>44</v>
      </c>
      <c r="B896" s="52" t="str">
        <f t="shared" si="78"/>
        <v/>
      </c>
      <c r="C896" s="58">
        <f t="shared" si="80"/>
        <v>8</v>
      </c>
      <c r="D896" s="58" t="str">
        <f t="shared" si="81"/>
        <v>C</v>
      </c>
      <c r="E896" s="222">
        <v>26</v>
      </c>
      <c r="F896" s="222">
        <v>43</v>
      </c>
      <c r="G896" s="59"/>
      <c r="H896" s="59">
        <v>6</v>
      </c>
      <c r="I896" s="59">
        <v>29</v>
      </c>
      <c r="J896" s="59"/>
      <c r="K896" s="61">
        <v>8</v>
      </c>
      <c r="L896" t="s">
        <v>153</v>
      </c>
    </row>
    <row r="897" spans="1:13" outlineLevel="1" x14ac:dyDescent="0.25">
      <c r="A897" s="52">
        <f t="shared" si="79"/>
        <v>44</v>
      </c>
      <c r="B897" s="52" t="str">
        <f t="shared" si="78"/>
        <v/>
      </c>
      <c r="C897" s="58">
        <f t="shared" si="80"/>
        <v>9</v>
      </c>
      <c r="D897" s="58" t="str">
        <f t="shared" si="81"/>
        <v>C</v>
      </c>
      <c r="E897" s="59">
        <v>2</v>
      </c>
      <c r="F897" s="59">
        <v>13</v>
      </c>
      <c r="G897" s="59"/>
      <c r="H897" s="59">
        <v>18</v>
      </c>
      <c r="I897" s="59">
        <v>33</v>
      </c>
      <c r="J897" s="59"/>
      <c r="K897" s="61">
        <v>9</v>
      </c>
      <c r="L897" t="s">
        <v>153</v>
      </c>
    </row>
    <row r="898" spans="1:13" outlineLevel="1" x14ac:dyDescent="0.25">
      <c r="A898" s="52">
        <f t="shared" si="79"/>
        <v>44</v>
      </c>
      <c r="B898" s="52" t="str">
        <f t="shared" si="78"/>
        <v/>
      </c>
      <c r="C898" s="58">
        <f t="shared" si="80"/>
        <v>10</v>
      </c>
      <c r="D898" s="58" t="str">
        <f t="shared" si="81"/>
        <v>C</v>
      </c>
      <c r="E898" s="59">
        <v>4</v>
      </c>
      <c r="F898" s="59">
        <v>27</v>
      </c>
      <c r="G898" s="59"/>
      <c r="H898" s="59">
        <v>40</v>
      </c>
      <c r="I898" s="59">
        <v>42</v>
      </c>
      <c r="J898" s="59"/>
      <c r="K898" s="61">
        <v>10</v>
      </c>
      <c r="L898" t="s">
        <v>153</v>
      </c>
    </row>
    <row r="899" spans="1:13" outlineLevel="1" x14ac:dyDescent="0.25">
      <c r="A899" s="52">
        <f t="shared" si="79"/>
        <v>44</v>
      </c>
      <c r="B899" s="52" t="str">
        <f t="shared" si="78"/>
        <v/>
      </c>
      <c r="C899" s="58">
        <f t="shared" si="80"/>
        <v>1</v>
      </c>
      <c r="D899" s="58" t="str">
        <f t="shared" si="81"/>
        <v>D</v>
      </c>
      <c r="E899" s="59">
        <v>9</v>
      </c>
      <c r="F899" s="59">
        <v>33</v>
      </c>
      <c r="G899" s="59">
        <v>36</v>
      </c>
      <c r="H899" s="59">
        <v>40</v>
      </c>
      <c r="I899" s="59">
        <v>20</v>
      </c>
      <c r="J899" s="59">
        <v>41</v>
      </c>
      <c r="K899" s="61">
        <v>1</v>
      </c>
      <c r="L899" t="s">
        <v>154</v>
      </c>
    </row>
    <row r="900" spans="1:13" outlineLevel="1" x14ac:dyDescent="0.25">
      <c r="A900" s="52">
        <f t="shared" si="79"/>
        <v>44</v>
      </c>
      <c r="B900" s="52" t="str">
        <f t="shared" si="78"/>
        <v/>
      </c>
      <c r="C900" s="58">
        <f t="shared" si="80"/>
        <v>2</v>
      </c>
      <c r="D900" s="58" t="str">
        <f t="shared" si="81"/>
        <v>D</v>
      </c>
      <c r="E900" s="59">
        <v>18</v>
      </c>
      <c r="F900" s="59">
        <v>38</v>
      </c>
      <c r="G900" s="59"/>
      <c r="H900" s="59">
        <v>24</v>
      </c>
      <c r="I900" s="59">
        <v>43</v>
      </c>
      <c r="J900" s="59"/>
      <c r="K900" s="61">
        <v>2</v>
      </c>
      <c r="L900" t="s">
        <v>154</v>
      </c>
    </row>
    <row r="901" spans="1:13" outlineLevel="1" x14ac:dyDescent="0.25">
      <c r="A901" s="52">
        <f t="shared" si="79"/>
        <v>44</v>
      </c>
      <c r="B901" s="52" t="str">
        <f t="shared" ref="B901:B964" si="82">IF(A901&lt;&gt;$B$3,"",$B$3&amp;"-"&amp;D901&amp;"-"&amp;C901)</f>
        <v/>
      </c>
      <c r="C901" s="58">
        <f t="shared" si="80"/>
        <v>3</v>
      </c>
      <c r="D901" s="58" t="str">
        <f t="shared" si="81"/>
        <v>D</v>
      </c>
      <c r="E901" s="59">
        <v>1</v>
      </c>
      <c r="F901" s="59">
        <v>19</v>
      </c>
      <c r="G901" s="59"/>
      <c r="H901" s="59">
        <v>28</v>
      </c>
      <c r="I901" s="59">
        <v>16</v>
      </c>
      <c r="J901" s="59"/>
      <c r="K901" s="61">
        <v>3</v>
      </c>
      <c r="L901" t="s">
        <v>154</v>
      </c>
    </row>
    <row r="902" spans="1:13" outlineLevel="1" x14ac:dyDescent="0.25">
      <c r="A902" s="52">
        <f t="shared" ref="A902:A908" si="83">A901</f>
        <v>44</v>
      </c>
      <c r="B902" s="52" t="str">
        <f t="shared" si="82"/>
        <v/>
      </c>
      <c r="C902" s="58">
        <f t="shared" si="80"/>
        <v>4</v>
      </c>
      <c r="D902" s="58" t="str">
        <f t="shared" si="81"/>
        <v>D</v>
      </c>
      <c r="E902" s="59">
        <v>3</v>
      </c>
      <c r="F902" s="59">
        <v>34</v>
      </c>
      <c r="G902" s="59"/>
      <c r="H902" s="59">
        <v>17</v>
      </c>
      <c r="I902" s="59">
        <v>42</v>
      </c>
      <c r="J902" s="59"/>
      <c r="K902" s="61">
        <v>4</v>
      </c>
      <c r="L902" t="s">
        <v>154</v>
      </c>
    </row>
    <row r="903" spans="1:13" outlineLevel="1" x14ac:dyDescent="0.25">
      <c r="A903" s="52">
        <f t="shared" si="83"/>
        <v>44</v>
      </c>
      <c r="B903" s="52" t="str">
        <f t="shared" si="82"/>
        <v/>
      </c>
      <c r="C903" s="58">
        <f t="shared" si="80"/>
        <v>5</v>
      </c>
      <c r="D903" s="58" t="str">
        <f t="shared" si="81"/>
        <v>D</v>
      </c>
      <c r="E903" s="59">
        <v>4</v>
      </c>
      <c r="F903" s="59">
        <v>13</v>
      </c>
      <c r="G903" s="59"/>
      <c r="H903" s="59">
        <v>6</v>
      </c>
      <c r="I903" s="59">
        <v>21</v>
      </c>
      <c r="J903" s="59"/>
      <c r="K903" s="61">
        <v>5</v>
      </c>
      <c r="L903" t="s">
        <v>154</v>
      </c>
    </row>
    <row r="904" spans="1:13" outlineLevel="1" x14ac:dyDescent="0.25">
      <c r="A904" s="52">
        <f t="shared" si="83"/>
        <v>44</v>
      </c>
      <c r="B904" s="52" t="str">
        <f t="shared" si="82"/>
        <v/>
      </c>
      <c r="C904" s="58">
        <f t="shared" si="80"/>
        <v>6</v>
      </c>
      <c r="D904" s="58" t="str">
        <f t="shared" si="81"/>
        <v>D</v>
      </c>
      <c r="E904" s="59">
        <v>7</v>
      </c>
      <c r="F904" s="59">
        <v>37</v>
      </c>
      <c r="G904" s="59">
        <v>39</v>
      </c>
      <c r="H904" s="59">
        <v>12</v>
      </c>
      <c r="I904" s="59">
        <v>32</v>
      </c>
      <c r="J904" s="59">
        <v>44</v>
      </c>
      <c r="K904" s="61">
        <v>6</v>
      </c>
      <c r="L904" t="s">
        <v>154</v>
      </c>
    </row>
    <row r="905" spans="1:13" outlineLevel="1" x14ac:dyDescent="0.25">
      <c r="A905" s="52">
        <f t="shared" si="83"/>
        <v>44</v>
      </c>
      <c r="B905" s="52" t="str">
        <f t="shared" si="82"/>
        <v/>
      </c>
      <c r="C905" s="58">
        <f t="shared" si="80"/>
        <v>7</v>
      </c>
      <c r="D905" s="58" t="str">
        <f t="shared" si="81"/>
        <v>D</v>
      </c>
      <c r="E905" s="59">
        <v>5</v>
      </c>
      <c r="F905" s="59">
        <v>14</v>
      </c>
      <c r="G905" s="59"/>
      <c r="H905" s="59">
        <v>11</v>
      </c>
      <c r="I905" s="59">
        <v>25</v>
      </c>
      <c r="J905" s="59"/>
      <c r="K905" s="61">
        <v>7</v>
      </c>
      <c r="L905" t="s">
        <v>154</v>
      </c>
    </row>
    <row r="906" spans="1:13" outlineLevel="1" x14ac:dyDescent="0.25">
      <c r="A906" s="52">
        <f t="shared" si="83"/>
        <v>44</v>
      </c>
      <c r="B906" s="52" t="str">
        <f t="shared" si="82"/>
        <v/>
      </c>
      <c r="C906" s="58">
        <f t="shared" si="80"/>
        <v>8</v>
      </c>
      <c r="D906" s="58" t="str">
        <f t="shared" si="81"/>
        <v>D</v>
      </c>
      <c r="E906" s="59">
        <v>8</v>
      </c>
      <c r="F906" s="59">
        <v>22</v>
      </c>
      <c r="G906" s="59"/>
      <c r="H906" s="59">
        <v>27</v>
      </c>
      <c r="I906" s="59">
        <v>35</v>
      </c>
      <c r="J906" s="59"/>
      <c r="K906" s="61">
        <v>8</v>
      </c>
      <c r="L906" t="s">
        <v>154</v>
      </c>
    </row>
    <row r="907" spans="1:13" outlineLevel="1" x14ac:dyDescent="0.25">
      <c r="A907" s="52">
        <f t="shared" si="83"/>
        <v>44</v>
      </c>
      <c r="B907" s="52" t="str">
        <f t="shared" si="82"/>
        <v/>
      </c>
      <c r="C907" s="58">
        <f t="shared" si="80"/>
        <v>9</v>
      </c>
      <c r="D907" s="58" t="str">
        <f t="shared" si="81"/>
        <v>D</v>
      </c>
      <c r="E907" s="59">
        <v>15</v>
      </c>
      <c r="F907" s="59">
        <v>30</v>
      </c>
      <c r="G907" s="59"/>
      <c r="H907" s="59">
        <v>2</v>
      </c>
      <c r="I907" s="59">
        <v>23</v>
      </c>
      <c r="J907" s="59"/>
      <c r="K907" s="61">
        <v>9</v>
      </c>
      <c r="L907" t="s">
        <v>154</v>
      </c>
    </row>
    <row r="908" spans="1:13" ht="15.75" outlineLevel="1" thickBot="1" x14ac:dyDescent="0.3">
      <c r="A908" s="52">
        <f t="shared" si="83"/>
        <v>44</v>
      </c>
      <c r="B908" s="52" t="str">
        <f t="shared" si="82"/>
        <v/>
      </c>
      <c r="C908" s="58">
        <f t="shared" si="80"/>
        <v>10</v>
      </c>
      <c r="D908" s="58" t="str">
        <f t="shared" si="81"/>
        <v>D</v>
      </c>
      <c r="E908" s="59">
        <v>10</v>
      </c>
      <c r="F908" s="59">
        <v>29</v>
      </c>
      <c r="G908" s="59"/>
      <c r="H908" s="59">
        <v>26</v>
      </c>
      <c r="I908" s="59">
        <v>31</v>
      </c>
      <c r="J908" s="59"/>
      <c r="K908" s="61">
        <v>10</v>
      </c>
      <c r="L908" t="s">
        <v>154</v>
      </c>
    </row>
    <row r="909" spans="1:13" ht="15.75" outlineLevel="1" thickTop="1" x14ac:dyDescent="0.25">
      <c r="A909" s="64">
        <v>45</v>
      </c>
      <c r="B909" s="64" t="str">
        <f t="shared" si="82"/>
        <v/>
      </c>
      <c r="C909" s="62">
        <f t="shared" si="80"/>
        <v>1</v>
      </c>
      <c r="D909" s="62" t="str">
        <f t="shared" si="81"/>
        <v>A</v>
      </c>
      <c r="E909" s="63">
        <v>1</v>
      </c>
      <c r="F909" s="63">
        <v>2</v>
      </c>
      <c r="G909" s="63">
        <v>45</v>
      </c>
      <c r="H909" s="63">
        <v>3</v>
      </c>
      <c r="I909" s="63">
        <v>4</v>
      </c>
      <c r="J909" s="63">
        <v>41</v>
      </c>
      <c r="K909" s="61">
        <v>1</v>
      </c>
      <c r="L909" t="s">
        <v>151</v>
      </c>
      <c r="M909" s="186" t="s">
        <v>281</v>
      </c>
    </row>
    <row r="910" spans="1:13" outlineLevel="1" x14ac:dyDescent="0.25">
      <c r="A910" s="64">
        <f t="shared" ref="A910:A973" si="84">A909</f>
        <v>45</v>
      </c>
      <c r="B910" s="64" t="str">
        <f t="shared" si="82"/>
        <v/>
      </c>
      <c r="C910" s="62">
        <f t="shared" si="80"/>
        <v>2</v>
      </c>
      <c r="D910" s="62" t="str">
        <f t="shared" si="81"/>
        <v>A</v>
      </c>
      <c r="E910" s="63">
        <v>5</v>
      </c>
      <c r="F910" s="63">
        <v>6</v>
      </c>
      <c r="G910" s="63"/>
      <c r="H910" s="63">
        <v>7</v>
      </c>
      <c r="I910" s="63">
        <v>8</v>
      </c>
      <c r="J910" s="63"/>
      <c r="K910" s="61">
        <v>2</v>
      </c>
      <c r="L910" t="s">
        <v>151</v>
      </c>
    </row>
    <row r="911" spans="1:13" outlineLevel="1" x14ac:dyDescent="0.25">
      <c r="A911" s="64">
        <f t="shared" si="84"/>
        <v>45</v>
      </c>
      <c r="B911" s="64" t="str">
        <f t="shared" si="82"/>
        <v/>
      </c>
      <c r="C911" s="62">
        <f t="shared" si="80"/>
        <v>3</v>
      </c>
      <c r="D911" s="62" t="str">
        <f t="shared" si="81"/>
        <v>A</v>
      </c>
      <c r="E911" s="63">
        <v>9</v>
      </c>
      <c r="F911" s="63">
        <v>10</v>
      </c>
      <c r="G911" s="63"/>
      <c r="H911" s="63">
        <v>11</v>
      </c>
      <c r="I911" s="63">
        <v>12</v>
      </c>
      <c r="J911" s="63"/>
      <c r="K911" s="61">
        <v>3</v>
      </c>
      <c r="L911" t="s">
        <v>151</v>
      </c>
    </row>
    <row r="912" spans="1:13" outlineLevel="1" x14ac:dyDescent="0.25">
      <c r="A912" s="64">
        <f t="shared" si="84"/>
        <v>45</v>
      </c>
      <c r="B912" s="64" t="str">
        <f t="shared" si="82"/>
        <v/>
      </c>
      <c r="C912" s="62">
        <f t="shared" si="80"/>
        <v>4</v>
      </c>
      <c r="D912" s="62" t="str">
        <f t="shared" si="81"/>
        <v>A</v>
      </c>
      <c r="E912" s="63">
        <v>13</v>
      </c>
      <c r="F912" s="63">
        <v>14</v>
      </c>
      <c r="G912" s="63"/>
      <c r="H912" s="63">
        <v>15</v>
      </c>
      <c r="I912" s="63">
        <v>16</v>
      </c>
      <c r="J912" s="63"/>
      <c r="K912" s="61">
        <v>4</v>
      </c>
      <c r="L912" t="s">
        <v>151</v>
      </c>
    </row>
    <row r="913" spans="1:12" outlineLevel="1" x14ac:dyDescent="0.25">
      <c r="A913" s="64">
        <f t="shared" si="84"/>
        <v>45</v>
      </c>
      <c r="B913" s="64" t="str">
        <f t="shared" si="82"/>
        <v/>
      </c>
      <c r="C913" s="62">
        <f t="shared" si="80"/>
        <v>5</v>
      </c>
      <c r="D913" s="62" t="str">
        <f t="shared" si="81"/>
        <v>A</v>
      </c>
      <c r="E913" s="63">
        <v>17</v>
      </c>
      <c r="F913" s="63">
        <v>18</v>
      </c>
      <c r="G913" s="63"/>
      <c r="H913" s="63">
        <v>19</v>
      </c>
      <c r="I913" s="63">
        <v>20</v>
      </c>
      <c r="J913" s="63"/>
      <c r="K913" s="61">
        <v>5</v>
      </c>
      <c r="L913" t="s">
        <v>151</v>
      </c>
    </row>
    <row r="914" spans="1:12" outlineLevel="1" x14ac:dyDescent="0.25">
      <c r="A914" s="64">
        <f t="shared" si="84"/>
        <v>45</v>
      </c>
      <c r="B914" s="64" t="str">
        <f t="shared" si="82"/>
        <v/>
      </c>
      <c r="C914" s="62">
        <f t="shared" si="80"/>
        <v>6</v>
      </c>
      <c r="D914" s="62" t="str">
        <f t="shared" si="81"/>
        <v>A</v>
      </c>
      <c r="E914" s="63">
        <v>21</v>
      </c>
      <c r="F914" s="63">
        <v>22</v>
      </c>
      <c r="G914" s="63"/>
      <c r="H914" s="63">
        <v>23</v>
      </c>
      <c r="I914" s="63">
        <v>24</v>
      </c>
      <c r="J914" s="63"/>
      <c r="K914" s="61">
        <v>6</v>
      </c>
      <c r="L914" t="s">
        <v>151</v>
      </c>
    </row>
    <row r="915" spans="1:12" outlineLevel="1" x14ac:dyDescent="0.25">
      <c r="A915" s="64">
        <f t="shared" si="84"/>
        <v>45</v>
      </c>
      <c r="B915" s="64" t="str">
        <f t="shared" si="82"/>
        <v/>
      </c>
      <c r="C915" s="62">
        <f t="shared" si="80"/>
        <v>7</v>
      </c>
      <c r="D915" s="62" t="str">
        <f t="shared" si="81"/>
        <v>A</v>
      </c>
      <c r="E915" s="63">
        <v>25</v>
      </c>
      <c r="F915" s="63">
        <v>26</v>
      </c>
      <c r="G915" s="63">
        <v>43</v>
      </c>
      <c r="H915" s="63">
        <v>27</v>
      </c>
      <c r="I915" s="63">
        <v>28</v>
      </c>
      <c r="J915" s="63">
        <v>42</v>
      </c>
      <c r="K915" s="61">
        <v>7</v>
      </c>
      <c r="L915" t="s">
        <v>151</v>
      </c>
    </row>
    <row r="916" spans="1:12" outlineLevel="1" x14ac:dyDescent="0.25">
      <c r="A916" s="64">
        <f t="shared" si="84"/>
        <v>45</v>
      </c>
      <c r="B916" s="64" t="str">
        <f t="shared" si="82"/>
        <v/>
      </c>
      <c r="C916" s="62">
        <f t="shared" si="80"/>
        <v>8</v>
      </c>
      <c r="D916" s="62" t="str">
        <f t="shared" si="81"/>
        <v>A</v>
      </c>
      <c r="E916" s="63">
        <v>29</v>
      </c>
      <c r="F916" s="63">
        <v>30</v>
      </c>
      <c r="G916" s="63">
        <v>44</v>
      </c>
      <c r="H916" s="63">
        <v>31</v>
      </c>
      <c r="I916" s="63">
        <v>32</v>
      </c>
      <c r="J916" s="63"/>
      <c r="K916" s="61">
        <v>8</v>
      </c>
      <c r="L916" t="s">
        <v>151</v>
      </c>
    </row>
    <row r="917" spans="1:12" outlineLevel="1" x14ac:dyDescent="0.25">
      <c r="A917" s="64">
        <f t="shared" si="84"/>
        <v>45</v>
      </c>
      <c r="B917" s="64" t="str">
        <f t="shared" si="82"/>
        <v/>
      </c>
      <c r="C917" s="62">
        <f t="shared" si="80"/>
        <v>9</v>
      </c>
      <c r="D917" s="62" t="str">
        <f t="shared" si="81"/>
        <v>A</v>
      </c>
      <c r="E917" s="63">
        <v>33</v>
      </c>
      <c r="F917" s="63">
        <v>34</v>
      </c>
      <c r="G917" s="63"/>
      <c r="H917" s="63">
        <v>35</v>
      </c>
      <c r="I917" s="63">
        <v>36</v>
      </c>
      <c r="J917" s="63"/>
      <c r="K917" s="61">
        <v>9</v>
      </c>
      <c r="L917" t="s">
        <v>151</v>
      </c>
    </row>
    <row r="918" spans="1:12" outlineLevel="1" x14ac:dyDescent="0.25">
      <c r="A918" s="64">
        <f t="shared" si="84"/>
        <v>45</v>
      </c>
      <c r="B918" s="64" t="str">
        <f t="shared" si="82"/>
        <v/>
      </c>
      <c r="C918" s="62">
        <f t="shared" si="80"/>
        <v>10</v>
      </c>
      <c r="D918" s="62" t="str">
        <f t="shared" si="81"/>
        <v>A</v>
      </c>
      <c r="E918" s="63">
        <v>37</v>
      </c>
      <c r="F918" s="63">
        <v>38</v>
      </c>
      <c r="G918" s="63"/>
      <c r="H918" s="63">
        <v>39</v>
      </c>
      <c r="I918" s="63">
        <v>40</v>
      </c>
      <c r="J918" s="63"/>
      <c r="K918" s="61">
        <v>10</v>
      </c>
      <c r="L918" t="s">
        <v>151</v>
      </c>
    </row>
    <row r="919" spans="1:12" outlineLevel="1" x14ac:dyDescent="0.25">
      <c r="A919" s="64">
        <f t="shared" si="84"/>
        <v>45</v>
      </c>
      <c r="B919" s="64" t="str">
        <f t="shared" si="82"/>
        <v/>
      </c>
      <c r="C919" s="62">
        <f t="shared" si="80"/>
        <v>1</v>
      </c>
      <c r="D919" s="62" t="str">
        <f t="shared" si="81"/>
        <v>B</v>
      </c>
      <c r="E919" s="63">
        <v>24</v>
      </c>
      <c r="F919" s="63">
        <v>22</v>
      </c>
      <c r="G919" s="63">
        <v>37</v>
      </c>
      <c r="H919" s="63">
        <v>20</v>
      </c>
      <c r="I919" s="63">
        <v>35</v>
      </c>
      <c r="J919" s="63">
        <v>31</v>
      </c>
      <c r="K919" s="61">
        <v>1</v>
      </c>
      <c r="L919" t="s">
        <v>152</v>
      </c>
    </row>
    <row r="920" spans="1:12" outlineLevel="1" x14ac:dyDescent="0.25">
      <c r="A920" s="64">
        <f t="shared" si="84"/>
        <v>45</v>
      </c>
      <c r="B920" s="64" t="str">
        <f t="shared" si="82"/>
        <v/>
      </c>
      <c r="C920" s="62">
        <f t="shared" si="80"/>
        <v>2</v>
      </c>
      <c r="D920" s="62" t="str">
        <f t="shared" si="81"/>
        <v>B</v>
      </c>
      <c r="E920" s="63">
        <v>9</v>
      </c>
      <c r="F920" s="63">
        <v>40</v>
      </c>
      <c r="G920" s="63">
        <v>38</v>
      </c>
      <c r="H920" s="63">
        <v>13</v>
      </c>
      <c r="I920" s="63">
        <v>7</v>
      </c>
      <c r="J920" s="63">
        <v>6</v>
      </c>
      <c r="K920" s="61">
        <v>2</v>
      </c>
      <c r="L920" t="s">
        <v>152</v>
      </c>
    </row>
    <row r="921" spans="1:12" outlineLevel="1" x14ac:dyDescent="0.25">
      <c r="A921" s="64">
        <f t="shared" si="84"/>
        <v>45</v>
      </c>
      <c r="B921" s="64" t="str">
        <f t="shared" si="82"/>
        <v/>
      </c>
      <c r="C921" s="62">
        <f t="shared" si="80"/>
        <v>3</v>
      </c>
      <c r="D921" s="62" t="str">
        <f t="shared" si="81"/>
        <v>B</v>
      </c>
      <c r="E921" s="63">
        <v>1</v>
      </c>
      <c r="F921" s="63">
        <v>36</v>
      </c>
      <c r="G921" s="63"/>
      <c r="H921" s="63">
        <v>42</v>
      </c>
      <c r="I921" s="63">
        <v>39</v>
      </c>
      <c r="J921" s="63"/>
      <c r="K921" s="61">
        <v>3</v>
      </c>
      <c r="L921" t="s">
        <v>152</v>
      </c>
    </row>
    <row r="922" spans="1:12" outlineLevel="1" x14ac:dyDescent="0.25">
      <c r="A922" s="64">
        <f t="shared" si="84"/>
        <v>45</v>
      </c>
      <c r="B922" s="64" t="str">
        <f t="shared" si="82"/>
        <v/>
      </c>
      <c r="C922" s="62">
        <f t="shared" si="80"/>
        <v>4</v>
      </c>
      <c r="D922" s="62" t="str">
        <f t="shared" si="81"/>
        <v>B</v>
      </c>
      <c r="E922" s="63">
        <v>3</v>
      </c>
      <c r="F922" s="63">
        <v>44</v>
      </c>
      <c r="G922" s="63"/>
      <c r="H922" s="63">
        <v>10</v>
      </c>
      <c r="I922" s="63">
        <v>23</v>
      </c>
      <c r="J922" s="63"/>
      <c r="K922" s="61">
        <v>4</v>
      </c>
      <c r="L922" t="s">
        <v>152</v>
      </c>
    </row>
    <row r="923" spans="1:12" outlineLevel="1" x14ac:dyDescent="0.25">
      <c r="A923" s="64">
        <f t="shared" si="84"/>
        <v>45</v>
      </c>
      <c r="B923" s="64" t="str">
        <f t="shared" si="82"/>
        <v/>
      </c>
      <c r="C923" s="62">
        <f t="shared" si="80"/>
        <v>5</v>
      </c>
      <c r="D923" s="62" t="str">
        <f t="shared" si="81"/>
        <v>B</v>
      </c>
      <c r="E923" s="63">
        <v>16</v>
      </c>
      <c r="F923" s="63">
        <v>17</v>
      </c>
      <c r="G923" s="63"/>
      <c r="H923" s="63">
        <v>45</v>
      </c>
      <c r="I923" s="63">
        <v>33</v>
      </c>
      <c r="J923" s="63"/>
      <c r="K923" s="61">
        <v>5</v>
      </c>
      <c r="L923" t="s">
        <v>152</v>
      </c>
    </row>
    <row r="924" spans="1:12" outlineLevel="1" x14ac:dyDescent="0.25">
      <c r="A924" s="64">
        <f t="shared" si="84"/>
        <v>45</v>
      </c>
      <c r="B924" s="64" t="str">
        <f t="shared" si="82"/>
        <v/>
      </c>
      <c r="C924" s="62">
        <f t="shared" si="80"/>
        <v>6</v>
      </c>
      <c r="D924" s="62" t="str">
        <f t="shared" si="81"/>
        <v>B</v>
      </c>
      <c r="E924" s="63">
        <v>21</v>
      </c>
      <c r="F924" s="63">
        <v>34</v>
      </c>
      <c r="G924" s="63">
        <v>5</v>
      </c>
      <c r="H924" s="63">
        <v>11</v>
      </c>
      <c r="I924" s="63">
        <v>14</v>
      </c>
      <c r="J924" s="63"/>
      <c r="K924" s="61">
        <v>6</v>
      </c>
      <c r="L924" t="s">
        <v>152</v>
      </c>
    </row>
    <row r="925" spans="1:12" outlineLevel="1" x14ac:dyDescent="0.25">
      <c r="A925" s="64">
        <f t="shared" si="84"/>
        <v>45</v>
      </c>
      <c r="B925" s="64" t="str">
        <f t="shared" si="82"/>
        <v/>
      </c>
      <c r="C925" s="62">
        <f t="shared" si="80"/>
        <v>7</v>
      </c>
      <c r="D925" s="62" t="str">
        <f t="shared" si="81"/>
        <v>B</v>
      </c>
      <c r="E925" s="63">
        <v>19</v>
      </c>
      <c r="F925" s="63">
        <v>12</v>
      </c>
      <c r="G925" s="63"/>
      <c r="H925" s="63">
        <v>8</v>
      </c>
      <c r="I925" s="63">
        <v>30</v>
      </c>
      <c r="J925" s="63"/>
      <c r="K925" s="61">
        <v>7</v>
      </c>
      <c r="L925" t="s">
        <v>152</v>
      </c>
    </row>
    <row r="926" spans="1:12" outlineLevel="1" x14ac:dyDescent="0.25">
      <c r="A926" s="64">
        <f t="shared" si="84"/>
        <v>45</v>
      </c>
      <c r="B926" s="64" t="str">
        <f t="shared" si="82"/>
        <v/>
      </c>
      <c r="C926" s="62">
        <f t="shared" si="80"/>
        <v>8</v>
      </c>
      <c r="D926" s="62" t="str">
        <f t="shared" si="81"/>
        <v>B</v>
      </c>
      <c r="E926" s="63">
        <v>4</v>
      </c>
      <c r="F926" s="63">
        <v>26</v>
      </c>
      <c r="G926" s="63"/>
      <c r="H926" s="63">
        <v>29</v>
      </c>
      <c r="I926" s="63">
        <v>32</v>
      </c>
      <c r="J926" s="63"/>
      <c r="K926" s="61">
        <v>8</v>
      </c>
      <c r="L926" t="s">
        <v>152</v>
      </c>
    </row>
    <row r="927" spans="1:12" outlineLevel="1" x14ac:dyDescent="0.25">
      <c r="A927" s="64">
        <f t="shared" si="84"/>
        <v>45</v>
      </c>
      <c r="B927" s="64" t="str">
        <f t="shared" si="82"/>
        <v/>
      </c>
      <c r="C927" s="62">
        <f t="shared" si="80"/>
        <v>9</v>
      </c>
      <c r="D927" s="62" t="str">
        <f t="shared" si="81"/>
        <v>B</v>
      </c>
      <c r="E927" s="63">
        <v>25</v>
      </c>
      <c r="F927" s="63">
        <v>2</v>
      </c>
      <c r="G927" s="63"/>
      <c r="H927" s="63">
        <v>15</v>
      </c>
      <c r="I927" s="63">
        <v>41</v>
      </c>
      <c r="J927" s="63"/>
      <c r="K927" s="61">
        <v>9</v>
      </c>
      <c r="L927" t="s">
        <v>152</v>
      </c>
    </row>
    <row r="928" spans="1:12" outlineLevel="1" x14ac:dyDescent="0.25">
      <c r="A928" s="64">
        <f t="shared" si="84"/>
        <v>45</v>
      </c>
      <c r="B928" s="64" t="str">
        <f t="shared" si="82"/>
        <v/>
      </c>
      <c r="C928" s="62">
        <f t="shared" si="80"/>
        <v>10</v>
      </c>
      <c r="D928" s="62" t="str">
        <f t="shared" si="81"/>
        <v>B</v>
      </c>
      <c r="E928" s="63">
        <v>18</v>
      </c>
      <c r="F928" s="63">
        <v>27</v>
      </c>
      <c r="G928" s="63"/>
      <c r="H928" s="63">
        <v>28</v>
      </c>
      <c r="I928" s="63">
        <v>43</v>
      </c>
      <c r="J928" s="63"/>
      <c r="K928" s="61">
        <v>10</v>
      </c>
      <c r="L928" t="s">
        <v>152</v>
      </c>
    </row>
    <row r="929" spans="1:12" outlineLevel="1" x14ac:dyDescent="0.25">
      <c r="A929" s="64">
        <f t="shared" si="84"/>
        <v>45</v>
      </c>
      <c r="B929" s="64" t="str">
        <f t="shared" si="82"/>
        <v/>
      </c>
      <c r="C929" s="62">
        <f t="shared" si="80"/>
        <v>1</v>
      </c>
      <c r="D929" s="62" t="str">
        <f t="shared" si="81"/>
        <v>C</v>
      </c>
      <c r="E929" s="63">
        <v>8</v>
      </c>
      <c r="F929" s="63">
        <v>11</v>
      </c>
      <c r="G929" s="63">
        <v>33</v>
      </c>
      <c r="H929" s="63">
        <v>15</v>
      </c>
      <c r="I929" s="63">
        <v>18</v>
      </c>
      <c r="J929" s="63">
        <v>26</v>
      </c>
      <c r="K929" s="61">
        <v>1</v>
      </c>
      <c r="L929" t="s">
        <v>153</v>
      </c>
    </row>
    <row r="930" spans="1:12" outlineLevel="1" x14ac:dyDescent="0.25">
      <c r="A930" s="64">
        <f t="shared" si="84"/>
        <v>45</v>
      </c>
      <c r="B930" s="64" t="str">
        <f t="shared" si="82"/>
        <v/>
      </c>
      <c r="C930" s="62">
        <f t="shared" si="80"/>
        <v>2</v>
      </c>
      <c r="D930" s="62" t="str">
        <f t="shared" si="81"/>
        <v>C</v>
      </c>
      <c r="E930" s="63">
        <v>32</v>
      </c>
      <c r="F930" s="63">
        <v>17</v>
      </c>
      <c r="G930" s="63">
        <v>39</v>
      </c>
      <c r="H930" s="63">
        <v>34</v>
      </c>
      <c r="I930" s="63">
        <v>43</v>
      </c>
      <c r="J930" s="63"/>
      <c r="K930" s="61">
        <v>2</v>
      </c>
      <c r="L930" t="s">
        <v>153</v>
      </c>
    </row>
    <row r="931" spans="1:12" outlineLevel="1" x14ac:dyDescent="0.25">
      <c r="A931" s="64">
        <f t="shared" si="84"/>
        <v>45</v>
      </c>
      <c r="B931" s="64" t="str">
        <f t="shared" si="82"/>
        <v/>
      </c>
      <c r="C931" s="62">
        <f t="shared" si="80"/>
        <v>3</v>
      </c>
      <c r="D931" s="62" t="str">
        <f t="shared" si="81"/>
        <v>C</v>
      </c>
      <c r="E931" s="63">
        <v>1</v>
      </c>
      <c r="F931" s="63">
        <v>30</v>
      </c>
      <c r="G931" s="63"/>
      <c r="H931" s="63">
        <v>20</v>
      </c>
      <c r="I931" s="63">
        <v>37</v>
      </c>
      <c r="J931" s="63"/>
      <c r="K931" s="61">
        <v>3</v>
      </c>
      <c r="L931" t="s">
        <v>153</v>
      </c>
    </row>
    <row r="932" spans="1:12" outlineLevel="1" x14ac:dyDescent="0.25">
      <c r="A932" s="64">
        <f t="shared" si="84"/>
        <v>45</v>
      </c>
      <c r="B932" s="64" t="str">
        <f t="shared" si="82"/>
        <v/>
      </c>
      <c r="C932" s="62">
        <f t="shared" si="80"/>
        <v>4</v>
      </c>
      <c r="D932" s="62" t="str">
        <f t="shared" si="81"/>
        <v>C</v>
      </c>
      <c r="E932" s="63">
        <v>3</v>
      </c>
      <c r="F932" s="63">
        <v>13</v>
      </c>
      <c r="G932" s="63"/>
      <c r="H932" s="63">
        <v>24</v>
      </c>
      <c r="I932" s="63">
        <v>45</v>
      </c>
      <c r="J932" s="63"/>
      <c r="K932" s="61">
        <v>4</v>
      </c>
      <c r="L932" t="s">
        <v>153</v>
      </c>
    </row>
    <row r="933" spans="1:12" outlineLevel="1" x14ac:dyDescent="0.25">
      <c r="A933" s="64">
        <f t="shared" si="84"/>
        <v>45</v>
      </c>
      <c r="B933" s="64" t="str">
        <f t="shared" si="82"/>
        <v/>
      </c>
      <c r="C933" s="62">
        <f t="shared" si="80"/>
        <v>5</v>
      </c>
      <c r="D933" s="62" t="str">
        <f t="shared" si="81"/>
        <v>C</v>
      </c>
      <c r="E933" s="63">
        <v>9</v>
      </c>
      <c r="F933" s="63">
        <v>31</v>
      </c>
      <c r="G933" s="63"/>
      <c r="H933" s="63">
        <v>7</v>
      </c>
      <c r="I933" s="63">
        <v>28</v>
      </c>
      <c r="J933" s="63"/>
      <c r="K933" s="61">
        <v>5</v>
      </c>
      <c r="L933" t="s">
        <v>153</v>
      </c>
    </row>
    <row r="934" spans="1:12" outlineLevel="1" x14ac:dyDescent="0.25">
      <c r="A934" s="64">
        <f t="shared" si="84"/>
        <v>45</v>
      </c>
      <c r="B934" s="64" t="str">
        <f t="shared" si="82"/>
        <v/>
      </c>
      <c r="C934" s="62">
        <f t="shared" ref="C934:C997" si="85">K934</f>
        <v>6</v>
      </c>
      <c r="D934" s="62" t="str">
        <f t="shared" ref="D934:D997" si="86">IF(C934="","",L934)</f>
        <v>C</v>
      </c>
      <c r="E934" s="63">
        <v>16</v>
      </c>
      <c r="F934" s="63">
        <v>36</v>
      </c>
      <c r="G934" s="63">
        <v>10</v>
      </c>
      <c r="H934" s="63">
        <v>23</v>
      </c>
      <c r="I934" s="63">
        <v>14</v>
      </c>
      <c r="J934" s="63">
        <v>44</v>
      </c>
      <c r="K934" s="61">
        <v>6</v>
      </c>
      <c r="L934" t="s">
        <v>153</v>
      </c>
    </row>
    <row r="935" spans="1:12" outlineLevel="1" x14ac:dyDescent="0.25">
      <c r="A935" s="64">
        <f t="shared" si="84"/>
        <v>45</v>
      </c>
      <c r="B935" s="64" t="str">
        <f t="shared" si="82"/>
        <v/>
      </c>
      <c r="C935" s="62">
        <f t="shared" si="85"/>
        <v>7</v>
      </c>
      <c r="D935" s="62" t="str">
        <f t="shared" si="86"/>
        <v>C</v>
      </c>
      <c r="E935" s="63">
        <v>19</v>
      </c>
      <c r="F935" s="63">
        <v>41</v>
      </c>
      <c r="G935" s="63"/>
      <c r="H935" s="63">
        <v>12</v>
      </c>
      <c r="I935" s="63">
        <v>35</v>
      </c>
      <c r="J935" s="63"/>
      <c r="K935" s="61">
        <v>7</v>
      </c>
      <c r="L935" t="s">
        <v>153</v>
      </c>
    </row>
    <row r="936" spans="1:12" outlineLevel="1" x14ac:dyDescent="0.25">
      <c r="A936" s="64">
        <f t="shared" si="84"/>
        <v>45</v>
      </c>
      <c r="B936" s="64" t="str">
        <f t="shared" si="82"/>
        <v/>
      </c>
      <c r="C936" s="62">
        <f t="shared" si="85"/>
        <v>8</v>
      </c>
      <c r="D936" s="62" t="str">
        <f t="shared" si="86"/>
        <v>C</v>
      </c>
      <c r="E936" s="63">
        <v>38</v>
      </c>
      <c r="F936" s="63">
        <v>25</v>
      </c>
      <c r="G936" s="63"/>
      <c r="H936" s="63">
        <v>6</v>
      </c>
      <c r="I936" s="63">
        <v>29</v>
      </c>
      <c r="J936" s="63"/>
      <c r="K936" s="61">
        <v>8</v>
      </c>
      <c r="L936" t="s">
        <v>153</v>
      </c>
    </row>
    <row r="937" spans="1:12" outlineLevel="1" x14ac:dyDescent="0.25">
      <c r="A937" s="64">
        <f t="shared" si="84"/>
        <v>45</v>
      </c>
      <c r="B937" s="64" t="str">
        <f t="shared" si="82"/>
        <v/>
      </c>
      <c r="C937" s="62">
        <f t="shared" si="85"/>
        <v>9</v>
      </c>
      <c r="D937" s="62" t="str">
        <f t="shared" si="86"/>
        <v>C</v>
      </c>
      <c r="E937" s="63">
        <v>2</v>
      </c>
      <c r="F937" s="63">
        <v>5</v>
      </c>
      <c r="G937" s="63"/>
      <c r="H937" s="63">
        <v>22</v>
      </c>
      <c r="I937" s="63">
        <v>42</v>
      </c>
      <c r="J937" s="63"/>
      <c r="K937" s="61">
        <v>9</v>
      </c>
      <c r="L937" t="s">
        <v>153</v>
      </c>
    </row>
    <row r="938" spans="1:12" outlineLevel="1" x14ac:dyDescent="0.25">
      <c r="A938" s="64">
        <f t="shared" si="84"/>
        <v>45</v>
      </c>
      <c r="B938" s="64" t="str">
        <f t="shared" si="82"/>
        <v/>
      </c>
      <c r="C938" s="62">
        <f t="shared" si="85"/>
        <v>10</v>
      </c>
      <c r="D938" s="62" t="str">
        <f t="shared" si="86"/>
        <v>C</v>
      </c>
      <c r="E938" s="63">
        <v>4</v>
      </c>
      <c r="F938" s="63">
        <v>27</v>
      </c>
      <c r="G938" s="63"/>
      <c r="H938" s="63">
        <v>40</v>
      </c>
      <c r="I938" s="63">
        <v>21</v>
      </c>
      <c r="J938" s="63"/>
      <c r="K938" s="61">
        <v>10</v>
      </c>
      <c r="L938" t="s">
        <v>153</v>
      </c>
    </row>
    <row r="939" spans="1:12" outlineLevel="1" x14ac:dyDescent="0.25">
      <c r="A939" s="64">
        <f t="shared" si="84"/>
        <v>45</v>
      </c>
      <c r="B939" s="64" t="str">
        <f t="shared" si="82"/>
        <v/>
      </c>
      <c r="C939" s="62">
        <f t="shared" si="85"/>
        <v>1</v>
      </c>
      <c r="D939" s="62" t="str">
        <f t="shared" si="86"/>
        <v>D</v>
      </c>
      <c r="E939" s="215">
        <v>19</v>
      </c>
      <c r="F939" s="215">
        <v>33</v>
      </c>
      <c r="G939" s="215">
        <v>38</v>
      </c>
      <c r="H939" s="215">
        <v>23</v>
      </c>
      <c r="I939" s="215">
        <v>25</v>
      </c>
      <c r="J939" s="215">
        <v>36</v>
      </c>
      <c r="K939" s="61">
        <v>1</v>
      </c>
      <c r="L939" t="s">
        <v>154</v>
      </c>
    </row>
    <row r="940" spans="1:12" outlineLevel="1" x14ac:dyDescent="0.25">
      <c r="A940" s="64">
        <f t="shared" si="84"/>
        <v>45</v>
      </c>
      <c r="B940" s="64" t="str">
        <f t="shared" si="82"/>
        <v/>
      </c>
      <c r="C940" s="62">
        <f t="shared" si="85"/>
        <v>2</v>
      </c>
      <c r="D940" s="62" t="str">
        <f t="shared" si="86"/>
        <v>D</v>
      </c>
      <c r="E940" s="215">
        <v>28</v>
      </c>
      <c r="F940" s="215">
        <v>45</v>
      </c>
      <c r="G940" s="215"/>
      <c r="H940" s="215">
        <v>24</v>
      </c>
      <c r="I940" s="215">
        <v>43</v>
      </c>
      <c r="J940" s="215"/>
      <c r="K940" s="61">
        <v>2</v>
      </c>
      <c r="L940" t="s">
        <v>154</v>
      </c>
    </row>
    <row r="941" spans="1:12" outlineLevel="1" x14ac:dyDescent="0.25">
      <c r="A941" s="64">
        <f t="shared" si="84"/>
        <v>45</v>
      </c>
      <c r="B941" s="64" t="str">
        <f t="shared" si="82"/>
        <v/>
      </c>
      <c r="C941" s="62">
        <f t="shared" si="85"/>
        <v>3</v>
      </c>
      <c r="D941" s="62" t="str">
        <f t="shared" si="86"/>
        <v>D</v>
      </c>
      <c r="E941" s="215">
        <v>1</v>
      </c>
      <c r="F941" s="215">
        <v>18</v>
      </c>
      <c r="G941" s="215">
        <v>41</v>
      </c>
      <c r="H941" s="215">
        <v>9</v>
      </c>
      <c r="I941" s="215">
        <v>16</v>
      </c>
      <c r="J941" s="215"/>
      <c r="K941" s="61">
        <v>3</v>
      </c>
      <c r="L941" t="s">
        <v>154</v>
      </c>
    </row>
    <row r="942" spans="1:12" outlineLevel="1" x14ac:dyDescent="0.25">
      <c r="A942" s="64">
        <f t="shared" si="84"/>
        <v>45</v>
      </c>
      <c r="B942" s="64" t="str">
        <f t="shared" si="82"/>
        <v/>
      </c>
      <c r="C942" s="62">
        <f t="shared" si="85"/>
        <v>4</v>
      </c>
      <c r="D942" s="62" t="str">
        <f t="shared" si="86"/>
        <v>D</v>
      </c>
      <c r="E942" s="215">
        <v>3</v>
      </c>
      <c r="F942" s="215">
        <v>32</v>
      </c>
      <c r="G942" s="215"/>
      <c r="H942" s="215">
        <v>17</v>
      </c>
      <c r="I942" s="215">
        <v>40</v>
      </c>
      <c r="J942" s="215"/>
      <c r="K942" s="61">
        <v>4</v>
      </c>
      <c r="L942" t="s">
        <v>154</v>
      </c>
    </row>
    <row r="943" spans="1:12" outlineLevel="1" x14ac:dyDescent="0.25">
      <c r="A943" s="64">
        <f t="shared" si="84"/>
        <v>45</v>
      </c>
      <c r="B943" s="64" t="str">
        <f t="shared" si="82"/>
        <v/>
      </c>
      <c r="C943" s="62">
        <f t="shared" si="85"/>
        <v>5</v>
      </c>
      <c r="D943" s="62" t="str">
        <f t="shared" si="86"/>
        <v>D</v>
      </c>
      <c r="E943" s="215">
        <v>4</v>
      </c>
      <c r="F943" s="215">
        <v>13</v>
      </c>
      <c r="G943" s="215"/>
      <c r="H943" s="215">
        <v>6</v>
      </c>
      <c r="I943" s="215">
        <v>21</v>
      </c>
      <c r="J943" s="215"/>
      <c r="K943" s="61">
        <v>5</v>
      </c>
      <c r="L943" t="s">
        <v>154</v>
      </c>
    </row>
    <row r="944" spans="1:12" outlineLevel="1" x14ac:dyDescent="0.25">
      <c r="A944" s="64">
        <f t="shared" si="84"/>
        <v>45</v>
      </c>
      <c r="B944" s="64" t="str">
        <f t="shared" si="82"/>
        <v/>
      </c>
      <c r="C944" s="62">
        <f t="shared" si="85"/>
        <v>6</v>
      </c>
      <c r="D944" s="62" t="str">
        <f t="shared" si="86"/>
        <v>D</v>
      </c>
      <c r="E944" s="215">
        <v>5</v>
      </c>
      <c r="F944" s="215">
        <v>14</v>
      </c>
      <c r="G944" s="215"/>
      <c r="H944" s="215">
        <v>27</v>
      </c>
      <c r="I944" s="215">
        <v>34</v>
      </c>
      <c r="J944" s="215"/>
      <c r="K944" s="61">
        <v>6</v>
      </c>
      <c r="L944" t="s">
        <v>154</v>
      </c>
    </row>
    <row r="945" spans="1:13" outlineLevel="1" x14ac:dyDescent="0.25">
      <c r="A945" s="64">
        <f t="shared" si="84"/>
        <v>45</v>
      </c>
      <c r="B945" s="64" t="str">
        <f t="shared" si="82"/>
        <v/>
      </c>
      <c r="C945" s="62">
        <f t="shared" si="85"/>
        <v>7</v>
      </c>
      <c r="D945" s="62" t="str">
        <f t="shared" si="86"/>
        <v>D</v>
      </c>
      <c r="E945" s="215">
        <v>8</v>
      </c>
      <c r="F945" s="215">
        <v>29</v>
      </c>
      <c r="G945" s="215"/>
      <c r="H945" s="215">
        <v>11</v>
      </c>
      <c r="I945" s="215">
        <v>20</v>
      </c>
      <c r="J945" s="215"/>
      <c r="K945" s="61">
        <v>7</v>
      </c>
      <c r="L945" t="s">
        <v>154</v>
      </c>
    </row>
    <row r="946" spans="1:13" outlineLevel="1" x14ac:dyDescent="0.25">
      <c r="A946" s="64">
        <f t="shared" si="84"/>
        <v>45</v>
      </c>
      <c r="B946" s="64" t="str">
        <f t="shared" si="82"/>
        <v/>
      </c>
      <c r="C946" s="62">
        <f t="shared" si="85"/>
        <v>8</v>
      </c>
      <c r="D946" s="62" t="str">
        <f t="shared" si="86"/>
        <v>D</v>
      </c>
      <c r="E946" s="215">
        <v>7</v>
      </c>
      <c r="F946" s="215">
        <v>22</v>
      </c>
      <c r="G946" s="215">
        <v>39</v>
      </c>
      <c r="H946" s="215">
        <v>12</v>
      </c>
      <c r="I946" s="215">
        <v>35</v>
      </c>
      <c r="J946" s="215">
        <v>42</v>
      </c>
      <c r="K946" s="61">
        <v>8</v>
      </c>
      <c r="L946" t="s">
        <v>154</v>
      </c>
    </row>
    <row r="947" spans="1:13" outlineLevel="1" x14ac:dyDescent="0.25">
      <c r="A947" s="64">
        <f t="shared" si="84"/>
        <v>45</v>
      </c>
      <c r="B947" s="64" t="str">
        <f t="shared" si="82"/>
        <v/>
      </c>
      <c r="C947" s="62">
        <f t="shared" si="85"/>
        <v>9</v>
      </c>
      <c r="D947" s="62" t="str">
        <f t="shared" si="86"/>
        <v>D</v>
      </c>
      <c r="E947" s="215">
        <v>15</v>
      </c>
      <c r="F947" s="215">
        <v>30</v>
      </c>
      <c r="G947" s="215"/>
      <c r="H947" s="215">
        <v>2</v>
      </c>
      <c r="I947" s="215">
        <v>44</v>
      </c>
      <c r="J947" s="215"/>
      <c r="K947" s="61">
        <v>9</v>
      </c>
      <c r="L947" t="s">
        <v>154</v>
      </c>
    </row>
    <row r="948" spans="1:13" ht="15.75" outlineLevel="1" thickBot="1" x14ac:dyDescent="0.3">
      <c r="A948" s="64">
        <f t="shared" si="84"/>
        <v>45</v>
      </c>
      <c r="B948" s="64" t="str">
        <f t="shared" si="82"/>
        <v/>
      </c>
      <c r="C948" s="62">
        <f t="shared" si="85"/>
        <v>10</v>
      </c>
      <c r="D948" s="62" t="str">
        <f t="shared" si="86"/>
        <v>D</v>
      </c>
      <c r="E948" s="215">
        <v>10</v>
      </c>
      <c r="F948" s="215">
        <v>37</v>
      </c>
      <c r="G948" s="215"/>
      <c r="H948" s="215">
        <v>26</v>
      </c>
      <c r="I948" s="215">
        <v>31</v>
      </c>
      <c r="J948" s="215"/>
      <c r="K948" s="61">
        <v>10</v>
      </c>
      <c r="L948" t="s">
        <v>154</v>
      </c>
    </row>
    <row r="949" spans="1:13" ht="15.75" outlineLevel="1" thickTop="1" x14ac:dyDescent="0.25">
      <c r="A949" s="52">
        <v>46</v>
      </c>
      <c r="B949" s="52" t="str">
        <f t="shared" si="82"/>
        <v/>
      </c>
      <c r="C949" s="58">
        <f t="shared" si="85"/>
        <v>1</v>
      </c>
      <c r="D949" s="58" t="str">
        <f t="shared" si="86"/>
        <v>A</v>
      </c>
      <c r="E949" s="59">
        <v>1</v>
      </c>
      <c r="F949" s="59">
        <v>2</v>
      </c>
      <c r="G949" s="59">
        <v>45</v>
      </c>
      <c r="H949" s="59">
        <v>3</v>
      </c>
      <c r="I949" s="59">
        <v>4</v>
      </c>
      <c r="J949" s="59">
        <v>46</v>
      </c>
      <c r="K949" s="61">
        <v>1</v>
      </c>
      <c r="L949" t="s">
        <v>151</v>
      </c>
      <c r="M949" s="186" t="s">
        <v>281</v>
      </c>
    </row>
    <row r="950" spans="1:13" outlineLevel="1" x14ac:dyDescent="0.25">
      <c r="A950" s="52">
        <f t="shared" si="84"/>
        <v>46</v>
      </c>
      <c r="B950" s="52" t="str">
        <f t="shared" si="82"/>
        <v/>
      </c>
      <c r="C950" s="58">
        <f t="shared" si="85"/>
        <v>2</v>
      </c>
      <c r="D950" s="58" t="str">
        <f t="shared" si="86"/>
        <v>A</v>
      </c>
      <c r="E950" s="59">
        <v>5</v>
      </c>
      <c r="F950" s="59">
        <v>6</v>
      </c>
      <c r="G950" s="59"/>
      <c r="H950" s="59">
        <v>7</v>
      </c>
      <c r="I950" s="59">
        <v>8</v>
      </c>
      <c r="J950" s="59"/>
      <c r="K950" s="61">
        <v>2</v>
      </c>
      <c r="L950" t="s">
        <v>151</v>
      </c>
    </row>
    <row r="951" spans="1:13" outlineLevel="1" x14ac:dyDescent="0.25">
      <c r="A951" s="52">
        <f t="shared" si="84"/>
        <v>46</v>
      </c>
      <c r="B951" s="52" t="str">
        <f t="shared" si="82"/>
        <v/>
      </c>
      <c r="C951" s="58">
        <f t="shared" si="85"/>
        <v>3</v>
      </c>
      <c r="D951" s="58" t="str">
        <f t="shared" si="86"/>
        <v>A</v>
      </c>
      <c r="E951" s="59">
        <v>9</v>
      </c>
      <c r="F951" s="59">
        <v>10</v>
      </c>
      <c r="G951" s="59"/>
      <c r="H951" s="59">
        <v>11</v>
      </c>
      <c r="I951" s="59">
        <v>12</v>
      </c>
      <c r="J951" s="59"/>
      <c r="K951" s="61">
        <v>3</v>
      </c>
      <c r="L951" t="s">
        <v>151</v>
      </c>
    </row>
    <row r="952" spans="1:13" outlineLevel="1" x14ac:dyDescent="0.25">
      <c r="A952" s="52">
        <f t="shared" si="84"/>
        <v>46</v>
      </c>
      <c r="B952" s="52" t="str">
        <f t="shared" si="82"/>
        <v/>
      </c>
      <c r="C952" s="58">
        <f t="shared" si="85"/>
        <v>4</v>
      </c>
      <c r="D952" s="58" t="str">
        <f t="shared" si="86"/>
        <v>A</v>
      </c>
      <c r="E952" s="59">
        <v>13</v>
      </c>
      <c r="F952" s="59">
        <v>14</v>
      </c>
      <c r="G952" s="59"/>
      <c r="H952" s="59">
        <v>15</v>
      </c>
      <c r="I952" s="59">
        <v>16</v>
      </c>
      <c r="J952" s="59"/>
      <c r="K952" s="61">
        <v>4</v>
      </c>
      <c r="L952" t="s">
        <v>151</v>
      </c>
    </row>
    <row r="953" spans="1:13" outlineLevel="1" x14ac:dyDescent="0.25">
      <c r="A953" s="52">
        <f t="shared" si="84"/>
        <v>46</v>
      </c>
      <c r="B953" s="52" t="str">
        <f t="shared" si="82"/>
        <v/>
      </c>
      <c r="C953" s="58">
        <f t="shared" si="85"/>
        <v>5</v>
      </c>
      <c r="D953" s="58" t="str">
        <f t="shared" si="86"/>
        <v>A</v>
      </c>
      <c r="E953" s="59">
        <v>17</v>
      </c>
      <c r="F953" s="59">
        <v>18</v>
      </c>
      <c r="G953" s="59"/>
      <c r="H953" s="59">
        <v>19</v>
      </c>
      <c r="I953" s="59">
        <v>20</v>
      </c>
      <c r="J953" s="59"/>
      <c r="K953" s="61">
        <v>5</v>
      </c>
      <c r="L953" t="s">
        <v>151</v>
      </c>
    </row>
    <row r="954" spans="1:13" outlineLevel="1" x14ac:dyDescent="0.25">
      <c r="A954" s="52">
        <f t="shared" si="84"/>
        <v>46</v>
      </c>
      <c r="B954" s="52" t="str">
        <f t="shared" si="82"/>
        <v/>
      </c>
      <c r="C954" s="58">
        <f t="shared" si="85"/>
        <v>6</v>
      </c>
      <c r="D954" s="58" t="str">
        <f t="shared" si="86"/>
        <v>A</v>
      </c>
      <c r="E954" s="59">
        <v>21</v>
      </c>
      <c r="F954" s="59">
        <v>22</v>
      </c>
      <c r="G954" s="59"/>
      <c r="H954" s="59">
        <v>23</v>
      </c>
      <c r="I954" s="59">
        <v>24</v>
      </c>
      <c r="J954" s="59"/>
      <c r="K954" s="61">
        <v>6</v>
      </c>
      <c r="L954" t="s">
        <v>151</v>
      </c>
    </row>
    <row r="955" spans="1:13" outlineLevel="1" x14ac:dyDescent="0.25">
      <c r="A955" s="52">
        <f t="shared" si="84"/>
        <v>46</v>
      </c>
      <c r="B955" s="52" t="str">
        <f t="shared" si="82"/>
        <v/>
      </c>
      <c r="C955" s="58">
        <f t="shared" si="85"/>
        <v>7</v>
      </c>
      <c r="D955" s="58" t="str">
        <f t="shared" si="86"/>
        <v>A</v>
      </c>
      <c r="E955" s="59">
        <v>25</v>
      </c>
      <c r="F955" s="59">
        <v>26</v>
      </c>
      <c r="G955" s="59">
        <v>41</v>
      </c>
      <c r="H955" s="59">
        <v>27</v>
      </c>
      <c r="I955" s="59">
        <v>28</v>
      </c>
      <c r="J955" s="59">
        <v>42</v>
      </c>
      <c r="K955" s="61">
        <v>7</v>
      </c>
      <c r="L955" t="s">
        <v>151</v>
      </c>
    </row>
    <row r="956" spans="1:13" outlineLevel="1" x14ac:dyDescent="0.25">
      <c r="A956" s="52">
        <f t="shared" si="84"/>
        <v>46</v>
      </c>
      <c r="B956" s="52" t="str">
        <f t="shared" si="82"/>
        <v/>
      </c>
      <c r="C956" s="58">
        <f t="shared" si="85"/>
        <v>8</v>
      </c>
      <c r="D956" s="58" t="str">
        <f t="shared" si="86"/>
        <v>A</v>
      </c>
      <c r="E956" s="59">
        <v>29</v>
      </c>
      <c r="F956" s="59">
        <v>30</v>
      </c>
      <c r="G956" s="59">
        <v>43</v>
      </c>
      <c r="H956" s="59">
        <v>31</v>
      </c>
      <c r="I956" s="59">
        <v>32</v>
      </c>
      <c r="J956" s="59">
        <v>44</v>
      </c>
      <c r="K956" s="61">
        <v>8</v>
      </c>
      <c r="L956" t="s">
        <v>151</v>
      </c>
    </row>
    <row r="957" spans="1:13" outlineLevel="1" x14ac:dyDescent="0.25">
      <c r="A957" s="52">
        <f t="shared" si="84"/>
        <v>46</v>
      </c>
      <c r="B957" s="52" t="str">
        <f t="shared" si="82"/>
        <v/>
      </c>
      <c r="C957" s="58">
        <f t="shared" si="85"/>
        <v>9</v>
      </c>
      <c r="D957" s="58" t="str">
        <f t="shared" si="86"/>
        <v>A</v>
      </c>
      <c r="E957" s="59">
        <v>33</v>
      </c>
      <c r="F957" s="59">
        <v>34</v>
      </c>
      <c r="G957" s="59"/>
      <c r="H957" s="59">
        <v>35</v>
      </c>
      <c r="I957" s="59">
        <v>36</v>
      </c>
      <c r="J957" s="59"/>
      <c r="K957" s="61">
        <v>9</v>
      </c>
      <c r="L957" t="s">
        <v>151</v>
      </c>
    </row>
    <row r="958" spans="1:13" outlineLevel="1" x14ac:dyDescent="0.25">
      <c r="A958" s="52">
        <f t="shared" si="84"/>
        <v>46</v>
      </c>
      <c r="B958" s="52" t="str">
        <f t="shared" si="82"/>
        <v/>
      </c>
      <c r="C958" s="58">
        <f t="shared" si="85"/>
        <v>10</v>
      </c>
      <c r="D958" s="58" t="str">
        <f t="shared" si="86"/>
        <v>A</v>
      </c>
      <c r="E958" s="59">
        <v>37</v>
      </c>
      <c r="F958" s="59">
        <v>38</v>
      </c>
      <c r="G958" s="59"/>
      <c r="H958" s="59">
        <v>39</v>
      </c>
      <c r="I958" s="59">
        <v>40</v>
      </c>
      <c r="J958" s="59"/>
      <c r="K958" s="61">
        <v>10</v>
      </c>
      <c r="L958" t="s">
        <v>151</v>
      </c>
    </row>
    <row r="959" spans="1:13" outlineLevel="1" x14ac:dyDescent="0.25">
      <c r="A959" s="52">
        <f t="shared" si="84"/>
        <v>46</v>
      </c>
      <c r="B959" s="52" t="str">
        <f t="shared" si="82"/>
        <v/>
      </c>
      <c r="C959" s="58">
        <f t="shared" si="85"/>
        <v>1</v>
      </c>
      <c r="D959" s="58" t="str">
        <f t="shared" si="86"/>
        <v>B</v>
      </c>
      <c r="E959" s="59">
        <v>24</v>
      </c>
      <c r="F959" s="59">
        <v>37</v>
      </c>
      <c r="G959" s="59">
        <v>17</v>
      </c>
      <c r="H959" s="59">
        <v>20</v>
      </c>
      <c r="I959" s="59">
        <v>35</v>
      </c>
      <c r="J959" s="59">
        <v>38</v>
      </c>
      <c r="K959" s="61">
        <v>1</v>
      </c>
      <c r="L959" t="s">
        <v>152</v>
      </c>
    </row>
    <row r="960" spans="1:13" outlineLevel="1" x14ac:dyDescent="0.25">
      <c r="A960" s="52">
        <f t="shared" si="84"/>
        <v>46</v>
      </c>
      <c r="B960" s="52" t="str">
        <f t="shared" si="82"/>
        <v/>
      </c>
      <c r="C960" s="58">
        <f t="shared" si="85"/>
        <v>2</v>
      </c>
      <c r="D960" s="58" t="str">
        <f t="shared" si="86"/>
        <v>B</v>
      </c>
      <c r="E960" s="59">
        <v>9</v>
      </c>
      <c r="F960" s="59">
        <v>40</v>
      </c>
      <c r="G960" s="59">
        <v>18</v>
      </c>
      <c r="H960" s="59">
        <v>13</v>
      </c>
      <c r="I960" s="59">
        <v>7</v>
      </c>
      <c r="J960" s="59">
        <v>22</v>
      </c>
      <c r="K960" s="61">
        <v>2</v>
      </c>
      <c r="L960" t="s">
        <v>152</v>
      </c>
    </row>
    <row r="961" spans="1:12" outlineLevel="1" x14ac:dyDescent="0.25">
      <c r="A961" s="52">
        <f t="shared" si="84"/>
        <v>46</v>
      </c>
      <c r="B961" s="52" t="str">
        <f t="shared" si="82"/>
        <v/>
      </c>
      <c r="C961" s="58">
        <f t="shared" si="85"/>
        <v>3</v>
      </c>
      <c r="D961" s="58" t="str">
        <f t="shared" si="86"/>
        <v>B</v>
      </c>
      <c r="E961" s="59">
        <v>1</v>
      </c>
      <c r="F961" s="59">
        <v>36</v>
      </c>
      <c r="G961" s="59"/>
      <c r="H961" s="59">
        <v>12</v>
      </c>
      <c r="I961" s="59">
        <v>39</v>
      </c>
      <c r="J961" s="59"/>
      <c r="K961" s="61">
        <v>3</v>
      </c>
      <c r="L961" t="s">
        <v>152</v>
      </c>
    </row>
    <row r="962" spans="1:12" outlineLevel="1" x14ac:dyDescent="0.25">
      <c r="A962" s="52">
        <f t="shared" si="84"/>
        <v>46</v>
      </c>
      <c r="B962" s="52" t="str">
        <f t="shared" si="82"/>
        <v/>
      </c>
      <c r="C962" s="58">
        <f t="shared" si="85"/>
        <v>4</v>
      </c>
      <c r="D962" s="58" t="str">
        <f t="shared" si="86"/>
        <v>B</v>
      </c>
      <c r="E962" s="59">
        <v>3</v>
      </c>
      <c r="F962" s="59">
        <v>30</v>
      </c>
      <c r="G962" s="59"/>
      <c r="H962" s="59">
        <v>29</v>
      </c>
      <c r="I962" s="59">
        <v>23</v>
      </c>
      <c r="J962" s="59"/>
      <c r="K962" s="61">
        <v>4</v>
      </c>
      <c r="L962" t="s">
        <v>152</v>
      </c>
    </row>
    <row r="963" spans="1:12" outlineLevel="1" x14ac:dyDescent="0.25">
      <c r="A963" s="52">
        <f t="shared" si="84"/>
        <v>46</v>
      </c>
      <c r="B963" s="52" t="str">
        <f t="shared" si="82"/>
        <v/>
      </c>
      <c r="C963" s="58">
        <f t="shared" si="85"/>
        <v>5</v>
      </c>
      <c r="D963" s="58" t="str">
        <f t="shared" si="86"/>
        <v>B</v>
      </c>
      <c r="E963" s="59">
        <v>46</v>
      </c>
      <c r="F963" s="59">
        <v>41</v>
      </c>
      <c r="G963" s="59"/>
      <c r="H963" s="59">
        <v>6</v>
      </c>
      <c r="I963" s="59">
        <v>33</v>
      </c>
      <c r="J963" s="59"/>
      <c r="K963" s="61">
        <v>5</v>
      </c>
      <c r="L963" t="s">
        <v>152</v>
      </c>
    </row>
    <row r="964" spans="1:12" outlineLevel="1" x14ac:dyDescent="0.25">
      <c r="A964" s="52">
        <f t="shared" si="84"/>
        <v>46</v>
      </c>
      <c r="B964" s="52" t="str">
        <f t="shared" si="82"/>
        <v/>
      </c>
      <c r="C964" s="58">
        <f t="shared" si="85"/>
        <v>6</v>
      </c>
      <c r="D964" s="58" t="str">
        <f t="shared" si="86"/>
        <v>B</v>
      </c>
      <c r="E964" s="59">
        <v>21</v>
      </c>
      <c r="F964" s="59">
        <v>5</v>
      </c>
      <c r="G964" s="59">
        <v>10</v>
      </c>
      <c r="H964" s="59">
        <v>11</v>
      </c>
      <c r="I964" s="59">
        <v>14</v>
      </c>
      <c r="J964" s="59">
        <v>16</v>
      </c>
      <c r="K964" s="61">
        <v>6</v>
      </c>
      <c r="L964" t="s">
        <v>152</v>
      </c>
    </row>
    <row r="965" spans="1:12" outlineLevel="1" x14ac:dyDescent="0.25">
      <c r="A965" s="52">
        <f t="shared" si="84"/>
        <v>46</v>
      </c>
      <c r="B965" s="52" t="str">
        <f t="shared" ref="B965:B1028" si="87">IF(A965&lt;&gt;$B$3,"",$B$3&amp;"-"&amp;D965&amp;"-"&amp;C965)</f>
        <v/>
      </c>
      <c r="C965" s="58">
        <f t="shared" si="85"/>
        <v>7</v>
      </c>
      <c r="D965" s="58" t="str">
        <f t="shared" si="86"/>
        <v>B</v>
      </c>
      <c r="E965" s="59">
        <v>19</v>
      </c>
      <c r="F965" s="59">
        <v>34</v>
      </c>
      <c r="G965" s="59"/>
      <c r="H965" s="59">
        <v>8</v>
      </c>
      <c r="I965" s="59">
        <v>27</v>
      </c>
      <c r="J965" s="59"/>
      <c r="K965" s="61">
        <v>7</v>
      </c>
      <c r="L965" t="s">
        <v>152</v>
      </c>
    </row>
    <row r="966" spans="1:12" outlineLevel="1" x14ac:dyDescent="0.25">
      <c r="A966" s="52">
        <f t="shared" si="84"/>
        <v>46</v>
      </c>
      <c r="B966" s="52" t="str">
        <f t="shared" si="87"/>
        <v/>
      </c>
      <c r="C966" s="58">
        <f t="shared" si="85"/>
        <v>8</v>
      </c>
      <c r="D966" s="58" t="str">
        <f t="shared" si="86"/>
        <v>B</v>
      </c>
      <c r="E966" s="59">
        <v>4</v>
      </c>
      <c r="F966" s="59">
        <v>26</v>
      </c>
      <c r="G966" s="59"/>
      <c r="H966" s="59">
        <v>2</v>
      </c>
      <c r="I966" s="59">
        <v>32</v>
      </c>
      <c r="J966" s="59"/>
      <c r="K966" s="61">
        <v>8</v>
      </c>
      <c r="L966" t="s">
        <v>152</v>
      </c>
    </row>
    <row r="967" spans="1:12" outlineLevel="1" x14ac:dyDescent="0.25">
      <c r="A967" s="52">
        <f t="shared" si="84"/>
        <v>46</v>
      </c>
      <c r="B967" s="52" t="str">
        <f t="shared" si="87"/>
        <v/>
      </c>
      <c r="C967" s="58">
        <f t="shared" si="85"/>
        <v>9</v>
      </c>
      <c r="D967" s="58" t="str">
        <f t="shared" si="86"/>
        <v>B</v>
      </c>
      <c r="E967" s="59">
        <v>43</v>
      </c>
      <c r="F967" s="59">
        <v>25</v>
      </c>
      <c r="G967" s="59"/>
      <c r="H967" s="59">
        <v>15</v>
      </c>
      <c r="I967" s="59">
        <v>44</v>
      </c>
      <c r="J967" s="59"/>
      <c r="K967" s="61">
        <v>9</v>
      </c>
      <c r="L967" t="s">
        <v>152</v>
      </c>
    </row>
    <row r="968" spans="1:12" outlineLevel="1" x14ac:dyDescent="0.25">
      <c r="A968" s="52">
        <f t="shared" si="84"/>
        <v>46</v>
      </c>
      <c r="B968" s="52" t="str">
        <f t="shared" si="87"/>
        <v/>
      </c>
      <c r="C968" s="58">
        <f t="shared" si="85"/>
        <v>10</v>
      </c>
      <c r="D968" s="58" t="str">
        <f t="shared" si="86"/>
        <v>B</v>
      </c>
      <c r="E968" s="59">
        <v>45</v>
      </c>
      <c r="F968" s="59">
        <v>31</v>
      </c>
      <c r="G968" s="59"/>
      <c r="H968" s="59">
        <v>28</v>
      </c>
      <c r="I968" s="59">
        <v>42</v>
      </c>
      <c r="J968" s="59"/>
      <c r="K968" s="61">
        <v>10</v>
      </c>
      <c r="L968" t="s">
        <v>152</v>
      </c>
    </row>
    <row r="969" spans="1:12" outlineLevel="1" x14ac:dyDescent="0.25">
      <c r="A969" s="52">
        <f t="shared" si="84"/>
        <v>46</v>
      </c>
      <c r="B969" s="52" t="str">
        <f t="shared" si="87"/>
        <v/>
      </c>
      <c r="C969" s="58">
        <f t="shared" si="85"/>
        <v>1</v>
      </c>
      <c r="D969" s="58" t="str">
        <f t="shared" si="86"/>
        <v>C</v>
      </c>
      <c r="E969" s="59">
        <v>8</v>
      </c>
      <c r="F969" s="59">
        <v>19</v>
      </c>
      <c r="G969" s="59">
        <v>6</v>
      </c>
      <c r="H969" s="59">
        <v>15</v>
      </c>
      <c r="I969" s="59">
        <v>18</v>
      </c>
      <c r="J969" s="59">
        <v>43</v>
      </c>
      <c r="K969" s="61">
        <v>1</v>
      </c>
      <c r="L969" t="s">
        <v>153</v>
      </c>
    </row>
    <row r="970" spans="1:12" outlineLevel="1" x14ac:dyDescent="0.25">
      <c r="A970" s="52">
        <f t="shared" si="84"/>
        <v>46</v>
      </c>
      <c r="B970" s="52" t="str">
        <f t="shared" si="87"/>
        <v/>
      </c>
      <c r="C970" s="58">
        <f t="shared" si="85"/>
        <v>2</v>
      </c>
      <c r="D970" s="58" t="str">
        <f t="shared" si="86"/>
        <v>C</v>
      </c>
      <c r="E970" s="59">
        <v>12</v>
      </c>
      <c r="F970" s="59">
        <v>39</v>
      </c>
      <c r="G970" s="59">
        <v>26</v>
      </c>
      <c r="H970" s="59">
        <v>34</v>
      </c>
      <c r="I970" s="59">
        <v>46</v>
      </c>
      <c r="J970" s="59">
        <v>45</v>
      </c>
      <c r="K970" s="61">
        <v>2</v>
      </c>
      <c r="L970" t="s">
        <v>153</v>
      </c>
    </row>
    <row r="971" spans="1:12" outlineLevel="1" x14ac:dyDescent="0.25">
      <c r="A971" s="52">
        <f t="shared" si="84"/>
        <v>46</v>
      </c>
      <c r="B971" s="52" t="str">
        <f t="shared" si="87"/>
        <v/>
      </c>
      <c r="C971" s="58">
        <f t="shared" si="85"/>
        <v>3</v>
      </c>
      <c r="D971" s="58" t="str">
        <f t="shared" si="86"/>
        <v>C</v>
      </c>
      <c r="E971" s="59">
        <v>1</v>
      </c>
      <c r="F971" s="59">
        <v>30</v>
      </c>
      <c r="G971" s="59"/>
      <c r="H971" s="59">
        <v>20</v>
      </c>
      <c r="I971" s="59">
        <v>37</v>
      </c>
      <c r="J971" s="59"/>
      <c r="K971" s="61">
        <v>3</v>
      </c>
      <c r="L971" t="s">
        <v>153</v>
      </c>
    </row>
    <row r="972" spans="1:12" outlineLevel="1" x14ac:dyDescent="0.25">
      <c r="A972" s="52">
        <f t="shared" si="84"/>
        <v>46</v>
      </c>
      <c r="B972" s="52" t="str">
        <f t="shared" si="87"/>
        <v/>
      </c>
      <c r="C972" s="58">
        <f t="shared" si="85"/>
        <v>4</v>
      </c>
      <c r="D972" s="58" t="str">
        <f t="shared" si="86"/>
        <v>C</v>
      </c>
      <c r="E972" s="59">
        <v>3</v>
      </c>
      <c r="F972" s="59">
        <v>16</v>
      </c>
      <c r="G972" s="59"/>
      <c r="H972" s="59">
        <v>24</v>
      </c>
      <c r="I972" s="59">
        <v>28</v>
      </c>
      <c r="J972" s="59"/>
      <c r="K972" s="61">
        <v>4</v>
      </c>
      <c r="L972" t="s">
        <v>153</v>
      </c>
    </row>
    <row r="973" spans="1:12" outlineLevel="1" x14ac:dyDescent="0.25">
      <c r="A973" s="52">
        <f t="shared" si="84"/>
        <v>46</v>
      </c>
      <c r="B973" s="52" t="str">
        <f t="shared" si="87"/>
        <v/>
      </c>
      <c r="C973" s="58">
        <f t="shared" si="85"/>
        <v>5</v>
      </c>
      <c r="D973" s="58" t="str">
        <f t="shared" si="86"/>
        <v>C</v>
      </c>
      <c r="E973" s="59">
        <v>9</v>
      </c>
      <c r="F973" s="59">
        <v>14</v>
      </c>
      <c r="G973" s="59"/>
      <c r="H973" s="59">
        <v>7</v>
      </c>
      <c r="I973" s="59">
        <v>17</v>
      </c>
      <c r="J973" s="59"/>
      <c r="K973" s="61">
        <v>5</v>
      </c>
      <c r="L973" t="s">
        <v>153</v>
      </c>
    </row>
    <row r="974" spans="1:12" outlineLevel="1" x14ac:dyDescent="0.25">
      <c r="A974" s="52">
        <f t="shared" ref="A974:A988" si="88">A973</f>
        <v>46</v>
      </c>
      <c r="B974" s="52" t="str">
        <f t="shared" si="87"/>
        <v/>
      </c>
      <c r="C974" s="58">
        <f t="shared" si="85"/>
        <v>6</v>
      </c>
      <c r="D974" s="58" t="str">
        <f t="shared" si="86"/>
        <v>C</v>
      </c>
      <c r="E974" s="59">
        <v>33</v>
      </c>
      <c r="F974" s="59">
        <v>36</v>
      </c>
      <c r="G974" s="59">
        <v>21</v>
      </c>
      <c r="H974" s="59">
        <v>23</v>
      </c>
      <c r="I974" s="59">
        <v>38</v>
      </c>
      <c r="J974" s="59">
        <v>44</v>
      </c>
      <c r="K974" s="61">
        <v>6</v>
      </c>
      <c r="L974" t="s">
        <v>153</v>
      </c>
    </row>
    <row r="975" spans="1:12" outlineLevel="1" x14ac:dyDescent="0.25">
      <c r="A975" s="52">
        <f t="shared" si="88"/>
        <v>46</v>
      </c>
      <c r="B975" s="52" t="str">
        <f t="shared" si="87"/>
        <v/>
      </c>
      <c r="C975" s="58">
        <f t="shared" si="85"/>
        <v>7</v>
      </c>
      <c r="D975" s="58" t="str">
        <f t="shared" si="86"/>
        <v>C</v>
      </c>
      <c r="E975" s="59">
        <v>11</v>
      </c>
      <c r="F975" s="59">
        <v>41</v>
      </c>
      <c r="G975" s="59"/>
      <c r="H975" s="59">
        <v>32</v>
      </c>
      <c r="I975" s="59">
        <v>35</v>
      </c>
      <c r="J975" s="59"/>
      <c r="K975" s="61">
        <v>7</v>
      </c>
      <c r="L975" t="s">
        <v>153</v>
      </c>
    </row>
    <row r="976" spans="1:12" outlineLevel="1" x14ac:dyDescent="0.25">
      <c r="A976" s="52">
        <f t="shared" si="88"/>
        <v>46</v>
      </c>
      <c r="B976" s="52" t="str">
        <f t="shared" si="87"/>
        <v/>
      </c>
      <c r="C976" s="58">
        <f t="shared" si="85"/>
        <v>8</v>
      </c>
      <c r="D976" s="58" t="str">
        <f t="shared" si="86"/>
        <v>C</v>
      </c>
      <c r="E976" s="59">
        <v>10</v>
      </c>
      <c r="F976" s="59">
        <v>25</v>
      </c>
      <c r="G976" s="59"/>
      <c r="H976" s="59">
        <v>22</v>
      </c>
      <c r="I976" s="59">
        <v>29</v>
      </c>
      <c r="J976" s="59"/>
      <c r="K976" s="61">
        <v>8</v>
      </c>
      <c r="L976" t="s">
        <v>153</v>
      </c>
    </row>
    <row r="977" spans="1:13" outlineLevel="1" x14ac:dyDescent="0.25">
      <c r="A977" s="52">
        <f t="shared" si="88"/>
        <v>46</v>
      </c>
      <c r="B977" s="52" t="str">
        <f t="shared" si="87"/>
        <v/>
      </c>
      <c r="C977" s="58">
        <f t="shared" si="85"/>
        <v>9</v>
      </c>
      <c r="D977" s="58" t="str">
        <f t="shared" si="86"/>
        <v>C</v>
      </c>
      <c r="E977" s="59">
        <v>2</v>
      </c>
      <c r="F977" s="59">
        <v>5</v>
      </c>
      <c r="G977" s="59"/>
      <c r="H977" s="59">
        <v>31</v>
      </c>
      <c r="I977" s="59">
        <v>40</v>
      </c>
      <c r="J977" s="59"/>
      <c r="K977" s="61">
        <v>9</v>
      </c>
      <c r="L977" t="s">
        <v>153</v>
      </c>
    </row>
    <row r="978" spans="1:13" outlineLevel="1" x14ac:dyDescent="0.25">
      <c r="A978" s="52">
        <f t="shared" si="88"/>
        <v>46</v>
      </c>
      <c r="B978" s="52" t="str">
        <f t="shared" si="87"/>
        <v/>
      </c>
      <c r="C978" s="58">
        <f t="shared" si="85"/>
        <v>10</v>
      </c>
      <c r="D978" s="58" t="str">
        <f t="shared" si="86"/>
        <v>C</v>
      </c>
      <c r="E978" s="59">
        <v>4</v>
      </c>
      <c r="F978" s="59">
        <v>27</v>
      </c>
      <c r="G978" s="59"/>
      <c r="H978" s="59">
        <v>13</v>
      </c>
      <c r="I978" s="59">
        <v>42</v>
      </c>
      <c r="J978" s="59"/>
      <c r="K978" s="61">
        <v>10</v>
      </c>
      <c r="L978" t="s">
        <v>153</v>
      </c>
    </row>
    <row r="979" spans="1:13" outlineLevel="1" x14ac:dyDescent="0.25">
      <c r="A979" s="52">
        <f t="shared" si="88"/>
        <v>46</v>
      </c>
      <c r="B979" s="52" t="str">
        <f t="shared" si="87"/>
        <v/>
      </c>
      <c r="C979" s="58">
        <f t="shared" si="85"/>
        <v>1</v>
      </c>
      <c r="D979" s="58" t="str">
        <f t="shared" si="86"/>
        <v>D</v>
      </c>
      <c r="E979" s="127">
        <v>19</v>
      </c>
      <c r="F979" s="127">
        <v>33</v>
      </c>
      <c r="G979" s="127">
        <v>42</v>
      </c>
      <c r="H979" s="127">
        <v>2</v>
      </c>
      <c r="I979" s="127">
        <v>23</v>
      </c>
      <c r="J979" s="127">
        <v>25</v>
      </c>
      <c r="K979" s="61">
        <v>1</v>
      </c>
      <c r="L979" t="s">
        <v>154</v>
      </c>
    </row>
    <row r="980" spans="1:13" outlineLevel="1" x14ac:dyDescent="0.25">
      <c r="A980" s="52">
        <f t="shared" si="88"/>
        <v>46</v>
      </c>
      <c r="B980" s="52" t="str">
        <f t="shared" si="87"/>
        <v/>
      </c>
      <c r="C980" s="58">
        <f t="shared" si="85"/>
        <v>2</v>
      </c>
      <c r="D980" s="58" t="str">
        <f t="shared" si="86"/>
        <v>D</v>
      </c>
      <c r="E980" s="127">
        <v>28</v>
      </c>
      <c r="F980" s="127">
        <v>45</v>
      </c>
      <c r="G980" s="127"/>
      <c r="H980" s="127">
        <v>24</v>
      </c>
      <c r="I980" s="127">
        <v>43</v>
      </c>
      <c r="J980" s="127"/>
      <c r="K980" s="61">
        <v>2</v>
      </c>
      <c r="L980" t="s">
        <v>154</v>
      </c>
    </row>
    <row r="981" spans="1:13" outlineLevel="1" x14ac:dyDescent="0.25">
      <c r="A981" s="52">
        <f t="shared" si="88"/>
        <v>46</v>
      </c>
      <c r="B981" s="52" t="str">
        <f t="shared" si="87"/>
        <v/>
      </c>
      <c r="C981" s="58">
        <f t="shared" si="85"/>
        <v>3</v>
      </c>
      <c r="D981" s="58" t="str">
        <f t="shared" si="86"/>
        <v>D</v>
      </c>
      <c r="E981" s="127">
        <v>1</v>
      </c>
      <c r="F981" s="127">
        <v>20</v>
      </c>
      <c r="G981" s="127">
        <v>36</v>
      </c>
      <c r="H981" s="127">
        <v>9</v>
      </c>
      <c r="I981" s="127">
        <v>16</v>
      </c>
      <c r="J981" s="127">
        <v>41</v>
      </c>
      <c r="K981" s="61">
        <v>3</v>
      </c>
      <c r="L981" t="s">
        <v>154</v>
      </c>
    </row>
    <row r="982" spans="1:13" outlineLevel="1" x14ac:dyDescent="0.25">
      <c r="A982" s="52">
        <f t="shared" si="88"/>
        <v>46</v>
      </c>
      <c r="B982" s="52" t="str">
        <f t="shared" si="87"/>
        <v/>
      </c>
      <c r="C982" s="58">
        <f t="shared" si="85"/>
        <v>4</v>
      </c>
      <c r="D982" s="58" t="str">
        <f t="shared" si="86"/>
        <v>D</v>
      </c>
      <c r="E982" s="127">
        <v>3</v>
      </c>
      <c r="F982" s="127">
        <v>32</v>
      </c>
      <c r="G982" s="127"/>
      <c r="H982" s="127">
        <v>17</v>
      </c>
      <c r="I982" s="127">
        <v>40</v>
      </c>
      <c r="J982" s="127"/>
      <c r="K982" s="61">
        <v>4</v>
      </c>
      <c r="L982" t="s">
        <v>154</v>
      </c>
    </row>
    <row r="983" spans="1:13" outlineLevel="1" x14ac:dyDescent="0.25">
      <c r="A983" s="52">
        <f t="shared" si="88"/>
        <v>46</v>
      </c>
      <c r="B983" s="52" t="str">
        <f t="shared" si="87"/>
        <v/>
      </c>
      <c r="C983" s="58">
        <f t="shared" si="85"/>
        <v>5</v>
      </c>
      <c r="D983" s="58" t="str">
        <f t="shared" si="86"/>
        <v>D</v>
      </c>
      <c r="E983" s="127">
        <v>4</v>
      </c>
      <c r="F983" s="127">
        <v>13</v>
      </c>
      <c r="G983" s="127"/>
      <c r="H983" s="127">
        <v>6</v>
      </c>
      <c r="I983" s="127">
        <v>21</v>
      </c>
      <c r="J983" s="127"/>
      <c r="K983" s="61">
        <v>5</v>
      </c>
      <c r="L983" t="s">
        <v>154</v>
      </c>
    </row>
    <row r="984" spans="1:13" outlineLevel="1" x14ac:dyDescent="0.25">
      <c r="A984" s="52">
        <f t="shared" si="88"/>
        <v>46</v>
      </c>
      <c r="B984" s="52" t="str">
        <f t="shared" si="87"/>
        <v/>
      </c>
      <c r="C984" s="58">
        <f t="shared" si="85"/>
        <v>6</v>
      </c>
      <c r="D984" s="58" t="str">
        <f t="shared" si="86"/>
        <v>D</v>
      </c>
      <c r="E984" s="127">
        <v>5</v>
      </c>
      <c r="F984" s="127">
        <v>14</v>
      </c>
      <c r="G984" s="127"/>
      <c r="H984" s="127">
        <v>27</v>
      </c>
      <c r="I984" s="127">
        <v>34</v>
      </c>
      <c r="J984" s="127"/>
      <c r="K984" s="61">
        <v>6</v>
      </c>
      <c r="L984" t="s">
        <v>154</v>
      </c>
    </row>
    <row r="985" spans="1:13" outlineLevel="1" x14ac:dyDescent="0.25">
      <c r="A985" s="52">
        <f t="shared" si="88"/>
        <v>46</v>
      </c>
      <c r="B985" s="52" t="str">
        <f t="shared" si="87"/>
        <v/>
      </c>
      <c r="C985" s="58">
        <f t="shared" si="85"/>
        <v>7</v>
      </c>
      <c r="D985" s="58" t="str">
        <f t="shared" si="86"/>
        <v>D</v>
      </c>
      <c r="E985" s="127">
        <v>8</v>
      </c>
      <c r="F985" s="127">
        <v>29</v>
      </c>
      <c r="G985" s="127"/>
      <c r="H985" s="127">
        <v>11</v>
      </c>
      <c r="I985" s="127">
        <v>18</v>
      </c>
      <c r="J985" s="127"/>
      <c r="K985" s="61">
        <v>7</v>
      </c>
      <c r="L985" t="s">
        <v>154</v>
      </c>
    </row>
    <row r="986" spans="1:13" outlineLevel="1" x14ac:dyDescent="0.25">
      <c r="A986" s="52">
        <f t="shared" si="88"/>
        <v>46</v>
      </c>
      <c r="B986" s="52" t="str">
        <f t="shared" si="87"/>
        <v/>
      </c>
      <c r="C986" s="58">
        <f t="shared" si="85"/>
        <v>8</v>
      </c>
      <c r="D986" s="58" t="str">
        <f t="shared" si="86"/>
        <v>D</v>
      </c>
      <c r="E986" s="127">
        <v>7</v>
      </c>
      <c r="F986" s="127">
        <v>22</v>
      </c>
      <c r="G986" s="127">
        <v>39</v>
      </c>
      <c r="H986" s="127">
        <v>12</v>
      </c>
      <c r="I986" s="127">
        <v>35</v>
      </c>
      <c r="J986" s="127">
        <v>30</v>
      </c>
      <c r="K986" s="61">
        <v>8</v>
      </c>
      <c r="L986" t="s">
        <v>154</v>
      </c>
    </row>
    <row r="987" spans="1:13" outlineLevel="1" x14ac:dyDescent="0.25">
      <c r="A987" s="52">
        <f t="shared" si="88"/>
        <v>46</v>
      </c>
      <c r="B987" s="52" t="str">
        <f t="shared" si="87"/>
        <v/>
      </c>
      <c r="C987" s="58">
        <f t="shared" si="85"/>
        <v>9</v>
      </c>
      <c r="D987" s="58" t="str">
        <f t="shared" si="86"/>
        <v>D</v>
      </c>
      <c r="E987" s="127">
        <v>15</v>
      </c>
      <c r="F987" s="127">
        <v>44</v>
      </c>
      <c r="G987" s="127"/>
      <c r="H987" s="127">
        <v>38</v>
      </c>
      <c r="I987" s="127">
        <v>46</v>
      </c>
      <c r="J987" s="127"/>
      <c r="K987" s="61">
        <v>9</v>
      </c>
      <c r="L987" t="s">
        <v>154</v>
      </c>
    </row>
    <row r="988" spans="1:13" ht="15.75" outlineLevel="1" thickBot="1" x14ac:dyDescent="0.3">
      <c r="A988" s="52">
        <f t="shared" si="88"/>
        <v>46</v>
      </c>
      <c r="B988" s="52" t="str">
        <f t="shared" si="87"/>
        <v/>
      </c>
      <c r="C988" s="58">
        <f t="shared" si="85"/>
        <v>10</v>
      </c>
      <c r="D988" s="58" t="str">
        <f t="shared" si="86"/>
        <v>D</v>
      </c>
      <c r="E988" s="127">
        <v>10</v>
      </c>
      <c r="F988" s="127">
        <v>37</v>
      </c>
      <c r="G988" s="127"/>
      <c r="H988" s="127">
        <v>26</v>
      </c>
      <c r="I988" s="127">
        <v>31</v>
      </c>
      <c r="J988" s="127"/>
      <c r="K988" s="61">
        <v>10</v>
      </c>
      <c r="L988" t="s">
        <v>154</v>
      </c>
    </row>
    <row r="989" spans="1:13" ht="15.75" outlineLevel="1" thickTop="1" x14ac:dyDescent="0.25">
      <c r="A989" s="64">
        <v>47</v>
      </c>
      <c r="B989" s="64" t="str">
        <f t="shared" si="87"/>
        <v/>
      </c>
      <c r="C989" s="62">
        <f t="shared" si="85"/>
        <v>1</v>
      </c>
      <c r="D989" s="62" t="str">
        <f t="shared" si="86"/>
        <v>A</v>
      </c>
      <c r="E989" s="63">
        <v>1</v>
      </c>
      <c r="F989" s="63">
        <v>2</v>
      </c>
      <c r="G989" s="63">
        <v>45</v>
      </c>
      <c r="H989" s="63">
        <v>3</v>
      </c>
      <c r="I989" s="63">
        <v>4</v>
      </c>
      <c r="J989" s="63">
        <v>46</v>
      </c>
      <c r="K989" s="61">
        <v>1</v>
      </c>
      <c r="L989" t="s">
        <v>151</v>
      </c>
      <c r="M989" s="186" t="s">
        <v>281</v>
      </c>
    </row>
    <row r="990" spans="1:13" outlineLevel="1" x14ac:dyDescent="0.25">
      <c r="A990" s="64">
        <f t="shared" ref="A990:A1028" si="89">A989</f>
        <v>47</v>
      </c>
      <c r="B990" s="64" t="str">
        <f t="shared" si="87"/>
        <v/>
      </c>
      <c r="C990" s="62">
        <f t="shared" si="85"/>
        <v>2</v>
      </c>
      <c r="D990" s="62" t="str">
        <f t="shared" si="86"/>
        <v>A</v>
      </c>
      <c r="E990" s="63">
        <v>5</v>
      </c>
      <c r="F990" s="63">
        <v>6</v>
      </c>
      <c r="G990" s="63">
        <v>47</v>
      </c>
      <c r="H990" s="63">
        <v>7</v>
      </c>
      <c r="I990" s="63">
        <v>8</v>
      </c>
      <c r="J990" s="63">
        <v>41</v>
      </c>
      <c r="K990" s="61">
        <v>2</v>
      </c>
      <c r="L990" t="s">
        <v>151</v>
      </c>
    </row>
    <row r="991" spans="1:13" outlineLevel="1" x14ac:dyDescent="0.25">
      <c r="A991" s="64">
        <f t="shared" si="89"/>
        <v>47</v>
      </c>
      <c r="B991" s="64" t="str">
        <f t="shared" si="87"/>
        <v/>
      </c>
      <c r="C991" s="62">
        <f t="shared" si="85"/>
        <v>3</v>
      </c>
      <c r="D991" s="62" t="str">
        <f t="shared" si="86"/>
        <v>A</v>
      </c>
      <c r="E991" s="63">
        <v>9</v>
      </c>
      <c r="F991" s="63">
        <v>10</v>
      </c>
      <c r="G991" s="63"/>
      <c r="H991" s="63">
        <v>11</v>
      </c>
      <c r="I991" s="63">
        <v>12</v>
      </c>
      <c r="J991" s="63"/>
      <c r="K991" s="61">
        <v>3</v>
      </c>
      <c r="L991" t="s">
        <v>151</v>
      </c>
    </row>
    <row r="992" spans="1:13" outlineLevel="1" x14ac:dyDescent="0.25">
      <c r="A992" s="64">
        <f t="shared" si="89"/>
        <v>47</v>
      </c>
      <c r="B992" s="64" t="str">
        <f t="shared" si="87"/>
        <v/>
      </c>
      <c r="C992" s="62">
        <f t="shared" si="85"/>
        <v>4</v>
      </c>
      <c r="D992" s="62" t="str">
        <f t="shared" si="86"/>
        <v>A</v>
      </c>
      <c r="E992" s="63">
        <v>13</v>
      </c>
      <c r="F992" s="63">
        <v>14</v>
      </c>
      <c r="G992" s="63"/>
      <c r="H992" s="63">
        <v>15</v>
      </c>
      <c r="I992" s="63">
        <v>16</v>
      </c>
      <c r="J992" s="63"/>
      <c r="K992" s="61">
        <v>4</v>
      </c>
      <c r="L992" t="s">
        <v>151</v>
      </c>
    </row>
    <row r="993" spans="1:12" outlineLevel="1" x14ac:dyDescent="0.25">
      <c r="A993" s="64">
        <f t="shared" si="89"/>
        <v>47</v>
      </c>
      <c r="B993" s="64" t="str">
        <f t="shared" si="87"/>
        <v/>
      </c>
      <c r="C993" s="62">
        <f t="shared" si="85"/>
        <v>5</v>
      </c>
      <c r="D993" s="62" t="str">
        <f t="shared" si="86"/>
        <v>A</v>
      </c>
      <c r="E993" s="63">
        <v>17</v>
      </c>
      <c r="F993" s="63">
        <v>18</v>
      </c>
      <c r="G993" s="63"/>
      <c r="H993" s="63">
        <v>19</v>
      </c>
      <c r="I993" s="63">
        <v>20</v>
      </c>
      <c r="J993" s="63"/>
      <c r="K993" s="61">
        <v>5</v>
      </c>
      <c r="L993" t="s">
        <v>151</v>
      </c>
    </row>
    <row r="994" spans="1:12" outlineLevel="1" x14ac:dyDescent="0.25">
      <c r="A994" s="64">
        <f t="shared" si="89"/>
        <v>47</v>
      </c>
      <c r="B994" s="64" t="str">
        <f t="shared" si="87"/>
        <v/>
      </c>
      <c r="C994" s="62">
        <f t="shared" si="85"/>
        <v>6</v>
      </c>
      <c r="D994" s="62" t="str">
        <f t="shared" si="86"/>
        <v>A</v>
      </c>
      <c r="E994" s="63">
        <v>21</v>
      </c>
      <c r="F994" s="63">
        <v>22</v>
      </c>
      <c r="G994" s="63"/>
      <c r="H994" s="63">
        <v>23</v>
      </c>
      <c r="I994" s="63">
        <v>24</v>
      </c>
      <c r="J994" s="63"/>
      <c r="K994" s="61">
        <v>6</v>
      </c>
      <c r="L994" t="s">
        <v>151</v>
      </c>
    </row>
    <row r="995" spans="1:12" outlineLevel="1" x14ac:dyDescent="0.25">
      <c r="A995" s="64">
        <f t="shared" si="89"/>
        <v>47</v>
      </c>
      <c r="B995" s="64" t="str">
        <f t="shared" si="87"/>
        <v/>
      </c>
      <c r="C995" s="62">
        <f t="shared" si="85"/>
        <v>7</v>
      </c>
      <c r="D995" s="62" t="str">
        <f t="shared" si="86"/>
        <v>A</v>
      </c>
      <c r="E995" s="63">
        <v>25</v>
      </c>
      <c r="F995" s="63">
        <v>26</v>
      </c>
      <c r="G995" s="63">
        <v>42</v>
      </c>
      <c r="H995" s="63">
        <v>27</v>
      </c>
      <c r="I995" s="63">
        <v>28</v>
      </c>
      <c r="J995" s="63">
        <v>43</v>
      </c>
      <c r="K995" s="61">
        <v>7</v>
      </c>
      <c r="L995" t="s">
        <v>151</v>
      </c>
    </row>
    <row r="996" spans="1:12" outlineLevel="1" x14ac:dyDescent="0.25">
      <c r="A996" s="64">
        <f t="shared" si="89"/>
        <v>47</v>
      </c>
      <c r="B996" s="64" t="str">
        <f t="shared" si="87"/>
        <v/>
      </c>
      <c r="C996" s="62">
        <f t="shared" si="85"/>
        <v>8</v>
      </c>
      <c r="D996" s="62" t="str">
        <f t="shared" si="86"/>
        <v>A</v>
      </c>
      <c r="E996" s="63">
        <v>29</v>
      </c>
      <c r="F996" s="63">
        <v>30</v>
      </c>
      <c r="G996" s="63">
        <v>44</v>
      </c>
      <c r="H996" s="63">
        <v>31</v>
      </c>
      <c r="I996" s="63">
        <v>32</v>
      </c>
      <c r="J996" s="63"/>
      <c r="K996" s="61">
        <v>8</v>
      </c>
      <c r="L996" t="s">
        <v>151</v>
      </c>
    </row>
    <row r="997" spans="1:12" outlineLevel="1" x14ac:dyDescent="0.25">
      <c r="A997" s="64">
        <f t="shared" si="89"/>
        <v>47</v>
      </c>
      <c r="B997" s="64" t="str">
        <f t="shared" si="87"/>
        <v/>
      </c>
      <c r="C997" s="62">
        <f t="shared" si="85"/>
        <v>9</v>
      </c>
      <c r="D997" s="62" t="str">
        <f t="shared" si="86"/>
        <v>A</v>
      </c>
      <c r="E997" s="63">
        <v>33</v>
      </c>
      <c r="F997" s="63">
        <v>34</v>
      </c>
      <c r="G997" s="63"/>
      <c r="H997" s="63">
        <v>35</v>
      </c>
      <c r="I997" s="63">
        <v>36</v>
      </c>
      <c r="J997" s="63"/>
      <c r="K997" s="61">
        <v>9</v>
      </c>
      <c r="L997" t="s">
        <v>151</v>
      </c>
    </row>
    <row r="998" spans="1:12" outlineLevel="1" x14ac:dyDescent="0.25">
      <c r="A998" s="64">
        <f t="shared" si="89"/>
        <v>47</v>
      </c>
      <c r="B998" s="64" t="str">
        <f t="shared" si="87"/>
        <v/>
      </c>
      <c r="C998" s="62">
        <f t="shared" ref="C998:C1061" si="90">K998</f>
        <v>10</v>
      </c>
      <c r="D998" s="62" t="str">
        <f t="shared" ref="D998:D1061" si="91">IF(C998="","",L998)</f>
        <v>A</v>
      </c>
      <c r="E998" s="63">
        <v>37</v>
      </c>
      <c r="F998" s="63">
        <v>38</v>
      </c>
      <c r="G998" s="63"/>
      <c r="H998" s="63">
        <v>39</v>
      </c>
      <c r="I998" s="63">
        <v>40</v>
      </c>
      <c r="J998" s="63"/>
      <c r="K998" s="61">
        <v>10</v>
      </c>
      <c r="L998" t="s">
        <v>151</v>
      </c>
    </row>
    <row r="999" spans="1:12" outlineLevel="1" x14ac:dyDescent="0.25">
      <c r="A999" s="64">
        <f t="shared" si="89"/>
        <v>47</v>
      </c>
      <c r="B999" s="64" t="str">
        <f t="shared" si="87"/>
        <v/>
      </c>
      <c r="C999" s="62">
        <f t="shared" si="90"/>
        <v>1</v>
      </c>
      <c r="D999" s="62" t="str">
        <f t="shared" si="91"/>
        <v>B</v>
      </c>
      <c r="E999" s="63">
        <v>14</v>
      </c>
      <c r="F999" s="63">
        <v>32</v>
      </c>
      <c r="G999" s="63">
        <v>22</v>
      </c>
      <c r="H999" s="63">
        <v>31</v>
      </c>
      <c r="I999" s="63">
        <v>36</v>
      </c>
      <c r="J999" s="63">
        <v>40</v>
      </c>
      <c r="K999" s="61">
        <v>1</v>
      </c>
      <c r="L999" t="s">
        <v>152</v>
      </c>
    </row>
    <row r="1000" spans="1:12" outlineLevel="1" x14ac:dyDescent="0.25">
      <c r="A1000" s="64">
        <f t="shared" si="89"/>
        <v>47</v>
      </c>
      <c r="B1000" s="64" t="str">
        <f t="shared" si="87"/>
        <v/>
      </c>
      <c r="C1000" s="62">
        <f t="shared" si="90"/>
        <v>2</v>
      </c>
      <c r="D1000" s="62" t="str">
        <f t="shared" si="91"/>
        <v>B</v>
      </c>
      <c r="E1000" s="63">
        <v>21</v>
      </c>
      <c r="F1000" s="63">
        <v>10</v>
      </c>
      <c r="G1000" s="63">
        <v>23</v>
      </c>
      <c r="H1000" s="63">
        <v>15</v>
      </c>
      <c r="I1000" s="63">
        <v>20</v>
      </c>
      <c r="J1000" s="63">
        <v>13</v>
      </c>
      <c r="K1000" s="61">
        <v>2</v>
      </c>
      <c r="L1000" t="s">
        <v>152</v>
      </c>
    </row>
    <row r="1001" spans="1:12" outlineLevel="1" x14ac:dyDescent="0.25">
      <c r="A1001" s="64">
        <f t="shared" si="89"/>
        <v>47</v>
      </c>
      <c r="B1001" s="64" t="str">
        <f t="shared" si="87"/>
        <v/>
      </c>
      <c r="C1001" s="62">
        <f t="shared" si="90"/>
        <v>3</v>
      </c>
      <c r="D1001" s="62" t="str">
        <f t="shared" si="91"/>
        <v>B</v>
      </c>
      <c r="E1001" s="63">
        <v>5</v>
      </c>
      <c r="F1001" s="63">
        <v>30</v>
      </c>
      <c r="G1001" s="63"/>
      <c r="H1001" s="63">
        <v>43</v>
      </c>
      <c r="I1001" s="63">
        <v>26</v>
      </c>
      <c r="J1001" s="63"/>
      <c r="K1001" s="61">
        <v>3</v>
      </c>
      <c r="L1001" t="s">
        <v>152</v>
      </c>
    </row>
    <row r="1002" spans="1:12" outlineLevel="1" x14ac:dyDescent="0.25">
      <c r="A1002" s="64">
        <f t="shared" si="89"/>
        <v>47</v>
      </c>
      <c r="B1002" s="64" t="str">
        <f t="shared" si="87"/>
        <v/>
      </c>
      <c r="C1002" s="62">
        <f t="shared" si="90"/>
        <v>4</v>
      </c>
      <c r="D1002" s="62" t="str">
        <f t="shared" si="91"/>
        <v>B</v>
      </c>
      <c r="E1002" s="63">
        <v>2</v>
      </c>
      <c r="F1002" s="63">
        <v>25</v>
      </c>
      <c r="G1002" s="63"/>
      <c r="H1002" s="63">
        <v>4</v>
      </c>
      <c r="I1002" s="63">
        <v>28</v>
      </c>
      <c r="J1002" s="63"/>
      <c r="K1002" s="61">
        <v>4</v>
      </c>
      <c r="L1002" t="s">
        <v>152</v>
      </c>
    </row>
    <row r="1003" spans="1:12" outlineLevel="1" x14ac:dyDescent="0.25">
      <c r="A1003" s="64">
        <f t="shared" si="89"/>
        <v>47</v>
      </c>
      <c r="B1003" s="64" t="str">
        <f t="shared" si="87"/>
        <v/>
      </c>
      <c r="C1003" s="62">
        <f t="shared" si="90"/>
        <v>5</v>
      </c>
      <c r="D1003" s="62" t="str">
        <f t="shared" si="91"/>
        <v>B</v>
      </c>
      <c r="E1003" s="63">
        <v>6</v>
      </c>
      <c r="F1003" s="63">
        <v>41</v>
      </c>
      <c r="G1003" s="63"/>
      <c r="H1003" s="63">
        <v>27</v>
      </c>
      <c r="I1003" s="63">
        <v>24</v>
      </c>
      <c r="J1003" s="63"/>
      <c r="K1003" s="61">
        <v>5</v>
      </c>
      <c r="L1003" t="s">
        <v>152</v>
      </c>
    </row>
    <row r="1004" spans="1:12" outlineLevel="1" x14ac:dyDescent="0.25">
      <c r="A1004" s="64">
        <f t="shared" si="89"/>
        <v>47</v>
      </c>
      <c r="B1004" s="64" t="str">
        <f t="shared" si="87"/>
        <v/>
      </c>
      <c r="C1004" s="62">
        <f t="shared" si="90"/>
        <v>6</v>
      </c>
      <c r="D1004" s="62" t="str">
        <f t="shared" si="91"/>
        <v>B</v>
      </c>
      <c r="E1004" s="63">
        <v>37</v>
      </c>
      <c r="F1004" s="63">
        <v>17</v>
      </c>
      <c r="G1004" s="63">
        <v>19</v>
      </c>
      <c r="H1004" s="63">
        <v>11</v>
      </c>
      <c r="I1004" s="63">
        <v>9</v>
      </c>
      <c r="J1004" s="63">
        <v>39</v>
      </c>
      <c r="K1004" s="61">
        <v>6</v>
      </c>
      <c r="L1004" t="s">
        <v>152</v>
      </c>
    </row>
    <row r="1005" spans="1:12" outlineLevel="1" x14ac:dyDescent="0.25">
      <c r="A1005" s="64">
        <f t="shared" si="89"/>
        <v>47</v>
      </c>
      <c r="B1005" s="64" t="str">
        <f t="shared" si="87"/>
        <v/>
      </c>
      <c r="C1005" s="62">
        <f t="shared" si="90"/>
        <v>7</v>
      </c>
      <c r="D1005" s="62" t="str">
        <f t="shared" si="91"/>
        <v>B</v>
      </c>
      <c r="E1005" s="63">
        <v>18</v>
      </c>
      <c r="F1005" s="63">
        <v>16</v>
      </c>
      <c r="G1005" s="63">
        <v>12</v>
      </c>
      <c r="H1005" s="63">
        <v>35</v>
      </c>
      <c r="I1005" s="63">
        <v>42</v>
      </c>
      <c r="J1005" s="63"/>
      <c r="K1005" s="61">
        <v>7</v>
      </c>
      <c r="L1005" t="s">
        <v>152</v>
      </c>
    </row>
    <row r="1006" spans="1:12" outlineLevel="1" x14ac:dyDescent="0.25">
      <c r="A1006" s="64">
        <f t="shared" si="89"/>
        <v>47</v>
      </c>
      <c r="B1006" s="64" t="str">
        <f t="shared" si="87"/>
        <v/>
      </c>
      <c r="C1006" s="62">
        <f t="shared" si="90"/>
        <v>8</v>
      </c>
      <c r="D1006" s="62" t="str">
        <f t="shared" si="91"/>
        <v>B</v>
      </c>
      <c r="E1006" s="63">
        <v>1</v>
      </c>
      <c r="F1006" s="63">
        <v>45</v>
      </c>
      <c r="G1006" s="63"/>
      <c r="H1006" s="63">
        <v>33</v>
      </c>
      <c r="I1006" s="63">
        <v>38</v>
      </c>
      <c r="J1006" s="63"/>
      <c r="K1006" s="61">
        <v>8</v>
      </c>
      <c r="L1006" t="s">
        <v>152</v>
      </c>
    </row>
    <row r="1007" spans="1:12" outlineLevel="1" x14ac:dyDescent="0.25">
      <c r="A1007" s="64">
        <f t="shared" si="89"/>
        <v>47</v>
      </c>
      <c r="B1007" s="64" t="str">
        <f t="shared" si="87"/>
        <v/>
      </c>
      <c r="C1007" s="62">
        <f t="shared" si="90"/>
        <v>9</v>
      </c>
      <c r="D1007" s="62" t="str">
        <f t="shared" si="91"/>
        <v>B</v>
      </c>
      <c r="E1007" s="63">
        <v>46</v>
      </c>
      <c r="F1007" s="63">
        <v>47</v>
      </c>
      <c r="G1007" s="63"/>
      <c r="H1007" s="63">
        <v>3</v>
      </c>
      <c r="I1007" s="63">
        <v>8</v>
      </c>
      <c r="J1007" s="63"/>
      <c r="K1007" s="61">
        <v>9</v>
      </c>
      <c r="L1007" t="s">
        <v>152</v>
      </c>
    </row>
    <row r="1008" spans="1:12" outlineLevel="1" x14ac:dyDescent="0.25">
      <c r="A1008" s="64">
        <f t="shared" si="89"/>
        <v>47</v>
      </c>
      <c r="B1008" s="64" t="str">
        <f t="shared" si="87"/>
        <v/>
      </c>
      <c r="C1008" s="62">
        <f t="shared" si="90"/>
        <v>10</v>
      </c>
      <c r="D1008" s="62" t="str">
        <f t="shared" si="91"/>
        <v>B</v>
      </c>
      <c r="E1008" s="63">
        <v>29</v>
      </c>
      <c r="F1008" s="63">
        <v>34</v>
      </c>
      <c r="G1008" s="63"/>
      <c r="H1008" s="63">
        <v>7</v>
      </c>
      <c r="I1008" s="63">
        <v>44</v>
      </c>
      <c r="J1008" s="63"/>
      <c r="K1008" s="61">
        <v>10</v>
      </c>
      <c r="L1008" t="s">
        <v>152</v>
      </c>
    </row>
    <row r="1009" spans="1:12" outlineLevel="1" x14ac:dyDescent="0.25">
      <c r="A1009" s="64">
        <f t="shared" si="89"/>
        <v>47</v>
      </c>
      <c r="B1009" s="64" t="str">
        <f t="shared" si="87"/>
        <v/>
      </c>
      <c r="C1009" s="62">
        <f t="shared" si="90"/>
        <v>1</v>
      </c>
      <c r="D1009" s="62" t="str">
        <f t="shared" si="91"/>
        <v>C</v>
      </c>
      <c r="E1009" s="63">
        <v>35</v>
      </c>
      <c r="F1009" s="63">
        <v>11</v>
      </c>
      <c r="G1009" s="63">
        <v>37</v>
      </c>
      <c r="H1009" s="63">
        <v>15</v>
      </c>
      <c r="I1009" s="63">
        <v>14</v>
      </c>
      <c r="J1009" s="63">
        <v>23</v>
      </c>
      <c r="K1009" s="61">
        <v>1</v>
      </c>
      <c r="L1009" t="s">
        <v>153</v>
      </c>
    </row>
    <row r="1010" spans="1:12" outlineLevel="1" x14ac:dyDescent="0.25">
      <c r="A1010" s="64">
        <f t="shared" si="89"/>
        <v>47</v>
      </c>
      <c r="B1010" s="64" t="str">
        <f t="shared" si="87"/>
        <v/>
      </c>
      <c r="C1010" s="62">
        <f t="shared" si="90"/>
        <v>2</v>
      </c>
      <c r="D1010" s="62" t="str">
        <f t="shared" si="91"/>
        <v>C</v>
      </c>
      <c r="E1010" s="63">
        <v>24</v>
      </c>
      <c r="F1010" s="63">
        <v>17</v>
      </c>
      <c r="G1010" s="63">
        <v>44</v>
      </c>
      <c r="H1010" s="63">
        <v>26</v>
      </c>
      <c r="I1010" s="63">
        <v>34</v>
      </c>
      <c r="J1010" s="63">
        <v>45</v>
      </c>
      <c r="K1010" s="61">
        <v>2</v>
      </c>
      <c r="L1010" t="s">
        <v>153</v>
      </c>
    </row>
    <row r="1011" spans="1:12" outlineLevel="1" x14ac:dyDescent="0.25">
      <c r="A1011" s="64">
        <f t="shared" si="89"/>
        <v>47</v>
      </c>
      <c r="B1011" s="64" t="str">
        <f t="shared" si="87"/>
        <v/>
      </c>
      <c r="C1011" s="62">
        <f t="shared" si="90"/>
        <v>3</v>
      </c>
      <c r="D1011" s="62" t="str">
        <f t="shared" si="91"/>
        <v>C</v>
      </c>
      <c r="E1011" s="63">
        <v>1</v>
      </c>
      <c r="F1011" s="63">
        <v>30</v>
      </c>
      <c r="G1011" s="63"/>
      <c r="H1011" s="63">
        <v>20</v>
      </c>
      <c r="I1011" s="63">
        <v>31</v>
      </c>
      <c r="J1011" s="63"/>
      <c r="K1011" s="61">
        <v>3</v>
      </c>
      <c r="L1011" t="s">
        <v>153</v>
      </c>
    </row>
    <row r="1012" spans="1:12" outlineLevel="1" x14ac:dyDescent="0.25">
      <c r="A1012" s="64">
        <f t="shared" si="89"/>
        <v>47</v>
      </c>
      <c r="B1012" s="64" t="str">
        <f t="shared" si="87"/>
        <v/>
      </c>
      <c r="C1012" s="62">
        <f t="shared" si="90"/>
        <v>4</v>
      </c>
      <c r="D1012" s="62" t="str">
        <f t="shared" si="91"/>
        <v>C</v>
      </c>
      <c r="E1012" s="63">
        <v>3</v>
      </c>
      <c r="F1012" s="63">
        <v>16</v>
      </c>
      <c r="G1012" s="63"/>
      <c r="H1012" s="63">
        <v>12</v>
      </c>
      <c r="I1012" s="63">
        <v>39</v>
      </c>
      <c r="J1012" s="63"/>
      <c r="K1012" s="61">
        <v>4</v>
      </c>
      <c r="L1012" t="s">
        <v>153</v>
      </c>
    </row>
    <row r="1013" spans="1:12" outlineLevel="1" x14ac:dyDescent="0.25">
      <c r="A1013" s="64">
        <f t="shared" si="89"/>
        <v>47</v>
      </c>
      <c r="B1013" s="64" t="str">
        <f t="shared" si="87"/>
        <v/>
      </c>
      <c r="C1013" s="62">
        <f t="shared" si="90"/>
        <v>5</v>
      </c>
      <c r="D1013" s="62" t="str">
        <f t="shared" si="91"/>
        <v>C</v>
      </c>
      <c r="E1013" s="63">
        <v>9</v>
      </c>
      <c r="F1013" s="63">
        <v>18</v>
      </c>
      <c r="G1013" s="63"/>
      <c r="H1013" s="63">
        <v>7</v>
      </c>
      <c r="I1013" s="63">
        <v>28</v>
      </c>
      <c r="J1013" s="63"/>
      <c r="K1013" s="61">
        <v>5</v>
      </c>
      <c r="L1013" t="s">
        <v>153</v>
      </c>
    </row>
    <row r="1014" spans="1:12" outlineLevel="1" x14ac:dyDescent="0.25">
      <c r="A1014" s="64">
        <f t="shared" si="89"/>
        <v>47</v>
      </c>
      <c r="B1014" s="64" t="str">
        <f t="shared" si="87"/>
        <v/>
      </c>
      <c r="C1014" s="62">
        <f t="shared" si="90"/>
        <v>6</v>
      </c>
      <c r="D1014" s="62" t="str">
        <f t="shared" si="91"/>
        <v>C</v>
      </c>
      <c r="E1014" s="63">
        <v>13</v>
      </c>
      <c r="F1014" s="63">
        <v>36</v>
      </c>
      <c r="G1014" s="63">
        <v>47</v>
      </c>
      <c r="H1014" s="63">
        <v>43</v>
      </c>
      <c r="I1014" s="63">
        <v>38</v>
      </c>
      <c r="J1014" s="63">
        <v>21</v>
      </c>
      <c r="K1014" s="61">
        <v>6</v>
      </c>
      <c r="L1014" t="s">
        <v>153</v>
      </c>
    </row>
    <row r="1015" spans="1:12" outlineLevel="1" x14ac:dyDescent="0.25">
      <c r="A1015" s="64">
        <f t="shared" si="89"/>
        <v>47</v>
      </c>
      <c r="B1015" s="64" t="str">
        <f t="shared" si="87"/>
        <v/>
      </c>
      <c r="C1015" s="62">
        <f t="shared" si="90"/>
        <v>7</v>
      </c>
      <c r="D1015" s="62" t="str">
        <f t="shared" si="91"/>
        <v>C</v>
      </c>
      <c r="E1015" s="63">
        <v>33</v>
      </c>
      <c r="F1015" s="63">
        <v>41</v>
      </c>
      <c r="G1015" s="63">
        <v>46</v>
      </c>
      <c r="H1015" s="63">
        <v>32</v>
      </c>
      <c r="I1015" s="63">
        <v>8</v>
      </c>
      <c r="J1015" s="63"/>
      <c r="K1015" s="61">
        <v>7</v>
      </c>
      <c r="L1015" t="s">
        <v>153</v>
      </c>
    </row>
    <row r="1016" spans="1:12" outlineLevel="1" x14ac:dyDescent="0.25">
      <c r="A1016" s="64">
        <f t="shared" si="89"/>
        <v>47</v>
      </c>
      <c r="B1016" s="64" t="str">
        <f t="shared" si="87"/>
        <v/>
      </c>
      <c r="C1016" s="62">
        <f t="shared" si="90"/>
        <v>8</v>
      </c>
      <c r="D1016" s="62" t="str">
        <f t="shared" si="91"/>
        <v>C</v>
      </c>
      <c r="E1016" s="63">
        <v>10</v>
      </c>
      <c r="F1016" s="63">
        <v>25</v>
      </c>
      <c r="G1016" s="63"/>
      <c r="H1016" s="63">
        <v>6</v>
      </c>
      <c r="I1016" s="63">
        <v>29</v>
      </c>
      <c r="J1016" s="63"/>
      <c r="K1016" s="61">
        <v>8</v>
      </c>
      <c r="L1016" t="s">
        <v>153</v>
      </c>
    </row>
    <row r="1017" spans="1:12" outlineLevel="1" x14ac:dyDescent="0.25">
      <c r="A1017" s="64">
        <f t="shared" si="89"/>
        <v>47</v>
      </c>
      <c r="B1017" s="64" t="str">
        <f t="shared" si="87"/>
        <v/>
      </c>
      <c r="C1017" s="62">
        <f t="shared" si="90"/>
        <v>9</v>
      </c>
      <c r="D1017" s="62" t="str">
        <f t="shared" si="91"/>
        <v>C</v>
      </c>
      <c r="E1017" s="63">
        <v>2</v>
      </c>
      <c r="F1017" s="63">
        <v>5</v>
      </c>
      <c r="G1017" s="63"/>
      <c r="H1017" s="63">
        <v>22</v>
      </c>
      <c r="I1017" s="63">
        <v>19</v>
      </c>
      <c r="J1017" s="63"/>
      <c r="K1017" s="61">
        <v>9</v>
      </c>
      <c r="L1017" t="s">
        <v>153</v>
      </c>
    </row>
    <row r="1018" spans="1:12" outlineLevel="1" x14ac:dyDescent="0.25">
      <c r="A1018" s="64">
        <f t="shared" si="89"/>
        <v>47</v>
      </c>
      <c r="B1018" s="64" t="str">
        <f t="shared" si="87"/>
        <v/>
      </c>
      <c r="C1018" s="62">
        <f t="shared" si="90"/>
        <v>10</v>
      </c>
      <c r="D1018" s="62" t="str">
        <f t="shared" si="91"/>
        <v>C</v>
      </c>
      <c r="E1018" s="63">
        <v>4</v>
      </c>
      <c r="F1018" s="63">
        <v>27</v>
      </c>
      <c r="G1018" s="63"/>
      <c r="H1018" s="63">
        <v>40</v>
      </c>
      <c r="I1018" s="63">
        <v>42</v>
      </c>
      <c r="J1018" s="63"/>
      <c r="K1018" s="61">
        <v>10</v>
      </c>
      <c r="L1018" t="s">
        <v>153</v>
      </c>
    </row>
    <row r="1019" spans="1:12" outlineLevel="1" x14ac:dyDescent="0.25">
      <c r="A1019" s="64">
        <f t="shared" si="89"/>
        <v>47</v>
      </c>
      <c r="B1019" s="64" t="str">
        <f t="shared" si="87"/>
        <v/>
      </c>
      <c r="C1019" s="62">
        <f t="shared" si="90"/>
        <v>1</v>
      </c>
      <c r="D1019" s="62" t="str">
        <f t="shared" si="91"/>
        <v>D</v>
      </c>
      <c r="E1019" s="215">
        <v>19</v>
      </c>
      <c r="F1019" s="215">
        <v>5</v>
      </c>
      <c r="G1019" s="215">
        <v>33</v>
      </c>
      <c r="H1019" s="215">
        <v>20</v>
      </c>
      <c r="I1019" s="215">
        <v>25</v>
      </c>
      <c r="J1019" s="215">
        <v>39</v>
      </c>
      <c r="K1019" s="61">
        <v>1</v>
      </c>
      <c r="L1019" t="s">
        <v>154</v>
      </c>
    </row>
    <row r="1020" spans="1:12" outlineLevel="1" x14ac:dyDescent="0.25">
      <c r="A1020" s="64">
        <f t="shared" si="89"/>
        <v>47</v>
      </c>
      <c r="B1020" s="64" t="str">
        <f t="shared" si="87"/>
        <v/>
      </c>
      <c r="C1020" s="62">
        <f t="shared" si="90"/>
        <v>2</v>
      </c>
      <c r="D1020" s="62" t="str">
        <f t="shared" si="91"/>
        <v>D</v>
      </c>
      <c r="E1020" s="215">
        <v>7</v>
      </c>
      <c r="F1020" s="215">
        <v>10</v>
      </c>
      <c r="G1020" s="215">
        <v>42</v>
      </c>
      <c r="H1020" s="215">
        <v>24</v>
      </c>
      <c r="I1020" s="215">
        <v>43</v>
      </c>
      <c r="J1020" s="215"/>
      <c r="K1020" s="61">
        <v>2</v>
      </c>
      <c r="L1020" t="s">
        <v>154</v>
      </c>
    </row>
    <row r="1021" spans="1:12" outlineLevel="1" x14ac:dyDescent="0.25">
      <c r="A1021" s="64">
        <f t="shared" si="89"/>
        <v>47</v>
      </c>
      <c r="B1021" s="64" t="str">
        <f t="shared" si="87"/>
        <v/>
      </c>
      <c r="C1021" s="62">
        <f t="shared" si="90"/>
        <v>3</v>
      </c>
      <c r="D1021" s="62" t="str">
        <f t="shared" si="91"/>
        <v>D</v>
      </c>
      <c r="E1021" s="215">
        <v>1</v>
      </c>
      <c r="F1021" s="215">
        <v>18</v>
      </c>
      <c r="G1021" s="215">
        <v>28</v>
      </c>
      <c r="H1021" s="215">
        <v>9</v>
      </c>
      <c r="I1021" s="215">
        <v>16</v>
      </c>
      <c r="J1021" s="215">
        <v>34</v>
      </c>
      <c r="K1021" s="61">
        <v>3</v>
      </c>
      <c r="L1021" t="s">
        <v>154</v>
      </c>
    </row>
    <row r="1022" spans="1:12" outlineLevel="1" x14ac:dyDescent="0.25">
      <c r="A1022" s="64">
        <f t="shared" si="89"/>
        <v>47</v>
      </c>
      <c r="B1022" s="64" t="str">
        <f t="shared" si="87"/>
        <v/>
      </c>
      <c r="C1022" s="62">
        <f t="shared" si="90"/>
        <v>4</v>
      </c>
      <c r="D1022" s="62" t="str">
        <f t="shared" si="91"/>
        <v>D</v>
      </c>
      <c r="E1022" s="215">
        <v>3</v>
      </c>
      <c r="F1022" s="215">
        <v>32</v>
      </c>
      <c r="G1022" s="215"/>
      <c r="H1022" s="215">
        <v>17</v>
      </c>
      <c r="I1022" s="215">
        <v>47</v>
      </c>
      <c r="J1022" s="215"/>
      <c r="K1022" s="61">
        <v>4</v>
      </c>
      <c r="L1022" t="s">
        <v>154</v>
      </c>
    </row>
    <row r="1023" spans="1:12" outlineLevel="1" x14ac:dyDescent="0.25">
      <c r="A1023" s="64">
        <f t="shared" si="89"/>
        <v>47</v>
      </c>
      <c r="B1023" s="64" t="str">
        <f t="shared" si="87"/>
        <v/>
      </c>
      <c r="C1023" s="62">
        <f t="shared" si="90"/>
        <v>5</v>
      </c>
      <c r="D1023" s="62" t="str">
        <f t="shared" si="91"/>
        <v>D</v>
      </c>
      <c r="E1023" s="215">
        <v>4</v>
      </c>
      <c r="F1023" s="215">
        <v>13</v>
      </c>
      <c r="G1023" s="215"/>
      <c r="H1023" s="215">
        <v>6</v>
      </c>
      <c r="I1023" s="215">
        <v>21</v>
      </c>
      <c r="J1023" s="215"/>
      <c r="K1023" s="61">
        <v>5</v>
      </c>
      <c r="L1023" t="s">
        <v>154</v>
      </c>
    </row>
    <row r="1024" spans="1:12" outlineLevel="1" x14ac:dyDescent="0.25">
      <c r="A1024" s="64">
        <f t="shared" si="89"/>
        <v>47</v>
      </c>
      <c r="B1024" s="64" t="str">
        <f t="shared" si="87"/>
        <v/>
      </c>
      <c r="C1024" s="62">
        <f t="shared" si="90"/>
        <v>6</v>
      </c>
      <c r="D1024" s="62" t="str">
        <f t="shared" si="91"/>
        <v>D</v>
      </c>
      <c r="E1024" s="215">
        <v>46</v>
      </c>
      <c r="F1024" s="215">
        <v>14</v>
      </c>
      <c r="G1024" s="215"/>
      <c r="H1024" s="215">
        <v>27</v>
      </c>
      <c r="I1024" s="215">
        <v>37</v>
      </c>
      <c r="J1024" s="215"/>
      <c r="K1024" s="61">
        <v>6</v>
      </c>
      <c r="L1024" t="s">
        <v>154</v>
      </c>
    </row>
    <row r="1025" spans="1:13" outlineLevel="1" x14ac:dyDescent="0.25">
      <c r="A1025" s="64">
        <f t="shared" si="89"/>
        <v>47</v>
      </c>
      <c r="B1025" s="64" t="str">
        <f t="shared" si="87"/>
        <v/>
      </c>
      <c r="C1025" s="62">
        <f t="shared" si="90"/>
        <v>7</v>
      </c>
      <c r="D1025" s="62" t="str">
        <f t="shared" si="91"/>
        <v>D</v>
      </c>
      <c r="E1025" s="215">
        <v>8</v>
      </c>
      <c r="F1025" s="215">
        <v>44</v>
      </c>
      <c r="G1025" s="215"/>
      <c r="H1025" s="215">
        <v>11</v>
      </c>
      <c r="I1025" s="215">
        <v>23</v>
      </c>
      <c r="J1025" s="215"/>
      <c r="K1025" s="61">
        <v>7</v>
      </c>
      <c r="L1025" t="s">
        <v>154</v>
      </c>
    </row>
    <row r="1026" spans="1:13" outlineLevel="1" x14ac:dyDescent="0.25">
      <c r="A1026" s="64">
        <f t="shared" si="89"/>
        <v>47</v>
      </c>
      <c r="B1026" s="64" t="str">
        <f t="shared" si="87"/>
        <v/>
      </c>
      <c r="C1026" s="62">
        <f t="shared" si="90"/>
        <v>8</v>
      </c>
      <c r="D1026" s="62" t="str">
        <f t="shared" si="91"/>
        <v>D</v>
      </c>
      <c r="E1026" s="215">
        <v>22</v>
      </c>
      <c r="F1026" s="215">
        <v>40</v>
      </c>
      <c r="G1026" s="215">
        <v>2</v>
      </c>
      <c r="H1026" s="215">
        <v>12</v>
      </c>
      <c r="I1026" s="215">
        <v>35</v>
      </c>
      <c r="J1026" s="215">
        <v>29</v>
      </c>
      <c r="K1026" s="61">
        <v>8</v>
      </c>
      <c r="L1026" t="s">
        <v>154</v>
      </c>
    </row>
    <row r="1027" spans="1:13" outlineLevel="1" x14ac:dyDescent="0.25">
      <c r="A1027" s="64">
        <f t="shared" si="89"/>
        <v>47</v>
      </c>
      <c r="B1027" s="64" t="str">
        <f t="shared" si="87"/>
        <v/>
      </c>
      <c r="C1027" s="62">
        <f t="shared" si="90"/>
        <v>9</v>
      </c>
      <c r="D1027" s="62" t="str">
        <f t="shared" si="91"/>
        <v>D</v>
      </c>
      <c r="E1027" s="215">
        <v>15</v>
      </c>
      <c r="F1027" s="215">
        <v>30</v>
      </c>
      <c r="G1027" s="215"/>
      <c r="H1027" s="215">
        <v>38</v>
      </c>
      <c r="I1027" s="215">
        <v>45</v>
      </c>
      <c r="J1027" s="215"/>
      <c r="K1027" s="61">
        <v>9</v>
      </c>
      <c r="L1027" t="s">
        <v>154</v>
      </c>
    </row>
    <row r="1028" spans="1:13" ht="15.75" outlineLevel="1" thickBot="1" x14ac:dyDescent="0.3">
      <c r="A1028" s="64">
        <f t="shared" si="89"/>
        <v>47</v>
      </c>
      <c r="B1028" s="64" t="str">
        <f t="shared" si="87"/>
        <v/>
      </c>
      <c r="C1028" s="62">
        <f t="shared" si="90"/>
        <v>10</v>
      </c>
      <c r="D1028" s="62" t="str">
        <f t="shared" si="91"/>
        <v>D</v>
      </c>
      <c r="E1028" s="215">
        <v>36</v>
      </c>
      <c r="F1028" s="215">
        <v>41</v>
      </c>
      <c r="G1028" s="215"/>
      <c r="H1028" s="215">
        <v>26</v>
      </c>
      <c r="I1028" s="215">
        <v>31</v>
      </c>
      <c r="J1028" s="215"/>
      <c r="K1028" s="61">
        <v>10</v>
      </c>
      <c r="L1028" t="s">
        <v>154</v>
      </c>
    </row>
    <row r="1029" spans="1:13" ht="15.75" outlineLevel="1" thickTop="1" x14ac:dyDescent="0.25">
      <c r="A1029" s="52">
        <v>48</v>
      </c>
      <c r="B1029" s="52" t="str">
        <f t="shared" ref="B1029:B1092" si="92">IF(A1029&lt;&gt;$B$3,"",$B$3&amp;"-"&amp;D1029&amp;"-"&amp;C1029)</f>
        <v/>
      </c>
      <c r="C1029" s="58" t="str">
        <f t="shared" si="90"/>
        <v>T</v>
      </c>
      <c r="D1029" s="58" t="str">
        <f t="shared" si="91"/>
        <v>T</v>
      </c>
      <c r="E1029" s="59">
        <v>1</v>
      </c>
      <c r="F1029" s="59">
        <v>2</v>
      </c>
      <c r="G1029" s="59">
        <v>41</v>
      </c>
      <c r="H1029" s="59">
        <v>3</v>
      </c>
      <c r="I1029" s="59">
        <v>4</v>
      </c>
      <c r="J1029" s="59">
        <v>43</v>
      </c>
      <c r="K1029" s="61" t="s">
        <v>295</v>
      </c>
      <c r="L1029" t="s">
        <v>295</v>
      </c>
      <c r="M1029" s="186" t="s">
        <v>281</v>
      </c>
    </row>
    <row r="1030" spans="1:13" outlineLevel="1" x14ac:dyDescent="0.25">
      <c r="A1030" s="52">
        <f>A1029</f>
        <v>48</v>
      </c>
      <c r="B1030" s="52" t="str">
        <f t="shared" si="92"/>
        <v/>
      </c>
      <c r="C1030" s="58" t="str">
        <f t="shared" si="90"/>
        <v>T</v>
      </c>
      <c r="D1030" s="58" t="str">
        <f t="shared" si="91"/>
        <v>T</v>
      </c>
      <c r="E1030" s="59">
        <v>5</v>
      </c>
      <c r="F1030" s="59">
        <v>6</v>
      </c>
      <c r="G1030" s="59">
        <v>42</v>
      </c>
      <c r="H1030" s="59">
        <v>7</v>
      </c>
      <c r="I1030" s="59">
        <v>8</v>
      </c>
      <c r="J1030" s="59">
        <v>44</v>
      </c>
      <c r="K1030" s="61" t="s">
        <v>295</v>
      </c>
      <c r="L1030" t="s">
        <v>295</v>
      </c>
    </row>
    <row r="1031" spans="1:13" outlineLevel="1" x14ac:dyDescent="0.25">
      <c r="A1031" s="52">
        <f t="shared" ref="A1031:A1068" si="93">A1030</f>
        <v>48</v>
      </c>
      <c r="B1031" s="52" t="str">
        <f t="shared" si="92"/>
        <v/>
      </c>
      <c r="C1031" s="58" t="str">
        <f t="shared" si="90"/>
        <v>D</v>
      </c>
      <c r="D1031" s="58" t="str">
        <f t="shared" si="91"/>
        <v>D</v>
      </c>
      <c r="E1031" s="59">
        <v>9</v>
      </c>
      <c r="F1031" s="59">
        <v>10</v>
      </c>
      <c r="G1031" s="59"/>
      <c r="H1031" s="59">
        <v>11</v>
      </c>
      <c r="I1031" s="59">
        <v>12</v>
      </c>
      <c r="J1031" s="59"/>
      <c r="K1031" s="61" t="s">
        <v>154</v>
      </c>
      <c r="L1031" t="s">
        <v>154</v>
      </c>
    </row>
    <row r="1032" spans="1:13" outlineLevel="1" x14ac:dyDescent="0.25">
      <c r="A1032" s="52">
        <f t="shared" si="93"/>
        <v>48</v>
      </c>
      <c r="B1032" s="52" t="str">
        <f t="shared" si="92"/>
        <v/>
      </c>
      <c r="C1032" s="58" t="str">
        <f t="shared" si="90"/>
        <v>D</v>
      </c>
      <c r="D1032" s="58" t="str">
        <f t="shared" si="91"/>
        <v>D</v>
      </c>
      <c r="E1032" s="59">
        <v>13</v>
      </c>
      <c r="F1032" s="59">
        <v>14</v>
      </c>
      <c r="G1032" s="59"/>
      <c r="H1032" s="59">
        <v>15</v>
      </c>
      <c r="I1032" s="59">
        <v>16</v>
      </c>
      <c r="J1032" s="59"/>
      <c r="K1032" s="61" t="s">
        <v>154</v>
      </c>
      <c r="L1032" t="s">
        <v>154</v>
      </c>
    </row>
    <row r="1033" spans="1:13" outlineLevel="1" x14ac:dyDescent="0.25">
      <c r="A1033" s="52">
        <f t="shared" si="93"/>
        <v>48</v>
      </c>
      <c r="B1033" s="52" t="str">
        <f t="shared" si="92"/>
        <v/>
      </c>
      <c r="C1033" s="58" t="str">
        <f t="shared" si="90"/>
        <v>D</v>
      </c>
      <c r="D1033" s="58" t="str">
        <f t="shared" si="91"/>
        <v>D</v>
      </c>
      <c r="E1033" s="59">
        <v>17</v>
      </c>
      <c r="F1033" s="59">
        <v>18</v>
      </c>
      <c r="G1033" s="59"/>
      <c r="H1033" s="59">
        <v>19</v>
      </c>
      <c r="I1033" s="59">
        <v>20</v>
      </c>
      <c r="J1033" s="59"/>
      <c r="K1033" s="61" t="s">
        <v>154</v>
      </c>
      <c r="L1033" t="s">
        <v>154</v>
      </c>
    </row>
    <row r="1034" spans="1:13" outlineLevel="1" x14ac:dyDescent="0.25">
      <c r="A1034" s="52">
        <f t="shared" si="93"/>
        <v>48</v>
      </c>
      <c r="B1034" s="52" t="str">
        <f t="shared" si="92"/>
        <v/>
      </c>
      <c r="C1034" s="58" t="str">
        <f t="shared" si="90"/>
        <v>D</v>
      </c>
      <c r="D1034" s="58" t="str">
        <f t="shared" si="91"/>
        <v>D</v>
      </c>
      <c r="E1034" s="59">
        <v>21</v>
      </c>
      <c r="F1034" s="59">
        <v>22</v>
      </c>
      <c r="G1034" s="59"/>
      <c r="H1034" s="59">
        <v>23</v>
      </c>
      <c r="I1034" s="59">
        <v>24</v>
      </c>
      <c r="J1034" s="59"/>
      <c r="K1034" s="61" t="s">
        <v>154</v>
      </c>
      <c r="L1034" t="s">
        <v>154</v>
      </c>
    </row>
    <row r="1035" spans="1:13" outlineLevel="1" x14ac:dyDescent="0.25">
      <c r="A1035" s="52">
        <f t="shared" si="93"/>
        <v>48</v>
      </c>
      <c r="B1035" s="52" t="str">
        <f t="shared" si="92"/>
        <v/>
      </c>
      <c r="C1035" s="58" t="str">
        <f t="shared" si="90"/>
        <v>T</v>
      </c>
      <c r="D1035" s="58" t="str">
        <f t="shared" si="91"/>
        <v>T</v>
      </c>
      <c r="E1035" s="59">
        <v>25</v>
      </c>
      <c r="F1035" s="59">
        <v>26</v>
      </c>
      <c r="G1035" s="59">
        <v>45</v>
      </c>
      <c r="H1035" s="59">
        <v>27</v>
      </c>
      <c r="I1035" s="59">
        <v>28</v>
      </c>
      <c r="J1035" s="59">
        <v>47</v>
      </c>
      <c r="K1035" s="61" t="s">
        <v>295</v>
      </c>
      <c r="L1035" t="s">
        <v>295</v>
      </c>
    </row>
    <row r="1036" spans="1:13" outlineLevel="1" x14ac:dyDescent="0.25">
      <c r="A1036" s="52">
        <f t="shared" si="93"/>
        <v>48</v>
      </c>
      <c r="B1036" s="52" t="str">
        <f t="shared" si="92"/>
        <v/>
      </c>
      <c r="C1036" s="58" t="str">
        <f t="shared" si="90"/>
        <v>T</v>
      </c>
      <c r="D1036" s="58" t="str">
        <f t="shared" si="91"/>
        <v>T</v>
      </c>
      <c r="E1036" s="59">
        <v>29</v>
      </c>
      <c r="F1036" s="59">
        <v>30</v>
      </c>
      <c r="G1036" s="59">
        <v>46</v>
      </c>
      <c r="H1036" s="59">
        <v>31</v>
      </c>
      <c r="I1036" s="59">
        <v>32</v>
      </c>
      <c r="J1036" s="59">
        <v>48</v>
      </c>
      <c r="K1036" s="61" t="s">
        <v>295</v>
      </c>
      <c r="L1036" t="s">
        <v>295</v>
      </c>
    </row>
    <row r="1037" spans="1:13" outlineLevel="1" x14ac:dyDescent="0.25">
      <c r="A1037" s="52">
        <f t="shared" si="93"/>
        <v>48</v>
      </c>
      <c r="B1037" s="52" t="str">
        <f t="shared" si="92"/>
        <v/>
      </c>
      <c r="C1037" s="58" t="str">
        <f t="shared" si="90"/>
        <v>D</v>
      </c>
      <c r="D1037" s="58" t="str">
        <f t="shared" si="91"/>
        <v>D</v>
      </c>
      <c r="E1037" s="59">
        <v>33</v>
      </c>
      <c r="F1037" s="59">
        <v>34</v>
      </c>
      <c r="G1037" s="59"/>
      <c r="H1037" s="59">
        <v>35</v>
      </c>
      <c r="I1037" s="59">
        <v>36</v>
      </c>
      <c r="J1037" s="59"/>
      <c r="K1037" s="61" t="s">
        <v>154</v>
      </c>
      <c r="L1037" t="s">
        <v>154</v>
      </c>
    </row>
    <row r="1038" spans="1:13" outlineLevel="1" x14ac:dyDescent="0.25">
      <c r="A1038" s="52">
        <f t="shared" si="93"/>
        <v>48</v>
      </c>
      <c r="B1038" s="52" t="str">
        <f t="shared" si="92"/>
        <v/>
      </c>
      <c r="C1038" s="58" t="str">
        <f t="shared" si="90"/>
        <v>D</v>
      </c>
      <c r="D1038" s="58" t="str">
        <f t="shared" si="91"/>
        <v>D</v>
      </c>
      <c r="E1038" s="59">
        <v>37</v>
      </c>
      <c r="F1038" s="59">
        <v>38</v>
      </c>
      <c r="G1038" s="59"/>
      <c r="H1038" s="59">
        <v>39</v>
      </c>
      <c r="I1038" s="59">
        <v>40</v>
      </c>
      <c r="J1038" s="59"/>
      <c r="K1038" s="61" t="s">
        <v>154</v>
      </c>
      <c r="L1038" t="s">
        <v>154</v>
      </c>
    </row>
    <row r="1039" spans="1:13" outlineLevel="1" x14ac:dyDescent="0.25">
      <c r="A1039" s="52">
        <f t="shared" si="93"/>
        <v>48</v>
      </c>
      <c r="B1039" s="52" t="str">
        <f t="shared" si="92"/>
        <v/>
      </c>
      <c r="C1039" s="58">
        <f t="shared" si="90"/>
        <v>1</v>
      </c>
      <c r="D1039" s="58" t="str">
        <f t="shared" si="91"/>
        <v>B</v>
      </c>
      <c r="E1039" s="59">
        <v>21</v>
      </c>
      <c r="F1039" s="59">
        <v>16</v>
      </c>
      <c r="G1039" s="59">
        <v>18</v>
      </c>
      <c r="H1039" s="59">
        <v>22</v>
      </c>
      <c r="I1039" s="59">
        <v>36</v>
      </c>
      <c r="J1039" s="59">
        <v>13</v>
      </c>
      <c r="K1039" s="61">
        <v>1</v>
      </c>
      <c r="L1039" t="s">
        <v>152</v>
      </c>
    </row>
    <row r="1040" spans="1:13" outlineLevel="1" x14ac:dyDescent="0.25">
      <c r="A1040" s="52">
        <f t="shared" si="93"/>
        <v>48</v>
      </c>
      <c r="B1040" s="52" t="str">
        <f t="shared" si="92"/>
        <v/>
      </c>
      <c r="C1040" s="58">
        <f t="shared" si="90"/>
        <v>2</v>
      </c>
      <c r="D1040" s="58" t="str">
        <f t="shared" si="91"/>
        <v>B</v>
      </c>
      <c r="E1040" s="59">
        <v>38</v>
      </c>
      <c r="F1040" s="59">
        <v>10</v>
      </c>
      <c r="G1040" s="59">
        <v>19</v>
      </c>
      <c r="H1040" s="59">
        <v>15</v>
      </c>
      <c r="I1040" s="59">
        <v>20</v>
      </c>
      <c r="J1040" s="59">
        <v>34</v>
      </c>
      <c r="K1040" s="61">
        <v>2</v>
      </c>
      <c r="L1040" t="s">
        <v>152</v>
      </c>
    </row>
    <row r="1041" spans="1:12" outlineLevel="1" x14ac:dyDescent="0.25">
      <c r="A1041" s="52">
        <f t="shared" si="93"/>
        <v>48</v>
      </c>
      <c r="B1041" s="52" t="str">
        <f t="shared" si="92"/>
        <v/>
      </c>
      <c r="C1041" s="58">
        <f t="shared" si="90"/>
        <v>3</v>
      </c>
      <c r="D1041" s="58" t="str">
        <f t="shared" si="91"/>
        <v>B</v>
      </c>
      <c r="E1041" s="59">
        <v>7</v>
      </c>
      <c r="F1041" s="59">
        <v>26</v>
      </c>
      <c r="G1041" s="59"/>
      <c r="H1041" s="59">
        <v>45</v>
      </c>
      <c r="I1041" s="59">
        <v>2</v>
      </c>
      <c r="J1041" s="59"/>
      <c r="K1041" s="61">
        <v>3</v>
      </c>
      <c r="L1041" t="s">
        <v>152</v>
      </c>
    </row>
    <row r="1042" spans="1:12" outlineLevel="1" x14ac:dyDescent="0.25">
      <c r="A1042" s="52">
        <f t="shared" si="93"/>
        <v>48</v>
      </c>
      <c r="B1042" s="52" t="str">
        <f t="shared" si="92"/>
        <v/>
      </c>
      <c r="C1042" s="58">
        <f t="shared" si="90"/>
        <v>4</v>
      </c>
      <c r="D1042" s="58" t="str">
        <f t="shared" si="91"/>
        <v>B</v>
      </c>
      <c r="E1042" s="59">
        <v>48</v>
      </c>
      <c r="F1042" s="59">
        <v>29</v>
      </c>
      <c r="G1042" s="59"/>
      <c r="H1042" s="59">
        <v>44</v>
      </c>
      <c r="I1042" s="59">
        <v>28</v>
      </c>
      <c r="J1042" s="59"/>
      <c r="K1042" s="61">
        <v>4</v>
      </c>
      <c r="L1042" t="s">
        <v>152</v>
      </c>
    </row>
    <row r="1043" spans="1:12" outlineLevel="1" x14ac:dyDescent="0.25">
      <c r="A1043" s="52">
        <f t="shared" si="93"/>
        <v>48</v>
      </c>
      <c r="B1043" s="52" t="str">
        <f t="shared" si="92"/>
        <v/>
      </c>
      <c r="C1043" s="58">
        <f t="shared" si="90"/>
        <v>5</v>
      </c>
      <c r="D1043" s="58" t="str">
        <f t="shared" si="91"/>
        <v>B</v>
      </c>
      <c r="E1043" s="59">
        <v>1</v>
      </c>
      <c r="F1043" s="59">
        <v>31</v>
      </c>
      <c r="G1043" s="59"/>
      <c r="H1043" s="59">
        <v>27</v>
      </c>
      <c r="I1043" s="59">
        <v>5</v>
      </c>
      <c r="J1043" s="59"/>
      <c r="K1043" s="61">
        <v>5</v>
      </c>
      <c r="L1043" t="s">
        <v>152</v>
      </c>
    </row>
    <row r="1044" spans="1:12" outlineLevel="1" x14ac:dyDescent="0.25">
      <c r="A1044" s="52">
        <f t="shared" si="93"/>
        <v>48</v>
      </c>
      <c r="B1044" s="52" t="str">
        <f t="shared" si="92"/>
        <v/>
      </c>
      <c r="C1044" s="58">
        <f t="shared" si="90"/>
        <v>6</v>
      </c>
      <c r="D1044" s="58" t="str">
        <f t="shared" si="91"/>
        <v>B</v>
      </c>
      <c r="E1044" s="59">
        <v>33</v>
      </c>
      <c r="F1044" s="59">
        <v>17</v>
      </c>
      <c r="G1044" s="59">
        <v>39</v>
      </c>
      <c r="H1044" s="59">
        <v>11</v>
      </c>
      <c r="I1044" s="59">
        <v>14</v>
      </c>
      <c r="J1044" s="59">
        <v>9</v>
      </c>
      <c r="K1044" s="61">
        <v>6</v>
      </c>
      <c r="L1044" t="s">
        <v>152</v>
      </c>
    </row>
    <row r="1045" spans="1:12" outlineLevel="1" x14ac:dyDescent="0.25">
      <c r="A1045" s="52">
        <f t="shared" si="93"/>
        <v>48</v>
      </c>
      <c r="B1045" s="52" t="str">
        <f t="shared" si="92"/>
        <v/>
      </c>
      <c r="C1045" s="58">
        <f t="shared" si="90"/>
        <v>7</v>
      </c>
      <c r="D1045" s="58" t="str">
        <f t="shared" si="91"/>
        <v>B</v>
      </c>
      <c r="E1045" s="59">
        <v>12</v>
      </c>
      <c r="F1045" s="59">
        <v>37</v>
      </c>
      <c r="G1045" s="59">
        <v>24</v>
      </c>
      <c r="H1045" s="59">
        <v>35</v>
      </c>
      <c r="I1045" s="59">
        <v>40</v>
      </c>
      <c r="J1045" s="59">
        <v>23</v>
      </c>
      <c r="K1045" s="61">
        <v>7</v>
      </c>
      <c r="L1045" t="s">
        <v>152</v>
      </c>
    </row>
    <row r="1046" spans="1:12" outlineLevel="1" x14ac:dyDescent="0.25">
      <c r="A1046" s="52">
        <f t="shared" si="93"/>
        <v>48</v>
      </c>
      <c r="B1046" s="52" t="str">
        <f t="shared" si="92"/>
        <v/>
      </c>
      <c r="C1046" s="58">
        <f t="shared" si="90"/>
        <v>8</v>
      </c>
      <c r="D1046" s="58" t="str">
        <f t="shared" si="91"/>
        <v>B</v>
      </c>
      <c r="E1046" s="59">
        <v>6</v>
      </c>
      <c r="F1046" s="59">
        <v>41</v>
      </c>
      <c r="G1046" s="59"/>
      <c r="H1046" s="59">
        <v>43</v>
      </c>
      <c r="I1046" s="59">
        <v>32</v>
      </c>
      <c r="J1046" s="59"/>
      <c r="K1046" s="61">
        <v>8</v>
      </c>
      <c r="L1046" t="s">
        <v>152</v>
      </c>
    </row>
    <row r="1047" spans="1:12" outlineLevel="1" x14ac:dyDescent="0.25">
      <c r="A1047" s="52">
        <f t="shared" si="93"/>
        <v>48</v>
      </c>
      <c r="B1047" s="52" t="str">
        <f t="shared" si="92"/>
        <v/>
      </c>
      <c r="C1047" s="58">
        <f t="shared" si="90"/>
        <v>9</v>
      </c>
      <c r="D1047" s="58" t="str">
        <f t="shared" si="91"/>
        <v>B</v>
      </c>
      <c r="E1047" s="59">
        <v>30</v>
      </c>
      <c r="F1047" s="59">
        <v>42</v>
      </c>
      <c r="G1047" s="59"/>
      <c r="H1047" s="59">
        <v>4</v>
      </c>
      <c r="I1047" s="59">
        <v>47</v>
      </c>
      <c r="J1047" s="59"/>
      <c r="K1047" s="61">
        <v>9</v>
      </c>
      <c r="L1047" t="s">
        <v>152</v>
      </c>
    </row>
    <row r="1048" spans="1:12" outlineLevel="1" x14ac:dyDescent="0.25">
      <c r="A1048" s="52">
        <f t="shared" si="93"/>
        <v>48</v>
      </c>
      <c r="B1048" s="52" t="str">
        <f t="shared" si="92"/>
        <v/>
      </c>
      <c r="C1048" s="58">
        <f t="shared" si="90"/>
        <v>10</v>
      </c>
      <c r="D1048" s="58" t="str">
        <f t="shared" si="91"/>
        <v>B</v>
      </c>
      <c r="E1048" s="59">
        <v>25</v>
      </c>
      <c r="F1048" s="59">
        <v>46</v>
      </c>
      <c r="G1048" s="59"/>
      <c r="H1048" s="59">
        <v>3</v>
      </c>
      <c r="I1048" s="59">
        <v>8</v>
      </c>
      <c r="J1048" s="59"/>
      <c r="K1048" s="61">
        <v>10</v>
      </c>
      <c r="L1048" t="s">
        <v>152</v>
      </c>
    </row>
    <row r="1049" spans="1:12" outlineLevel="1" x14ac:dyDescent="0.25">
      <c r="A1049" s="52">
        <f t="shared" si="93"/>
        <v>48</v>
      </c>
      <c r="B1049" s="52" t="str">
        <f t="shared" si="92"/>
        <v/>
      </c>
      <c r="C1049" s="58">
        <f t="shared" si="90"/>
        <v>1</v>
      </c>
      <c r="D1049" s="58" t="str">
        <f t="shared" si="91"/>
        <v>C</v>
      </c>
      <c r="E1049" s="59">
        <v>29</v>
      </c>
      <c r="F1049" s="59">
        <v>33</v>
      </c>
      <c r="G1049" s="59">
        <v>2</v>
      </c>
      <c r="H1049" s="59">
        <v>5</v>
      </c>
      <c r="I1049" s="59">
        <v>47</v>
      </c>
      <c r="J1049" s="59">
        <v>41</v>
      </c>
      <c r="K1049" s="61">
        <v>1</v>
      </c>
      <c r="L1049" t="s">
        <v>153</v>
      </c>
    </row>
    <row r="1050" spans="1:12" outlineLevel="1" x14ac:dyDescent="0.25">
      <c r="A1050" s="52">
        <f t="shared" si="93"/>
        <v>48</v>
      </c>
      <c r="B1050" s="52" t="str">
        <f t="shared" si="92"/>
        <v/>
      </c>
      <c r="C1050" s="58">
        <f t="shared" si="90"/>
        <v>2</v>
      </c>
      <c r="D1050" s="58" t="str">
        <f t="shared" si="91"/>
        <v>C</v>
      </c>
      <c r="E1050" s="59">
        <v>19</v>
      </c>
      <c r="F1050" s="59">
        <v>36</v>
      </c>
      <c r="G1050" s="59">
        <v>11</v>
      </c>
      <c r="H1050" s="59">
        <v>10</v>
      </c>
      <c r="I1050" s="59">
        <v>23</v>
      </c>
      <c r="J1050" s="59">
        <v>48</v>
      </c>
      <c r="K1050" s="61">
        <v>2</v>
      </c>
      <c r="L1050" t="s">
        <v>153</v>
      </c>
    </row>
    <row r="1051" spans="1:12" outlineLevel="1" x14ac:dyDescent="0.25">
      <c r="A1051" s="52">
        <f t="shared" si="93"/>
        <v>48</v>
      </c>
      <c r="B1051" s="52" t="str">
        <f t="shared" si="92"/>
        <v/>
      </c>
      <c r="C1051" s="58">
        <f t="shared" si="90"/>
        <v>3</v>
      </c>
      <c r="D1051" s="58" t="str">
        <f t="shared" si="91"/>
        <v>C</v>
      </c>
      <c r="E1051" s="59">
        <v>9</v>
      </c>
      <c r="F1051" s="59">
        <v>18</v>
      </c>
      <c r="G1051" s="59"/>
      <c r="H1051" s="59">
        <v>16</v>
      </c>
      <c r="I1051" s="59">
        <v>27</v>
      </c>
      <c r="J1051" s="59"/>
      <c r="K1051" s="61">
        <v>3</v>
      </c>
      <c r="L1051" t="s">
        <v>153</v>
      </c>
    </row>
    <row r="1052" spans="1:12" outlineLevel="1" x14ac:dyDescent="0.25">
      <c r="A1052" s="52">
        <f t="shared" si="93"/>
        <v>48</v>
      </c>
      <c r="B1052" s="52" t="str">
        <f t="shared" si="92"/>
        <v/>
      </c>
      <c r="C1052" s="58">
        <f t="shared" si="90"/>
        <v>4</v>
      </c>
      <c r="D1052" s="58" t="str">
        <f t="shared" si="91"/>
        <v>C</v>
      </c>
      <c r="E1052" s="59">
        <v>13</v>
      </c>
      <c r="F1052" s="59">
        <v>22</v>
      </c>
      <c r="G1052" s="59"/>
      <c r="H1052" s="59">
        <v>20</v>
      </c>
      <c r="I1052" s="59">
        <v>31</v>
      </c>
      <c r="J1052" s="59"/>
      <c r="K1052" s="61">
        <v>4</v>
      </c>
      <c r="L1052" t="s">
        <v>153</v>
      </c>
    </row>
    <row r="1053" spans="1:12" outlineLevel="1" x14ac:dyDescent="0.25">
      <c r="A1053" s="52">
        <f t="shared" si="93"/>
        <v>48</v>
      </c>
      <c r="B1053" s="52" t="str">
        <f t="shared" si="92"/>
        <v/>
      </c>
      <c r="C1053" s="58">
        <f t="shared" si="90"/>
        <v>5</v>
      </c>
      <c r="D1053" s="58" t="str">
        <f t="shared" si="91"/>
        <v>C</v>
      </c>
      <c r="E1053" s="59">
        <v>17</v>
      </c>
      <c r="F1053" s="59">
        <v>26</v>
      </c>
      <c r="G1053" s="59"/>
      <c r="H1053" s="59">
        <v>24</v>
      </c>
      <c r="I1053" s="59">
        <v>35</v>
      </c>
      <c r="J1053" s="59"/>
      <c r="K1053" s="61">
        <v>5</v>
      </c>
      <c r="L1053" t="s">
        <v>153</v>
      </c>
    </row>
    <row r="1054" spans="1:12" outlineLevel="1" x14ac:dyDescent="0.25">
      <c r="A1054" s="52">
        <f t="shared" si="93"/>
        <v>48</v>
      </c>
      <c r="B1054" s="52" t="str">
        <f t="shared" si="92"/>
        <v/>
      </c>
      <c r="C1054" s="58">
        <f t="shared" si="90"/>
        <v>6</v>
      </c>
      <c r="D1054" s="58" t="str">
        <f t="shared" si="91"/>
        <v>C</v>
      </c>
      <c r="E1054" s="59">
        <v>21</v>
      </c>
      <c r="F1054" s="59">
        <v>30</v>
      </c>
      <c r="G1054" s="59">
        <v>6</v>
      </c>
      <c r="H1054" s="59">
        <v>38</v>
      </c>
      <c r="I1054" s="59">
        <v>39</v>
      </c>
      <c r="J1054" s="59">
        <v>45</v>
      </c>
      <c r="K1054" s="61">
        <v>6</v>
      </c>
      <c r="L1054" t="s">
        <v>153</v>
      </c>
    </row>
    <row r="1055" spans="1:12" outlineLevel="1" x14ac:dyDescent="0.25">
      <c r="A1055" s="52">
        <f t="shared" si="93"/>
        <v>48</v>
      </c>
      <c r="B1055" s="52" t="str">
        <f t="shared" si="92"/>
        <v/>
      </c>
      <c r="C1055" s="58">
        <f t="shared" si="90"/>
        <v>7</v>
      </c>
      <c r="D1055" s="58" t="str">
        <f t="shared" si="91"/>
        <v>C</v>
      </c>
      <c r="E1055" s="59">
        <v>25</v>
      </c>
      <c r="F1055" s="59">
        <v>34</v>
      </c>
      <c r="G1055" s="59">
        <v>4</v>
      </c>
      <c r="H1055" s="59">
        <v>32</v>
      </c>
      <c r="I1055" s="59">
        <v>43</v>
      </c>
      <c r="J1055" s="59">
        <v>15</v>
      </c>
      <c r="K1055" s="61">
        <v>7</v>
      </c>
      <c r="L1055" t="s">
        <v>153</v>
      </c>
    </row>
    <row r="1056" spans="1:12" outlineLevel="1" x14ac:dyDescent="0.25">
      <c r="A1056" s="52">
        <f t="shared" si="93"/>
        <v>48</v>
      </c>
      <c r="B1056" s="52" t="str">
        <f t="shared" si="92"/>
        <v/>
      </c>
      <c r="C1056" s="58">
        <f t="shared" si="90"/>
        <v>8</v>
      </c>
      <c r="D1056" s="58" t="str">
        <f t="shared" si="91"/>
        <v>C</v>
      </c>
      <c r="E1056" s="59">
        <v>1</v>
      </c>
      <c r="F1056" s="59">
        <v>12</v>
      </c>
      <c r="G1056" s="59"/>
      <c r="H1056" s="59">
        <v>8</v>
      </c>
      <c r="I1056" s="59">
        <v>14</v>
      </c>
      <c r="J1056" s="59"/>
      <c r="K1056" s="61">
        <v>8</v>
      </c>
      <c r="L1056" t="s">
        <v>153</v>
      </c>
    </row>
    <row r="1057" spans="1:13" outlineLevel="1" x14ac:dyDescent="0.25">
      <c r="A1057" s="52">
        <f t="shared" si="93"/>
        <v>48</v>
      </c>
      <c r="B1057" s="52" t="str">
        <f t="shared" si="92"/>
        <v/>
      </c>
      <c r="C1057" s="58">
        <f t="shared" si="90"/>
        <v>9</v>
      </c>
      <c r="D1057" s="58" t="str">
        <f t="shared" si="91"/>
        <v>C</v>
      </c>
      <c r="E1057" s="59">
        <v>28</v>
      </c>
      <c r="F1057" s="59">
        <v>42</v>
      </c>
      <c r="G1057" s="59"/>
      <c r="H1057" s="59">
        <v>3</v>
      </c>
      <c r="I1057" s="59">
        <v>40</v>
      </c>
      <c r="J1057" s="59"/>
      <c r="K1057" s="61">
        <v>9</v>
      </c>
      <c r="L1057" t="s">
        <v>153</v>
      </c>
    </row>
    <row r="1058" spans="1:13" outlineLevel="1" x14ac:dyDescent="0.25">
      <c r="A1058" s="52">
        <f t="shared" si="93"/>
        <v>48</v>
      </c>
      <c r="B1058" s="52" t="str">
        <f t="shared" si="92"/>
        <v/>
      </c>
      <c r="C1058" s="58">
        <f t="shared" si="90"/>
        <v>10</v>
      </c>
      <c r="D1058" s="58" t="str">
        <f t="shared" si="91"/>
        <v>C</v>
      </c>
      <c r="E1058" s="59">
        <v>37</v>
      </c>
      <c r="F1058" s="59">
        <v>46</v>
      </c>
      <c r="G1058" s="59"/>
      <c r="H1058" s="59">
        <v>7</v>
      </c>
      <c r="I1058" s="59">
        <v>44</v>
      </c>
      <c r="J1058" s="59"/>
      <c r="K1058" s="61">
        <v>10</v>
      </c>
      <c r="L1058" t="s">
        <v>153</v>
      </c>
    </row>
    <row r="1059" spans="1:13" outlineLevel="1" x14ac:dyDescent="0.25">
      <c r="A1059" s="52">
        <f t="shared" si="93"/>
        <v>48</v>
      </c>
      <c r="B1059" s="52" t="str">
        <f t="shared" si="92"/>
        <v/>
      </c>
      <c r="C1059" s="58">
        <f t="shared" si="90"/>
        <v>1</v>
      </c>
      <c r="D1059" s="58" t="str">
        <f t="shared" si="91"/>
        <v>D</v>
      </c>
      <c r="E1059" s="59">
        <v>8</v>
      </c>
      <c r="F1059" s="59">
        <v>44</v>
      </c>
      <c r="G1059" s="59">
        <v>1</v>
      </c>
      <c r="H1059" s="59">
        <v>12</v>
      </c>
      <c r="I1059" s="59">
        <v>16</v>
      </c>
      <c r="J1059" s="59">
        <v>20</v>
      </c>
      <c r="K1059" s="61">
        <v>1</v>
      </c>
      <c r="L1059" t="s">
        <v>154</v>
      </c>
    </row>
    <row r="1060" spans="1:13" outlineLevel="1" x14ac:dyDescent="0.25">
      <c r="A1060" s="52">
        <f t="shared" si="93"/>
        <v>48</v>
      </c>
      <c r="B1060" s="52" t="str">
        <f t="shared" si="92"/>
        <v/>
      </c>
      <c r="C1060" s="58">
        <f t="shared" si="90"/>
        <v>2</v>
      </c>
      <c r="D1060" s="58" t="str">
        <f t="shared" si="91"/>
        <v>D</v>
      </c>
      <c r="E1060" s="59">
        <v>26</v>
      </c>
      <c r="F1060" s="59">
        <v>18</v>
      </c>
      <c r="G1060" s="59">
        <v>14</v>
      </c>
      <c r="H1060" s="59">
        <v>11</v>
      </c>
      <c r="I1060" s="59">
        <v>45</v>
      </c>
      <c r="J1060" s="59">
        <v>10</v>
      </c>
      <c r="K1060" s="61">
        <v>2</v>
      </c>
      <c r="L1060" t="s">
        <v>154</v>
      </c>
    </row>
    <row r="1061" spans="1:13" outlineLevel="1" x14ac:dyDescent="0.25">
      <c r="A1061" s="52">
        <f t="shared" si="93"/>
        <v>48</v>
      </c>
      <c r="B1061" s="52" t="str">
        <f t="shared" si="92"/>
        <v/>
      </c>
      <c r="C1061" s="58">
        <f t="shared" si="90"/>
        <v>3</v>
      </c>
      <c r="D1061" s="58" t="str">
        <f t="shared" si="91"/>
        <v>D</v>
      </c>
      <c r="E1061" s="59">
        <v>17</v>
      </c>
      <c r="F1061" s="59">
        <v>28</v>
      </c>
      <c r="G1061" s="59">
        <v>3</v>
      </c>
      <c r="H1061" s="59">
        <v>9</v>
      </c>
      <c r="I1061" s="59">
        <v>22</v>
      </c>
      <c r="J1061" s="59">
        <v>13</v>
      </c>
      <c r="K1061" s="61">
        <v>3</v>
      </c>
      <c r="L1061" t="s">
        <v>154</v>
      </c>
    </row>
    <row r="1062" spans="1:13" outlineLevel="1" x14ac:dyDescent="0.25">
      <c r="A1062" s="52">
        <f t="shared" si="93"/>
        <v>48</v>
      </c>
      <c r="B1062" s="52" t="str">
        <f t="shared" si="92"/>
        <v/>
      </c>
      <c r="C1062" s="58">
        <f t="shared" ref="C1062:C1125" si="94">K1062</f>
        <v>4</v>
      </c>
      <c r="D1062" s="58" t="str">
        <f t="shared" ref="D1062:D1125" si="95">IF(C1062="","",L1062)</f>
        <v>D</v>
      </c>
      <c r="E1062" s="59">
        <v>45</v>
      </c>
      <c r="F1062" s="59">
        <v>48</v>
      </c>
      <c r="G1062" s="59"/>
      <c r="H1062" s="59">
        <v>19</v>
      </c>
      <c r="I1062" s="59">
        <v>32</v>
      </c>
      <c r="J1062" s="59"/>
      <c r="K1062" s="61">
        <v>4</v>
      </c>
      <c r="L1062" t="s">
        <v>154</v>
      </c>
    </row>
    <row r="1063" spans="1:13" outlineLevel="1" x14ac:dyDescent="0.25">
      <c r="A1063" s="52">
        <f t="shared" si="93"/>
        <v>48</v>
      </c>
      <c r="B1063" s="52" t="str">
        <f t="shared" si="92"/>
        <v/>
      </c>
      <c r="C1063" s="58">
        <f t="shared" si="94"/>
        <v>5</v>
      </c>
      <c r="D1063" s="58" t="str">
        <f t="shared" si="95"/>
        <v>D</v>
      </c>
      <c r="E1063" s="59">
        <v>15</v>
      </c>
      <c r="F1063" s="59">
        <v>30</v>
      </c>
      <c r="G1063" s="59"/>
      <c r="H1063" s="59">
        <v>23</v>
      </c>
      <c r="I1063" s="59">
        <v>36</v>
      </c>
      <c r="J1063" s="59"/>
      <c r="K1063" s="61">
        <v>5</v>
      </c>
      <c r="L1063" t="s">
        <v>154</v>
      </c>
    </row>
    <row r="1064" spans="1:13" outlineLevel="1" x14ac:dyDescent="0.25">
      <c r="A1064" s="52">
        <f t="shared" si="93"/>
        <v>48</v>
      </c>
      <c r="B1064" s="52" t="str">
        <f t="shared" si="92"/>
        <v/>
      </c>
      <c r="C1064" s="58">
        <f t="shared" si="94"/>
        <v>6</v>
      </c>
      <c r="D1064" s="58" t="str">
        <f t="shared" si="95"/>
        <v>D</v>
      </c>
      <c r="E1064" s="59">
        <v>29</v>
      </c>
      <c r="F1064" s="59">
        <v>40</v>
      </c>
      <c r="G1064" s="59"/>
      <c r="H1064" s="59">
        <v>21</v>
      </c>
      <c r="I1064" s="59">
        <v>34</v>
      </c>
      <c r="J1064" s="59"/>
      <c r="K1064" s="61">
        <v>6</v>
      </c>
      <c r="L1064" t="s">
        <v>154</v>
      </c>
    </row>
    <row r="1065" spans="1:13" outlineLevel="1" x14ac:dyDescent="0.25">
      <c r="A1065" s="52">
        <f t="shared" si="93"/>
        <v>48</v>
      </c>
      <c r="B1065" s="52" t="str">
        <f t="shared" si="92"/>
        <v/>
      </c>
      <c r="C1065" s="58">
        <f t="shared" si="94"/>
        <v>7</v>
      </c>
      <c r="D1065" s="58" t="str">
        <f t="shared" si="95"/>
        <v>D</v>
      </c>
      <c r="E1065" s="59">
        <v>25</v>
      </c>
      <c r="F1065" s="59">
        <v>38</v>
      </c>
      <c r="G1065" s="59"/>
      <c r="H1065" s="59">
        <v>5</v>
      </c>
      <c r="I1065" s="59">
        <v>41</v>
      </c>
      <c r="J1065" s="59"/>
      <c r="K1065" s="61">
        <v>7</v>
      </c>
      <c r="L1065" t="s">
        <v>154</v>
      </c>
    </row>
    <row r="1066" spans="1:13" outlineLevel="1" x14ac:dyDescent="0.25">
      <c r="A1066" s="52">
        <f t="shared" si="93"/>
        <v>48</v>
      </c>
      <c r="B1066" s="52" t="str">
        <f t="shared" si="92"/>
        <v/>
      </c>
      <c r="C1066" s="58">
        <f t="shared" si="94"/>
        <v>8</v>
      </c>
      <c r="D1066" s="58" t="str">
        <f t="shared" si="95"/>
        <v>D</v>
      </c>
      <c r="E1066" s="59">
        <v>27</v>
      </c>
      <c r="F1066" s="59">
        <v>42</v>
      </c>
      <c r="G1066" s="59">
        <v>24</v>
      </c>
      <c r="H1066" s="59">
        <v>35</v>
      </c>
      <c r="I1066" s="59">
        <v>31</v>
      </c>
      <c r="J1066" s="59">
        <v>7</v>
      </c>
      <c r="K1066" s="61">
        <v>8</v>
      </c>
      <c r="L1066" t="s">
        <v>154</v>
      </c>
    </row>
    <row r="1067" spans="1:13" outlineLevel="1" x14ac:dyDescent="0.25">
      <c r="A1067" s="52">
        <f t="shared" si="93"/>
        <v>48</v>
      </c>
      <c r="B1067" s="52" t="str">
        <f t="shared" si="92"/>
        <v/>
      </c>
      <c r="C1067" s="58">
        <f t="shared" si="94"/>
        <v>9</v>
      </c>
      <c r="D1067" s="58" t="str">
        <f t="shared" si="95"/>
        <v>D</v>
      </c>
      <c r="E1067" s="59">
        <v>33</v>
      </c>
      <c r="F1067" s="59">
        <v>46</v>
      </c>
      <c r="G1067" s="59"/>
      <c r="H1067" s="59">
        <v>4</v>
      </c>
      <c r="I1067" s="59">
        <v>39</v>
      </c>
      <c r="J1067" s="59"/>
      <c r="K1067" s="61">
        <v>9</v>
      </c>
      <c r="L1067" t="s">
        <v>154</v>
      </c>
    </row>
    <row r="1068" spans="1:13" ht="15.75" outlineLevel="1" thickBot="1" x14ac:dyDescent="0.3">
      <c r="A1068" s="52">
        <f t="shared" si="93"/>
        <v>48</v>
      </c>
      <c r="B1068" s="52" t="str">
        <f t="shared" si="92"/>
        <v/>
      </c>
      <c r="C1068" s="58">
        <f t="shared" si="94"/>
        <v>10</v>
      </c>
      <c r="D1068" s="58" t="str">
        <f t="shared" si="95"/>
        <v>D</v>
      </c>
      <c r="E1068" s="59">
        <v>2</v>
      </c>
      <c r="F1068" s="59">
        <v>37</v>
      </c>
      <c r="G1068" s="59"/>
      <c r="H1068" s="59">
        <v>6</v>
      </c>
      <c r="I1068" s="59">
        <v>43</v>
      </c>
      <c r="J1068" s="59"/>
      <c r="K1068" s="61">
        <v>10</v>
      </c>
      <c r="L1068" t="s">
        <v>154</v>
      </c>
    </row>
    <row r="1069" spans="1:13" ht="15.75" outlineLevel="1" thickTop="1" x14ac:dyDescent="0.25">
      <c r="A1069" s="64">
        <v>49</v>
      </c>
      <c r="B1069" s="64" t="str">
        <f t="shared" si="92"/>
        <v/>
      </c>
      <c r="C1069" s="62">
        <f t="shared" si="94"/>
        <v>1</v>
      </c>
      <c r="D1069" s="62" t="str">
        <f t="shared" si="95"/>
        <v>A</v>
      </c>
      <c r="E1069" s="63">
        <v>1</v>
      </c>
      <c r="F1069" s="63">
        <v>2</v>
      </c>
      <c r="G1069" s="63">
        <v>49</v>
      </c>
      <c r="H1069" s="63">
        <v>3</v>
      </c>
      <c r="I1069" s="63">
        <v>4</v>
      </c>
      <c r="J1069" s="63">
        <v>41</v>
      </c>
      <c r="K1069" s="61">
        <v>1</v>
      </c>
      <c r="L1069" t="s">
        <v>151</v>
      </c>
      <c r="M1069" s="186" t="s">
        <v>281</v>
      </c>
    </row>
    <row r="1070" spans="1:13" outlineLevel="1" x14ac:dyDescent="0.25">
      <c r="A1070" s="64">
        <f t="shared" ref="A1070:A1108" si="96">A1069</f>
        <v>49</v>
      </c>
      <c r="B1070" s="64" t="str">
        <f t="shared" si="92"/>
        <v/>
      </c>
      <c r="C1070" s="62">
        <f t="shared" si="94"/>
        <v>2</v>
      </c>
      <c r="D1070" s="62" t="str">
        <f t="shared" si="95"/>
        <v>A</v>
      </c>
      <c r="E1070" s="63">
        <v>5</v>
      </c>
      <c r="F1070" s="63">
        <v>6</v>
      </c>
      <c r="G1070" s="63">
        <v>48</v>
      </c>
      <c r="H1070" s="63">
        <v>7</v>
      </c>
      <c r="I1070" s="63">
        <v>8</v>
      </c>
      <c r="J1070" s="63">
        <v>42</v>
      </c>
      <c r="K1070" s="61">
        <v>2</v>
      </c>
      <c r="L1070" t="s">
        <v>151</v>
      </c>
    </row>
    <row r="1071" spans="1:13" outlineLevel="1" x14ac:dyDescent="0.25">
      <c r="A1071" s="64">
        <f t="shared" si="96"/>
        <v>49</v>
      </c>
      <c r="B1071" s="64" t="str">
        <f t="shared" si="92"/>
        <v/>
      </c>
      <c r="C1071" s="62">
        <f t="shared" si="94"/>
        <v>3</v>
      </c>
      <c r="D1071" s="62" t="str">
        <f t="shared" si="95"/>
        <v>A</v>
      </c>
      <c r="E1071" s="63">
        <v>9</v>
      </c>
      <c r="F1071" s="63">
        <v>10</v>
      </c>
      <c r="G1071" s="63"/>
      <c r="H1071" s="63">
        <v>11</v>
      </c>
      <c r="I1071" s="63">
        <v>12</v>
      </c>
      <c r="J1071" s="63"/>
      <c r="K1071" s="61">
        <v>3</v>
      </c>
      <c r="L1071" t="s">
        <v>151</v>
      </c>
    </row>
    <row r="1072" spans="1:13" outlineLevel="1" x14ac:dyDescent="0.25">
      <c r="A1072" s="64">
        <f t="shared" si="96"/>
        <v>49</v>
      </c>
      <c r="B1072" s="64" t="str">
        <f t="shared" si="92"/>
        <v/>
      </c>
      <c r="C1072" s="62">
        <f t="shared" si="94"/>
        <v>4</v>
      </c>
      <c r="D1072" s="62" t="str">
        <f t="shared" si="95"/>
        <v>A</v>
      </c>
      <c r="E1072" s="63">
        <v>13</v>
      </c>
      <c r="F1072" s="63">
        <v>14</v>
      </c>
      <c r="G1072" s="63"/>
      <c r="H1072" s="63">
        <v>15</v>
      </c>
      <c r="I1072" s="63">
        <v>16</v>
      </c>
      <c r="J1072" s="63"/>
      <c r="K1072" s="61">
        <v>4</v>
      </c>
      <c r="L1072" t="s">
        <v>151</v>
      </c>
    </row>
    <row r="1073" spans="1:12" outlineLevel="1" x14ac:dyDescent="0.25">
      <c r="A1073" s="64">
        <f t="shared" si="96"/>
        <v>49</v>
      </c>
      <c r="B1073" s="64" t="str">
        <f t="shared" si="92"/>
        <v/>
      </c>
      <c r="C1073" s="62">
        <f t="shared" si="94"/>
        <v>5</v>
      </c>
      <c r="D1073" s="62" t="str">
        <f t="shared" si="95"/>
        <v>A</v>
      </c>
      <c r="E1073" s="63">
        <v>17</v>
      </c>
      <c r="F1073" s="63">
        <v>18</v>
      </c>
      <c r="G1073" s="63">
        <v>43</v>
      </c>
      <c r="H1073" s="63">
        <v>19</v>
      </c>
      <c r="I1073" s="63">
        <v>20</v>
      </c>
      <c r="J1073" s="63"/>
      <c r="K1073" s="61">
        <v>5</v>
      </c>
      <c r="L1073" t="s">
        <v>151</v>
      </c>
    </row>
    <row r="1074" spans="1:12" outlineLevel="1" x14ac:dyDescent="0.25">
      <c r="A1074" s="64">
        <f t="shared" si="96"/>
        <v>49</v>
      </c>
      <c r="B1074" s="64" t="str">
        <f t="shared" si="92"/>
        <v/>
      </c>
      <c r="C1074" s="62">
        <f t="shared" si="94"/>
        <v>6</v>
      </c>
      <c r="D1074" s="62" t="str">
        <f t="shared" si="95"/>
        <v>A</v>
      </c>
      <c r="E1074" s="63">
        <v>21</v>
      </c>
      <c r="F1074" s="63">
        <v>22</v>
      </c>
      <c r="G1074" s="63"/>
      <c r="H1074" s="63">
        <v>23</v>
      </c>
      <c r="I1074" s="63">
        <v>24</v>
      </c>
      <c r="J1074" s="63"/>
      <c r="K1074" s="61">
        <v>6</v>
      </c>
      <c r="L1074" t="s">
        <v>151</v>
      </c>
    </row>
    <row r="1075" spans="1:12" outlineLevel="1" x14ac:dyDescent="0.25">
      <c r="A1075" s="64">
        <f t="shared" si="96"/>
        <v>49</v>
      </c>
      <c r="B1075" s="64" t="str">
        <f t="shared" si="92"/>
        <v/>
      </c>
      <c r="C1075" s="62">
        <f t="shared" si="94"/>
        <v>7</v>
      </c>
      <c r="D1075" s="62" t="str">
        <f t="shared" si="95"/>
        <v>A</v>
      </c>
      <c r="E1075" s="63">
        <v>25</v>
      </c>
      <c r="F1075" s="63">
        <v>26</v>
      </c>
      <c r="G1075" s="63">
        <v>44</v>
      </c>
      <c r="H1075" s="63">
        <v>27</v>
      </c>
      <c r="I1075" s="63">
        <v>28</v>
      </c>
      <c r="J1075" s="63">
        <v>47</v>
      </c>
      <c r="K1075" s="61">
        <v>7</v>
      </c>
      <c r="L1075" t="s">
        <v>151</v>
      </c>
    </row>
    <row r="1076" spans="1:12" outlineLevel="1" x14ac:dyDescent="0.25">
      <c r="A1076" s="64">
        <f t="shared" si="96"/>
        <v>49</v>
      </c>
      <c r="B1076" s="64" t="str">
        <f t="shared" si="92"/>
        <v/>
      </c>
      <c r="C1076" s="62">
        <f t="shared" si="94"/>
        <v>8</v>
      </c>
      <c r="D1076" s="62" t="str">
        <f t="shared" si="95"/>
        <v>A</v>
      </c>
      <c r="E1076" s="63">
        <v>29</v>
      </c>
      <c r="F1076" s="63">
        <v>30</v>
      </c>
      <c r="G1076" s="63">
        <v>45</v>
      </c>
      <c r="H1076" s="63">
        <v>31</v>
      </c>
      <c r="I1076" s="63">
        <v>32</v>
      </c>
      <c r="J1076" s="63">
        <v>46</v>
      </c>
      <c r="K1076" s="61">
        <v>8</v>
      </c>
      <c r="L1076" t="s">
        <v>151</v>
      </c>
    </row>
    <row r="1077" spans="1:12" outlineLevel="1" x14ac:dyDescent="0.25">
      <c r="A1077" s="64">
        <f t="shared" si="96"/>
        <v>49</v>
      </c>
      <c r="B1077" s="64" t="str">
        <f t="shared" si="92"/>
        <v/>
      </c>
      <c r="C1077" s="62">
        <f t="shared" si="94"/>
        <v>9</v>
      </c>
      <c r="D1077" s="62" t="str">
        <f t="shared" si="95"/>
        <v>A</v>
      </c>
      <c r="E1077" s="63">
        <v>33</v>
      </c>
      <c r="F1077" s="63">
        <v>34</v>
      </c>
      <c r="G1077" s="63"/>
      <c r="H1077" s="63">
        <v>35</v>
      </c>
      <c r="I1077" s="63">
        <v>36</v>
      </c>
      <c r="J1077" s="63"/>
      <c r="K1077" s="61">
        <v>9</v>
      </c>
      <c r="L1077" t="s">
        <v>151</v>
      </c>
    </row>
    <row r="1078" spans="1:12" outlineLevel="1" x14ac:dyDescent="0.25">
      <c r="A1078" s="64">
        <f t="shared" si="96"/>
        <v>49</v>
      </c>
      <c r="B1078" s="64" t="str">
        <f t="shared" si="92"/>
        <v/>
      </c>
      <c r="C1078" s="62">
        <f t="shared" si="94"/>
        <v>10</v>
      </c>
      <c r="D1078" s="62" t="str">
        <f t="shared" si="95"/>
        <v>A</v>
      </c>
      <c r="E1078" s="63">
        <v>37</v>
      </c>
      <c r="F1078" s="63">
        <v>38</v>
      </c>
      <c r="G1078" s="63"/>
      <c r="H1078" s="63">
        <v>39</v>
      </c>
      <c r="I1078" s="63">
        <v>40</v>
      </c>
      <c r="J1078" s="63"/>
      <c r="K1078" s="61">
        <v>10</v>
      </c>
      <c r="L1078" t="s">
        <v>151</v>
      </c>
    </row>
    <row r="1079" spans="1:12" outlineLevel="1" x14ac:dyDescent="0.25">
      <c r="A1079" s="64">
        <f t="shared" si="96"/>
        <v>49</v>
      </c>
      <c r="B1079" s="64" t="str">
        <f t="shared" si="92"/>
        <v/>
      </c>
      <c r="C1079" s="62">
        <f t="shared" si="94"/>
        <v>1</v>
      </c>
      <c r="D1079" s="62" t="str">
        <f t="shared" si="95"/>
        <v>B</v>
      </c>
      <c r="E1079" s="63">
        <v>21</v>
      </c>
      <c r="F1079" s="63">
        <v>16</v>
      </c>
      <c r="G1079" s="63">
        <v>43</v>
      </c>
      <c r="H1079" s="63">
        <v>31</v>
      </c>
      <c r="I1079" s="63">
        <v>36</v>
      </c>
      <c r="J1079" s="63">
        <v>9</v>
      </c>
      <c r="K1079" s="61">
        <v>1</v>
      </c>
      <c r="L1079" t="s">
        <v>152</v>
      </c>
    </row>
    <row r="1080" spans="1:12" outlineLevel="1" x14ac:dyDescent="0.25">
      <c r="A1080" s="64">
        <f t="shared" si="96"/>
        <v>49</v>
      </c>
      <c r="B1080" s="64" t="str">
        <f t="shared" si="92"/>
        <v/>
      </c>
      <c r="C1080" s="62">
        <f t="shared" si="94"/>
        <v>2</v>
      </c>
      <c r="D1080" s="62" t="str">
        <f t="shared" si="95"/>
        <v>B</v>
      </c>
      <c r="E1080" s="63">
        <v>14</v>
      </c>
      <c r="F1080" s="63">
        <v>10</v>
      </c>
      <c r="G1080" s="63">
        <v>29</v>
      </c>
      <c r="H1080" s="63">
        <v>15</v>
      </c>
      <c r="I1080" s="63">
        <v>20</v>
      </c>
      <c r="J1080" s="63">
        <v>34</v>
      </c>
      <c r="K1080" s="61">
        <v>2</v>
      </c>
      <c r="L1080" t="s">
        <v>152</v>
      </c>
    </row>
    <row r="1081" spans="1:12" outlineLevel="1" x14ac:dyDescent="0.25">
      <c r="A1081" s="64">
        <f t="shared" si="96"/>
        <v>49</v>
      </c>
      <c r="B1081" s="64" t="str">
        <f t="shared" si="92"/>
        <v/>
      </c>
      <c r="C1081" s="62">
        <f t="shared" si="94"/>
        <v>3</v>
      </c>
      <c r="D1081" s="62" t="str">
        <f t="shared" si="95"/>
        <v>B</v>
      </c>
      <c r="E1081" s="63">
        <v>7</v>
      </c>
      <c r="F1081" s="63">
        <v>5</v>
      </c>
      <c r="G1081" s="63"/>
      <c r="H1081" s="63">
        <v>17</v>
      </c>
      <c r="I1081" s="63">
        <v>26</v>
      </c>
      <c r="J1081" s="63"/>
      <c r="K1081" s="61">
        <v>3</v>
      </c>
      <c r="L1081" t="s">
        <v>152</v>
      </c>
    </row>
    <row r="1082" spans="1:12" outlineLevel="1" x14ac:dyDescent="0.25">
      <c r="A1082" s="64">
        <f t="shared" si="96"/>
        <v>49</v>
      </c>
      <c r="B1082" s="64" t="str">
        <f t="shared" si="92"/>
        <v/>
      </c>
      <c r="C1082" s="62">
        <f t="shared" si="94"/>
        <v>4</v>
      </c>
      <c r="D1082" s="62" t="str">
        <f t="shared" si="95"/>
        <v>B</v>
      </c>
      <c r="E1082" s="63">
        <v>48</v>
      </c>
      <c r="F1082" s="63">
        <v>2</v>
      </c>
      <c r="G1082" s="63"/>
      <c r="H1082" s="63">
        <v>30</v>
      </c>
      <c r="I1082" s="63">
        <v>28</v>
      </c>
      <c r="J1082" s="63"/>
      <c r="K1082" s="61">
        <v>4</v>
      </c>
      <c r="L1082" t="s">
        <v>152</v>
      </c>
    </row>
    <row r="1083" spans="1:12" outlineLevel="1" x14ac:dyDescent="0.25">
      <c r="A1083" s="64">
        <f t="shared" si="96"/>
        <v>49</v>
      </c>
      <c r="B1083" s="64" t="str">
        <f t="shared" si="92"/>
        <v/>
      </c>
      <c r="C1083" s="62">
        <f t="shared" si="94"/>
        <v>5</v>
      </c>
      <c r="D1083" s="62" t="str">
        <f t="shared" si="95"/>
        <v>B</v>
      </c>
      <c r="E1083" s="63">
        <v>19</v>
      </c>
      <c r="F1083" s="63">
        <v>22</v>
      </c>
      <c r="G1083" s="63">
        <v>44</v>
      </c>
      <c r="H1083" s="63">
        <v>27</v>
      </c>
      <c r="I1083" s="63">
        <v>32</v>
      </c>
      <c r="J1083" s="63"/>
      <c r="K1083" s="61">
        <v>5</v>
      </c>
      <c r="L1083" t="s">
        <v>152</v>
      </c>
    </row>
    <row r="1084" spans="1:12" outlineLevel="1" x14ac:dyDescent="0.25">
      <c r="A1084" s="64">
        <f t="shared" si="96"/>
        <v>49</v>
      </c>
      <c r="B1084" s="64" t="str">
        <f t="shared" si="92"/>
        <v/>
      </c>
      <c r="C1084" s="62">
        <f t="shared" si="94"/>
        <v>6</v>
      </c>
      <c r="D1084" s="62" t="str">
        <f t="shared" si="95"/>
        <v>B</v>
      </c>
      <c r="E1084" s="63">
        <v>1</v>
      </c>
      <c r="F1084" s="63">
        <v>6</v>
      </c>
      <c r="G1084" s="63"/>
      <c r="H1084" s="63">
        <v>25</v>
      </c>
      <c r="I1084" s="63">
        <v>18</v>
      </c>
      <c r="J1084" s="63"/>
      <c r="K1084" s="61">
        <v>6</v>
      </c>
      <c r="L1084" t="s">
        <v>152</v>
      </c>
    </row>
    <row r="1085" spans="1:12" outlineLevel="1" x14ac:dyDescent="0.25">
      <c r="A1085" s="64">
        <f t="shared" si="96"/>
        <v>49</v>
      </c>
      <c r="B1085" s="64" t="str">
        <f t="shared" si="92"/>
        <v/>
      </c>
      <c r="C1085" s="62">
        <f t="shared" si="94"/>
        <v>7</v>
      </c>
      <c r="D1085" s="62" t="str">
        <f t="shared" si="95"/>
        <v>B</v>
      </c>
      <c r="E1085" s="63">
        <v>11</v>
      </c>
      <c r="F1085" s="63">
        <v>23</v>
      </c>
      <c r="G1085" s="63">
        <v>45</v>
      </c>
      <c r="H1085" s="63">
        <v>35</v>
      </c>
      <c r="I1085" s="63">
        <v>40</v>
      </c>
      <c r="J1085" s="63">
        <v>24</v>
      </c>
      <c r="K1085" s="61">
        <v>7</v>
      </c>
      <c r="L1085" t="s">
        <v>152</v>
      </c>
    </row>
    <row r="1086" spans="1:12" outlineLevel="1" x14ac:dyDescent="0.25">
      <c r="A1086" s="64">
        <f t="shared" si="96"/>
        <v>49</v>
      </c>
      <c r="B1086" s="64" t="str">
        <f t="shared" si="92"/>
        <v/>
      </c>
      <c r="C1086" s="62">
        <f t="shared" si="94"/>
        <v>8</v>
      </c>
      <c r="D1086" s="62" t="str">
        <f t="shared" si="95"/>
        <v>B</v>
      </c>
      <c r="E1086" s="63">
        <v>13</v>
      </c>
      <c r="F1086" s="63">
        <v>37</v>
      </c>
      <c r="G1086" s="63">
        <v>39</v>
      </c>
      <c r="H1086" s="63">
        <v>33</v>
      </c>
      <c r="I1086" s="63">
        <v>38</v>
      </c>
      <c r="J1086" s="63">
        <v>12</v>
      </c>
      <c r="K1086" s="61">
        <v>8</v>
      </c>
      <c r="L1086" t="s">
        <v>152</v>
      </c>
    </row>
    <row r="1087" spans="1:12" outlineLevel="1" x14ac:dyDescent="0.25">
      <c r="A1087" s="64">
        <f t="shared" si="96"/>
        <v>49</v>
      </c>
      <c r="B1087" s="64" t="str">
        <f t="shared" si="92"/>
        <v/>
      </c>
      <c r="C1087" s="62">
        <f t="shared" si="94"/>
        <v>9</v>
      </c>
      <c r="D1087" s="62" t="str">
        <f t="shared" si="95"/>
        <v>B</v>
      </c>
      <c r="E1087" s="63">
        <v>49</v>
      </c>
      <c r="F1087" s="63">
        <v>42</v>
      </c>
      <c r="G1087" s="63"/>
      <c r="H1087" s="63">
        <v>4</v>
      </c>
      <c r="I1087" s="63">
        <v>47</v>
      </c>
      <c r="J1087" s="63"/>
      <c r="K1087" s="61">
        <v>9</v>
      </c>
      <c r="L1087" t="s">
        <v>152</v>
      </c>
    </row>
    <row r="1088" spans="1:12" outlineLevel="1" x14ac:dyDescent="0.25">
      <c r="A1088" s="64">
        <f t="shared" si="96"/>
        <v>49</v>
      </c>
      <c r="B1088" s="64" t="str">
        <f t="shared" si="92"/>
        <v/>
      </c>
      <c r="C1088" s="62">
        <f t="shared" si="94"/>
        <v>10</v>
      </c>
      <c r="D1088" s="62" t="str">
        <f t="shared" si="95"/>
        <v>B</v>
      </c>
      <c r="E1088" s="63">
        <v>41</v>
      </c>
      <c r="F1088" s="63">
        <v>46</v>
      </c>
      <c r="G1088" s="63"/>
      <c r="H1088" s="63">
        <v>3</v>
      </c>
      <c r="I1088" s="63">
        <v>8</v>
      </c>
      <c r="J1088" s="63"/>
      <c r="K1088" s="61">
        <v>10</v>
      </c>
      <c r="L1088" t="s">
        <v>152</v>
      </c>
    </row>
    <row r="1089" spans="1:12" outlineLevel="1" x14ac:dyDescent="0.25">
      <c r="A1089" s="64">
        <f t="shared" si="96"/>
        <v>49</v>
      </c>
      <c r="B1089" s="64" t="str">
        <f t="shared" si="92"/>
        <v/>
      </c>
      <c r="C1089" s="62">
        <f t="shared" si="94"/>
        <v>1</v>
      </c>
      <c r="D1089" s="62" t="str">
        <f t="shared" si="95"/>
        <v>C</v>
      </c>
      <c r="E1089" s="63">
        <v>28</v>
      </c>
      <c r="F1089" s="63">
        <v>33</v>
      </c>
      <c r="G1089" s="63">
        <v>38</v>
      </c>
      <c r="H1089" s="63">
        <v>5</v>
      </c>
      <c r="I1089" s="63">
        <v>47</v>
      </c>
      <c r="J1089" s="63">
        <v>11</v>
      </c>
      <c r="K1089" s="61">
        <v>1</v>
      </c>
      <c r="L1089" t="s">
        <v>153</v>
      </c>
    </row>
    <row r="1090" spans="1:12" outlineLevel="1" x14ac:dyDescent="0.25">
      <c r="A1090" s="64">
        <f t="shared" si="96"/>
        <v>49</v>
      </c>
      <c r="B1090" s="64" t="str">
        <f t="shared" si="92"/>
        <v/>
      </c>
      <c r="C1090" s="62">
        <f t="shared" si="94"/>
        <v>2</v>
      </c>
      <c r="D1090" s="62" t="str">
        <f t="shared" si="95"/>
        <v>C</v>
      </c>
      <c r="E1090" s="63">
        <v>14</v>
      </c>
      <c r="F1090" s="63">
        <v>36</v>
      </c>
      <c r="G1090" s="63">
        <v>48</v>
      </c>
      <c r="H1090" s="63">
        <v>12</v>
      </c>
      <c r="I1090" s="63">
        <v>23</v>
      </c>
      <c r="J1090" s="63">
        <v>41</v>
      </c>
      <c r="K1090" s="61">
        <v>2</v>
      </c>
      <c r="L1090" t="s">
        <v>153</v>
      </c>
    </row>
    <row r="1091" spans="1:12" outlineLevel="1" x14ac:dyDescent="0.25">
      <c r="A1091" s="64">
        <f t="shared" si="96"/>
        <v>49</v>
      </c>
      <c r="B1091" s="64" t="str">
        <f t="shared" si="92"/>
        <v/>
      </c>
      <c r="C1091" s="62">
        <f t="shared" si="94"/>
        <v>3</v>
      </c>
      <c r="D1091" s="62" t="str">
        <f t="shared" si="95"/>
        <v>C</v>
      </c>
      <c r="E1091" s="63">
        <v>9</v>
      </c>
      <c r="F1091" s="63">
        <v>18</v>
      </c>
      <c r="G1091" s="63"/>
      <c r="H1091" s="63">
        <v>43</v>
      </c>
      <c r="I1091" s="63">
        <v>27</v>
      </c>
      <c r="J1091" s="63"/>
      <c r="K1091" s="61">
        <v>3</v>
      </c>
      <c r="L1091" t="s">
        <v>153</v>
      </c>
    </row>
    <row r="1092" spans="1:12" outlineLevel="1" x14ac:dyDescent="0.25">
      <c r="A1092" s="64">
        <f t="shared" si="96"/>
        <v>49</v>
      </c>
      <c r="B1092" s="64" t="str">
        <f t="shared" si="92"/>
        <v/>
      </c>
      <c r="C1092" s="62">
        <f t="shared" si="94"/>
        <v>4</v>
      </c>
      <c r="D1092" s="62" t="str">
        <f t="shared" si="95"/>
        <v>C</v>
      </c>
      <c r="E1092" s="63">
        <v>13</v>
      </c>
      <c r="F1092" s="63">
        <v>22</v>
      </c>
      <c r="G1092" s="63"/>
      <c r="H1092" s="63">
        <v>20</v>
      </c>
      <c r="I1092" s="63">
        <v>31</v>
      </c>
      <c r="J1092" s="63"/>
      <c r="K1092" s="61">
        <v>4</v>
      </c>
      <c r="L1092" t="s">
        <v>153</v>
      </c>
    </row>
    <row r="1093" spans="1:12" outlineLevel="1" x14ac:dyDescent="0.25">
      <c r="A1093" s="64">
        <f t="shared" si="96"/>
        <v>49</v>
      </c>
      <c r="B1093" s="64" t="str">
        <f t="shared" ref="B1093:B1156" si="97">IF(A1093&lt;&gt;$B$3,"",$B$3&amp;"-"&amp;D1093&amp;"-"&amp;C1093)</f>
        <v/>
      </c>
      <c r="C1093" s="62">
        <f t="shared" si="94"/>
        <v>5</v>
      </c>
      <c r="D1093" s="62" t="str">
        <f t="shared" si="95"/>
        <v>C</v>
      </c>
      <c r="E1093" s="63">
        <v>17</v>
      </c>
      <c r="F1093" s="63">
        <v>26</v>
      </c>
      <c r="G1093" s="63">
        <v>2</v>
      </c>
      <c r="H1093" s="63">
        <v>24</v>
      </c>
      <c r="I1093" s="63">
        <v>35</v>
      </c>
      <c r="J1093" s="63"/>
      <c r="K1093" s="61">
        <v>5</v>
      </c>
      <c r="L1093" t="s">
        <v>153</v>
      </c>
    </row>
    <row r="1094" spans="1:12" outlineLevel="1" x14ac:dyDescent="0.25">
      <c r="A1094" s="64">
        <f t="shared" si="96"/>
        <v>49</v>
      </c>
      <c r="B1094" s="64" t="str">
        <f t="shared" si="97"/>
        <v/>
      </c>
      <c r="C1094" s="62">
        <f t="shared" si="94"/>
        <v>6</v>
      </c>
      <c r="D1094" s="62" t="str">
        <f t="shared" si="95"/>
        <v>C</v>
      </c>
      <c r="E1094" s="63">
        <v>21</v>
      </c>
      <c r="F1094" s="63">
        <v>30</v>
      </c>
      <c r="G1094" s="63"/>
      <c r="H1094" s="63">
        <v>29</v>
      </c>
      <c r="I1094" s="63">
        <v>39</v>
      </c>
      <c r="J1094" s="63"/>
      <c r="K1094" s="61">
        <v>6</v>
      </c>
      <c r="L1094" t="s">
        <v>153</v>
      </c>
    </row>
    <row r="1095" spans="1:12" outlineLevel="1" x14ac:dyDescent="0.25">
      <c r="A1095" s="64">
        <f t="shared" si="96"/>
        <v>49</v>
      </c>
      <c r="B1095" s="64" t="str">
        <f t="shared" si="97"/>
        <v/>
      </c>
      <c r="C1095" s="62">
        <f t="shared" si="94"/>
        <v>7</v>
      </c>
      <c r="D1095" s="62" t="str">
        <f t="shared" si="95"/>
        <v>C</v>
      </c>
      <c r="E1095" s="63">
        <v>25</v>
      </c>
      <c r="F1095" s="63">
        <v>34</v>
      </c>
      <c r="G1095" s="63">
        <v>6</v>
      </c>
      <c r="H1095" s="63">
        <v>32</v>
      </c>
      <c r="I1095" s="63">
        <v>40</v>
      </c>
      <c r="J1095" s="63">
        <v>15</v>
      </c>
      <c r="K1095" s="61">
        <v>7</v>
      </c>
      <c r="L1095" t="s">
        <v>153</v>
      </c>
    </row>
    <row r="1096" spans="1:12" outlineLevel="1" x14ac:dyDescent="0.25">
      <c r="A1096" s="64">
        <f t="shared" si="96"/>
        <v>49</v>
      </c>
      <c r="B1096" s="64" t="str">
        <f t="shared" si="97"/>
        <v/>
      </c>
      <c r="C1096" s="62">
        <f t="shared" si="94"/>
        <v>8</v>
      </c>
      <c r="D1096" s="62" t="str">
        <f t="shared" si="95"/>
        <v>C</v>
      </c>
      <c r="E1096" s="63">
        <v>1</v>
      </c>
      <c r="F1096" s="63">
        <v>10</v>
      </c>
      <c r="G1096" s="63">
        <v>4</v>
      </c>
      <c r="H1096" s="63">
        <v>8</v>
      </c>
      <c r="I1096" s="63">
        <v>19</v>
      </c>
      <c r="J1096" s="63">
        <v>16</v>
      </c>
      <c r="K1096" s="61">
        <v>8</v>
      </c>
      <c r="L1096" t="s">
        <v>153</v>
      </c>
    </row>
    <row r="1097" spans="1:12" outlineLevel="1" x14ac:dyDescent="0.25">
      <c r="A1097" s="64">
        <f t="shared" si="96"/>
        <v>49</v>
      </c>
      <c r="B1097" s="64" t="str">
        <f t="shared" si="97"/>
        <v/>
      </c>
      <c r="C1097" s="62">
        <f t="shared" si="94"/>
        <v>9</v>
      </c>
      <c r="D1097" s="62" t="str">
        <f t="shared" si="95"/>
        <v>C</v>
      </c>
      <c r="E1097" s="63">
        <v>42</v>
      </c>
      <c r="F1097" s="63">
        <v>49</v>
      </c>
      <c r="G1097" s="63"/>
      <c r="H1097" s="63">
        <v>3</v>
      </c>
      <c r="I1097" s="63">
        <v>45</v>
      </c>
      <c r="J1097" s="63"/>
      <c r="K1097" s="61">
        <v>9</v>
      </c>
      <c r="L1097" t="s">
        <v>153</v>
      </c>
    </row>
    <row r="1098" spans="1:12" outlineLevel="1" x14ac:dyDescent="0.25">
      <c r="A1098" s="64">
        <f t="shared" si="96"/>
        <v>49</v>
      </c>
      <c r="B1098" s="64" t="str">
        <f t="shared" si="97"/>
        <v/>
      </c>
      <c r="C1098" s="62">
        <f t="shared" si="94"/>
        <v>10</v>
      </c>
      <c r="D1098" s="62" t="str">
        <f t="shared" si="95"/>
        <v>C</v>
      </c>
      <c r="E1098" s="63">
        <v>37</v>
      </c>
      <c r="F1098" s="63">
        <v>46</v>
      </c>
      <c r="G1098" s="63"/>
      <c r="H1098" s="63">
        <v>7</v>
      </c>
      <c r="I1098" s="63">
        <v>44</v>
      </c>
      <c r="J1098" s="63"/>
      <c r="K1098" s="61">
        <v>10</v>
      </c>
      <c r="L1098" t="s">
        <v>153</v>
      </c>
    </row>
    <row r="1099" spans="1:12" outlineLevel="1" x14ac:dyDescent="0.25">
      <c r="A1099" s="64">
        <f t="shared" si="96"/>
        <v>49</v>
      </c>
      <c r="B1099" s="64" t="str">
        <f t="shared" si="97"/>
        <v/>
      </c>
      <c r="C1099" s="62">
        <f t="shared" si="94"/>
        <v>1</v>
      </c>
      <c r="D1099" s="62" t="str">
        <f t="shared" si="95"/>
        <v>D</v>
      </c>
      <c r="E1099" s="215">
        <v>6</v>
      </c>
      <c r="F1099" s="215">
        <v>30</v>
      </c>
      <c r="G1099" s="215">
        <v>41</v>
      </c>
      <c r="H1099" s="215">
        <v>21</v>
      </c>
      <c r="I1099" s="215">
        <v>9</v>
      </c>
      <c r="J1099" s="215">
        <v>20</v>
      </c>
      <c r="K1099" s="61">
        <v>1</v>
      </c>
      <c r="L1099" t="s">
        <v>154</v>
      </c>
    </row>
    <row r="1100" spans="1:12" outlineLevel="1" x14ac:dyDescent="0.25">
      <c r="A1100" s="64">
        <f t="shared" si="96"/>
        <v>49</v>
      </c>
      <c r="B1100" s="64" t="str">
        <f t="shared" si="97"/>
        <v/>
      </c>
      <c r="C1100" s="62">
        <f t="shared" si="94"/>
        <v>2</v>
      </c>
      <c r="D1100" s="62" t="str">
        <f t="shared" si="95"/>
        <v>D</v>
      </c>
      <c r="E1100" s="215">
        <v>5</v>
      </c>
      <c r="F1100" s="215">
        <v>18</v>
      </c>
      <c r="G1100" s="215">
        <v>22</v>
      </c>
      <c r="H1100" s="215">
        <v>37</v>
      </c>
      <c r="I1100" s="215">
        <v>24</v>
      </c>
      <c r="J1100" s="215">
        <v>25</v>
      </c>
      <c r="K1100" s="61">
        <v>2</v>
      </c>
      <c r="L1100" t="s">
        <v>154</v>
      </c>
    </row>
    <row r="1101" spans="1:12" outlineLevel="1" x14ac:dyDescent="0.25">
      <c r="A1101" s="64">
        <f t="shared" si="96"/>
        <v>49</v>
      </c>
      <c r="B1101" s="64" t="str">
        <f t="shared" si="97"/>
        <v/>
      </c>
      <c r="C1101" s="62">
        <f t="shared" si="94"/>
        <v>3</v>
      </c>
      <c r="D1101" s="62" t="str">
        <f t="shared" si="95"/>
        <v>D</v>
      </c>
      <c r="E1101" s="215">
        <v>17</v>
      </c>
      <c r="F1101" s="215">
        <v>28</v>
      </c>
      <c r="G1101" s="215"/>
      <c r="H1101" s="215">
        <v>16</v>
      </c>
      <c r="I1101" s="215">
        <v>1</v>
      </c>
      <c r="J1101" s="215"/>
      <c r="K1101" s="61">
        <v>3</v>
      </c>
      <c r="L1101" t="s">
        <v>154</v>
      </c>
    </row>
    <row r="1102" spans="1:12" outlineLevel="1" x14ac:dyDescent="0.25">
      <c r="A1102" s="64">
        <f t="shared" si="96"/>
        <v>49</v>
      </c>
      <c r="B1102" s="64" t="str">
        <f t="shared" si="97"/>
        <v/>
      </c>
      <c r="C1102" s="62">
        <f t="shared" si="94"/>
        <v>4</v>
      </c>
      <c r="D1102" s="62" t="str">
        <f t="shared" si="95"/>
        <v>D</v>
      </c>
      <c r="E1102" s="215">
        <v>10</v>
      </c>
      <c r="F1102" s="215">
        <v>26</v>
      </c>
      <c r="G1102" s="215"/>
      <c r="H1102" s="215">
        <v>19</v>
      </c>
      <c r="I1102" s="215">
        <v>32</v>
      </c>
      <c r="J1102" s="215"/>
      <c r="K1102" s="61">
        <v>4</v>
      </c>
      <c r="L1102" t="s">
        <v>154</v>
      </c>
    </row>
    <row r="1103" spans="1:12" outlineLevel="1" x14ac:dyDescent="0.25">
      <c r="A1103" s="64">
        <f t="shared" si="96"/>
        <v>49</v>
      </c>
      <c r="B1103" s="64" t="str">
        <f t="shared" si="97"/>
        <v/>
      </c>
      <c r="C1103" s="62">
        <f t="shared" si="94"/>
        <v>5</v>
      </c>
      <c r="D1103" s="62" t="str">
        <f t="shared" si="95"/>
        <v>D</v>
      </c>
      <c r="E1103" s="215">
        <v>46</v>
      </c>
      <c r="F1103" s="215">
        <v>49</v>
      </c>
      <c r="G1103" s="215">
        <v>7</v>
      </c>
      <c r="H1103" s="215">
        <v>23</v>
      </c>
      <c r="I1103" s="215">
        <v>36</v>
      </c>
      <c r="J1103" s="215"/>
      <c r="K1103" s="61">
        <v>5</v>
      </c>
      <c r="L1103" t="s">
        <v>154</v>
      </c>
    </row>
    <row r="1104" spans="1:12" outlineLevel="1" x14ac:dyDescent="0.25">
      <c r="A1104" s="64">
        <f t="shared" si="96"/>
        <v>49</v>
      </c>
      <c r="B1104" s="64" t="str">
        <f t="shared" si="97"/>
        <v/>
      </c>
      <c r="C1104" s="62">
        <f t="shared" si="94"/>
        <v>6</v>
      </c>
      <c r="D1104" s="62" t="str">
        <f t="shared" si="95"/>
        <v>D</v>
      </c>
      <c r="E1104" s="215">
        <v>14</v>
      </c>
      <c r="F1104" s="215">
        <v>40</v>
      </c>
      <c r="G1104" s="215"/>
      <c r="H1104" s="215">
        <v>12</v>
      </c>
      <c r="I1104" s="215">
        <v>34</v>
      </c>
      <c r="J1104" s="215"/>
      <c r="K1104" s="61">
        <v>6</v>
      </c>
      <c r="L1104" t="s">
        <v>154</v>
      </c>
    </row>
    <row r="1105" spans="1:13" outlineLevel="1" x14ac:dyDescent="0.25">
      <c r="A1105" s="64">
        <f t="shared" si="96"/>
        <v>49</v>
      </c>
      <c r="B1105" s="64" t="str">
        <f t="shared" si="97"/>
        <v/>
      </c>
      <c r="C1105" s="62">
        <f t="shared" si="94"/>
        <v>7</v>
      </c>
      <c r="D1105" s="62" t="str">
        <f t="shared" si="95"/>
        <v>D</v>
      </c>
      <c r="E1105" s="215">
        <v>27</v>
      </c>
      <c r="F1105" s="215">
        <v>38</v>
      </c>
      <c r="G1105" s="215">
        <v>13</v>
      </c>
      <c r="H1105" s="215">
        <v>39</v>
      </c>
      <c r="I1105" s="215">
        <v>44</v>
      </c>
      <c r="J1105" s="215">
        <v>47</v>
      </c>
      <c r="K1105" s="61">
        <v>7</v>
      </c>
      <c r="L1105" t="s">
        <v>154</v>
      </c>
    </row>
    <row r="1106" spans="1:13" outlineLevel="1" x14ac:dyDescent="0.25">
      <c r="A1106" s="64">
        <f t="shared" si="96"/>
        <v>49</v>
      </c>
      <c r="B1106" s="64" t="str">
        <f t="shared" si="97"/>
        <v/>
      </c>
      <c r="C1106" s="62">
        <f t="shared" si="94"/>
        <v>8</v>
      </c>
      <c r="D1106" s="62" t="str">
        <f t="shared" si="95"/>
        <v>D</v>
      </c>
      <c r="E1106" s="215">
        <v>29</v>
      </c>
      <c r="F1106" s="215">
        <v>42</v>
      </c>
      <c r="G1106" s="215">
        <v>3</v>
      </c>
      <c r="H1106" s="215">
        <v>35</v>
      </c>
      <c r="I1106" s="215">
        <v>48</v>
      </c>
      <c r="J1106" s="215">
        <v>45</v>
      </c>
      <c r="K1106" s="61">
        <v>8</v>
      </c>
      <c r="L1106" t="s">
        <v>154</v>
      </c>
    </row>
    <row r="1107" spans="1:13" outlineLevel="1" x14ac:dyDescent="0.25">
      <c r="A1107" s="64">
        <f t="shared" si="96"/>
        <v>49</v>
      </c>
      <c r="B1107" s="64" t="str">
        <f t="shared" si="97"/>
        <v/>
      </c>
      <c r="C1107" s="62">
        <f t="shared" si="94"/>
        <v>9</v>
      </c>
      <c r="D1107" s="62" t="str">
        <f t="shared" si="95"/>
        <v>D</v>
      </c>
      <c r="E1107" s="215">
        <v>33</v>
      </c>
      <c r="F1107" s="215">
        <v>15</v>
      </c>
      <c r="G1107" s="215"/>
      <c r="H1107" s="215">
        <v>4</v>
      </c>
      <c r="I1107" s="215">
        <v>31</v>
      </c>
      <c r="J1107" s="215"/>
      <c r="K1107" s="61">
        <v>9</v>
      </c>
      <c r="L1107" t="s">
        <v>154</v>
      </c>
    </row>
    <row r="1108" spans="1:13" ht="15.75" outlineLevel="1" thickBot="1" x14ac:dyDescent="0.3">
      <c r="A1108" s="64">
        <f t="shared" si="96"/>
        <v>49</v>
      </c>
      <c r="B1108" s="64" t="str">
        <f t="shared" si="97"/>
        <v/>
      </c>
      <c r="C1108" s="62">
        <f t="shared" si="94"/>
        <v>10</v>
      </c>
      <c r="D1108" s="62" t="str">
        <f t="shared" si="95"/>
        <v>D</v>
      </c>
      <c r="E1108" s="215">
        <v>2</v>
      </c>
      <c r="F1108" s="215">
        <v>11</v>
      </c>
      <c r="G1108" s="215"/>
      <c r="H1108" s="215">
        <v>8</v>
      </c>
      <c r="I1108" s="215">
        <v>43</v>
      </c>
      <c r="J1108" s="215"/>
      <c r="K1108" s="61">
        <v>10</v>
      </c>
      <c r="L1108" t="s">
        <v>154</v>
      </c>
    </row>
    <row r="1109" spans="1:13" ht="15.75" outlineLevel="1" thickTop="1" x14ac:dyDescent="0.25">
      <c r="A1109" s="52">
        <v>50</v>
      </c>
      <c r="B1109" s="52" t="str">
        <f t="shared" si="97"/>
        <v/>
      </c>
      <c r="C1109" s="58">
        <f t="shared" si="94"/>
        <v>1</v>
      </c>
      <c r="D1109" s="58" t="str">
        <f t="shared" si="95"/>
        <v>A</v>
      </c>
      <c r="E1109" s="59">
        <v>1</v>
      </c>
      <c r="F1109" s="59">
        <v>2</v>
      </c>
      <c r="G1109" s="59">
        <v>49</v>
      </c>
      <c r="H1109" s="59">
        <v>3</v>
      </c>
      <c r="I1109" s="59">
        <v>4</v>
      </c>
      <c r="J1109" s="59">
        <v>50</v>
      </c>
      <c r="K1109" s="61">
        <v>1</v>
      </c>
      <c r="L1109" t="s">
        <v>151</v>
      </c>
      <c r="M1109" s="186" t="s">
        <v>281</v>
      </c>
    </row>
    <row r="1110" spans="1:13" outlineLevel="1" x14ac:dyDescent="0.25">
      <c r="A1110" s="52">
        <f t="shared" ref="A1110:A1173" si="98">A1109</f>
        <v>50</v>
      </c>
      <c r="B1110" s="52" t="str">
        <f t="shared" si="97"/>
        <v/>
      </c>
      <c r="C1110" s="58">
        <f t="shared" si="94"/>
        <v>2</v>
      </c>
      <c r="D1110" s="58" t="str">
        <f t="shared" si="95"/>
        <v>A</v>
      </c>
      <c r="E1110" s="59">
        <v>5</v>
      </c>
      <c r="F1110" s="59">
        <v>6</v>
      </c>
      <c r="G1110" s="59">
        <v>41</v>
      </c>
      <c r="H1110" s="59">
        <v>7</v>
      </c>
      <c r="I1110" s="59">
        <v>8</v>
      </c>
      <c r="J1110" s="59">
        <v>42</v>
      </c>
      <c r="K1110" s="61">
        <v>2</v>
      </c>
      <c r="L1110" t="s">
        <v>151</v>
      </c>
    </row>
    <row r="1111" spans="1:13" outlineLevel="1" x14ac:dyDescent="0.25">
      <c r="A1111" s="52">
        <f t="shared" si="98"/>
        <v>50</v>
      </c>
      <c r="B1111" s="52" t="str">
        <f t="shared" si="97"/>
        <v/>
      </c>
      <c r="C1111" s="58">
        <f t="shared" si="94"/>
        <v>3</v>
      </c>
      <c r="D1111" s="58" t="str">
        <f t="shared" si="95"/>
        <v>A</v>
      </c>
      <c r="E1111" s="59">
        <v>9</v>
      </c>
      <c r="F1111" s="59">
        <v>10</v>
      </c>
      <c r="G1111" s="59"/>
      <c r="H1111" s="59">
        <v>11</v>
      </c>
      <c r="I1111" s="59">
        <v>12</v>
      </c>
      <c r="J1111" s="59"/>
      <c r="K1111" s="61">
        <v>3</v>
      </c>
      <c r="L1111" t="s">
        <v>151</v>
      </c>
    </row>
    <row r="1112" spans="1:13" outlineLevel="1" x14ac:dyDescent="0.25">
      <c r="A1112" s="52">
        <f t="shared" si="98"/>
        <v>50</v>
      </c>
      <c r="B1112" s="52" t="str">
        <f t="shared" si="97"/>
        <v/>
      </c>
      <c r="C1112" s="58">
        <f t="shared" si="94"/>
        <v>4</v>
      </c>
      <c r="D1112" s="58" t="str">
        <f t="shared" si="95"/>
        <v>A</v>
      </c>
      <c r="E1112" s="59">
        <v>13</v>
      </c>
      <c r="F1112" s="59">
        <v>14</v>
      </c>
      <c r="G1112" s="59"/>
      <c r="H1112" s="59">
        <v>15</v>
      </c>
      <c r="I1112" s="59">
        <v>16</v>
      </c>
      <c r="J1112" s="59"/>
      <c r="K1112" s="61">
        <v>4</v>
      </c>
      <c r="L1112" t="s">
        <v>151</v>
      </c>
    </row>
    <row r="1113" spans="1:13" outlineLevel="1" x14ac:dyDescent="0.25">
      <c r="A1113" s="52">
        <f t="shared" si="98"/>
        <v>50</v>
      </c>
      <c r="B1113" s="52" t="str">
        <f t="shared" si="97"/>
        <v/>
      </c>
      <c r="C1113" s="58">
        <f t="shared" si="94"/>
        <v>5</v>
      </c>
      <c r="D1113" s="58" t="str">
        <f t="shared" si="95"/>
        <v>A</v>
      </c>
      <c r="E1113" s="59">
        <v>17</v>
      </c>
      <c r="F1113" s="59">
        <v>18</v>
      </c>
      <c r="G1113" s="59">
        <v>43</v>
      </c>
      <c r="H1113" s="59">
        <v>19</v>
      </c>
      <c r="I1113" s="59">
        <v>20</v>
      </c>
      <c r="J1113" s="59">
        <v>44</v>
      </c>
      <c r="K1113" s="61">
        <v>5</v>
      </c>
      <c r="L1113" t="s">
        <v>151</v>
      </c>
    </row>
    <row r="1114" spans="1:13" outlineLevel="1" x14ac:dyDescent="0.25">
      <c r="A1114" s="52">
        <f t="shared" si="98"/>
        <v>50</v>
      </c>
      <c r="B1114" s="52" t="str">
        <f t="shared" si="97"/>
        <v/>
      </c>
      <c r="C1114" s="58">
        <f t="shared" si="94"/>
        <v>6</v>
      </c>
      <c r="D1114" s="58" t="str">
        <f t="shared" si="95"/>
        <v>A</v>
      </c>
      <c r="E1114" s="59">
        <v>21</v>
      </c>
      <c r="F1114" s="59">
        <v>22</v>
      </c>
      <c r="G1114" s="59"/>
      <c r="H1114" s="59">
        <v>23</v>
      </c>
      <c r="I1114" s="59">
        <v>24</v>
      </c>
      <c r="J1114" s="59"/>
      <c r="K1114" s="61">
        <v>6</v>
      </c>
      <c r="L1114" t="s">
        <v>151</v>
      </c>
    </row>
    <row r="1115" spans="1:13" outlineLevel="1" x14ac:dyDescent="0.25">
      <c r="A1115" s="52">
        <f t="shared" si="98"/>
        <v>50</v>
      </c>
      <c r="B1115" s="52" t="str">
        <f t="shared" si="97"/>
        <v/>
      </c>
      <c r="C1115" s="58">
        <f t="shared" si="94"/>
        <v>7</v>
      </c>
      <c r="D1115" s="58" t="str">
        <f t="shared" si="95"/>
        <v>A</v>
      </c>
      <c r="E1115" s="59">
        <v>25</v>
      </c>
      <c r="F1115" s="59">
        <v>26</v>
      </c>
      <c r="G1115" s="59">
        <v>45</v>
      </c>
      <c r="H1115" s="59">
        <v>27</v>
      </c>
      <c r="I1115" s="59">
        <v>28</v>
      </c>
      <c r="J1115" s="59">
        <v>46</v>
      </c>
      <c r="K1115" s="61">
        <v>7</v>
      </c>
      <c r="L1115" t="s">
        <v>151</v>
      </c>
    </row>
    <row r="1116" spans="1:13" outlineLevel="1" x14ac:dyDescent="0.25">
      <c r="A1116" s="52">
        <f t="shared" si="98"/>
        <v>50</v>
      </c>
      <c r="B1116" s="52" t="str">
        <f t="shared" si="97"/>
        <v/>
      </c>
      <c r="C1116" s="58">
        <f t="shared" si="94"/>
        <v>8</v>
      </c>
      <c r="D1116" s="58" t="str">
        <f t="shared" si="95"/>
        <v>A</v>
      </c>
      <c r="E1116" s="59">
        <v>29</v>
      </c>
      <c r="F1116" s="59">
        <v>30</v>
      </c>
      <c r="G1116" s="59">
        <v>47</v>
      </c>
      <c r="H1116" s="59">
        <v>31</v>
      </c>
      <c r="I1116" s="59">
        <v>32</v>
      </c>
      <c r="J1116" s="59">
        <v>48</v>
      </c>
      <c r="K1116" s="61">
        <v>8</v>
      </c>
      <c r="L1116" t="s">
        <v>151</v>
      </c>
    </row>
    <row r="1117" spans="1:13" outlineLevel="1" x14ac:dyDescent="0.25">
      <c r="A1117" s="52">
        <f t="shared" si="98"/>
        <v>50</v>
      </c>
      <c r="B1117" s="52" t="str">
        <f t="shared" si="97"/>
        <v/>
      </c>
      <c r="C1117" s="58">
        <f t="shared" si="94"/>
        <v>9</v>
      </c>
      <c r="D1117" s="58" t="str">
        <f t="shared" si="95"/>
        <v>A</v>
      </c>
      <c r="E1117" s="59">
        <v>33</v>
      </c>
      <c r="F1117" s="59">
        <v>34</v>
      </c>
      <c r="G1117" s="59"/>
      <c r="H1117" s="59">
        <v>35</v>
      </c>
      <c r="I1117" s="59">
        <v>36</v>
      </c>
      <c r="J1117" s="59"/>
      <c r="K1117" s="61">
        <v>9</v>
      </c>
      <c r="L1117" t="s">
        <v>151</v>
      </c>
    </row>
    <row r="1118" spans="1:13" outlineLevel="1" x14ac:dyDescent="0.25">
      <c r="A1118" s="52">
        <f t="shared" si="98"/>
        <v>50</v>
      </c>
      <c r="B1118" s="52" t="str">
        <f t="shared" si="97"/>
        <v/>
      </c>
      <c r="C1118" s="58">
        <f t="shared" si="94"/>
        <v>10</v>
      </c>
      <c r="D1118" s="58" t="str">
        <f t="shared" si="95"/>
        <v>A</v>
      </c>
      <c r="E1118" s="59">
        <v>37</v>
      </c>
      <c r="F1118" s="59">
        <v>38</v>
      </c>
      <c r="G1118" s="59"/>
      <c r="H1118" s="59">
        <v>39</v>
      </c>
      <c r="I1118" s="59">
        <v>40</v>
      </c>
      <c r="J1118" s="59"/>
      <c r="K1118" s="61">
        <v>10</v>
      </c>
      <c r="L1118" t="s">
        <v>151</v>
      </c>
    </row>
    <row r="1119" spans="1:13" outlineLevel="1" x14ac:dyDescent="0.25">
      <c r="A1119" s="52">
        <f t="shared" si="98"/>
        <v>50</v>
      </c>
      <c r="B1119" s="52" t="str">
        <f t="shared" si="97"/>
        <v/>
      </c>
      <c r="C1119" s="58">
        <f t="shared" si="94"/>
        <v>1</v>
      </c>
      <c r="D1119" s="58" t="str">
        <f t="shared" si="95"/>
        <v>B</v>
      </c>
      <c r="E1119" s="59">
        <v>21</v>
      </c>
      <c r="F1119" s="59">
        <v>23</v>
      </c>
      <c r="G1119" s="59">
        <v>43</v>
      </c>
      <c r="H1119" s="59">
        <v>31</v>
      </c>
      <c r="I1119" s="59">
        <v>6</v>
      </c>
      <c r="J1119" s="59">
        <v>38</v>
      </c>
      <c r="K1119" s="61">
        <v>1</v>
      </c>
      <c r="L1119" t="s">
        <v>152</v>
      </c>
    </row>
    <row r="1120" spans="1:13" outlineLevel="1" x14ac:dyDescent="0.25">
      <c r="A1120" s="52">
        <f t="shared" si="98"/>
        <v>50</v>
      </c>
      <c r="B1120" s="52" t="str">
        <f t="shared" si="97"/>
        <v/>
      </c>
      <c r="C1120" s="58">
        <f t="shared" si="94"/>
        <v>2</v>
      </c>
      <c r="D1120" s="58" t="str">
        <f t="shared" si="95"/>
        <v>B</v>
      </c>
      <c r="E1120" s="59">
        <v>13</v>
      </c>
      <c r="F1120" s="59">
        <v>10</v>
      </c>
      <c r="G1120" s="59">
        <v>45</v>
      </c>
      <c r="H1120" s="59">
        <v>15</v>
      </c>
      <c r="I1120" s="59">
        <v>24</v>
      </c>
      <c r="J1120" s="59">
        <v>9</v>
      </c>
      <c r="K1120" s="61">
        <v>2</v>
      </c>
      <c r="L1120" t="s">
        <v>152</v>
      </c>
    </row>
    <row r="1121" spans="1:12" outlineLevel="1" x14ac:dyDescent="0.25">
      <c r="A1121" s="52">
        <f t="shared" si="98"/>
        <v>50</v>
      </c>
      <c r="B1121" s="52" t="str">
        <f t="shared" si="97"/>
        <v/>
      </c>
      <c r="C1121" s="58">
        <f t="shared" si="94"/>
        <v>3</v>
      </c>
      <c r="D1121" s="58" t="str">
        <f t="shared" si="95"/>
        <v>B</v>
      </c>
      <c r="E1121" s="59">
        <v>2</v>
      </c>
      <c r="F1121" s="59">
        <v>29</v>
      </c>
      <c r="G1121" s="59"/>
      <c r="H1121" s="59">
        <v>19</v>
      </c>
      <c r="I1121" s="59">
        <v>28</v>
      </c>
      <c r="J1121" s="59"/>
      <c r="K1121" s="61">
        <v>3</v>
      </c>
      <c r="L1121" t="s">
        <v>152</v>
      </c>
    </row>
    <row r="1122" spans="1:12" outlineLevel="1" x14ac:dyDescent="0.25">
      <c r="A1122" s="52">
        <f t="shared" si="98"/>
        <v>50</v>
      </c>
      <c r="B1122" s="52" t="str">
        <f t="shared" si="97"/>
        <v/>
      </c>
      <c r="C1122" s="58">
        <f t="shared" si="94"/>
        <v>4</v>
      </c>
      <c r="D1122" s="58" t="str">
        <f t="shared" si="95"/>
        <v>B</v>
      </c>
      <c r="E1122" s="59">
        <v>5</v>
      </c>
      <c r="F1122" s="59">
        <v>18</v>
      </c>
      <c r="G1122" s="59"/>
      <c r="H1122" s="59">
        <v>26</v>
      </c>
      <c r="I1122" s="59">
        <v>20</v>
      </c>
      <c r="J1122" s="59"/>
      <c r="K1122" s="61">
        <v>4</v>
      </c>
      <c r="L1122" t="s">
        <v>152</v>
      </c>
    </row>
    <row r="1123" spans="1:12" outlineLevel="1" x14ac:dyDescent="0.25">
      <c r="A1123" s="52">
        <f t="shared" si="98"/>
        <v>50</v>
      </c>
      <c r="B1123" s="52" t="str">
        <f t="shared" si="97"/>
        <v/>
      </c>
      <c r="C1123" s="58">
        <f t="shared" si="94"/>
        <v>5</v>
      </c>
      <c r="D1123" s="58" t="str">
        <f t="shared" si="95"/>
        <v>B</v>
      </c>
      <c r="E1123" s="59">
        <v>11</v>
      </c>
      <c r="F1123" s="59">
        <v>22</v>
      </c>
      <c r="G1123" s="59">
        <v>41</v>
      </c>
      <c r="H1123" s="59">
        <v>33</v>
      </c>
      <c r="I1123" s="59">
        <v>32</v>
      </c>
      <c r="J1123" s="59">
        <v>46</v>
      </c>
      <c r="K1123" s="61">
        <v>5</v>
      </c>
      <c r="L1123" t="s">
        <v>152</v>
      </c>
    </row>
    <row r="1124" spans="1:12" outlineLevel="1" x14ac:dyDescent="0.25">
      <c r="A1124" s="52">
        <f t="shared" si="98"/>
        <v>50</v>
      </c>
      <c r="B1124" s="52" t="str">
        <f t="shared" si="97"/>
        <v/>
      </c>
      <c r="C1124" s="58">
        <f t="shared" si="94"/>
        <v>6</v>
      </c>
      <c r="D1124" s="58" t="str">
        <f t="shared" si="95"/>
        <v>B</v>
      </c>
      <c r="E1124" s="59">
        <v>1</v>
      </c>
      <c r="F1124" s="59">
        <v>30</v>
      </c>
      <c r="G1124" s="59"/>
      <c r="H1124" s="59">
        <v>17</v>
      </c>
      <c r="I1124" s="59">
        <v>25</v>
      </c>
      <c r="J1124" s="59"/>
      <c r="K1124" s="61">
        <v>6</v>
      </c>
      <c r="L1124" t="s">
        <v>152</v>
      </c>
    </row>
    <row r="1125" spans="1:12" outlineLevel="1" x14ac:dyDescent="0.25">
      <c r="A1125" s="52">
        <f t="shared" si="98"/>
        <v>50</v>
      </c>
      <c r="B1125" s="52" t="str">
        <f t="shared" si="97"/>
        <v/>
      </c>
      <c r="C1125" s="58">
        <f t="shared" si="94"/>
        <v>7</v>
      </c>
      <c r="D1125" s="58" t="str">
        <f t="shared" si="95"/>
        <v>B</v>
      </c>
      <c r="E1125" s="59">
        <v>16</v>
      </c>
      <c r="F1125" s="59">
        <v>36</v>
      </c>
      <c r="G1125" s="59">
        <v>7</v>
      </c>
      <c r="H1125" s="59">
        <v>35</v>
      </c>
      <c r="I1125" s="59">
        <v>40</v>
      </c>
      <c r="J1125" s="59">
        <v>8</v>
      </c>
      <c r="K1125" s="61">
        <v>7</v>
      </c>
      <c r="L1125" t="s">
        <v>152</v>
      </c>
    </row>
    <row r="1126" spans="1:12" outlineLevel="1" x14ac:dyDescent="0.25">
      <c r="A1126" s="52">
        <f t="shared" si="98"/>
        <v>50</v>
      </c>
      <c r="B1126" s="52" t="str">
        <f t="shared" si="97"/>
        <v/>
      </c>
      <c r="C1126" s="58">
        <f t="shared" ref="C1126:C1189" si="99">K1126</f>
        <v>8</v>
      </c>
      <c r="D1126" s="58" t="str">
        <f t="shared" ref="D1126:D1189" si="100">IF(C1126="","",L1126)</f>
        <v>B</v>
      </c>
      <c r="E1126" s="59">
        <v>14</v>
      </c>
      <c r="F1126" s="59">
        <v>34</v>
      </c>
      <c r="G1126" s="59">
        <v>37</v>
      </c>
      <c r="H1126" s="59">
        <v>39</v>
      </c>
      <c r="I1126" s="59">
        <v>44</v>
      </c>
      <c r="J1126" s="59">
        <v>12</v>
      </c>
      <c r="K1126" s="61">
        <v>8</v>
      </c>
      <c r="L1126" t="s">
        <v>152</v>
      </c>
    </row>
    <row r="1127" spans="1:12" outlineLevel="1" x14ac:dyDescent="0.25">
      <c r="A1127" s="52">
        <f t="shared" si="98"/>
        <v>50</v>
      </c>
      <c r="B1127" s="52" t="str">
        <f t="shared" si="97"/>
        <v/>
      </c>
      <c r="C1127" s="58">
        <f t="shared" si="99"/>
        <v>9</v>
      </c>
      <c r="D1127" s="58" t="str">
        <f t="shared" si="100"/>
        <v>B</v>
      </c>
      <c r="E1127" s="59">
        <v>48</v>
      </c>
      <c r="F1127" s="59">
        <v>49</v>
      </c>
      <c r="G1127" s="59"/>
      <c r="H1127" s="59">
        <v>27</v>
      </c>
      <c r="I1127" s="59">
        <v>50</v>
      </c>
      <c r="J1127" s="59"/>
      <c r="K1127" s="61">
        <v>9</v>
      </c>
      <c r="L1127" t="s">
        <v>152</v>
      </c>
    </row>
    <row r="1128" spans="1:12" outlineLevel="1" x14ac:dyDescent="0.25">
      <c r="A1128" s="52">
        <f t="shared" si="98"/>
        <v>50</v>
      </c>
      <c r="B1128" s="52" t="str">
        <f t="shared" si="97"/>
        <v/>
      </c>
      <c r="C1128" s="58">
        <f t="shared" si="99"/>
        <v>10</v>
      </c>
      <c r="D1128" s="58" t="str">
        <f t="shared" si="100"/>
        <v>B</v>
      </c>
      <c r="E1128" s="59">
        <v>3</v>
      </c>
      <c r="F1128" s="59">
        <v>42</v>
      </c>
      <c r="G1128" s="59"/>
      <c r="H1128" s="59">
        <v>4</v>
      </c>
      <c r="I1128" s="59">
        <v>47</v>
      </c>
      <c r="J1128" s="59"/>
      <c r="K1128" s="61">
        <v>10</v>
      </c>
      <c r="L1128" t="s">
        <v>152</v>
      </c>
    </row>
    <row r="1129" spans="1:12" outlineLevel="1" x14ac:dyDescent="0.25">
      <c r="A1129" s="52">
        <f t="shared" si="98"/>
        <v>50</v>
      </c>
      <c r="B1129" s="52" t="str">
        <f t="shared" si="97"/>
        <v/>
      </c>
      <c r="C1129" s="58">
        <f t="shared" si="99"/>
        <v>1</v>
      </c>
      <c r="D1129" s="58" t="str">
        <f t="shared" si="100"/>
        <v>C</v>
      </c>
      <c r="E1129" s="59">
        <v>29</v>
      </c>
      <c r="F1129" s="59">
        <v>33</v>
      </c>
      <c r="G1129" s="59">
        <v>28</v>
      </c>
      <c r="H1129" s="59">
        <v>5</v>
      </c>
      <c r="I1129" s="59">
        <v>36</v>
      </c>
      <c r="J1129" s="59">
        <v>47</v>
      </c>
      <c r="K1129" s="61">
        <v>1</v>
      </c>
      <c r="L1129" t="s">
        <v>153</v>
      </c>
    </row>
    <row r="1130" spans="1:12" outlineLevel="1" x14ac:dyDescent="0.25">
      <c r="A1130" s="52">
        <f t="shared" si="98"/>
        <v>50</v>
      </c>
      <c r="B1130" s="52" t="str">
        <f t="shared" si="97"/>
        <v/>
      </c>
      <c r="C1130" s="58">
        <f t="shared" si="99"/>
        <v>2</v>
      </c>
      <c r="D1130" s="58" t="str">
        <f t="shared" si="100"/>
        <v>C</v>
      </c>
      <c r="E1130" s="59">
        <v>14</v>
      </c>
      <c r="F1130" s="59">
        <v>50</v>
      </c>
      <c r="G1130" s="59">
        <v>4</v>
      </c>
      <c r="H1130" s="59">
        <v>27</v>
      </c>
      <c r="I1130" s="59">
        <v>23</v>
      </c>
      <c r="J1130" s="59">
        <v>15</v>
      </c>
      <c r="K1130" s="61">
        <v>2</v>
      </c>
      <c r="L1130" t="s">
        <v>153</v>
      </c>
    </row>
    <row r="1131" spans="1:12" outlineLevel="1" x14ac:dyDescent="0.25">
      <c r="A1131" s="52">
        <f t="shared" si="98"/>
        <v>50</v>
      </c>
      <c r="B1131" s="52" t="str">
        <f t="shared" si="97"/>
        <v/>
      </c>
      <c r="C1131" s="58">
        <f t="shared" si="99"/>
        <v>3</v>
      </c>
      <c r="D1131" s="58" t="str">
        <f t="shared" si="100"/>
        <v>C</v>
      </c>
      <c r="E1131" s="59">
        <v>41</v>
      </c>
      <c r="F1131" s="59">
        <v>18</v>
      </c>
      <c r="G1131" s="59"/>
      <c r="H1131" s="59">
        <v>16</v>
      </c>
      <c r="I1131" s="59">
        <v>39</v>
      </c>
      <c r="J1131" s="59"/>
      <c r="K1131" s="61">
        <v>3</v>
      </c>
      <c r="L1131" t="s">
        <v>153</v>
      </c>
    </row>
    <row r="1132" spans="1:12" outlineLevel="1" x14ac:dyDescent="0.25">
      <c r="A1132" s="52">
        <f t="shared" si="98"/>
        <v>50</v>
      </c>
      <c r="B1132" s="52" t="str">
        <f t="shared" si="97"/>
        <v/>
      </c>
      <c r="C1132" s="58">
        <f t="shared" si="99"/>
        <v>4</v>
      </c>
      <c r="D1132" s="58" t="str">
        <f t="shared" si="100"/>
        <v>C</v>
      </c>
      <c r="E1132" s="59">
        <v>45</v>
      </c>
      <c r="F1132" s="59">
        <v>11</v>
      </c>
      <c r="G1132" s="59"/>
      <c r="H1132" s="59">
        <v>20</v>
      </c>
      <c r="I1132" s="59">
        <v>31</v>
      </c>
      <c r="J1132" s="59"/>
      <c r="K1132" s="61">
        <v>4</v>
      </c>
      <c r="L1132" t="s">
        <v>153</v>
      </c>
    </row>
    <row r="1133" spans="1:12" outlineLevel="1" x14ac:dyDescent="0.25">
      <c r="A1133" s="52">
        <f t="shared" si="98"/>
        <v>50</v>
      </c>
      <c r="B1133" s="52" t="str">
        <f t="shared" si="97"/>
        <v/>
      </c>
      <c r="C1133" s="58">
        <f t="shared" si="99"/>
        <v>5</v>
      </c>
      <c r="D1133" s="58" t="str">
        <f t="shared" si="100"/>
        <v>C</v>
      </c>
      <c r="E1133" s="59">
        <v>17</v>
      </c>
      <c r="F1133" s="59">
        <v>26</v>
      </c>
      <c r="G1133" s="59">
        <v>2</v>
      </c>
      <c r="H1133" s="59">
        <v>24</v>
      </c>
      <c r="I1133" s="59">
        <v>35</v>
      </c>
      <c r="J1133" s="59">
        <v>42</v>
      </c>
      <c r="K1133" s="61">
        <v>5</v>
      </c>
      <c r="L1133" t="s">
        <v>153</v>
      </c>
    </row>
    <row r="1134" spans="1:12" outlineLevel="1" x14ac:dyDescent="0.25">
      <c r="A1134" s="52">
        <f t="shared" si="98"/>
        <v>50</v>
      </c>
      <c r="B1134" s="52" t="str">
        <f t="shared" si="97"/>
        <v/>
      </c>
      <c r="C1134" s="58">
        <f t="shared" si="99"/>
        <v>6</v>
      </c>
      <c r="D1134" s="58" t="str">
        <f t="shared" si="100"/>
        <v>C</v>
      </c>
      <c r="E1134" s="59">
        <v>10</v>
      </c>
      <c r="F1134" s="59">
        <v>43</v>
      </c>
      <c r="G1134" s="59"/>
      <c r="H1134" s="59">
        <v>38</v>
      </c>
      <c r="I1134" s="59">
        <v>12</v>
      </c>
      <c r="J1134" s="59"/>
      <c r="K1134" s="61">
        <v>6</v>
      </c>
      <c r="L1134" t="s">
        <v>153</v>
      </c>
    </row>
    <row r="1135" spans="1:12" outlineLevel="1" x14ac:dyDescent="0.25">
      <c r="A1135" s="52">
        <f t="shared" si="98"/>
        <v>50</v>
      </c>
      <c r="B1135" s="52" t="str">
        <f t="shared" si="97"/>
        <v/>
      </c>
      <c r="C1135" s="58">
        <f t="shared" si="99"/>
        <v>7</v>
      </c>
      <c r="D1135" s="58" t="str">
        <f t="shared" si="100"/>
        <v>C</v>
      </c>
      <c r="E1135" s="59">
        <v>25</v>
      </c>
      <c r="F1135" s="59">
        <v>34</v>
      </c>
      <c r="G1135" s="59">
        <v>13</v>
      </c>
      <c r="H1135" s="59">
        <v>30</v>
      </c>
      <c r="I1135" s="59">
        <v>49</v>
      </c>
      <c r="J1135" s="59">
        <v>22</v>
      </c>
      <c r="K1135" s="61">
        <v>7</v>
      </c>
      <c r="L1135" t="s">
        <v>153</v>
      </c>
    </row>
    <row r="1136" spans="1:12" outlineLevel="1" x14ac:dyDescent="0.25">
      <c r="A1136" s="52">
        <f t="shared" si="98"/>
        <v>50</v>
      </c>
      <c r="B1136" s="52" t="str">
        <f t="shared" si="97"/>
        <v/>
      </c>
      <c r="C1136" s="58">
        <f t="shared" si="99"/>
        <v>8</v>
      </c>
      <c r="D1136" s="58" t="str">
        <f t="shared" si="100"/>
        <v>C</v>
      </c>
      <c r="E1136" s="59">
        <v>1</v>
      </c>
      <c r="F1136" s="59">
        <v>21</v>
      </c>
      <c r="G1136" s="59">
        <v>3</v>
      </c>
      <c r="H1136" s="59">
        <v>9</v>
      </c>
      <c r="I1136" s="59">
        <v>19</v>
      </c>
      <c r="J1136" s="59">
        <v>48</v>
      </c>
      <c r="K1136" s="61">
        <v>8</v>
      </c>
      <c r="L1136" t="s">
        <v>153</v>
      </c>
    </row>
    <row r="1137" spans="1:13" outlineLevel="1" x14ac:dyDescent="0.25">
      <c r="A1137" s="52">
        <f t="shared" si="98"/>
        <v>50</v>
      </c>
      <c r="B1137" s="52" t="str">
        <f t="shared" si="97"/>
        <v/>
      </c>
      <c r="C1137" s="58">
        <f t="shared" si="99"/>
        <v>9</v>
      </c>
      <c r="D1137" s="58" t="str">
        <f t="shared" si="100"/>
        <v>C</v>
      </c>
      <c r="E1137" s="59">
        <v>8</v>
      </c>
      <c r="F1137" s="59">
        <v>32</v>
      </c>
      <c r="G1137" s="59"/>
      <c r="H1137" s="59">
        <v>6</v>
      </c>
      <c r="I1137" s="59">
        <v>40</v>
      </c>
      <c r="J1137" s="59"/>
      <c r="K1137" s="61">
        <v>9</v>
      </c>
      <c r="L1137" t="s">
        <v>153</v>
      </c>
    </row>
    <row r="1138" spans="1:13" outlineLevel="1" x14ac:dyDescent="0.25">
      <c r="A1138" s="52">
        <f t="shared" si="98"/>
        <v>50</v>
      </c>
      <c r="B1138" s="52" t="str">
        <f t="shared" si="97"/>
        <v/>
      </c>
      <c r="C1138" s="58">
        <f t="shared" si="99"/>
        <v>10</v>
      </c>
      <c r="D1138" s="58" t="str">
        <f t="shared" si="100"/>
        <v>C</v>
      </c>
      <c r="E1138" s="59">
        <v>37</v>
      </c>
      <c r="F1138" s="59">
        <v>46</v>
      </c>
      <c r="G1138" s="59"/>
      <c r="H1138" s="59">
        <v>7</v>
      </c>
      <c r="I1138" s="59">
        <v>44</v>
      </c>
      <c r="J1138" s="59"/>
      <c r="K1138" s="61">
        <v>10</v>
      </c>
      <c r="L1138" t="s">
        <v>153</v>
      </c>
    </row>
    <row r="1139" spans="1:13" outlineLevel="1" x14ac:dyDescent="0.25">
      <c r="A1139" s="52">
        <f t="shared" si="98"/>
        <v>50</v>
      </c>
      <c r="B1139" s="52" t="str">
        <f t="shared" si="97"/>
        <v/>
      </c>
      <c r="C1139" s="58">
        <f t="shared" si="99"/>
        <v>1</v>
      </c>
      <c r="D1139" s="58" t="str">
        <f t="shared" si="100"/>
        <v>D</v>
      </c>
      <c r="E1139" s="127">
        <v>6</v>
      </c>
      <c r="F1139" s="127">
        <v>30</v>
      </c>
      <c r="G1139" s="127">
        <v>41</v>
      </c>
      <c r="H1139" s="127">
        <v>12</v>
      </c>
      <c r="I1139" s="127">
        <v>16</v>
      </c>
      <c r="J1139" s="127">
        <v>47</v>
      </c>
      <c r="K1139" s="61">
        <v>1</v>
      </c>
      <c r="L1139" t="s">
        <v>154</v>
      </c>
    </row>
    <row r="1140" spans="1:13" outlineLevel="1" x14ac:dyDescent="0.25">
      <c r="A1140" s="52">
        <f t="shared" si="98"/>
        <v>50</v>
      </c>
      <c r="B1140" s="52" t="str">
        <f t="shared" si="97"/>
        <v/>
      </c>
      <c r="C1140" s="58">
        <f t="shared" si="99"/>
        <v>2</v>
      </c>
      <c r="D1140" s="58" t="str">
        <f t="shared" si="100"/>
        <v>D</v>
      </c>
      <c r="E1140" s="127">
        <v>5</v>
      </c>
      <c r="F1140" s="127">
        <v>18</v>
      </c>
      <c r="G1140" s="127">
        <v>1</v>
      </c>
      <c r="H1140" s="127">
        <v>11</v>
      </c>
      <c r="I1140" s="127">
        <v>24</v>
      </c>
      <c r="J1140" s="127">
        <v>14</v>
      </c>
      <c r="K1140" s="61">
        <v>2</v>
      </c>
      <c r="L1140" t="s">
        <v>154</v>
      </c>
    </row>
    <row r="1141" spans="1:13" outlineLevel="1" x14ac:dyDescent="0.25">
      <c r="A1141" s="52">
        <f t="shared" si="98"/>
        <v>50</v>
      </c>
      <c r="B1141" s="52" t="str">
        <f t="shared" si="97"/>
        <v/>
      </c>
      <c r="C1141" s="58">
        <f t="shared" si="99"/>
        <v>3</v>
      </c>
      <c r="D1141" s="58" t="str">
        <f t="shared" si="100"/>
        <v>D</v>
      </c>
      <c r="E1141" s="127">
        <v>15</v>
      </c>
      <c r="F1141" s="127">
        <v>28</v>
      </c>
      <c r="G1141" s="127"/>
      <c r="H1141" s="127">
        <v>9</v>
      </c>
      <c r="I1141" s="127">
        <v>22</v>
      </c>
      <c r="J1141" s="127"/>
      <c r="K1141" s="61">
        <v>3</v>
      </c>
      <c r="L1141" t="s">
        <v>154</v>
      </c>
    </row>
    <row r="1142" spans="1:13" outlineLevel="1" x14ac:dyDescent="0.25">
      <c r="A1142" s="52">
        <f t="shared" si="98"/>
        <v>50</v>
      </c>
      <c r="B1142" s="52" t="str">
        <f t="shared" si="97"/>
        <v/>
      </c>
      <c r="C1142" s="58">
        <f t="shared" si="99"/>
        <v>4</v>
      </c>
      <c r="D1142" s="58" t="str">
        <f t="shared" si="100"/>
        <v>D</v>
      </c>
      <c r="E1142" s="127">
        <v>13</v>
      </c>
      <c r="F1142" s="127">
        <v>26</v>
      </c>
      <c r="G1142" s="127"/>
      <c r="H1142" s="127">
        <v>19</v>
      </c>
      <c r="I1142" s="127">
        <v>32</v>
      </c>
      <c r="J1142" s="127"/>
      <c r="K1142" s="61">
        <v>4</v>
      </c>
      <c r="L1142" t="s">
        <v>154</v>
      </c>
    </row>
    <row r="1143" spans="1:13" outlineLevel="1" x14ac:dyDescent="0.25">
      <c r="A1143" s="52">
        <f t="shared" si="98"/>
        <v>50</v>
      </c>
      <c r="B1143" s="52" t="str">
        <f t="shared" si="97"/>
        <v/>
      </c>
      <c r="C1143" s="58">
        <f t="shared" si="99"/>
        <v>5</v>
      </c>
      <c r="D1143" s="58" t="str">
        <f t="shared" si="100"/>
        <v>D</v>
      </c>
      <c r="E1143" s="127">
        <v>17</v>
      </c>
      <c r="F1143" s="127">
        <v>49</v>
      </c>
      <c r="G1143" s="127">
        <v>20</v>
      </c>
      <c r="H1143" s="127">
        <v>23</v>
      </c>
      <c r="I1143" s="127">
        <v>37</v>
      </c>
      <c r="J1143" s="127">
        <v>7</v>
      </c>
      <c r="K1143" s="61">
        <v>5</v>
      </c>
      <c r="L1143" t="s">
        <v>154</v>
      </c>
    </row>
    <row r="1144" spans="1:13" outlineLevel="1" x14ac:dyDescent="0.25">
      <c r="A1144" s="52">
        <f t="shared" si="98"/>
        <v>50</v>
      </c>
      <c r="B1144" s="52" t="str">
        <f t="shared" si="97"/>
        <v/>
      </c>
      <c r="C1144" s="58">
        <f t="shared" si="99"/>
        <v>6</v>
      </c>
      <c r="D1144" s="58" t="str">
        <f t="shared" si="100"/>
        <v>D</v>
      </c>
      <c r="E1144" s="127">
        <v>27</v>
      </c>
      <c r="F1144" s="127">
        <v>3</v>
      </c>
      <c r="G1144" s="127"/>
      <c r="H1144" s="127">
        <v>21</v>
      </c>
      <c r="I1144" s="127">
        <v>34</v>
      </c>
      <c r="J1144" s="127"/>
      <c r="K1144" s="61">
        <v>6</v>
      </c>
      <c r="L1144" t="s">
        <v>154</v>
      </c>
    </row>
    <row r="1145" spans="1:13" outlineLevel="1" x14ac:dyDescent="0.25">
      <c r="A1145" s="52">
        <f t="shared" si="98"/>
        <v>50</v>
      </c>
      <c r="B1145" s="52" t="str">
        <f t="shared" si="97"/>
        <v/>
      </c>
      <c r="C1145" s="58">
        <f t="shared" si="99"/>
        <v>7</v>
      </c>
      <c r="D1145" s="58" t="str">
        <f t="shared" si="100"/>
        <v>D</v>
      </c>
      <c r="E1145" s="127">
        <v>25</v>
      </c>
      <c r="F1145" s="127">
        <v>38</v>
      </c>
      <c r="G1145" s="127">
        <v>10</v>
      </c>
      <c r="H1145" s="127">
        <v>31</v>
      </c>
      <c r="I1145" s="127">
        <v>44</v>
      </c>
      <c r="J1145" s="127">
        <v>50</v>
      </c>
      <c r="K1145" s="61">
        <v>7</v>
      </c>
      <c r="L1145" t="s">
        <v>154</v>
      </c>
    </row>
    <row r="1146" spans="1:13" outlineLevel="1" x14ac:dyDescent="0.25">
      <c r="A1146" s="52">
        <f t="shared" si="98"/>
        <v>50</v>
      </c>
      <c r="B1146" s="52" t="str">
        <f t="shared" si="97"/>
        <v/>
      </c>
      <c r="C1146" s="58">
        <f t="shared" si="99"/>
        <v>8</v>
      </c>
      <c r="D1146" s="58" t="str">
        <f t="shared" si="100"/>
        <v>D</v>
      </c>
      <c r="E1146" s="127">
        <v>29</v>
      </c>
      <c r="F1146" s="127">
        <v>42</v>
      </c>
      <c r="G1146" s="127">
        <v>45</v>
      </c>
      <c r="H1146" s="127">
        <v>39</v>
      </c>
      <c r="I1146" s="127">
        <v>48</v>
      </c>
      <c r="J1146" s="127">
        <v>40</v>
      </c>
      <c r="K1146" s="61">
        <v>8</v>
      </c>
      <c r="L1146" t="s">
        <v>154</v>
      </c>
    </row>
    <row r="1147" spans="1:13" outlineLevel="1" x14ac:dyDescent="0.25">
      <c r="A1147" s="52">
        <f t="shared" si="98"/>
        <v>50</v>
      </c>
      <c r="B1147" s="52" t="str">
        <f t="shared" si="97"/>
        <v/>
      </c>
      <c r="C1147" s="58">
        <f t="shared" si="99"/>
        <v>9</v>
      </c>
      <c r="D1147" s="58" t="str">
        <f t="shared" si="100"/>
        <v>D</v>
      </c>
      <c r="E1147" s="127">
        <v>33</v>
      </c>
      <c r="F1147" s="127">
        <v>46</v>
      </c>
      <c r="G1147" s="127"/>
      <c r="H1147" s="127">
        <v>4</v>
      </c>
      <c r="I1147" s="127">
        <v>35</v>
      </c>
      <c r="J1147" s="127"/>
      <c r="K1147" s="61">
        <v>9</v>
      </c>
      <c r="L1147" t="s">
        <v>154</v>
      </c>
    </row>
    <row r="1148" spans="1:13" ht="15.75" outlineLevel="1" thickBot="1" x14ac:dyDescent="0.3">
      <c r="A1148" s="52">
        <f t="shared" si="98"/>
        <v>50</v>
      </c>
      <c r="B1148" s="52" t="str">
        <f t="shared" si="97"/>
        <v/>
      </c>
      <c r="C1148" s="58">
        <f t="shared" si="99"/>
        <v>10</v>
      </c>
      <c r="D1148" s="58" t="str">
        <f t="shared" si="100"/>
        <v>D</v>
      </c>
      <c r="E1148" s="127">
        <v>2</v>
      </c>
      <c r="F1148" s="127">
        <v>36</v>
      </c>
      <c r="G1148" s="127"/>
      <c r="H1148" s="127">
        <v>8</v>
      </c>
      <c r="I1148" s="127">
        <v>43</v>
      </c>
      <c r="J1148" s="127"/>
      <c r="K1148" s="61">
        <v>10</v>
      </c>
      <c r="L1148" t="s">
        <v>154</v>
      </c>
    </row>
    <row r="1149" spans="1:13" ht="15.75" outlineLevel="1" thickTop="1" x14ac:dyDescent="0.25">
      <c r="A1149" s="64">
        <v>51</v>
      </c>
      <c r="B1149" s="64" t="str">
        <f t="shared" si="97"/>
        <v/>
      </c>
      <c r="C1149" s="62">
        <f t="shared" si="99"/>
        <v>1</v>
      </c>
      <c r="D1149" s="62" t="str">
        <f t="shared" si="100"/>
        <v>A</v>
      </c>
      <c r="E1149" s="63">
        <v>1</v>
      </c>
      <c r="F1149" s="63">
        <v>2</v>
      </c>
      <c r="G1149" s="63">
        <v>49</v>
      </c>
      <c r="H1149" s="63">
        <v>3</v>
      </c>
      <c r="I1149" s="63">
        <v>4</v>
      </c>
      <c r="J1149" s="63">
        <v>50</v>
      </c>
      <c r="K1149" s="61">
        <v>1</v>
      </c>
      <c r="L1149" t="s">
        <v>151</v>
      </c>
      <c r="M1149" s="186" t="s">
        <v>281</v>
      </c>
    </row>
    <row r="1150" spans="1:13" outlineLevel="1" x14ac:dyDescent="0.25">
      <c r="A1150" s="64">
        <f t="shared" si="98"/>
        <v>51</v>
      </c>
      <c r="B1150" s="64" t="str">
        <f t="shared" si="97"/>
        <v/>
      </c>
      <c r="C1150" s="62">
        <f t="shared" si="99"/>
        <v>2</v>
      </c>
      <c r="D1150" s="62" t="str">
        <f t="shared" si="100"/>
        <v>A</v>
      </c>
      <c r="E1150" s="63">
        <v>5</v>
      </c>
      <c r="F1150" s="63">
        <v>6</v>
      </c>
      <c r="G1150" s="63">
        <v>51</v>
      </c>
      <c r="H1150" s="63">
        <v>7</v>
      </c>
      <c r="I1150" s="63">
        <v>8</v>
      </c>
      <c r="J1150" s="63">
        <v>43</v>
      </c>
      <c r="K1150" s="61">
        <v>2</v>
      </c>
      <c r="L1150" t="s">
        <v>151</v>
      </c>
    </row>
    <row r="1151" spans="1:13" outlineLevel="1" x14ac:dyDescent="0.25">
      <c r="A1151" s="64">
        <f t="shared" si="98"/>
        <v>51</v>
      </c>
      <c r="B1151" s="64" t="str">
        <f t="shared" si="97"/>
        <v/>
      </c>
      <c r="C1151" s="62">
        <f t="shared" si="99"/>
        <v>3</v>
      </c>
      <c r="D1151" s="62" t="str">
        <f t="shared" si="100"/>
        <v>A</v>
      </c>
      <c r="E1151" s="63">
        <v>9</v>
      </c>
      <c r="F1151" s="63">
        <v>10</v>
      </c>
      <c r="G1151" s="63"/>
      <c r="H1151" s="63">
        <v>11</v>
      </c>
      <c r="I1151" s="63">
        <v>12</v>
      </c>
      <c r="J1151" s="63"/>
      <c r="K1151" s="61">
        <v>3</v>
      </c>
      <c r="L1151" t="s">
        <v>151</v>
      </c>
    </row>
    <row r="1152" spans="1:13" outlineLevel="1" x14ac:dyDescent="0.25">
      <c r="A1152" s="64">
        <f t="shared" si="98"/>
        <v>51</v>
      </c>
      <c r="B1152" s="64" t="str">
        <f t="shared" si="97"/>
        <v/>
      </c>
      <c r="C1152" s="62">
        <f t="shared" si="99"/>
        <v>4</v>
      </c>
      <c r="D1152" s="62" t="str">
        <f t="shared" si="100"/>
        <v>A</v>
      </c>
      <c r="E1152" s="63">
        <v>13</v>
      </c>
      <c r="F1152" s="63">
        <v>14</v>
      </c>
      <c r="G1152" s="63"/>
      <c r="H1152" s="63">
        <v>15</v>
      </c>
      <c r="I1152" s="63">
        <v>16</v>
      </c>
      <c r="J1152" s="63"/>
      <c r="K1152" s="61">
        <v>4</v>
      </c>
      <c r="L1152" t="s">
        <v>151</v>
      </c>
    </row>
    <row r="1153" spans="1:12" outlineLevel="1" x14ac:dyDescent="0.25">
      <c r="A1153" s="64">
        <f t="shared" si="98"/>
        <v>51</v>
      </c>
      <c r="B1153" s="64" t="str">
        <f t="shared" si="97"/>
        <v/>
      </c>
      <c r="C1153" s="62">
        <f t="shared" si="99"/>
        <v>5</v>
      </c>
      <c r="D1153" s="62" t="str">
        <f t="shared" si="100"/>
        <v>A</v>
      </c>
      <c r="E1153" s="63">
        <v>17</v>
      </c>
      <c r="F1153" s="63">
        <v>18</v>
      </c>
      <c r="G1153" s="63">
        <v>44</v>
      </c>
      <c r="H1153" s="63">
        <v>19</v>
      </c>
      <c r="I1153" s="63">
        <v>20</v>
      </c>
      <c r="J1153" s="63">
        <v>47</v>
      </c>
      <c r="K1153" s="61">
        <v>5</v>
      </c>
      <c r="L1153" t="s">
        <v>151</v>
      </c>
    </row>
    <row r="1154" spans="1:12" outlineLevel="1" x14ac:dyDescent="0.25">
      <c r="A1154" s="64">
        <f t="shared" si="98"/>
        <v>51</v>
      </c>
      <c r="B1154" s="64" t="str">
        <f t="shared" si="97"/>
        <v/>
      </c>
      <c r="C1154" s="62">
        <f t="shared" si="99"/>
        <v>6</v>
      </c>
      <c r="D1154" s="62" t="str">
        <f t="shared" si="100"/>
        <v>A</v>
      </c>
      <c r="E1154" s="63">
        <v>21</v>
      </c>
      <c r="F1154" s="63">
        <v>22</v>
      </c>
      <c r="G1154" s="63"/>
      <c r="H1154" s="63">
        <v>23</v>
      </c>
      <c r="I1154" s="63">
        <v>24</v>
      </c>
      <c r="J1154" s="63"/>
      <c r="K1154" s="61">
        <v>6</v>
      </c>
      <c r="L1154" t="s">
        <v>151</v>
      </c>
    </row>
    <row r="1155" spans="1:12" outlineLevel="1" x14ac:dyDescent="0.25">
      <c r="A1155" s="64">
        <f t="shared" si="98"/>
        <v>51</v>
      </c>
      <c r="B1155" s="64" t="str">
        <f t="shared" si="97"/>
        <v/>
      </c>
      <c r="C1155" s="62">
        <f t="shared" si="99"/>
        <v>7</v>
      </c>
      <c r="D1155" s="62" t="str">
        <f t="shared" si="100"/>
        <v>A</v>
      </c>
      <c r="E1155" s="63">
        <v>25</v>
      </c>
      <c r="F1155" s="63">
        <v>26</v>
      </c>
      <c r="G1155" s="63">
        <v>41</v>
      </c>
      <c r="H1155" s="63">
        <v>27</v>
      </c>
      <c r="I1155" s="63">
        <v>28</v>
      </c>
      <c r="J1155" s="63">
        <v>42</v>
      </c>
      <c r="K1155" s="61">
        <v>7</v>
      </c>
      <c r="L1155" t="s">
        <v>151</v>
      </c>
    </row>
    <row r="1156" spans="1:12" outlineLevel="1" x14ac:dyDescent="0.25">
      <c r="A1156" s="64">
        <f t="shared" si="98"/>
        <v>51</v>
      </c>
      <c r="B1156" s="64" t="str">
        <f t="shared" si="97"/>
        <v/>
      </c>
      <c r="C1156" s="62">
        <f t="shared" si="99"/>
        <v>8</v>
      </c>
      <c r="D1156" s="62" t="str">
        <f t="shared" si="100"/>
        <v>A</v>
      </c>
      <c r="E1156" s="63">
        <v>29</v>
      </c>
      <c r="F1156" s="63">
        <v>30</v>
      </c>
      <c r="G1156" s="63">
        <v>45</v>
      </c>
      <c r="H1156" s="63">
        <v>31</v>
      </c>
      <c r="I1156" s="63">
        <v>32</v>
      </c>
      <c r="J1156" s="63">
        <v>46</v>
      </c>
      <c r="K1156" s="61">
        <v>8</v>
      </c>
      <c r="L1156" t="s">
        <v>151</v>
      </c>
    </row>
    <row r="1157" spans="1:12" outlineLevel="1" x14ac:dyDescent="0.25">
      <c r="A1157" s="64">
        <f t="shared" si="98"/>
        <v>51</v>
      </c>
      <c r="B1157" s="64" t="str">
        <f t="shared" ref="B1157:B1220" si="101">IF(A1157&lt;&gt;$B$3,"",$B$3&amp;"-"&amp;D1157&amp;"-"&amp;C1157)</f>
        <v/>
      </c>
      <c r="C1157" s="62">
        <f t="shared" si="99"/>
        <v>9</v>
      </c>
      <c r="D1157" s="62" t="str">
        <f t="shared" si="100"/>
        <v>A</v>
      </c>
      <c r="E1157" s="63">
        <v>33</v>
      </c>
      <c r="F1157" s="63">
        <v>34</v>
      </c>
      <c r="G1157" s="63"/>
      <c r="H1157" s="63">
        <v>35</v>
      </c>
      <c r="I1157" s="63">
        <v>36</v>
      </c>
      <c r="J1157" s="63"/>
      <c r="K1157" s="61">
        <v>9</v>
      </c>
      <c r="L1157" t="s">
        <v>151</v>
      </c>
    </row>
    <row r="1158" spans="1:12" outlineLevel="1" x14ac:dyDescent="0.25">
      <c r="A1158" s="64">
        <f t="shared" si="98"/>
        <v>51</v>
      </c>
      <c r="B1158" s="64" t="str">
        <f t="shared" si="101"/>
        <v/>
      </c>
      <c r="C1158" s="62">
        <f t="shared" si="99"/>
        <v>10</v>
      </c>
      <c r="D1158" s="62" t="str">
        <f t="shared" si="100"/>
        <v>A</v>
      </c>
      <c r="E1158" s="63">
        <v>37</v>
      </c>
      <c r="F1158" s="63">
        <v>38</v>
      </c>
      <c r="G1158" s="63">
        <v>48</v>
      </c>
      <c r="H1158" s="63">
        <v>39</v>
      </c>
      <c r="I1158" s="63">
        <v>40</v>
      </c>
      <c r="J1158" s="63"/>
      <c r="K1158" s="61">
        <v>10</v>
      </c>
      <c r="L1158" t="s">
        <v>151</v>
      </c>
    </row>
    <row r="1159" spans="1:12" outlineLevel="1" x14ac:dyDescent="0.25">
      <c r="A1159" s="64">
        <f t="shared" si="98"/>
        <v>51</v>
      </c>
      <c r="B1159" s="64" t="str">
        <f t="shared" si="101"/>
        <v/>
      </c>
      <c r="C1159" s="62">
        <f t="shared" si="99"/>
        <v>1</v>
      </c>
      <c r="D1159" s="62" t="str">
        <f t="shared" si="100"/>
        <v>B</v>
      </c>
      <c r="E1159" s="63">
        <v>21</v>
      </c>
      <c r="F1159" s="63">
        <v>16</v>
      </c>
      <c r="G1159" s="63">
        <v>43</v>
      </c>
      <c r="H1159" s="63">
        <v>31</v>
      </c>
      <c r="I1159" s="63">
        <v>46</v>
      </c>
      <c r="J1159" s="63">
        <v>38</v>
      </c>
      <c r="K1159" s="61">
        <v>1</v>
      </c>
      <c r="L1159" t="s">
        <v>152</v>
      </c>
    </row>
    <row r="1160" spans="1:12" outlineLevel="1" x14ac:dyDescent="0.25">
      <c r="A1160" s="64">
        <f t="shared" si="98"/>
        <v>51</v>
      </c>
      <c r="B1160" s="64" t="str">
        <f t="shared" si="101"/>
        <v/>
      </c>
      <c r="C1160" s="62">
        <f t="shared" si="99"/>
        <v>2</v>
      </c>
      <c r="D1160" s="62" t="str">
        <f t="shared" si="100"/>
        <v>B</v>
      </c>
      <c r="E1160" s="63">
        <v>9</v>
      </c>
      <c r="F1160" s="63">
        <v>13</v>
      </c>
      <c r="G1160" s="63">
        <v>10</v>
      </c>
      <c r="H1160" s="63">
        <v>23</v>
      </c>
      <c r="I1160" s="63">
        <v>33</v>
      </c>
      <c r="J1160" s="63">
        <v>3</v>
      </c>
      <c r="K1160" s="61">
        <v>2</v>
      </c>
      <c r="L1160" t="s">
        <v>152</v>
      </c>
    </row>
    <row r="1161" spans="1:12" outlineLevel="1" x14ac:dyDescent="0.25">
      <c r="A1161" s="64">
        <f t="shared" si="98"/>
        <v>51</v>
      </c>
      <c r="B1161" s="64" t="str">
        <f t="shared" si="101"/>
        <v/>
      </c>
      <c r="C1161" s="62">
        <f t="shared" si="99"/>
        <v>3</v>
      </c>
      <c r="D1161" s="62" t="str">
        <f t="shared" si="100"/>
        <v>B</v>
      </c>
      <c r="E1161" s="63">
        <v>27</v>
      </c>
      <c r="F1161" s="63">
        <v>51</v>
      </c>
      <c r="G1161" s="63"/>
      <c r="H1161" s="63">
        <v>29</v>
      </c>
      <c r="I1161" s="63">
        <v>19</v>
      </c>
      <c r="J1161" s="63"/>
      <c r="K1161" s="61">
        <v>3</v>
      </c>
      <c r="L1161" t="s">
        <v>152</v>
      </c>
    </row>
    <row r="1162" spans="1:12" outlineLevel="1" x14ac:dyDescent="0.25">
      <c r="A1162" s="64">
        <f t="shared" si="98"/>
        <v>51</v>
      </c>
      <c r="B1162" s="64" t="str">
        <f t="shared" si="101"/>
        <v/>
      </c>
      <c r="C1162" s="62">
        <f t="shared" si="99"/>
        <v>4</v>
      </c>
      <c r="D1162" s="62" t="str">
        <f t="shared" si="100"/>
        <v>B</v>
      </c>
      <c r="E1162" s="63">
        <v>5</v>
      </c>
      <c r="F1162" s="63">
        <v>18</v>
      </c>
      <c r="G1162" s="63"/>
      <c r="H1162" s="63">
        <v>25</v>
      </c>
      <c r="I1162" s="63">
        <v>20</v>
      </c>
      <c r="J1162" s="63"/>
      <c r="K1162" s="61">
        <v>4</v>
      </c>
      <c r="L1162" t="s">
        <v>152</v>
      </c>
    </row>
    <row r="1163" spans="1:12" outlineLevel="1" x14ac:dyDescent="0.25">
      <c r="A1163" s="64">
        <f t="shared" si="98"/>
        <v>51</v>
      </c>
      <c r="B1163" s="64" t="str">
        <f t="shared" si="101"/>
        <v/>
      </c>
      <c r="C1163" s="62">
        <f t="shared" si="99"/>
        <v>5</v>
      </c>
      <c r="D1163" s="62" t="str">
        <f t="shared" si="100"/>
        <v>B</v>
      </c>
      <c r="E1163" s="63">
        <v>11</v>
      </c>
      <c r="F1163" s="63">
        <v>22</v>
      </c>
      <c r="G1163" s="63">
        <v>8</v>
      </c>
      <c r="H1163" s="63">
        <v>24</v>
      </c>
      <c r="I1163" s="63">
        <v>32</v>
      </c>
      <c r="J1163" s="63">
        <v>7</v>
      </c>
      <c r="K1163" s="61">
        <v>5</v>
      </c>
      <c r="L1163" t="s">
        <v>152</v>
      </c>
    </row>
    <row r="1164" spans="1:12" outlineLevel="1" x14ac:dyDescent="0.25">
      <c r="A1164" s="64">
        <f t="shared" si="98"/>
        <v>51</v>
      </c>
      <c r="B1164" s="64" t="str">
        <f t="shared" si="101"/>
        <v/>
      </c>
      <c r="C1164" s="62">
        <f t="shared" si="99"/>
        <v>6</v>
      </c>
      <c r="D1164" s="62" t="str">
        <f t="shared" si="100"/>
        <v>B</v>
      </c>
      <c r="E1164" s="63">
        <v>1</v>
      </c>
      <c r="F1164" s="63">
        <v>6</v>
      </c>
      <c r="G1164" s="63"/>
      <c r="H1164" s="63">
        <v>17</v>
      </c>
      <c r="I1164" s="63">
        <v>26</v>
      </c>
      <c r="J1164" s="63"/>
      <c r="K1164" s="61">
        <v>6</v>
      </c>
      <c r="L1164" t="s">
        <v>152</v>
      </c>
    </row>
    <row r="1165" spans="1:12" outlineLevel="1" x14ac:dyDescent="0.25">
      <c r="A1165" s="64">
        <f t="shared" si="98"/>
        <v>51</v>
      </c>
      <c r="B1165" s="64" t="str">
        <f t="shared" si="101"/>
        <v/>
      </c>
      <c r="C1165" s="62">
        <f t="shared" si="99"/>
        <v>7</v>
      </c>
      <c r="D1165" s="62" t="str">
        <f t="shared" si="100"/>
        <v>B</v>
      </c>
      <c r="E1165" s="63">
        <v>14</v>
      </c>
      <c r="F1165" s="63">
        <v>30</v>
      </c>
      <c r="G1165" s="63">
        <v>36</v>
      </c>
      <c r="H1165" s="63">
        <v>35</v>
      </c>
      <c r="I1165" s="63">
        <v>40</v>
      </c>
      <c r="J1165" s="63">
        <v>41</v>
      </c>
      <c r="K1165" s="61">
        <v>7</v>
      </c>
      <c r="L1165" t="s">
        <v>152</v>
      </c>
    </row>
    <row r="1166" spans="1:12" outlineLevel="1" x14ac:dyDescent="0.25">
      <c r="A1166" s="64">
        <f t="shared" si="98"/>
        <v>51</v>
      </c>
      <c r="B1166" s="64" t="str">
        <f t="shared" si="101"/>
        <v/>
      </c>
      <c r="C1166" s="62">
        <f t="shared" si="99"/>
        <v>8</v>
      </c>
      <c r="D1166" s="62" t="str">
        <f t="shared" si="100"/>
        <v>B</v>
      </c>
      <c r="E1166" s="63">
        <v>15</v>
      </c>
      <c r="F1166" s="63">
        <v>34</v>
      </c>
      <c r="G1166" s="63">
        <v>45</v>
      </c>
      <c r="H1166" s="63">
        <v>39</v>
      </c>
      <c r="I1166" s="63">
        <v>44</v>
      </c>
      <c r="J1166" s="63">
        <v>2</v>
      </c>
      <c r="K1166" s="61">
        <v>8</v>
      </c>
      <c r="L1166" t="s">
        <v>152</v>
      </c>
    </row>
    <row r="1167" spans="1:12" outlineLevel="1" x14ac:dyDescent="0.25">
      <c r="A1167" s="64">
        <f t="shared" si="98"/>
        <v>51</v>
      </c>
      <c r="B1167" s="64" t="str">
        <f t="shared" si="101"/>
        <v/>
      </c>
      <c r="C1167" s="62">
        <f t="shared" si="99"/>
        <v>9</v>
      </c>
      <c r="D1167" s="62" t="str">
        <f t="shared" si="100"/>
        <v>B</v>
      </c>
      <c r="E1167" s="63">
        <v>48</v>
      </c>
      <c r="F1167" s="63">
        <v>49</v>
      </c>
      <c r="G1167" s="63"/>
      <c r="H1167" s="63">
        <v>28</v>
      </c>
      <c r="I1167" s="63">
        <v>50</v>
      </c>
      <c r="J1167" s="63"/>
      <c r="K1167" s="61">
        <v>9</v>
      </c>
      <c r="L1167" t="s">
        <v>152</v>
      </c>
    </row>
    <row r="1168" spans="1:12" outlineLevel="1" x14ac:dyDescent="0.25">
      <c r="A1168" s="64">
        <f t="shared" si="98"/>
        <v>51</v>
      </c>
      <c r="B1168" s="64" t="str">
        <f t="shared" si="101"/>
        <v/>
      </c>
      <c r="C1168" s="62">
        <f t="shared" si="99"/>
        <v>10</v>
      </c>
      <c r="D1168" s="62" t="str">
        <f t="shared" si="100"/>
        <v>B</v>
      </c>
      <c r="E1168" s="63">
        <v>37</v>
      </c>
      <c r="F1168" s="63">
        <v>42</v>
      </c>
      <c r="G1168" s="63">
        <v>12</v>
      </c>
      <c r="H1168" s="63">
        <v>4</v>
      </c>
      <c r="I1168" s="63">
        <v>47</v>
      </c>
      <c r="J1168" s="63"/>
      <c r="K1168" s="61">
        <v>10</v>
      </c>
      <c r="L1168" t="s">
        <v>152</v>
      </c>
    </row>
    <row r="1169" spans="1:12" outlineLevel="1" x14ac:dyDescent="0.25">
      <c r="A1169" s="64">
        <f t="shared" si="98"/>
        <v>51</v>
      </c>
      <c r="B1169" s="64" t="str">
        <f t="shared" si="101"/>
        <v/>
      </c>
      <c r="C1169" s="62">
        <f t="shared" si="99"/>
        <v>1</v>
      </c>
      <c r="D1169" s="62" t="str">
        <f t="shared" si="100"/>
        <v>C</v>
      </c>
      <c r="E1169" s="63">
        <v>29</v>
      </c>
      <c r="F1169" s="63">
        <v>33</v>
      </c>
      <c r="G1169" s="63">
        <v>10</v>
      </c>
      <c r="H1169" s="63">
        <v>15</v>
      </c>
      <c r="I1169" s="63">
        <v>36</v>
      </c>
      <c r="J1169" s="63">
        <v>47</v>
      </c>
      <c r="K1169" s="61">
        <v>1</v>
      </c>
      <c r="L1169" t="s">
        <v>153</v>
      </c>
    </row>
    <row r="1170" spans="1:12" outlineLevel="1" x14ac:dyDescent="0.25">
      <c r="A1170" s="64">
        <f t="shared" si="98"/>
        <v>51</v>
      </c>
      <c r="B1170" s="64" t="str">
        <f t="shared" si="101"/>
        <v/>
      </c>
      <c r="C1170" s="62">
        <f t="shared" si="99"/>
        <v>2</v>
      </c>
      <c r="D1170" s="62" t="str">
        <f t="shared" si="100"/>
        <v>C</v>
      </c>
      <c r="E1170" s="63">
        <v>17</v>
      </c>
      <c r="F1170" s="63">
        <v>25</v>
      </c>
      <c r="G1170" s="63">
        <v>34</v>
      </c>
      <c r="H1170" s="63">
        <v>16</v>
      </c>
      <c r="I1170" s="63">
        <v>28</v>
      </c>
      <c r="J1170" s="63">
        <v>20</v>
      </c>
      <c r="K1170" s="61">
        <v>2</v>
      </c>
      <c r="L1170" t="s">
        <v>153</v>
      </c>
    </row>
    <row r="1171" spans="1:12" outlineLevel="1" x14ac:dyDescent="0.25">
      <c r="A1171" s="64">
        <f t="shared" si="98"/>
        <v>51</v>
      </c>
      <c r="B1171" s="64" t="str">
        <f t="shared" si="101"/>
        <v/>
      </c>
      <c r="C1171" s="62">
        <f t="shared" si="99"/>
        <v>3</v>
      </c>
      <c r="D1171" s="62" t="str">
        <f t="shared" si="100"/>
        <v>C</v>
      </c>
      <c r="E1171" s="63">
        <v>8</v>
      </c>
      <c r="F1171" s="63">
        <v>18</v>
      </c>
      <c r="G1171" s="63"/>
      <c r="H1171" s="63">
        <v>32</v>
      </c>
      <c r="I1171" s="63">
        <v>37</v>
      </c>
      <c r="J1171" s="63"/>
      <c r="K1171" s="61">
        <v>3</v>
      </c>
      <c r="L1171" t="s">
        <v>153</v>
      </c>
    </row>
    <row r="1172" spans="1:12" outlineLevel="1" x14ac:dyDescent="0.25">
      <c r="A1172" s="64">
        <f t="shared" si="98"/>
        <v>51</v>
      </c>
      <c r="B1172" s="64" t="str">
        <f t="shared" si="101"/>
        <v/>
      </c>
      <c r="C1172" s="62">
        <f t="shared" si="99"/>
        <v>4</v>
      </c>
      <c r="D1172" s="62" t="str">
        <f t="shared" si="100"/>
        <v>C</v>
      </c>
      <c r="E1172" s="63">
        <v>2</v>
      </c>
      <c r="F1172" s="63">
        <v>22</v>
      </c>
      <c r="G1172" s="63"/>
      <c r="H1172" s="63">
        <v>45</v>
      </c>
      <c r="I1172" s="63">
        <v>31</v>
      </c>
      <c r="J1172" s="63"/>
      <c r="K1172" s="61">
        <v>4</v>
      </c>
      <c r="L1172" t="s">
        <v>153</v>
      </c>
    </row>
    <row r="1173" spans="1:12" outlineLevel="1" x14ac:dyDescent="0.25">
      <c r="A1173" s="64">
        <f t="shared" si="98"/>
        <v>51</v>
      </c>
      <c r="B1173" s="64" t="str">
        <f t="shared" si="101"/>
        <v/>
      </c>
      <c r="C1173" s="62">
        <f t="shared" si="99"/>
        <v>5</v>
      </c>
      <c r="D1173" s="62" t="str">
        <f t="shared" si="100"/>
        <v>C</v>
      </c>
      <c r="E1173" s="63">
        <v>26</v>
      </c>
      <c r="F1173" s="63">
        <v>51</v>
      </c>
      <c r="G1173" s="63">
        <v>39</v>
      </c>
      <c r="H1173" s="63">
        <v>24</v>
      </c>
      <c r="I1173" s="63">
        <v>35</v>
      </c>
      <c r="J1173" s="63">
        <v>6</v>
      </c>
      <c r="K1173" s="61">
        <v>5</v>
      </c>
      <c r="L1173" t="s">
        <v>153</v>
      </c>
    </row>
    <row r="1174" spans="1:12" outlineLevel="1" x14ac:dyDescent="0.25">
      <c r="A1174" s="64">
        <f t="shared" ref="A1174:A1188" si="102">A1173</f>
        <v>51</v>
      </c>
      <c r="B1174" s="64" t="str">
        <f t="shared" si="101"/>
        <v/>
      </c>
      <c r="C1174" s="62">
        <f t="shared" si="99"/>
        <v>6</v>
      </c>
      <c r="D1174" s="62" t="str">
        <f t="shared" si="100"/>
        <v>C</v>
      </c>
      <c r="E1174" s="63">
        <v>21</v>
      </c>
      <c r="F1174" s="63">
        <v>30</v>
      </c>
      <c r="G1174" s="63"/>
      <c r="H1174" s="63">
        <v>43</v>
      </c>
      <c r="I1174" s="63">
        <v>41</v>
      </c>
      <c r="J1174" s="63"/>
      <c r="K1174" s="61">
        <v>6</v>
      </c>
      <c r="L1174" t="s">
        <v>153</v>
      </c>
    </row>
    <row r="1175" spans="1:12" outlineLevel="1" x14ac:dyDescent="0.25">
      <c r="A1175" s="64">
        <f t="shared" si="102"/>
        <v>51</v>
      </c>
      <c r="B1175" s="64" t="str">
        <f t="shared" si="101"/>
        <v/>
      </c>
      <c r="C1175" s="62">
        <f t="shared" si="99"/>
        <v>7</v>
      </c>
      <c r="D1175" s="62" t="str">
        <f t="shared" si="100"/>
        <v>C</v>
      </c>
      <c r="E1175" s="63">
        <v>14</v>
      </c>
      <c r="F1175" s="63">
        <v>50</v>
      </c>
      <c r="G1175" s="63">
        <v>48</v>
      </c>
      <c r="H1175" s="63">
        <v>12</v>
      </c>
      <c r="I1175" s="63">
        <v>23</v>
      </c>
      <c r="J1175" s="63">
        <v>11</v>
      </c>
      <c r="K1175" s="61">
        <v>7</v>
      </c>
      <c r="L1175" t="s">
        <v>153</v>
      </c>
    </row>
    <row r="1176" spans="1:12" outlineLevel="1" x14ac:dyDescent="0.25">
      <c r="A1176" s="64">
        <f t="shared" si="102"/>
        <v>51</v>
      </c>
      <c r="B1176" s="64" t="str">
        <f t="shared" si="101"/>
        <v/>
      </c>
      <c r="C1176" s="62">
        <f t="shared" si="99"/>
        <v>8</v>
      </c>
      <c r="D1176" s="62" t="str">
        <f t="shared" si="100"/>
        <v>C</v>
      </c>
      <c r="E1176" s="63">
        <v>1</v>
      </c>
      <c r="F1176" s="63">
        <v>40</v>
      </c>
      <c r="G1176" s="63">
        <v>5</v>
      </c>
      <c r="H1176" s="63">
        <v>9</v>
      </c>
      <c r="I1176" s="63">
        <v>19</v>
      </c>
      <c r="J1176" s="63">
        <v>4</v>
      </c>
      <c r="K1176" s="61">
        <v>8</v>
      </c>
      <c r="L1176" t="s">
        <v>153</v>
      </c>
    </row>
    <row r="1177" spans="1:12" outlineLevel="1" x14ac:dyDescent="0.25">
      <c r="A1177" s="64">
        <f t="shared" si="102"/>
        <v>51</v>
      </c>
      <c r="B1177" s="64" t="str">
        <f t="shared" si="101"/>
        <v/>
      </c>
      <c r="C1177" s="62">
        <f t="shared" si="99"/>
        <v>9</v>
      </c>
      <c r="D1177" s="62" t="str">
        <f t="shared" si="100"/>
        <v>C</v>
      </c>
      <c r="E1177" s="63">
        <v>42</v>
      </c>
      <c r="F1177" s="63">
        <v>46</v>
      </c>
      <c r="G1177" s="63"/>
      <c r="H1177" s="63">
        <v>3</v>
      </c>
      <c r="I1177" s="63">
        <v>38</v>
      </c>
      <c r="J1177" s="63"/>
      <c r="K1177" s="61">
        <v>9</v>
      </c>
      <c r="L1177" t="s">
        <v>153</v>
      </c>
    </row>
    <row r="1178" spans="1:12" outlineLevel="1" x14ac:dyDescent="0.25">
      <c r="A1178" s="64">
        <f t="shared" si="102"/>
        <v>51</v>
      </c>
      <c r="B1178" s="64" t="str">
        <f t="shared" si="101"/>
        <v/>
      </c>
      <c r="C1178" s="62">
        <f t="shared" si="99"/>
        <v>10</v>
      </c>
      <c r="D1178" s="62" t="str">
        <f t="shared" si="100"/>
        <v>C</v>
      </c>
      <c r="E1178" s="63">
        <v>27</v>
      </c>
      <c r="F1178" s="63">
        <v>49</v>
      </c>
      <c r="G1178" s="63">
        <v>13</v>
      </c>
      <c r="H1178" s="63">
        <v>7</v>
      </c>
      <c r="I1178" s="63">
        <v>44</v>
      </c>
      <c r="J1178" s="63"/>
      <c r="K1178" s="61">
        <v>10</v>
      </c>
      <c r="L1178" t="s">
        <v>153</v>
      </c>
    </row>
    <row r="1179" spans="1:12" outlineLevel="1" x14ac:dyDescent="0.25">
      <c r="A1179" s="64">
        <f t="shared" si="102"/>
        <v>51</v>
      </c>
      <c r="B1179" s="64" t="str">
        <f t="shared" si="101"/>
        <v/>
      </c>
      <c r="C1179" s="62">
        <f t="shared" si="99"/>
        <v>1</v>
      </c>
      <c r="D1179" s="62" t="str">
        <f t="shared" si="100"/>
        <v>D</v>
      </c>
      <c r="E1179" s="215">
        <v>6</v>
      </c>
      <c r="F1179" s="215">
        <v>30</v>
      </c>
      <c r="G1179" s="215">
        <v>8</v>
      </c>
      <c r="H1179" s="215">
        <v>12</v>
      </c>
      <c r="I1179" s="215">
        <v>16</v>
      </c>
      <c r="J1179" s="215">
        <v>47</v>
      </c>
      <c r="K1179" s="61">
        <v>1</v>
      </c>
      <c r="L1179" t="s">
        <v>154</v>
      </c>
    </row>
    <row r="1180" spans="1:12" outlineLevel="1" x14ac:dyDescent="0.25">
      <c r="A1180" s="64">
        <f t="shared" si="102"/>
        <v>51</v>
      </c>
      <c r="B1180" s="64" t="str">
        <f t="shared" si="101"/>
        <v/>
      </c>
      <c r="C1180" s="62">
        <f t="shared" si="99"/>
        <v>2</v>
      </c>
      <c r="D1180" s="62" t="str">
        <f t="shared" si="100"/>
        <v>D</v>
      </c>
      <c r="E1180" s="215">
        <v>15</v>
      </c>
      <c r="F1180" s="215">
        <v>29</v>
      </c>
      <c r="G1180" s="215">
        <v>42</v>
      </c>
      <c r="H1180" s="215">
        <v>35</v>
      </c>
      <c r="I1180" s="215">
        <v>48</v>
      </c>
      <c r="J1180" s="215">
        <v>3</v>
      </c>
      <c r="K1180" s="61">
        <v>2</v>
      </c>
      <c r="L1180" t="s">
        <v>154</v>
      </c>
    </row>
    <row r="1181" spans="1:12" outlineLevel="1" x14ac:dyDescent="0.25">
      <c r="A1181" s="64">
        <f t="shared" si="102"/>
        <v>51</v>
      </c>
      <c r="B1181" s="64" t="str">
        <f t="shared" si="101"/>
        <v/>
      </c>
      <c r="C1181" s="62">
        <f t="shared" si="99"/>
        <v>3</v>
      </c>
      <c r="D1181" s="62" t="str">
        <f t="shared" si="100"/>
        <v>D</v>
      </c>
      <c r="E1181" s="215">
        <v>28</v>
      </c>
      <c r="F1181" s="215">
        <v>51</v>
      </c>
      <c r="G1181" s="215"/>
      <c r="H1181" s="215">
        <v>41</v>
      </c>
      <c r="I1181" s="215">
        <v>23</v>
      </c>
      <c r="J1181" s="215"/>
      <c r="K1181" s="61">
        <v>3</v>
      </c>
      <c r="L1181" t="s">
        <v>154</v>
      </c>
    </row>
    <row r="1182" spans="1:12" outlineLevel="1" x14ac:dyDescent="0.25">
      <c r="A1182" s="64">
        <f t="shared" si="102"/>
        <v>51</v>
      </c>
      <c r="B1182" s="64" t="str">
        <f t="shared" si="101"/>
        <v/>
      </c>
      <c r="C1182" s="62">
        <f t="shared" si="99"/>
        <v>4</v>
      </c>
      <c r="D1182" s="62" t="str">
        <f t="shared" si="100"/>
        <v>D</v>
      </c>
      <c r="E1182" s="215">
        <v>13</v>
      </c>
      <c r="F1182" s="215">
        <v>26</v>
      </c>
      <c r="G1182" s="215"/>
      <c r="H1182" s="215">
        <v>19</v>
      </c>
      <c r="I1182" s="215">
        <v>32</v>
      </c>
      <c r="J1182" s="215"/>
      <c r="K1182" s="61">
        <v>4</v>
      </c>
      <c r="L1182" t="s">
        <v>154</v>
      </c>
    </row>
    <row r="1183" spans="1:12" outlineLevel="1" x14ac:dyDescent="0.25">
      <c r="A1183" s="64">
        <f t="shared" si="102"/>
        <v>51</v>
      </c>
      <c r="B1183" s="64" t="str">
        <f t="shared" si="101"/>
        <v/>
      </c>
      <c r="C1183" s="62">
        <f t="shared" si="99"/>
        <v>5</v>
      </c>
      <c r="D1183" s="62" t="str">
        <f t="shared" si="100"/>
        <v>D</v>
      </c>
      <c r="E1183" s="215">
        <v>17</v>
      </c>
      <c r="F1183" s="215">
        <v>49</v>
      </c>
      <c r="G1183" s="215">
        <v>1</v>
      </c>
      <c r="H1183" s="215">
        <v>22</v>
      </c>
      <c r="I1183" s="215">
        <v>36</v>
      </c>
      <c r="J1183" s="215">
        <v>14</v>
      </c>
      <c r="K1183" s="61">
        <v>5</v>
      </c>
      <c r="L1183" t="s">
        <v>154</v>
      </c>
    </row>
    <row r="1184" spans="1:12" outlineLevel="1" x14ac:dyDescent="0.25">
      <c r="A1184" s="64">
        <f t="shared" si="102"/>
        <v>51</v>
      </c>
      <c r="B1184" s="64" t="str">
        <f t="shared" si="101"/>
        <v/>
      </c>
      <c r="C1184" s="62">
        <f t="shared" si="99"/>
        <v>6</v>
      </c>
      <c r="D1184" s="62" t="str">
        <f t="shared" si="100"/>
        <v>D</v>
      </c>
      <c r="E1184" s="215">
        <v>27</v>
      </c>
      <c r="F1184" s="215">
        <v>40</v>
      </c>
      <c r="G1184" s="215"/>
      <c r="H1184" s="215">
        <v>21</v>
      </c>
      <c r="I1184" s="215">
        <v>34</v>
      </c>
      <c r="J1184" s="215"/>
      <c r="K1184" s="61">
        <v>6</v>
      </c>
      <c r="L1184" t="s">
        <v>154</v>
      </c>
    </row>
    <row r="1185" spans="1:13" outlineLevel="1" x14ac:dyDescent="0.25">
      <c r="A1185" s="64">
        <f t="shared" si="102"/>
        <v>51</v>
      </c>
      <c r="B1185" s="64" t="str">
        <f t="shared" si="101"/>
        <v/>
      </c>
      <c r="C1185" s="62">
        <f t="shared" si="99"/>
        <v>7</v>
      </c>
      <c r="D1185" s="62" t="str">
        <f t="shared" si="100"/>
        <v>D</v>
      </c>
      <c r="E1185" s="215">
        <v>25</v>
      </c>
      <c r="F1185" s="215">
        <v>39</v>
      </c>
      <c r="G1185" s="215">
        <v>10</v>
      </c>
      <c r="H1185" s="215">
        <v>31</v>
      </c>
      <c r="I1185" s="215">
        <v>44</v>
      </c>
      <c r="J1185" s="215">
        <v>7</v>
      </c>
      <c r="K1185" s="61">
        <v>7</v>
      </c>
      <c r="L1185" t="s">
        <v>154</v>
      </c>
    </row>
    <row r="1186" spans="1:13" outlineLevel="1" x14ac:dyDescent="0.25">
      <c r="A1186" s="64">
        <f t="shared" si="102"/>
        <v>51</v>
      </c>
      <c r="B1186" s="64" t="str">
        <f t="shared" si="101"/>
        <v/>
      </c>
      <c r="C1186" s="62">
        <f t="shared" si="99"/>
        <v>8</v>
      </c>
      <c r="D1186" s="62" t="str">
        <f t="shared" si="100"/>
        <v>D</v>
      </c>
      <c r="E1186" s="215">
        <v>5</v>
      </c>
      <c r="F1186" s="215">
        <v>18</v>
      </c>
      <c r="G1186" s="215">
        <v>45</v>
      </c>
      <c r="H1186" s="215">
        <v>11</v>
      </c>
      <c r="I1186" s="215">
        <v>24</v>
      </c>
      <c r="J1186" s="215">
        <v>20</v>
      </c>
      <c r="K1186" s="61">
        <v>8</v>
      </c>
      <c r="L1186" t="s">
        <v>154</v>
      </c>
    </row>
    <row r="1187" spans="1:13" outlineLevel="1" x14ac:dyDescent="0.25">
      <c r="A1187" s="64">
        <f t="shared" si="102"/>
        <v>51</v>
      </c>
      <c r="B1187" s="64" t="str">
        <f t="shared" si="101"/>
        <v/>
      </c>
      <c r="C1187" s="62">
        <f t="shared" si="99"/>
        <v>9</v>
      </c>
      <c r="D1187" s="62" t="str">
        <f t="shared" si="100"/>
        <v>D</v>
      </c>
      <c r="E1187" s="215">
        <v>33</v>
      </c>
      <c r="F1187" s="215">
        <v>46</v>
      </c>
      <c r="G1187" s="215"/>
      <c r="H1187" s="215">
        <v>4</v>
      </c>
      <c r="I1187" s="215">
        <v>38</v>
      </c>
      <c r="J1187" s="215"/>
      <c r="K1187" s="61">
        <v>9</v>
      </c>
      <c r="L1187" t="s">
        <v>154</v>
      </c>
    </row>
    <row r="1188" spans="1:13" ht="15.75" outlineLevel="1" thickBot="1" x14ac:dyDescent="0.3">
      <c r="A1188" s="64">
        <f t="shared" si="102"/>
        <v>51</v>
      </c>
      <c r="B1188" s="64" t="str">
        <f t="shared" si="101"/>
        <v/>
      </c>
      <c r="C1188" s="62">
        <f t="shared" si="99"/>
        <v>10</v>
      </c>
      <c r="D1188" s="62" t="str">
        <f t="shared" si="100"/>
        <v>D</v>
      </c>
      <c r="E1188" s="215">
        <v>2</v>
      </c>
      <c r="F1188" s="215">
        <v>37</v>
      </c>
      <c r="G1188" s="215">
        <v>50</v>
      </c>
      <c r="H1188" s="215">
        <v>9</v>
      </c>
      <c r="I1188" s="215">
        <v>43</v>
      </c>
      <c r="J1188" s="215"/>
      <c r="K1188" s="61">
        <v>10</v>
      </c>
      <c r="L1188" t="s">
        <v>154</v>
      </c>
    </row>
    <row r="1189" spans="1:13" ht="15.75" outlineLevel="1" thickTop="1" x14ac:dyDescent="0.25">
      <c r="A1189" s="52">
        <v>52</v>
      </c>
      <c r="B1189" s="52" t="str">
        <f t="shared" si="101"/>
        <v/>
      </c>
      <c r="C1189" s="58">
        <f t="shared" si="99"/>
        <v>1</v>
      </c>
      <c r="D1189" s="58" t="str">
        <f t="shared" si="100"/>
        <v>A</v>
      </c>
      <c r="E1189" s="59">
        <v>1</v>
      </c>
      <c r="F1189" s="59">
        <v>2</v>
      </c>
      <c r="G1189" s="59">
        <v>41</v>
      </c>
      <c r="H1189" s="59">
        <v>3</v>
      </c>
      <c r="I1189" s="59">
        <v>4</v>
      </c>
      <c r="J1189" s="59">
        <v>42</v>
      </c>
      <c r="K1189" s="61">
        <v>1</v>
      </c>
      <c r="L1189" t="s">
        <v>151</v>
      </c>
      <c r="M1189" s="186" t="s">
        <v>281</v>
      </c>
    </row>
    <row r="1190" spans="1:13" outlineLevel="1" x14ac:dyDescent="0.25">
      <c r="A1190" s="52">
        <f t="shared" ref="A1190:A1228" si="103">A1189</f>
        <v>52</v>
      </c>
      <c r="B1190" s="52" t="str">
        <f t="shared" si="101"/>
        <v/>
      </c>
      <c r="C1190" s="58">
        <f t="shared" ref="C1190:C1253" si="104">K1190</f>
        <v>2</v>
      </c>
      <c r="D1190" s="58" t="str">
        <f t="shared" ref="D1190:D1253" si="105">IF(C1190="","",L1190)</f>
        <v>A</v>
      </c>
      <c r="E1190" s="59">
        <v>5</v>
      </c>
      <c r="F1190" s="59">
        <v>6</v>
      </c>
      <c r="G1190" s="59">
        <v>45</v>
      </c>
      <c r="H1190" s="59">
        <v>7</v>
      </c>
      <c r="I1190" s="59">
        <v>8</v>
      </c>
      <c r="J1190" s="59">
        <v>46</v>
      </c>
      <c r="K1190" s="61">
        <v>2</v>
      </c>
      <c r="L1190" t="s">
        <v>151</v>
      </c>
    </row>
    <row r="1191" spans="1:13" outlineLevel="1" x14ac:dyDescent="0.25">
      <c r="A1191" s="52">
        <f t="shared" si="103"/>
        <v>52</v>
      </c>
      <c r="B1191" s="52" t="str">
        <f t="shared" si="101"/>
        <v/>
      </c>
      <c r="C1191" s="58">
        <f t="shared" si="104"/>
        <v>3</v>
      </c>
      <c r="D1191" s="58" t="str">
        <f t="shared" si="105"/>
        <v>A</v>
      </c>
      <c r="E1191" s="59">
        <v>9</v>
      </c>
      <c r="F1191" s="59">
        <v>10</v>
      </c>
      <c r="G1191" s="59"/>
      <c r="H1191" s="59">
        <v>11</v>
      </c>
      <c r="I1191" s="59">
        <v>12</v>
      </c>
      <c r="J1191" s="59"/>
      <c r="K1191" s="61">
        <v>3</v>
      </c>
      <c r="L1191" t="s">
        <v>151</v>
      </c>
    </row>
    <row r="1192" spans="1:13" outlineLevel="1" x14ac:dyDescent="0.25">
      <c r="A1192" s="52">
        <f t="shared" si="103"/>
        <v>52</v>
      </c>
      <c r="B1192" s="52" t="str">
        <f t="shared" si="101"/>
        <v/>
      </c>
      <c r="C1192" s="58">
        <f t="shared" si="104"/>
        <v>4</v>
      </c>
      <c r="D1192" s="58" t="str">
        <f t="shared" si="105"/>
        <v>A</v>
      </c>
      <c r="E1192" s="59">
        <v>13</v>
      </c>
      <c r="F1192" s="59">
        <v>14</v>
      </c>
      <c r="G1192" s="59"/>
      <c r="H1192" s="59">
        <v>15</v>
      </c>
      <c r="I1192" s="59">
        <v>16</v>
      </c>
      <c r="J1192" s="59"/>
      <c r="K1192" s="61">
        <v>4</v>
      </c>
      <c r="L1192" t="s">
        <v>151</v>
      </c>
    </row>
    <row r="1193" spans="1:13" outlineLevel="1" x14ac:dyDescent="0.25">
      <c r="A1193" s="52">
        <f t="shared" si="103"/>
        <v>52</v>
      </c>
      <c r="B1193" s="52" t="str">
        <f t="shared" si="101"/>
        <v/>
      </c>
      <c r="C1193" s="58">
        <f t="shared" si="104"/>
        <v>5</v>
      </c>
      <c r="D1193" s="58" t="str">
        <f t="shared" si="105"/>
        <v>A</v>
      </c>
      <c r="E1193" s="59">
        <v>17</v>
      </c>
      <c r="F1193" s="59">
        <v>18</v>
      </c>
      <c r="G1193" s="59">
        <v>43</v>
      </c>
      <c r="H1193" s="59">
        <v>19</v>
      </c>
      <c r="I1193" s="59">
        <v>20</v>
      </c>
      <c r="J1193" s="59">
        <v>44</v>
      </c>
      <c r="K1193" s="61">
        <v>5</v>
      </c>
      <c r="L1193" t="s">
        <v>151</v>
      </c>
    </row>
    <row r="1194" spans="1:13" outlineLevel="1" x14ac:dyDescent="0.25">
      <c r="A1194" s="52">
        <f t="shared" si="103"/>
        <v>52</v>
      </c>
      <c r="B1194" s="52" t="str">
        <f t="shared" si="101"/>
        <v/>
      </c>
      <c r="C1194" s="58">
        <f t="shared" si="104"/>
        <v>6</v>
      </c>
      <c r="D1194" s="58" t="str">
        <f t="shared" si="105"/>
        <v>A</v>
      </c>
      <c r="E1194" s="59">
        <v>21</v>
      </c>
      <c r="F1194" s="59">
        <v>22</v>
      </c>
      <c r="G1194" s="59"/>
      <c r="H1194" s="59">
        <v>23</v>
      </c>
      <c r="I1194" s="59">
        <v>24</v>
      </c>
      <c r="J1194" s="59"/>
      <c r="K1194" s="61">
        <v>6</v>
      </c>
      <c r="L1194" t="s">
        <v>151</v>
      </c>
    </row>
    <row r="1195" spans="1:13" outlineLevel="1" x14ac:dyDescent="0.25">
      <c r="A1195" s="52">
        <f t="shared" si="103"/>
        <v>52</v>
      </c>
      <c r="B1195" s="52" t="str">
        <f t="shared" si="101"/>
        <v/>
      </c>
      <c r="C1195" s="58">
        <f t="shared" si="104"/>
        <v>7</v>
      </c>
      <c r="D1195" s="58" t="str">
        <f t="shared" si="105"/>
        <v>A</v>
      </c>
      <c r="E1195" s="59">
        <v>25</v>
      </c>
      <c r="F1195" s="59">
        <v>26</v>
      </c>
      <c r="G1195" s="59">
        <v>47</v>
      </c>
      <c r="H1195" s="59">
        <v>27</v>
      </c>
      <c r="I1195" s="59">
        <v>28</v>
      </c>
      <c r="J1195" s="59">
        <v>48</v>
      </c>
      <c r="K1195" s="61">
        <v>7</v>
      </c>
      <c r="L1195" t="s">
        <v>151</v>
      </c>
    </row>
    <row r="1196" spans="1:13" outlineLevel="1" x14ac:dyDescent="0.25">
      <c r="A1196" s="52">
        <f t="shared" si="103"/>
        <v>52</v>
      </c>
      <c r="B1196" s="52" t="str">
        <f t="shared" si="101"/>
        <v/>
      </c>
      <c r="C1196" s="58">
        <f t="shared" si="104"/>
        <v>8</v>
      </c>
      <c r="D1196" s="58" t="str">
        <f t="shared" si="105"/>
        <v>A</v>
      </c>
      <c r="E1196" s="59">
        <v>29</v>
      </c>
      <c r="F1196" s="59">
        <v>30</v>
      </c>
      <c r="G1196" s="59">
        <v>51</v>
      </c>
      <c r="H1196" s="59">
        <v>31</v>
      </c>
      <c r="I1196" s="59">
        <v>32</v>
      </c>
      <c r="J1196" s="59">
        <v>52</v>
      </c>
      <c r="K1196" s="61">
        <v>8</v>
      </c>
      <c r="L1196" t="s">
        <v>151</v>
      </c>
    </row>
    <row r="1197" spans="1:13" outlineLevel="1" x14ac:dyDescent="0.25">
      <c r="A1197" s="52">
        <f t="shared" si="103"/>
        <v>52</v>
      </c>
      <c r="B1197" s="52" t="str">
        <f t="shared" si="101"/>
        <v/>
      </c>
      <c r="C1197" s="58">
        <f t="shared" si="104"/>
        <v>9</v>
      </c>
      <c r="D1197" s="58" t="str">
        <f t="shared" si="105"/>
        <v>A</v>
      </c>
      <c r="E1197" s="59">
        <v>33</v>
      </c>
      <c r="F1197" s="59">
        <v>34</v>
      </c>
      <c r="G1197" s="59"/>
      <c r="H1197" s="59">
        <v>35</v>
      </c>
      <c r="I1197" s="59">
        <v>36</v>
      </c>
      <c r="J1197" s="59"/>
      <c r="K1197" s="61">
        <v>9</v>
      </c>
      <c r="L1197" t="s">
        <v>151</v>
      </c>
    </row>
    <row r="1198" spans="1:13" outlineLevel="1" x14ac:dyDescent="0.25">
      <c r="A1198" s="52">
        <f t="shared" si="103"/>
        <v>52</v>
      </c>
      <c r="B1198" s="52" t="str">
        <f t="shared" si="101"/>
        <v/>
      </c>
      <c r="C1198" s="58">
        <f t="shared" si="104"/>
        <v>10</v>
      </c>
      <c r="D1198" s="58" t="str">
        <f t="shared" si="105"/>
        <v>A</v>
      </c>
      <c r="E1198" s="59">
        <v>37</v>
      </c>
      <c r="F1198" s="59">
        <v>38</v>
      </c>
      <c r="G1198" s="59">
        <v>49</v>
      </c>
      <c r="H1198" s="59">
        <v>39</v>
      </c>
      <c r="I1198" s="59">
        <v>40</v>
      </c>
      <c r="J1198" s="59">
        <v>50</v>
      </c>
      <c r="K1198" s="61">
        <v>10</v>
      </c>
      <c r="L1198" t="s">
        <v>151</v>
      </c>
    </row>
    <row r="1199" spans="1:13" outlineLevel="1" x14ac:dyDescent="0.25">
      <c r="A1199" s="52">
        <f t="shared" si="103"/>
        <v>52</v>
      </c>
      <c r="B1199" s="52" t="str">
        <f t="shared" si="101"/>
        <v/>
      </c>
      <c r="C1199" s="58">
        <f t="shared" si="104"/>
        <v>1</v>
      </c>
      <c r="D1199" s="58" t="str">
        <f t="shared" si="105"/>
        <v>B</v>
      </c>
      <c r="E1199" s="59">
        <v>11</v>
      </c>
      <c r="F1199" s="59">
        <v>38</v>
      </c>
      <c r="G1199" s="59">
        <v>46</v>
      </c>
      <c r="H1199" s="59">
        <v>33</v>
      </c>
      <c r="I1199" s="59">
        <v>16</v>
      </c>
      <c r="J1199" s="59">
        <v>51</v>
      </c>
      <c r="K1199" s="61">
        <v>1</v>
      </c>
      <c r="L1199" t="s">
        <v>152</v>
      </c>
    </row>
    <row r="1200" spans="1:13" outlineLevel="1" x14ac:dyDescent="0.25">
      <c r="A1200" s="52">
        <f t="shared" si="103"/>
        <v>52</v>
      </c>
      <c r="B1200" s="52" t="str">
        <f t="shared" si="101"/>
        <v/>
      </c>
      <c r="C1200" s="58">
        <f t="shared" si="104"/>
        <v>2</v>
      </c>
      <c r="D1200" s="58" t="str">
        <f t="shared" si="105"/>
        <v>B</v>
      </c>
      <c r="E1200" s="59">
        <v>21</v>
      </c>
      <c r="F1200" s="59">
        <v>31</v>
      </c>
      <c r="G1200" s="59">
        <v>8</v>
      </c>
      <c r="H1200" s="59">
        <v>12</v>
      </c>
      <c r="I1200" s="59">
        <v>24</v>
      </c>
      <c r="J1200" s="59">
        <v>50</v>
      </c>
      <c r="K1200" s="61">
        <v>2</v>
      </c>
      <c r="L1200" t="s">
        <v>152</v>
      </c>
    </row>
    <row r="1201" spans="1:12" outlineLevel="1" x14ac:dyDescent="0.25">
      <c r="A1201" s="52">
        <f t="shared" si="103"/>
        <v>52</v>
      </c>
      <c r="B1201" s="52" t="str">
        <f t="shared" si="101"/>
        <v/>
      </c>
      <c r="C1201" s="58">
        <f t="shared" si="104"/>
        <v>3</v>
      </c>
      <c r="D1201" s="58" t="str">
        <f t="shared" si="105"/>
        <v>B</v>
      </c>
      <c r="E1201" s="59">
        <v>9</v>
      </c>
      <c r="F1201" s="59">
        <v>1</v>
      </c>
      <c r="G1201" s="59"/>
      <c r="H1201" s="59">
        <v>5</v>
      </c>
      <c r="I1201" s="59">
        <v>20</v>
      </c>
      <c r="J1201" s="59"/>
      <c r="K1201" s="61">
        <v>3</v>
      </c>
      <c r="L1201" t="s">
        <v>152</v>
      </c>
    </row>
    <row r="1202" spans="1:12" outlineLevel="1" x14ac:dyDescent="0.25">
      <c r="A1202" s="52">
        <f t="shared" si="103"/>
        <v>52</v>
      </c>
      <c r="B1202" s="52" t="str">
        <f t="shared" si="101"/>
        <v/>
      </c>
      <c r="C1202" s="58">
        <f t="shared" si="104"/>
        <v>4</v>
      </c>
      <c r="D1202" s="58" t="str">
        <f t="shared" si="105"/>
        <v>B</v>
      </c>
      <c r="E1202" s="59">
        <v>10</v>
      </c>
      <c r="F1202" s="59">
        <v>25</v>
      </c>
      <c r="G1202" s="59"/>
      <c r="H1202" s="59">
        <v>17</v>
      </c>
      <c r="I1202" s="59">
        <v>28</v>
      </c>
      <c r="J1202" s="59"/>
      <c r="K1202" s="61">
        <v>4</v>
      </c>
      <c r="L1202" t="s">
        <v>152</v>
      </c>
    </row>
    <row r="1203" spans="1:12" outlineLevel="1" x14ac:dyDescent="0.25">
      <c r="A1203" s="52">
        <f t="shared" si="103"/>
        <v>52</v>
      </c>
      <c r="B1203" s="52" t="str">
        <f t="shared" si="101"/>
        <v/>
      </c>
      <c r="C1203" s="58">
        <f t="shared" si="104"/>
        <v>5</v>
      </c>
      <c r="D1203" s="58" t="str">
        <f t="shared" si="105"/>
        <v>B</v>
      </c>
      <c r="E1203" s="59">
        <v>14</v>
      </c>
      <c r="F1203" s="59">
        <v>22</v>
      </c>
      <c r="G1203" s="59">
        <v>7</v>
      </c>
      <c r="H1203" s="59">
        <v>36</v>
      </c>
      <c r="I1203" s="59">
        <v>32</v>
      </c>
      <c r="J1203" s="59">
        <v>49</v>
      </c>
      <c r="K1203" s="61">
        <v>5</v>
      </c>
      <c r="L1203" t="s">
        <v>152</v>
      </c>
    </row>
    <row r="1204" spans="1:12" outlineLevel="1" x14ac:dyDescent="0.25">
      <c r="A1204" s="52">
        <f t="shared" si="103"/>
        <v>52</v>
      </c>
      <c r="B1204" s="52" t="str">
        <f t="shared" si="101"/>
        <v/>
      </c>
      <c r="C1204" s="58">
        <f t="shared" si="104"/>
        <v>6</v>
      </c>
      <c r="D1204" s="58" t="str">
        <f t="shared" si="105"/>
        <v>B</v>
      </c>
      <c r="E1204" s="59">
        <v>29</v>
      </c>
      <c r="F1204" s="59">
        <v>26</v>
      </c>
      <c r="G1204" s="59"/>
      <c r="H1204" s="59">
        <v>19</v>
      </c>
      <c r="I1204" s="59">
        <v>27</v>
      </c>
      <c r="J1204" s="59"/>
      <c r="K1204" s="61">
        <v>6</v>
      </c>
      <c r="L1204" t="s">
        <v>152</v>
      </c>
    </row>
    <row r="1205" spans="1:12" outlineLevel="1" x14ac:dyDescent="0.25">
      <c r="A1205" s="52">
        <f t="shared" si="103"/>
        <v>52</v>
      </c>
      <c r="B1205" s="52" t="str">
        <f t="shared" si="101"/>
        <v/>
      </c>
      <c r="C1205" s="58">
        <f t="shared" si="104"/>
        <v>7</v>
      </c>
      <c r="D1205" s="58" t="str">
        <f t="shared" si="105"/>
        <v>B</v>
      </c>
      <c r="E1205" s="59">
        <v>15</v>
      </c>
      <c r="F1205" s="59">
        <v>30</v>
      </c>
      <c r="G1205" s="59">
        <v>4</v>
      </c>
      <c r="H1205" s="59">
        <v>35</v>
      </c>
      <c r="I1205" s="59">
        <v>40</v>
      </c>
      <c r="J1205" s="59">
        <v>41</v>
      </c>
      <c r="K1205" s="61">
        <v>7</v>
      </c>
      <c r="L1205" t="s">
        <v>152</v>
      </c>
    </row>
    <row r="1206" spans="1:12" outlineLevel="1" x14ac:dyDescent="0.25">
      <c r="A1206" s="52">
        <f t="shared" si="103"/>
        <v>52</v>
      </c>
      <c r="B1206" s="52" t="str">
        <f t="shared" si="101"/>
        <v/>
      </c>
      <c r="C1206" s="58">
        <f t="shared" si="104"/>
        <v>8</v>
      </c>
      <c r="D1206" s="58" t="str">
        <f t="shared" si="105"/>
        <v>B</v>
      </c>
      <c r="E1206" s="59">
        <v>23</v>
      </c>
      <c r="F1206" s="59">
        <v>34</v>
      </c>
      <c r="G1206" s="59">
        <v>45</v>
      </c>
      <c r="H1206" s="59">
        <v>39</v>
      </c>
      <c r="I1206" s="59">
        <v>44</v>
      </c>
      <c r="J1206" s="59">
        <v>3</v>
      </c>
      <c r="K1206" s="61">
        <v>8</v>
      </c>
      <c r="L1206" t="s">
        <v>152</v>
      </c>
    </row>
    <row r="1207" spans="1:12" outlineLevel="1" x14ac:dyDescent="0.25">
      <c r="A1207" s="52">
        <f t="shared" si="103"/>
        <v>52</v>
      </c>
      <c r="B1207" s="52" t="str">
        <f t="shared" si="101"/>
        <v/>
      </c>
      <c r="C1207" s="58">
        <f t="shared" si="104"/>
        <v>9</v>
      </c>
      <c r="D1207" s="58" t="str">
        <f t="shared" si="105"/>
        <v>B</v>
      </c>
      <c r="E1207" s="59">
        <v>18</v>
      </c>
      <c r="F1207" s="59">
        <v>6</v>
      </c>
      <c r="G1207" s="59"/>
      <c r="H1207" s="59">
        <v>43</v>
      </c>
      <c r="I1207" s="59">
        <v>48</v>
      </c>
      <c r="J1207" s="59"/>
      <c r="K1207" s="61">
        <v>9</v>
      </c>
      <c r="L1207" t="s">
        <v>152</v>
      </c>
    </row>
    <row r="1208" spans="1:12" outlineLevel="1" x14ac:dyDescent="0.25">
      <c r="A1208" s="52">
        <f t="shared" si="103"/>
        <v>52</v>
      </c>
      <c r="B1208" s="52" t="str">
        <f t="shared" si="101"/>
        <v/>
      </c>
      <c r="C1208" s="58">
        <f t="shared" si="104"/>
        <v>10</v>
      </c>
      <c r="D1208" s="58" t="str">
        <f t="shared" si="105"/>
        <v>B</v>
      </c>
      <c r="E1208" s="59">
        <v>37</v>
      </c>
      <c r="F1208" s="59">
        <v>42</v>
      </c>
      <c r="G1208" s="59">
        <v>2</v>
      </c>
      <c r="H1208" s="59">
        <v>47</v>
      </c>
      <c r="I1208" s="59">
        <v>52</v>
      </c>
      <c r="J1208" s="59">
        <v>13</v>
      </c>
      <c r="K1208" s="61">
        <v>10</v>
      </c>
      <c r="L1208" t="s">
        <v>152</v>
      </c>
    </row>
    <row r="1209" spans="1:12" outlineLevel="1" x14ac:dyDescent="0.25">
      <c r="A1209" s="52">
        <f t="shared" si="103"/>
        <v>52</v>
      </c>
      <c r="B1209" s="52" t="str">
        <f t="shared" si="101"/>
        <v/>
      </c>
      <c r="C1209" s="58">
        <f t="shared" si="104"/>
        <v>1</v>
      </c>
      <c r="D1209" s="58" t="str">
        <f t="shared" si="105"/>
        <v>C</v>
      </c>
      <c r="E1209" s="59">
        <v>1</v>
      </c>
      <c r="F1209" s="59">
        <v>10</v>
      </c>
      <c r="G1209" s="59">
        <v>50</v>
      </c>
      <c r="H1209" s="59">
        <v>9</v>
      </c>
      <c r="I1209" s="59">
        <v>19</v>
      </c>
      <c r="J1209" s="59">
        <v>7</v>
      </c>
      <c r="K1209" s="61">
        <v>1</v>
      </c>
      <c r="L1209" t="s">
        <v>153</v>
      </c>
    </row>
    <row r="1210" spans="1:12" outlineLevel="1" x14ac:dyDescent="0.25">
      <c r="A1210" s="52">
        <f t="shared" si="103"/>
        <v>52</v>
      </c>
      <c r="B1210" s="52" t="str">
        <f t="shared" si="101"/>
        <v/>
      </c>
      <c r="C1210" s="58">
        <f t="shared" si="104"/>
        <v>2</v>
      </c>
      <c r="D1210" s="58" t="str">
        <f t="shared" si="105"/>
        <v>C</v>
      </c>
      <c r="E1210" s="59">
        <v>5</v>
      </c>
      <c r="F1210" s="59">
        <v>20</v>
      </c>
      <c r="G1210" s="59">
        <v>45</v>
      </c>
      <c r="H1210" s="59">
        <v>28</v>
      </c>
      <c r="I1210" s="59">
        <v>27</v>
      </c>
      <c r="J1210" s="59">
        <v>11</v>
      </c>
      <c r="K1210" s="61">
        <v>2</v>
      </c>
      <c r="L1210" t="s">
        <v>153</v>
      </c>
    </row>
    <row r="1211" spans="1:12" outlineLevel="1" x14ac:dyDescent="0.25">
      <c r="A1211" s="52">
        <f t="shared" si="103"/>
        <v>52</v>
      </c>
      <c r="B1211" s="52" t="str">
        <f t="shared" si="101"/>
        <v/>
      </c>
      <c r="C1211" s="58">
        <f t="shared" si="104"/>
        <v>3</v>
      </c>
      <c r="D1211" s="58" t="str">
        <f t="shared" si="105"/>
        <v>C</v>
      </c>
      <c r="E1211" s="59">
        <v>8</v>
      </c>
      <c r="F1211" s="59">
        <v>15</v>
      </c>
      <c r="G1211" s="59"/>
      <c r="H1211" s="59">
        <v>16</v>
      </c>
      <c r="I1211" s="59">
        <v>23</v>
      </c>
      <c r="J1211" s="59"/>
      <c r="K1211" s="61">
        <v>3</v>
      </c>
      <c r="L1211" t="s">
        <v>153</v>
      </c>
    </row>
    <row r="1212" spans="1:12" outlineLevel="1" x14ac:dyDescent="0.25">
      <c r="A1212" s="52">
        <f t="shared" si="103"/>
        <v>52</v>
      </c>
      <c r="B1212" s="52" t="str">
        <f t="shared" si="101"/>
        <v/>
      </c>
      <c r="C1212" s="58">
        <f t="shared" si="104"/>
        <v>4</v>
      </c>
      <c r="D1212" s="58" t="str">
        <f t="shared" si="105"/>
        <v>C</v>
      </c>
      <c r="E1212" s="59">
        <v>13</v>
      </c>
      <c r="F1212" s="59">
        <v>35</v>
      </c>
      <c r="G1212" s="59"/>
      <c r="H1212" s="59">
        <v>14</v>
      </c>
      <c r="I1212" s="59">
        <v>31</v>
      </c>
      <c r="J1212" s="59"/>
      <c r="K1212" s="61">
        <v>4</v>
      </c>
      <c r="L1212" t="s">
        <v>153</v>
      </c>
    </row>
    <row r="1213" spans="1:12" outlineLevel="1" x14ac:dyDescent="0.25">
      <c r="A1213" s="52">
        <f t="shared" si="103"/>
        <v>52</v>
      </c>
      <c r="B1213" s="52" t="str">
        <f t="shared" si="101"/>
        <v/>
      </c>
      <c r="C1213" s="58">
        <f t="shared" si="104"/>
        <v>5</v>
      </c>
      <c r="D1213" s="58" t="str">
        <f t="shared" si="105"/>
        <v>C</v>
      </c>
      <c r="E1213" s="59">
        <v>17</v>
      </c>
      <c r="F1213" s="59">
        <v>26</v>
      </c>
      <c r="G1213" s="59">
        <v>4</v>
      </c>
      <c r="H1213" s="59">
        <v>24</v>
      </c>
      <c r="I1213" s="59">
        <v>22</v>
      </c>
      <c r="J1213" s="59">
        <v>49</v>
      </c>
      <c r="K1213" s="61">
        <v>5</v>
      </c>
      <c r="L1213" t="s">
        <v>153</v>
      </c>
    </row>
    <row r="1214" spans="1:12" outlineLevel="1" x14ac:dyDescent="0.25">
      <c r="A1214" s="52">
        <f t="shared" si="103"/>
        <v>52</v>
      </c>
      <c r="B1214" s="52" t="str">
        <f t="shared" si="101"/>
        <v/>
      </c>
      <c r="C1214" s="58">
        <f t="shared" si="104"/>
        <v>6</v>
      </c>
      <c r="D1214" s="58" t="str">
        <f t="shared" si="105"/>
        <v>C</v>
      </c>
      <c r="E1214" s="59">
        <v>2</v>
      </c>
      <c r="F1214" s="59">
        <v>30</v>
      </c>
      <c r="G1214" s="59"/>
      <c r="H1214" s="59">
        <v>12</v>
      </c>
      <c r="I1214" s="59">
        <v>39</v>
      </c>
      <c r="J1214" s="59"/>
      <c r="K1214" s="61">
        <v>6</v>
      </c>
      <c r="L1214" t="s">
        <v>153</v>
      </c>
    </row>
    <row r="1215" spans="1:12" outlineLevel="1" x14ac:dyDescent="0.25">
      <c r="A1215" s="52">
        <f t="shared" si="103"/>
        <v>52</v>
      </c>
      <c r="B1215" s="52" t="str">
        <f t="shared" si="101"/>
        <v/>
      </c>
      <c r="C1215" s="58">
        <f t="shared" si="104"/>
        <v>7</v>
      </c>
      <c r="D1215" s="58" t="str">
        <f t="shared" si="105"/>
        <v>C</v>
      </c>
      <c r="E1215" s="59">
        <v>25</v>
      </c>
      <c r="F1215" s="59">
        <v>34</v>
      </c>
      <c r="G1215" s="59">
        <v>41</v>
      </c>
      <c r="H1215" s="59">
        <v>32</v>
      </c>
      <c r="I1215" s="59">
        <v>43</v>
      </c>
      <c r="J1215" s="59">
        <v>52</v>
      </c>
      <c r="K1215" s="61">
        <v>7</v>
      </c>
      <c r="L1215" t="s">
        <v>153</v>
      </c>
    </row>
    <row r="1216" spans="1:12" outlineLevel="1" x14ac:dyDescent="0.25">
      <c r="A1216" s="52">
        <f t="shared" si="103"/>
        <v>52</v>
      </c>
      <c r="B1216" s="52" t="str">
        <f t="shared" si="101"/>
        <v/>
      </c>
      <c r="C1216" s="58">
        <f t="shared" si="104"/>
        <v>8</v>
      </c>
      <c r="D1216" s="58" t="str">
        <f t="shared" si="105"/>
        <v>C</v>
      </c>
      <c r="E1216" s="59">
        <v>29</v>
      </c>
      <c r="F1216" s="59">
        <v>38</v>
      </c>
      <c r="G1216" s="59">
        <v>21</v>
      </c>
      <c r="H1216" s="59">
        <v>36</v>
      </c>
      <c r="I1216" s="59">
        <v>47</v>
      </c>
      <c r="J1216" s="59">
        <v>18</v>
      </c>
      <c r="K1216" s="61">
        <v>8</v>
      </c>
      <c r="L1216" t="s">
        <v>153</v>
      </c>
    </row>
    <row r="1217" spans="1:13" outlineLevel="1" x14ac:dyDescent="0.25">
      <c r="A1217" s="52">
        <f t="shared" si="103"/>
        <v>52</v>
      </c>
      <c r="B1217" s="52" t="str">
        <f t="shared" si="101"/>
        <v/>
      </c>
      <c r="C1217" s="58">
        <f t="shared" si="104"/>
        <v>9</v>
      </c>
      <c r="D1217" s="58" t="str">
        <f t="shared" si="105"/>
        <v>C</v>
      </c>
      <c r="E1217" s="59">
        <v>33</v>
      </c>
      <c r="F1217" s="59">
        <v>42</v>
      </c>
      <c r="G1217" s="59"/>
      <c r="H1217" s="59">
        <v>40</v>
      </c>
      <c r="I1217" s="59">
        <v>51</v>
      </c>
      <c r="J1217" s="59"/>
      <c r="K1217" s="61">
        <v>9</v>
      </c>
      <c r="L1217" t="s">
        <v>153</v>
      </c>
    </row>
    <row r="1218" spans="1:13" outlineLevel="1" x14ac:dyDescent="0.25">
      <c r="A1218" s="52">
        <f t="shared" si="103"/>
        <v>52</v>
      </c>
      <c r="B1218" s="52" t="str">
        <f t="shared" si="101"/>
        <v/>
      </c>
      <c r="C1218" s="58">
        <f t="shared" si="104"/>
        <v>10</v>
      </c>
      <c r="D1218" s="58" t="str">
        <f t="shared" si="105"/>
        <v>C</v>
      </c>
      <c r="E1218" s="59">
        <v>37</v>
      </c>
      <c r="F1218" s="59">
        <v>46</v>
      </c>
      <c r="G1218" s="59">
        <v>6</v>
      </c>
      <c r="H1218" s="59">
        <v>3</v>
      </c>
      <c r="I1218" s="59">
        <v>44</v>
      </c>
      <c r="J1218" s="59">
        <v>48</v>
      </c>
      <c r="K1218" s="61">
        <v>10</v>
      </c>
      <c r="L1218" t="s">
        <v>153</v>
      </c>
    </row>
    <row r="1219" spans="1:13" outlineLevel="1" x14ac:dyDescent="0.25">
      <c r="A1219" s="52">
        <f t="shared" si="103"/>
        <v>52</v>
      </c>
      <c r="B1219" s="52" t="str">
        <f t="shared" si="101"/>
        <v/>
      </c>
      <c r="C1219" s="58">
        <f t="shared" si="104"/>
        <v>1</v>
      </c>
      <c r="D1219" s="58" t="str">
        <f t="shared" si="105"/>
        <v>D</v>
      </c>
      <c r="E1219" s="127">
        <v>1</v>
      </c>
      <c r="F1219" s="127">
        <v>14</v>
      </c>
      <c r="G1219" s="127">
        <v>26</v>
      </c>
      <c r="H1219" s="127">
        <v>7</v>
      </c>
      <c r="I1219" s="127">
        <v>20</v>
      </c>
      <c r="J1219" s="127">
        <v>9</v>
      </c>
      <c r="K1219" s="61">
        <v>1</v>
      </c>
      <c r="L1219" t="s">
        <v>154</v>
      </c>
    </row>
    <row r="1220" spans="1:13" outlineLevel="1" x14ac:dyDescent="0.25">
      <c r="A1220" s="52">
        <f t="shared" si="103"/>
        <v>52</v>
      </c>
      <c r="B1220" s="52" t="str">
        <f t="shared" si="101"/>
        <v/>
      </c>
      <c r="C1220" s="58">
        <f t="shared" si="104"/>
        <v>2</v>
      </c>
      <c r="D1220" s="58" t="str">
        <f t="shared" si="105"/>
        <v>D</v>
      </c>
      <c r="E1220" s="127">
        <v>5</v>
      </c>
      <c r="F1220" s="127">
        <v>18</v>
      </c>
      <c r="G1220" s="127">
        <v>40</v>
      </c>
      <c r="H1220" s="127">
        <v>13</v>
      </c>
      <c r="I1220" s="127">
        <v>15</v>
      </c>
      <c r="J1220" s="127">
        <v>51</v>
      </c>
      <c r="K1220" s="61">
        <v>2</v>
      </c>
      <c r="L1220" t="s">
        <v>154</v>
      </c>
    </row>
    <row r="1221" spans="1:13" outlineLevel="1" x14ac:dyDescent="0.25">
      <c r="A1221" s="52">
        <f t="shared" si="103"/>
        <v>52</v>
      </c>
      <c r="B1221" s="52" t="str">
        <f t="shared" ref="B1221:B1284" si="106">IF(A1221&lt;&gt;$B$3,"",$B$3&amp;"-"&amp;D1221&amp;"-"&amp;C1221)</f>
        <v/>
      </c>
      <c r="C1221" s="58">
        <f t="shared" si="104"/>
        <v>3</v>
      </c>
      <c r="D1221" s="58" t="str">
        <f t="shared" si="105"/>
        <v>D</v>
      </c>
      <c r="E1221" s="127">
        <v>24</v>
      </c>
      <c r="F1221" s="127">
        <v>3</v>
      </c>
      <c r="G1221" s="127"/>
      <c r="H1221" s="127">
        <v>47</v>
      </c>
      <c r="I1221" s="127">
        <v>22</v>
      </c>
      <c r="J1221" s="127"/>
      <c r="K1221" s="61">
        <v>3</v>
      </c>
      <c r="L1221" t="s">
        <v>154</v>
      </c>
    </row>
    <row r="1222" spans="1:13" outlineLevel="1" x14ac:dyDescent="0.25">
      <c r="A1222" s="52">
        <f t="shared" si="103"/>
        <v>52</v>
      </c>
      <c r="B1222" s="52" t="str">
        <f t="shared" si="106"/>
        <v/>
      </c>
      <c r="C1222" s="58">
        <f t="shared" si="104"/>
        <v>4</v>
      </c>
      <c r="D1222" s="58" t="str">
        <f t="shared" si="105"/>
        <v>D</v>
      </c>
      <c r="E1222" s="127">
        <v>11</v>
      </c>
      <c r="F1222" s="127">
        <v>41</v>
      </c>
      <c r="G1222" s="127"/>
      <c r="H1222" s="127">
        <v>36</v>
      </c>
      <c r="I1222" s="127">
        <v>32</v>
      </c>
      <c r="J1222" s="127"/>
      <c r="K1222" s="61">
        <v>4</v>
      </c>
      <c r="L1222" t="s">
        <v>154</v>
      </c>
    </row>
    <row r="1223" spans="1:13" outlineLevel="1" x14ac:dyDescent="0.25">
      <c r="A1223" s="52">
        <f t="shared" si="103"/>
        <v>52</v>
      </c>
      <c r="B1223" s="52" t="str">
        <f t="shared" si="106"/>
        <v/>
      </c>
      <c r="C1223" s="58">
        <f t="shared" si="104"/>
        <v>5</v>
      </c>
      <c r="D1223" s="58" t="str">
        <f t="shared" si="105"/>
        <v>D</v>
      </c>
      <c r="E1223" s="127">
        <v>17</v>
      </c>
      <c r="F1223" s="127">
        <v>30</v>
      </c>
      <c r="G1223" s="127">
        <v>49</v>
      </c>
      <c r="H1223" s="127">
        <v>23</v>
      </c>
      <c r="I1223" s="127">
        <v>19</v>
      </c>
      <c r="J1223" s="127">
        <v>16</v>
      </c>
      <c r="K1223" s="61">
        <v>5</v>
      </c>
      <c r="L1223" t="s">
        <v>154</v>
      </c>
    </row>
    <row r="1224" spans="1:13" outlineLevel="1" x14ac:dyDescent="0.25">
      <c r="A1224" s="52">
        <f t="shared" si="103"/>
        <v>52</v>
      </c>
      <c r="B1224" s="52" t="str">
        <f t="shared" si="106"/>
        <v/>
      </c>
      <c r="C1224" s="58">
        <f t="shared" si="104"/>
        <v>6</v>
      </c>
      <c r="D1224" s="58" t="str">
        <f t="shared" si="105"/>
        <v>D</v>
      </c>
      <c r="E1224" s="127">
        <v>37</v>
      </c>
      <c r="F1224" s="127">
        <v>44</v>
      </c>
      <c r="G1224" s="127"/>
      <c r="H1224" s="127">
        <v>21</v>
      </c>
      <c r="I1224" s="127">
        <v>34</v>
      </c>
      <c r="J1224" s="127"/>
      <c r="K1224" s="61">
        <v>6</v>
      </c>
      <c r="L1224" t="s">
        <v>154</v>
      </c>
    </row>
    <row r="1225" spans="1:13" outlineLevel="1" x14ac:dyDescent="0.25">
      <c r="A1225" s="52">
        <f t="shared" si="103"/>
        <v>52</v>
      </c>
      <c r="B1225" s="52" t="str">
        <f t="shared" si="106"/>
        <v/>
      </c>
      <c r="C1225" s="58">
        <f t="shared" si="104"/>
        <v>7</v>
      </c>
      <c r="D1225" s="58" t="str">
        <f t="shared" si="105"/>
        <v>D</v>
      </c>
      <c r="E1225" s="127">
        <v>25</v>
      </c>
      <c r="F1225" s="127">
        <v>39</v>
      </c>
      <c r="G1225" s="127">
        <v>2</v>
      </c>
      <c r="H1225" s="127">
        <v>31</v>
      </c>
      <c r="I1225" s="127">
        <v>33</v>
      </c>
      <c r="J1225" s="127">
        <v>8</v>
      </c>
      <c r="K1225" s="61">
        <v>7</v>
      </c>
      <c r="L1225" t="s">
        <v>154</v>
      </c>
    </row>
    <row r="1226" spans="1:13" outlineLevel="1" x14ac:dyDescent="0.25">
      <c r="A1226" s="52">
        <f t="shared" si="103"/>
        <v>52</v>
      </c>
      <c r="B1226" s="52" t="str">
        <f t="shared" si="106"/>
        <v/>
      </c>
      <c r="C1226" s="58">
        <f t="shared" si="104"/>
        <v>8</v>
      </c>
      <c r="D1226" s="58" t="str">
        <f t="shared" si="105"/>
        <v>D</v>
      </c>
      <c r="E1226" s="127">
        <v>29</v>
      </c>
      <c r="F1226" s="127">
        <v>42</v>
      </c>
      <c r="G1226" s="127">
        <v>6</v>
      </c>
      <c r="H1226" s="127">
        <v>35</v>
      </c>
      <c r="I1226" s="127">
        <v>48</v>
      </c>
      <c r="J1226" s="127">
        <v>12</v>
      </c>
      <c r="K1226" s="61">
        <v>8</v>
      </c>
      <c r="L1226" t="s">
        <v>154</v>
      </c>
    </row>
    <row r="1227" spans="1:13" outlineLevel="1" x14ac:dyDescent="0.25">
      <c r="A1227" s="52">
        <f t="shared" si="103"/>
        <v>52</v>
      </c>
      <c r="B1227" s="52" t="str">
        <f t="shared" si="106"/>
        <v/>
      </c>
      <c r="C1227" s="58">
        <f t="shared" si="104"/>
        <v>9</v>
      </c>
      <c r="D1227" s="58" t="str">
        <f t="shared" si="105"/>
        <v>D</v>
      </c>
      <c r="E1227" s="127">
        <v>45</v>
      </c>
      <c r="F1227" s="127">
        <v>46</v>
      </c>
      <c r="G1227" s="127"/>
      <c r="H1227" s="127">
        <v>38</v>
      </c>
      <c r="I1227" s="127">
        <v>52</v>
      </c>
      <c r="J1227" s="127"/>
      <c r="K1227" s="61">
        <v>9</v>
      </c>
      <c r="L1227" t="s">
        <v>154</v>
      </c>
    </row>
    <row r="1228" spans="1:13" ht="15.75" outlineLevel="1" thickBot="1" x14ac:dyDescent="0.3">
      <c r="A1228" s="52">
        <f t="shared" si="103"/>
        <v>52</v>
      </c>
      <c r="B1228" s="52" t="str">
        <f t="shared" si="106"/>
        <v/>
      </c>
      <c r="C1228" s="58">
        <f t="shared" si="104"/>
        <v>10</v>
      </c>
      <c r="D1228" s="58" t="str">
        <f t="shared" si="105"/>
        <v>D</v>
      </c>
      <c r="E1228" s="127">
        <v>27</v>
      </c>
      <c r="F1228" s="127">
        <v>50</v>
      </c>
      <c r="G1228" s="127">
        <v>10</v>
      </c>
      <c r="H1228" s="127">
        <v>4</v>
      </c>
      <c r="I1228" s="127">
        <v>43</v>
      </c>
      <c r="J1228" s="127">
        <v>28</v>
      </c>
      <c r="K1228" s="61">
        <v>10</v>
      </c>
      <c r="L1228" t="s">
        <v>154</v>
      </c>
    </row>
    <row r="1229" spans="1:13" ht="15.75" outlineLevel="1" thickTop="1" x14ac:dyDescent="0.25">
      <c r="A1229" s="64">
        <v>53</v>
      </c>
      <c r="B1229" s="64" t="str">
        <f t="shared" si="106"/>
        <v/>
      </c>
      <c r="C1229" s="62">
        <f t="shared" si="104"/>
        <v>1</v>
      </c>
      <c r="D1229" s="62" t="str">
        <f t="shared" si="105"/>
        <v>A</v>
      </c>
      <c r="E1229" s="63">
        <v>1</v>
      </c>
      <c r="F1229" s="63">
        <v>2</v>
      </c>
      <c r="G1229" s="63">
        <v>53</v>
      </c>
      <c r="H1229" s="63">
        <v>3</v>
      </c>
      <c r="I1229" s="63">
        <v>4</v>
      </c>
      <c r="J1229" s="63">
        <v>45</v>
      </c>
      <c r="K1229" s="61">
        <v>1</v>
      </c>
      <c r="L1229" t="s">
        <v>151</v>
      </c>
      <c r="M1229" s="186" t="s">
        <v>281</v>
      </c>
    </row>
    <row r="1230" spans="1:13" outlineLevel="1" x14ac:dyDescent="0.25">
      <c r="A1230" s="64">
        <f t="shared" ref="A1230:A1293" si="107">A1229</f>
        <v>53</v>
      </c>
      <c r="B1230" s="64" t="str">
        <f t="shared" si="106"/>
        <v/>
      </c>
      <c r="C1230" s="62">
        <f t="shared" si="104"/>
        <v>2</v>
      </c>
      <c r="D1230" s="62" t="str">
        <f t="shared" si="105"/>
        <v>A</v>
      </c>
      <c r="E1230" s="63">
        <v>5</v>
      </c>
      <c r="F1230" s="63">
        <v>6</v>
      </c>
      <c r="G1230" s="63">
        <v>41</v>
      </c>
      <c r="H1230" s="63">
        <v>7</v>
      </c>
      <c r="I1230" s="63">
        <v>8</v>
      </c>
      <c r="J1230" s="63">
        <v>46</v>
      </c>
      <c r="K1230" s="61">
        <v>2</v>
      </c>
      <c r="L1230" t="s">
        <v>151</v>
      </c>
    </row>
    <row r="1231" spans="1:13" outlineLevel="1" x14ac:dyDescent="0.25">
      <c r="A1231" s="64">
        <f t="shared" si="107"/>
        <v>53</v>
      </c>
      <c r="B1231" s="64" t="str">
        <f t="shared" si="106"/>
        <v/>
      </c>
      <c r="C1231" s="62">
        <f t="shared" si="104"/>
        <v>3</v>
      </c>
      <c r="D1231" s="62" t="str">
        <f t="shared" si="105"/>
        <v>A</v>
      </c>
      <c r="E1231" s="63">
        <v>9</v>
      </c>
      <c r="F1231" s="63">
        <v>10</v>
      </c>
      <c r="G1231" s="63">
        <v>42</v>
      </c>
      <c r="H1231" s="63">
        <v>11</v>
      </c>
      <c r="I1231" s="63">
        <v>12</v>
      </c>
      <c r="J1231" s="63"/>
      <c r="K1231" s="61">
        <v>3</v>
      </c>
      <c r="L1231" t="s">
        <v>151</v>
      </c>
    </row>
    <row r="1232" spans="1:13" outlineLevel="1" x14ac:dyDescent="0.25">
      <c r="A1232" s="64">
        <f t="shared" si="107"/>
        <v>53</v>
      </c>
      <c r="B1232" s="64" t="str">
        <f t="shared" si="106"/>
        <v/>
      </c>
      <c r="C1232" s="62">
        <f t="shared" si="104"/>
        <v>4</v>
      </c>
      <c r="D1232" s="62" t="str">
        <f t="shared" si="105"/>
        <v>A</v>
      </c>
      <c r="E1232" s="63">
        <v>13</v>
      </c>
      <c r="F1232" s="63">
        <v>14</v>
      </c>
      <c r="G1232" s="63"/>
      <c r="H1232" s="63">
        <v>15</v>
      </c>
      <c r="I1232" s="63">
        <v>16</v>
      </c>
      <c r="J1232" s="63"/>
      <c r="K1232" s="61">
        <v>4</v>
      </c>
      <c r="L1232" t="s">
        <v>151</v>
      </c>
    </row>
    <row r="1233" spans="1:12" outlineLevel="1" x14ac:dyDescent="0.25">
      <c r="A1233" s="64">
        <f t="shared" si="107"/>
        <v>53</v>
      </c>
      <c r="B1233" s="64" t="str">
        <f t="shared" si="106"/>
        <v/>
      </c>
      <c r="C1233" s="62">
        <f t="shared" si="104"/>
        <v>5</v>
      </c>
      <c r="D1233" s="62" t="str">
        <f t="shared" si="105"/>
        <v>A</v>
      </c>
      <c r="E1233" s="63">
        <v>17</v>
      </c>
      <c r="F1233" s="63">
        <v>18</v>
      </c>
      <c r="G1233" s="63">
        <v>49</v>
      </c>
      <c r="H1233" s="63">
        <v>19</v>
      </c>
      <c r="I1233" s="63">
        <v>20</v>
      </c>
      <c r="J1233" s="63">
        <v>50</v>
      </c>
      <c r="K1233" s="61">
        <v>5</v>
      </c>
      <c r="L1233" t="s">
        <v>151</v>
      </c>
    </row>
    <row r="1234" spans="1:12" outlineLevel="1" x14ac:dyDescent="0.25">
      <c r="A1234" s="64">
        <f t="shared" si="107"/>
        <v>53</v>
      </c>
      <c r="B1234" s="64" t="str">
        <f t="shared" si="106"/>
        <v/>
      </c>
      <c r="C1234" s="62">
        <f t="shared" si="104"/>
        <v>6</v>
      </c>
      <c r="D1234" s="62" t="str">
        <f t="shared" si="105"/>
        <v>A</v>
      </c>
      <c r="E1234" s="63">
        <v>21</v>
      </c>
      <c r="F1234" s="63">
        <v>22</v>
      </c>
      <c r="G1234" s="63"/>
      <c r="H1234" s="63">
        <v>23</v>
      </c>
      <c r="I1234" s="63">
        <v>24</v>
      </c>
      <c r="J1234" s="63"/>
      <c r="K1234" s="61">
        <v>6</v>
      </c>
      <c r="L1234" t="s">
        <v>151</v>
      </c>
    </row>
    <row r="1235" spans="1:12" outlineLevel="1" x14ac:dyDescent="0.25">
      <c r="A1235" s="64">
        <f t="shared" si="107"/>
        <v>53</v>
      </c>
      <c r="B1235" s="64" t="str">
        <f t="shared" si="106"/>
        <v/>
      </c>
      <c r="C1235" s="62">
        <f t="shared" si="104"/>
        <v>7</v>
      </c>
      <c r="D1235" s="62" t="str">
        <f t="shared" si="105"/>
        <v>A</v>
      </c>
      <c r="E1235" s="63">
        <v>25</v>
      </c>
      <c r="F1235" s="63">
        <v>26</v>
      </c>
      <c r="G1235" s="63">
        <v>47</v>
      </c>
      <c r="H1235" s="63">
        <v>27</v>
      </c>
      <c r="I1235" s="63">
        <v>28</v>
      </c>
      <c r="J1235" s="63">
        <v>48</v>
      </c>
      <c r="K1235" s="61">
        <v>7</v>
      </c>
      <c r="L1235" t="s">
        <v>151</v>
      </c>
    </row>
    <row r="1236" spans="1:12" outlineLevel="1" x14ac:dyDescent="0.25">
      <c r="A1236" s="64">
        <f t="shared" si="107"/>
        <v>53</v>
      </c>
      <c r="B1236" s="64" t="str">
        <f t="shared" si="106"/>
        <v/>
      </c>
      <c r="C1236" s="62">
        <f t="shared" si="104"/>
        <v>8</v>
      </c>
      <c r="D1236" s="62" t="str">
        <f t="shared" si="105"/>
        <v>A</v>
      </c>
      <c r="E1236" s="63">
        <v>29</v>
      </c>
      <c r="F1236" s="63">
        <v>30</v>
      </c>
      <c r="G1236" s="63">
        <v>43</v>
      </c>
      <c r="H1236" s="63">
        <v>31</v>
      </c>
      <c r="I1236" s="63">
        <v>32</v>
      </c>
      <c r="J1236" s="63">
        <v>44</v>
      </c>
      <c r="K1236" s="61">
        <v>8</v>
      </c>
      <c r="L1236" t="s">
        <v>151</v>
      </c>
    </row>
    <row r="1237" spans="1:12" outlineLevel="1" x14ac:dyDescent="0.25">
      <c r="A1237" s="64">
        <f t="shared" si="107"/>
        <v>53</v>
      </c>
      <c r="B1237" s="64" t="str">
        <f t="shared" si="106"/>
        <v/>
      </c>
      <c r="C1237" s="62">
        <f t="shared" si="104"/>
        <v>9</v>
      </c>
      <c r="D1237" s="62" t="str">
        <f t="shared" si="105"/>
        <v>A</v>
      </c>
      <c r="E1237" s="63">
        <v>33</v>
      </c>
      <c r="F1237" s="63">
        <v>34</v>
      </c>
      <c r="G1237" s="63"/>
      <c r="H1237" s="63">
        <v>35</v>
      </c>
      <c r="I1237" s="63">
        <v>36</v>
      </c>
      <c r="J1237" s="63"/>
      <c r="K1237" s="61">
        <v>9</v>
      </c>
      <c r="L1237" t="s">
        <v>151</v>
      </c>
    </row>
    <row r="1238" spans="1:12" outlineLevel="1" x14ac:dyDescent="0.25">
      <c r="A1238" s="64">
        <f t="shared" si="107"/>
        <v>53</v>
      </c>
      <c r="B1238" s="64" t="str">
        <f t="shared" si="106"/>
        <v/>
      </c>
      <c r="C1238" s="62">
        <f t="shared" si="104"/>
        <v>10</v>
      </c>
      <c r="D1238" s="62" t="str">
        <f t="shared" si="105"/>
        <v>A</v>
      </c>
      <c r="E1238" s="63">
        <v>37</v>
      </c>
      <c r="F1238" s="63">
        <v>38</v>
      </c>
      <c r="G1238" s="63">
        <v>51</v>
      </c>
      <c r="H1238" s="63">
        <v>39</v>
      </c>
      <c r="I1238" s="63">
        <v>40</v>
      </c>
      <c r="J1238" s="63">
        <v>52</v>
      </c>
      <c r="K1238" s="61">
        <v>10</v>
      </c>
      <c r="L1238" t="s">
        <v>151</v>
      </c>
    </row>
    <row r="1239" spans="1:12" outlineLevel="1" x14ac:dyDescent="0.25">
      <c r="A1239" s="64">
        <f t="shared" si="107"/>
        <v>53</v>
      </c>
      <c r="B1239" s="64" t="str">
        <f t="shared" si="106"/>
        <v/>
      </c>
      <c r="C1239" s="62">
        <f t="shared" si="104"/>
        <v>1</v>
      </c>
      <c r="D1239" s="62" t="str">
        <f t="shared" si="105"/>
        <v>B</v>
      </c>
      <c r="E1239" s="63">
        <v>13</v>
      </c>
      <c r="F1239" s="63">
        <v>34</v>
      </c>
      <c r="G1239" s="63">
        <v>50</v>
      </c>
      <c r="H1239" s="63">
        <v>39</v>
      </c>
      <c r="I1239" s="63">
        <v>44</v>
      </c>
      <c r="J1239" s="63">
        <v>51</v>
      </c>
      <c r="K1239" s="61">
        <v>1</v>
      </c>
      <c r="L1239" t="s">
        <v>152</v>
      </c>
    </row>
    <row r="1240" spans="1:12" outlineLevel="1" x14ac:dyDescent="0.25">
      <c r="A1240" s="64">
        <f t="shared" si="107"/>
        <v>53</v>
      </c>
      <c r="B1240" s="64" t="str">
        <f t="shared" si="106"/>
        <v/>
      </c>
      <c r="C1240" s="62">
        <f t="shared" si="104"/>
        <v>2</v>
      </c>
      <c r="D1240" s="62" t="str">
        <f t="shared" si="105"/>
        <v>B</v>
      </c>
      <c r="E1240" s="63">
        <v>21</v>
      </c>
      <c r="F1240" s="63">
        <v>10</v>
      </c>
      <c r="G1240" s="63">
        <v>4</v>
      </c>
      <c r="H1240" s="63">
        <v>15</v>
      </c>
      <c r="I1240" s="63">
        <v>20</v>
      </c>
      <c r="J1240" s="63">
        <v>53</v>
      </c>
      <c r="K1240" s="61">
        <v>2</v>
      </c>
      <c r="L1240" t="s">
        <v>152</v>
      </c>
    </row>
    <row r="1241" spans="1:12" outlineLevel="1" x14ac:dyDescent="0.25">
      <c r="A1241" s="64">
        <f t="shared" si="107"/>
        <v>53</v>
      </c>
      <c r="B1241" s="64" t="str">
        <f t="shared" si="106"/>
        <v/>
      </c>
      <c r="C1241" s="62">
        <f t="shared" si="104"/>
        <v>3</v>
      </c>
      <c r="D1241" s="62" t="str">
        <f t="shared" si="105"/>
        <v>B</v>
      </c>
      <c r="E1241" s="63">
        <v>24</v>
      </c>
      <c r="F1241" s="63">
        <v>14</v>
      </c>
      <c r="G1241" s="63">
        <v>45</v>
      </c>
      <c r="H1241" s="63">
        <v>19</v>
      </c>
      <c r="I1241" s="63">
        <v>9</v>
      </c>
      <c r="J1241" s="63"/>
      <c r="K1241" s="61">
        <v>3</v>
      </c>
      <c r="L1241" t="s">
        <v>152</v>
      </c>
    </row>
    <row r="1242" spans="1:12" outlineLevel="1" x14ac:dyDescent="0.25">
      <c r="A1242" s="64">
        <f t="shared" si="107"/>
        <v>53</v>
      </c>
      <c r="B1242" s="64" t="str">
        <f t="shared" si="106"/>
        <v/>
      </c>
      <c r="C1242" s="62">
        <f t="shared" si="104"/>
        <v>4</v>
      </c>
      <c r="D1242" s="62" t="str">
        <f t="shared" si="105"/>
        <v>B</v>
      </c>
      <c r="E1242" s="63">
        <v>29</v>
      </c>
      <c r="F1242" s="63">
        <v>18</v>
      </c>
      <c r="G1242" s="63"/>
      <c r="H1242" s="63">
        <v>17</v>
      </c>
      <c r="I1242" s="63">
        <v>28</v>
      </c>
      <c r="J1242" s="63"/>
      <c r="K1242" s="61">
        <v>4</v>
      </c>
      <c r="L1242" t="s">
        <v>152</v>
      </c>
    </row>
    <row r="1243" spans="1:12" outlineLevel="1" x14ac:dyDescent="0.25">
      <c r="A1243" s="64">
        <f t="shared" si="107"/>
        <v>53</v>
      </c>
      <c r="B1243" s="64" t="str">
        <f t="shared" si="106"/>
        <v/>
      </c>
      <c r="C1243" s="62">
        <f t="shared" si="104"/>
        <v>5</v>
      </c>
      <c r="D1243" s="62" t="str">
        <f t="shared" si="105"/>
        <v>B</v>
      </c>
      <c r="E1243" s="63">
        <v>23</v>
      </c>
      <c r="F1243" s="63">
        <v>22</v>
      </c>
      <c r="G1243" s="63">
        <v>2</v>
      </c>
      <c r="H1243" s="63">
        <v>27</v>
      </c>
      <c r="I1243" s="63">
        <v>32</v>
      </c>
      <c r="J1243" s="63">
        <v>49</v>
      </c>
      <c r="K1243" s="61">
        <v>5</v>
      </c>
      <c r="L1243" t="s">
        <v>152</v>
      </c>
    </row>
    <row r="1244" spans="1:12" outlineLevel="1" x14ac:dyDescent="0.25">
      <c r="A1244" s="64">
        <f t="shared" si="107"/>
        <v>53</v>
      </c>
      <c r="B1244" s="64" t="str">
        <f t="shared" si="106"/>
        <v/>
      </c>
      <c r="C1244" s="62">
        <f t="shared" si="104"/>
        <v>6</v>
      </c>
      <c r="D1244" s="62" t="str">
        <f t="shared" si="105"/>
        <v>B</v>
      </c>
      <c r="E1244" s="63">
        <v>5</v>
      </c>
      <c r="F1244" s="63">
        <v>26</v>
      </c>
      <c r="G1244" s="63"/>
      <c r="H1244" s="63">
        <v>31</v>
      </c>
      <c r="I1244" s="63">
        <v>1</v>
      </c>
      <c r="J1244" s="63"/>
      <c r="K1244" s="61">
        <v>6</v>
      </c>
      <c r="L1244" t="s">
        <v>152</v>
      </c>
    </row>
    <row r="1245" spans="1:12" outlineLevel="1" x14ac:dyDescent="0.25">
      <c r="A1245" s="64">
        <f t="shared" si="107"/>
        <v>53</v>
      </c>
      <c r="B1245" s="64" t="str">
        <f t="shared" si="106"/>
        <v/>
      </c>
      <c r="C1245" s="62">
        <f t="shared" si="104"/>
        <v>7</v>
      </c>
      <c r="D1245" s="62" t="str">
        <f t="shared" si="105"/>
        <v>B</v>
      </c>
      <c r="E1245" s="63">
        <v>33</v>
      </c>
      <c r="F1245" s="63">
        <v>30</v>
      </c>
      <c r="G1245" s="63">
        <v>41</v>
      </c>
      <c r="H1245" s="63">
        <v>35</v>
      </c>
      <c r="I1245" s="63">
        <v>40</v>
      </c>
      <c r="J1245" s="63">
        <v>46</v>
      </c>
      <c r="K1245" s="61">
        <v>7</v>
      </c>
      <c r="L1245" t="s">
        <v>152</v>
      </c>
    </row>
    <row r="1246" spans="1:12" outlineLevel="1" x14ac:dyDescent="0.25">
      <c r="A1246" s="64">
        <f t="shared" si="107"/>
        <v>53</v>
      </c>
      <c r="B1246" s="64" t="str">
        <f t="shared" si="106"/>
        <v/>
      </c>
      <c r="C1246" s="62">
        <f t="shared" si="104"/>
        <v>8</v>
      </c>
      <c r="D1246" s="62" t="str">
        <f t="shared" si="105"/>
        <v>B</v>
      </c>
      <c r="E1246" s="63">
        <v>36</v>
      </c>
      <c r="F1246" s="63">
        <v>6</v>
      </c>
      <c r="G1246" s="63">
        <v>3</v>
      </c>
      <c r="H1246" s="63">
        <v>11</v>
      </c>
      <c r="I1246" s="63">
        <v>16</v>
      </c>
      <c r="J1246" s="63">
        <v>8</v>
      </c>
      <c r="K1246" s="61">
        <v>8</v>
      </c>
      <c r="L1246" t="s">
        <v>152</v>
      </c>
    </row>
    <row r="1247" spans="1:12" outlineLevel="1" x14ac:dyDescent="0.25">
      <c r="A1247" s="64">
        <f t="shared" si="107"/>
        <v>53</v>
      </c>
      <c r="B1247" s="64" t="str">
        <f t="shared" si="106"/>
        <v/>
      </c>
      <c r="C1247" s="62">
        <f t="shared" si="104"/>
        <v>9</v>
      </c>
      <c r="D1247" s="62" t="str">
        <f t="shared" si="105"/>
        <v>B</v>
      </c>
      <c r="E1247" s="63">
        <v>25</v>
      </c>
      <c r="F1247" s="63">
        <v>38</v>
      </c>
      <c r="G1247" s="63"/>
      <c r="H1247" s="63">
        <v>43</v>
      </c>
      <c r="I1247" s="63">
        <v>48</v>
      </c>
      <c r="J1247" s="63"/>
      <c r="K1247" s="61">
        <v>9</v>
      </c>
      <c r="L1247" t="s">
        <v>152</v>
      </c>
    </row>
    <row r="1248" spans="1:12" outlineLevel="1" x14ac:dyDescent="0.25">
      <c r="A1248" s="64">
        <f t="shared" si="107"/>
        <v>53</v>
      </c>
      <c r="B1248" s="64" t="str">
        <f t="shared" si="106"/>
        <v/>
      </c>
      <c r="C1248" s="62">
        <f t="shared" si="104"/>
        <v>10</v>
      </c>
      <c r="D1248" s="62" t="str">
        <f t="shared" si="105"/>
        <v>B</v>
      </c>
      <c r="E1248" s="63">
        <v>37</v>
      </c>
      <c r="F1248" s="63">
        <v>42</v>
      </c>
      <c r="G1248" s="63">
        <v>7</v>
      </c>
      <c r="H1248" s="63">
        <v>47</v>
      </c>
      <c r="I1248" s="63">
        <v>52</v>
      </c>
      <c r="J1248" s="63">
        <v>12</v>
      </c>
      <c r="K1248" s="61">
        <v>10</v>
      </c>
      <c r="L1248" t="s">
        <v>152</v>
      </c>
    </row>
    <row r="1249" spans="1:12" outlineLevel="1" x14ac:dyDescent="0.25">
      <c r="A1249" s="64">
        <f t="shared" si="107"/>
        <v>53</v>
      </c>
      <c r="B1249" s="64" t="str">
        <f t="shared" si="106"/>
        <v/>
      </c>
      <c r="C1249" s="62">
        <f t="shared" si="104"/>
        <v>1</v>
      </c>
      <c r="D1249" s="62" t="str">
        <f t="shared" si="105"/>
        <v>C</v>
      </c>
      <c r="E1249" s="63">
        <v>17</v>
      </c>
      <c r="F1249" s="63">
        <v>26</v>
      </c>
      <c r="G1249" s="63">
        <v>28</v>
      </c>
      <c r="H1249" s="63">
        <v>24</v>
      </c>
      <c r="I1249" s="63">
        <v>35</v>
      </c>
      <c r="J1249" s="63">
        <v>41</v>
      </c>
      <c r="K1249" s="61">
        <v>1</v>
      </c>
      <c r="L1249" t="s">
        <v>153</v>
      </c>
    </row>
    <row r="1250" spans="1:12" outlineLevel="1" x14ac:dyDescent="0.25">
      <c r="A1250" s="64">
        <f t="shared" si="107"/>
        <v>53</v>
      </c>
      <c r="B1250" s="64" t="str">
        <f t="shared" si="106"/>
        <v/>
      </c>
      <c r="C1250" s="62">
        <f t="shared" si="104"/>
        <v>2</v>
      </c>
      <c r="D1250" s="62" t="str">
        <f t="shared" si="105"/>
        <v>C</v>
      </c>
      <c r="E1250" s="63">
        <v>5</v>
      </c>
      <c r="F1250" s="63">
        <v>14</v>
      </c>
      <c r="G1250" s="63">
        <v>21</v>
      </c>
      <c r="H1250" s="63">
        <v>12</v>
      </c>
      <c r="I1250" s="63">
        <v>23</v>
      </c>
      <c r="J1250" s="63">
        <v>50</v>
      </c>
      <c r="K1250" s="61">
        <v>2</v>
      </c>
      <c r="L1250" t="s">
        <v>153</v>
      </c>
    </row>
    <row r="1251" spans="1:12" outlineLevel="1" x14ac:dyDescent="0.25">
      <c r="A1251" s="64">
        <f t="shared" si="107"/>
        <v>53</v>
      </c>
      <c r="B1251" s="64" t="str">
        <f t="shared" si="106"/>
        <v/>
      </c>
      <c r="C1251" s="62">
        <f t="shared" si="104"/>
        <v>3</v>
      </c>
      <c r="D1251" s="62" t="str">
        <f t="shared" si="105"/>
        <v>C</v>
      </c>
      <c r="E1251" s="63">
        <v>9</v>
      </c>
      <c r="F1251" s="63">
        <v>18</v>
      </c>
      <c r="G1251" s="63">
        <v>45</v>
      </c>
      <c r="H1251" s="63">
        <v>32</v>
      </c>
      <c r="I1251" s="63">
        <v>27</v>
      </c>
      <c r="J1251" s="63"/>
      <c r="K1251" s="61">
        <v>3</v>
      </c>
      <c r="L1251" t="s">
        <v>153</v>
      </c>
    </row>
    <row r="1252" spans="1:12" outlineLevel="1" x14ac:dyDescent="0.25">
      <c r="A1252" s="64">
        <f t="shared" si="107"/>
        <v>53</v>
      </c>
      <c r="B1252" s="64" t="str">
        <f t="shared" si="106"/>
        <v/>
      </c>
      <c r="C1252" s="62">
        <f t="shared" si="104"/>
        <v>4</v>
      </c>
      <c r="D1252" s="62" t="str">
        <f t="shared" si="105"/>
        <v>C</v>
      </c>
      <c r="E1252" s="63">
        <v>10</v>
      </c>
      <c r="F1252" s="63">
        <v>37</v>
      </c>
      <c r="G1252" s="63"/>
      <c r="H1252" s="63">
        <v>20</v>
      </c>
      <c r="I1252" s="63">
        <v>7</v>
      </c>
      <c r="J1252" s="63"/>
      <c r="K1252" s="61">
        <v>4</v>
      </c>
      <c r="L1252" t="s">
        <v>153</v>
      </c>
    </row>
    <row r="1253" spans="1:12" outlineLevel="1" x14ac:dyDescent="0.25">
      <c r="A1253" s="64">
        <f t="shared" si="107"/>
        <v>53</v>
      </c>
      <c r="B1253" s="64" t="str">
        <f t="shared" si="106"/>
        <v/>
      </c>
      <c r="C1253" s="62">
        <f t="shared" si="104"/>
        <v>5</v>
      </c>
      <c r="D1253" s="62" t="str">
        <f t="shared" si="105"/>
        <v>C</v>
      </c>
      <c r="E1253" s="63">
        <v>1</v>
      </c>
      <c r="F1253" s="63">
        <v>13</v>
      </c>
      <c r="G1253" s="63">
        <v>6</v>
      </c>
      <c r="H1253" s="63">
        <v>33</v>
      </c>
      <c r="I1253" s="63">
        <v>19</v>
      </c>
      <c r="J1253" s="63">
        <v>49</v>
      </c>
      <c r="K1253" s="61">
        <v>5</v>
      </c>
      <c r="L1253" t="s">
        <v>153</v>
      </c>
    </row>
    <row r="1254" spans="1:12" outlineLevel="1" x14ac:dyDescent="0.25">
      <c r="A1254" s="64">
        <f t="shared" si="107"/>
        <v>53</v>
      </c>
      <c r="B1254" s="64" t="str">
        <f t="shared" si="106"/>
        <v/>
      </c>
      <c r="C1254" s="62">
        <f t="shared" ref="C1254:C1317" si="108">K1254</f>
        <v>6</v>
      </c>
      <c r="D1254" s="62" t="str">
        <f t="shared" ref="D1254:D1317" si="109">IF(C1254="","",L1254)</f>
        <v>C</v>
      </c>
      <c r="E1254" s="63">
        <v>2</v>
      </c>
      <c r="F1254" s="63">
        <v>53</v>
      </c>
      <c r="G1254" s="63"/>
      <c r="H1254" s="63">
        <v>30</v>
      </c>
      <c r="I1254" s="63">
        <v>39</v>
      </c>
      <c r="J1254" s="63"/>
      <c r="K1254" s="61">
        <v>6</v>
      </c>
      <c r="L1254" t="s">
        <v>153</v>
      </c>
    </row>
    <row r="1255" spans="1:12" outlineLevel="1" x14ac:dyDescent="0.25">
      <c r="A1255" s="64">
        <f t="shared" si="107"/>
        <v>53</v>
      </c>
      <c r="B1255" s="64" t="str">
        <f t="shared" si="106"/>
        <v/>
      </c>
      <c r="C1255" s="62">
        <f t="shared" si="108"/>
        <v>7</v>
      </c>
      <c r="D1255" s="62" t="str">
        <f t="shared" si="109"/>
        <v>C</v>
      </c>
      <c r="E1255" s="63">
        <v>25</v>
      </c>
      <c r="F1255" s="63">
        <v>34</v>
      </c>
      <c r="G1255" s="63">
        <v>31</v>
      </c>
      <c r="H1255" s="63">
        <v>16</v>
      </c>
      <c r="I1255" s="63">
        <v>43</v>
      </c>
      <c r="J1255" s="63">
        <v>48</v>
      </c>
      <c r="K1255" s="61">
        <v>7</v>
      </c>
      <c r="L1255" t="s">
        <v>153</v>
      </c>
    </row>
    <row r="1256" spans="1:12" outlineLevel="1" x14ac:dyDescent="0.25">
      <c r="A1256" s="64">
        <f t="shared" si="107"/>
        <v>53</v>
      </c>
      <c r="B1256" s="64" t="str">
        <f t="shared" si="106"/>
        <v/>
      </c>
      <c r="C1256" s="62">
        <f t="shared" si="108"/>
        <v>8</v>
      </c>
      <c r="D1256" s="62" t="str">
        <f t="shared" si="109"/>
        <v>C</v>
      </c>
      <c r="E1256" s="63">
        <v>29</v>
      </c>
      <c r="F1256" s="63">
        <v>38</v>
      </c>
      <c r="G1256" s="63">
        <v>11</v>
      </c>
      <c r="H1256" s="63">
        <v>36</v>
      </c>
      <c r="I1256" s="63">
        <v>47</v>
      </c>
      <c r="J1256" s="63">
        <v>52</v>
      </c>
      <c r="K1256" s="61">
        <v>8</v>
      </c>
      <c r="L1256" t="s">
        <v>153</v>
      </c>
    </row>
    <row r="1257" spans="1:12" outlineLevel="1" x14ac:dyDescent="0.25">
      <c r="A1257" s="64">
        <f t="shared" si="107"/>
        <v>53</v>
      </c>
      <c r="B1257" s="64" t="str">
        <f t="shared" si="106"/>
        <v/>
      </c>
      <c r="C1257" s="62">
        <f t="shared" si="108"/>
        <v>9</v>
      </c>
      <c r="D1257" s="62" t="str">
        <f t="shared" si="109"/>
        <v>C</v>
      </c>
      <c r="E1257" s="63">
        <v>8</v>
      </c>
      <c r="F1257" s="63">
        <v>42</v>
      </c>
      <c r="G1257" s="63"/>
      <c r="H1257" s="63">
        <v>40</v>
      </c>
      <c r="I1257" s="63">
        <v>51</v>
      </c>
      <c r="J1257" s="63"/>
      <c r="K1257" s="61">
        <v>9</v>
      </c>
      <c r="L1257" t="s">
        <v>153</v>
      </c>
    </row>
    <row r="1258" spans="1:12" outlineLevel="1" x14ac:dyDescent="0.25">
      <c r="A1258" s="64">
        <f t="shared" si="107"/>
        <v>53</v>
      </c>
      <c r="B1258" s="64" t="str">
        <f t="shared" si="106"/>
        <v/>
      </c>
      <c r="C1258" s="62">
        <f t="shared" si="108"/>
        <v>10</v>
      </c>
      <c r="D1258" s="62" t="str">
        <f t="shared" si="109"/>
        <v>C</v>
      </c>
      <c r="E1258" s="63">
        <v>22</v>
      </c>
      <c r="F1258" s="63">
        <v>46</v>
      </c>
      <c r="G1258" s="63">
        <v>4</v>
      </c>
      <c r="H1258" s="63">
        <v>3</v>
      </c>
      <c r="I1258" s="63">
        <v>44</v>
      </c>
      <c r="J1258" s="63">
        <v>15</v>
      </c>
      <c r="K1258" s="61">
        <v>10</v>
      </c>
      <c r="L1258" t="s">
        <v>153</v>
      </c>
    </row>
    <row r="1259" spans="1:12" outlineLevel="1" x14ac:dyDescent="0.25">
      <c r="A1259" s="64">
        <f t="shared" si="107"/>
        <v>53</v>
      </c>
      <c r="B1259" s="64" t="str">
        <f t="shared" si="106"/>
        <v/>
      </c>
      <c r="C1259" s="62">
        <f t="shared" si="108"/>
        <v>1</v>
      </c>
      <c r="D1259" s="62" t="str">
        <f t="shared" si="109"/>
        <v>D</v>
      </c>
      <c r="E1259" s="63">
        <v>27</v>
      </c>
      <c r="F1259" s="63">
        <v>40</v>
      </c>
      <c r="G1259" s="63">
        <v>48</v>
      </c>
      <c r="H1259" s="63">
        <v>12</v>
      </c>
      <c r="I1259" s="63">
        <v>51</v>
      </c>
      <c r="J1259" s="63">
        <v>8</v>
      </c>
      <c r="K1259" s="61">
        <v>1</v>
      </c>
      <c r="L1259" t="s">
        <v>154</v>
      </c>
    </row>
    <row r="1260" spans="1:12" outlineLevel="1" x14ac:dyDescent="0.25">
      <c r="A1260" s="64">
        <f t="shared" si="107"/>
        <v>53</v>
      </c>
      <c r="B1260" s="64" t="str">
        <f t="shared" si="106"/>
        <v/>
      </c>
      <c r="C1260" s="62">
        <f t="shared" si="108"/>
        <v>2</v>
      </c>
      <c r="D1260" s="62" t="str">
        <f t="shared" si="109"/>
        <v>D</v>
      </c>
      <c r="E1260" s="63">
        <v>5</v>
      </c>
      <c r="F1260" s="63">
        <v>18</v>
      </c>
      <c r="G1260" s="63">
        <v>2</v>
      </c>
      <c r="H1260" s="63">
        <v>11</v>
      </c>
      <c r="I1260" s="63">
        <v>24</v>
      </c>
      <c r="J1260" s="63">
        <v>7</v>
      </c>
      <c r="K1260" s="61">
        <v>2</v>
      </c>
      <c r="L1260" t="s">
        <v>154</v>
      </c>
    </row>
    <row r="1261" spans="1:12" outlineLevel="1" x14ac:dyDescent="0.25">
      <c r="A1261" s="64">
        <f t="shared" si="107"/>
        <v>53</v>
      </c>
      <c r="B1261" s="64" t="str">
        <f t="shared" si="106"/>
        <v/>
      </c>
      <c r="C1261" s="62">
        <f t="shared" si="108"/>
        <v>3</v>
      </c>
      <c r="D1261" s="62" t="str">
        <f t="shared" si="109"/>
        <v>D</v>
      </c>
      <c r="E1261" s="63">
        <v>15</v>
      </c>
      <c r="F1261" s="63">
        <v>28</v>
      </c>
      <c r="G1261" s="63">
        <v>1</v>
      </c>
      <c r="H1261" s="63">
        <v>9</v>
      </c>
      <c r="I1261" s="63">
        <v>50</v>
      </c>
      <c r="J1261" s="63"/>
      <c r="K1261" s="61">
        <v>3</v>
      </c>
      <c r="L1261" t="s">
        <v>154</v>
      </c>
    </row>
    <row r="1262" spans="1:12" outlineLevel="1" x14ac:dyDescent="0.25">
      <c r="A1262" s="64">
        <f t="shared" si="107"/>
        <v>53</v>
      </c>
      <c r="B1262" s="64" t="str">
        <f t="shared" si="106"/>
        <v/>
      </c>
      <c r="C1262" s="62">
        <f t="shared" si="108"/>
        <v>4</v>
      </c>
      <c r="D1262" s="62" t="str">
        <f t="shared" si="109"/>
        <v>D</v>
      </c>
      <c r="E1262" s="63">
        <v>44</v>
      </c>
      <c r="F1262" s="63">
        <v>4</v>
      </c>
      <c r="G1262" s="63"/>
      <c r="H1262" s="63">
        <v>19</v>
      </c>
      <c r="I1262" s="63">
        <v>47</v>
      </c>
      <c r="J1262" s="63"/>
      <c r="K1262" s="61">
        <v>4</v>
      </c>
      <c r="L1262" t="s">
        <v>154</v>
      </c>
    </row>
    <row r="1263" spans="1:12" outlineLevel="1" x14ac:dyDescent="0.25">
      <c r="A1263" s="64">
        <f t="shared" si="107"/>
        <v>53</v>
      </c>
      <c r="B1263" s="64" t="str">
        <f t="shared" si="106"/>
        <v/>
      </c>
      <c r="C1263" s="62">
        <f t="shared" si="108"/>
        <v>5</v>
      </c>
      <c r="D1263" s="62" t="str">
        <f t="shared" si="109"/>
        <v>D</v>
      </c>
      <c r="E1263" s="63">
        <v>17</v>
      </c>
      <c r="F1263" s="63">
        <v>30</v>
      </c>
      <c r="G1263" s="63">
        <v>10</v>
      </c>
      <c r="H1263" s="63">
        <v>23</v>
      </c>
      <c r="I1263" s="63">
        <v>36</v>
      </c>
      <c r="J1263" s="63">
        <v>39</v>
      </c>
      <c r="K1263" s="61">
        <v>5</v>
      </c>
      <c r="L1263" t="s">
        <v>154</v>
      </c>
    </row>
    <row r="1264" spans="1:12" outlineLevel="1" x14ac:dyDescent="0.25">
      <c r="A1264" s="64">
        <f t="shared" si="107"/>
        <v>53</v>
      </c>
      <c r="B1264" s="64" t="str">
        <f t="shared" si="106"/>
        <v/>
      </c>
      <c r="C1264" s="62">
        <f t="shared" si="108"/>
        <v>6</v>
      </c>
      <c r="D1264" s="62" t="str">
        <f t="shared" si="109"/>
        <v>D</v>
      </c>
      <c r="E1264" s="63">
        <v>6</v>
      </c>
      <c r="F1264" s="63">
        <v>45</v>
      </c>
      <c r="G1264" s="63"/>
      <c r="H1264" s="63">
        <v>21</v>
      </c>
      <c r="I1264" s="63">
        <v>41</v>
      </c>
      <c r="J1264" s="63"/>
      <c r="K1264" s="61">
        <v>6</v>
      </c>
      <c r="L1264" t="s">
        <v>154</v>
      </c>
    </row>
    <row r="1265" spans="1:13" outlineLevel="1" x14ac:dyDescent="0.25">
      <c r="A1265" s="64">
        <f t="shared" si="107"/>
        <v>53</v>
      </c>
      <c r="B1265" s="64" t="str">
        <f t="shared" si="106"/>
        <v/>
      </c>
      <c r="C1265" s="62">
        <f t="shared" si="108"/>
        <v>7</v>
      </c>
      <c r="D1265" s="62" t="str">
        <f t="shared" si="109"/>
        <v>D</v>
      </c>
      <c r="E1265" s="63">
        <v>25</v>
      </c>
      <c r="F1265" s="63">
        <v>38</v>
      </c>
      <c r="G1265" s="63">
        <v>33</v>
      </c>
      <c r="H1265" s="63">
        <v>31</v>
      </c>
      <c r="I1265" s="63">
        <v>13</v>
      </c>
      <c r="J1265" s="63">
        <v>32</v>
      </c>
      <c r="K1265" s="61">
        <v>7</v>
      </c>
      <c r="L1265" t="s">
        <v>154</v>
      </c>
    </row>
    <row r="1266" spans="1:13" outlineLevel="1" x14ac:dyDescent="0.25">
      <c r="A1266" s="64">
        <f t="shared" si="107"/>
        <v>53</v>
      </c>
      <c r="B1266" s="64" t="str">
        <f t="shared" si="106"/>
        <v/>
      </c>
      <c r="C1266" s="62">
        <f t="shared" si="108"/>
        <v>8</v>
      </c>
      <c r="D1266" s="62" t="str">
        <f t="shared" si="109"/>
        <v>D</v>
      </c>
      <c r="E1266" s="63">
        <v>29</v>
      </c>
      <c r="F1266" s="63">
        <v>42</v>
      </c>
      <c r="G1266" s="63">
        <v>14</v>
      </c>
      <c r="H1266" s="63">
        <v>35</v>
      </c>
      <c r="I1266" s="63">
        <v>53</v>
      </c>
      <c r="J1266" s="63">
        <v>20</v>
      </c>
      <c r="K1266" s="61">
        <v>8</v>
      </c>
      <c r="L1266" t="s">
        <v>154</v>
      </c>
    </row>
    <row r="1267" spans="1:13" outlineLevel="1" x14ac:dyDescent="0.25">
      <c r="A1267" s="64">
        <f t="shared" si="107"/>
        <v>53</v>
      </c>
      <c r="B1267" s="64" t="str">
        <f t="shared" si="106"/>
        <v/>
      </c>
      <c r="C1267" s="62">
        <f t="shared" si="108"/>
        <v>9</v>
      </c>
      <c r="D1267" s="62" t="str">
        <f t="shared" si="109"/>
        <v>D</v>
      </c>
      <c r="E1267" s="63">
        <v>49</v>
      </c>
      <c r="F1267" s="63">
        <v>46</v>
      </c>
      <c r="G1267" s="63"/>
      <c r="H1267" s="63">
        <v>3</v>
      </c>
      <c r="I1267" s="63">
        <v>52</v>
      </c>
      <c r="J1267" s="63"/>
      <c r="K1267" s="61">
        <v>9</v>
      </c>
      <c r="L1267" t="s">
        <v>154</v>
      </c>
    </row>
    <row r="1268" spans="1:13" ht="15.75" outlineLevel="1" thickBot="1" x14ac:dyDescent="0.3">
      <c r="A1268" s="64">
        <f t="shared" si="107"/>
        <v>53</v>
      </c>
      <c r="B1268" s="64" t="str">
        <f t="shared" si="106"/>
        <v/>
      </c>
      <c r="C1268" s="62">
        <f t="shared" si="108"/>
        <v>10</v>
      </c>
      <c r="D1268" s="62" t="str">
        <f t="shared" si="109"/>
        <v>D</v>
      </c>
      <c r="E1268" s="63">
        <v>37</v>
      </c>
      <c r="F1268" s="63">
        <v>22</v>
      </c>
      <c r="G1268" s="63">
        <v>34</v>
      </c>
      <c r="H1268" s="63">
        <v>26</v>
      </c>
      <c r="I1268" s="63">
        <v>43</v>
      </c>
      <c r="J1268" s="63">
        <v>16</v>
      </c>
      <c r="K1268" s="61">
        <v>10</v>
      </c>
      <c r="L1268" t="s">
        <v>154</v>
      </c>
    </row>
    <row r="1269" spans="1:13" ht="15.75" outlineLevel="1" thickTop="1" x14ac:dyDescent="0.25">
      <c r="A1269" s="52">
        <v>54</v>
      </c>
      <c r="B1269" s="52" t="str">
        <f t="shared" si="106"/>
        <v/>
      </c>
      <c r="C1269" s="58">
        <f t="shared" si="108"/>
        <v>1</v>
      </c>
      <c r="D1269" s="58" t="str">
        <f t="shared" si="109"/>
        <v>A</v>
      </c>
      <c r="E1269" s="59">
        <v>1</v>
      </c>
      <c r="F1269" s="59">
        <v>2</v>
      </c>
      <c r="G1269" s="59">
        <v>53</v>
      </c>
      <c r="H1269" s="59">
        <v>3</v>
      </c>
      <c r="I1269" s="59">
        <v>4</v>
      </c>
      <c r="J1269" s="59">
        <v>54</v>
      </c>
      <c r="K1269" s="61">
        <v>1</v>
      </c>
      <c r="L1269" t="s">
        <v>151</v>
      </c>
      <c r="M1269" s="186" t="s">
        <v>281</v>
      </c>
    </row>
    <row r="1270" spans="1:13" outlineLevel="1" x14ac:dyDescent="0.25">
      <c r="A1270" s="52">
        <f t="shared" si="107"/>
        <v>54</v>
      </c>
      <c r="B1270" s="52" t="str">
        <f t="shared" si="106"/>
        <v/>
      </c>
      <c r="C1270" s="58">
        <f t="shared" si="108"/>
        <v>2</v>
      </c>
      <c r="D1270" s="58" t="str">
        <f t="shared" si="109"/>
        <v>A</v>
      </c>
      <c r="E1270" s="59">
        <v>5</v>
      </c>
      <c r="F1270" s="59">
        <v>6</v>
      </c>
      <c r="G1270" s="59">
        <v>41</v>
      </c>
      <c r="H1270" s="59">
        <v>7</v>
      </c>
      <c r="I1270" s="59">
        <v>8</v>
      </c>
      <c r="J1270" s="59">
        <v>48</v>
      </c>
      <c r="K1270" s="61">
        <v>2</v>
      </c>
      <c r="L1270" t="s">
        <v>151</v>
      </c>
    </row>
    <row r="1271" spans="1:13" outlineLevel="1" x14ac:dyDescent="0.25">
      <c r="A1271" s="52">
        <f t="shared" si="107"/>
        <v>54</v>
      </c>
      <c r="B1271" s="52" t="str">
        <f t="shared" si="106"/>
        <v/>
      </c>
      <c r="C1271" s="58">
        <f t="shared" si="108"/>
        <v>3</v>
      </c>
      <c r="D1271" s="58" t="str">
        <f t="shared" si="109"/>
        <v>A</v>
      </c>
      <c r="E1271" s="59">
        <v>9</v>
      </c>
      <c r="F1271" s="59">
        <v>10</v>
      </c>
      <c r="G1271" s="59">
        <v>45</v>
      </c>
      <c r="H1271" s="59">
        <v>11</v>
      </c>
      <c r="I1271" s="59">
        <v>12</v>
      </c>
      <c r="J1271" s="59">
        <v>52</v>
      </c>
      <c r="K1271" s="61">
        <v>3</v>
      </c>
      <c r="L1271" t="s">
        <v>151</v>
      </c>
    </row>
    <row r="1272" spans="1:13" outlineLevel="1" x14ac:dyDescent="0.25">
      <c r="A1272" s="52">
        <f t="shared" si="107"/>
        <v>54</v>
      </c>
      <c r="B1272" s="52" t="str">
        <f t="shared" si="106"/>
        <v/>
      </c>
      <c r="C1272" s="58">
        <f t="shared" si="108"/>
        <v>4</v>
      </c>
      <c r="D1272" s="58" t="str">
        <f t="shared" si="109"/>
        <v>A</v>
      </c>
      <c r="E1272" s="59">
        <v>13</v>
      </c>
      <c r="F1272" s="59">
        <v>14</v>
      </c>
      <c r="G1272" s="59"/>
      <c r="H1272" s="59">
        <v>15</v>
      </c>
      <c r="I1272" s="59">
        <v>16</v>
      </c>
      <c r="J1272" s="59"/>
      <c r="K1272" s="61">
        <v>4</v>
      </c>
      <c r="L1272" t="s">
        <v>151</v>
      </c>
    </row>
    <row r="1273" spans="1:13" outlineLevel="1" x14ac:dyDescent="0.25">
      <c r="A1273" s="52">
        <f t="shared" si="107"/>
        <v>54</v>
      </c>
      <c r="B1273" s="52" t="str">
        <f t="shared" si="106"/>
        <v/>
      </c>
      <c r="C1273" s="58">
        <f t="shared" si="108"/>
        <v>5</v>
      </c>
      <c r="D1273" s="58" t="str">
        <f t="shared" si="109"/>
        <v>A</v>
      </c>
      <c r="E1273" s="59">
        <v>17</v>
      </c>
      <c r="F1273" s="59">
        <v>18</v>
      </c>
      <c r="G1273" s="59">
        <v>49</v>
      </c>
      <c r="H1273" s="59">
        <v>19</v>
      </c>
      <c r="I1273" s="59">
        <v>20</v>
      </c>
      <c r="J1273" s="59">
        <v>43</v>
      </c>
      <c r="K1273" s="61">
        <v>5</v>
      </c>
      <c r="L1273" t="s">
        <v>151</v>
      </c>
    </row>
    <row r="1274" spans="1:13" outlineLevel="1" x14ac:dyDescent="0.25">
      <c r="A1274" s="52">
        <f t="shared" si="107"/>
        <v>54</v>
      </c>
      <c r="B1274" s="52" t="str">
        <f t="shared" si="106"/>
        <v/>
      </c>
      <c r="C1274" s="58">
        <f t="shared" si="108"/>
        <v>6</v>
      </c>
      <c r="D1274" s="58" t="str">
        <f t="shared" si="109"/>
        <v>A</v>
      </c>
      <c r="E1274" s="59">
        <v>21</v>
      </c>
      <c r="F1274" s="59">
        <v>22</v>
      </c>
      <c r="G1274" s="59"/>
      <c r="H1274" s="59">
        <v>23</v>
      </c>
      <c r="I1274" s="59">
        <v>24</v>
      </c>
      <c r="J1274" s="59"/>
      <c r="K1274" s="61">
        <v>6</v>
      </c>
      <c r="L1274" t="s">
        <v>151</v>
      </c>
    </row>
    <row r="1275" spans="1:13" outlineLevel="1" x14ac:dyDescent="0.25">
      <c r="A1275" s="52">
        <f t="shared" si="107"/>
        <v>54</v>
      </c>
      <c r="B1275" s="52" t="str">
        <f t="shared" si="106"/>
        <v/>
      </c>
      <c r="C1275" s="58">
        <f t="shared" si="108"/>
        <v>7</v>
      </c>
      <c r="D1275" s="58" t="str">
        <f t="shared" si="109"/>
        <v>A</v>
      </c>
      <c r="E1275" s="59">
        <v>25</v>
      </c>
      <c r="F1275" s="59">
        <v>26</v>
      </c>
      <c r="G1275" s="59">
        <v>47</v>
      </c>
      <c r="H1275" s="59">
        <v>27</v>
      </c>
      <c r="I1275" s="59">
        <v>28</v>
      </c>
      <c r="J1275" s="59">
        <v>46</v>
      </c>
      <c r="K1275" s="61">
        <v>7</v>
      </c>
      <c r="L1275" t="s">
        <v>151</v>
      </c>
    </row>
    <row r="1276" spans="1:13" outlineLevel="1" x14ac:dyDescent="0.25">
      <c r="A1276" s="52">
        <f t="shared" si="107"/>
        <v>54</v>
      </c>
      <c r="B1276" s="52" t="str">
        <f t="shared" si="106"/>
        <v/>
      </c>
      <c r="C1276" s="58">
        <f t="shared" si="108"/>
        <v>8</v>
      </c>
      <c r="D1276" s="58" t="str">
        <f t="shared" si="109"/>
        <v>A</v>
      </c>
      <c r="E1276" s="59">
        <v>29</v>
      </c>
      <c r="F1276" s="59">
        <v>30</v>
      </c>
      <c r="G1276" s="59">
        <v>51</v>
      </c>
      <c r="H1276" s="59">
        <v>31</v>
      </c>
      <c r="I1276" s="59">
        <v>32</v>
      </c>
      <c r="J1276" s="59">
        <v>50</v>
      </c>
      <c r="K1276" s="61">
        <v>8</v>
      </c>
      <c r="L1276" t="s">
        <v>151</v>
      </c>
    </row>
    <row r="1277" spans="1:13" outlineLevel="1" x14ac:dyDescent="0.25">
      <c r="A1277" s="52">
        <f t="shared" si="107"/>
        <v>54</v>
      </c>
      <c r="B1277" s="52" t="str">
        <f t="shared" si="106"/>
        <v/>
      </c>
      <c r="C1277" s="58">
        <f t="shared" si="108"/>
        <v>9</v>
      </c>
      <c r="D1277" s="58" t="str">
        <f t="shared" si="109"/>
        <v>A</v>
      </c>
      <c r="E1277" s="59">
        <v>33</v>
      </c>
      <c r="F1277" s="59">
        <v>34</v>
      </c>
      <c r="G1277" s="59"/>
      <c r="H1277" s="59">
        <v>35</v>
      </c>
      <c r="I1277" s="59">
        <v>36</v>
      </c>
      <c r="J1277" s="59"/>
      <c r="K1277" s="61">
        <v>9</v>
      </c>
      <c r="L1277" t="s">
        <v>151</v>
      </c>
    </row>
    <row r="1278" spans="1:13" outlineLevel="1" x14ac:dyDescent="0.25">
      <c r="A1278" s="52">
        <f t="shared" si="107"/>
        <v>54</v>
      </c>
      <c r="B1278" s="52" t="str">
        <f t="shared" si="106"/>
        <v/>
      </c>
      <c r="C1278" s="58">
        <f t="shared" si="108"/>
        <v>10</v>
      </c>
      <c r="D1278" s="58" t="str">
        <f t="shared" si="109"/>
        <v>A</v>
      </c>
      <c r="E1278" s="59">
        <v>37</v>
      </c>
      <c r="F1278" s="59">
        <v>38</v>
      </c>
      <c r="G1278" s="59">
        <v>42</v>
      </c>
      <c r="H1278" s="59">
        <v>39</v>
      </c>
      <c r="I1278" s="59">
        <v>40</v>
      </c>
      <c r="J1278" s="59">
        <v>44</v>
      </c>
      <c r="K1278" s="61">
        <v>10</v>
      </c>
      <c r="L1278" t="s">
        <v>151</v>
      </c>
    </row>
    <row r="1279" spans="1:13" outlineLevel="1" x14ac:dyDescent="0.25">
      <c r="A1279" s="52">
        <f t="shared" si="107"/>
        <v>54</v>
      </c>
      <c r="B1279" s="52" t="str">
        <f t="shared" si="106"/>
        <v/>
      </c>
      <c r="C1279" s="58">
        <f t="shared" si="108"/>
        <v>1</v>
      </c>
      <c r="D1279" s="58" t="str">
        <f t="shared" si="109"/>
        <v>B</v>
      </c>
      <c r="E1279" s="59">
        <v>13</v>
      </c>
      <c r="F1279" s="59">
        <v>34</v>
      </c>
      <c r="G1279" s="59">
        <v>50</v>
      </c>
      <c r="H1279" s="59">
        <v>39</v>
      </c>
      <c r="I1279" s="59">
        <v>44</v>
      </c>
      <c r="J1279" s="59">
        <v>10</v>
      </c>
      <c r="K1279" s="61">
        <v>1</v>
      </c>
      <c r="L1279" t="s">
        <v>152</v>
      </c>
    </row>
    <row r="1280" spans="1:13" outlineLevel="1" x14ac:dyDescent="0.25">
      <c r="A1280" s="52">
        <f t="shared" si="107"/>
        <v>54</v>
      </c>
      <c r="B1280" s="52" t="str">
        <f t="shared" si="106"/>
        <v/>
      </c>
      <c r="C1280" s="58">
        <f t="shared" si="108"/>
        <v>2</v>
      </c>
      <c r="D1280" s="58" t="str">
        <f t="shared" si="109"/>
        <v>B</v>
      </c>
      <c r="E1280" s="59">
        <v>21</v>
      </c>
      <c r="F1280" s="59">
        <v>54</v>
      </c>
      <c r="G1280" s="59">
        <v>53</v>
      </c>
      <c r="H1280" s="59">
        <v>15</v>
      </c>
      <c r="I1280" s="59">
        <v>20</v>
      </c>
      <c r="J1280" s="59">
        <v>8</v>
      </c>
      <c r="K1280" s="61">
        <v>2</v>
      </c>
      <c r="L1280" t="s">
        <v>152</v>
      </c>
    </row>
    <row r="1281" spans="1:12" outlineLevel="1" x14ac:dyDescent="0.25">
      <c r="A1281" s="52">
        <f t="shared" si="107"/>
        <v>54</v>
      </c>
      <c r="B1281" s="52" t="str">
        <f t="shared" si="106"/>
        <v/>
      </c>
      <c r="C1281" s="58">
        <f t="shared" si="108"/>
        <v>3</v>
      </c>
      <c r="D1281" s="58" t="str">
        <f t="shared" si="109"/>
        <v>B</v>
      </c>
      <c r="E1281" s="59">
        <v>23</v>
      </c>
      <c r="F1281" s="59">
        <v>14</v>
      </c>
      <c r="G1281" s="59">
        <v>49</v>
      </c>
      <c r="H1281" s="59">
        <v>19</v>
      </c>
      <c r="I1281" s="59">
        <v>24</v>
      </c>
      <c r="J1281" s="59">
        <v>12</v>
      </c>
      <c r="K1281" s="61">
        <v>3</v>
      </c>
      <c r="L1281" t="s">
        <v>152</v>
      </c>
    </row>
    <row r="1282" spans="1:12" outlineLevel="1" x14ac:dyDescent="0.25">
      <c r="A1282" s="52">
        <f t="shared" si="107"/>
        <v>54</v>
      </c>
      <c r="B1282" s="52" t="str">
        <f t="shared" si="106"/>
        <v/>
      </c>
      <c r="C1282" s="58">
        <f t="shared" si="108"/>
        <v>4</v>
      </c>
      <c r="D1282" s="58" t="str">
        <f t="shared" si="109"/>
        <v>B</v>
      </c>
      <c r="E1282" s="59">
        <v>29</v>
      </c>
      <c r="F1282" s="59">
        <v>18</v>
      </c>
      <c r="G1282" s="59"/>
      <c r="H1282" s="59">
        <v>25</v>
      </c>
      <c r="I1282" s="59">
        <v>28</v>
      </c>
      <c r="J1282" s="59"/>
      <c r="K1282" s="61">
        <v>4</v>
      </c>
      <c r="L1282" t="s">
        <v>152</v>
      </c>
    </row>
    <row r="1283" spans="1:12" outlineLevel="1" x14ac:dyDescent="0.25">
      <c r="A1283" s="52">
        <f t="shared" si="107"/>
        <v>54</v>
      </c>
      <c r="B1283" s="52" t="str">
        <f t="shared" si="106"/>
        <v/>
      </c>
      <c r="C1283" s="58">
        <f t="shared" si="108"/>
        <v>5</v>
      </c>
      <c r="D1283" s="58" t="str">
        <f t="shared" si="109"/>
        <v>B</v>
      </c>
      <c r="E1283" s="59">
        <v>33</v>
      </c>
      <c r="F1283" s="59">
        <v>22</v>
      </c>
      <c r="G1283" s="59">
        <v>4</v>
      </c>
      <c r="H1283" s="59">
        <v>27</v>
      </c>
      <c r="I1283" s="59">
        <v>32</v>
      </c>
      <c r="J1283" s="59">
        <v>3</v>
      </c>
      <c r="K1283" s="61">
        <v>5</v>
      </c>
      <c r="L1283" t="s">
        <v>152</v>
      </c>
    </row>
    <row r="1284" spans="1:12" outlineLevel="1" x14ac:dyDescent="0.25">
      <c r="A1284" s="52">
        <f t="shared" si="107"/>
        <v>54</v>
      </c>
      <c r="B1284" s="52" t="str">
        <f t="shared" si="106"/>
        <v/>
      </c>
      <c r="C1284" s="58">
        <f t="shared" si="108"/>
        <v>6</v>
      </c>
      <c r="D1284" s="58" t="str">
        <f t="shared" si="109"/>
        <v>B</v>
      </c>
      <c r="E1284" s="59">
        <v>5</v>
      </c>
      <c r="F1284" s="59">
        <v>26</v>
      </c>
      <c r="G1284" s="59"/>
      <c r="H1284" s="59">
        <v>31</v>
      </c>
      <c r="I1284" s="59">
        <v>9</v>
      </c>
      <c r="J1284" s="59"/>
      <c r="K1284" s="61">
        <v>6</v>
      </c>
      <c r="L1284" t="s">
        <v>152</v>
      </c>
    </row>
    <row r="1285" spans="1:12" outlineLevel="1" x14ac:dyDescent="0.25">
      <c r="A1285" s="52">
        <f t="shared" si="107"/>
        <v>54</v>
      </c>
      <c r="B1285" s="52" t="str">
        <f t="shared" ref="B1285:B1348" si="110">IF(A1285&lt;&gt;$B$3,"",$B$3&amp;"-"&amp;D1285&amp;"-"&amp;C1285)</f>
        <v/>
      </c>
      <c r="C1285" s="58">
        <f t="shared" si="108"/>
        <v>7</v>
      </c>
      <c r="D1285" s="58" t="str">
        <f t="shared" si="109"/>
        <v>B</v>
      </c>
      <c r="E1285" s="59">
        <v>36</v>
      </c>
      <c r="F1285" s="59">
        <v>30</v>
      </c>
      <c r="G1285" s="59">
        <v>45</v>
      </c>
      <c r="H1285" s="59">
        <v>35</v>
      </c>
      <c r="I1285" s="59">
        <v>40</v>
      </c>
      <c r="J1285" s="59">
        <v>46</v>
      </c>
      <c r="K1285" s="61">
        <v>7</v>
      </c>
      <c r="L1285" t="s">
        <v>152</v>
      </c>
    </row>
    <row r="1286" spans="1:12" outlineLevel="1" x14ac:dyDescent="0.25">
      <c r="A1286" s="52">
        <f t="shared" si="107"/>
        <v>54</v>
      </c>
      <c r="B1286" s="52" t="str">
        <f t="shared" si="110"/>
        <v/>
      </c>
      <c r="C1286" s="58">
        <f t="shared" si="108"/>
        <v>8</v>
      </c>
      <c r="D1286" s="58" t="str">
        <f t="shared" si="109"/>
        <v>B</v>
      </c>
      <c r="E1286" s="59">
        <v>1</v>
      </c>
      <c r="F1286" s="59">
        <v>6</v>
      </c>
      <c r="G1286" s="59">
        <v>2</v>
      </c>
      <c r="H1286" s="59">
        <v>11</v>
      </c>
      <c r="I1286" s="59">
        <v>16</v>
      </c>
      <c r="J1286" s="59">
        <v>7</v>
      </c>
      <c r="K1286" s="61">
        <v>8</v>
      </c>
      <c r="L1286" t="s">
        <v>152</v>
      </c>
    </row>
    <row r="1287" spans="1:12" outlineLevel="1" x14ac:dyDescent="0.25">
      <c r="A1287" s="52">
        <f t="shared" si="107"/>
        <v>54</v>
      </c>
      <c r="B1287" s="52" t="str">
        <f t="shared" si="110"/>
        <v/>
      </c>
      <c r="C1287" s="58">
        <f t="shared" si="108"/>
        <v>9</v>
      </c>
      <c r="D1287" s="58" t="str">
        <f t="shared" si="109"/>
        <v>B</v>
      </c>
      <c r="E1287" s="59">
        <v>17</v>
      </c>
      <c r="F1287" s="59">
        <v>38</v>
      </c>
      <c r="G1287" s="59"/>
      <c r="H1287" s="59">
        <v>43</v>
      </c>
      <c r="I1287" s="59">
        <v>48</v>
      </c>
      <c r="J1287" s="59"/>
      <c r="K1287" s="61">
        <v>9</v>
      </c>
      <c r="L1287" t="s">
        <v>152</v>
      </c>
    </row>
    <row r="1288" spans="1:12" outlineLevel="1" x14ac:dyDescent="0.25">
      <c r="A1288" s="52">
        <f t="shared" si="107"/>
        <v>54</v>
      </c>
      <c r="B1288" s="52" t="str">
        <f t="shared" si="110"/>
        <v/>
      </c>
      <c r="C1288" s="58">
        <f t="shared" si="108"/>
        <v>10</v>
      </c>
      <c r="D1288" s="58" t="str">
        <f t="shared" si="109"/>
        <v>B</v>
      </c>
      <c r="E1288" s="59">
        <v>37</v>
      </c>
      <c r="F1288" s="59">
        <v>42</v>
      </c>
      <c r="G1288" s="59">
        <v>41</v>
      </c>
      <c r="H1288" s="59">
        <v>47</v>
      </c>
      <c r="I1288" s="59">
        <v>52</v>
      </c>
      <c r="J1288" s="59">
        <v>51</v>
      </c>
      <c r="K1288" s="61">
        <v>10</v>
      </c>
      <c r="L1288" t="s">
        <v>152</v>
      </c>
    </row>
    <row r="1289" spans="1:12" outlineLevel="1" x14ac:dyDescent="0.25">
      <c r="A1289" s="52">
        <f t="shared" si="107"/>
        <v>54</v>
      </c>
      <c r="B1289" s="52" t="str">
        <f t="shared" si="110"/>
        <v/>
      </c>
      <c r="C1289" s="58">
        <f t="shared" si="108"/>
        <v>1</v>
      </c>
      <c r="D1289" s="58" t="str">
        <f t="shared" si="109"/>
        <v>C</v>
      </c>
      <c r="E1289" s="59">
        <v>17</v>
      </c>
      <c r="F1289" s="59">
        <v>26</v>
      </c>
      <c r="G1289" s="59">
        <v>31</v>
      </c>
      <c r="H1289" s="59">
        <v>24</v>
      </c>
      <c r="I1289" s="59">
        <v>35</v>
      </c>
      <c r="J1289" s="59">
        <v>13</v>
      </c>
      <c r="K1289" s="61">
        <v>1</v>
      </c>
      <c r="L1289" t="s">
        <v>153</v>
      </c>
    </row>
    <row r="1290" spans="1:12" outlineLevel="1" x14ac:dyDescent="0.25">
      <c r="A1290" s="52">
        <f t="shared" si="107"/>
        <v>54</v>
      </c>
      <c r="B1290" s="52" t="str">
        <f t="shared" si="110"/>
        <v/>
      </c>
      <c r="C1290" s="58">
        <f t="shared" si="108"/>
        <v>2</v>
      </c>
      <c r="D1290" s="58" t="str">
        <f t="shared" si="109"/>
        <v>C</v>
      </c>
      <c r="E1290" s="59">
        <v>5</v>
      </c>
      <c r="F1290" s="59">
        <v>14</v>
      </c>
      <c r="G1290" s="59">
        <v>45</v>
      </c>
      <c r="H1290" s="59">
        <v>12</v>
      </c>
      <c r="I1290" s="59">
        <v>23</v>
      </c>
      <c r="J1290" s="59">
        <v>11</v>
      </c>
      <c r="K1290" s="61">
        <v>2</v>
      </c>
      <c r="L1290" t="s">
        <v>153</v>
      </c>
    </row>
    <row r="1291" spans="1:12" outlineLevel="1" x14ac:dyDescent="0.25">
      <c r="A1291" s="52">
        <f t="shared" si="107"/>
        <v>54</v>
      </c>
      <c r="B1291" s="52" t="str">
        <f t="shared" si="110"/>
        <v/>
      </c>
      <c r="C1291" s="58">
        <f t="shared" si="108"/>
        <v>3</v>
      </c>
      <c r="D1291" s="58" t="str">
        <f t="shared" si="109"/>
        <v>C</v>
      </c>
      <c r="E1291" s="59">
        <v>9</v>
      </c>
      <c r="F1291" s="59">
        <v>18</v>
      </c>
      <c r="G1291" s="59">
        <v>49</v>
      </c>
      <c r="H1291" s="59">
        <v>16</v>
      </c>
      <c r="I1291" s="59">
        <v>22</v>
      </c>
      <c r="J1291" s="59">
        <v>4</v>
      </c>
      <c r="K1291" s="61">
        <v>3</v>
      </c>
      <c r="L1291" t="s">
        <v>153</v>
      </c>
    </row>
    <row r="1292" spans="1:12" outlineLevel="1" x14ac:dyDescent="0.25">
      <c r="A1292" s="52">
        <f t="shared" si="107"/>
        <v>54</v>
      </c>
      <c r="B1292" s="52" t="str">
        <f t="shared" si="110"/>
        <v/>
      </c>
      <c r="C1292" s="58">
        <f t="shared" si="108"/>
        <v>4</v>
      </c>
      <c r="D1292" s="58" t="str">
        <f t="shared" si="109"/>
        <v>C</v>
      </c>
      <c r="E1292" s="59">
        <v>54</v>
      </c>
      <c r="F1292" s="59">
        <v>27</v>
      </c>
      <c r="G1292" s="59"/>
      <c r="H1292" s="59">
        <v>20</v>
      </c>
      <c r="I1292" s="59">
        <v>30</v>
      </c>
      <c r="J1292" s="59"/>
      <c r="K1292" s="61">
        <v>4</v>
      </c>
      <c r="L1292" t="s">
        <v>153</v>
      </c>
    </row>
    <row r="1293" spans="1:12" outlineLevel="1" x14ac:dyDescent="0.25">
      <c r="A1293" s="52">
        <f t="shared" si="107"/>
        <v>54</v>
      </c>
      <c r="B1293" s="52" t="str">
        <f t="shared" si="110"/>
        <v/>
      </c>
      <c r="C1293" s="58">
        <f t="shared" si="108"/>
        <v>5</v>
      </c>
      <c r="D1293" s="58" t="str">
        <f t="shared" si="109"/>
        <v>C</v>
      </c>
      <c r="E1293" s="59">
        <v>1</v>
      </c>
      <c r="F1293" s="59">
        <v>28</v>
      </c>
      <c r="G1293" s="59">
        <v>41</v>
      </c>
      <c r="H1293" s="59">
        <v>8</v>
      </c>
      <c r="I1293" s="59">
        <v>21</v>
      </c>
      <c r="J1293" s="59">
        <v>15</v>
      </c>
      <c r="K1293" s="61">
        <v>5</v>
      </c>
      <c r="L1293" t="s">
        <v>153</v>
      </c>
    </row>
    <row r="1294" spans="1:12" outlineLevel="1" x14ac:dyDescent="0.25">
      <c r="A1294" s="52">
        <f t="shared" ref="A1294:A1308" si="111">A1293</f>
        <v>54</v>
      </c>
      <c r="B1294" s="52" t="str">
        <f t="shared" si="110"/>
        <v/>
      </c>
      <c r="C1294" s="58">
        <f t="shared" si="108"/>
        <v>6</v>
      </c>
      <c r="D1294" s="58" t="str">
        <f t="shared" si="109"/>
        <v>C</v>
      </c>
      <c r="E1294" s="59">
        <v>19</v>
      </c>
      <c r="F1294" s="59">
        <v>53</v>
      </c>
      <c r="G1294" s="59"/>
      <c r="H1294" s="59">
        <v>10</v>
      </c>
      <c r="I1294" s="59">
        <v>39</v>
      </c>
      <c r="J1294" s="59"/>
      <c r="K1294" s="61">
        <v>6</v>
      </c>
      <c r="L1294" t="s">
        <v>153</v>
      </c>
    </row>
    <row r="1295" spans="1:12" outlineLevel="1" x14ac:dyDescent="0.25">
      <c r="A1295" s="52">
        <f t="shared" si="111"/>
        <v>54</v>
      </c>
      <c r="B1295" s="52" t="str">
        <f t="shared" si="110"/>
        <v/>
      </c>
      <c r="C1295" s="58">
        <f t="shared" si="108"/>
        <v>7</v>
      </c>
      <c r="D1295" s="58" t="str">
        <f t="shared" si="109"/>
        <v>C</v>
      </c>
      <c r="E1295" s="59">
        <v>25</v>
      </c>
      <c r="F1295" s="59">
        <v>34</v>
      </c>
      <c r="G1295" s="59">
        <v>2</v>
      </c>
      <c r="H1295" s="59">
        <v>33</v>
      </c>
      <c r="I1295" s="59">
        <v>43</v>
      </c>
      <c r="J1295" s="59">
        <v>50</v>
      </c>
      <c r="K1295" s="61">
        <v>7</v>
      </c>
      <c r="L1295" t="s">
        <v>153</v>
      </c>
    </row>
    <row r="1296" spans="1:12" outlineLevel="1" x14ac:dyDescent="0.25">
      <c r="A1296" s="52">
        <f t="shared" si="111"/>
        <v>54</v>
      </c>
      <c r="B1296" s="52" t="str">
        <f t="shared" si="110"/>
        <v/>
      </c>
      <c r="C1296" s="58">
        <f t="shared" si="108"/>
        <v>8</v>
      </c>
      <c r="D1296" s="58" t="str">
        <f t="shared" si="109"/>
        <v>C</v>
      </c>
      <c r="E1296" s="59">
        <v>29</v>
      </c>
      <c r="F1296" s="59">
        <v>38</v>
      </c>
      <c r="G1296" s="59">
        <v>7</v>
      </c>
      <c r="H1296" s="59">
        <v>36</v>
      </c>
      <c r="I1296" s="59">
        <v>47</v>
      </c>
      <c r="J1296" s="59">
        <v>48</v>
      </c>
      <c r="K1296" s="61">
        <v>8</v>
      </c>
      <c r="L1296" t="s">
        <v>153</v>
      </c>
    </row>
    <row r="1297" spans="1:13" outlineLevel="1" x14ac:dyDescent="0.25">
      <c r="A1297" s="52">
        <f t="shared" si="111"/>
        <v>54</v>
      </c>
      <c r="B1297" s="52" t="str">
        <f t="shared" si="110"/>
        <v/>
      </c>
      <c r="C1297" s="58">
        <f t="shared" si="108"/>
        <v>9</v>
      </c>
      <c r="D1297" s="58" t="str">
        <f t="shared" si="109"/>
        <v>C</v>
      </c>
      <c r="E1297" s="59">
        <v>32</v>
      </c>
      <c r="F1297" s="59">
        <v>42</v>
      </c>
      <c r="G1297" s="59"/>
      <c r="H1297" s="59">
        <v>40</v>
      </c>
      <c r="I1297" s="59">
        <v>51</v>
      </c>
      <c r="J1297" s="59"/>
      <c r="K1297" s="61">
        <v>9</v>
      </c>
      <c r="L1297" t="s">
        <v>153</v>
      </c>
    </row>
    <row r="1298" spans="1:13" outlineLevel="1" x14ac:dyDescent="0.25">
      <c r="A1298" s="52">
        <f t="shared" si="111"/>
        <v>54</v>
      </c>
      <c r="B1298" s="52" t="str">
        <f t="shared" si="110"/>
        <v/>
      </c>
      <c r="C1298" s="58">
        <f t="shared" si="108"/>
        <v>10</v>
      </c>
      <c r="D1298" s="58" t="str">
        <f t="shared" si="109"/>
        <v>C</v>
      </c>
      <c r="E1298" s="59">
        <v>37</v>
      </c>
      <c r="F1298" s="59">
        <v>46</v>
      </c>
      <c r="G1298" s="59">
        <v>52</v>
      </c>
      <c r="H1298" s="59">
        <v>3</v>
      </c>
      <c r="I1298" s="59">
        <v>44</v>
      </c>
      <c r="J1298" s="59">
        <v>6</v>
      </c>
      <c r="K1298" s="61">
        <v>10</v>
      </c>
      <c r="L1298" t="s">
        <v>153</v>
      </c>
    </row>
    <row r="1299" spans="1:13" outlineLevel="1" x14ac:dyDescent="0.25">
      <c r="A1299" s="52">
        <f t="shared" si="111"/>
        <v>54</v>
      </c>
      <c r="B1299" s="52" t="str">
        <f t="shared" si="110"/>
        <v/>
      </c>
      <c r="C1299" s="58">
        <f t="shared" si="108"/>
        <v>1</v>
      </c>
      <c r="D1299" s="58" t="str">
        <f t="shared" si="109"/>
        <v>D</v>
      </c>
      <c r="E1299" s="59">
        <v>6</v>
      </c>
      <c r="F1299" s="59">
        <v>33</v>
      </c>
      <c r="G1299" s="59">
        <v>48</v>
      </c>
      <c r="H1299" s="59">
        <v>19</v>
      </c>
      <c r="I1299" s="59">
        <v>51</v>
      </c>
      <c r="J1299" s="59">
        <v>24</v>
      </c>
      <c r="K1299" s="61">
        <v>1</v>
      </c>
      <c r="L1299" t="s">
        <v>154</v>
      </c>
    </row>
    <row r="1300" spans="1:13" outlineLevel="1" x14ac:dyDescent="0.25">
      <c r="A1300" s="52">
        <f t="shared" si="111"/>
        <v>54</v>
      </c>
      <c r="B1300" s="52" t="str">
        <f t="shared" si="110"/>
        <v/>
      </c>
      <c r="C1300" s="58">
        <f t="shared" si="108"/>
        <v>2</v>
      </c>
      <c r="D1300" s="58" t="str">
        <f t="shared" si="109"/>
        <v>D</v>
      </c>
      <c r="E1300" s="59">
        <v>5</v>
      </c>
      <c r="F1300" s="59">
        <v>18</v>
      </c>
      <c r="G1300" s="59">
        <v>27</v>
      </c>
      <c r="H1300" s="59">
        <v>13</v>
      </c>
      <c r="I1300" s="59">
        <v>54</v>
      </c>
      <c r="J1300" s="59">
        <v>14</v>
      </c>
      <c r="K1300" s="61">
        <v>2</v>
      </c>
      <c r="L1300" t="s">
        <v>154</v>
      </c>
    </row>
    <row r="1301" spans="1:13" outlineLevel="1" x14ac:dyDescent="0.25">
      <c r="A1301" s="52">
        <f t="shared" si="111"/>
        <v>54</v>
      </c>
      <c r="B1301" s="52" t="str">
        <f t="shared" si="110"/>
        <v/>
      </c>
      <c r="C1301" s="58">
        <f t="shared" si="108"/>
        <v>3</v>
      </c>
      <c r="D1301" s="58" t="str">
        <f t="shared" si="109"/>
        <v>D</v>
      </c>
      <c r="E1301" s="59">
        <v>15</v>
      </c>
      <c r="F1301" s="59">
        <v>28</v>
      </c>
      <c r="G1301" s="59">
        <v>40</v>
      </c>
      <c r="H1301" s="59">
        <v>9</v>
      </c>
      <c r="I1301" s="59">
        <v>22</v>
      </c>
      <c r="J1301" s="59">
        <v>20</v>
      </c>
      <c r="K1301" s="61">
        <v>3</v>
      </c>
      <c r="L1301" t="s">
        <v>154</v>
      </c>
    </row>
    <row r="1302" spans="1:13" outlineLevel="1" x14ac:dyDescent="0.25">
      <c r="A1302" s="52">
        <f t="shared" si="111"/>
        <v>54</v>
      </c>
      <c r="B1302" s="52" t="str">
        <f t="shared" si="110"/>
        <v/>
      </c>
      <c r="C1302" s="58">
        <f t="shared" si="108"/>
        <v>4</v>
      </c>
      <c r="D1302" s="58" t="str">
        <f t="shared" si="109"/>
        <v>D</v>
      </c>
      <c r="E1302" s="59">
        <v>11</v>
      </c>
      <c r="F1302" s="59">
        <v>3</v>
      </c>
      <c r="G1302" s="59"/>
      <c r="H1302" s="59">
        <v>12</v>
      </c>
      <c r="I1302" s="59">
        <v>44</v>
      </c>
      <c r="J1302" s="59"/>
      <c r="K1302" s="61">
        <v>4</v>
      </c>
      <c r="L1302" t="s">
        <v>154</v>
      </c>
    </row>
    <row r="1303" spans="1:13" outlineLevel="1" x14ac:dyDescent="0.25">
      <c r="A1303" s="52">
        <f t="shared" si="111"/>
        <v>54</v>
      </c>
      <c r="B1303" s="52" t="str">
        <f t="shared" si="110"/>
        <v/>
      </c>
      <c r="C1303" s="58">
        <f t="shared" si="108"/>
        <v>5</v>
      </c>
      <c r="D1303" s="58" t="str">
        <f t="shared" si="109"/>
        <v>D</v>
      </c>
      <c r="E1303" s="59">
        <v>17</v>
      </c>
      <c r="F1303" s="59">
        <v>30</v>
      </c>
      <c r="G1303" s="59">
        <v>7</v>
      </c>
      <c r="H1303" s="59">
        <v>23</v>
      </c>
      <c r="I1303" s="59">
        <v>36</v>
      </c>
      <c r="J1303" s="59">
        <v>26</v>
      </c>
      <c r="K1303" s="61">
        <v>5</v>
      </c>
      <c r="L1303" t="s">
        <v>154</v>
      </c>
    </row>
    <row r="1304" spans="1:13" outlineLevel="1" x14ac:dyDescent="0.25">
      <c r="A1304" s="52">
        <f t="shared" si="111"/>
        <v>54</v>
      </c>
      <c r="B1304" s="52" t="str">
        <f t="shared" si="110"/>
        <v/>
      </c>
      <c r="C1304" s="58">
        <f t="shared" si="108"/>
        <v>6</v>
      </c>
      <c r="D1304" s="58" t="str">
        <f t="shared" si="109"/>
        <v>D</v>
      </c>
      <c r="E1304" s="59">
        <v>2</v>
      </c>
      <c r="F1304" s="59">
        <v>41</v>
      </c>
      <c r="G1304" s="59"/>
      <c r="H1304" s="59">
        <v>1</v>
      </c>
      <c r="I1304" s="59">
        <v>37</v>
      </c>
      <c r="J1304" s="59"/>
      <c r="K1304" s="61">
        <v>6</v>
      </c>
      <c r="L1304" t="s">
        <v>154</v>
      </c>
    </row>
    <row r="1305" spans="1:13" outlineLevel="1" x14ac:dyDescent="0.25">
      <c r="A1305" s="52">
        <f t="shared" si="111"/>
        <v>54</v>
      </c>
      <c r="B1305" s="52" t="str">
        <f t="shared" si="110"/>
        <v/>
      </c>
      <c r="C1305" s="58">
        <f t="shared" si="108"/>
        <v>7</v>
      </c>
      <c r="D1305" s="58" t="str">
        <f t="shared" si="109"/>
        <v>D</v>
      </c>
      <c r="E1305" s="59">
        <v>25</v>
      </c>
      <c r="F1305" s="59">
        <v>38</v>
      </c>
      <c r="G1305" s="59">
        <v>10</v>
      </c>
      <c r="H1305" s="59">
        <v>31</v>
      </c>
      <c r="I1305" s="59">
        <v>32</v>
      </c>
      <c r="J1305" s="59">
        <v>16</v>
      </c>
      <c r="K1305" s="61">
        <v>7</v>
      </c>
      <c r="L1305" t="s">
        <v>154</v>
      </c>
    </row>
    <row r="1306" spans="1:13" outlineLevel="1" x14ac:dyDescent="0.25">
      <c r="A1306" s="52">
        <f t="shared" si="111"/>
        <v>54</v>
      </c>
      <c r="B1306" s="52" t="str">
        <f t="shared" si="110"/>
        <v/>
      </c>
      <c r="C1306" s="58">
        <f t="shared" si="108"/>
        <v>8</v>
      </c>
      <c r="D1306" s="58" t="str">
        <f t="shared" si="109"/>
        <v>D</v>
      </c>
      <c r="E1306" s="59">
        <v>29</v>
      </c>
      <c r="F1306" s="59">
        <v>42</v>
      </c>
      <c r="G1306" s="59">
        <v>21</v>
      </c>
      <c r="H1306" s="59">
        <v>35</v>
      </c>
      <c r="I1306" s="59">
        <v>53</v>
      </c>
      <c r="J1306" s="59">
        <v>49</v>
      </c>
      <c r="K1306" s="61">
        <v>8</v>
      </c>
      <c r="L1306" t="s">
        <v>154</v>
      </c>
    </row>
    <row r="1307" spans="1:13" outlineLevel="1" x14ac:dyDescent="0.25">
      <c r="A1307" s="52">
        <f t="shared" si="111"/>
        <v>54</v>
      </c>
      <c r="B1307" s="52" t="str">
        <f t="shared" si="110"/>
        <v/>
      </c>
      <c r="C1307" s="58">
        <f t="shared" si="108"/>
        <v>9</v>
      </c>
      <c r="D1307" s="58" t="str">
        <f t="shared" si="109"/>
        <v>D</v>
      </c>
      <c r="E1307" s="59">
        <v>45</v>
      </c>
      <c r="F1307" s="59">
        <v>46</v>
      </c>
      <c r="G1307" s="59"/>
      <c r="H1307" s="59">
        <v>47</v>
      </c>
      <c r="I1307" s="59">
        <v>52</v>
      </c>
      <c r="J1307" s="59"/>
      <c r="K1307" s="61">
        <v>9</v>
      </c>
      <c r="L1307" t="s">
        <v>154</v>
      </c>
    </row>
    <row r="1308" spans="1:13" ht="15.75" outlineLevel="1" thickBot="1" x14ac:dyDescent="0.3">
      <c r="A1308" s="52">
        <f t="shared" si="111"/>
        <v>54</v>
      </c>
      <c r="B1308" s="52" t="str">
        <f t="shared" si="110"/>
        <v/>
      </c>
      <c r="C1308" s="58">
        <f t="shared" si="108"/>
        <v>10</v>
      </c>
      <c r="D1308" s="58" t="str">
        <f t="shared" si="109"/>
        <v>D</v>
      </c>
      <c r="E1308" s="59">
        <v>34</v>
      </c>
      <c r="F1308" s="59">
        <v>50</v>
      </c>
      <c r="G1308" s="59">
        <v>8</v>
      </c>
      <c r="H1308" s="59">
        <v>4</v>
      </c>
      <c r="I1308" s="59">
        <v>43</v>
      </c>
      <c r="J1308" s="59">
        <v>39</v>
      </c>
      <c r="K1308" s="61">
        <v>10</v>
      </c>
      <c r="L1308" t="s">
        <v>154</v>
      </c>
    </row>
    <row r="1309" spans="1:13" ht="15.75" outlineLevel="1" thickTop="1" x14ac:dyDescent="0.25">
      <c r="A1309" s="64">
        <v>55</v>
      </c>
      <c r="B1309" s="64" t="str">
        <f t="shared" si="110"/>
        <v/>
      </c>
      <c r="C1309" s="62">
        <f t="shared" si="108"/>
        <v>1</v>
      </c>
      <c r="D1309" s="62" t="str">
        <f t="shared" si="109"/>
        <v>A</v>
      </c>
      <c r="E1309" s="63">
        <v>1</v>
      </c>
      <c r="F1309" s="63">
        <v>2</v>
      </c>
      <c r="G1309" s="63">
        <v>53</v>
      </c>
      <c r="H1309" s="63">
        <v>3</v>
      </c>
      <c r="I1309" s="63">
        <v>4</v>
      </c>
      <c r="J1309" s="63">
        <v>54</v>
      </c>
      <c r="K1309" s="61">
        <v>1</v>
      </c>
      <c r="L1309" t="s">
        <v>151</v>
      </c>
      <c r="M1309" s="186" t="s">
        <v>281</v>
      </c>
    </row>
    <row r="1310" spans="1:13" outlineLevel="1" x14ac:dyDescent="0.25">
      <c r="A1310" s="64">
        <f t="shared" ref="A1310:A1348" si="112">A1309</f>
        <v>55</v>
      </c>
      <c r="B1310" s="64" t="str">
        <f t="shared" si="110"/>
        <v/>
      </c>
      <c r="C1310" s="62">
        <f t="shared" si="108"/>
        <v>2</v>
      </c>
      <c r="D1310" s="62" t="str">
        <f t="shared" si="109"/>
        <v>A</v>
      </c>
      <c r="E1310" s="63">
        <v>5</v>
      </c>
      <c r="F1310" s="63">
        <v>6</v>
      </c>
      <c r="G1310" s="63">
        <v>41</v>
      </c>
      <c r="H1310" s="63">
        <v>7</v>
      </c>
      <c r="I1310" s="63">
        <v>8</v>
      </c>
      <c r="J1310" s="63">
        <v>48</v>
      </c>
      <c r="K1310" s="61">
        <v>2</v>
      </c>
      <c r="L1310" t="s">
        <v>151</v>
      </c>
    </row>
    <row r="1311" spans="1:13" outlineLevel="1" x14ac:dyDescent="0.25">
      <c r="A1311" s="64">
        <f t="shared" si="112"/>
        <v>55</v>
      </c>
      <c r="B1311" s="64" t="str">
        <f t="shared" si="110"/>
        <v/>
      </c>
      <c r="C1311" s="62">
        <f t="shared" si="108"/>
        <v>3</v>
      </c>
      <c r="D1311" s="62" t="str">
        <f t="shared" si="109"/>
        <v>A</v>
      </c>
      <c r="E1311" s="63">
        <v>9</v>
      </c>
      <c r="F1311" s="63">
        <v>10</v>
      </c>
      <c r="G1311" s="63">
        <v>45</v>
      </c>
      <c r="H1311" s="63">
        <v>11</v>
      </c>
      <c r="I1311" s="63">
        <v>12</v>
      </c>
      <c r="J1311" s="63">
        <v>52</v>
      </c>
      <c r="K1311" s="61">
        <v>3</v>
      </c>
      <c r="L1311" t="s">
        <v>151</v>
      </c>
    </row>
    <row r="1312" spans="1:13" outlineLevel="1" x14ac:dyDescent="0.25">
      <c r="A1312" s="64">
        <f t="shared" si="112"/>
        <v>55</v>
      </c>
      <c r="B1312" s="64" t="str">
        <f t="shared" si="110"/>
        <v/>
      </c>
      <c r="C1312" s="62">
        <f t="shared" si="108"/>
        <v>4</v>
      </c>
      <c r="D1312" s="62" t="str">
        <f t="shared" si="109"/>
        <v>A</v>
      </c>
      <c r="E1312" s="63">
        <v>13</v>
      </c>
      <c r="F1312" s="63">
        <v>14</v>
      </c>
      <c r="G1312" s="63"/>
      <c r="H1312" s="63">
        <v>15</v>
      </c>
      <c r="I1312" s="63">
        <v>16</v>
      </c>
      <c r="J1312" s="63"/>
      <c r="K1312" s="61">
        <v>4</v>
      </c>
      <c r="L1312" t="s">
        <v>151</v>
      </c>
    </row>
    <row r="1313" spans="1:12" outlineLevel="1" x14ac:dyDescent="0.25">
      <c r="A1313" s="64">
        <f t="shared" si="112"/>
        <v>55</v>
      </c>
      <c r="B1313" s="64" t="str">
        <f t="shared" si="110"/>
        <v/>
      </c>
      <c r="C1313" s="62">
        <f t="shared" si="108"/>
        <v>5</v>
      </c>
      <c r="D1313" s="62" t="str">
        <f t="shared" si="109"/>
        <v>A</v>
      </c>
      <c r="E1313" s="63">
        <v>17</v>
      </c>
      <c r="F1313" s="63">
        <v>18</v>
      </c>
      <c r="G1313" s="63">
        <v>49</v>
      </c>
      <c r="H1313" s="63">
        <v>19</v>
      </c>
      <c r="I1313" s="63">
        <v>20</v>
      </c>
      <c r="J1313" s="63">
        <v>43</v>
      </c>
      <c r="K1313" s="61">
        <v>5</v>
      </c>
      <c r="L1313" t="s">
        <v>151</v>
      </c>
    </row>
    <row r="1314" spans="1:12" outlineLevel="1" x14ac:dyDescent="0.25">
      <c r="A1314" s="64">
        <f t="shared" si="112"/>
        <v>55</v>
      </c>
      <c r="B1314" s="64" t="str">
        <f t="shared" si="110"/>
        <v/>
      </c>
      <c r="C1314" s="62">
        <f t="shared" si="108"/>
        <v>6</v>
      </c>
      <c r="D1314" s="62" t="str">
        <f t="shared" si="109"/>
        <v>A</v>
      </c>
      <c r="E1314" s="63">
        <v>21</v>
      </c>
      <c r="F1314" s="63">
        <v>22</v>
      </c>
      <c r="G1314" s="63"/>
      <c r="H1314" s="63">
        <v>23</v>
      </c>
      <c r="I1314" s="63">
        <v>24</v>
      </c>
      <c r="J1314" s="63"/>
      <c r="K1314" s="61">
        <v>6</v>
      </c>
      <c r="L1314" t="s">
        <v>151</v>
      </c>
    </row>
    <row r="1315" spans="1:12" outlineLevel="1" x14ac:dyDescent="0.25">
      <c r="A1315" s="64">
        <f t="shared" si="112"/>
        <v>55</v>
      </c>
      <c r="B1315" s="64" t="str">
        <f t="shared" si="110"/>
        <v/>
      </c>
      <c r="C1315" s="62">
        <f t="shared" si="108"/>
        <v>7</v>
      </c>
      <c r="D1315" s="62" t="str">
        <f t="shared" si="109"/>
        <v>A</v>
      </c>
      <c r="E1315" s="63">
        <v>25</v>
      </c>
      <c r="F1315" s="63">
        <v>26</v>
      </c>
      <c r="G1315" s="63">
        <v>47</v>
      </c>
      <c r="H1315" s="63">
        <v>27</v>
      </c>
      <c r="I1315" s="63">
        <v>28</v>
      </c>
      <c r="J1315" s="63">
        <v>46</v>
      </c>
      <c r="K1315" s="61">
        <v>7</v>
      </c>
      <c r="L1315" t="s">
        <v>151</v>
      </c>
    </row>
    <row r="1316" spans="1:12" outlineLevel="1" x14ac:dyDescent="0.25">
      <c r="A1316" s="64">
        <f t="shared" si="112"/>
        <v>55</v>
      </c>
      <c r="B1316" s="64" t="str">
        <f t="shared" si="110"/>
        <v/>
      </c>
      <c r="C1316" s="62">
        <f t="shared" si="108"/>
        <v>8</v>
      </c>
      <c r="D1316" s="62" t="str">
        <f t="shared" si="109"/>
        <v>A</v>
      </c>
      <c r="E1316" s="63">
        <v>29</v>
      </c>
      <c r="F1316" s="63">
        <v>30</v>
      </c>
      <c r="G1316" s="63">
        <v>51</v>
      </c>
      <c r="H1316" s="63">
        <v>31</v>
      </c>
      <c r="I1316" s="63">
        <v>32</v>
      </c>
      <c r="J1316" s="63">
        <v>50</v>
      </c>
      <c r="K1316" s="61">
        <v>8</v>
      </c>
      <c r="L1316" t="s">
        <v>151</v>
      </c>
    </row>
    <row r="1317" spans="1:12" outlineLevel="1" x14ac:dyDescent="0.25">
      <c r="A1317" s="64">
        <f t="shared" si="112"/>
        <v>55</v>
      </c>
      <c r="B1317" s="64" t="str">
        <f t="shared" si="110"/>
        <v/>
      </c>
      <c r="C1317" s="62">
        <f t="shared" si="108"/>
        <v>9</v>
      </c>
      <c r="D1317" s="62" t="str">
        <f t="shared" si="109"/>
        <v>A</v>
      </c>
      <c r="E1317" s="63">
        <v>33</v>
      </c>
      <c r="F1317" s="63">
        <v>34</v>
      </c>
      <c r="G1317" s="63"/>
      <c r="H1317" s="63">
        <v>35</v>
      </c>
      <c r="I1317" s="63">
        <v>36</v>
      </c>
      <c r="J1317" s="63"/>
      <c r="K1317" s="61">
        <v>9</v>
      </c>
      <c r="L1317" t="s">
        <v>151</v>
      </c>
    </row>
    <row r="1318" spans="1:12" outlineLevel="1" x14ac:dyDescent="0.25">
      <c r="A1318" s="64">
        <f t="shared" si="112"/>
        <v>55</v>
      </c>
      <c r="B1318" s="64" t="str">
        <f t="shared" si="110"/>
        <v/>
      </c>
      <c r="C1318" s="62">
        <f t="shared" ref="C1318:C1381" si="113">K1318</f>
        <v>10</v>
      </c>
      <c r="D1318" s="62" t="str">
        <f t="shared" ref="D1318:D1381" si="114">IF(C1318="","",L1318)</f>
        <v>A</v>
      </c>
      <c r="E1318" s="63">
        <v>37</v>
      </c>
      <c r="F1318" s="63">
        <v>38</v>
      </c>
      <c r="G1318" s="63">
        <v>42</v>
      </c>
      <c r="H1318" s="63">
        <v>39</v>
      </c>
      <c r="I1318" s="63">
        <v>40</v>
      </c>
      <c r="J1318" s="63">
        <v>44</v>
      </c>
      <c r="K1318" s="61">
        <v>10</v>
      </c>
      <c r="L1318" t="s">
        <v>151</v>
      </c>
    </row>
    <row r="1319" spans="1:12" outlineLevel="1" x14ac:dyDescent="0.25">
      <c r="A1319" s="64">
        <f t="shared" si="112"/>
        <v>55</v>
      </c>
      <c r="B1319" s="64" t="str">
        <f t="shared" si="110"/>
        <v/>
      </c>
      <c r="C1319" s="62">
        <f t="shared" si="113"/>
        <v>1</v>
      </c>
      <c r="D1319" s="62" t="str">
        <f t="shared" si="114"/>
        <v>B</v>
      </c>
      <c r="E1319" s="63">
        <v>13</v>
      </c>
      <c r="F1319" s="63">
        <v>34</v>
      </c>
      <c r="G1319" s="63">
        <v>50</v>
      </c>
      <c r="H1319" s="63">
        <v>39</v>
      </c>
      <c r="I1319" s="63">
        <v>44</v>
      </c>
      <c r="J1319" s="63">
        <v>10</v>
      </c>
      <c r="K1319" s="61">
        <v>1</v>
      </c>
      <c r="L1319" t="s">
        <v>152</v>
      </c>
    </row>
    <row r="1320" spans="1:12" outlineLevel="1" x14ac:dyDescent="0.25">
      <c r="A1320" s="64">
        <f t="shared" si="112"/>
        <v>55</v>
      </c>
      <c r="B1320" s="64" t="str">
        <f t="shared" si="110"/>
        <v/>
      </c>
      <c r="C1320" s="62">
        <f t="shared" si="113"/>
        <v>2</v>
      </c>
      <c r="D1320" s="62" t="str">
        <f t="shared" si="114"/>
        <v>B</v>
      </c>
      <c r="E1320" s="63">
        <v>21</v>
      </c>
      <c r="F1320" s="63">
        <v>54</v>
      </c>
      <c r="G1320" s="63">
        <v>53</v>
      </c>
      <c r="H1320" s="63">
        <v>15</v>
      </c>
      <c r="I1320" s="63">
        <v>20</v>
      </c>
      <c r="J1320" s="63">
        <v>8</v>
      </c>
      <c r="K1320" s="61">
        <v>2</v>
      </c>
      <c r="L1320" t="s">
        <v>152</v>
      </c>
    </row>
    <row r="1321" spans="1:12" outlineLevel="1" x14ac:dyDescent="0.25">
      <c r="A1321" s="64">
        <f t="shared" si="112"/>
        <v>55</v>
      </c>
      <c r="B1321" s="64" t="str">
        <f t="shared" si="110"/>
        <v/>
      </c>
      <c r="C1321" s="62">
        <f t="shared" si="113"/>
        <v>3</v>
      </c>
      <c r="D1321" s="62" t="str">
        <f t="shared" si="114"/>
        <v>B</v>
      </c>
      <c r="E1321" s="63">
        <v>23</v>
      </c>
      <c r="F1321" s="63">
        <v>14</v>
      </c>
      <c r="G1321" s="63">
        <v>49</v>
      </c>
      <c r="H1321" s="63">
        <v>19</v>
      </c>
      <c r="I1321" s="63">
        <v>24</v>
      </c>
      <c r="J1321" s="63">
        <v>12</v>
      </c>
      <c r="K1321" s="61">
        <v>3</v>
      </c>
      <c r="L1321" t="s">
        <v>152</v>
      </c>
    </row>
    <row r="1322" spans="1:12" outlineLevel="1" x14ac:dyDescent="0.25">
      <c r="A1322" s="64">
        <f t="shared" si="112"/>
        <v>55</v>
      </c>
      <c r="B1322" s="64" t="str">
        <f t="shared" si="110"/>
        <v/>
      </c>
      <c r="C1322" s="62">
        <f t="shared" si="113"/>
        <v>4</v>
      </c>
      <c r="D1322" s="62" t="str">
        <f t="shared" si="114"/>
        <v>B</v>
      </c>
      <c r="E1322" s="63">
        <v>29</v>
      </c>
      <c r="F1322" s="63">
        <v>18</v>
      </c>
      <c r="G1322" s="63"/>
      <c r="H1322" s="63">
        <v>25</v>
      </c>
      <c r="I1322" s="63">
        <v>28</v>
      </c>
      <c r="J1322" s="63"/>
      <c r="K1322" s="61">
        <v>4</v>
      </c>
      <c r="L1322" t="s">
        <v>152</v>
      </c>
    </row>
    <row r="1323" spans="1:12" outlineLevel="1" x14ac:dyDescent="0.25">
      <c r="A1323" s="64">
        <f t="shared" si="112"/>
        <v>55</v>
      </c>
      <c r="B1323" s="64" t="str">
        <f t="shared" si="110"/>
        <v/>
      </c>
      <c r="C1323" s="62">
        <f t="shared" si="113"/>
        <v>5</v>
      </c>
      <c r="D1323" s="62" t="str">
        <f t="shared" si="114"/>
        <v>B</v>
      </c>
      <c r="E1323" s="63">
        <v>33</v>
      </c>
      <c r="F1323" s="63">
        <v>22</v>
      </c>
      <c r="G1323" s="63">
        <v>4</v>
      </c>
      <c r="H1323" s="63">
        <v>27</v>
      </c>
      <c r="I1323" s="63">
        <v>32</v>
      </c>
      <c r="J1323" s="63">
        <v>3</v>
      </c>
      <c r="K1323" s="61">
        <v>5</v>
      </c>
      <c r="L1323" t="s">
        <v>152</v>
      </c>
    </row>
    <row r="1324" spans="1:12" outlineLevel="1" x14ac:dyDescent="0.25">
      <c r="A1324" s="64">
        <f t="shared" si="112"/>
        <v>55</v>
      </c>
      <c r="B1324" s="64" t="str">
        <f t="shared" si="110"/>
        <v/>
      </c>
      <c r="C1324" s="62">
        <f t="shared" si="113"/>
        <v>6</v>
      </c>
      <c r="D1324" s="62" t="str">
        <f t="shared" si="114"/>
        <v>B</v>
      </c>
      <c r="E1324" s="63">
        <v>5</v>
      </c>
      <c r="F1324" s="63">
        <v>26</v>
      </c>
      <c r="G1324" s="63"/>
      <c r="H1324" s="63">
        <v>31</v>
      </c>
      <c r="I1324" s="63">
        <v>9</v>
      </c>
      <c r="J1324" s="63"/>
      <c r="K1324" s="61">
        <v>6</v>
      </c>
      <c r="L1324" t="s">
        <v>152</v>
      </c>
    </row>
    <row r="1325" spans="1:12" outlineLevel="1" x14ac:dyDescent="0.25">
      <c r="A1325" s="64">
        <f t="shared" si="112"/>
        <v>55</v>
      </c>
      <c r="B1325" s="64" t="str">
        <f t="shared" si="110"/>
        <v/>
      </c>
      <c r="C1325" s="62">
        <f t="shared" si="113"/>
        <v>7</v>
      </c>
      <c r="D1325" s="62" t="str">
        <f t="shared" si="114"/>
        <v>B</v>
      </c>
      <c r="E1325" s="63">
        <v>36</v>
      </c>
      <c r="F1325" s="63">
        <v>30</v>
      </c>
      <c r="G1325" s="63">
        <v>45</v>
      </c>
      <c r="H1325" s="63">
        <v>35</v>
      </c>
      <c r="I1325" s="63">
        <v>40</v>
      </c>
      <c r="J1325" s="63">
        <v>46</v>
      </c>
      <c r="K1325" s="61">
        <v>7</v>
      </c>
      <c r="L1325" t="s">
        <v>152</v>
      </c>
    </row>
    <row r="1326" spans="1:12" outlineLevel="1" x14ac:dyDescent="0.25">
      <c r="A1326" s="64">
        <f t="shared" si="112"/>
        <v>55</v>
      </c>
      <c r="B1326" s="64" t="str">
        <f t="shared" si="110"/>
        <v/>
      </c>
      <c r="C1326" s="62">
        <f t="shared" si="113"/>
        <v>8</v>
      </c>
      <c r="D1326" s="62" t="str">
        <f t="shared" si="114"/>
        <v>B</v>
      </c>
      <c r="E1326" s="63">
        <v>1</v>
      </c>
      <c r="F1326" s="63">
        <v>6</v>
      </c>
      <c r="G1326" s="63">
        <v>2</v>
      </c>
      <c r="H1326" s="63">
        <v>11</v>
      </c>
      <c r="I1326" s="63">
        <v>16</v>
      </c>
      <c r="J1326" s="63">
        <v>7</v>
      </c>
      <c r="K1326" s="61">
        <v>8</v>
      </c>
      <c r="L1326" t="s">
        <v>152</v>
      </c>
    </row>
    <row r="1327" spans="1:12" outlineLevel="1" x14ac:dyDescent="0.25">
      <c r="A1327" s="64">
        <f t="shared" si="112"/>
        <v>55</v>
      </c>
      <c r="B1327" s="64" t="str">
        <f t="shared" si="110"/>
        <v/>
      </c>
      <c r="C1327" s="62">
        <f t="shared" si="113"/>
        <v>9</v>
      </c>
      <c r="D1327" s="62" t="str">
        <f t="shared" si="114"/>
        <v>B</v>
      </c>
      <c r="E1327" s="63">
        <v>17</v>
      </c>
      <c r="F1327" s="63">
        <v>38</v>
      </c>
      <c r="G1327" s="63"/>
      <c r="H1327" s="63">
        <v>43</v>
      </c>
      <c r="I1327" s="63">
        <v>48</v>
      </c>
      <c r="J1327" s="63"/>
      <c r="K1327" s="61">
        <v>9</v>
      </c>
      <c r="L1327" t="s">
        <v>152</v>
      </c>
    </row>
    <row r="1328" spans="1:12" outlineLevel="1" x14ac:dyDescent="0.25">
      <c r="A1328" s="64">
        <f t="shared" si="112"/>
        <v>55</v>
      </c>
      <c r="B1328" s="64" t="str">
        <f t="shared" si="110"/>
        <v/>
      </c>
      <c r="C1328" s="62">
        <f t="shared" si="113"/>
        <v>10</v>
      </c>
      <c r="D1328" s="62" t="str">
        <f t="shared" si="114"/>
        <v>B</v>
      </c>
      <c r="E1328" s="63">
        <v>37</v>
      </c>
      <c r="F1328" s="63">
        <v>42</v>
      </c>
      <c r="G1328" s="63">
        <v>41</v>
      </c>
      <c r="H1328" s="63">
        <v>47</v>
      </c>
      <c r="I1328" s="63">
        <v>52</v>
      </c>
      <c r="J1328" s="63">
        <v>51</v>
      </c>
      <c r="K1328" s="61">
        <v>10</v>
      </c>
      <c r="L1328" t="s">
        <v>152</v>
      </c>
    </row>
    <row r="1329" spans="1:12" outlineLevel="1" x14ac:dyDescent="0.25">
      <c r="A1329" s="64">
        <f t="shared" si="112"/>
        <v>55</v>
      </c>
      <c r="B1329" s="64" t="str">
        <f t="shared" si="110"/>
        <v/>
      </c>
      <c r="C1329" s="62">
        <f t="shared" si="113"/>
        <v>1</v>
      </c>
      <c r="D1329" s="62" t="str">
        <f t="shared" si="114"/>
        <v>C</v>
      </c>
      <c r="E1329" s="63">
        <v>17</v>
      </c>
      <c r="F1329" s="63">
        <v>26</v>
      </c>
      <c r="G1329" s="63">
        <v>31</v>
      </c>
      <c r="H1329" s="63">
        <v>24</v>
      </c>
      <c r="I1329" s="63">
        <v>35</v>
      </c>
      <c r="J1329" s="63">
        <v>13</v>
      </c>
      <c r="K1329" s="61">
        <v>1</v>
      </c>
      <c r="L1329" t="s">
        <v>153</v>
      </c>
    </row>
    <row r="1330" spans="1:12" outlineLevel="1" x14ac:dyDescent="0.25">
      <c r="A1330" s="64">
        <f t="shared" si="112"/>
        <v>55</v>
      </c>
      <c r="B1330" s="64" t="str">
        <f t="shared" si="110"/>
        <v/>
      </c>
      <c r="C1330" s="62">
        <f t="shared" si="113"/>
        <v>2</v>
      </c>
      <c r="D1330" s="62" t="str">
        <f t="shared" si="114"/>
        <v>C</v>
      </c>
      <c r="E1330" s="63">
        <v>5</v>
      </c>
      <c r="F1330" s="63">
        <v>14</v>
      </c>
      <c r="G1330" s="63">
        <v>45</v>
      </c>
      <c r="H1330" s="63">
        <v>12</v>
      </c>
      <c r="I1330" s="63">
        <v>23</v>
      </c>
      <c r="J1330" s="63">
        <v>11</v>
      </c>
      <c r="K1330" s="61">
        <v>2</v>
      </c>
      <c r="L1330" t="s">
        <v>153</v>
      </c>
    </row>
    <row r="1331" spans="1:12" outlineLevel="1" x14ac:dyDescent="0.25">
      <c r="A1331" s="64">
        <f t="shared" si="112"/>
        <v>55</v>
      </c>
      <c r="B1331" s="64" t="str">
        <f t="shared" si="110"/>
        <v/>
      </c>
      <c r="C1331" s="62">
        <f t="shared" si="113"/>
        <v>3</v>
      </c>
      <c r="D1331" s="62" t="str">
        <f t="shared" si="114"/>
        <v>C</v>
      </c>
      <c r="E1331" s="63">
        <v>9</v>
      </c>
      <c r="F1331" s="63">
        <v>18</v>
      </c>
      <c r="G1331" s="63">
        <v>49</v>
      </c>
      <c r="H1331" s="63">
        <v>16</v>
      </c>
      <c r="I1331" s="63">
        <v>22</v>
      </c>
      <c r="J1331" s="63">
        <v>4</v>
      </c>
      <c r="K1331" s="61">
        <v>3</v>
      </c>
      <c r="L1331" t="s">
        <v>153</v>
      </c>
    </row>
    <row r="1332" spans="1:12" outlineLevel="1" x14ac:dyDescent="0.25">
      <c r="A1332" s="64">
        <f t="shared" si="112"/>
        <v>55</v>
      </c>
      <c r="B1332" s="64" t="str">
        <f t="shared" si="110"/>
        <v/>
      </c>
      <c r="C1332" s="62">
        <f t="shared" si="113"/>
        <v>4</v>
      </c>
      <c r="D1332" s="62" t="str">
        <f t="shared" si="114"/>
        <v>C</v>
      </c>
      <c r="E1332" s="63">
        <v>54</v>
      </c>
      <c r="F1332" s="63">
        <v>27</v>
      </c>
      <c r="G1332" s="63"/>
      <c r="H1332" s="63">
        <v>20</v>
      </c>
      <c r="I1332" s="63">
        <v>30</v>
      </c>
      <c r="J1332" s="63"/>
      <c r="K1332" s="61">
        <v>4</v>
      </c>
      <c r="L1332" t="s">
        <v>153</v>
      </c>
    </row>
    <row r="1333" spans="1:12" outlineLevel="1" x14ac:dyDescent="0.25">
      <c r="A1333" s="64">
        <f t="shared" si="112"/>
        <v>55</v>
      </c>
      <c r="B1333" s="64" t="str">
        <f t="shared" si="110"/>
        <v/>
      </c>
      <c r="C1333" s="62">
        <f t="shared" si="113"/>
        <v>5</v>
      </c>
      <c r="D1333" s="62" t="str">
        <f t="shared" si="114"/>
        <v>C</v>
      </c>
      <c r="E1333" s="63">
        <v>1</v>
      </c>
      <c r="F1333" s="63">
        <v>28</v>
      </c>
      <c r="G1333" s="63">
        <v>41</v>
      </c>
      <c r="H1333" s="63">
        <v>8</v>
      </c>
      <c r="I1333" s="63">
        <v>21</v>
      </c>
      <c r="J1333" s="63">
        <v>15</v>
      </c>
      <c r="K1333" s="61">
        <v>5</v>
      </c>
      <c r="L1333" t="s">
        <v>153</v>
      </c>
    </row>
    <row r="1334" spans="1:12" outlineLevel="1" x14ac:dyDescent="0.25">
      <c r="A1334" s="64">
        <f t="shared" si="112"/>
        <v>55</v>
      </c>
      <c r="B1334" s="64" t="str">
        <f t="shared" si="110"/>
        <v/>
      </c>
      <c r="C1334" s="62">
        <f t="shared" si="113"/>
        <v>6</v>
      </c>
      <c r="D1334" s="62" t="str">
        <f t="shared" si="114"/>
        <v>C</v>
      </c>
      <c r="E1334" s="63">
        <v>19</v>
      </c>
      <c r="F1334" s="63">
        <v>53</v>
      </c>
      <c r="G1334" s="63"/>
      <c r="H1334" s="63">
        <v>10</v>
      </c>
      <c r="I1334" s="63">
        <v>39</v>
      </c>
      <c r="J1334" s="63"/>
      <c r="K1334" s="61">
        <v>6</v>
      </c>
      <c r="L1334" t="s">
        <v>153</v>
      </c>
    </row>
    <row r="1335" spans="1:12" outlineLevel="1" x14ac:dyDescent="0.25">
      <c r="A1335" s="64">
        <f t="shared" si="112"/>
        <v>55</v>
      </c>
      <c r="B1335" s="64" t="str">
        <f t="shared" si="110"/>
        <v/>
      </c>
      <c r="C1335" s="62">
        <f t="shared" si="113"/>
        <v>7</v>
      </c>
      <c r="D1335" s="62" t="str">
        <f t="shared" si="114"/>
        <v>C</v>
      </c>
      <c r="E1335" s="63">
        <v>25</v>
      </c>
      <c r="F1335" s="63">
        <v>34</v>
      </c>
      <c r="G1335" s="63">
        <v>2</v>
      </c>
      <c r="H1335" s="63">
        <v>33</v>
      </c>
      <c r="I1335" s="63">
        <v>43</v>
      </c>
      <c r="J1335" s="63">
        <v>50</v>
      </c>
      <c r="K1335" s="61">
        <v>7</v>
      </c>
      <c r="L1335" t="s">
        <v>153</v>
      </c>
    </row>
    <row r="1336" spans="1:12" outlineLevel="1" x14ac:dyDescent="0.25">
      <c r="A1336" s="64">
        <f t="shared" si="112"/>
        <v>55</v>
      </c>
      <c r="B1336" s="64" t="str">
        <f t="shared" si="110"/>
        <v/>
      </c>
      <c r="C1336" s="62">
        <f t="shared" si="113"/>
        <v>8</v>
      </c>
      <c r="D1336" s="62" t="str">
        <f t="shared" si="114"/>
        <v>C</v>
      </c>
      <c r="E1336" s="63">
        <v>29</v>
      </c>
      <c r="F1336" s="63">
        <v>38</v>
      </c>
      <c r="G1336" s="63">
        <v>7</v>
      </c>
      <c r="H1336" s="63">
        <v>36</v>
      </c>
      <c r="I1336" s="63">
        <v>47</v>
      </c>
      <c r="J1336" s="63">
        <v>48</v>
      </c>
      <c r="K1336" s="61">
        <v>8</v>
      </c>
      <c r="L1336" t="s">
        <v>153</v>
      </c>
    </row>
    <row r="1337" spans="1:12" outlineLevel="1" x14ac:dyDescent="0.25">
      <c r="A1337" s="64">
        <f t="shared" si="112"/>
        <v>55</v>
      </c>
      <c r="B1337" s="64" t="str">
        <f t="shared" si="110"/>
        <v/>
      </c>
      <c r="C1337" s="62">
        <f t="shared" si="113"/>
        <v>9</v>
      </c>
      <c r="D1337" s="62" t="str">
        <f t="shared" si="114"/>
        <v>C</v>
      </c>
      <c r="E1337" s="63">
        <v>32</v>
      </c>
      <c r="F1337" s="63">
        <v>42</v>
      </c>
      <c r="G1337" s="63"/>
      <c r="H1337" s="63">
        <v>40</v>
      </c>
      <c r="I1337" s="63">
        <v>51</v>
      </c>
      <c r="J1337" s="63"/>
      <c r="K1337" s="61">
        <v>9</v>
      </c>
      <c r="L1337" t="s">
        <v>153</v>
      </c>
    </row>
    <row r="1338" spans="1:12" outlineLevel="1" x14ac:dyDescent="0.25">
      <c r="A1338" s="64">
        <f t="shared" si="112"/>
        <v>55</v>
      </c>
      <c r="B1338" s="64" t="str">
        <f t="shared" si="110"/>
        <v/>
      </c>
      <c r="C1338" s="62">
        <f t="shared" si="113"/>
        <v>10</v>
      </c>
      <c r="D1338" s="62" t="str">
        <f t="shared" si="114"/>
        <v>C</v>
      </c>
      <c r="E1338" s="63">
        <v>37</v>
      </c>
      <c r="F1338" s="63">
        <v>46</v>
      </c>
      <c r="G1338" s="63">
        <v>52</v>
      </c>
      <c r="H1338" s="63">
        <v>3</v>
      </c>
      <c r="I1338" s="63">
        <v>44</v>
      </c>
      <c r="J1338" s="63">
        <v>6</v>
      </c>
      <c r="K1338" s="61">
        <v>10</v>
      </c>
      <c r="L1338" t="s">
        <v>153</v>
      </c>
    </row>
    <row r="1339" spans="1:12" outlineLevel="1" x14ac:dyDescent="0.25">
      <c r="A1339" s="64">
        <f t="shared" si="112"/>
        <v>55</v>
      </c>
      <c r="B1339" s="64" t="str">
        <f t="shared" si="110"/>
        <v/>
      </c>
      <c r="C1339" s="62">
        <f t="shared" si="113"/>
        <v>1</v>
      </c>
      <c r="D1339" s="62" t="str">
        <f t="shared" si="114"/>
        <v>D</v>
      </c>
      <c r="E1339" s="63">
        <v>6</v>
      </c>
      <c r="F1339" s="63">
        <v>33</v>
      </c>
      <c r="G1339" s="63">
        <v>48</v>
      </c>
      <c r="H1339" s="63">
        <v>19</v>
      </c>
      <c r="I1339" s="63">
        <v>51</v>
      </c>
      <c r="J1339" s="63">
        <v>24</v>
      </c>
      <c r="K1339" s="61">
        <v>1</v>
      </c>
      <c r="L1339" t="s">
        <v>154</v>
      </c>
    </row>
    <row r="1340" spans="1:12" outlineLevel="1" x14ac:dyDescent="0.25">
      <c r="A1340" s="64">
        <f t="shared" si="112"/>
        <v>55</v>
      </c>
      <c r="B1340" s="64" t="str">
        <f t="shared" si="110"/>
        <v/>
      </c>
      <c r="C1340" s="62">
        <f t="shared" si="113"/>
        <v>2</v>
      </c>
      <c r="D1340" s="62" t="str">
        <f t="shared" si="114"/>
        <v>D</v>
      </c>
      <c r="E1340" s="63">
        <v>5</v>
      </c>
      <c r="F1340" s="63">
        <v>18</v>
      </c>
      <c r="G1340" s="63">
        <v>27</v>
      </c>
      <c r="H1340" s="63">
        <v>13</v>
      </c>
      <c r="I1340" s="63">
        <v>54</v>
      </c>
      <c r="J1340" s="63">
        <v>14</v>
      </c>
      <c r="K1340" s="61">
        <v>2</v>
      </c>
      <c r="L1340" t="s">
        <v>154</v>
      </c>
    </row>
    <row r="1341" spans="1:12" x14ac:dyDescent="0.25">
      <c r="A1341" s="64">
        <f t="shared" si="112"/>
        <v>55</v>
      </c>
      <c r="B1341" s="64" t="str">
        <f t="shared" si="110"/>
        <v/>
      </c>
      <c r="C1341" s="62">
        <f t="shared" si="113"/>
        <v>3</v>
      </c>
      <c r="D1341" s="62" t="str">
        <f t="shared" si="114"/>
        <v>D</v>
      </c>
      <c r="E1341" s="63">
        <v>15</v>
      </c>
      <c r="F1341" s="63">
        <v>28</v>
      </c>
      <c r="G1341" s="63">
        <v>40</v>
      </c>
      <c r="H1341" s="63">
        <v>9</v>
      </c>
      <c r="I1341" s="63">
        <v>22</v>
      </c>
      <c r="J1341" s="63">
        <v>20</v>
      </c>
      <c r="K1341" s="61">
        <v>3</v>
      </c>
      <c r="L1341" t="s">
        <v>154</v>
      </c>
    </row>
    <row r="1342" spans="1:12" outlineLevel="1" x14ac:dyDescent="0.25">
      <c r="A1342" s="64">
        <f t="shared" si="112"/>
        <v>55</v>
      </c>
      <c r="B1342" s="64" t="str">
        <f t="shared" si="110"/>
        <v/>
      </c>
      <c r="C1342" s="62">
        <f t="shared" si="113"/>
        <v>4</v>
      </c>
      <c r="D1342" s="62" t="str">
        <f t="shared" si="114"/>
        <v>D</v>
      </c>
      <c r="E1342" s="63">
        <v>11</v>
      </c>
      <c r="F1342" s="63">
        <v>3</v>
      </c>
      <c r="G1342" s="63"/>
      <c r="H1342" s="63">
        <v>12</v>
      </c>
      <c r="I1342" s="63">
        <v>44</v>
      </c>
      <c r="J1342" s="63"/>
      <c r="K1342" s="61">
        <v>4</v>
      </c>
      <c r="L1342" t="s">
        <v>154</v>
      </c>
    </row>
    <row r="1343" spans="1:12" outlineLevel="1" x14ac:dyDescent="0.25">
      <c r="A1343" s="64">
        <f t="shared" si="112"/>
        <v>55</v>
      </c>
      <c r="B1343" s="64" t="str">
        <f t="shared" si="110"/>
        <v/>
      </c>
      <c r="C1343" s="62">
        <f t="shared" si="113"/>
        <v>5</v>
      </c>
      <c r="D1343" s="62" t="str">
        <f t="shared" si="114"/>
        <v>D</v>
      </c>
      <c r="E1343" s="63">
        <v>17</v>
      </c>
      <c r="F1343" s="63">
        <v>30</v>
      </c>
      <c r="G1343" s="63">
        <v>7</v>
      </c>
      <c r="H1343" s="63">
        <v>23</v>
      </c>
      <c r="I1343" s="63">
        <v>36</v>
      </c>
      <c r="J1343" s="63">
        <v>26</v>
      </c>
      <c r="K1343" s="61">
        <v>5</v>
      </c>
      <c r="L1343" t="s">
        <v>154</v>
      </c>
    </row>
    <row r="1344" spans="1:12" outlineLevel="1" x14ac:dyDescent="0.25">
      <c r="A1344" s="64">
        <f t="shared" si="112"/>
        <v>55</v>
      </c>
      <c r="B1344" s="64" t="str">
        <f t="shared" si="110"/>
        <v/>
      </c>
      <c r="C1344" s="62">
        <f t="shared" si="113"/>
        <v>6</v>
      </c>
      <c r="D1344" s="62" t="str">
        <f t="shared" si="114"/>
        <v>D</v>
      </c>
      <c r="E1344" s="63">
        <v>2</v>
      </c>
      <c r="F1344" s="63">
        <v>41</v>
      </c>
      <c r="G1344" s="63"/>
      <c r="H1344" s="63">
        <v>1</v>
      </c>
      <c r="I1344" s="63">
        <v>37</v>
      </c>
      <c r="J1344" s="63"/>
      <c r="K1344" s="61">
        <v>6</v>
      </c>
      <c r="L1344" t="s">
        <v>154</v>
      </c>
    </row>
    <row r="1345" spans="1:13" outlineLevel="1" x14ac:dyDescent="0.25">
      <c r="A1345" s="64">
        <f t="shared" si="112"/>
        <v>55</v>
      </c>
      <c r="B1345" s="64" t="str">
        <f t="shared" si="110"/>
        <v/>
      </c>
      <c r="C1345" s="62">
        <f t="shared" si="113"/>
        <v>7</v>
      </c>
      <c r="D1345" s="62" t="str">
        <f t="shared" si="114"/>
        <v>D</v>
      </c>
      <c r="E1345" s="63">
        <v>25</v>
      </c>
      <c r="F1345" s="63">
        <v>38</v>
      </c>
      <c r="G1345" s="63">
        <v>10</v>
      </c>
      <c r="H1345" s="63">
        <v>31</v>
      </c>
      <c r="I1345" s="63">
        <v>32</v>
      </c>
      <c r="J1345" s="63">
        <v>16</v>
      </c>
      <c r="K1345" s="61">
        <v>7</v>
      </c>
      <c r="L1345" t="s">
        <v>154</v>
      </c>
    </row>
    <row r="1346" spans="1:13" outlineLevel="1" x14ac:dyDescent="0.25">
      <c r="A1346" s="64">
        <f t="shared" si="112"/>
        <v>55</v>
      </c>
      <c r="B1346" s="64" t="str">
        <f t="shared" si="110"/>
        <v/>
      </c>
      <c r="C1346" s="62">
        <f t="shared" si="113"/>
        <v>8</v>
      </c>
      <c r="D1346" s="62" t="str">
        <f t="shared" si="114"/>
        <v>D</v>
      </c>
      <c r="E1346" s="63">
        <v>29</v>
      </c>
      <c r="F1346" s="63">
        <v>42</v>
      </c>
      <c r="G1346" s="63">
        <v>21</v>
      </c>
      <c r="H1346" s="63">
        <v>35</v>
      </c>
      <c r="I1346" s="63">
        <v>53</v>
      </c>
      <c r="J1346" s="63">
        <v>49</v>
      </c>
      <c r="K1346" s="61">
        <v>8</v>
      </c>
      <c r="L1346" t="s">
        <v>154</v>
      </c>
    </row>
    <row r="1347" spans="1:13" outlineLevel="1" x14ac:dyDescent="0.25">
      <c r="A1347" s="64">
        <f t="shared" si="112"/>
        <v>55</v>
      </c>
      <c r="B1347" s="64" t="str">
        <f t="shared" si="110"/>
        <v/>
      </c>
      <c r="C1347" s="62">
        <f t="shared" si="113"/>
        <v>9</v>
      </c>
      <c r="D1347" s="62" t="str">
        <f t="shared" si="114"/>
        <v>D</v>
      </c>
      <c r="E1347" s="63">
        <v>45</v>
      </c>
      <c r="F1347" s="63">
        <v>46</v>
      </c>
      <c r="G1347" s="63"/>
      <c r="H1347" s="63">
        <v>47</v>
      </c>
      <c r="I1347" s="63">
        <v>52</v>
      </c>
      <c r="J1347" s="63"/>
      <c r="K1347" s="61">
        <v>9</v>
      </c>
      <c r="L1347" t="s">
        <v>154</v>
      </c>
    </row>
    <row r="1348" spans="1:13" ht="15.75" outlineLevel="1" thickBot="1" x14ac:dyDescent="0.3">
      <c r="A1348" s="64">
        <f t="shared" si="112"/>
        <v>55</v>
      </c>
      <c r="B1348" s="64" t="str">
        <f t="shared" si="110"/>
        <v/>
      </c>
      <c r="C1348" s="62">
        <f t="shared" si="113"/>
        <v>10</v>
      </c>
      <c r="D1348" s="62" t="str">
        <f t="shared" si="114"/>
        <v>D</v>
      </c>
      <c r="E1348" s="63">
        <v>34</v>
      </c>
      <c r="F1348" s="63">
        <v>50</v>
      </c>
      <c r="G1348" s="63">
        <v>8</v>
      </c>
      <c r="H1348" s="63">
        <v>4</v>
      </c>
      <c r="I1348" s="63">
        <v>43</v>
      </c>
      <c r="J1348" s="63">
        <v>39</v>
      </c>
      <c r="K1348" s="61">
        <v>10</v>
      </c>
      <c r="L1348" t="s">
        <v>154</v>
      </c>
    </row>
    <row r="1349" spans="1:13" ht="15.75" outlineLevel="1" thickTop="1" x14ac:dyDescent="0.25">
      <c r="A1349" s="52">
        <v>56</v>
      </c>
      <c r="B1349" s="52" t="str">
        <f t="shared" ref="B1349:B1412" si="115">IF(A1349&lt;&gt;$B$3,"",$B$3&amp;"-"&amp;D1349&amp;"-"&amp;C1349)</f>
        <v/>
      </c>
      <c r="C1349" s="58">
        <f t="shared" si="113"/>
        <v>1</v>
      </c>
      <c r="D1349" s="58" t="str">
        <f t="shared" si="114"/>
        <v>A</v>
      </c>
      <c r="E1349" s="59">
        <v>1</v>
      </c>
      <c r="F1349" s="59">
        <v>2</v>
      </c>
      <c r="G1349" s="59">
        <v>41</v>
      </c>
      <c r="H1349" s="59">
        <v>3</v>
      </c>
      <c r="I1349" s="59">
        <v>4</v>
      </c>
      <c r="J1349" s="59">
        <v>44</v>
      </c>
      <c r="K1349" s="61">
        <v>1</v>
      </c>
      <c r="L1349" t="s">
        <v>151</v>
      </c>
      <c r="M1349" s="186" t="s">
        <v>281</v>
      </c>
    </row>
    <row r="1350" spans="1:13" outlineLevel="1" x14ac:dyDescent="0.25">
      <c r="A1350" s="52">
        <f t="shared" ref="A1350:A1413" si="116">A1349</f>
        <v>56</v>
      </c>
      <c r="B1350" s="52" t="str">
        <f t="shared" si="115"/>
        <v/>
      </c>
      <c r="C1350" s="58">
        <f t="shared" si="113"/>
        <v>2</v>
      </c>
      <c r="D1350" s="58" t="str">
        <f t="shared" si="114"/>
        <v>A</v>
      </c>
      <c r="E1350" s="59">
        <v>5</v>
      </c>
      <c r="F1350" s="59">
        <v>6</v>
      </c>
      <c r="G1350" s="59">
        <v>45</v>
      </c>
      <c r="H1350" s="59">
        <v>7</v>
      </c>
      <c r="I1350" s="59">
        <v>8</v>
      </c>
      <c r="J1350" s="59">
        <v>48</v>
      </c>
      <c r="K1350" s="61">
        <v>2</v>
      </c>
      <c r="L1350" t="s">
        <v>151</v>
      </c>
    </row>
    <row r="1351" spans="1:13" outlineLevel="1" x14ac:dyDescent="0.25">
      <c r="A1351" s="52">
        <f t="shared" si="116"/>
        <v>56</v>
      </c>
      <c r="B1351" s="52" t="str">
        <f t="shared" si="115"/>
        <v/>
      </c>
      <c r="C1351" s="58">
        <f t="shared" si="113"/>
        <v>3</v>
      </c>
      <c r="D1351" s="58" t="str">
        <f t="shared" si="114"/>
        <v>A</v>
      </c>
      <c r="E1351" s="59">
        <v>9</v>
      </c>
      <c r="F1351" s="59">
        <v>10</v>
      </c>
      <c r="G1351" s="59">
        <v>49</v>
      </c>
      <c r="H1351" s="59">
        <v>11</v>
      </c>
      <c r="I1351" s="59">
        <v>12</v>
      </c>
      <c r="J1351" s="59">
        <v>52</v>
      </c>
      <c r="K1351" s="61">
        <v>3</v>
      </c>
      <c r="L1351" t="s">
        <v>151</v>
      </c>
    </row>
    <row r="1352" spans="1:13" outlineLevel="1" x14ac:dyDescent="0.25">
      <c r="A1352" s="52">
        <f t="shared" si="116"/>
        <v>56</v>
      </c>
      <c r="B1352" s="52" t="str">
        <f t="shared" si="115"/>
        <v/>
      </c>
      <c r="C1352" s="58">
        <f t="shared" si="113"/>
        <v>4</v>
      </c>
      <c r="D1352" s="58" t="str">
        <f t="shared" si="114"/>
        <v>A</v>
      </c>
      <c r="E1352" s="59">
        <v>13</v>
      </c>
      <c r="F1352" s="59">
        <v>14</v>
      </c>
      <c r="G1352" s="59">
        <v>43</v>
      </c>
      <c r="H1352" s="59">
        <v>15</v>
      </c>
      <c r="I1352" s="59">
        <v>16</v>
      </c>
      <c r="J1352" s="59">
        <v>50</v>
      </c>
      <c r="K1352" s="61">
        <v>4</v>
      </c>
      <c r="L1352" t="s">
        <v>151</v>
      </c>
    </row>
    <row r="1353" spans="1:13" outlineLevel="1" x14ac:dyDescent="0.25">
      <c r="A1353" s="52">
        <f t="shared" si="116"/>
        <v>56</v>
      </c>
      <c r="B1353" s="52" t="str">
        <f t="shared" si="115"/>
        <v/>
      </c>
      <c r="C1353" s="58">
        <f t="shared" si="113"/>
        <v>5</v>
      </c>
      <c r="D1353" s="58" t="str">
        <f t="shared" si="114"/>
        <v>A</v>
      </c>
      <c r="E1353" s="59">
        <v>17</v>
      </c>
      <c r="F1353" s="59">
        <v>18</v>
      </c>
      <c r="G1353" s="59">
        <v>53</v>
      </c>
      <c r="H1353" s="59">
        <v>19</v>
      </c>
      <c r="I1353" s="59">
        <v>20</v>
      </c>
      <c r="J1353" s="59">
        <v>54</v>
      </c>
      <c r="K1353" s="61">
        <v>5</v>
      </c>
      <c r="L1353" t="s">
        <v>151</v>
      </c>
    </row>
    <row r="1354" spans="1:13" outlineLevel="1" x14ac:dyDescent="0.25">
      <c r="A1354" s="52">
        <f t="shared" si="116"/>
        <v>56</v>
      </c>
      <c r="B1354" s="52" t="str">
        <f t="shared" si="115"/>
        <v/>
      </c>
      <c r="C1354" s="58">
        <f t="shared" si="113"/>
        <v>6</v>
      </c>
      <c r="D1354" s="58" t="str">
        <f t="shared" si="114"/>
        <v>A</v>
      </c>
      <c r="E1354" s="59">
        <v>21</v>
      </c>
      <c r="F1354" s="59">
        <v>22</v>
      </c>
      <c r="G1354" s="59"/>
      <c r="H1354" s="59">
        <v>23</v>
      </c>
      <c r="I1354" s="59">
        <v>24</v>
      </c>
      <c r="J1354" s="59"/>
      <c r="K1354" s="61">
        <v>6</v>
      </c>
      <c r="L1354" t="s">
        <v>151</v>
      </c>
    </row>
    <row r="1355" spans="1:13" outlineLevel="1" x14ac:dyDescent="0.25">
      <c r="A1355" s="52">
        <f t="shared" si="116"/>
        <v>56</v>
      </c>
      <c r="B1355" s="52" t="str">
        <f t="shared" si="115"/>
        <v/>
      </c>
      <c r="C1355" s="58">
        <f t="shared" si="113"/>
        <v>7</v>
      </c>
      <c r="D1355" s="58" t="str">
        <f t="shared" si="114"/>
        <v>A</v>
      </c>
      <c r="E1355" s="59">
        <v>25</v>
      </c>
      <c r="F1355" s="59">
        <v>26</v>
      </c>
      <c r="G1355" s="59">
        <v>55</v>
      </c>
      <c r="H1355" s="59">
        <v>27</v>
      </c>
      <c r="I1355" s="59">
        <v>28</v>
      </c>
      <c r="J1355" s="59">
        <v>56</v>
      </c>
      <c r="K1355" s="61">
        <v>7</v>
      </c>
      <c r="L1355" t="s">
        <v>151</v>
      </c>
    </row>
    <row r="1356" spans="1:13" outlineLevel="1" x14ac:dyDescent="0.25">
      <c r="A1356" s="52">
        <f t="shared" si="116"/>
        <v>56</v>
      </c>
      <c r="B1356" s="52" t="str">
        <f t="shared" si="115"/>
        <v/>
      </c>
      <c r="C1356" s="58">
        <f t="shared" si="113"/>
        <v>8</v>
      </c>
      <c r="D1356" s="58" t="str">
        <f t="shared" si="114"/>
        <v>A</v>
      </c>
      <c r="E1356" s="59">
        <v>29</v>
      </c>
      <c r="F1356" s="59">
        <v>30</v>
      </c>
      <c r="G1356" s="59">
        <v>47</v>
      </c>
      <c r="H1356" s="59">
        <v>31</v>
      </c>
      <c r="I1356" s="59">
        <v>32</v>
      </c>
      <c r="J1356" s="59">
        <v>42</v>
      </c>
      <c r="K1356" s="61">
        <v>8</v>
      </c>
      <c r="L1356" t="s">
        <v>151</v>
      </c>
    </row>
    <row r="1357" spans="1:13" outlineLevel="1" x14ac:dyDescent="0.25">
      <c r="A1357" s="52">
        <f t="shared" si="116"/>
        <v>56</v>
      </c>
      <c r="B1357" s="52" t="str">
        <f t="shared" si="115"/>
        <v/>
      </c>
      <c r="C1357" s="58">
        <f t="shared" si="113"/>
        <v>9</v>
      </c>
      <c r="D1357" s="58" t="str">
        <f t="shared" si="114"/>
        <v>A</v>
      </c>
      <c r="E1357" s="59">
        <v>33</v>
      </c>
      <c r="F1357" s="59">
        <v>34</v>
      </c>
      <c r="G1357" s="59"/>
      <c r="H1357" s="59">
        <v>35</v>
      </c>
      <c r="I1357" s="59">
        <v>36</v>
      </c>
      <c r="J1357" s="59"/>
      <c r="K1357" s="61">
        <v>9</v>
      </c>
      <c r="L1357" t="s">
        <v>151</v>
      </c>
    </row>
    <row r="1358" spans="1:13" outlineLevel="1" x14ac:dyDescent="0.25">
      <c r="A1358" s="52">
        <f t="shared" si="116"/>
        <v>56</v>
      </c>
      <c r="B1358" s="52" t="str">
        <f t="shared" si="115"/>
        <v/>
      </c>
      <c r="C1358" s="58">
        <f t="shared" si="113"/>
        <v>10</v>
      </c>
      <c r="D1358" s="58" t="str">
        <f t="shared" si="114"/>
        <v>A</v>
      </c>
      <c r="E1358" s="59">
        <v>37</v>
      </c>
      <c r="F1358" s="59">
        <v>38</v>
      </c>
      <c r="G1358" s="59">
        <v>51</v>
      </c>
      <c r="H1358" s="59">
        <v>39</v>
      </c>
      <c r="I1358" s="59">
        <v>40</v>
      </c>
      <c r="J1358" s="59">
        <v>46</v>
      </c>
      <c r="K1358" s="61">
        <v>10</v>
      </c>
      <c r="L1358" t="s">
        <v>151</v>
      </c>
    </row>
    <row r="1359" spans="1:13" outlineLevel="1" x14ac:dyDescent="0.25">
      <c r="A1359" s="52">
        <f t="shared" si="116"/>
        <v>56</v>
      </c>
      <c r="B1359" s="52" t="str">
        <f t="shared" si="115"/>
        <v/>
      </c>
      <c r="C1359" s="58">
        <f t="shared" si="113"/>
        <v>1</v>
      </c>
      <c r="D1359" s="58" t="str">
        <f t="shared" si="114"/>
        <v>B</v>
      </c>
      <c r="E1359" s="59">
        <v>1</v>
      </c>
      <c r="F1359" s="59">
        <v>6</v>
      </c>
      <c r="G1359" s="59">
        <v>50</v>
      </c>
      <c r="H1359" s="59">
        <v>11</v>
      </c>
      <c r="I1359" s="59">
        <v>21</v>
      </c>
      <c r="J1359" s="59">
        <v>8</v>
      </c>
      <c r="K1359" s="61">
        <v>1</v>
      </c>
      <c r="L1359" t="s">
        <v>152</v>
      </c>
    </row>
    <row r="1360" spans="1:13" outlineLevel="1" x14ac:dyDescent="0.25">
      <c r="A1360" s="52">
        <f t="shared" si="116"/>
        <v>56</v>
      </c>
      <c r="B1360" s="52" t="str">
        <f t="shared" si="115"/>
        <v/>
      </c>
      <c r="C1360" s="58">
        <f t="shared" si="113"/>
        <v>2</v>
      </c>
      <c r="D1360" s="58" t="str">
        <f t="shared" si="114"/>
        <v>B</v>
      </c>
      <c r="E1360" s="59">
        <v>5</v>
      </c>
      <c r="F1360" s="59">
        <v>10</v>
      </c>
      <c r="G1360" s="59">
        <v>49</v>
      </c>
      <c r="H1360" s="59">
        <v>15</v>
      </c>
      <c r="I1360" s="59">
        <v>20</v>
      </c>
      <c r="J1360" s="59">
        <v>12</v>
      </c>
      <c r="K1360" s="61">
        <v>2</v>
      </c>
      <c r="L1360" t="s">
        <v>152</v>
      </c>
    </row>
    <row r="1361" spans="1:12" outlineLevel="1" x14ac:dyDescent="0.25">
      <c r="A1361" s="52">
        <f t="shared" si="116"/>
        <v>56</v>
      </c>
      <c r="B1361" s="52" t="str">
        <f t="shared" si="115"/>
        <v/>
      </c>
      <c r="C1361" s="58">
        <f t="shared" si="113"/>
        <v>3</v>
      </c>
      <c r="D1361" s="58" t="str">
        <f t="shared" si="114"/>
        <v>B</v>
      </c>
      <c r="E1361" s="59">
        <v>9</v>
      </c>
      <c r="F1361" s="59">
        <v>14</v>
      </c>
      <c r="G1361" s="59">
        <v>53</v>
      </c>
      <c r="H1361" s="59">
        <v>19</v>
      </c>
      <c r="I1361" s="59">
        <v>24</v>
      </c>
      <c r="J1361" s="59">
        <v>55</v>
      </c>
      <c r="K1361" s="61">
        <v>3</v>
      </c>
      <c r="L1361" t="s">
        <v>152</v>
      </c>
    </row>
    <row r="1362" spans="1:12" outlineLevel="1" x14ac:dyDescent="0.25">
      <c r="A1362" s="52">
        <f t="shared" si="116"/>
        <v>56</v>
      </c>
      <c r="B1362" s="52" t="str">
        <f t="shared" si="115"/>
        <v/>
      </c>
      <c r="C1362" s="58">
        <f t="shared" si="113"/>
        <v>4</v>
      </c>
      <c r="D1362" s="58" t="str">
        <f t="shared" si="114"/>
        <v>B</v>
      </c>
      <c r="E1362" s="59">
        <v>13</v>
      </c>
      <c r="F1362" s="59">
        <v>18</v>
      </c>
      <c r="G1362" s="59">
        <v>54</v>
      </c>
      <c r="H1362" s="59">
        <v>23</v>
      </c>
      <c r="I1362" s="59">
        <v>28</v>
      </c>
      <c r="J1362" s="59">
        <v>56</v>
      </c>
      <c r="K1362" s="61">
        <v>4</v>
      </c>
      <c r="L1362" t="s">
        <v>152</v>
      </c>
    </row>
    <row r="1363" spans="1:12" outlineLevel="1" x14ac:dyDescent="0.25">
      <c r="A1363" s="52">
        <f t="shared" si="116"/>
        <v>56</v>
      </c>
      <c r="B1363" s="52" t="str">
        <f t="shared" si="115"/>
        <v/>
      </c>
      <c r="C1363" s="58">
        <f t="shared" si="113"/>
        <v>5</v>
      </c>
      <c r="D1363" s="58" t="str">
        <f t="shared" si="114"/>
        <v>B</v>
      </c>
      <c r="E1363" s="59">
        <v>17</v>
      </c>
      <c r="F1363" s="59">
        <v>22</v>
      </c>
      <c r="G1363" s="59">
        <v>7</v>
      </c>
      <c r="H1363" s="59">
        <v>27</v>
      </c>
      <c r="I1363" s="59">
        <v>33</v>
      </c>
      <c r="J1363" s="59">
        <v>46</v>
      </c>
      <c r="K1363" s="61">
        <v>5</v>
      </c>
      <c r="L1363" t="s">
        <v>152</v>
      </c>
    </row>
    <row r="1364" spans="1:12" outlineLevel="1" x14ac:dyDescent="0.25">
      <c r="A1364" s="52">
        <f t="shared" si="116"/>
        <v>56</v>
      </c>
      <c r="B1364" s="52" t="str">
        <f t="shared" si="115"/>
        <v/>
      </c>
      <c r="C1364" s="58">
        <f t="shared" si="113"/>
        <v>6</v>
      </c>
      <c r="D1364" s="58" t="str">
        <f t="shared" si="114"/>
        <v>B</v>
      </c>
      <c r="E1364" s="59">
        <v>16</v>
      </c>
      <c r="F1364" s="59">
        <v>26</v>
      </c>
      <c r="G1364" s="59"/>
      <c r="H1364" s="59">
        <v>31</v>
      </c>
      <c r="I1364" s="59">
        <v>37</v>
      </c>
      <c r="J1364" s="59"/>
      <c r="K1364" s="61">
        <v>6</v>
      </c>
      <c r="L1364" t="s">
        <v>152</v>
      </c>
    </row>
    <row r="1365" spans="1:12" outlineLevel="1" x14ac:dyDescent="0.25">
      <c r="A1365" s="52">
        <f t="shared" si="116"/>
        <v>56</v>
      </c>
      <c r="B1365" s="52" t="str">
        <f t="shared" si="115"/>
        <v/>
      </c>
      <c r="C1365" s="58">
        <f t="shared" si="113"/>
        <v>7</v>
      </c>
      <c r="D1365" s="58" t="str">
        <f t="shared" si="114"/>
        <v>B</v>
      </c>
      <c r="E1365" s="59">
        <v>25</v>
      </c>
      <c r="F1365" s="59">
        <v>30</v>
      </c>
      <c r="G1365" s="59">
        <v>4</v>
      </c>
      <c r="H1365" s="59">
        <v>35</v>
      </c>
      <c r="I1365" s="59">
        <v>40</v>
      </c>
      <c r="J1365" s="59">
        <v>2</v>
      </c>
      <c r="K1365" s="61">
        <v>7</v>
      </c>
      <c r="L1365" t="s">
        <v>152</v>
      </c>
    </row>
    <row r="1366" spans="1:12" outlineLevel="1" x14ac:dyDescent="0.25">
      <c r="A1366" s="52">
        <f t="shared" si="116"/>
        <v>56</v>
      </c>
      <c r="B1366" s="52" t="str">
        <f t="shared" si="115"/>
        <v/>
      </c>
      <c r="C1366" s="58">
        <f t="shared" si="113"/>
        <v>8</v>
      </c>
      <c r="D1366" s="58" t="str">
        <f t="shared" si="114"/>
        <v>B</v>
      </c>
      <c r="E1366" s="59">
        <v>29</v>
      </c>
      <c r="F1366" s="59">
        <v>34</v>
      </c>
      <c r="G1366" s="59">
        <v>45</v>
      </c>
      <c r="H1366" s="59">
        <v>39</v>
      </c>
      <c r="I1366" s="59">
        <v>44</v>
      </c>
      <c r="J1366" s="59">
        <v>51</v>
      </c>
      <c r="K1366" s="61">
        <v>8</v>
      </c>
      <c r="L1366" t="s">
        <v>152</v>
      </c>
    </row>
    <row r="1367" spans="1:12" outlineLevel="1" x14ac:dyDescent="0.25">
      <c r="A1367" s="52">
        <f t="shared" si="116"/>
        <v>56</v>
      </c>
      <c r="B1367" s="52" t="str">
        <f t="shared" si="115"/>
        <v/>
      </c>
      <c r="C1367" s="58">
        <f t="shared" si="113"/>
        <v>9</v>
      </c>
      <c r="D1367" s="58" t="str">
        <f t="shared" si="114"/>
        <v>B</v>
      </c>
      <c r="E1367" s="59">
        <v>32</v>
      </c>
      <c r="F1367" s="59">
        <v>38</v>
      </c>
      <c r="G1367" s="59"/>
      <c r="H1367" s="59">
        <v>43</v>
      </c>
      <c r="I1367" s="59">
        <v>48</v>
      </c>
      <c r="J1367" s="59"/>
      <c r="K1367" s="61">
        <v>9</v>
      </c>
      <c r="L1367" t="s">
        <v>152</v>
      </c>
    </row>
    <row r="1368" spans="1:12" outlineLevel="1" x14ac:dyDescent="0.25">
      <c r="A1368" s="52">
        <f t="shared" si="116"/>
        <v>56</v>
      </c>
      <c r="B1368" s="52" t="str">
        <f t="shared" si="115"/>
        <v/>
      </c>
      <c r="C1368" s="58">
        <f t="shared" si="113"/>
        <v>10</v>
      </c>
      <c r="D1368" s="58" t="str">
        <f t="shared" si="114"/>
        <v>B</v>
      </c>
      <c r="E1368" s="59">
        <v>3</v>
      </c>
      <c r="F1368" s="59">
        <v>36</v>
      </c>
      <c r="G1368" s="59">
        <v>41</v>
      </c>
      <c r="H1368" s="59">
        <v>52</v>
      </c>
      <c r="I1368" s="59">
        <v>42</v>
      </c>
      <c r="J1368" s="59">
        <v>47</v>
      </c>
      <c r="K1368" s="61">
        <v>10</v>
      </c>
      <c r="L1368" t="s">
        <v>152</v>
      </c>
    </row>
    <row r="1369" spans="1:12" outlineLevel="1" x14ac:dyDescent="0.25">
      <c r="A1369" s="52">
        <f t="shared" si="116"/>
        <v>56</v>
      </c>
      <c r="B1369" s="52" t="str">
        <f t="shared" si="115"/>
        <v/>
      </c>
      <c r="C1369" s="58">
        <f t="shared" si="113"/>
        <v>1</v>
      </c>
      <c r="D1369" s="58" t="str">
        <f t="shared" si="114"/>
        <v>C</v>
      </c>
      <c r="E1369" s="59">
        <v>5</v>
      </c>
      <c r="F1369" s="59">
        <v>14</v>
      </c>
      <c r="G1369" s="59">
        <v>41</v>
      </c>
      <c r="H1369" s="59">
        <v>12</v>
      </c>
      <c r="I1369" s="59">
        <v>23</v>
      </c>
      <c r="J1369" s="59">
        <v>37</v>
      </c>
      <c r="K1369" s="61">
        <v>1</v>
      </c>
      <c r="L1369" t="s">
        <v>153</v>
      </c>
    </row>
    <row r="1370" spans="1:12" outlineLevel="1" x14ac:dyDescent="0.25">
      <c r="A1370" s="52">
        <f t="shared" si="116"/>
        <v>56</v>
      </c>
      <c r="B1370" s="52" t="str">
        <f t="shared" si="115"/>
        <v/>
      </c>
      <c r="C1370" s="58">
        <f t="shared" si="113"/>
        <v>2</v>
      </c>
      <c r="D1370" s="58" t="str">
        <f t="shared" si="114"/>
        <v>C</v>
      </c>
      <c r="E1370" s="59">
        <v>9</v>
      </c>
      <c r="F1370" s="59">
        <v>18</v>
      </c>
      <c r="G1370" s="59">
        <v>2</v>
      </c>
      <c r="H1370" s="59">
        <v>16</v>
      </c>
      <c r="I1370" s="59">
        <v>27</v>
      </c>
      <c r="J1370" s="59">
        <v>21</v>
      </c>
      <c r="K1370" s="61">
        <v>2</v>
      </c>
      <c r="L1370" t="s">
        <v>153</v>
      </c>
    </row>
    <row r="1371" spans="1:12" outlineLevel="1" x14ac:dyDescent="0.25">
      <c r="A1371" s="52">
        <f t="shared" si="116"/>
        <v>56</v>
      </c>
      <c r="B1371" s="52" t="str">
        <f t="shared" si="115"/>
        <v/>
      </c>
      <c r="C1371" s="58">
        <f t="shared" si="113"/>
        <v>3</v>
      </c>
      <c r="D1371" s="58" t="str">
        <f t="shared" si="114"/>
        <v>C</v>
      </c>
      <c r="E1371" s="59">
        <v>1</v>
      </c>
      <c r="F1371" s="59">
        <v>10</v>
      </c>
      <c r="G1371" s="59">
        <v>45</v>
      </c>
      <c r="H1371" s="59">
        <v>8</v>
      </c>
      <c r="I1371" s="59">
        <v>19</v>
      </c>
      <c r="J1371" s="59">
        <v>49</v>
      </c>
      <c r="K1371" s="61">
        <v>3</v>
      </c>
      <c r="L1371" t="s">
        <v>153</v>
      </c>
    </row>
    <row r="1372" spans="1:12" outlineLevel="1" x14ac:dyDescent="0.25">
      <c r="A1372" s="52">
        <f t="shared" si="116"/>
        <v>56</v>
      </c>
      <c r="B1372" s="52" t="str">
        <f t="shared" si="115"/>
        <v/>
      </c>
      <c r="C1372" s="58">
        <f t="shared" si="113"/>
        <v>4</v>
      </c>
      <c r="D1372" s="58" t="str">
        <f t="shared" si="114"/>
        <v>C</v>
      </c>
      <c r="E1372" s="59">
        <v>13</v>
      </c>
      <c r="F1372" s="59">
        <v>22</v>
      </c>
      <c r="G1372" s="59">
        <v>6</v>
      </c>
      <c r="H1372" s="59">
        <v>20</v>
      </c>
      <c r="I1372" s="59">
        <v>31</v>
      </c>
      <c r="J1372" s="59">
        <v>7</v>
      </c>
      <c r="K1372" s="61">
        <v>4</v>
      </c>
      <c r="L1372" t="s">
        <v>153</v>
      </c>
    </row>
    <row r="1373" spans="1:12" outlineLevel="1" x14ac:dyDescent="0.25">
      <c r="A1373" s="52">
        <f t="shared" si="116"/>
        <v>56</v>
      </c>
      <c r="B1373" s="52" t="str">
        <f t="shared" si="115"/>
        <v/>
      </c>
      <c r="C1373" s="58">
        <f t="shared" si="113"/>
        <v>5</v>
      </c>
      <c r="D1373" s="58" t="str">
        <f t="shared" si="114"/>
        <v>C</v>
      </c>
      <c r="E1373" s="59">
        <v>17</v>
      </c>
      <c r="F1373" s="59">
        <v>26</v>
      </c>
      <c r="G1373" s="59">
        <v>50</v>
      </c>
      <c r="H1373" s="59">
        <v>24</v>
      </c>
      <c r="I1373" s="59">
        <v>35</v>
      </c>
      <c r="J1373" s="59">
        <v>11</v>
      </c>
      <c r="K1373" s="61">
        <v>5</v>
      </c>
      <c r="L1373" t="s">
        <v>153</v>
      </c>
    </row>
    <row r="1374" spans="1:12" outlineLevel="1" x14ac:dyDescent="0.25">
      <c r="A1374" s="52">
        <f t="shared" si="116"/>
        <v>56</v>
      </c>
      <c r="B1374" s="52" t="str">
        <f t="shared" si="115"/>
        <v/>
      </c>
      <c r="C1374" s="58">
        <f t="shared" si="113"/>
        <v>6</v>
      </c>
      <c r="D1374" s="58" t="str">
        <f t="shared" si="114"/>
        <v>C</v>
      </c>
      <c r="E1374" s="59">
        <v>44</v>
      </c>
      <c r="F1374" s="59">
        <v>30</v>
      </c>
      <c r="G1374" s="59"/>
      <c r="H1374" s="59">
        <v>28</v>
      </c>
      <c r="I1374" s="59">
        <v>39</v>
      </c>
      <c r="J1374" s="59"/>
      <c r="K1374" s="61">
        <v>6</v>
      </c>
      <c r="L1374" t="s">
        <v>153</v>
      </c>
    </row>
    <row r="1375" spans="1:12" outlineLevel="1" x14ac:dyDescent="0.25">
      <c r="A1375" s="52">
        <f t="shared" si="116"/>
        <v>56</v>
      </c>
      <c r="B1375" s="52" t="str">
        <f t="shared" si="115"/>
        <v/>
      </c>
      <c r="C1375" s="58">
        <f t="shared" si="113"/>
        <v>7</v>
      </c>
      <c r="D1375" s="58" t="str">
        <f t="shared" si="114"/>
        <v>C</v>
      </c>
      <c r="E1375" s="59">
        <v>25</v>
      </c>
      <c r="F1375" s="59">
        <v>34</v>
      </c>
      <c r="G1375" s="59">
        <v>4</v>
      </c>
      <c r="H1375" s="59">
        <v>32</v>
      </c>
      <c r="I1375" s="59">
        <v>43</v>
      </c>
      <c r="J1375" s="59">
        <v>15</v>
      </c>
      <c r="K1375" s="61">
        <v>7</v>
      </c>
      <c r="L1375" t="s">
        <v>153</v>
      </c>
    </row>
    <row r="1376" spans="1:12" outlineLevel="1" x14ac:dyDescent="0.25">
      <c r="A1376" s="52">
        <f t="shared" si="116"/>
        <v>56</v>
      </c>
      <c r="B1376" s="52" t="str">
        <f t="shared" si="115"/>
        <v/>
      </c>
      <c r="C1376" s="58">
        <f t="shared" si="113"/>
        <v>8</v>
      </c>
      <c r="D1376" s="58" t="str">
        <f t="shared" si="114"/>
        <v>C</v>
      </c>
      <c r="E1376" s="59">
        <v>29</v>
      </c>
      <c r="F1376" s="59">
        <v>38</v>
      </c>
      <c r="G1376" s="59">
        <v>48</v>
      </c>
      <c r="H1376" s="59">
        <v>36</v>
      </c>
      <c r="I1376" s="59">
        <v>47</v>
      </c>
      <c r="J1376" s="59">
        <v>40</v>
      </c>
      <c r="K1376" s="61">
        <v>8</v>
      </c>
      <c r="L1376" t="s">
        <v>153</v>
      </c>
    </row>
    <row r="1377" spans="1:13" outlineLevel="1" x14ac:dyDescent="0.25">
      <c r="A1377" s="52">
        <f t="shared" si="116"/>
        <v>56</v>
      </c>
      <c r="B1377" s="52" t="str">
        <f t="shared" si="115"/>
        <v/>
      </c>
      <c r="C1377" s="58">
        <f t="shared" si="113"/>
        <v>9</v>
      </c>
      <c r="D1377" s="58" t="str">
        <f t="shared" si="114"/>
        <v>C</v>
      </c>
      <c r="E1377" s="59">
        <v>56</v>
      </c>
      <c r="F1377" s="59">
        <v>42</v>
      </c>
      <c r="G1377" s="59"/>
      <c r="H1377" s="59">
        <v>54</v>
      </c>
      <c r="I1377" s="59">
        <v>51</v>
      </c>
      <c r="J1377" s="59"/>
      <c r="K1377" s="61">
        <v>9</v>
      </c>
      <c r="L1377" t="s">
        <v>153</v>
      </c>
    </row>
    <row r="1378" spans="1:13" outlineLevel="1" x14ac:dyDescent="0.25">
      <c r="A1378" s="52">
        <f t="shared" si="116"/>
        <v>56</v>
      </c>
      <c r="B1378" s="52" t="str">
        <f t="shared" si="115"/>
        <v/>
      </c>
      <c r="C1378" s="58">
        <f t="shared" si="113"/>
        <v>10</v>
      </c>
      <c r="D1378" s="58" t="str">
        <f t="shared" si="114"/>
        <v>C</v>
      </c>
      <c r="E1378" s="59">
        <v>53</v>
      </c>
      <c r="F1378" s="59">
        <v>46</v>
      </c>
      <c r="G1378" s="59">
        <v>52</v>
      </c>
      <c r="H1378" s="59">
        <v>3</v>
      </c>
      <c r="I1378" s="59">
        <v>55</v>
      </c>
      <c r="J1378" s="59">
        <v>33</v>
      </c>
      <c r="K1378" s="61">
        <v>10</v>
      </c>
      <c r="L1378" t="s">
        <v>153</v>
      </c>
    </row>
    <row r="1379" spans="1:13" outlineLevel="1" x14ac:dyDescent="0.25">
      <c r="A1379" s="52">
        <f t="shared" si="116"/>
        <v>56</v>
      </c>
      <c r="B1379" s="52" t="str">
        <f t="shared" si="115"/>
        <v/>
      </c>
      <c r="C1379" s="58">
        <f t="shared" si="113"/>
        <v>1</v>
      </c>
      <c r="D1379" s="58" t="str">
        <f t="shared" si="114"/>
        <v>D</v>
      </c>
      <c r="E1379" s="59">
        <v>53</v>
      </c>
      <c r="F1379" s="59">
        <v>14</v>
      </c>
      <c r="G1379" s="59">
        <v>12</v>
      </c>
      <c r="H1379" s="59">
        <v>7</v>
      </c>
      <c r="I1379" s="59">
        <v>56</v>
      </c>
      <c r="J1379" s="59">
        <v>6</v>
      </c>
      <c r="K1379" s="61">
        <v>1</v>
      </c>
      <c r="L1379" t="s">
        <v>154</v>
      </c>
    </row>
    <row r="1380" spans="1:13" outlineLevel="1" x14ac:dyDescent="0.25">
      <c r="A1380" s="52">
        <f t="shared" si="116"/>
        <v>56</v>
      </c>
      <c r="B1380" s="52" t="str">
        <f t="shared" si="115"/>
        <v/>
      </c>
      <c r="C1380" s="58">
        <f t="shared" si="113"/>
        <v>2</v>
      </c>
      <c r="D1380" s="58" t="str">
        <f t="shared" si="114"/>
        <v>D</v>
      </c>
      <c r="E1380" s="59">
        <v>54</v>
      </c>
      <c r="F1380" s="59">
        <v>18</v>
      </c>
      <c r="G1380" s="59">
        <v>3</v>
      </c>
      <c r="H1380" s="59">
        <v>11</v>
      </c>
      <c r="I1380" s="59">
        <v>55</v>
      </c>
      <c r="J1380" s="59">
        <v>10</v>
      </c>
      <c r="K1380" s="61">
        <v>2</v>
      </c>
      <c r="L1380" t="s">
        <v>154</v>
      </c>
    </row>
    <row r="1381" spans="1:13" outlineLevel="1" x14ac:dyDescent="0.25">
      <c r="A1381" s="52">
        <f t="shared" si="116"/>
        <v>56</v>
      </c>
      <c r="B1381" s="52" t="str">
        <f t="shared" si="115"/>
        <v/>
      </c>
      <c r="C1381" s="58">
        <f t="shared" si="113"/>
        <v>3</v>
      </c>
      <c r="D1381" s="58" t="str">
        <f t="shared" si="114"/>
        <v>D</v>
      </c>
      <c r="E1381" s="59">
        <v>15</v>
      </c>
      <c r="F1381" s="59">
        <v>28</v>
      </c>
      <c r="G1381" s="59">
        <v>1</v>
      </c>
      <c r="H1381" s="59">
        <v>39</v>
      </c>
      <c r="I1381" s="59">
        <v>22</v>
      </c>
      <c r="J1381" s="59">
        <v>34</v>
      </c>
      <c r="K1381" s="61">
        <v>3</v>
      </c>
      <c r="L1381" t="s">
        <v>154</v>
      </c>
    </row>
    <row r="1382" spans="1:13" outlineLevel="1" x14ac:dyDescent="0.25">
      <c r="A1382" s="52">
        <f t="shared" si="116"/>
        <v>56</v>
      </c>
      <c r="B1382" s="52" t="str">
        <f t="shared" si="115"/>
        <v/>
      </c>
      <c r="C1382" s="58">
        <f t="shared" ref="C1382:C1445" si="117">K1382</f>
        <v>4</v>
      </c>
      <c r="D1382" s="58" t="str">
        <f t="shared" ref="D1382:D1445" si="118">IF(C1382="","",L1382)</f>
        <v>D</v>
      </c>
      <c r="E1382" s="59">
        <v>13</v>
      </c>
      <c r="F1382" s="59">
        <v>26</v>
      </c>
      <c r="G1382" s="59">
        <v>5</v>
      </c>
      <c r="H1382" s="59">
        <v>19</v>
      </c>
      <c r="I1382" s="59">
        <v>32</v>
      </c>
      <c r="J1382" s="59">
        <v>51</v>
      </c>
      <c r="K1382" s="61">
        <v>4</v>
      </c>
      <c r="L1382" t="s">
        <v>154</v>
      </c>
    </row>
    <row r="1383" spans="1:13" outlineLevel="1" x14ac:dyDescent="0.25">
      <c r="A1383" s="52">
        <f t="shared" si="116"/>
        <v>56</v>
      </c>
      <c r="B1383" s="52" t="str">
        <f t="shared" si="115"/>
        <v/>
      </c>
      <c r="C1383" s="58">
        <f t="shared" si="117"/>
        <v>5</v>
      </c>
      <c r="D1383" s="58" t="str">
        <f t="shared" si="118"/>
        <v>D</v>
      </c>
      <c r="E1383" s="59">
        <v>17</v>
      </c>
      <c r="F1383" s="59">
        <v>30</v>
      </c>
      <c r="G1383" s="59">
        <v>2</v>
      </c>
      <c r="H1383" s="59">
        <v>23</v>
      </c>
      <c r="I1383" s="59">
        <v>36</v>
      </c>
      <c r="J1383" s="59">
        <v>16</v>
      </c>
      <c r="K1383" s="61">
        <v>5</v>
      </c>
      <c r="L1383" t="s">
        <v>154</v>
      </c>
    </row>
    <row r="1384" spans="1:13" outlineLevel="1" x14ac:dyDescent="0.25">
      <c r="A1384" s="52">
        <f t="shared" si="116"/>
        <v>56</v>
      </c>
      <c r="B1384" s="52" t="str">
        <f t="shared" si="115"/>
        <v/>
      </c>
      <c r="C1384" s="58">
        <f t="shared" si="117"/>
        <v>6</v>
      </c>
      <c r="D1384" s="58" t="str">
        <f t="shared" si="118"/>
        <v>D</v>
      </c>
      <c r="E1384" s="59">
        <v>27</v>
      </c>
      <c r="F1384" s="59">
        <v>40</v>
      </c>
      <c r="G1384" s="59"/>
      <c r="H1384" s="59">
        <v>20</v>
      </c>
      <c r="I1384" s="59">
        <v>8</v>
      </c>
      <c r="J1384" s="59"/>
      <c r="K1384" s="61">
        <v>6</v>
      </c>
      <c r="L1384" t="s">
        <v>154</v>
      </c>
    </row>
    <row r="1385" spans="1:13" outlineLevel="1" x14ac:dyDescent="0.25">
      <c r="A1385" s="52">
        <f t="shared" si="116"/>
        <v>56</v>
      </c>
      <c r="B1385" s="52" t="str">
        <f t="shared" si="115"/>
        <v/>
      </c>
      <c r="C1385" s="58">
        <f t="shared" si="117"/>
        <v>7</v>
      </c>
      <c r="D1385" s="58" t="str">
        <f t="shared" si="118"/>
        <v>D</v>
      </c>
      <c r="E1385" s="59">
        <v>33</v>
      </c>
      <c r="F1385" s="59">
        <v>38</v>
      </c>
      <c r="G1385" s="59">
        <v>49</v>
      </c>
      <c r="H1385" s="59">
        <v>31</v>
      </c>
      <c r="I1385" s="59">
        <v>44</v>
      </c>
      <c r="J1385" s="59">
        <v>21</v>
      </c>
      <c r="K1385" s="61">
        <v>7</v>
      </c>
      <c r="L1385" t="s">
        <v>154</v>
      </c>
    </row>
    <row r="1386" spans="1:13" outlineLevel="1" x14ac:dyDescent="0.25">
      <c r="A1386" s="52">
        <f t="shared" si="116"/>
        <v>56</v>
      </c>
      <c r="B1386" s="52" t="str">
        <f t="shared" si="115"/>
        <v/>
      </c>
      <c r="C1386" s="58">
        <f t="shared" si="117"/>
        <v>8</v>
      </c>
      <c r="D1386" s="58" t="str">
        <f t="shared" si="118"/>
        <v>D</v>
      </c>
      <c r="E1386" s="59">
        <v>29</v>
      </c>
      <c r="F1386" s="59">
        <v>42</v>
      </c>
      <c r="G1386" s="59">
        <v>47</v>
      </c>
      <c r="H1386" s="59">
        <v>35</v>
      </c>
      <c r="I1386" s="59">
        <v>48</v>
      </c>
      <c r="J1386" s="59">
        <v>24</v>
      </c>
      <c r="K1386" s="61">
        <v>8</v>
      </c>
      <c r="L1386" t="s">
        <v>154</v>
      </c>
    </row>
    <row r="1387" spans="1:13" outlineLevel="1" x14ac:dyDescent="0.25">
      <c r="A1387" s="52">
        <f t="shared" si="116"/>
        <v>56</v>
      </c>
      <c r="B1387" s="52" t="str">
        <f t="shared" si="115"/>
        <v/>
      </c>
      <c r="C1387" s="58">
        <f t="shared" si="117"/>
        <v>9</v>
      </c>
      <c r="D1387" s="58" t="str">
        <f t="shared" si="118"/>
        <v>D</v>
      </c>
      <c r="E1387" s="59">
        <v>25</v>
      </c>
      <c r="F1387" s="59">
        <v>46</v>
      </c>
      <c r="G1387" s="59"/>
      <c r="H1387" s="59">
        <v>9</v>
      </c>
      <c r="I1387" s="59">
        <v>52</v>
      </c>
      <c r="J1387" s="59"/>
      <c r="K1387" s="61">
        <v>9</v>
      </c>
      <c r="L1387" t="s">
        <v>154</v>
      </c>
    </row>
    <row r="1388" spans="1:13" ht="15.75" outlineLevel="1" thickBot="1" x14ac:dyDescent="0.3">
      <c r="A1388" s="52">
        <f t="shared" si="116"/>
        <v>56</v>
      </c>
      <c r="B1388" s="52" t="str">
        <f t="shared" si="115"/>
        <v/>
      </c>
      <c r="C1388" s="58">
        <f t="shared" si="117"/>
        <v>10</v>
      </c>
      <c r="D1388" s="58" t="str">
        <f t="shared" si="118"/>
        <v>D</v>
      </c>
      <c r="E1388" s="59">
        <v>37</v>
      </c>
      <c r="F1388" s="59">
        <v>50</v>
      </c>
      <c r="G1388" s="59">
        <v>45</v>
      </c>
      <c r="H1388" s="59">
        <v>4</v>
      </c>
      <c r="I1388" s="59">
        <v>43</v>
      </c>
      <c r="J1388" s="59">
        <v>41</v>
      </c>
      <c r="K1388" s="61">
        <v>10</v>
      </c>
      <c r="L1388" t="s">
        <v>154</v>
      </c>
    </row>
    <row r="1389" spans="1:13" ht="15.75" outlineLevel="1" thickTop="1" x14ac:dyDescent="0.25">
      <c r="A1389" s="52">
        <v>57</v>
      </c>
      <c r="B1389" s="64" t="str">
        <f t="shared" si="115"/>
        <v/>
      </c>
      <c r="C1389" s="62">
        <f t="shared" si="117"/>
        <v>1</v>
      </c>
      <c r="D1389" s="62" t="str">
        <f t="shared" si="118"/>
        <v>A</v>
      </c>
      <c r="E1389" s="215">
        <v>1</v>
      </c>
      <c r="F1389" s="215">
        <v>2</v>
      </c>
      <c r="G1389" s="215">
        <v>46</v>
      </c>
      <c r="H1389" s="215">
        <v>3</v>
      </c>
      <c r="I1389" s="215">
        <v>4</v>
      </c>
      <c r="J1389" s="215">
        <v>44</v>
      </c>
      <c r="K1389" s="61">
        <v>1</v>
      </c>
      <c r="L1389" t="s">
        <v>151</v>
      </c>
      <c r="M1389" s="186" t="s">
        <v>281</v>
      </c>
    </row>
    <row r="1390" spans="1:13" outlineLevel="1" x14ac:dyDescent="0.25">
      <c r="A1390" s="52">
        <f t="shared" si="116"/>
        <v>57</v>
      </c>
      <c r="B1390" s="64" t="str">
        <f t="shared" si="115"/>
        <v/>
      </c>
      <c r="C1390" s="62">
        <f t="shared" si="117"/>
        <v>2</v>
      </c>
      <c r="D1390" s="62" t="str">
        <f t="shared" si="118"/>
        <v>A</v>
      </c>
      <c r="E1390" s="215">
        <v>5</v>
      </c>
      <c r="F1390" s="215">
        <v>6</v>
      </c>
      <c r="G1390" s="215">
        <v>41</v>
      </c>
      <c r="H1390" s="215">
        <v>7</v>
      </c>
      <c r="I1390" s="215">
        <v>8</v>
      </c>
      <c r="J1390" s="215">
        <v>48</v>
      </c>
      <c r="K1390" s="61">
        <v>2</v>
      </c>
      <c r="L1390" t="s">
        <v>151</v>
      </c>
    </row>
    <row r="1391" spans="1:13" outlineLevel="1" x14ac:dyDescent="0.25">
      <c r="A1391" s="52">
        <f t="shared" si="116"/>
        <v>57</v>
      </c>
      <c r="B1391" s="64" t="str">
        <f t="shared" si="115"/>
        <v/>
      </c>
      <c r="C1391" s="62">
        <f t="shared" si="117"/>
        <v>3</v>
      </c>
      <c r="D1391" s="62" t="str">
        <f t="shared" si="118"/>
        <v>A</v>
      </c>
      <c r="E1391" s="215">
        <v>9</v>
      </c>
      <c r="F1391" s="215">
        <v>10</v>
      </c>
      <c r="G1391" s="215">
        <v>45</v>
      </c>
      <c r="H1391" s="215">
        <v>11</v>
      </c>
      <c r="I1391" s="215">
        <v>12</v>
      </c>
      <c r="J1391" s="215">
        <v>52</v>
      </c>
      <c r="K1391" s="61">
        <v>3</v>
      </c>
      <c r="L1391" t="s">
        <v>151</v>
      </c>
    </row>
    <row r="1392" spans="1:13" outlineLevel="1" x14ac:dyDescent="0.25">
      <c r="A1392" s="52">
        <f t="shared" si="116"/>
        <v>57</v>
      </c>
      <c r="B1392" s="64" t="str">
        <f t="shared" si="115"/>
        <v/>
      </c>
      <c r="C1392" s="62">
        <f t="shared" si="117"/>
        <v>4</v>
      </c>
      <c r="D1392" s="62" t="str">
        <f t="shared" si="118"/>
        <v>A</v>
      </c>
      <c r="E1392" s="215">
        <v>13</v>
      </c>
      <c r="F1392" s="215">
        <v>14</v>
      </c>
      <c r="G1392" s="215">
        <v>49</v>
      </c>
      <c r="H1392" s="215">
        <v>15</v>
      </c>
      <c r="I1392" s="215">
        <v>16</v>
      </c>
      <c r="J1392" s="215">
        <v>42</v>
      </c>
      <c r="K1392" s="61">
        <v>4</v>
      </c>
      <c r="L1392" t="s">
        <v>151</v>
      </c>
    </row>
    <row r="1393" spans="1:12" x14ac:dyDescent="0.25">
      <c r="A1393" s="52">
        <f t="shared" si="116"/>
        <v>57</v>
      </c>
      <c r="B1393" s="64" t="str">
        <f t="shared" si="115"/>
        <v/>
      </c>
      <c r="C1393" s="62">
        <f t="shared" si="117"/>
        <v>5</v>
      </c>
      <c r="D1393" s="62" t="str">
        <f t="shared" si="118"/>
        <v>A</v>
      </c>
      <c r="E1393" s="215">
        <v>17</v>
      </c>
      <c r="F1393" s="215">
        <v>18</v>
      </c>
      <c r="G1393" s="215">
        <v>43</v>
      </c>
      <c r="H1393" s="215">
        <v>19</v>
      </c>
      <c r="I1393" s="215">
        <v>20</v>
      </c>
      <c r="J1393" s="215">
        <v>55</v>
      </c>
      <c r="K1393" s="61">
        <v>5</v>
      </c>
      <c r="L1393" t="s">
        <v>151</v>
      </c>
    </row>
    <row r="1394" spans="1:12" outlineLevel="1" x14ac:dyDescent="0.25">
      <c r="A1394" s="52">
        <f t="shared" si="116"/>
        <v>57</v>
      </c>
      <c r="B1394" s="64" t="str">
        <f t="shared" si="115"/>
        <v/>
      </c>
      <c r="C1394" s="62">
        <f t="shared" si="117"/>
        <v>6</v>
      </c>
      <c r="D1394" s="62" t="str">
        <f t="shared" si="118"/>
        <v>A</v>
      </c>
      <c r="E1394" s="215">
        <v>21</v>
      </c>
      <c r="F1394" s="215">
        <v>22</v>
      </c>
      <c r="G1394" s="215">
        <v>47</v>
      </c>
      <c r="H1394" s="215">
        <v>23</v>
      </c>
      <c r="I1394" s="215">
        <v>24</v>
      </c>
      <c r="J1394" s="215"/>
      <c r="K1394" s="61">
        <v>6</v>
      </c>
      <c r="L1394" t="s">
        <v>151</v>
      </c>
    </row>
    <row r="1395" spans="1:12" outlineLevel="1" x14ac:dyDescent="0.25">
      <c r="A1395" s="52">
        <f t="shared" si="116"/>
        <v>57</v>
      </c>
      <c r="B1395" s="64" t="str">
        <f t="shared" si="115"/>
        <v/>
      </c>
      <c r="C1395" s="62">
        <f t="shared" si="117"/>
        <v>7</v>
      </c>
      <c r="D1395" s="62" t="str">
        <f t="shared" si="118"/>
        <v>A</v>
      </c>
      <c r="E1395" s="215">
        <v>25</v>
      </c>
      <c r="F1395" s="215">
        <v>26</v>
      </c>
      <c r="G1395" s="215">
        <v>51</v>
      </c>
      <c r="H1395" s="215">
        <v>27</v>
      </c>
      <c r="I1395" s="215">
        <v>28</v>
      </c>
      <c r="J1395" s="215">
        <v>50</v>
      </c>
      <c r="K1395" s="61">
        <v>7</v>
      </c>
      <c r="L1395" t="s">
        <v>151</v>
      </c>
    </row>
    <row r="1396" spans="1:12" outlineLevel="1" x14ac:dyDescent="0.25">
      <c r="A1396" s="52">
        <f t="shared" si="116"/>
        <v>57</v>
      </c>
      <c r="B1396" s="64" t="str">
        <f t="shared" si="115"/>
        <v/>
      </c>
      <c r="C1396" s="62">
        <f t="shared" si="117"/>
        <v>8</v>
      </c>
      <c r="D1396" s="62" t="str">
        <f t="shared" si="118"/>
        <v>A</v>
      </c>
      <c r="E1396" s="215">
        <v>29</v>
      </c>
      <c r="F1396" s="215">
        <v>30</v>
      </c>
      <c r="G1396" s="215">
        <v>56</v>
      </c>
      <c r="H1396" s="215">
        <v>31</v>
      </c>
      <c r="I1396" s="215">
        <v>32</v>
      </c>
      <c r="J1396" s="215">
        <v>54</v>
      </c>
      <c r="K1396" s="61">
        <v>8</v>
      </c>
      <c r="L1396" t="s">
        <v>151</v>
      </c>
    </row>
    <row r="1397" spans="1:12" outlineLevel="1" x14ac:dyDescent="0.25">
      <c r="A1397" s="52">
        <f t="shared" si="116"/>
        <v>57</v>
      </c>
      <c r="B1397" s="64" t="str">
        <f t="shared" si="115"/>
        <v/>
      </c>
      <c r="C1397" s="62">
        <f t="shared" si="117"/>
        <v>9</v>
      </c>
      <c r="D1397" s="62" t="str">
        <f t="shared" si="118"/>
        <v>A</v>
      </c>
      <c r="E1397" s="215">
        <v>33</v>
      </c>
      <c r="F1397" s="215">
        <v>34</v>
      </c>
      <c r="G1397" s="215"/>
      <c r="H1397" s="215">
        <v>35</v>
      </c>
      <c r="I1397" s="215">
        <v>36</v>
      </c>
      <c r="J1397" s="215"/>
      <c r="K1397" s="61">
        <v>9</v>
      </c>
      <c r="L1397" t="s">
        <v>151</v>
      </c>
    </row>
    <row r="1398" spans="1:12" outlineLevel="1" x14ac:dyDescent="0.25">
      <c r="A1398" s="52">
        <f t="shared" si="116"/>
        <v>57</v>
      </c>
      <c r="B1398" s="64" t="str">
        <f t="shared" si="115"/>
        <v/>
      </c>
      <c r="C1398" s="62">
        <f t="shared" si="117"/>
        <v>10</v>
      </c>
      <c r="D1398" s="62" t="str">
        <f t="shared" si="118"/>
        <v>A</v>
      </c>
      <c r="E1398" s="215">
        <v>37</v>
      </c>
      <c r="F1398" s="215">
        <v>38</v>
      </c>
      <c r="G1398" s="215">
        <v>57</v>
      </c>
      <c r="H1398" s="215">
        <v>39</v>
      </c>
      <c r="I1398" s="215">
        <v>40</v>
      </c>
      <c r="J1398" s="215">
        <v>53</v>
      </c>
      <c r="K1398" s="61">
        <v>10</v>
      </c>
      <c r="L1398" t="s">
        <v>151</v>
      </c>
    </row>
    <row r="1399" spans="1:12" outlineLevel="1" x14ac:dyDescent="0.25">
      <c r="A1399" s="52">
        <f>A1398</f>
        <v>57</v>
      </c>
      <c r="B1399" s="64" t="str">
        <f t="shared" si="115"/>
        <v/>
      </c>
      <c r="C1399" s="62">
        <f t="shared" si="117"/>
        <v>1</v>
      </c>
      <c r="D1399" s="62" t="str">
        <f t="shared" si="118"/>
        <v>B</v>
      </c>
      <c r="E1399" s="215">
        <v>29</v>
      </c>
      <c r="F1399" s="215">
        <v>34</v>
      </c>
      <c r="G1399" s="215">
        <v>50</v>
      </c>
      <c r="H1399" s="215">
        <v>39</v>
      </c>
      <c r="I1399" s="215">
        <v>44</v>
      </c>
      <c r="J1399" s="215">
        <v>8</v>
      </c>
      <c r="K1399" s="61">
        <v>1</v>
      </c>
      <c r="L1399" t="s">
        <v>152</v>
      </c>
    </row>
    <row r="1400" spans="1:12" outlineLevel="1" x14ac:dyDescent="0.25">
      <c r="A1400" s="52">
        <f t="shared" si="116"/>
        <v>57</v>
      </c>
      <c r="B1400" s="64" t="str">
        <f t="shared" si="115"/>
        <v/>
      </c>
      <c r="C1400" s="62">
        <f t="shared" si="117"/>
        <v>2</v>
      </c>
      <c r="D1400" s="62" t="str">
        <f t="shared" si="118"/>
        <v>B</v>
      </c>
      <c r="E1400" s="215">
        <v>5</v>
      </c>
      <c r="F1400" s="215">
        <v>10</v>
      </c>
      <c r="G1400" s="215">
        <v>53</v>
      </c>
      <c r="H1400" s="215">
        <v>15</v>
      </c>
      <c r="I1400" s="215">
        <v>20</v>
      </c>
      <c r="J1400" s="215">
        <v>12</v>
      </c>
      <c r="K1400" s="61">
        <v>2</v>
      </c>
      <c r="L1400" t="s">
        <v>152</v>
      </c>
    </row>
    <row r="1401" spans="1:12" outlineLevel="1" x14ac:dyDescent="0.25">
      <c r="A1401" s="52">
        <f t="shared" si="116"/>
        <v>57</v>
      </c>
      <c r="B1401" s="64" t="str">
        <f t="shared" si="115"/>
        <v/>
      </c>
      <c r="C1401" s="62">
        <f t="shared" si="117"/>
        <v>3</v>
      </c>
      <c r="D1401" s="62" t="str">
        <f t="shared" si="118"/>
        <v>B</v>
      </c>
      <c r="E1401" s="215">
        <v>9</v>
      </c>
      <c r="F1401" s="215">
        <v>14</v>
      </c>
      <c r="G1401" s="215">
        <v>49</v>
      </c>
      <c r="H1401" s="215">
        <v>19</v>
      </c>
      <c r="I1401" s="215">
        <v>24</v>
      </c>
      <c r="J1401" s="215">
        <v>54</v>
      </c>
      <c r="K1401" s="61">
        <v>3</v>
      </c>
      <c r="L1401" t="s">
        <v>152</v>
      </c>
    </row>
    <row r="1402" spans="1:12" outlineLevel="1" x14ac:dyDescent="0.25">
      <c r="A1402" s="52">
        <f t="shared" si="116"/>
        <v>57</v>
      </c>
      <c r="B1402" s="64" t="str">
        <f t="shared" si="115"/>
        <v/>
      </c>
      <c r="C1402" s="62">
        <f t="shared" si="117"/>
        <v>4</v>
      </c>
      <c r="D1402" s="62" t="str">
        <f t="shared" si="118"/>
        <v>B</v>
      </c>
      <c r="E1402" s="215">
        <v>13</v>
      </c>
      <c r="F1402" s="215">
        <v>18</v>
      </c>
      <c r="G1402" s="215">
        <v>56</v>
      </c>
      <c r="H1402" s="215">
        <v>23</v>
      </c>
      <c r="I1402" s="215">
        <v>28</v>
      </c>
      <c r="J1402" s="215">
        <v>55</v>
      </c>
      <c r="K1402" s="61">
        <v>4</v>
      </c>
      <c r="L1402" t="s">
        <v>152</v>
      </c>
    </row>
    <row r="1403" spans="1:12" outlineLevel="1" x14ac:dyDescent="0.25">
      <c r="A1403" s="52">
        <f t="shared" si="116"/>
        <v>57</v>
      </c>
      <c r="B1403" s="64" t="str">
        <f t="shared" si="115"/>
        <v/>
      </c>
      <c r="C1403" s="62">
        <f t="shared" si="117"/>
        <v>5</v>
      </c>
      <c r="D1403" s="62" t="str">
        <f t="shared" si="118"/>
        <v>B</v>
      </c>
      <c r="E1403" s="215">
        <v>17</v>
      </c>
      <c r="F1403" s="215">
        <v>22</v>
      </c>
      <c r="G1403" s="215">
        <v>57</v>
      </c>
      <c r="H1403" s="215">
        <v>27</v>
      </c>
      <c r="I1403" s="215">
        <v>32</v>
      </c>
      <c r="J1403" s="215">
        <v>3</v>
      </c>
      <c r="K1403" s="61">
        <v>5</v>
      </c>
      <c r="L1403" t="s">
        <v>152</v>
      </c>
    </row>
    <row r="1404" spans="1:12" outlineLevel="1" x14ac:dyDescent="0.25">
      <c r="A1404" s="52">
        <f t="shared" si="116"/>
        <v>57</v>
      </c>
      <c r="B1404" s="64" t="str">
        <f t="shared" si="115"/>
        <v/>
      </c>
      <c r="C1404" s="62">
        <f t="shared" si="117"/>
        <v>6</v>
      </c>
      <c r="D1404" s="62" t="str">
        <f t="shared" si="118"/>
        <v>B</v>
      </c>
      <c r="E1404" s="215">
        <v>21</v>
      </c>
      <c r="F1404" s="215">
        <v>26</v>
      </c>
      <c r="G1404" s="215">
        <v>4</v>
      </c>
      <c r="H1404" s="215">
        <v>31</v>
      </c>
      <c r="I1404" s="215">
        <v>37</v>
      </c>
      <c r="J1404" s="215"/>
      <c r="K1404" s="61">
        <v>6</v>
      </c>
      <c r="L1404" t="s">
        <v>152</v>
      </c>
    </row>
    <row r="1405" spans="1:12" outlineLevel="1" x14ac:dyDescent="0.25">
      <c r="A1405" s="52">
        <f t="shared" si="116"/>
        <v>57</v>
      </c>
      <c r="B1405" s="64" t="str">
        <f t="shared" si="115"/>
        <v/>
      </c>
      <c r="C1405" s="62">
        <f t="shared" si="117"/>
        <v>7</v>
      </c>
      <c r="D1405" s="62" t="str">
        <f t="shared" si="118"/>
        <v>B</v>
      </c>
      <c r="E1405" s="215">
        <v>25</v>
      </c>
      <c r="F1405" s="215">
        <v>33</v>
      </c>
      <c r="G1405" s="215">
        <v>45</v>
      </c>
      <c r="H1405" s="215">
        <v>35</v>
      </c>
      <c r="I1405" s="215">
        <v>40</v>
      </c>
      <c r="J1405" s="215">
        <v>7</v>
      </c>
      <c r="K1405" s="61">
        <v>7</v>
      </c>
      <c r="L1405" t="s">
        <v>152</v>
      </c>
    </row>
    <row r="1406" spans="1:12" outlineLevel="1" x14ac:dyDescent="0.25">
      <c r="A1406" s="52">
        <f t="shared" si="116"/>
        <v>57</v>
      </c>
      <c r="B1406" s="64" t="str">
        <f t="shared" si="115"/>
        <v/>
      </c>
      <c r="C1406" s="62">
        <f t="shared" si="117"/>
        <v>8</v>
      </c>
      <c r="D1406" s="62" t="str">
        <f t="shared" si="118"/>
        <v>B</v>
      </c>
      <c r="E1406" s="215">
        <v>1</v>
      </c>
      <c r="F1406" s="215">
        <v>6</v>
      </c>
      <c r="G1406" s="215">
        <v>2</v>
      </c>
      <c r="H1406" s="215">
        <v>11</v>
      </c>
      <c r="I1406" s="215">
        <v>16</v>
      </c>
      <c r="J1406" s="215">
        <v>46</v>
      </c>
      <c r="K1406" s="61">
        <v>8</v>
      </c>
      <c r="L1406" t="s">
        <v>152</v>
      </c>
    </row>
    <row r="1407" spans="1:12" outlineLevel="1" x14ac:dyDescent="0.25">
      <c r="A1407" s="52">
        <f t="shared" si="116"/>
        <v>57</v>
      </c>
      <c r="B1407" s="64" t="str">
        <f t="shared" si="115"/>
        <v/>
      </c>
      <c r="C1407" s="62">
        <f t="shared" si="117"/>
        <v>9</v>
      </c>
      <c r="D1407" s="62" t="str">
        <f t="shared" si="118"/>
        <v>B</v>
      </c>
      <c r="E1407" s="215">
        <v>30</v>
      </c>
      <c r="F1407" s="215">
        <v>38</v>
      </c>
      <c r="G1407" s="215"/>
      <c r="H1407" s="215">
        <v>43</v>
      </c>
      <c r="I1407" s="215">
        <v>48</v>
      </c>
      <c r="J1407" s="215"/>
      <c r="K1407" s="61">
        <v>9</v>
      </c>
      <c r="L1407" t="s">
        <v>152</v>
      </c>
    </row>
    <row r="1408" spans="1:12" outlineLevel="1" x14ac:dyDescent="0.25">
      <c r="A1408" s="52">
        <f t="shared" si="116"/>
        <v>57</v>
      </c>
      <c r="B1408" s="64" t="str">
        <f t="shared" si="115"/>
        <v/>
      </c>
      <c r="C1408" s="62">
        <f t="shared" si="117"/>
        <v>10</v>
      </c>
      <c r="D1408" s="62" t="str">
        <f t="shared" si="118"/>
        <v>B</v>
      </c>
      <c r="E1408" s="215">
        <v>36</v>
      </c>
      <c r="F1408" s="215">
        <v>42</v>
      </c>
      <c r="G1408" s="215">
        <v>51</v>
      </c>
      <c r="H1408" s="215">
        <v>47</v>
      </c>
      <c r="I1408" s="215">
        <v>52</v>
      </c>
      <c r="J1408" s="215">
        <v>41</v>
      </c>
      <c r="K1408" s="61">
        <v>10</v>
      </c>
      <c r="L1408" t="s">
        <v>152</v>
      </c>
    </row>
    <row r="1409" spans="1:12" outlineLevel="1" x14ac:dyDescent="0.25">
      <c r="A1409" s="52">
        <f>A1408</f>
        <v>57</v>
      </c>
      <c r="B1409" s="64" t="str">
        <f t="shared" si="115"/>
        <v/>
      </c>
      <c r="C1409" s="62">
        <f t="shared" si="117"/>
        <v>1</v>
      </c>
      <c r="D1409" s="62" t="str">
        <f t="shared" si="118"/>
        <v>C</v>
      </c>
      <c r="E1409" s="215">
        <v>17</v>
      </c>
      <c r="F1409" s="215">
        <v>26</v>
      </c>
      <c r="G1409" s="215">
        <v>30</v>
      </c>
      <c r="H1409" s="215">
        <v>24</v>
      </c>
      <c r="I1409" s="215">
        <v>35</v>
      </c>
      <c r="J1409" s="215">
        <v>7</v>
      </c>
      <c r="K1409" s="61">
        <v>1</v>
      </c>
      <c r="L1409" t="s">
        <v>153</v>
      </c>
    </row>
    <row r="1410" spans="1:12" outlineLevel="1" x14ac:dyDescent="0.25">
      <c r="A1410" s="52">
        <f t="shared" si="116"/>
        <v>57</v>
      </c>
      <c r="B1410" s="64" t="str">
        <f t="shared" si="115"/>
        <v/>
      </c>
      <c r="C1410" s="62">
        <f t="shared" si="117"/>
        <v>2</v>
      </c>
      <c r="D1410" s="62" t="str">
        <f t="shared" si="118"/>
        <v>C</v>
      </c>
      <c r="E1410" s="215">
        <v>5</v>
      </c>
      <c r="F1410" s="215">
        <v>14</v>
      </c>
      <c r="G1410" s="215">
        <v>50</v>
      </c>
      <c r="H1410" s="215">
        <v>12</v>
      </c>
      <c r="I1410" s="215">
        <v>23</v>
      </c>
      <c r="J1410" s="215">
        <v>11</v>
      </c>
      <c r="K1410" s="61">
        <v>2</v>
      </c>
      <c r="L1410" t="s">
        <v>153</v>
      </c>
    </row>
    <row r="1411" spans="1:12" outlineLevel="1" x14ac:dyDescent="0.25">
      <c r="A1411" s="52">
        <f t="shared" si="116"/>
        <v>57</v>
      </c>
      <c r="B1411" s="64" t="str">
        <f t="shared" si="115"/>
        <v/>
      </c>
      <c r="C1411" s="62">
        <f t="shared" si="117"/>
        <v>3</v>
      </c>
      <c r="D1411" s="62" t="str">
        <f t="shared" si="118"/>
        <v>C</v>
      </c>
      <c r="E1411" s="215">
        <v>9</v>
      </c>
      <c r="F1411" s="215">
        <v>18</v>
      </c>
      <c r="G1411" s="215">
        <v>45</v>
      </c>
      <c r="H1411" s="215">
        <v>16</v>
      </c>
      <c r="I1411" s="215">
        <v>27</v>
      </c>
      <c r="J1411" s="215">
        <v>4</v>
      </c>
      <c r="K1411" s="61">
        <v>3</v>
      </c>
      <c r="L1411" t="s">
        <v>153</v>
      </c>
    </row>
    <row r="1412" spans="1:12" outlineLevel="1" x14ac:dyDescent="0.25">
      <c r="A1412" s="52">
        <f t="shared" si="116"/>
        <v>57</v>
      </c>
      <c r="B1412" s="64" t="str">
        <f t="shared" si="115"/>
        <v/>
      </c>
      <c r="C1412" s="62">
        <f t="shared" si="117"/>
        <v>4</v>
      </c>
      <c r="D1412" s="62" t="str">
        <f t="shared" si="118"/>
        <v>C</v>
      </c>
      <c r="E1412" s="215">
        <v>13</v>
      </c>
      <c r="F1412" s="215">
        <v>22</v>
      </c>
      <c r="G1412" s="215">
        <v>49</v>
      </c>
      <c r="H1412" s="215">
        <v>20</v>
      </c>
      <c r="I1412" s="215">
        <v>31</v>
      </c>
      <c r="J1412" s="215">
        <v>48</v>
      </c>
      <c r="K1412" s="61">
        <v>4</v>
      </c>
      <c r="L1412" t="s">
        <v>153</v>
      </c>
    </row>
    <row r="1413" spans="1:12" outlineLevel="1" x14ac:dyDescent="0.25">
      <c r="A1413" s="52">
        <f t="shared" si="116"/>
        <v>57</v>
      </c>
      <c r="B1413" s="64" t="str">
        <f t="shared" ref="B1413:B1476" si="119">IF(A1413&lt;&gt;$B$3,"",$B$3&amp;"-"&amp;D1413&amp;"-"&amp;C1413)</f>
        <v/>
      </c>
      <c r="C1413" s="62">
        <f t="shared" si="117"/>
        <v>5</v>
      </c>
      <c r="D1413" s="62" t="str">
        <f t="shared" si="118"/>
        <v>C</v>
      </c>
      <c r="E1413" s="215">
        <v>1</v>
      </c>
      <c r="F1413" s="215">
        <v>10</v>
      </c>
      <c r="G1413" s="215">
        <v>41</v>
      </c>
      <c r="H1413" s="215">
        <v>8</v>
      </c>
      <c r="I1413" s="215">
        <v>19</v>
      </c>
      <c r="J1413" s="215">
        <v>55</v>
      </c>
      <c r="K1413" s="61">
        <v>5</v>
      </c>
      <c r="L1413" t="s">
        <v>153</v>
      </c>
    </row>
    <row r="1414" spans="1:12" outlineLevel="1" x14ac:dyDescent="0.25">
      <c r="A1414" s="52">
        <f t="shared" ref="A1414:A1468" si="120">A1413</f>
        <v>57</v>
      </c>
      <c r="B1414" s="64" t="str">
        <f t="shared" si="119"/>
        <v/>
      </c>
      <c r="C1414" s="62">
        <f t="shared" si="117"/>
        <v>6</v>
      </c>
      <c r="D1414" s="62" t="str">
        <f t="shared" si="118"/>
        <v>C</v>
      </c>
      <c r="E1414" s="215">
        <v>21</v>
      </c>
      <c r="F1414" s="215">
        <v>53</v>
      </c>
      <c r="G1414" s="215">
        <v>33</v>
      </c>
      <c r="H1414" s="215">
        <v>28</v>
      </c>
      <c r="I1414" s="215">
        <v>39</v>
      </c>
      <c r="J1414" s="215"/>
      <c r="K1414" s="61">
        <v>6</v>
      </c>
      <c r="L1414" t="s">
        <v>153</v>
      </c>
    </row>
    <row r="1415" spans="1:12" outlineLevel="1" x14ac:dyDescent="0.25">
      <c r="A1415" s="52">
        <f t="shared" si="120"/>
        <v>57</v>
      </c>
      <c r="B1415" s="64" t="str">
        <f t="shared" si="119"/>
        <v/>
      </c>
      <c r="C1415" s="62">
        <f t="shared" si="117"/>
        <v>7</v>
      </c>
      <c r="D1415" s="62" t="str">
        <f t="shared" si="118"/>
        <v>C</v>
      </c>
      <c r="E1415" s="215">
        <v>25</v>
      </c>
      <c r="F1415" s="215">
        <v>34</v>
      </c>
      <c r="G1415" s="215">
        <v>6</v>
      </c>
      <c r="H1415" s="215">
        <v>32</v>
      </c>
      <c r="I1415" s="215">
        <v>43</v>
      </c>
      <c r="J1415" s="215">
        <v>52</v>
      </c>
      <c r="K1415" s="61">
        <v>7</v>
      </c>
      <c r="L1415" t="s">
        <v>153</v>
      </c>
    </row>
    <row r="1416" spans="1:12" outlineLevel="1" x14ac:dyDescent="0.25">
      <c r="A1416" s="52">
        <f t="shared" si="120"/>
        <v>57</v>
      </c>
      <c r="B1416" s="64" t="str">
        <f t="shared" si="119"/>
        <v/>
      </c>
      <c r="C1416" s="62">
        <f t="shared" si="117"/>
        <v>8</v>
      </c>
      <c r="D1416" s="62" t="str">
        <f t="shared" si="118"/>
        <v>C</v>
      </c>
      <c r="E1416" s="215">
        <v>29</v>
      </c>
      <c r="F1416" s="215">
        <v>38</v>
      </c>
      <c r="G1416" s="215">
        <v>54</v>
      </c>
      <c r="H1416" s="215">
        <v>36</v>
      </c>
      <c r="I1416" s="215">
        <v>47</v>
      </c>
      <c r="J1416" s="215">
        <v>15</v>
      </c>
      <c r="K1416" s="61">
        <v>8</v>
      </c>
      <c r="L1416" t="s">
        <v>153</v>
      </c>
    </row>
    <row r="1417" spans="1:12" outlineLevel="1" x14ac:dyDescent="0.25">
      <c r="A1417" s="52">
        <f t="shared" si="120"/>
        <v>57</v>
      </c>
      <c r="B1417" s="64" t="str">
        <f t="shared" si="119"/>
        <v/>
      </c>
      <c r="C1417" s="62">
        <f t="shared" si="117"/>
        <v>9</v>
      </c>
      <c r="D1417" s="62" t="str">
        <f t="shared" si="118"/>
        <v>C</v>
      </c>
      <c r="E1417" s="215">
        <v>2</v>
      </c>
      <c r="F1417" s="215">
        <v>42</v>
      </c>
      <c r="G1417" s="215"/>
      <c r="H1417" s="215">
        <v>40</v>
      </c>
      <c r="I1417" s="215">
        <v>57</v>
      </c>
      <c r="J1417" s="215"/>
      <c r="K1417" s="61">
        <v>9</v>
      </c>
      <c r="L1417" t="s">
        <v>153</v>
      </c>
    </row>
    <row r="1418" spans="1:12" outlineLevel="1" x14ac:dyDescent="0.25">
      <c r="A1418" s="52">
        <f t="shared" si="120"/>
        <v>57</v>
      </c>
      <c r="B1418" s="64" t="str">
        <f t="shared" si="119"/>
        <v/>
      </c>
      <c r="C1418" s="62">
        <f t="shared" si="117"/>
        <v>10</v>
      </c>
      <c r="D1418" s="62" t="str">
        <f t="shared" si="118"/>
        <v>C</v>
      </c>
      <c r="E1418" s="215">
        <v>37</v>
      </c>
      <c r="F1418" s="215">
        <v>46</v>
      </c>
      <c r="G1418" s="215">
        <v>51</v>
      </c>
      <c r="H1418" s="215">
        <v>3</v>
      </c>
      <c r="I1418" s="215">
        <v>44</v>
      </c>
      <c r="J1418" s="215">
        <v>56</v>
      </c>
      <c r="K1418" s="61">
        <v>10</v>
      </c>
      <c r="L1418" t="s">
        <v>153</v>
      </c>
    </row>
    <row r="1419" spans="1:12" outlineLevel="1" x14ac:dyDescent="0.25">
      <c r="A1419" s="52">
        <f>A1418</f>
        <v>57</v>
      </c>
      <c r="B1419" s="64" t="str">
        <f t="shared" si="119"/>
        <v/>
      </c>
      <c r="C1419" s="62">
        <f t="shared" si="117"/>
        <v>1</v>
      </c>
      <c r="D1419" s="62" t="str">
        <f t="shared" si="118"/>
        <v>D</v>
      </c>
      <c r="E1419" s="215">
        <v>6</v>
      </c>
      <c r="F1419" s="215">
        <v>45</v>
      </c>
      <c r="G1419" s="215">
        <v>48</v>
      </c>
      <c r="H1419" s="215">
        <v>12</v>
      </c>
      <c r="I1419" s="215">
        <v>51</v>
      </c>
      <c r="J1419" s="215">
        <v>2</v>
      </c>
      <c r="K1419" s="61">
        <v>1</v>
      </c>
      <c r="L1419" t="s">
        <v>154</v>
      </c>
    </row>
    <row r="1420" spans="1:12" outlineLevel="1" x14ac:dyDescent="0.25">
      <c r="A1420" s="52">
        <f t="shared" si="120"/>
        <v>57</v>
      </c>
      <c r="B1420" s="64" t="str">
        <f t="shared" si="119"/>
        <v/>
      </c>
      <c r="C1420" s="62">
        <f t="shared" si="117"/>
        <v>2</v>
      </c>
      <c r="D1420" s="62" t="str">
        <f t="shared" si="118"/>
        <v>D</v>
      </c>
      <c r="E1420" s="215">
        <v>5</v>
      </c>
      <c r="F1420" s="215">
        <v>18</v>
      </c>
      <c r="G1420" s="215">
        <v>57</v>
      </c>
      <c r="H1420" s="215">
        <v>11</v>
      </c>
      <c r="I1420" s="215">
        <v>24</v>
      </c>
      <c r="J1420" s="215">
        <v>1</v>
      </c>
      <c r="K1420" s="61">
        <v>2</v>
      </c>
      <c r="L1420" t="s">
        <v>154</v>
      </c>
    </row>
    <row r="1421" spans="1:12" outlineLevel="1" x14ac:dyDescent="0.25">
      <c r="A1421" s="52">
        <f t="shared" si="120"/>
        <v>57</v>
      </c>
      <c r="B1421" s="64" t="str">
        <f t="shared" si="119"/>
        <v/>
      </c>
      <c r="C1421" s="62">
        <f t="shared" si="117"/>
        <v>3</v>
      </c>
      <c r="D1421" s="62" t="str">
        <f t="shared" si="118"/>
        <v>D</v>
      </c>
      <c r="E1421" s="215">
        <v>15</v>
      </c>
      <c r="F1421" s="215">
        <v>28</v>
      </c>
      <c r="G1421" s="215">
        <v>3</v>
      </c>
      <c r="H1421" s="215">
        <v>9</v>
      </c>
      <c r="I1421" s="215">
        <v>22</v>
      </c>
      <c r="J1421" s="215">
        <v>10</v>
      </c>
      <c r="K1421" s="61">
        <v>3</v>
      </c>
      <c r="L1421" t="s">
        <v>154</v>
      </c>
    </row>
    <row r="1422" spans="1:12" outlineLevel="1" x14ac:dyDescent="0.25">
      <c r="A1422" s="52">
        <f t="shared" si="120"/>
        <v>57</v>
      </c>
      <c r="B1422" s="64" t="str">
        <f t="shared" si="119"/>
        <v/>
      </c>
      <c r="C1422" s="62">
        <f t="shared" si="117"/>
        <v>4</v>
      </c>
      <c r="D1422" s="62" t="str">
        <f t="shared" si="118"/>
        <v>D</v>
      </c>
      <c r="E1422" s="215">
        <v>13</v>
      </c>
      <c r="F1422" s="215">
        <v>26</v>
      </c>
      <c r="G1422" s="215">
        <v>52</v>
      </c>
      <c r="H1422" s="215">
        <v>19</v>
      </c>
      <c r="I1422" s="215">
        <v>33</v>
      </c>
      <c r="J1422" s="215">
        <v>8</v>
      </c>
      <c r="K1422" s="61">
        <v>4</v>
      </c>
      <c r="L1422" t="s">
        <v>154</v>
      </c>
    </row>
    <row r="1423" spans="1:12" outlineLevel="1" x14ac:dyDescent="0.25">
      <c r="A1423" s="52">
        <f t="shared" si="120"/>
        <v>57</v>
      </c>
      <c r="B1423" s="64" t="str">
        <f t="shared" si="119"/>
        <v/>
      </c>
      <c r="C1423" s="62">
        <f t="shared" si="117"/>
        <v>5</v>
      </c>
      <c r="D1423" s="62" t="str">
        <f t="shared" si="118"/>
        <v>D</v>
      </c>
      <c r="E1423" s="215">
        <v>17</v>
      </c>
      <c r="F1423" s="215">
        <v>30</v>
      </c>
      <c r="G1423" s="215">
        <v>7</v>
      </c>
      <c r="H1423" s="215">
        <v>23</v>
      </c>
      <c r="I1423" s="215">
        <v>36</v>
      </c>
      <c r="J1423" s="215">
        <v>41</v>
      </c>
      <c r="K1423" s="61">
        <v>5</v>
      </c>
      <c r="L1423" t="s">
        <v>154</v>
      </c>
    </row>
    <row r="1424" spans="1:12" outlineLevel="1" x14ac:dyDescent="0.25">
      <c r="A1424" s="52">
        <f t="shared" si="120"/>
        <v>57</v>
      </c>
      <c r="B1424" s="64" t="str">
        <f t="shared" si="119"/>
        <v/>
      </c>
      <c r="C1424" s="62">
        <f t="shared" si="117"/>
        <v>6</v>
      </c>
      <c r="D1424" s="62" t="str">
        <f t="shared" si="118"/>
        <v>D</v>
      </c>
      <c r="E1424" s="215">
        <v>27</v>
      </c>
      <c r="F1424" s="215">
        <v>40</v>
      </c>
      <c r="G1424" s="215">
        <v>47</v>
      </c>
      <c r="H1424" s="215">
        <v>21</v>
      </c>
      <c r="I1424" s="215">
        <v>20</v>
      </c>
      <c r="J1424" s="215"/>
      <c r="K1424" s="61">
        <v>6</v>
      </c>
      <c r="L1424" t="s">
        <v>154</v>
      </c>
    </row>
    <row r="1425" spans="1:13" outlineLevel="1" x14ac:dyDescent="0.25">
      <c r="A1425" s="52">
        <f t="shared" si="120"/>
        <v>57</v>
      </c>
      <c r="B1425" s="64" t="str">
        <f t="shared" si="119"/>
        <v/>
      </c>
      <c r="C1425" s="62">
        <f t="shared" si="117"/>
        <v>7</v>
      </c>
      <c r="D1425" s="62" t="str">
        <f t="shared" si="118"/>
        <v>D</v>
      </c>
      <c r="E1425" s="215">
        <v>25</v>
      </c>
      <c r="F1425" s="215">
        <v>38</v>
      </c>
      <c r="G1425" s="215">
        <v>55</v>
      </c>
      <c r="H1425" s="215">
        <v>31</v>
      </c>
      <c r="I1425" s="215">
        <v>44</v>
      </c>
      <c r="J1425" s="215">
        <v>34</v>
      </c>
      <c r="K1425" s="61">
        <v>7</v>
      </c>
      <c r="L1425" t="s">
        <v>154</v>
      </c>
    </row>
    <row r="1426" spans="1:13" outlineLevel="1" x14ac:dyDescent="0.25">
      <c r="A1426" s="52">
        <f t="shared" si="120"/>
        <v>57</v>
      </c>
      <c r="B1426" s="64" t="str">
        <f t="shared" si="119"/>
        <v/>
      </c>
      <c r="C1426" s="62">
        <f t="shared" si="117"/>
        <v>8</v>
      </c>
      <c r="D1426" s="62" t="str">
        <f t="shared" si="118"/>
        <v>D</v>
      </c>
      <c r="E1426" s="215">
        <v>39</v>
      </c>
      <c r="F1426" s="215">
        <v>42</v>
      </c>
      <c r="G1426" s="215">
        <v>56</v>
      </c>
      <c r="H1426" s="215">
        <v>35</v>
      </c>
      <c r="I1426" s="215">
        <v>53</v>
      </c>
      <c r="J1426" s="215">
        <v>16</v>
      </c>
      <c r="K1426" s="61">
        <v>8</v>
      </c>
      <c r="L1426" t="s">
        <v>154</v>
      </c>
    </row>
    <row r="1427" spans="1:13" outlineLevel="1" x14ac:dyDescent="0.25">
      <c r="A1427" s="52">
        <f t="shared" si="120"/>
        <v>57</v>
      </c>
      <c r="B1427" s="64" t="str">
        <f t="shared" si="119"/>
        <v/>
      </c>
      <c r="C1427" s="62">
        <f t="shared" si="117"/>
        <v>9</v>
      </c>
      <c r="D1427" s="62" t="str">
        <f t="shared" si="118"/>
        <v>D</v>
      </c>
      <c r="E1427" s="215">
        <v>32</v>
      </c>
      <c r="F1427" s="215">
        <v>46</v>
      </c>
      <c r="G1427" s="215"/>
      <c r="H1427" s="215">
        <v>29</v>
      </c>
      <c r="I1427" s="215">
        <v>54</v>
      </c>
      <c r="J1427" s="215"/>
      <c r="K1427" s="61">
        <v>9</v>
      </c>
      <c r="L1427" t="s">
        <v>154</v>
      </c>
    </row>
    <row r="1428" spans="1:13" ht="15.75" outlineLevel="1" thickBot="1" x14ac:dyDescent="0.3">
      <c r="A1428" s="52">
        <f t="shared" si="120"/>
        <v>57</v>
      </c>
      <c r="B1428" s="64" t="str">
        <f t="shared" si="119"/>
        <v/>
      </c>
      <c r="C1428" s="62">
        <f t="shared" si="117"/>
        <v>10</v>
      </c>
      <c r="D1428" s="62" t="str">
        <f t="shared" si="118"/>
        <v>D</v>
      </c>
      <c r="E1428" s="215">
        <v>37</v>
      </c>
      <c r="F1428" s="215">
        <v>50</v>
      </c>
      <c r="G1428" s="215">
        <v>49</v>
      </c>
      <c r="H1428" s="215">
        <v>4</v>
      </c>
      <c r="I1428" s="215">
        <v>43</v>
      </c>
      <c r="J1428" s="215">
        <v>14</v>
      </c>
      <c r="K1428" s="61">
        <v>10</v>
      </c>
      <c r="L1428" t="s">
        <v>154</v>
      </c>
    </row>
    <row r="1429" spans="1:13" ht="15.75" outlineLevel="1" thickTop="1" x14ac:dyDescent="0.25">
      <c r="A1429" s="52">
        <v>58</v>
      </c>
      <c r="B1429" s="52" t="str">
        <f t="shared" si="119"/>
        <v/>
      </c>
      <c r="C1429" s="58">
        <f t="shared" si="117"/>
        <v>1</v>
      </c>
      <c r="D1429" s="58" t="str">
        <f t="shared" si="118"/>
        <v>A</v>
      </c>
      <c r="E1429" s="127">
        <v>1</v>
      </c>
      <c r="F1429" s="127">
        <v>2</v>
      </c>
      <c r="G1429" s="127">
        <v>53</v>
      </c>
      <c r="H1429" s="127">
        <v>3</v>
      </c>
      <c r="I1429" s="127">
        <v>4</v>
      </c>
      <c r="J1429" s="127">
        <v>13</v>
      </c>
      <c r="K1429" s="61">
        <v>1</v>
      </c>
      <c r="L1429" t="s">
        <v>151</v>
      </c>
      <c r="M1429" s="186" t="s">
        <v>281</v>
      </c>
    </row>
    <row r="1430" spans="1:13" outlineLevel="1" x14ac:dyDescent="0.25">
      <c r="A1430" s="52">
        <f t="shared" si="120"/>
        <v>58</v>
      </c>
      <c r="B1430" s="52" t="str">
        <f t="shared" si="119"/>
        <v/>
      </c>
      <c r="C1430" s="58">
        <f t="shared" si="117"/>
        <v>2</v>
      </c>
      <c r="D1430" s="58" t="str">
        <f t="shared" si="118"/>
        <v>A</v>
      </c>
      <c r="E1430" s="127">
        <v>5</v>
      </c>
      <c r="F1430" s="127">
        <v>6</v>
      </c>
      <c r="G1430" s="127">
        <v>52</v>
      </c>
      <c r="H1430" s="127">
        <v>7</v>
      </c>
      <c r="I1430" s="127">
        <v>8</v>
      </c>
      <c r="J1430" s="127">
        <v>41</v>
      </c>
      <c r="K1430" s="61">
        <v>2</v>
      </c>
      <c r="L1430" t="s">
        <v>151</v>
      </c>
    </row>
    <row r="1431" spans="1:13" outlineLevel="1" x14ac:dyDescent="0.25">
      <c r="A1431" s="52">
        <f t="shared" si="120"/>
        <v>58</v>
      </c>
      <c r="B1431" s="52" t="str">
        <f t="shared" si="119"/>
        <v/>
      </c>
      <c r="C1431" s="58">
        <f t="shared" si="117"/>
        <v>3</v>
      </c>
      <c r="D1431" s="58" t="str">
        <f t="shared" si="118"/>
        <v>A</v>
      </c>
      <c r="E1431" s="127">
        <v>9</v>
      </c>
      <c r="F1431" s="127">
        <v>10</v>
      </c>
      <c r="G1431" s="127">
        <v>54</v>
      </c>
      <c r="H1431" s="127">
        <v>11</v>
      </c>
      <c r="I1431" s="127">
        <v>12</v>
      </c>
      <c r="J1431" s="127">
        <v>45</v>
      </c>
      <c r="K1431" s="61">
        <v>3</v>
      </c>
      <c r="L1431" t="s">
        <v>151</v>
      </c>
    </row>
    <row r="1432" spans="1:13" outlineLevel="1" x14ac:dyDescent="0.25">
      <c r="A1432" s="52">
        <f t="shared" si="120"/>
        <v>58</v>
      </c>
      <c r="B1432" s="52" t="str">
        <f t="shared" si="119"/>
        <v/>
      </c>
      <c r="C1432" s="58">
        <f t="shared" si="117"/>
        <v>4</v>
      </c>
      <c r="D1432" s="58" t="str">
        <f t="shared" si="118"/>
        <v>A</v>
      </c>
      <c r="E1432" s="127">
        <v>43</v>
      </c>
      <c r="F1432" s="127">
        <v>14</v>
      </c>
      <c r="G1432" s="127">
        <v>55</v>
      </c>
      <c r="H1432" s="127">
        <v>15</v>
      </c>
      <c r="I1432" s="127">
        <v>16</v>
      </c>
      <c r="J1432" s="127">
        <v>49</v>
      </c>
      <c r="K1432" s="61">
        <v>4</v>
      </c>
      <c r="L1432" t="s">
        <v>151</v>
      </c>
    </row>
    <row r="1433" spans="1:13" outlineLevel="1" x14ac:dyDescent="0.25">
      <c r="A1433" s="52">
        <f t="shared" si="120"/>
        <v>58</v>
      </c>
      <c r="B1433" s="52" t="str">
        <f t="shared" si="119"/>
        <v/>
      </c>
      <c r="C1433" s="58">
        <f t="shared" si="117"/>
        <v>5</v>
      </c>
      <c r="D1433" s="58" t="str">
        <f t="shared" si="118"/>
        <v>A</v>
      </c>
      <c r="E1433" s="127">
        <v>17</v>
      </c>
      <c r="F1433" s="127">
        <v>18</v>
      </c>
      <c r="G1433" s="127">
        <v>57</v>
      </c>
      <c r="H1433" s="127">
        <v>19</v>
      </c>
      <c r="I1433" s="127">
        <v>20</v>
      </c>
      <c r="J1433" s="127">
        <v>42</v>
      </c>
      <c r="K1433" s="61">
        <v>5</v>
      </c>
      <c r="L1433" t="s">
        <v>151</v>
      </c>
    </row>
    <row r="1434" spans="1:13" outlineLevel="1" x14ac:dyDescent="0.25">
      <c r="A1434" s="52">
        <f t="shared" si="120"/>
        <v>58</v>
      </c>
      <c r="B1434" s="52" t="str">
        <f t="shared" si="119"/>
        <v/>
      </c>
      <c r="C1434" s="58">
        <f t="shared" si="117"/>
        <v>6</v>
      </c>
      <c r="D1434" s="58" t="str">
        <f t="shared" si="118"/>
        <v>A</v>
      </c>
      <c r="E1434" s="127">
        <v>21</v>
      </c>
      <c r="F1434" s="127">
        <v>22</v>
      </c>
      <c r="G1434" s="127">
        <v>50</v>
      </c>
      <c r="H1434" s="127">
        <v>23</v>
      </c>
      <c r="I1434" s="127">
        <v>24</v>
      </c>
      <c r="J1434" s="127">
        <v>47</v>
      </c>
      <c r="K1434" s="61">
        <v>6</v>
      </c>
      <c r="L1434" t="s">
        <v>151</v>
      </c>
    </row>
    <row r="1435" spans="1:13" outlineLevel="1" x14ac:dyDescent="0.25">
      <c r="A1435" s="52">
        <f t="shared" si="120"/>
        <v>58</v>
      </c>
      <c r="B1435" s="52" t="str">
        <f t="shared" si="119"/>
        <v/>
      </c>
      <c r="C1435" s="58">
        <f t="shared" si="117"/>
        <v>7</v>
      </c>
      <c r="D1435" s="58" t="str">
        <f t="shared" si="118"/>
        <v>A</v>
      </c>
      <c r="E1435" s="127">
        <v>25</v>
      </c>
      <c r="F1435" s="127">
        <v>26</v>
      </c>
      <c r="G1435" s="127">
        <v>56</v>
      </c>
      <c r="H1435" s="127">
        <v>27</v>
      </c>
      <c r="I1435" s="127">
        <v>28</v>
      </c>
      <c r="J1435" s="127">
        <v>51</v>
      </c>
      <c r="K1435" s="61">
        <v>7</v>
      </c>
      <c r="L1435" t="s">
        <v>151</v>
      </c>
    </row>
    <row r="1436" spans="1:13" outlineLevel="1" x14ac:dyDescent="0.25">
      <c r="A1436" s="52">
        <f t="shared" si="120"/>
        <v>58</v>
      </c>
      <c r="B1436" s="52" t="str">
        <f t="shared" si="119"/>
        <v/>
      </c>
      <c r="C1436" s="58">
        <f t="shared" si="117"/>
        <v>8</v>
      </c>
      <c r="D1436" s="58" t="str">
        <f t="shared" si="118"/>
        <v>A</v>
      </c>
      <c r="E1436" s="127">
        <v>29</v>
      </c>
      <c r="F1436" s="127">
        <v>30</v>
      </c>
      <c r="G1436" s="127">
        <v>58</v>
      </c>
      <c r="H1436" s="127">
        <v>31</v>
      </c>
      <c r="I1436" s="127">
        <v>32</v>
      </c>
      <c r="J1436" s="127">
        <v>44</v>
      </c>
      <c r="K1436" s="61">
        <v>8</v>
      </c>
      <c r="L1436" t="s">
        <v>151</v>
      </c>
    </row>
    <row r="1437" spans="1:13" outlineLevel="1" x14ac:dyDescent="0.25">
      <c r="A1437" s="52">
        <f t="shared" si="120"/>
        <v>58</v>
      </c>
      <c r="B1437" s="52" t="str">
        <f t="shared" si="119"/>
        <v/>
      </c>
      <c r="C1437" s="58">
        <f t="shared" si="117"/>
        <v>9</v>
      </c>
      <c r="D1437" s="58" t="str">
        <f t="shared" si="118"/>
        <v>A</v>
      </c>
      <c r="E1437" s="127">
        <v>33</v>
      </c>
      <c r="F1437" s="127">
        <v>34</v>
      </c>
      <c r="G1437" s="127"/>
      <c r="H1437" s="127">
        <v>35</v>
      </c>
      <c r="I1437" s="127">
        <v>36</v>
      </c>
      <c r="J1437" s="127"/>
      <c r="K1437" s="61">
        <v>9</v>
      </c>
      <c r="L1437" t="s">
        <v>151</v>
      </c>
    </row>
    <row r="1438" spans="1:13" outlineLevel="1" x14ac:dyDescent="0.25">
      <c r="A1438" s="52">
        <f t="shared" si="120"/>
        <v>58</v>
      </c>
      <c r="B1438" s="52" t="str">
        <f t="shared" si="119"/>
        <v/>
      </c>
      <c r="C1438" s="58">
        <f t="shared" si="117"/>
        <v>10</v>
      </c>
      <c r="D1438" s="58" t="str">
        <f t="shared" si="118"/>
        <v>A</v>
      </c>
      <c r="E1438" s="127">
        <v>37</v>
      </c>
      <c r="F1438" s="127">
        <v>38</v>
      </c>
      <c r="G1438" s="127">
        <v>46</v>
      </c>
      <c r="H1438" s="127">
        <v>39</v>
      </c>
      <c r="I1438" s="127">
        <v>40</v>
      </c>
      <c r="J1438" s="127">
        <v>48</v>
      </c>
      <c r="K1438" s="61">
        <v>10</v>
      </c>
      <c r="L1438" t="s">
        <v>151</v>
      </c>
    </row>
    <row r="1439" spans="1:13" outlineLevel="1" x14ac:dyDescent="0.25">
      <c r="A1439" s="52">
        <f>A1438</f>
        <v>58</v>
      </c>
      <c r="B1439" s="52" t="str">
        <f t="shared" si="119"/>
        <v/>
      </c>
      <c r="C1439" s="58">
        <f t="shared" si="117"/>
        <v>1</v>
      </c>
      <c r="D1439" s="58" t="str">
        <f t="shared" si="118"/>
        <v>B</v>
      </c>
      <c r="E1439" s="127">
        <v>29</v>
      </c>
      <c r="F1439" s="127">
        <v>34</v>
      </c>
      <c r="G1439" s="127">
        <v>50</v>
      </c>
      <c r="H1439" s="127">
        <v>39</v>
      </c>
      <c r="I1439" s="127">
        <v>44</v>
      </c>
      <c r="J1439" s="127">
        <v>16</v>
      </c>
      <c r="K1439" s="61">
        <v>1</v>
      </c>
      <c r="L1439" t="s">
        <v>152</v>
      </c>
    </row>
    <row r="1440" spans="1:13" outlineLevel="1" x14ac:dyDescent="0.25">
      <c r="A1440" s="52">
        <f t="shared" si="120"/>
        <v>58</v>
      </c>
      <c r="B1440" s="52" t="str">
        <f t="shared" si="119"/>
        <v/>
      </c>
      <c r="C1440" s="58">
        <f t="shared" si="117"/>
        <v>2</v>
      </c>
      <c r="D1440" s="58" t="str">
        <f t="shared" si="118"/>
        <v>B</v>
      </c>
      <c r="E1440" s="127">
        <v>5</v>
      </c>
      <c r="F1440" s="127">
        <v>10</v>
      </c>
      <c r="G1440" s="127">
        <v>20</v>
      </c>
      <c r="H1440" s="127">
        <v>15</v>
      </c>
      <c r="I1440" s="127">
        <v>48</v>
      </c>
      <c r="J1440" s="127">
        <v>36</v>
      </c>
      <c r="K1440" s="61">
        <v>2</v>
      </c>
      <c r="L1440" t="s">
        <v>152</v>
      </c>
    </row>
    <row r="1441" spans="1:12" outlineLevel="1" x14ac:dyDescent="0.25">
      <c r="A1441" s="52">
        <f t="shared" si="120"/>
        <v>58</v>
      </c>
      <c r="B1441" s="52" t="str">
        <f t="shared" si="119"/>
        <v/>
      </c>
      <c r="C1441" s="58">
        <f t="shared" si="117"/>
        <v>3</v>
      </c>
      <c r="D1441" s="58" t="str">
        <f t="shared" si="118"/>
        <v>B</v>
      </c>
      <c r="E1441" s="127">
        <v>9</v>
      </c>
      <c r="F1441" s="127">
        <v>14</v>
      </c>
      <c r="G1441" s="127">
        <v>24</v>
      </c>
      <c r="H1441" s="127">
        <v>19</v>
      </c>
      <c r="I1441" s="127">
        <v>52</v>
      </c>
      <c r="J1441" s="127">
        <v>40</v>
      </c>
      <c r="K1441" s="61">
        <v>3</v>
      </c>
      <c r="L1441" t="s">
        <v>152</v>
      </c>
    </row>
    <row r="1442" spans="1:12" outlineLevel="1" x14ac:dyDescent="0.25">
      <c r="A1442" s="52">
        <f t="shared" si="120"/>
        <v>58</v>
      </c>
      <c r="B1442" s="52" t="str">
        <f t="shared" si="119"/>
        <v/>
      </c>
      <c r="C1442" s="58">
        <f t="shared" si="117"/>
        <v>4</v>
      </c>
      <c r="D1442" s="58" t="str">
        <f t="shared" si="118"/>
        <v>B</v>
      </c>
      <c r="E1442" s="127">
        <v>13</v>
      </c>
      <c r="F1442" s="127">
        <v>18</v>
      </c>
      <c r="G1442" s="127">
        <v>28</v>
      </c>
      <c r="H1442" s="127">
        <v>23</v>
      </c>
      <c r="I1442" s="127">
        <v>46</v>
      </c>
      <c r="J1442" s="127">
        <v>41</v>
      </c>
      <c r="K1442" s="61">
        <v>4</v>
      </c>
      <c r="L1442" t="s">
        <v>152</v>
      </c>
    </row>
    <row r="1443" spans="1:12" outlineLevel="1" x14ac:dyDescent="0.25">
      <c r="A1443" s="52">
        <f t="shared" si="120"/>
        <v>58</v>
      </c>
      <c r="B1443" s="52" t="str">
        <f t="shared" si="119"/>
        <v/>
      </c>
      <c r="C1443" s="58">
        <f t="shared" si="117"/>
        <v>5</v>
      </c>
      <c r="D1443" s="58" t="str">
        <f t="shared" si="118"/>
        <v>B</v>
      </c>
      <c r="E1443" s="127">
        <v>17</v>
      </c>
      <c r="F1443" s="127">
        <v>22</v>
      </c>
      <c r="G1443" s="127">
        <v>33</v>
      </c>
      <c r="H1443" s="127">
        <v>27</v>
      </c>
      <c r="I1443" s="127">
        <v>8</v>
      </c>
      <c r="J1443" s="127">
        <v>3</v>
      </c>
      <c r="K1443" s="61">
        <v>5</v>
      </c>
      <c r="L1443" t="s">
        <v>152</v>
      </c>
    </row>
    <row r="1444" spans="1:12" outlineLevel="1" x14ac:dyDescent="0.25">
      <c r="A1444" s="52">
        <f t="shared" si="120"/>
        <v>58</v>
      </c>
      <c r="B1444" s="52" t="str">
        <f t="shared" si="119"/>
        <v/>
      </c>
      <c r="C1444" s="58">
        <f t="shared" si="117"/>
        <v>6</v>
      </c>
      <c r="D1444" s="58" t="str">
        <f t="shared" si="118"/>
        <v>B</v>
      </c>
      <c r="E1444" s="127">
        <v>21</v>
      </c>
      <c r="F1444" s="127">
        <v>26</v>
      </c>
      <c r="G1444" s="127">
        <v>4</v>
      </c>
      <c r="H1444" s="127">
        <v>31</v>
      </c>
      <c r="I1444" s="127">
        <v>12</v>
      </c>
      <c r="J1444" s="127">
        <v>51</v>
      </c>
      <c r="K1444" s="61">
        <v>6</v>
      </c>
      <c r="L1444" t="s">
        <v>152</v>
      </c>
    </row>
    <row r="1445" spans="1:12" x14ac:dyDescent="0.25">
      <c r="A1445" s="52">
        <f t="shared" si="120"/>
        <v>58</v>
      </c>
      <c r="B1445" s="52" t="str">
        <f t="shared" si="119"/>
        <v/>
      </c>
      <c r="C1445" s="58">
        <f t="shared" si="117"/>
        <v>7</v>
      </c>
      <c r="D1445" s="58" t="str">
        <f t="shared" si="118"/>
        <v>B</v>
      </c>
      <c r="E1445" s="127">
        <v>25</v>
      </c>
      <c r="F1445" s="127">
        <v>30</v>
      </c>
      <c r="G1445" s="127">
        <v>45</v>
      </c>
      <c r="H1445" s="127">
        <v>35</v>
      </c>
      <c r="I1445" s="127">
        <v>11</v>
      </c>
      <c r="J1445" s="127">
        <v>53</v>
      </c>
      <c r="K1445" s="61">
        <v>7</v>
      </c>
      <c r="L1445" t="s">
        <v>152</v>
      </c>
    </row>
    <row r="1446" spans="1:12" outlineLevel="1" x14ac:dyDescent="0.25">
      <c r="A1446" s="52">
        <f t="shared" si="120"/>
        <v>58</v>
      </c>
      <c r="B1446" s="52" t="str">
        <f t="shared" si="119"/>
        <v/>
      </c>
      <c r="C1446" s="58">
        <f t="shared" ref="C1446:C1509" si="121">K1446</f>
        <v>8</v>
      </c>
      <c r="D1446" s="58" t="str">
        <f t="shared" ref="D1446:D1509" si="122">IF(C1446="","",L1446)</f>
        <v>B</v>
      </c>
      <c r="E1446" s="127">
        <v>1</v>
      </c>
      <c r="F1446" s="127">
        <v>6</v>
      </c>
      <c r="G1446" s="127">
        <v>49</v>
      </c>
      <c r="H1446" s="127">
        <v>55</v>
      </c>
      <c r="I1446" s="127">
        <v>43</v>
      </c>
      <c r="J1446" s="127">
        <v>2</v>
      </c>
      <c r="K1446" s="61">
        <v>8</v>
      </c>
      <c r="L1446" t="s">
        <v>152</v>
      </c>
    </row>
    <row r="1447" spans="1:12" outlineLevel="1" x14ac:dyDescent="0.25">
      <c r="A1447" s="52">
        <f t="shared" si="120"/>
        <v>58</v>
      </c>
      <c r="B1447" s="52" t="str">
        <f t="shared" si="119"/>
        <v/>
      </c>
      <c r="C1447" s="58">
        <f t="shared" si="121"/>
        <v>9</v>
      </c>
      <c r="D1447" s="58" t="str">
        <f t="shared" si="122"/>
        <v>B</v>
      </c>
      <c r="E1447" s="127">
        <v>32</v>
      </c>
      <c r="F1447" s="127">
        <v>38</v>
      </c>
      <c r="G1447" s="127"/>
      <c r="H1447" s="127">
        <v>56</v>
      </c>
      <c r="I1447" s="127">
        <v>47</v>
      </c>
      <c r="J1447" s="127"/>
      <c r="K1447" s="61">
        <v>9</v>
      </c>
      <c r="L1447" t="s">
        <v>152</v>
      </c>
    </row>
    <row r="1448" spans="1:12" outlineLevel="1" x14ac:dyDescent="0.25">
      <c r="A1448" s="52">
        <f t="shared" si="120"/>
        <v>58</v>
      </c>
      <c r="B1448" s="52" t="str">
        <f t="shared" si="119"/>
        <v/>
      </c>
      <c r="C1448" s="58">
        <f t="shared" si="121"/>
        <v>10</v>
      </c>
      <c r="D1448" s="58" t="str">
        <f t="shared" si="122"/>
        <v>B</v>
      </c>
      <c r="E1448" s="127">
        <v>37</v>
      </c>
      <c r="F1448" s="127">
        <v>42</v>
      </c>
      <c r="G1448" s="127">
        <v>54</v>
      </c>
      <c r="H1448" s="127">
        <v>58</v>
      </c>
      <c r="I1448" s="127">
        <v>7</v>
      </c>
      <c r="J1448" s="127">
        <v>57</v>
      </c>
      <c r="K1448" s="61">
        <v>10</v>
      </c>
      <c r="L1448" t="s">
        <v>152</v>
      </c>
    </row>
    <row r="1449" spans="1:12" outlineLevel="1" x14ac:dyDescent="0.25">
      <c r="A1449" s="52">
        <f>A1448</f>
        <v>58</v>
      </c>
      <c r="B1449" s="52" t="str">
        <f t="shared" si="119"/>
        <v/>
      </c>
      <c r="C1449" s="58">
        <f t="shared" si="121"/>
        <v>1</v>
      </c>
      <c r="D1449" s="58" t="str">
        <f t="shared" si="122"/>
        <v>C</v>
      </c>
      <c r="E1449" s="127">
        <v>17</v>
      </c>
      <c r="F1449" s="127">
        <v>26</v>
      </c>
      <c r="G1449" s="127">
        <v>33</v>
      </c>
      <c r="H1449" s="127">
        <v>24</v>
      </c>
      <c r="I1449" s="127">
        <v>35</v>
      </c>
      <c r="J1449" s="127">
        <v>43</v>
      </c>
      <c r="K1449" s="61">
        <v>1</v>
      </c>
      <c r="L1449" t="s">
        <v>153</v>
      </c>
    </row>
    <row r="1450" spans="1:12" outlineLevel="1" x14ac:dyDescent="0.25">
      <c r="A1450" s="52">
        <f t="shared" si="120"/>
        <v>58</v>
      </c>
      <c r="B1450" s="52" t="str">
        <f t="shared" si="119"/>
        <v/>
      </c>
      <c r="C1450" s="58">
        <f t="shared" si="121"/>
        <v>2</v>
      </c>
      <c r="D1450" s="58" t="str">
        <f t="shared" si="122"/>
        <v>C</v>
      </c>
      <c r="E1450" s="127">
        <v>5</v>
      </c>
      <c r="F1450" s="127">
        <v>14</v>
      </c>
      <c r="G1450" s="127">
        <v>52</v>
      </c>
      <c r="H1450" s="127">
        <v>12</v>
      </c>
      <c r="I1450" s="127">
        <v>23</v>
      </c>
      <c r="J1450" s="127">
        <v>50</v>
      </c>
      <c r="K1450" s="61">
        <v>2</v>
      </c>
      <c r="L1450" t="s">
        <v>153</v>
      </c>
    </row>
    <row r="1451" spans="1:12" outlineLevel="1" x14ac:dyDescent="0.25">
      <c r="A1451" s="52">
        <f t="shared" si="120"/>
        <v>58</v>
      </c>
      <c r="B1451" s="52" t="str">
        <f t="shared" si="119"/>
        <v/>
      </c>
      <c r="C1451" s="58">
        <f t="shared" si="121"/>
        <v>3</v>
      </c>
      <c r="D1451" s="58" t="str">
        <f t="shared" si="122"/>
        <v>C</v>
      </c>
      <c r="E1451" s="127">
        <v>9</v>
      </c>
      <c r="F1451" s="127">
        <v>18</v>
      </c>
      <c r="G1451" s="127">
        <v>15</v>
      </c>
      <c r="H1451" s="127">
        <v>16</v>
      </c>
      <c r="I1451" s="127">
        <v>27</v>
      </c>
      <c r="J1451" s="127">
        <v>45</v>
      </c>
      <c r="K1451" s="61">
        <v>3</v>
      </c>
      <c r="L1451" t="s">
        <v>153</v>
      </c>
    </row>
    <row r="1452" spans="1:12" outlineLevel="1" x14ac:dyDescent="0.25">
      <c r="A1452" s="52">
        <f t="shared" si="120"/>
        <v>58</v>
      </c>
      <c r="B1452" s="52" t="str">
        <f t="shared" si="119"/>
        <v/>
      </c>
      <c r="C1452" s="58">
        <f t="shared" si="121"/>
        <v>4</v>
      </c>
      <c r="D1452" s="58" t="str">
        <f t="shared" si="122"/>
        <v>C</v>
      </c>
      <c r="E1452" s="127">
        <v>13</v>
      </c>
      <c r="F1452" s="127">
        <v>22</v>
      </c>
      <c r="G1452" s="127">
        <v>57</v>
      </c>
      <c r="H1452" s="127">
        <v>20</v>
      </c>
      <c r="I1452" s="127">
        <v>31</v>
      </c>
      <c r="J1452" s="127">
        <v>49</v>
      </c>
      <c r="K1452" s="61">
        <v>4</v>
      </c>
      <c r="L1452" t="s">
        <v>153</v>
      </c>
    </row>
    <row r="1453" spans="1:12" outlineLevel="1" x14ac:dyDescent="0.25">
      <c r="A1453" s="52">
        <f t="shared" si="120"/>
        <v>58</v>
      </c>
      <c r="B1453" s="52" t="str">
        <f t="shared" si="119"/>
        <v/>
      </c>
      <c r="C1453" s="58">
        <f t="shared" si="121"/>
        <v>5</v>
      </c>
      <c r="D1453" s="58" t="str">
        <f t="shared" si="122"/>
        <v>C</v>
      </c>
      <c r="E1453" s="127">
        <v>1</v>
      </c>
      <c r="F1453" s="127">
        <v>10</v>
      </c>
      <c r="G1453" s="127">
        <v>54</v>
      </c>
      <c r="H1453" s="127">
        <v>8</v>
      </c>
      <c r="I1453" s="127">
        <v>19</v>
      </c>
      <c r="J1453" s="127">
        <v>41</v>
      </c>
      <c r="K1453" s="61">
        <v>5</v>
      </c>
      <c r="L1453" t="s">
        <v>153</v>
      </c>
    </row>
    <row r="1454" spans="1:12" outlineLevel="1" x14ac:dyDescent="0.25">
      <c r="A1454" s="52">
        <f t="shared" si="120"/>
        <v>58</v>
      </c>
      <c r="B1454" s="52" t="str">
        <f t="shared" si="119"/>
        <v/>
      </c>
      <c r="C1454" s="58">
        <f t="shared" si="121"/>
        <v>6</v>
      </c>
      <c r="D1454" s="58" t="str">
        <f t="shared" si="122"/>
        <v>C</v>
      </c>
      <c r="E1454" s="127">
        <v>21</v>
      </c>
      <c r="F1454" s="127">
        <v>53</v>
      </c>
      <c r="G1454" s="127">
        <v>6</v>
      </c>
      <c r="H1454" s="127">
        <v>28</v>
      </c>
      <c r="I1454" s="127">
        <v>39</v>
      </c>
      <c r="J1454" s="127">
        <v>7</v>
      </c>
      <c r="K1454" s="61">
        <v>6</v>
      </c>
      <c r="L1454" t="s">
        <v>153</v>
      </c>
    </row>
    <row r="1455" spans="1:12" outlineLevel="1" x14ac:dyDescent="0.25">
      <c r="A1455" s="52">
        <f t="shared" si="120"/>
        <v>58</v>
      </c>
      <c r="B1455" s="52" t="str">
        <f t="shared" si="119"/>
        <v/>
      </c>
      <c r="C1455" s="58">
        <f t="shared" si="121"/>
        <v>7</v>
      </c>
      <c r="D1455" s="58" t="str">
        <f t="shared" si="122"/>
        <v>C</v>
      </c>
      <c r="E1455" s="127">
        <v>25</v>
      </c>
      <c r="F1455" s="127">
        <v>34</v>
      </c>
      <c r="G1455" s="127">
        <v>55</v>
      </c>
      <c r="H1455" s="127">
        <v>32</v>
      </c>
      <c r="I1455" s="127">
        <v>47</v>
      </c>
      <c r="J1455" s="127">
        <v>11</v>
      </c>
      <c r="K1455" s="61">
        <v>7</v>
      </c>
      <c r="L1455" t="s">
        <v>153</v>
      </c>
    </row>
    <row r="1456" spans="1:12" outlineLevel="1" x14ac:dyDescent="0.25">
      <c r="A1456" s="52">
        <f t="shared" si="120"/>
        <v>58</v>
      </c>
      <c r="B1456" s="52" t="str">
        <f t="shared" si="119"/>
        <v/>
      </c>
      <c r="C1456" s="58">
        <f t="shared" si="121"/>
        <v>8</v>
      </c>
      <c r="D1456" s="58" t="str">
        <f t="shared" si="122"/>
        <v>C</v>
      </c>
      <c r="E1456" s="127">
        <v>29</v>
      </c>
      <c r="F1456" s="127">
        <v>38</v>
      </c>
      <c r="G1456" s="127">
        <v>58</v>
      </c>
      <c r="H1456" s="127">
        <v>36</v>
      </c>
      <c r="I1456" s="127">
        <v>51</v>
      </c>
      <c r="J1456" s="127">
        <v>2</v>
      </c>
      <c r="K1456" s="61">
        <v>8</v>
      </c>
      <c r="L1456" t="s">
        <v>153</v>
      </c>
    </row>
    <row r="1457" spans="1:13" outlineLevel="1" x14ac:dyDescent="0.25">
      <c r="A1457" s="52">
        <f t="shared" si="120"/>
        <v>58</v>
      </c>
      <c r="B1457" s="52" t="str">
        <f t="shared" si="119"/>
        <v/>
      </c>
      <c r="C1457" s="58">
        <f t="shared" si="121"/>
        <v>9</v>
      </c>
      <c r="D1457" s="58" t="str">
        <f t="shared" si="122"/>
        <v>C</v>
      </c>
      <c r="E1457" s="127">
        <v>30</v>
      </c>
      <c r="F1457" s="127">
        <v>42</v>
      </c>
      <c r="G1457" s="127"/>
      <c r="H1457" s="127">
        <v>40</v>
      </c>
      <c r="I1457" s="127">
        <v>44</v>
      </c>
      <c r="J1457" s="127"/>
      <c r="K1457" s="61">
        <v>9</v>
      </c>
      <c r="L1457" t="s">
        <v>153</v>
      </c>
    </row>
    <row r="1458" spans="1:13" outlineLevel="1" x14ac:dyDescent="0.25">
      <c r="A1458" s="52">
        <f t="shared" si="120"/>
        <v>58</v>
      </c>
      <c r="B1458" s="52" t="str">
        <f t="shared" si="119"/>
        <v/>
      </c>
      <c r="C1458" s="58">
        <f t="shared" si="121"/>
        <v>10</v>
      </c>
      <c r="D1458" s="58" t="str">
        <f t="shared" si="122"/>
        <v>C</v>
      </c>
      <c r="E1458" s="127">
        <v>37</v>
      </c>
      <c r="F1458" s="127">
        <v>46</v>
      </c>
      <c r="G1458" s="127">
        <v>3</v>
      </c>
      <c r="H1458" s="127">
        <v>56</v>
      </c>
      <c r="I1458" s="127">
        <v>48</v>
      </c>
      <c r="J1458" s="127">
        <v>4</v>
      </c>
      <c r="K1458" s="61">
        <v>10</v>
      </c>
      <c r="L1458" t="s">
        <v>153</v>
      </c>
    </row>
    <row r="1459" spans="1:13" outlineLevel="1" x14ac:dyDescent="0.25">
      <c r="A1459" s="52">
        <f>A1458</f>
        <v>58</v>
      </c>
      <c r="B1459" s="52" t="str">
        <f t="shared" si="119"/>
        <v/>
      </c>
      <c r="C1459" s="58">
        <f t="shared" si="121"/>
        <v>1</v>
      </c>
      <c r="D1459" s="58" t="str">
        <f t="shared" si="122"/>
        <v>D</v>
      </c>
      <c r="E1459" s="127">
        <v>6</v>
      </c>
      <c r="F1459" s="127">
        <v>45</v>
      </c>
      <c r="G1459" s="127">
        <v>48</v>
      </c>
      <c r="H1459" s="127">
        <v>12</v>
      </c>
      <c r="I1459" s="127">
        <v>51</v>
      </c>
      <c r="J1459" s="127">
        <v>52</v>
      </c>
      <c r="K1459" s="61">
        <v>1</v>
      </c>
      <c r="L1459" t="s">
        <v>154</v>
      </c>
    </row>
    <row r="1460" spans="1:13" outlineLevel="1" x14ac:dyDescent="0.25">
      <c r="A1460" s="52">
        <f t="shared" si="120"/>
        <v>58</v>
      </c>
      <c r="B1460" s="52" t="str">
        <f t="shared" si="119"/>
        <v/>
      </c>
      <c r="C1460" s="58">
        <f t="shared" si="121"/>
        <v>2</v>
      </c>
      <c r="D1460" s="58" t="str">
        <f t="shared" si="122"/>
        <v>D</v>
      </c>
      <c r="E1460" s="127">
        <v>5</v>
      </c>
      <c r="F1460" s="127">
        <v>18</v>
      </c>
      <c r="G1460" s="127">
        <v>33</v>
      </c>
      <c r="H1460" s="127">
        <v>11</v>
      </c>
      <c r="I1460" s="127">
        <v>24</v>
      </c>
      <c r="J1460" s="127">
        <v>10</v>
      </c>
      <c r="K1460" s="61">
        <v>2</v>
      </c>
      <c r="L1460" t="s">
        <v>154</v>
      </c>
    </row>
    <row r="1461" spans="1:13" outlineLevel="1" x14ac:dyDescent="0.25">
      <c r="A1461" s="52">
        <f t="shared" si="120"/>
        <v>58</v>
      </c>
      <c r="B1461" s="52" t="str">
        <f t="shared" si="119"/>
        <v/>
      </c>
      <c r="C1461" s="58">
        <f t="shared" si="121"/>
        <v>3</v>
      </c>
      <c r="D1461" s="58" t="str">
        <f t="shared" si="122"/>
        <v>D</v>
      </c>
      <c r="E1461" s="127">
        <v>15</v>
      </c>
      <c r="F1461" s="127">
        <v>28</v>
      </c>
      <c r="G1461" s="127">
        <v>37</v>
      </c>
      <c r="H1461" s="127">
        <v>9</v>
      </c>
      <c r="I1461" s="127">
        <v>22</v>
      </c>
      <c r="J1461" s="127">
        <v>50</v>
      </c>
      <c r="K1461" s="61">
        <v>3</v>
      </c>
      <c r="L1461" t="s">
        <v>154</v>
      </c>
    </row>
    <row r="1462" spans="1:13" outlineLevel="1" x14ac:dyDescent="0.25">
      <c r="A1462" s="52">
        <f t="shared" si="120"/>
        <v>58</v>
      </c>
      <c r="B1462" s="52" t="str">
        <f t="shared" si="119"/>
        <v/>
      </c>
      <c r="C1462" s="58">
        <f t="shared" si="121"/>
        <v>4</v>
      </c>
      <c r="D1462" s="58" t="str">
        <f t="shared" si="122"/>
        <v>D</v>
      </c>
      <c r="E1462" s="127">
        <v>13</v>
      </c>
      <c r="F1462" s="127">
        <v>26</v>
      </c>
      <c r="G1462" s="127">
        <v>2</v>
      </c>
      <c r="H1462" s="127">
        <v>19</v>
      </c>
      <c r="I1462" s="127">
        <v>32</v>
      </c>
      <c r="J1462" s="127">
        <v>41</v>
      </c>
      <c r="K1462" s="61">
        <v>4</v>
      </c>
      <c r="L1462" t="s">
        <v>154</v>
      </c>
    </row>
    <row r="1463" spans="1:13" outlineLevel="1" x14ac:dyDescent="0.25">
      <c r="A1463" s="52">
        <f t="shared" si="120"/>
        <v>58</v>
      </c>
      <c r="B1463" s="52" t="str">
        <f t="shared" si="119"/>
        <v/>
      </c>
      <c r="C1463" s="58">
        <f t="shared" si="121"/>
        <v>5</v>
      </c>
      <c r="D1463" s="58" t="str">
        <f t="shared" si="122"/>
        <v>D</v>
      </c>
      <c r="E1463" s="127">
        <v>17</v>
      </c>
      <c r="F1463" s="127">
        <v>30</v>
      </c>
      <c r="G1463" s="127">
        <v>1</v>
      </c>
      <c r="H1463" s="127">
        <v>23</v>
      </c>
      <c r="I1463" s="127">
        <v>36</v>
      </c>
      <c r="J1463" s="127">
        <v>14</v>
      </c>
      <c r="K1463" s="61">
        <v>5</v>
      </c>
      <c r="L1463" t="s">
        <v>154</v>
      </c>
    </row>
    <row r="1464" spans="1:13" outlineLevel="1" x14ac:dyDescent="0.25">
      <c r="A1464" s="52">
        <f t="shared" si="120"/>
        <v>58</v>
      </c>
      <c r="B1464" s="52" t="str">
        <f t="shared" si="119"/>
        <v/>
      </c>
      <c r="C1464" s="58">
        <f t="shared" si="121"/>
        <v>6</v>
      </c>
      <c r="D1464" s="58" t="str">
        <f t="shared" si="122"/>
        <v>D</v>
      </c>
      <c r="E1464" s="127">
        <v>27</v>
      </c>
      <c r="F1464" s="127">
        <v>40</v>
      </c>
      <c r="G1464" s="127">
        <v>43</v>
      </c>
      <c r="H1464" s="127">
        <v>21</v>
      </c>
      <c r="I1464" s="127">
        <v>34</v>
      </c>
      <c r="J1464" s="127">
        <v>7</v>
      </c>
      <c r="K1464" s="61">
        <v>6</v>
      </c>
      <c r="L1464" t="s">
        <v>154</v>
      </c>
    </row>
    <row r="1465" spans="1:13" outlineLevel="1" x14ac:dyDescent="0.25">
      <c r="A1465" s="52">
        <f t="shared" si="120"/>
        <v>58</v>
      </c>
      <c r="B1465" s="52" t="str">
        <f t="shared" si="119"/>
        <v/>
      </c>
      <c r="C1465" s="58">
        <f t="shared" si="121"/>
        <v>7</v>
      </c>
      <c r="D1465" s="58" t="str">
        <f t="shared" si="122"/>
        <v>D</v>
      </c>
      <c r="E1465" s="127">
        <v>25</v>
      </c>
      <c r="F1465" s="127">
        <v>38</v>
      </c>
      <c r="G1465" s="127">
        <v>47</v>
      </c>
      <c r="H1465" s="127">
        <v>31</v>
      </c>
      <c r="I1465" s="127">
        <v>44</v>
      </c>
      <c r="J1465" s="127">
        <v>3</v>
      </c>
      <c r="K1465" s="61">
        <v>7</v>
      </c>
      <c r="L1465" t="s">
        <v>154</v>
      </c>
    </row>
    <row r="1466" spans="1:13" outlineLevel="1" x14ac:dyDescent="0.25">
      <c r="A1466" s="52">
        <f t="shared" si="120"/>
        <v>58</v>
      </c>
      <c r="B1466" s="52" t="str">
        <f t="shared" si="119"/>
        <v/>
      </c>
      <c r="C1466" s="58">
        <f t="shared" si="121"/>
        <v>8</v>
      </c>
      <c r="D1466" s="58" t="str">
        <f t="shared" si="122"/>
        <v>D</v>
      </c>
      <c r="E1466" s="127">
        <v>29</v>
      </c>
      <c r="F1466" s="127">
        <v>42</v>
      </c>
      <c r="G1466" s="127">
        <v>20</v>
      </c>
      <c r="H1466" s="127">
        <v>35</v>
      </c>
      <c r="I1466" s="127">
        <v>53</v>
      </c>
      <c r="J1466" s="127">
        <v>56</v>
      </c>
      <c r="K1466" s="61">
        <v>8</v>
      </c>
      <c r="L1466" t="s">
        <v>154</v>
      </c>
    </row>
    <row r="1467" spans="1:13" outlineLevel="1" x14ac:dyDescent="0.25">
      <c r="A1467" s="52">
        <f t="shared" si="120"/>
        <v>58</v>
      </c>
      <c r="B1467" s="52" t="str">
        <f t="shared" si="119"/>
        <v/>
      </c>
      <c r="C1467" s="58">
        <f t="shared" si="121"/>
        <v>9</v>
      </c>
      <c r="D1467" s="58" t="str">
        <f t="shared" si="122"/>
        <v>D</v>
      </c>
      <c r="E1467" s="127">
        <v>55</v>
      </c>
      <c r="F1467" s="127">
        <v>46</v>
      </c>
      <c r="G1467" s="127"/>
      <c r="H1467" s="127">
        <v>39</v>
      </c>
      <c r="I1467" s="127">
        <v>58</v>
      </c>
      <c r="J1467" s="127"/>
      <c r="K1467" s="61">
        <v>9</v>
      </c>
      <c r="L1467" t="s">
        <v>154</v>
      </c>
    </row>
    <row r="1468" spans="1:13" ht="15.75" outlineLevel="1" thickBot="1" x14ac:dyDescent="0.3">
      <c r="A1468" s="52">
        <f t="shared" si="120"/>
        <v>58</v>
      </c>
      <c r="B1468" s="52" t="str">
        <f t="shared" si="119"/>
        <v/>
      </c>
      <c r="C1468" s="58">
        <f t="shared" si="121"/>
        <v>10</v>
      </c>
      <c r="D1468" s="58" t="str">
        <f t="shared" si="122"/>
        <v>D</v>
      </c>
      <c r="E1468" s="127">
        <v>54</v>
      </c>
      <c r="F1468" s="127">
        <v>49</v>
      </c>
      <c r="G1468" s="127">
        <v>8</v>
      </c>
      <c r="H1468" s="127">
        <v>4</v>
      </c>
      <c r="I1468" s="127">
        <v>57</v>
      </c>
      <c r="J1468" s="127">
        <v>16</v>
      </c>
      <c r="K1468" s="61">
        <v>10</v>
      </c>
      <c r="L1468" t="s">
        <v>154</v>
      </c>
    </row>
    <row r="1469" spans="1:13" ht="15.75" outlineLevel="1" thickTop="1" x14ac:dyDescent="0.25">
      <c r="A1469" s="52">
        <v>59</v>
      </c>
      <c r="B1469" s="64" t="str">
        <f t="shared" si="119"/>
        <v/>
      </c>
      <c r="C1469" s="62">
        <f t="shared" si="121"/>
        <v>1</v>
      </c>
      <c r="D1469" s="62" t="str">
        <f t="shared" si="122"/>
        <v>A</v>
      </c>
      <c r="E1469" s="215">
        <v>1</v>
      </c>
      <c r="F1469" s="215">
        <v>2</v>
      </c>
      <c r="G1469" s="215">
        <v>49</v>
      </c>
      <c r="H1469" s="215">
        <v>3</v>
      </c>
      <c r="I1469" s="215">
        <v>4</v>
      </c>
      <c r="J1469" s="215">
        <v>50</v>
      </c>
      <c r="K1469" s="61">
        <v>1</v>
      </c>
      <c r="L1469" t="s">
        <v>151</v>
      </c>
      <c r="M1469" s="186" t="s">
        <v>281</v>
      </c>
    </row>
    <row r="1470" spans="1:13" outlineLevel="1" x14ac:dyDescent="0.25">
      <c r="A1470" s="52">
        <f t="shared" ref="A1470:A1533" si="123">A1469</f>
        <v>59</v>
      </c>
      <c r="B1470" s="64" t="str">
        <f t="shared" si="119"/>
        <v/>
      </c>
      <c r="C1470" s="62">
        <f t="shared" si="121"/>
        <v>2</v>
      </c>
      <c r="D1470" s="62" t="str">
        <f t="shared" si="122"/>
        <v>A</v>
      </c>
      <c r="E1470" s="215">
        <v>5</v>
      </c>
      <c r="F1470" s="215">
        <v>6</v>
      </c>
      <c r="G1470" s="215">
        <v>51</v>
      </c>
      <c r="H1470" s="215">
        <v>7</v>
      </c>
      <c r="I1470" s="215">
        <v>8</v>
      </c>
      <c r="J1470" s="215">
        <v>58</v>
      </c>
      <c r="K1470" s="61">
        <v>2</v>
      </c>
      <c r="L1470" t="s">
        <v>151</v>
      </c>
    </row>
    <row r="1471" spans="1:13" outlineLevel="1" x14ac:dyDescent="0.25">
      <c r="A1471" s="52">
        <f t="shared" si="123"/>
        <v>59</v>
      </c>
      <c r="B1471" s="64" t="str">
        <f t="shared" si="119"/>
        <v/>
      </c>
      <c r="C1471" s="62">
        <f t="shared" si="121"/>
        <v>3</v>
      </c>
      <c r="D1471" s="62" t="str">
        <f t="shared" si="122"/>
        <v>A</v>
      </c>
      <c r="E1471" s="215">
        <v>9</v>
      </c>
      <c r="F1471" s="215">
        <v>10</v>
      </c>
      <c r="G1471" s="215">
        <v>55</v>
      </c>
      <c r="H1471" s="215">
        <v>11</v>
      </c>
      <c r="I1471" s="215">
        <v>12</v>
      </c>
      <c r="J1471" s="215">
        <v>53</v>
      </c>
      <c r="K1471" s="61">
        <v>3</v>
      </c>
      <c r="L1471" t="s">
        <v>151</v>
      </c>
    </row>
    <row r="1472" spans="1:13" outlineLevel="1" x14ac:dyDescent="0.25">
      <c r="A1472" s="52">
        <f t="shared" si="123"/>
        <v>59</v>
      </c>
      <c r="B1472" s="64" t="str">
        <f t="shared" si="119"/>
        <v/>
      </c>
      <c r="C1472" s="62">
        <f t="shared" si="121"/>
        <v>4</v>
      </c>
      <c r="D1472" s="62" t="str">
        <f t="shared" si="122"/>
        <v>A</v>
      </c>
      <c r="E1472" s="215">
        <v>13</v>
      </c>
      <c r="F1472" s="215">
        <v>14</v>
      </c>
      <c r="G1472" s="215">
        <v>54</v>
      </c>
      <c r="H1472" s="215">
        <v>15</v>
      </c>
      <c r="I1472" s="215">
        <v>16</v>
      </c>
      <c r="J1472" s="215">
        <v>57</v>
      </c>
      <c r="K1472" s="61">
        <v>4</v>
      </c>
      <c r="L1472" t="s">
        <v>151</v>
      </c>
    </row>
    <row r="1473" spans="1:12" outlineLevel="1" x14ac:dyDescent="0.25">
      <c r="A1473" s="52">
        <f t="shared" si="123"/>
        <v>59</v>
      </c>
      <c r="B1473" s="64" t="str">
        <f t="shared" si="119"/>
        <v/>
      </c>
      <c r="C1473" s="62">
        <f t="shared" si="121"/>
        <v>5</v>
      </c>
      <c r="D1473" s="62" t="str">
        <f t="shared" si="122"/>
        <v>A</v>
      </c>
      <c r="E1473" s="215">
        <v>17</v>
      </c>
      <c r="F1473" s="215">
        <v>18</v>
      </c>
      <c r="G1473" s="215">
        <v>52</v>
      </c>
      <c r="H1473" s="215">
        <v>19</v>
      </c>
      <c r="I1473" s="215">
        <v>20</v>
      </c>
      <c r="J1473" s="215">
        <v>56</v>
      </c>
      <c r="K1473" s="61">
        <v>5</v>
      </c>
      <c r="L1473" t="s">
        <v>151</v>
      </c>
    </row>
    <row r="1474" spans="1:12" outlineLevel="1" x14ac:dyDescent="0.25">
      <c r="A1474" s="52">
        <f t="shared" si="123"/>
        <v>59</v>
      </c>
      <c r="B1474" s="64" t="str">
        <f t="shared" si="119"/>
        <v/>
      </c>
      <c r="C1474" s="62">
        <f t="shared" si="121"/>
        <v>6</v>
      </c>
      <c r="D1474" s="62" t="str">
        <f t="shared" si="122"/>
        <v>A</v>
      </c>
      <c r="E1474" s="215">
        <v>21</v>
      </c>
      <c r="F1474" s="215">
        <v>22</v>
      </c>
      <c r="G1474" s="215">
        <v>59</v>
      </c>
      <c r="H1474" s="215">
        <v>23</v>
      </c>
      <c r="I1474" s="215">
        <v>24</v>
      </c>
      <c r="J1474" s="215">
        <v>44</v>
      </c>
      <c r="K1474" s="61">
        <v>6</v>
      </c>
      <c r="L1474" t="s">
        <v>151</v>
      </c>
    </row>
    <row r="1475" spans="1:12" outlineLevel="1" x14ac:dyDescent="0.25">
      <c r="A1475" s="52">
        <f t="shared" si="123"/>
        <v>59</v>
      </c>
      <c r="B1475" s="64" t="str">
        <f t="shared" si="119"/>
        <v/>
      </c>
      <c r="C1475" s="62">
        <f t="shared" si="121"/>
        <v>7</v>
      </c>
      <c r="D1475" s="62" t="str">
        <f t="shared" si="122"/>
        <v>A</v>
      </c>
      <c r="E1475" s="215">
        <v>25</v>
      </c>
      <c r="F1475" s="215">
        <v>26</v>
      </c>
      <c r="G1475" s="215">
        <v>42</v>
      </c>
      <c r="H1475" s="215">
        <v>27</v>
      </c>
      <c r="I1475" s="215">
        <v>28</v>
      </c>
      <c r="J1475" s="215">
        <v>48</v>
      </c>
      <c r="K1475" s="61">
        <v>7</v>
      </c>
      <c r="L1475" t="s">
        <v>151</v>
      </c>
    </row>
    <row r="1476" spans="1:12" outlineLevel="1" x14ac:dyDescent="0.25">
      <c r="A1476" s="52">
        <f t="shared" si="123"/>
        <v>59</v>
      </c>
      <c r="B1476" s="64" t="str">
        <f t="shared" si="119"/>
        <v/>
      </c>
      <c r="C1476" s="62">
        <f t="shared" si="121"/>
        <v>8</v>
      </c>
      <c r="D1476" s="62" t="str">
        <f t="shared" si="122"/>
        <v>A</v>
      </c>
      <c r="E1476" s="215">
        <v>29</v>
      </c>
      <c r="F1476" s="215">
        <v>30</v>
      </c>
      <c r="G1476" s="215">
        <v>46</v>
      </c>
      <c r="H1476" s="215">
        <v>31</v>
      </c>
      <c r="I1476" s="215">
        <v>32</v>
      </c>
      <c r="J1476" s="215">
        <v>43</v>
      </c>
      <c r="K1476" s="61">
        <v>8</v>
      </c>
      <c r="L1476" t="s">
        <v>151</v>
      </c>
    </row>
    <row r="1477" spans="1:12" outlineLevel="1" x14ac:dyDescent="0.25">
      <c r="A1477" s="52">
        <f t="shared" si="123"/>
        <v>59</v>
      </c>
      <c r="B1477" s="64" t="str">
        <f t="shared" ref="B1477:B1540" si="124">IF(A1477&lt;&gt;$B$3,"",$B$3&amp;"-"&amp;D1477&amp;"-"&amp;C1477)</f>
        <v/>
      </c>
      <c r="C1477" s="62">
        <f t="shared" si="121"/>
        <v>9</v>
      </c>
      <c r="D1477" s="62" t="str">
        <f t="shared" si="122"/>
        <v>A</v>
      </c>
      <c r="E1477" s="215">
        <v>33</v>
      </c>
      <c r="F1477" s="215">
        <v>34</v>
      </c>
      <c r="G1477" s="215">
        <v>41</v>
      </c>
      <c r="H1477" s="215">
        <v>35</v>
      </c>
      <c r="I1477" s="215">
        <v>36</v>
      </c>
      <c r="J1477" s="215"/>
      <c r="K1477" s="61">
        <v>9</v>
      </c>
      <c r="L1477" t="s">
        <v>151</v>
      </c>
    </row>
    <row r="1478" spans="1:12" outlineLevel="1" x14ac:dyDescent="0.25">
      <c r="A1478" s="52">
        <f t="shared" si="123"/>
        <v>59</v>
      </c>
      <c r="B1478" s="64" t="str">
        <f t="shared" si="124"/>
        <v/>
      </c>
      <c r="C1478" s="62">
        <f t="shared" si="121"/>
        <v>10</v>
      </c>
      <c r="D1478" s="62" t="str">
        <f t="shared" si="122"/>
        <v>A</v>
      </c>
      <c r="E1478" s="215">
        <v>37</v>
      </c>
      <c r="F1478" s="215">
        <v>38</v>
      </c>
      <c r="G1478" s="215">
        <v>45</v>
      </c>
      <c r="H1478" s="215">
        <v>39</v>
      </c>
      <c r="I1478" s="215">
        <v>40</v>
      </c>
      <c r="J1478" s="215">
        <v>47</v>
      </c>
      <c r="K1478" s="61">
        <v>10</v>
      </c>
      <c r="L1478" t="s">
        <v>151</v>
      </c>
    </row>
    <row r="1479" spans="1:12" outlineLevel="1" x14ac:dyDescent="0.25">
      <c r="A1479" s="52">
        <f>A1478</f>
        <v>59</v>
      </c>
      <c r="B1479" s="64" t="str">
        <f t="shared" si="124"/>
        <v/>
      </c>
      <c r="C1479" s="62" t="str">
        <f t="shared" si="121"/>
        <v>T</v>
      </c>
      <c r="D1479" s="62" t="str">
        <f t="shared" si="122"/>
        <v>T</v>
      </c>
      <c r="E1479" s="215">
        <v>21</v>
      </c>
      <c r="F1479" s="215">
        <v>26</v>
      </c>
      <c r="G1479" s="215">
        <v>43</v>
      </c>
      <c r="H1479" s="215">
        <v>31</v>
      </c>
      <c r="I1479" s="215">
        <v>42</v>
      </c>
      <c r="J1479" s="215">
        <v>38</v>
      </c>
      <c r="K1479" s="61" t="s">
        <v>295</v>
      </c>
      <c r="L1479" t="s">
        <v>295</v>
      </c>
    </row>
    <row r="1480" spans="1:12" outlineLevel="1" x14ac:dyDescent="0.25">
      <c r="A1480" s="52">
        <f t="shared" si="123"/>
        <v>59</v>
      </c>
      <c r="B1480" s="64" t="str">
        <f t="shared" si="124"/>
        <v/>
      </c>
      <c r="C1480" s="62" t="str">
        <f t="shared" si="121"/>
        <v>T</v>
      </c>
      <c r="D1480" s="62" t="str">
        <f t="shared" si="122"/>
        <v>T</v>
      </c>
      <c r="E1480" s="215">
        <v>9</v>
      </c>
      <c r="F1480" s="215">
        <v>13</v>
      </c>
      <c r="G1480" s="215">
        <v>18</v>
      </c>
      <c r="H1480" s="215">
        <v>23</v>
      </c>
      <c r="I1480" s="215">
        <v>28</v>
      </c>
      <c r="J1480" s="215">
        <v>53</v>
      </c>
      <c r="K1480" s="61" t="s">
        <v>295</v>
      </c>
      <c r="L1480" t="s">
        <v>295</v>
      </c>
    </row>
    <row r="1481" spans="1:12" outlineLevel="1" x14ac:dyDescent="0.25">
      <c r="A1481" s="52">
        <f t="shared" si="123"/>
        <v>59</v>
      </c>
      <c r="B1481" s="64" t="str">
        <f t="shared" si="124"/>
        <v/>
      </c>
      <c r="C1481" s="62" t="str">
        <f t="shared" si="121"/>
        <v>T</v>
      </c>
      <c r="D1481" s="62" t="str">
        <f t="shared" si="122"/>
        <v>T</v>
      </c>
      <c r="E1481" s="215">
        <v>24</v>
      </c>
      <c r="F1481" s="215">
        <v>51</v>
      </c>
      <c r="G1481" s="215">
        <v>55</v>
      </c>
      <c r="H1481" s="215">
        <v>14</v>
      </c>
      <c r="I1481" s="215">
        <v>19</v>
      </c>
      <c r="J1481" s="215">
        <v>56</v>
      </c>
      <c r="K1481" s="61" t="s">
        <v>295</v>
      </c>
      <c r="L1481" t="s">
        <v>295</v>
      </c>
    </row>
    <row r="1482" spans="1:12" outlineLevel="1" x14ac:dyDescent="0.25">
      <c r="A1482" s="52">
        <f t="shared" si="123"/>
        <v>59</v>
      </c>
      <c r="B1482" s="64" t="str">
        <f t="shared" si="124"/>
        <v/>
      </c>
      <c r="C1482" s="62" t="str">
        <f t="shared" si="121"/>
        <v>T</v>
      </c>
      <c r="D1482" s="62" t="str">
        <f t="shared" si="122"/>
        <v>T</v>
      </c>
      <c r="E1482" s="215">
        <v>5</v>
      </c>
      <c r="F1482" s="215">
        <v>10</v>
      </c>
      <c r="G1482" s="215">
        <v>8</v>
      </c>
      <c r="H1482" s="215">
        <v>15</v>
      </c>
      <c r="I1482" s="215">
        <v>20</v>
      </c>
      <c r="J1482" s="215">
        <v>46</v>
      </c>
      <c r="K1482" s="61" t="s">
        <v>295</v>
      </c>
      <c r="L1482" t="s">
        <v>295</v>
      </c>
    </row>
    <row r="1483" spans="1:12" outlineLevel="1" x14ac:dyDescent="0.25">
      <c r="A1483" s="52">
        <f t="shared" si="123"/>
        <v>59</v>
      </c>
      <c r="B1483" s="64" t="str">
        <f t="shared" si="124"/>
        <v/>
      </c>
      <c r="C1483" s="62" t="str">
        <f t="shared" si="121"/>
        <v>T</v>
      </c>
      <c r="D1483" s="62" t="str">
        <f t="shared" si="122"/>
        <v>T</v>
      </c>
      <c r="E1483" s="215">
        <v>17</v>
      </c>
      <c r="F1483" s="215">
        <v>22</v>
      </c>
      <c r="G1483" s="215">
        <v>12</v>
      </c>
      <c r="H1483" s="215">
        <v>27</v>
      </c>
      <c r="I1483" s="215">
        <v>32</v>
      </c>
      <c r="J1483" s="215">
        <v>45</v>
      </c>
      <c r="K1483" s="61" t="s">
        <v>295</v>
      </c>
      <c r="L1483" t="s">
        <v>295</v>
      </c>
    </row>
    <row r="1484" spans="1:12" outlineLevel="1" x14ac:dyDescent="0.25">
      <c r="A1484" s="52">
        <f t="shared" si="123"/>
        <v>59</v>
      </c>
      <c r="B1484" s="64" t="str">
        <f t="shared" si="124"/>
        <v/>
      </c>
      <c r="C1484" s="62" t="str">
        <f t="shared" si="121"/>
        <v>T</v>
      </c>
      <c r="D1484" s="62" t="str">
        <f t="shared" si="122"/>
        <v>T</v>
      </c>
      <c r="E1484" s="215">
        <v>1</v>
      </c>
      <c r="F1484" s="215">
        <v>6</v>
      </c>
      <c r="G1484" s="215">
        <v>58</v>
      </c>
      <c r="H1484" s="215">
        <v>11</v>
      </c>
      <c r="I1484" s="215">
        <v>16</v>
      </c>
      <c r="J1484" s="215">
        <v>52</v>
      </c>
      <c r="K1484" s="61" t="s">
        <v>295</v>
      </c>
      <c r="L1484" t="s">
        <v>295</v>
      </c>
    </row>
    <row r="1485" spans="1:12" outlineLevel="1" x14ac:dyDescent="0.25">
      <c r="A1485" s="52">
        <f t="shared" si="123"/>
        <v>59</v>
      </c>
      <c r="B1485" s="64" t="str">
        <f t="shared" si="124"/>
        <v/>
      </c>
      <c r="C1485" s="62" t="str">
        <f t="shared" si="121"/>
        <v>T</v>
      </c>
      <c r="D1485" s="62" t="str">
        <f t="shared" si="122"/>
        <v>T</v>
      </c>
      <c r="E1485" s="215">
        <v>25</v>
      </c>
      <c r="F1485" s="215">
        <v>30</v>
      </c>
      <c r="G1485" s="215">
        <v>57</v>
      </c>
      <c r="H1485" s="215">
        <v>35</v>
      </c>
      <c r="I1485" s="215">
        <v>40</v>
      </c>
      <c r="J1485" s="215">
        <v>54</v>
      </c>
      <c r="K1485" s="61" t="s">
        <v>295</v>
      </c>
      <c r="L1485" t="s">
        <v>295</v>
      </c>
    </row>
    <row r="1486" spans="1:12" outlineLevel="1" x14ac:dyDescent="0.25">
      <c r="A1486" s="52">
        <f t="shared" si="123"/>
        <v>59</v>
      </c>
      <c r="B1486" s="64" t="str">
        <f t="shared" si="124"/>
        <v/>
      </c>
      <c r="C1486" s="62" t="str">
        <f t="shared" si="121"/>
        <v>T</v>
      </c>
      <c r="D1486" s="62" t="str">
        <f t="shared" si="122"/>
        <v>T</v>
      </c>
      <c r="E1486" s="215">
        <v>29</v>
      </c>
      <c r="F1486" s="215">
        <v>34</v>
      </c>
      <c r="G1486" s="215">
        <v>41</v>
      </c>
      <c r="H1486" s="215">
        <v>39</v>
      </c>
      <c r="I1486" s="215">
        <v>44</v>
      </c>
      <c r="J1486" s="215">
        <v>3</v>
      </c>
      <c r="K1486" s="61" t="s">
        <v>295</v>
      </c>
      <c r="L1486" t="s">
        <v>295</v>
      </c>
    </row>
    <row r="1487" spans="1:12" outlineLevel="1" x14ac:dyDescent="0.25">
      <c r="A1487" s="52">
        <f t="shared" si="123"/>
        <v>59</v>
      </c>
      <c r="B1487" s="64" t="str">
        <f t="shared" si="124"/>
        <v/>
      </c>
      <c r="C1487" s="62" t="str">
        <f t="shared" si="121"/>
        <v>T</v>
      </c>
      <c r="D1487" s="62" t="str">
        <f t="shared" si="122"/>
        <v>D</v>
      </c>
      <c r="E1487" s="215">
        <v>48</v>
      </c>
      <c r="F1487" s="215">
        <v>49</v>
      </c>
      <c r="G1487" s="215">
        <v>59</v>
      </c>
      <c r="H1487" s="215">
        <v>33</v>
      </c>
      <c r="I1487" s="215">
        <v>50</v>
      </c>
      <c r="J1487" s="215"/>
      <c r="K1487" s="61" t="s">
        <v>295</v>
      </c>
      <c r="L1487" t="s">
        <v>154</v>
      </c>
    </row>
    <row r="1488" spans="1:12" outlineLevel="1" x14ac:dyDescent="0.25">
      <c r="A1488" s="52">
        <f t="shared" si="123"/>
        <v>59</v>
      </c>
      <c r="B1488" s="64" t="str">
        <f t="shared" si="124"/>
        <v/>
      </c>
      <c r="C1488" s="62" t="str">
        <f t="shared" si="121"/>
        <v>T</v>
      </c>
      <c r="D1488" s="62" t="str">
        <f t="shared" si="122"/>
        <v>T</v>
      </c>
      <c r="E1488" s="215">
        <v>37</v>
      </c>
      <c r="F1488" s="215">
        <v>36</v>
      </c>
      <c r="G1488" s="215">
        <v>2</v>
      </c>
      <c r="H1488" s="215">
        <v>4</v>
      </c>
      <c r="I1488" s="215">
        <v>47</v>
      </c>
      <c r="J1488" s="215">
        <v>7</v>
      </c>
      <c r="K1488" s="61" t="s">
        <v>295</v>
      </c>
      <c r="L1488" t="s">
        <v>295</v>
      </c>
    </row>
    <row r="1489" spans="1:12" outlineLevel="1" x14ac:dyDescent="0.25">
      <c r="A1489" s="52">
        <f>A1488</f>
        <v>59</v>
      </c>
      <c r="B1489" s="64" t="str">
        <f t="shared" si="124"/>
        <v/>
      </c>
      <c r="C1489" s="62">
        <f t="shared" si="121"/>
        <v>1</v>
      </c>
      <c r="D1489" s="62" t="str">
        <f t="shared" si="122"/>
        <v>C</v>
      </c>
      <c r="E1489" s="215">
        <v>29</v>
      </c>
      <c r="F1489" s="215">
        <v>33</v>
      </c>
      <c r="G1489" s="215">
        <v>37</v>
      </c>
      <c r="H1489" s="215">
        <v>15</v>
      </c>
      <c r="I1489" s="215">
        <v>36</v>
      </c>
      <c r="J1489" s="215">
        <v>47</v>
      </c>
      <c r="K1489" s="61">
        <v>1</v>
      </c>
      <c r="L1489" t="s">
        <v>153</v>
      </c>
    </row>
    <row r="1490" spans="1:12" outlineLevel="1" x14ac:dyDescent="0.25">
      <c r="A1490" s="52">
        <f t="shared" si="123"/>
        <v>59</v>
      </c>
      <c r="B1490" s="64" t="str">
        <f t="shared" si="124"/>
        <v/>
      </c>
      <c r="C1490" s="62">
        <f t="shared" si="121"/>
        <v>2</v>
      </c>
      <c r="D1490" s="62" t="str">
        <f t="shared" si="122"/>
        <v>C</v>
      </c>
      <c r="E1490" s="215">
        <v>17</v>
      </c>
      <c r="F1490" s="215">
        <v>25</v>
      </c>
      <c r="G1490" s="215">
        <v>34</v>
      </c>
      <c r="H1490" s="215">
        <v>32</v>
      </c>
      <c r="I1490" s="215">
        <v>43</v>
      </c>
      <c r="J1490" s="215">
        <v>4</v>
      </c>
      <c r="K1490" s="61">
        <v>2</v>
      </c>
      <c r="L1490" t="s">
        <v>153</v>
      </c>
    </row>
    <row r="1491" spans="1:12" outlineLevel="1" x14ac:dyDescent="0.25">
      <c r="A1491" s="52">
        <f t="shared" si="123"/>
        <v>59</v>
      </c>
      <c r="B1491" s="64" t="str">
        <f t="shared" si="124"/>
        <v/>
      </c>
      <c r="C1491" s="62">
        <f t="shared" si="121"/>
        <v>3</v>
      </c>
      <c r="D1491" s="62" t="str">
        <f t="shared" si="122"/>
        <v>C</v>
      </c>
      <c r="E1491" s="215">
        <v>9</v>
      </c>
      <c r="F1491" s="215">
        <v>18</v>
      </c>
      <c r="G1491" s="215">
        <v>2</v>
      </c>
      <c r="H1491" s="215">
        <v>16</v>
      </c>
      <c r="I1491" s="215">
        <v>27</v>
      </c>
      <c r="J1491" s="215">
        <v>52</v>
      </c>
      <c r="K1491" s="61">
        <v>3</v>
      </c>
      <c r="L1491" t="s">
        <v>153</v>
      </c>
    </row>
    <row r="1492" spans="1:12" outlineLevel="1" x14ac:dyDescent="0.25">
      <c r="A1492" s="52">
        <f t="shared" si="123"/>
        <v>59</v>
      </c>
      <c r="B1492" s="64" t="str">
        <f t="shared" si="124"/>
        <v/>
      </c>
      <c r="C1492" s="62">
        <f t="shared" si="121"/>
        <v>4</v>
      </c>
      <c r="D1492" s="62" t="str">
        <f t="shared" si="122"/>
        <v>C</v>
      </c>
      <c r="E1492" s="215">
        <v>13</v>
      </c>
      <c r="F1492" s="215">
        <v>22</v>
      </c>
      <c r="G1492" s="215">
        <v>6</v>
      </c>
      <c r="H1492" s="215">
        <v>20</v>
      </c>
      <c r="I1492" s="215">
        <v>31</v>
      </c>
      <c r="J1492" s="215">
        <v>53</v>
      </c>
      <c r="K1492" s="61">
        <v>4</v>
      </c>
      <c r="L1492" t="s">
        <v>153</v>
      </c>
    </row>
    <row r="1493" spans="1:12" outlineLevel="1" x14ac:dyDescent="0.25">
      <c r="A1493" s="52">
        <f t="shared" si="123"/>
        <v>59</v>
      </c>
      <c r="B1493" s="64" t="str">
        <f t="shared" si="124"/>
        <v/>
      </c>
      <c r="C1493" s="62">
        <f t="shared" si="121"/>
        <v>5</v>
      </c>
      <c r="D1493" s="62" t="str">
        <f t="shared" si="122"/>
        <v>C</v>
      </c>
      <c r="E1493" s="215">
        <v>26</v>
      </c>
      <c r="F1493" s="215">
        <v>51</v>
      </c>
      <c r="G1493" s="215">
        <v>56</v>
      </c>
      <c r="H1493" s="215">
        <v>24</v>
      </c>
      <c r="I1493" s="215">
        <v>35</v>
      </c>
      <c r="J1493" s="215">
        <v>54</v>
      </c>
      <c r="K1493" s="61">
        <v>5</v>
      </c>
      <c r="L1493" t="s">
        <v>153</v>
      </c>
    </row>
    <row r="1494" spans="1:12" outlineLevel="1" x14ac:dyDescent="0.25">
      <c r="A1494" s="52">
        <f t="shared" si="123"/>
        <v>59</v>
      </c>
      <c r="B1494" s="64" t="str">
        <f t="shared" si="124"/>
        <v/>
      </c>
      <c r="C1494" s="62">
        <f t="shared" si="121"/>
        <v>6</v>
      </c>
      <c r="D1494" s="62" t="str">
        <f t="shared" si="122"/>
        <v>C</v>
      </c>
      <c r="E1494" s="215">
        <v>21</v>
      </c>
      <c r="F1494" s="215">
        <v>30</v>
      </c>
      <c r="G1494" s="215">
        <v>57</v>
      </c>
      <c r="H1494" s="215">
        <v>28</v>
      </c>
      <c r="I1494" s="215">
        <v>39</v>
      </c>
      <c r="J1494" s="215">
        <v>55</v>
      </c>
      <c r="K1494" s="61">
        <v>6</v>
      </c>
      <c r="L1494" t="s">
        <v>153</v>
      </c>
    </row>
    <row r="1495" spans="1:12" outlineLevel="1" x14ac:dyDescent="0.25">
      <c r="A1495" s="52">
        <f t="shared" si="123"/>
        <v>59</v>
      </c>
      <c r="B1495" s="64" t="str">
        <f t="shared" si="124"/>
        <v/>
      </c>
      <c r="C1495" s="62">
        <f t="shared" si="121"/>
        <v>7</v>
      </c>
      <c r="D1495" s="62" t="str">
        <f t="shared" si="122"/>
        <v>C</v>
      </c>
      <c r="E1495" s="215">
        <v>14</v>
      </c>
      <c r="F1495" s="215">
        <v>50</v>
      </c>
      <c r="G1495" s="215">
        <v>58</v>
      </c>
      <c r="H1495" s="215">
        <v>12</v>
      </c>
      <c r="I1495" s="215">
        <v>23</v>
      </c>
      <c r="J1495" s="215">
        <v>5</v>
      </c>
      <c r="K1495" s="61">
        <v>7</v>
      </c>
      <c r="L1495" t="s">
        <v>153</v>
      </c>
    </row>
    <row r="1496" spans="1:12" outlineLevel="1" x14ac:dyDescent="0.25">
      <c r="A1496" s="52">
        <f t="shared" si="123"/>
        <v>59</v>
      </c>
      <c r="B1496" s="64" t="str">
        <f t="shared" si="124"/>
        <v/>
      </c>
      <c r="C1496" s="62">
        <f t="shared" si="121"/>
        <v>8</v>
      </c>
      <c r="D1496" s="62" t="str">
        <f t="shared" si="122"/>
        <v>C</v>
      </c>
      <c r="E1496" s="215">
        <v>1</v>
      </c>
      <c r="F1496" s="215">
        <v>10</v>
      </c>
      <c r="G1496" s="215">
        <v>59</v>
      </c>
      <c r="H1496" s="215">
        <v>8</v>
      </c>
      <c r="I1496" s="215">
        <v>19</v>
      </c>
      <c r="J1496" s="215">
        <v>41</v>
      </c>
      <c r="K1496" s="61">
        <v>8</v>
      </c>
      <c r="L1496" t="s">
        <v>153</v>
      </c>
    </row>
    <row r="1497" spans="1:12" outlineLevel="1" x14ac:dyDescent="0.25">
      <c r="A1497" s="52">
        <f t="shared" si="123"/>
        <v>59</v>
      </c>
      <c r="B1497" s="64" t="str">
        <f t="shared" si="124"/>
        <v/>
      </c>
      <c r="C1497" s="62">
        <f t="shared" si="121"/>
        <v>9</v>
      </c>
      <c r="D1497" s="62" t="str">
        <f t="shared" si="122"/>
        <v>C</v>
      </c>
      <c r="E1497" s="215">
        <v>42</v>
      </c>
      <c r="F1497" s="215">
        <v>49</v>
      </c>
      <c r="G1497" s="215">
        <v>48</v>
      </c>
      <c r="H1497" s="215">
        <v>3</v>
      </c>
      <c r="I1497" s="215">
        <v>40</v>
      </c>
      <c r="J1497" s="215"/>
      <c r="K1497" s="61">
        <v>9</v>
      </c>
      <c r="L1497" t="s">
        <v>153</v>
      </c>
    </row>
    <row r="1498" spans="1:12" outlineLevel="1" x14ac:dyDescent="0.25">
      <c r="A1498" s="52">
        <f t="shared" si="123"/>
        <v>59</v>
      </c>
      <c r="B1498" s="64" t="str">
        <f t="shared" si="124"/>
        <v/>
      </c>
      <c r="C1498" s="62">
        <f t="shared" si="121"/>
        <v>10</v>
      </c>
      <c r="D1498" s="62" t="str">
        <f t="shared" si="122"/>
        <v>C</v>
      </c>
      <c r="E1498" s="215">
        <v>38</v>
      </c>
      <c r="F1498" s="215">
        <v>46</v>
      </c>
      <c r="G1498" s="215">
        <v>11</v>
      </c>
      <c r="H1498" s="215">
        <v>7</v>
      </c>
      <c r="I1498" s="215">
        <v>44</v>
      </c>
      <c r="J1498" s="215">
        <v>45</v>
      </c>
      <c r="K1498" s="61">
        <v>10</v>
      </c>
      <c r="L1498" t="s">
        <v>153</v>
      </c>
    </row>
    <row r="1499" spans="1:12" outlineLevel="1" x14ac:dyDescent="0.25">
      <c r="A1499" s="52">
        <f>A1498</f>
        <v>59</v>
      </c>
      <c r="B1499" s="64" t="str">
        <f t="shared" si="124"/>
        <v/>
      </c>
      <c r="C1499" s="62">
        <f t="shared" si="121"/>
        <v>1</v>
      </c>
      <c r="D1499" s="62" t="str">
        <f t="shared" si="122"/>
        <v>D</v>
      </c>
      <c r="E1499" s="215">
        <v>6</v>
      </c>
      <c r="F1499" s="215">
        <v>30</v>
      </c>
      <c r="G1499" s="215">
        <v>41</v>
      </c>
      <c r="H1499" s="215">
        <v>12</v>
      </c>
      <c r="I1499" s="215">
        <v>16</v>
      </c>
      <c r="J1499" s="215">
        <v>47</v>
      </c>
      <c r="K1499" s="61">
        <v>1</v>
      </c>
      <c r="L1499" t="s">
        <v>154</v>
      </c>
    </row>
    <row r="1500" spans="1:12" outlineLevel="1" x14ac:dyDescent="0.25">
      <c r="A1500" s="52">
        <f t="shared" si="123"/>
        <v>59</v>
      </c>
      <c r="B1500" s="64" t="str">
        <f t="shared" si="124"/>
        <v/>
      </c>
      <c r="C1500" s="62">
        <f t="shared" si="121"/>
        <v>2</v>
      </c>
      <c r="D1500" s="62" t="str">
        <f t="shared" si="122"/>
        <v>D</v>
      </c>
      <c r="E1500" s="215">
        <v>15</v>
      </c>
      <c r="F1500" s="215">
        <v>29</v>
      </c>
      <c r="G1500" s="215">
        <v>42</v>
      </c>
      <c r="H1500" s="215">
        <v>35</v>
      </c>
      <c r="I1500" s="215">
        <v>48</v>
      </c>
      <c r="J1500" s="215">
        <v>54</v>
      </c>
      <c r="K1500" s="61">
        <v>2</v>
      </c>
      <c r="L1500" t="s">
        <v>154</v>
      </c>
    </row>
    <row r="1501" spans="1:12" x14ac:dyDescent="0.25">
      <c r="A1501" s="52">
        <f t="shared" si="123"/>
        <v>59</v>
      </c>
      <c r="B1501" s="64" t="str">
        <f t="shared" si="124"/>
        <v/>
      </c>
      <c r="C1501" s="62">
        <f t="shared" si="121"/>
        <v>3</v>
      </c>
      <c r="D1501" s="62" t="str">
        <f t="shared" si="122"/>
        <v>D</v>
      </c>
      <c r="E1501" s="215">
        <v>28</v>
      </c>
      <c r="F1501" s="215">
        <v>51</v>
      </c>
      <c r="G1501" s="215">
        <v>1</v>
      </c>
      <c r="H1501" s="215">
        <v>9</v>
      </c>
      <c r="I1501" s="215">
        <v>22</v>
      </c>
      <c r="J1501" s="215">
        <v>55</v>
      </c>
      <c r="K1501" s="61">
        <v>3</v>
      </c>
      <c r="L1501" t="s">
        <v>154</v>
      </c>
    </row>
    <row r="1502" spans="1:12" outlineLevel="1" x14ac:dyDescent="0.25">
      <c r="A1502" s="52">
        <f t="shared" si="123"/>
        <v>59</v>
      </c>
      <c r="B1502" s="64" t="str">
        <f t="shared" si="124"/>
        <v/>
      </c>
      <c r="C1502" s="62">
        <f t="shared" si="121"/>
        <v>4</v>
      </c>
      <c r="D1502" s="62" t="str">
        <f t="shared" si="122"/>
        <v>D</v>
      </c>
      <c r="E1502" s="215">
        <v>13</v>
      </c>
      <c r="F1502" s="215">
        <v>26</v>
      </c>
      <c r="G1502" s="215">
        <v>10</v>
      </c>
      <c r="H1502" s="215">
        <v>19</v>
      </c>
      <c r="I1502" s="215">
        <v>32</v>
      </c>
      <c r="J1502" s="215">
        <v>59</v>
      </c>
      <c r="K1502" s="61">
        <v>4</v>
      </c>
      <c r="L1502" t="s">
        <v>154</v>
      </c>
    </row>
    <row r="1503" spans="1:12" outlineLevel="1" x14ac:dyDescent="0.25">
      <c r="A1503" s="52">
        <f t="shared" si="123"/>
        <v>59</v>
      </c>
      <c r="B1503" s="64" t="str">
        <f t="shared" si="124"/>
        <v/>
      </c>
      <c r="C1503" s="62">
        <f t="shared" si="121"/>
        <v>5</v>
      </c>
      <c r="D1503" s="62" t="str">
        <f t="shared" si="122"/>
        <v>D</v>
      </c>
      <c r="E1503" s="215">
        <v>17</v>
      </c>
      <c r="F1503" s="215">
        <v>49</v>
      </c>
      <c r="G1503" s="215">
        <v>14</v>
      </c>
      <c r="H1503" s="215">
        <v>23</v>
      </c>
      <c r="I1503" s="215">
        <v>36</v>
      </c>
      <c r="J1503" s="215">
        <v>58</v>
      </c>
      <c r="K1503" s="61">
        <v>5</v>
      </c>
      <c r="L1503" t="s">
        <v>154</v>
      </c>
    </row>
    <row r="1504" spans="1:12" outlineLevel="1" x14ac:dyDescent="0.25">
      <c r="A1504" s="52">
        <f t="shared" si="123"/>
        <v>59</v>
      </c>
      <c r="B1504" s="64" t="str">
        <f t="shared" si="124"/>
        <v/>
      </c>
      <c r="C1504" s="62">
        <f t="shared" si="121"/>
        <v>6</v>
      </c>
      <c r="D1504" s="62" t="str">
        <f t="shared" si="122"/>
        <v>D</v>
      </c>
      <c r="E1504" s="215">
        <v>27</v>
      </c>
      <c r="F1504" s="215">
        <v>40</v>
      </c>
      <c r="G1504" s="215">
        <v>45</v>
      </c>
      <c r="H1504" s="215">
        <v>21</v>
      </c>
      <c r="I1504" s="215">
        <v>34</v>
      </c>
      <c r="J1504" s="215">
        <v>7</v>
      </c>
      <c r="K1504" s="61">
        <v>6</v>
      </c>
      <c r="L1504" t="s">
        <v>154</v>
      </c>
    </row>
    <row r="1505" spans="1:13" outlineLevel="1" x14ac:dyDescent="0.25">
      <c r="A1505" s="52">
        <f t="shared" si="123"/>
        <v>59</v>
      </c>
      <c r="B1505" s="64" t="str">
        <f t="shared" si="124"/>
        <v/>
      </c>
      <c r="C1505" s="62">
        <f t="shared" si="121"/>
        <v>7</v>
      </c>
      <c r="D1505" s="62" t="str">
        <f t="shared" si="122"/>
        <v>D</v>
      </c>
      <c r="E1505" s="215">
        <v>25</v>
      </c>
      <c r="F1505" s="215">
        <v>38</v>
      </c>
      <c r="G1505" s="215">
        <v>56</v>
      </c>
      <c r="H1505" s="215">
        <v>31</v>
      </c>
      <c r="I1505" s="215">
        <v>44</v>
      </c>
      <c r="J1505" s="215">
        <v>3</v>
      </c>
      <c r="K1505" s="61">
        <v>7</v>
      </c>
      <c r="L1505" t="s">
        <v>154</v>
      </c>
    </row>
    <row r="1506" spans="1:13" outlineLevel="1" x14ac:dyDescent="0.25">
      <c r="A1506" s="52">
        <f t="shared" si="123"/>
        <v>59</v>
      </c>
      <c r="B1506" s="64" t="str">
        <f t="shared" si="124"/>
        <v/>
      </c>
      <c r="C1506" s="62">
        <f t="shared" si="121"/>
        <v>8</v>
      </c>
      <c r="D1506" s="62" t="str">
        <f t="shared" si="122"/>
        <v>D</v>
      </c>
      <c r="E1506" s="215">
        <v>5</v>
      </c>
      <c r="F1506" s="215">
        <v>18</v>
      </c>
      <c r="G1506" s="215">
        <v>57</v>
      </c>
      <c r="H1506" s="215">
        <v>11</v>
      </c>
      <c r="I1506" s="215">
        <v>24</v>
      </c>
      <c r="J1506" s="215">
        <v>20</v>
      </c>
      <c r="K1506" s="61">
        <v>8</v>
      </c>
      <c r="L1506" t="s">
        <v>154</v>
      </c>
    </row>
    <row r="1507" spans="1:13" outlineLevel="1" x14ac:dyDescent="0.25">
      <c r="A1507" s="52">
        <f t="shared" si="123"/>
        <v>59</v>
      </c>
      <c r="B1507" s="64" t="str">
        <f t="shared" si="124"/>
        <v/>
      </c>
      <c r="C1507" s="62">
        <f t="shared" si="121"/>
        <v>9</v>
      </c>
      <c r="D1507" s="62" t="str">
        <f t="shared" si="122"/>
        <v>D</v>
      </c>
      <c r="E1507" s="215">
        <v>33</v>
      </c>
      <c r="F1507" s="215">
        <v>46</v>
      </c>
      <c r="G1507" s="215">
        <v>53</v>
      </c>
      <c r="H1507" s="215">
        <v>4</v>
      </c>
      <c r="I1507" s="215">
        <v>39</v>
      </c>
      <c r="J1507" s="215"/>
      <c r="K1507" s="61">
        <v>9</v>
      </c>
      <c r="L1507" t="s">
        <v>154</v>
      </c>
    </row>
    <row r="1508" spans="1:13" ht="15.75" outlineLevel="1" thickBot="1" x14ac:dyDescent="0.3">
      <c r="A1508" s="52">
        <f t="shared" si="123"/>
        <v>59</v>
      </c>
      <c r="B1508" s="64" t="str">
        <f t="shared" si="124"/>
        <v/>
      </c>
      <c r="C1508" s="62">
        <f t="shared" si="121"/>
        <v>10</v>
      </c>
      <c r="D1508" s="62" t="str">
        <f t="shared" si="122"/>
        <v>D</v>
      </c>
      <c r="E1508" s="215">
        <v>2</v>
      </c>
      <c r="F1508" s="215">
        <v>37</v>
      </c>
      <c r="G1508" s="215">
        <v>52</v>
      </c>
      <c r="H1508" s="215">
        <v>8</v>
      </c>
      <c r="I1508" s="215">
        <v>43</v>
      </c>
      <c r="J1508" s="215">
        <v>50</v>
      </c>
      <c r="K1508" s="61">
        <v>10</v>
      </c>
      <c r="L1508" t="s">
        <v>154</v>
      </c>
    </row>
    <row r="1509" spans="1:13" ht="15.75" outlineLevel="1" thickTop="1" x14ac:dyDescent="0.25">
      <c r="A1509" s="52">
        <v>60</v>
      </c>
      <c r="B1509" s="52" t="str">
        <f t="shared" si="124"/>
        <v/>
      </c>
      <c r="C1509" s="58">
        <f t="shared" si="121"/>
        <v>1</v>
      </c>
      <c r="D1509" s="58" t="str">
        <f t="shared" si="122"/>
        <v>A</v>
      </c>
      <c r="E1509" s="127">
        <v>21</v>
      </c>
      <c r="F1509" s="127">
        <v>2</v>
      </c>
      <c r="G1509" s="127">
        <v>60</v>
      </c>
      <c r="H1509" s="127">
        <v>3</v>
      </c>
      <c r="I1509" s="127">
        <v>24</v>
      </c>
      <c r="J1509" s="127">
        <v>58</v>
      </c>
      <c r="K1509" s="61">
        <v>1</v>
      </c>
      <c r="L1509" t="s">
        <v>151</v>
      </c>
      <c r="M1509" s="186" t="s">
        <v>281</v>
      </c>
    </row>
    <row r="1510" spans="1:13" outlineLevel="1" x14ac:dyDescent="0.25">
      <c r="A1510" s="52">
        <f t="shared" si="123"/>
        <v>60</v>
      </c>
      <c r="B1510" s="52" t="str">
        <f t="shared" si="124"/>
        <v/>
      </c>
      <c r="C1510" s="58">
        <f t="shared" ref="C1510:C1548" si="125">K1510</f>
        <v>2</v>
      </c>
      <c r="D1510" s="58" t="str">
        <f t="shared" ref="D1510:D1548" si="126">IF(C1510="","",L1510)</f>
        <v>A</v>
      </c>
      <c r="E1510" s="127">
        <v>45</v>
      </c>
      <c r="F1510" s="127">
        <v>6</v>
      </c>
      <c r="G1510" s="127">
        <v>54</v>
      </c>
      <c r="H1510" s="127">
        <v>7</v>
      </c>
      <c r="I1510" s="127">
        <v>8</v>
      </c>
      <c r="J1510" s="127">
        <v>41</v>
      </c>
      <c r="K1510" s="61">
        <v>2</v>
      </c>
      <c r="L1510" t="s">
        <v>151</v>
      </c>
    </row>
    <row r="1511" spans="1:13" outlineLevel="1" x14ac:dyDescent="0.25">
      <c r="A1511" s="52">
        <f t="shared" si="123"/>
        <v>60</v>
      </c>
      <c r="B1511" s="52" t="str">
        <f t="shared" si="124"/>
        <v/>
      </c>
      <c r="C1511" s="58">
        <f t="shared" si="125"/>
        <v>3</v>
      </c>
      <c r="D1511" s="58" t="str">
        <f t="shared" si="126"/>
        <v>A</v>
      </c>
      <c r="E1511" s="127">
        <v>9</v>
      </c>
      <c r="F1511" s="127">
        <v>10</v>
      </c>
      <c r="G1511" s="127">
        <v>42</v>
      </c>
      <c r="H1511" s="127">
        <v>11</v>
      </c>
      <c r="I1511" s="127">
        <v>12</v>
      </c>
      <c r="J1511" s="127">
        <v>5</v>
      </c>
      <c r="K1511" s="61">
        <v>3</v>
      </c>
      <c r="L1511" t="s">
        <v>151</v>
      </c>
    </row>
    <row r="1512" spans="1:13" outlineLevel="1" x14ac:dyDescent="0.25">
      <c r="A1512" s="52">
        <f t="shared" si="123"/>
        <v>60</v>
      </c>
      <c r="B1512" s="52" t="str">
        <f t="shared" si="124"/>
        <v/>
      </c>
      <c r="C1512" s="58">
        <f t="shared" si="125"/>
        <v>4</v>
      </c>
      <c r="D1512" s="58" t="str">
        <f t="shared" si="126"/>
        <v>A</v>
      </c>
      <c r="E1512" s="127">
        <v>13</v>
      </c>
      <c r="F1512" s="127">
        <v>14</v>
      </c>
      <c r="G1512" s="127">
        <v>46</v>
      </c>
      <c r="H1512" s="127">
        <v>15</v>
      </c>
      <c r="I1512" s="127">
        <v>16</v>
      </c>
      <c r="J1512" s="127">
        <v>49</v>
      </c>
      <c r="K1512" s="61">
        <v>4</v>
      </c>
      <c r="L1512" t="s">
        <v>151</v>
      </c>
    </row>
    <row r="1513" spans="1:13" outlineLevel="1" x14ac:dyDescent="0.25">
      <c r="A1513" s="52">
        <f t="shared" si="123"/>
        <v>60</v>
      </c>
      <c r="B1513" s="52" t="str">
        <f t="shared" si="124"/>
        <v/>
      </c>
      <c r="C1513" s="58">
        <f t="shared" si="125"/>
        <v>5</v>
      </c>
      <c r="D1513" s="58" t="str">
        <f t="shared" si="126"/>
        <v>A</v>
      </c>
      <c r="E1513" s="127">
        <v>17</v>
      </c>
      <c r="F1513" s="127">
        <v>18</v>
      </c>
      <c r="G1513" s="127">
        <v>50</v>
      </c>
      <c r="H1513" s="127">
        <v>19</v>
      </c>
      <c r="I1513" s="127">
        <v>20</v>
      </c>
      <c r="J1513" s="127">
        <v>59</v>
      </c>
      <c r="K1513" s="61">
        <v>5</v>
      </c>
      <c r="L1513" t="s">
        <v>151</v>
      </c>
    </row>
    <row r="1514" spans="1:13" outlineLevel="1" x14ac:dyDescent="0.25">
      <c r="A1514" s="52">
        <f t="shared" si="123"/>
        <v>60</v>
      </c>
      <c r="B1514" s="52" t="str">
        <f t="shared" si="124"/>
        <v/>
      </c>
      <c r="C1514" s="58">
        <f t="shared" si="125"/>
        <v>6</v>
      </c>
      <c r="D1514" s="58" t="str">
        <f t="shared" si="126"/>
        <v>A</v>
      </c>
      <c r="E1514" s="127">
        <v>1</v>
      </c>
      <c r="F1514" s="127">
        <v>22</v>
      </c>
      <c r="G1514" s="127">
        <v>57</v>
      </c>
      <c r="H1514" s="127">
        <v>23</v>
      </c>
      <c r="I1514" s="127">
        <v>4</v>
      </c>
      <c r="J1514" s="127">
        <v>56</v>
      </c>
      <c r="K1514" s="61">
        <v>6</v>
      </c>
      <c r="L1514" t="s">
        <v>151</v>
      </c>
    </row>
    <row r="1515" spans="1:13" outlineLevel="1" x14ac:dyDescent="0.25">
      <c r="A1515" s="52">
        <f t="shared" si="123"/>
        <v>60</v>
      </c>
      <c r="B1515" s="52" t="str">
        <f t="shared" si="124"/>
        <v/>
      </c>
      <c r="C1515" s="58">
        <f t="shared" si="125"/>
        <v>7</v>
      </c>
      <c r="D1515" s="58" t="str">
        <f t="shared" si="126"/>
        <v>A</v>
      </c>
      <c r="E1515" s="127">
        <v>25</v>
      </c>
      <c r="F1515" s="127">
        <v>26</v>
      </c>
      <c r="G1515" s="127">
        <v>53</v>
      </c>
      <c r="H1515" s="127">
        <v>27</v>
      </c>
      <c r="I1515" s="127">
        <v>28</v>
      </c>
      <c r="J1515" s="127">
        <v>55</v>
      </c>
      <c r="K1515" s="61">
        <v>7</v>
      </c>
      <c r="L1515" t="s">
        <v>151</v>
      </c>
    </row>
    <row r="1516" spans="1:13" outlineLevel="1" x14ac:dyDescent="0.25">
      <c r="A1516" s="52">
        <f t="shared" si="123"/>
        <v>60</v>
      </c>
      <c r="B1516" s="52" t="str">
        <f t="shared" si="124"/>
        <v/>
      </c>
      <c r="C1516" s="58">
        <f t="shared" si="125"/>
        <v>8</v>
      </c>
      <c r="D1516" s="58" t="str">
        <f t="shared" si="126"/>
        <v>A</v>
      </c>
      <c r="E1516" s="127">
        <v>29</v>
      </c>
      <c r="F1516" s="127">
        <v>30</v>
      </c>
      <c r="G1516" s="127">
        <v>43</v>
      </c>
      <c r="H1516" s="127">
        <v>31</v>
      </c>
      <c r="I1516" s="127">
        <v>32</v>
      </c>
      <c r="J1516" s="127">
        <v>44</v>
      </c>
      <c r="K1516" s="61">
        <v>8</v>
      </c>
      <c r="L1516" t="s">
        <v>151</v>
      </c>
    </row>
    <row r="1517" spans="1:13" outlineLevel="1" x14ac:dyDescent="0.25">
      <c r="A1517" s="52">
        <f t="shared" si="123"/>
        <v>60</v>
      </c>
      <c r="B1517" s="52" t="str">
        <f t="shared" si="124"/>
        <v/>
      </c>
      <c r="C1517" s="58">
        <f t="shared" si="125"/>
        <v>9</v>
      </c>
      <c r="D1517" s="58" t="str">
        <f t="shared" si="126"/>
        <v>A</v>
      </c>
      <c r="E1517" s="127">
        <v>33</v>
      </c>
      <c r="F1517" s="127">
        <v>34</v>
      </c>
      <c r="G1517" s="127">
        <v>47</v>
      </c>
      <c r="H1517" s="127">
        <v>35</v>
      </c>
      <c r="I1517" s="127">
        <v>36</v>
      </c>
      <c r="J1517" s="127">
        <v>48</v>
      </c>
      <c r="K1517" s="61">
        <v>9</v>
      </c>
      <c r="L1517" t="s">
        <v>151</v>
      </c>
    </row>
    <row r="1518" spans="1:13" outlineLevel="1" x14ac:dyDescent="0.25">
      <c r="A1518" s="52">
        <f t="shared" si="123"/>
        <v>60</v>
      </c>
      <c r="B1518" s="52" t="str">
        <f t="shared" si="124"/>
        <v/>
      </c>
      <c r="C1518" s="58">
        <f t="shared" si="125"/>
        <v>10</v>
      </c>
      <c r="D1518" s="58" t="str">
        <f t="shared" si="126"/>
        <v>A</v>
      </c>
      <c r="E1518" s="127">
        <v>37</v>
      </c>
      <c r="F1518" s="127">
        <v>38</v>
      </c>
      <c r="G1518" s="127">
        <v>51</v>
      </c>
      <c r="H1518" s="127">
        <v>39</v>
      </c>
      <c r="I1518" s="127">
        <v>40</v>
      </c>
      <c r="J1518" s="127">
        <v>52</v>
      </c>
      <c r="K1518" s="61">
        <v>10</v>
      </c>
      <c r="L1518" t="s">
        <v>151</v>
      </c>
    </row>
    <row r="1519" spans="1:13" outlineLevel="1" x14ac:dyDescent="0.25">
      <c r="A1519" s="52">
        <f>A1518</f>
        <v>60</v>
      </c>
      <c r="B1519" s="52" t="str">
        <f t="shared" si="124"/>
        <v/>
      </c>
      <c r="C1519" s="58">
        <f t="shared" si="125"/>
        <v>1</v>
      </c>
      <c r="D1519" s="58" t="str">
        <f t="shared" si="126"/>
        <v>B</v>
      </c>
      <c r="E1519" s="127">
        <v>1</v>
      </c>
      <c r="F1519" s="127">
        <v>46</v>
      </c>
      <c r="G1519" s="127">
        <v>33</v>
      </c>
      <c r="H1519" s="127">
        <v>11</v>
      </c>
      <c r="I1519" s="127">
        <v>16</v>
      </c>
      <c r="J1519" s="127">
        <v>55</v>
      </c>
      <c r="K1519" s="61">
        <v>1</v>
      </c>
      <c r="L1519" t="s">
        <v>152</v>
      </c>
    </row>
    <row r="1520" spans="1:13" outlineLevel="1" x14ac:dyDescent="0.25">
      <c r="A1520" s="52">
        <f t="shared" si="123"/>
        <v>60</v>
      </c>
      <c r="B1520" s="52" t="str">
        <f t="shared" si="124"/>
        <v/>
      </c>
      <c r="C1520" s="58">
        <f t="shared" si="125"/>
        <v>2</v>
      </c>
      <c r="D1520" s="58" t="str">
        <f t="shared" si="126"/>
        <v>B</v>
      </c>
      <c r="E1520" s="127">
        <v>25</v>
      </c>
      <c r="F1520" s="127">
        <v>30</v>
      </c>
      <c r="G1520" s="127">
        <v>4</v>
      </c>
      <c r="H1520" s="127">
        <v>15</v>
      </c>
      <c r="I1520" s="127">
        <v>20</v>
      </c>
      <c r="J1520" s="127">
        <v>51</v>
      </c>
      <c r="K1520" s="61">
        <v>2</v>
      </c>
      <c r="L1520" t="s">
        <v>152</v>
      </c>
    </row>
    <row r="1521" spans="1:12" outlineLevel="1" x14ac:dyDescent="0.25">
      <c r="A1521" s="52">
        <f t="shared" si="123"/>
        <v>60</v>
      </c>
      <c r="B1521" s="52" t="str">
        <f t="shared" si="124"/>
        <v/>
      </c>
      <c r="C1521" s="58">
        <f t="shared" si="125"/>
        <v>3</v>
      </c>
      <c r="D1521" s="58" t="str">
        <f t="shared" si="126"/>
        <v>B</v>
      </c>
      <c r="E1521" s="127">
        <v>9</v>
      </c>
      <c r="F1521" s="127">
        <v>14</v>
      </c>
      <c r="G1521" s="127">
        <v>45</v>
      </c>
      <c r="H1521" s="127">
        <v>19</v>
      </c>
      <c r="I1521" s="127">
        <v>24</v>
      </c>
      <c r="J1521" s="127">
        <v>6</v>
      </c>
      <c r="K1521" s="61">
        <v>3</v>
      </c>
      <c r="L1521" t="s">
        <v>152</v>
      </c>
    </row>
    <row r="1522" spans="1:12" outlineLevel="1" x14ac:dyDescent="0.25">
      <c r="A1522" s="52">
        <f t="shared" si="123"/>
        <v>60</v>
      </c>
      <c r="B1522" s="52" t="str">
        <f t="shared" si="124"/>
        <v/>
      </c>
      <c r="C1522" s="58">
        <f t="shared" si="125"/>
        <v>4</v>
      </c>
      <c r="D1522" s="58" t="str">
        <f t="shared" si="126"/>
        <v>B</v>
      </c>
      <c r="E1522" s="127">
        <v>13</v>
      </c>
      <c r="F1522" s="127">
        <v>18</v>
      </c>
      <c r="G1522" s="127">
        <v>2</v>
      </c>
      <c r="H1522" s="127">
        <v>23</v>
      </c>
      <c r="I1522" s="127">
        <v>28</v>
      </c>
      <c r="J1522" s="127">
        <v>8</v>
      </c>
      <c r="K1522" s="61">
        <v>4</v>
      </c>
      <c r="L1522" t="s">
        <v>152</v>
      </c>
    </row>
    <row r="1523" spans="1:12" outlineLevel="1" x14ac:dyDescent="0.25">
      <c r="A1523" s="52">
        <f t="shared" si="123"/>
        <v>60</v>
      </c>
      <c r="B1523" s="52" t="str">
        <f t="shared" si="124"/>
        <v/>
      </c>
      <c r="C1523" s="58">
        <f t="shared" si="125"/>
        <v>5</v>
      </c>
      <c r="D1523" s="58" t="str">
        <f t="shared" si="126"/>
        <v>B</v>
      </c>
      <c r="E1523" s="127">
        <v>17</v>
      </c>
      <c r="F1523" s="127">
        <v>22</v>
      </c>
      <c r="G1523" s="127">
        <v>54</v>
      </c>
      <c r="H1523" s="127">
        <v>27</v>
      </c>
      <c r="I1523" s="127">
        <v>32</v>
      </c>
      <c r="J1523" s="127">
        <v>12</v>
      </c>
      <c r="K1523" s="61">
        <v>5</v>
      </c>
      <c r="L1523" t="s">
        <v>152</v>
      </c>
    </row>
    <row r="1524" spans="1:12" outlineLevel="1" x14ac:dyDescent="0.25">
      <c r="A1524" s="52">
        <f t="shared" si="123"/>
        <v>60</v>
      </c>
      <c r="B1524" s="52" t="str">
        <f t="shared" si="124"/>
        <v/>
      </c>
      <c r="C1524" s="58">
        <f t="shared" si="125"/>
        <v>6</v>
      </c>
      <c r="D1524" s="58" t="str">
        <f t="shared" si="126"/>
        <v>B</v>
      </c>
      <c r="E1524" s="127">
        <v>21</v>
      </c>
      <c r="F1524" s="127">
        <v>26</v>
      </c>
      <c r="G1524" s="127">
        <v>59</v>
      </c>
      <c r="H1524" s="127">
        <v>31</v>
      </c>
      <c r="I1524" s="127">
        <v>36</v>
      </c>
      <c r="J1524" s="127">
        <v>60</v>
      </c>
      <c r="K1524" s="61">
        <v>6</v>
      </c>
      <c r="L1524" t="s">
        <v>152</v>
      </c>
    </row>
    <row r="1525" spans="1:12" outlineLevel="1" x14ac:dyDescent="0.25">
      <c r="A1525" s="52">
        <f t="shared" si="123"/>
        <v>60</v>
      </c>
      <c r="B1525" s="52" t="str">
        <f t="shared" si="124"/>
        <v/>
      </c>
      <c r="C1525" s="58">
        <f t="shared" si="125"/>
        <v>7</v>
      </c>
      <c r="D1525" s="58" t="str">
        <f t="shared" si="126"/>
        <v>B</v>
      </c>
      <c r="E1525" s="127">
        <v>5</v>
      </c>
      <c r="F1525" s="127">
        <v>10</v>
      </c>
      <c r="G1525" s="127">
        <v>50</v>
      </c>
      <c r="H1525" s="127">
        <v>35</v>
      </c>
      <c r="I1525" s="127">
        <v>40</v>
      </c>
      <c r="J1525" s="127">
        <v>58</v>
      </c>
      <c r="K1525" s="61">
        <v>7</v>
      </c>
      <c r="L1525" t="s">
        <v>152</v>
      </c>
    </row>
    <row r="1526" spans="1:12" outlineLevel="1" x14ac:dyDescent="0.25">
      <c r="A1526" s="52">
        <f t="shared" si="123"/>
        <v>60</v>
      </c>
      <c r="B1526" s="52" t="str">
        <f t="shared" si="124"/>
        <v/>
      </c>
      <c r="C1526" s="58">
        <f t="shared" si="125"/>
        <v>8</v>
      </c>
      <c r="D1526" s="58" t="str">
        <f t="shared" si="126"/>
        <v>B</v>
      </c>
      <c r="E1526" s="127">
        <v>29</v>
      </c>
      <c r="F1526" s="127">
        <v>34</v>
      </c>
      <c r="G1526" s="127">
        <v>49</v>
      </c>
      <c r="H1526" s="127">
        <v>39</v>
      </c>
      <c r="I1526" s="127">
        <v>44</v>
      </c>
      <c r="J1526" s="127">
        <v>41</v>
      </c>
      <c r="K1526" s="61">
        <v>8</v>
      </c>
      <c r="L1526" t="s">
        <v>152</v>
      </c>
    </row>
    <row r="1527" spans="1:12" outlineLevel="1" x14ac:dyDescent="0.25">
      <c r="A1527" s="52">
        <f t="shared" si="123"/>
        <v>60</v>
      </c>
      <c r="B1527" s="52" t="str">
        <f t="shared" si="124"/>
        <v/>
      </c>
      <c r="C1527" s="58">
        <f t="shared" si="125"/>
        <v>9</v>
      </c>
      <c r="D1527" s="58" t="str">
        <f t="shared" si="126"/>
        <v>B</v>
      </c>
      <c r="E1527" s="127">
        <v>53</v>
      </c>
      <c r="F1527" s="127">
        <v>38</v>
      </c>
      <c r="G1527" s="127">
        <v>56</v>
      </c>
      <c r="H1527" s="127">
        <v>43</v>
      </c>
      <c r="I1527" s="127">
        <v>48</v>
      </c>
      <c r="J1527" s="127">
        <v>3</v>
      </c>
      <c r="K1527" s="61">
        <v>9</v>
      </c>
      <c r="L1527" t="s">
        <v>152</v>
      </c>
    </row>
    <row r="1528" spans="1:12" outlineLevel="1" x14ac:dyDescent="0.25">
      <c r="A1528" s="52">
        <f t="shared" si="123"/>
        <v>60</v>
      </c>
      <c r="B1528" s="52" t="str">
        <f t="shared" si="124"/>
        <v/>
      </c>
      <c r="C1528" s="58">
        <f t="shared" si="125"/>
        <v>10</v>
      </c>
      <c r="D1528" s="58" t="str">
        <f t="shared" si="126"/>
        <v>B</v>
      </c>
      <c r="E1528" s="127">
        <v>37</v>
      </c>
      <c r="F1528" s="127">
        <v>42</v>
      </c>
      <c r="G1528" s="127">
        <v>57</v>
      </c>
      <c r="H1528" s="127">
        <v>47</v>
      </c>
      <c r="I1528" s="127">
        <v>52</v>
      </c>
      <c r="J1528" s="127">
        <v>7</v>
      </c>
      <c r="K1528" s="61">
        <v>10</v>
      </c>
      <c r="L1528" t="s">
        <v>152</v>
      </c>
    </row>
    <row r="1529" spans="1:12" outlineLevel="1" x14ac:dyDescent="0.25">
      <c r="A1529" s="52">
        <f>A1528</f>
        <v>60</v>
      </c>
      <c r="B1529" s="52" t="str">
        <f t="shared" si="124"/>
        <v/>
      </c>
      <c r="C1529" s="58">
        <f t="shared" si="125"/>
        <v>1</v>
      </c>
      <c r="D1529" s="58" t="str">
        <f t="shared" si="126"/>
        <v>C</v>
      </c>
      <c r="E1529" s="127">
        <v>26</v>
      </c>
      <c r="F1529" s="127">
        <v>10</v>
      </c>
      <c r="G1529" s="127">
        <v>34</v>
      </c>
      <c r="H1529" s="127">
        <v>9</v>
      </c>
      <c r="I1529" s="127">
        <v>19</v>
      </c>
      <c r="J1529" s="127">
        <v>57</v>
      </c>
      <c r="K1529" s="61">
        <v>1</v>
      </c>
      <c r="L1529" t="s">
        <v>153</v>
      </c>
    </row>
    <row r="1530" spans="1:12" outlineLevel="1" x14ac:dyDescent="0.25">
      <c r="A1530" s="52">
        <f t="shared" si="123"/>
        <v>60</v>
      </c>
      <c r="B1530" s="52" t="str">
        <f t="shared" si="124"/>
        <v/>
      </c>
      <c r="C1530" s="58">
        <f t="shared" si="125"/>
        <v>2</v>
      </c>
      <c r="D1530" s="58" t="str">
        <f t="shared" si="126"/>
        <v>C</v>
      </c>
      <c r="E1530" s="127">
        <v>5</v>
      </c>
      <c r="F1530" s="127">
        <v>14</v>
      </c>
      <c r="G1530" s="127">
        <v>53</v>
      </c>
      <c r="H1530" s="127">
        <v>12</v>
      </c>
      <c r="I1530" s="127">
        <v>23</v>
      </c>
      <c r="J1530" s="127">
        <v>56</v>
      </c>
      <c r="K1530" s="61">
        <v>2</v>
      </c>
      <c r="L1530" t="s">
        <v>153</v>
      </c>
    </row>
    <row r="1531" spans="1:12" outlineLevel="1" x14ac:dyDescent="0.25">
      <c r="A1531" s="52">
        <f t="shared" si="123"/>
        <v>60</v>
      </c>
      <c r="B1531" s="52" t="str">
        <f t="shared" si="124"/>
        <v/>
      </c>
      <c r="C1531" s="58">
        <f t="shared" si="125"/>
        <v>3</v>
      </c>
      <c r="D1531" s="58" t="str">
        <f t="shared" si="126"/>
        <v>C</v>
      </c>
      <c r="E1531" s="127">
        <v>8</v>
      </c>
      <c r="F1531" s="127">
        <v>18</v>
      </c>
      <c r="G1531" s="127">
        <v>41</v>
      </c>
      <c r="H1531" s="127">
        <v>16</v>
      </c>
      <c r="I1531" s="127">
        <v>27</v>
      </c>
      <c r="J1531" s="127">
        <v>59</v>
      </c>
      <c r="K1531" s="61">
        <v>3</v>
      </c>
      <c r="L1531" t="s">
        <v>153</v>
      </c>
    </row>
    <row r="1532" spans="1:12" outlineLevel="1" x14ac:dyDescent="0.25">
      <c r="A1532" s="52">
        <f t="shared" si="123"/>
        <v>60</v>
      </c>
      <c r="B1532" s="52" t="str">
        <f t="shared" si="124"/>
        <v/>
      </c>
      <c r="C1532" s="58">
        <f t="shared" si="125"/>
        <v>4</v>
      </c>
      <c r="D1532" s="58" t="str">
        <f t="shared" si="126"/>
        <v>C</v>
      </c>
      <c r="E1532" s="127">
        <v>13</v>
      </c>
      <c r="F1532" s="127">
        <v>22</v>
      </c>
      <c r="G1532" s="127">
        <v>2</v>
      </c>
      <c r="H1532" s="127">
        <v>20</v>
      </c>
      <c r="I1532" s="127">
        <v>31</v>
      </c>
      <c r="J1532" s="127">
        <v>7</v>
      </c>
      <c r="K1532" s="61">
        <v>4</v>
      </c>
      <c r="L1532" t="s">
        <v>153</v>
      </c>
    </row>
    <row r="1533" spans="1:12" outlineLevel="1" x14ac:dyDescent="0.25">
      <c r="A1533" s="52">
        <f t="shared" si="123"/>
        <v>60</v>
      </c>
      <c r="B1533" s="52" t="str">
        <f t="shared" si="124"/>
        <v/>
      </c>
      <c r="C1533" s="58">
        <f t="shared" si="125"/>
        <v>5</v>
      </c>
      <c r="D1533" s="58" t="str">
        <f t="shared" si="126"/>
        <v>C</v>
      </c>
      <c r="E1533" s="127">
        <v>17</v>
      </c>
      <c r="F1533" s="127">
        <v>1</v>
      </c>
      <c r="G1533" s="127">
        <v>6</v>
      </c>
      <c r="H1533" s="127">
        <v>24</v>
      </c>
      <c r="I1533" s="127">
        <v>35</v>
      </c>
      <c r="J1533" s="127">
        <v>11</v>
      </c>
      <c r="K1533" s="61">
        <v>5</v>
      </c>
      <c r="L1533" t="s">
        <v>153</v>
      </c>
    </row>
    <row r="1534" spans="1:12" outlineLevel="1" x14ac:dyDescent="0.25">
      <c r="A1534" s="52">
        <f t="shared" ref="A1534:A1548" si="127">A1533</f>
        <v>60</v>
      </c>
      <c r="B1534" s="52" t="str">
        <f t="shared" si="124"/>
        <v/>
      </c>
      <c r="C1534" s="58">
        <f t="shared" si="125"/>
        <v>6</v>
      </c>
      <c r="D1534" s="58" t="str">
        <f t="shared" si="126"/>
        <v>C</v>
      </c>
      <c r="E1534" s="127">
        <v>21</v>
      </c>
      <c r="F1534" s="127">
        <v>30</v>
      </c>
      <c r="G1534" s="127">
        <v>60</v>
      </c>
      <c r="H1534" s="127">
        <v>28</v>
      </c>
      <c r="I1534" s="127">
        <v>39</v>
      </c>
      <c r="J1534" s="127">
        <v>4</v>
      </c>
      <c r="K1534" s="61">
        <v>6</v>
      </c>
      <c r="L1534" t="s">
        <v>153</v>
      </c>
    </row>
    <row r="1535" spans="1:12" outlineLevel="1" x14ac:dyDescent="0.25">
      <c r="A1535" s="52">
        <f t="shared" si="127"/>
        <v>60</v>
      </c>
      <c r="B1535" s="52" t="str">
        <f t="shared" si="124"/>
        <v/>
      </c>
      <c r="C1535" s="58">
        <f t="shared" si="125"/>
        <v>7</v>
      </c>
      <c r="D1535" s="58" t="str">
        <f t="shared" si="126"/>
        <v>C</v>
      </c>
      <c r="E1535" s="127">
        <v>25</v>
      </c>
      <c r="F1535" s="127">
        <v>54</v>
      </c>
      <c r="G1535" s="127">
        <v>50</v>
      </c>
      <c r="H1535" s="127">
        <v>32</v>
      </c>
      <c r="I1535" s="127">
        <v>43</v>
      </c>
      <c r="J1535" s="127">
        <v>55</v>
      </c>
      <c r="K1535" s="61">
        <v>7</v>
      </c>
      <c r="L1535" t="s">
        <v>153</v>
      </c>
    </row>
    <row r="1536" spans="1:12" outlineLevel="1" x14ac:dyDescent="0.25">
      <c r="A1536" s="52">
        <f t="shared" si="127"/>
        <v>60</v>
      </c>
      <c r="B1536" s="52" t="str">
        <f t="shared" si="124"/>
        <v/>
      </c>
      <c r="C1536" s="58">
        <f t="shared" si="125"/>
        <v>8</v>
      </c>
      <c r="D1536" s="58" t="str">
        <f t="shared" si="126"/>
        <v>C</v>
      </c>
      <c r="E1536" s="127">
        <v>29</v>
      </c>
      <c r="F1536" s="127">
        <v>38</v>
      </c>
      <c r="G1536" s="127">
        <v>45</v>
      </c>
      <c r="H1536" s="127">
        <v>36</v>
      </c>
      <c r="I1536" s="127">
        <v>47</v>
      </c>
      <c r="J1536" s="127">
        <v>48</v>
      </c>
      <c r="K1536" s="61">
        <v>8</v>
      </c>
      <c r="L1536" t="s">
        <v>153</v>
      </c>
    </row>
    <row r="1537" spans="1:12" outlineLevel="1" x14ac:dyDescent="0.25">
      <c r="A1537" s="52">
        <f t="shared" si="127"/>
        <v>60</v>
      </c>
      <c r="B1537" s="52" t="str">
        <f t="shared" si="124"/>
        <v/>
      </c>
      <c r="C1537" s="58">
        <f t="shared" si="125"/>
        <v>9</v>
      </c>
      <c r="D1537" s="58" t="str">
        <f t="shared" si="126"/>
        <v>C</v>
      </c>
      <c r="E1537" s="127">
        <v>33</v>
      </c>
      <c r="F1537" s="127">
        <v>42</v>
      </c>
      <c r="G1537" s="127">
        <v>49</v>
      </c>
      <c r="H1537" s="127">
        <v>40</v>
      </c>
      <c r="I1537" s="127">
        <v>51</v>
      </c>
      <c r="J1537" s="127">
        <v>52</v>
      </c>
      <c r="K1537" s="61">
        <v>9</v>
      </c>
      <c r="L1537" t="s">
        <v>153</v>
      </c>
    </row>
    <row r="1538" spans="1:12" outlineLevel="1" x14ac:dyDescent="0.25">
      <c r="A1538" s="52">
        <f t="shared" si="127"/>
        <v>60</v>
      </c>
      <c r="B1538" s="52" t="str">
        <f t="shared" si="124"/>
        <v/>
      </c>
      <c r="C1538" s="58">
        <f t="shared" si="125"/>
        <v>10</v>
      </c>
      <c r="D1538" s="58" t="str">
        <f t="shared" si="126"/>
        <v>C</v>
      </c>
      <c r="E1538" s="127">
        <v>37</v>
      </c>
      <c r="F1538" s="127">
        <v>46</v>
      </c>
      <c r="G1538" s="127">
        <v>58</v>
      </c>
      <c r="H1538" s="127">
        <v>3</v>
      </c>
      <c r="I1538" s="127">
        <v>44</v>
      </c>
      <c r="J1538" s="127">
        <v>15</v>
      </c>
      <c r="K1538" s="61">
        <v>10</v>
      </c>
      <c r="L1538" t="s">
        <v>153</v>
      </c>
    </row>
    <row r="1539" spans="1:12" outlineLevel="1" x14ac:dyDescent="0.25">
      <c r="A1539" s="52">
        <f>A1538</f>
        <v>60</v>
      </c>
      <c r="B1539" s="52" t="str">
        <f t="shared" si="124"/>
        <v/>
      </c>
      <c r="C1539" s="58">
        <f t="shared" si="125"/>
        <v>1</v>
      </c>
      <c r="D1539" s="58" t="str">
        <f t="shared" si="126"/>
        <v>D</v>
      </c>
      <c r="E1539" s="127">
        <v>1</v>
      </c>
      <c r="F1539" s="127">
        <v>14</v>
      </c>
      <c r="G1539" s="127">
        <v>57</v>
      </c>
      <c r="H1539" s="127">
        <v>7</v>
      </c>
      <c r="I1539" s="127">
        <v>20</v>
      </c>
      <c r="J1539" s="127">
        <v>59</v>
      </c>
      <c r="K1539" s="61">
        <v>1</v>
      </c>
      <c r="L1539" t="s">
        <v>154</v>
      </c>
    </row>
    <row r="1540" spans="1:12" outlineLevel="1" x14ac:dyDescent="0.25">
      <c r="A1540" s="52">
        <f t="shared" si="127"/>
        <v>60</v>
      </c>
      <c r="B1540" s="52" t="str">
        <f t="shared" si="124"/>
        <v/>
      </c>
      <c r="C1540" s="58">
        <f t="shared" si="125"/>
        <v>2</v>
      </c>
      <c r="D1540" s="58" t="str">
        <f t="shared" si="126"/>
        <v>D</v>
      </c>
      <c r="E1540" s="127">
        <v>5</v>
      </c>
      <c r="F1540" s="127">
        <v>18</v>
      </c>
      <c r="G1540" s="127">
        <v>58</v>
      </c>
      <c r="H1540" s="127">
        <v>11</v>
      </c>
      <c r="I1540" s="127">
        <v>24</v>
      </c>
      <c r="J1540" s="127">
        <v>60</v>
      </c>
      <c r="K1540" s="61">
        <v>2</v>
      </c>
      <c r="L1540" t="s">
        <v>154</v>
      </c>
    </row>
    <row r="1541" spans="1:12" outlineLevel="1" x14ac:dyDescent="0.25">
      <c r="A1541" s="52">
        <f t="shared" si="127"/>
        <v>60</v>
      </c>
      <c r="B1541" s="52" t="str">
        <f t="shared" ref="B1541:B1548" si="128">IF(A1541&lt;&gt;$B$3,"",$B$3&amp;"-"&amp;D1541&amp;"-"&amp;C1541)</f>
        <v/>
      </c>
      <c r="C1541" s="58">
        <f t="shared" si="125"/>
        <v>3</v>
      </c>
      <c r="D1541" s="58" t="str">
        <f t="shared" si="126"/>
        <v>D</v>
      </c>
      <c r="E1541" s="127">
        <v>15</v>
      </c>
      <c r="F1541" s="127">
        <v>28</v>
      </c>
      <c r="G1541" s="127">
        <v>54</v>
      </c>
      <c r="H1541" s="127">
        <v>9</v>
      </c>
      <c r="I1541" s="127">
        <v>22</v>
      </c>
      <c r="J1541" s="127">
        <v>56</v>
      </c>
      <c r="K1541" s="61">
        <v>3</v>
      </c>
      <c r="L1541" t="s">
        <v>154</v>
      </c>
    </row>
    <row r="1542" spans="1:12" outlineLevel="1" x14ac:dyDescent="0.25">
      <c r="A1542" s="52">
        <f t="shared" si="127"/>
        <v>60</v>
      </c>
      <c r="B1542" s="52" t="str">
        <f t="shared" si="128"/>
        <v/>
      </c>
      <c r="C1542" s="58">
        <f t="shared" si="125"/>
        <v>4</v>
      </c>
      <c r="D1542" s="58" t="str">
        <f t="shared" si="126"/>
        <v>D</v>
      </c>
      <c r="E1542" s="127">
        <v>13</v>
      </c>
      <c r="F1542" s="127">
        <v>26</v>
      </c>
      <c r="G1542" s="127">
        <v>41</v>
      </c>
      <c r="H1542" s="127">
        <v>19</v>
      </c>
      <c r="I1542" s="127">
        <v>32</v>
      </c>
      <c r="J1542" s="127">
        <v>2</v>
      </c>
      <c r="K1542" s="61">
        <v>4</v>
      </c>
      <c r="L1542" t="s">
        <v>154</v>
      </c>
    </row>
    <row r="1543" spans="1:12" outlineLevel="1" x14ac:dyDescent="0.25">
      <c r="A1543" s="52">
        <f t="shared" si="127"/>
        <v>60</v>
      </c>
      <c r="B1543" s="52" t="str">
        <f t="shared" si="128"/>
        <v/>
      </c>
      <c r="C1543" s="58">
        <f t="shared" si="125"/>
        <v>5</v>
      </c>
      <c r="D1543" s="58" t="str">
        <f t="shared" si="126"/>
        <v>D</v>
      </c>
      <c r="E1543" s="127">
        <v>17</v>
      </c>
      <c r="F1543" s="127">
        <v>30</v>
      </c>
      <c r="G1543" s="127">
        <v>45</v>
      </c>
      <c r="H1543" s="127">
        <v>23</v>
      </c>
      <c r="I1543" s="127">
        <v>36</v>
      </c>
      <c r="J1543" s="127">
        <v>6</v>
      </c>
      <c r="K1543" s="61">
        <v>5</v>
      </c>
      <c r="L1543" t="s">
        <v>154</v>
      </c>
    </row>
    <row r="1544" spans="1:12" outlineLevel="1" x14ac:dyDescent="0.25">
      <c r="A1544" s="52">
        <f t="shared" si="127"/>
        <v>60</v>
      </c>
      <c r="B1544" s="52" t="str">
        <f t="shared" si="128"/>
        <v/>
      </c>
      <c r="C1544" s="58">
        <f t="shared" si="125"/>
        <v>6</v>
      </c>
      <c r="D1544" s="58" t="str">
        <f t="shared" si="126"/>
        <v>D</v>
      </c>
      <c r="E1544" s="127">
        <v>27</v>
      </c>
      <c r="F1544" s="127">
        <v>40</v>
      </c>
      <c r="G1544" s="127">
        <v>49</v>
      </c>
      <c r="H1544" s="127">
        <v>21</v>
      </c>
      <c r="I1544" s="127">
        <v>34</v>
      </c>
      <c r="J1544" s="127">
        <v>10</v>
      </c>
      <c r="K1544" s="61">
        <v>6</v>
      </c>
      <c r="L1544" t="s">
        <v>154</v>
      </c>
    </row>
    <row r="1545" spans="1:12" outlineLevel="1" x14ac:dyDescent="0.25">
      <c r="A1545" s="52">
        <f t="shared" si="127"/>
        <v>60</v>
      </c>
      <c r="B1545" s="52" t="str">
        <f t="shared" si="128"/>
        <v/>
      </c>
      <c r="C1545" s="58">
        <f t="shared" si="125"/>
        <v>7</v>
      </c>
      <c r="D1545" s="58" t="str">
        <f t="shared" si="126"/>
        <v>D</v>
      </c>
      <c r="E1545" s="127">
        <v>25</v>
      </c>
      <c r="F1545" s="127">
        <v>38</v>
      </c>
      <c r="G1545" s="127">
        <v>8</v>
      </c>
      <c r="H1545" s="127">
        <v>31</v>
      </c>
      <c r="I1545" s="127">
        <v>44</v>
      </c>
      <c r="J1545" s="127">
        <v>47</v>
      </c>
      <c r="K1545" s="61">
        <v>7</v>
      </c>
      <c r="L1545" t="s">
        <v>154</v>
      </c>
    </row>
    <row r="1546" spans="1:12" outlineLevel="1" x14ac:dyDescent="0.25">
      <c r="A1546" s="52">
        <f t="shared" si="127"/>
        <v>60</v>
      </c>
      <c r="B1546" s="52" t="str">
        <f t="shared" si="128"/>
        <v/>
      </c>
      <c r="C1546" s="58">
        <f t="shared" si="125"/>
        <v>8</v>
      </c>
      <c r="D1546" s="58" t="str">
        <f t="shared" si="126"/>
        <v>D</v>
      </c>
      <c r="E1546" s="127">
        <v>29</v>
      </c>
      <c r="F1546" s="127">
        <v>42</v>
      </c>
      <c r="G1546" s="127">
        <v>12</v>
      </c>
      <c r="H1546" s="127">
        <v>35</v>
      </c>
      <c r="I1546" s="127">
        <v>48</v>
      </c>
      <c r="J1546" s="127">
        <v>51</v>
      </c>
      <c r="K1546" s="61">
        <v>8</v>
      </c>
      <c r="L1546" t="s">
        <v>154</v>
      </c>
    </row>
    <row r="1547" spans="1:12" outlineLevel="1" x14ac:dyDescent="0.25">
      <c r="A1547" s="52">
        <f t="shared" si="127"/>
        <v>60</v>
      </c>
      <c r="B1547" s="52" t="str">
        <f t="shared" si="128"/>
        <v/>
      </c>
      <c r="C1547" s="58">
        <f t="shared" si="125"/>
        <v>9</v>
      </c>
      <c r="D1547" s="58" t="str">
        <f t="shared" si="126"/>
        <v>D</v>
      </c>
      <c r="E1547" s="127">
        <v>33</v>
      </c>
      <c r="F1547" s="127">
        <v>46</v>
      </c>
      <c r="G1547" s="127">
        <v>3</v>
      </c>
      <c r="H1547" s="127">
        <v>39</v>
      </c>
      <c r="I1547" s="127">
        <v>52</v>
      </c>
      <c r="J1547" s="127">
        <v>16</v>
      </c>
      <c r="K1547" s="61">
        <v>9</v>
      </c>
      <c r="L1547" t="s">
        <v>154</v>
      </c>
    </row>
    <row r="1548" spans="1:12" outlineLevel="1" x14ac:dyDescent="0.25">
      <c r="A1548" s="52">
        <f t="shared" si="127"/>
        <v>60</v>
      </c>
      <c r="B1548" s="52" t="str">
        <f t="shared" si="128"/>
        <v/>
      </c>
      <c r="C1548" s="58">
        <f t="shared" si="125"/>
        <v>10</v>
      </c>
      <c r="D1548" s="58" t="str">
        <f t="shared" si="126"/>
        <v>D</v>
      </c>
      <c r="E1548" s="127">
        <v>37</v>
      </c>
      <c r="F1548" s="127">
        <v>50</v>
      </c>
      <c r="G1548" s="127">
        <v>55</v>
      </c>
      <c r="H1548" s="127">
        <v>4</v>
      </c>
      <c r="I1548" s="127">
        <v>43</v>
      </c>
      <c r="J1548" s="127">
        <v>53</v>
      </c>
      <c r="K1548" s="61">
        <v>10</v>
      </c>
      <c r="L1548" t="s">
        <v>154</v>
      </c>
    </row>
    <row r="1549" spans="1:12" outlineLevel="1" x14ac:dyDescent="0.25"/>
    <row r="1550" spans="1:12" outlineLevel="1" x14ac:dyDescent="0.25"/>
    <row r="1551" spans="1:12" outlineLevel="1" x14ac:dyDescent="0.25"/>
    <row r="1552" spans="1:12" outlineLevel="1" x14ac:dyDescent="0.25"/>
    <row r="1553" outlineLevel="1" x14ac:dyDescent="0.25"/>
    <row r="1554" outlineLevel="1" x14ac:dyDescent="0.25"/>
    <row r="1555" outlineLevel="1" x14ac:dyDescent="0.25"/>
    <row r="1556" outlineLevel="1" x14ac:dyDescent="0.25"/>
    <row r="1558" outlineLevel="1" x14ac:dyDescent="0.25"/>
    <row r="1559" outlineLevel="1" x14ac:dyDescent="0.25"/>
    <row r="1560" outlineLevel="1" x14ac:dyDescent="0.25"/>
    <row r="1561" outlineLevel="1" x14ac:dyDescent="0.25"/>
    <row r="1562" outlineLevel="1" x14ac:dyDescent="0.25"/>
    <row r="1563" outlineLevel="1" x14ac:dyDescent="0.25"/>
    <row r="1564" outlineLevel="1" x14ac:dyDescent="0.25"/>
    <row r="1565" outlineLevel="1" x14ac:dyDescent="0.25"/>
    <row r="1566" outlineLevel="1" x14ac:dyDescent="0.25"/>
    <row r="1567" outlineLevel="1" x14ac:dyDescent="0.25"/>
    <row r="1568" outlineLevel="1" x14ac:dyDescent="0.25"/>
    <row r="1569" outlineLevel="1" x14ac:dyDescent="0.25"/>
    <row r="1570" outlineLevel="1" x14ac:dyDescent="0.25"/>
    <row r="1571" outlineLevel="1" x14ac:dyDescent="0.25"/>
    <row r="1572" outlineLevel="1" x14ac:dyDescent="0.25"/>
    <row r="1573" outlineLevel="1" x14ac:dyDescent="0.25"/>
    <row r="1574" outlineLevel="1" x14ac:dyDescent="0.25"/>
    <row r="1575" outlineLevel="1" x14ac:dyDescent="0.25"/>
    <row r="1576" outlineLevel="1" x14ac:dyDescent="0.25"/>
    <row r="1577" outlineLevel="1" x14ac:dyDescent="0.25"/>
    <row r="1578" outlineLevel="1" x14ac:dyDescent="0.25"/>
    <row r="1579" outlineLevel="1" x14ac:dyDescent="0.25"/>
    <row r="1580" outlineLevel="1" x14ac:dyDescent="0.25"/>
    <row r="1581" outlineLevel="1" x14ac:dyDescent="0.25"/>
    <row r="1582" outlineLevel="1" x14ac:dyDescent="0.25"/>
    <row r="1583" outlineLevel="1" x14ac:dyDescent="0.25"/>
    <row r="1584" outlineLevel="1" x14ac:dyDescent="0.25"/>
    <row r="1585" outlineLevel="1" x14ac:dyDescent="0.25"/>
    <row r="1586" outlineLevel="1" x14ac:dyDescent="0.25"/>
    <row r="1587" outlineLevel="1" x14ac:dyDescent="0.25"/>
    <row r="1588" outlineLevel="1" x14ac:dyDescent="0.25"/>
    <row r="1589" outlineLevel="1" x14ac:dyDescent="0.25"/>
    <row r="1590" outlineLevel="1" x14ac:dyDescent="0.25"/>
    <row r="1591" outlineLevel="1" x14ac:dyDescent="0.25"/>
    <row r="1592" outlineLevel="1" x14ac:dyDescent="0.25"/>
    <row r="1593" outlineLevel="1" x14ac:dyDescent="0.25"/>
    <row r="1594" outlineLevel="1" x14ac:dyDescent="0.25"/>
    <row r="1595" outlineLevel="1" x14ac:dyDescent="0.25"/>
    <row r="1596" outlineLevel="1" x14ac:dyDescent="0.25"/>
    <row r="1597" outlineLevel="1" x14ac:dyDescent="0.25"/>
    <row r="1598" outlineLevel="1" x14ac:dyDescent="0.25"/>
    <row r="1599" outlineLevel="1" x14ac:dyDescent="0.25"/>
    <row r="1600" outlineLevel="1" x14ac:dyDescent="0.25"/>
    <row r="1601" outlineLevel="1" x14ac:dyDescent="0.25"/>
    <row r="1602" outlineLevel="1" x14ac:dyDescent="0.25"/>
    <row r="1603" outlineLevel="1" x14ac:dyDescent="0.25"/>
    <row r="1604" outlineLevel="1" x14ac:dyDescent="0.25"/>
    <row r="1605" outlineLevel="1" x14ac:dyDescent="0.25"/>
    <row r="1606" outlineLevel="1" x14ac:dyDescent="0.25"/>
    <row r="1607" outlineLevel="1" x14ac:dyDescent="0.25"/>
    <row r="1608" outlineLevel="1" x14ac:dyDescent="0.25"/>
    <row r="1609" outlineLevel="1" x14ac:dyDescent="0.25"/>
    <row r="1610" outlineLevel="1" x14ac:dyDescent="0.25"/>
    <row r="1611" outlineLevel="1" x14ac:dyDescent="0.25"/>
    <row r="1612" outlineLevel="1" x14ac:dyDescent="0.25"/>
    <row r="1614" outlineLevel="1" x14ac:dyDescent="0.25"/>
    <row r="1615" outlineLevel="1" x14ac:dyDescent="0.25"/>
    <row r="1616" outlineLevel="1" x14ac:dyDescent="0.25"/>
    <row r="1617" outlineLevel="1" x14ac:dyDescent="0.25"/>
    <row r="1618" outlineLevel="1" x14ac:dyDescent="0.25"/>
    <row r="1619" outlineLevel="1" x14ac:dyDescent="0.25"/>
    <row r="1620" outlineLevel="1" x14ac:dyDescent="0.25"/>
    <row r="1621" outlineLevel="1" x14ac:dyDescent="0.25"/>
    <row r="1622" outlineLevel="1" x14ac:dyDescent="0.25"/>
    <row r="1623" outlineLevel="1" x14ac:dyDescent="0.25"/>
    <row r="1624" outlineLevel="1" x14ac:dyDescent="0.25"/>
    <row r="1625" outlineLevel="1" x14ac:dyDescent="0.25"/>
    <row r="1626" outlineLevel="1" x14ac:dyDescent="0.25"/>
    <row r="1627" outlineLevel="1" x14ac:dyDescent="0.25"/>
    <row r="1628" outlineLevel="1" x14ac:dyDescent="0.25"/>
    <row r="1629" outlineLevel="1" x14ac:dyDescent="0.25"/>
    <row r="1630" outlineLevel="1" x14ac:dyDescent="0.25"/>
    <row r="1631" outlineLevel="1" x14ac:dyDescent="0.25"/>
    <row r="1632" outlineLevel="1" x14ac:dyDescent="0.25"/>
    <row r="1633" outlineLevel="1" x14ac:dyDescent="0.25"/>
    <row r="1634" outlineLevel="1" x14ac:dyDescent="0.25"/>
    <row r="1635" outlineLevel="1" x14ac:dyDescent="0.25"/>
    <row r="1636" outlineLevel="1" x14ac:dyDescent="0.25"/>
    <row r="1637" outlineLevel="1" x14ac:dyDescent="0.25"/>
    <row r="1638" outlineLevel="1" x14ac:dyDescent="0.25"/>
    <row r="1639" outlineLevel="1" x14ac:dyDescent="0.25"/>
    <row r="1640" outlineLevel="1" x14ac:dyDescent="0.25"/>
    <row r="1641" outlineLevel="1" x14ac:dyDescent="0.25"/>
    <row r="1642" outlineLevel="1" x14ac:dyDescent="0.25"/>
    <row r="1643" outlineLevel="1" x14ac:dyDescent="0.25"/>
    <row r="1644" outlineLevel="1" x14ac:dyDescent="0.25"/>
    <row r="1645" outlineLevel="1" x14ac:dyDescent="0.25"/>
    <row r="1646" outlineLevel="1" x14ac:dyDescent="0.25"/>
    <row r="1647" outlineLevel="1" x14ac:dyDescent="0.25"/>
    <row r="1648" outlineLevel="1" x14ac:dyDescent="0.25"/>
    <row r="1649" outlineLevel="1" x14ac:dyDescent="0.25"/>
    <row r="1650" outlineLevel="1" x14ac:dyDescent="0.25"/>
    <row r="1651" outlineLevel="1" x14ac:dyDescent="0.25"/>
    <row r="1652" outlineLevel="1" x14ac:dyDescent="0.25"/>
    <row r="1653" outlineLevel="1" x14ac:dyDescent="0.25"/>
    <row r="1654" outlineLevel="1" x14ac:dyDescent="0.25"/>
    <row r="1655" outlineLevel="1" x14ac:dyDescent="0.25"/>
    <row r="1656" outlineLevel="1" x14ac:dyDescent="0.25"/>
    <row r="1657" outlineLevel="1" x14ac:dyDescent="0.25"/>
    <row r="1658" outlineLevel="1" x14ac:dyDescent="0.25"/>
    <row r="1659" outlineLevel="1" x14ac:dyDescent="0.25"/>
    <row r="1660" outlineLevel="1" x14ac:dyDescent="0.25"/>
    <row r="1661" outlineLevel="1" x14ac:dyDescent="0.25"/>
    <row r="1662" outlineLevel="1" x14ac:dyDescent="0.25"/>
    <row r="1663" outlineLevel="1" x14ac:dyDescent="0.25"/>
    <row r="1664" outlineLevel="1" x14ac:dyDescent="0.25"/>
    <row r="1665" outlineLevel="1" x14ac:dyDescent="0.25"/>
    <row r="1666" outlineLevel="1" x14ac:dyDescent="0.25"/>
    <row r="1667" outlineLevel="1" x14ac:dyDescent="0.25"/>
    <row r="1668" outlineLevel="1" x14ac:dyDescent="0.25"/>
    <row r="1670" outlineLevel="1" x14ac:dyDescent="0.25"/>
    <row r="1671" outlineLevel="1" x14ac:dyDescent="0.25"/>
    <row r="1672" outlineLevel="1" x14ac:dyDescent="0.25"/>
    <row r="1673" outlineLevel="1" x14ac:dyDescent="0.25"/>
    <row r="1674" outlineLevel="1" x14ac:dyDescent="0.25"/>
    <row r="1675" outlineLevel="1" x14ac:dyDescent="0.25"/>
    <row r="1676" outlineLevel="1" x14ac:dyDescent="0.25"/>
    <row r="1677" outlineLevel="1" x14ac:dyDescent="0.25"/>
    <row r="1678" outlineLevel="1" x14ac:dyDescent="0.25"/>
    <row r="1679" outlineLevel="1" x14ac:dyDescent="0.25"/>
    <row r="1680" outlineLevel="1" x14ac:dyDescent="0.25"/>
    <row r="1681" outlineLevel="1" x14ac:dyDescent="0.25"/>
    <row r="1682" outlineLevel="1" x14ac:dyDescent="0.25"/>
    <row r="1683" outlineLevel="1" x14ac:dyDescent="0.25"/>
    <row r="1684" outlineLevel="1" x14ac:dyDescent="0.25"/>
    <row r="1685" outlineLevel="1" x14ac:dyDescent="0.25"/>
    <row r="1686" outlineLevel="1" x14ac:dyDescent="0.25"/>
    <row r="1687" outlineLevel="1" x14ac:dyDescent="0.25"/>
    <row r="1688" outlineLevel="1" x14ac:dyDescent="0.25"/>
    <row r="1689" outlineLevel="1" x14ac:dyDescent="0.25"/>
    <row r="1690" outlineLevel="1" x14ac:dyDescent="0.25"/>
    <row r="1691" outlineLevel="1" x14ac:dyDescent="0.25"/>
    <row r="1692" outlineLevel="1" x14ac:dyDescent="0.25"/>
    <row r="1693" outlineLevel="1" x14ac:dyDescent="0.25"/>
    <row r="1694" outlineLevel="1" x14ac:dyDescent="0.25"/>
    <row r="1695" outlineLevel="1" x14ac:dyDescent="0.25"/>
    <row r="1696" outlineLevel="1" x14ac:dyDescent="0.25"/>
    <row r="1697" outlineLevel="1" x14ac:dyDescent="0.25"/>
    <row r="1698" outlineLevel="1" x14ac:dyDescent="0.25"/>
    <row r="1699" outlineLevel="1" x14ac:dyDescent="0.25"/>
    <row r="1700" outlineLevel="1" x14ac:dyDescent="0.25"/>
    <row r="1701" outlineLevel="1" x14ac:dyDescent="0.25"/>
    <row r="1702" outlineLevel="1" x14ac:dyDescent="0.25"/>
    <row r="1703" outlineLevel="1" x14ac:dyDescent="0.25"/>
    <row r="1704" outlineLevel="1" x14ac:dyDescent="0.25"/>
    <row r="1705" outlineLevel="1" x14ac:dyDescent="0.25"/>
    <row r="1706" outlineLevel="1" x14ac:dyDescent="0.25"/>
    <row r="1707" outlineLevel="1" x14ac:dyDescent="0.25"/>
    <row r="1708" outlineLevel="1" x14ac:dyDescent="0.25"/>
    <row r="1709" outlineLevel="1" x14ac:dyDescent="0.25"/>
    <row r="1710" outlineLevel="1" x14ac:dyDescent="0.25"/>
    <row r="1711" outlineLevel="1" x14ac:dyDescent="0.25"/>
    <row r="1712" outlineLevel="1" x14ac:dyDescent="0.25"/>
    <row r="1713" outlineLevel="1" x14ac:dyDescent="0.25"/>
    <row r="1714" outlineLevel="1" x14ac:dyDescent="0.25"/>
    <row r="1715" outlineLevel="1" x14ac:dyDescent="0.25"/>
    <row r="1716" outlineLevel="1" x14ac:dyDescent="0.25"/>
    <row r="1717" outlineLevel="1" x14ac:dyDescent="0.25"/>
    <row r="1718" outlineLevel="1" x14ac:dyDescent="0.25"/>
    <row r="1719" outlineLevel="1" x14ac:dyDescent="0.25"/>
    <row r="1720" outlineLevel="1" x14ac:dyDescent="0.25"/>
    <row r="1721" outlineLevel="1" x14ac:dyDescent="0.25"/>
    <row r="1722" outlineLevel="1" x14ac:dyDescent="0.25"/>
    <row r="1723" outlineLevel="1" x14ac:dyDescent="0.25"/>
    <row r="1724" outlineLevel="1" x14ac:dyDescent="0.25"/>
    <row r="1726" outlineLevel="1" x14ac:dyDescent="0.25"/>
    <row r="1727" outlineLevel="1" x14ac:dyDescent="0.25"/>
    <row r="1728" outlineLevel="1" x14ac:dyDescent="0.25"/>
    <row r="1729" outlineLevel="1" x14ac:dyDescent="0.25"/>
    <row r="1730" outlineLevel="1" x14ac:dyDescent="0.25"/>
    <row r="1731" outlineLevel="1" x14ac:dyDescent="0.25"/>
    <row r="1732" outlineLevel="1" x14ac:dyDescent="0.25"/>
    <row r="1733" outlineLevel="1" x14ac:dyDescent="0.25"/>
    <row r="1734" outlineLevel="1" x14ac:dyDescent="0.25"/>
    <row r="1735" outlineLevel="1" x14ac:dyDescent="0.25"/>
    <row r="1736" outlineLevel="1" x14ac:dyDescent="0.25"/>
    <row r="1737" outlineLevel="1" x14ac:dyDescent="0.25"/>
    <row r="1738" outlineLevel="1" x14ac:dyDescent="0.25"/>
    <row r="1739" outlineLevel="1" x14ac:dyDescent="0.25"/>
    <row r="1740" outlineLevel="1" x14ac:dyDescent="0.25"/>
    <row r="1741" outlineLevel="1" x14ac:dyDescent="0.25"/>
    <row r="1742" outlineLevel="1" x14ac:dyDescent="0.25"/>
    <row r="1743" outlineLevel="1" x14ac:dyDescent="0.25"/>
    <row r="1744" outlineLevel="1" x14ac:dyDescent="0.25"/>
    <row r="1745" outlineLevel="1" x14ac:dyDescent="0.25"/>
    <row r="1746" outlineLevel="1" x14ac:dyDescent="0.25"/>
    <row r="1747" outlineLevel="1" x14ac:dyDescent="0.25"/>
    <row r="1748" outlineLevel="1" x14ac:dyDescent="0.25"/>
    <row r="1749" outlineLevel="1" x14ac:dyDescent="0.25"/>
    <row r="1750" outlineLevel="1" x14ac:dyDescent="0.25"/>
    <row r="1751" outlineLevel="1" x14ac:dyDescent="0.25"/>
    <row r="1752" outlineLevel="1" x14ac:dyDescent="0.25"/>
    <row r="1753" outlineLevel="1" x14ac:dyDescent="0.25"/>
    <row r="1754" outlineLevel="1" x14ac:dyDescent="0.25"/>
    <row r="1755" outlineLevel="1" x14ac:dyDescent="0.25"/>
    <row r="1756" outlineLevel="1" x14ac:dyDescent="0.25"/>
    <row r="1757" outlineLevel="1" x14ac:dyDescent="0.25"/>
    <row r="1758" outlineLevel="1" x14ac:dyDescent="0.25"/>
    <row r="1759" outlineLevel="1" x14ac:dyDescent="0.25"/>
    <row r="1760" outlineLevel="1" x14ac:dyDescent="0.25"/>
    <row r="1761" outlineLevel="1" x14ac:dyDescent="0.25"/>
    <row r="1762" outlineLevel="1" x14ac:dyDescent="0.25"/>
    <row r="1763" outlineLevel="1" x14ac:dyDescent="0.25"/>
    <row r="1764" outlineLevel="1" x14ac:dyDescent="0.25"/>
    <row r="1765" outlineLevel="1" x14ac:dyDescent="0.25"/>
    <row r="1766" outlineLevel="1" x14ac:dyDescent="0.25"/>
    <row r="1767" outlineLevel="1" x14ac:dyDescent="0.25"/>
    <row r="1768" outlineLevel="1" x14ac:dyDescent="0.25"/>
    <row r="1769" outlineLevel="1" x14ac:dyDescent="0.25"/>
    <row r="1770" outlineLevel="1" x14ac:dyDescent="0.25"/>
    <row r="1771" outlineLevel="1" x14ac:dyDescent="0.25"/>
    <row r="1772" outlineLevel="1" x14ac:dyDescent="0.25"/>
    <row r="1773" outlineLevel="1" x14ac:dyDescent="0.25"/>
    <row r="1774" outlineLevel="1" x14ac:dyDescent="0.25"/>
    <row r="1775" outlineLevel="1" x14ac:dyDescent="0.25"/>
    <row r="1776" outlineLevel="1" x14ac:dyDescent="0.25"/>
    <row r="1777" outlineLevel="1" x14ac:dyDescent="0.25"/>
    <row r="1778" outlineLevel="1" x14ac:dyDescent="0.25"/>
    <row r="1779" outlineLevel="1" x14ac:dyDescent="0.25"/>
    <row r="1780" outlineLevel="1" x14ac:dyDescent="0.25"/>
    <row r="1782" outlineLevel="1" x14ac:dyDescent="0.25"/>
    <row r="1783" outlineLevel="1" x14ac:dyDescent="0.25"/>
    <row r="1784" outlineLevel="1" x14ac:dyDescent="0.25"/>
    <row r="1785" outlineLevel="1" x14ac:dyDescent="0.25"/>
    <row r="1786" outlineLevel="1" x14ac:dyDescent="0.25"/>
    <row r="1787" outlineLevel="1" x14ac:dyDescent="0.25"/>
    <row r="1788" outlineLevel="1" x14ac:dyDescent="0.25"/>
    <row r="1789" outlineLevel="1" x14ac:dyDescent="0.25"/>
    <row r="1790" outlineLevel="1" x14ac:dyDescent="0.25"/>
    <row r="1791" outlineLevel="1" x14ac:dyDescent="0.25"/>
    <row r="1792" outlineLevel="1" x14ac:dyDescent="0.25"/>
    <row r="1793" outlineLevel="1" x14ac:dyDescent="0.25"/>
    <row r="1794" outlineLevel="1" x14ac:dyDescent="0.25"/>
    <row r="1795" outlineLevel="1" x14ac:dyDescent="0.25"/>
    <row r="1796" outlineLevel="1" x14ac:dyDescent="0.25"/>
    <row r="1797" outlineLevel="1" x14ac:dyDescent="0.25"/>
    <row r="1798" outlineLevel="1" x14ac:dyDescent="0.25"/>
    <row r="1799" outlineLevel="1" x14ac:dyDescent="0.25"/>
    <row r="1800" outlineLevel="1" x14ac:dyDescent="0.25"/>
    <row r="1801" outlineLevel="1" x14ac:dyDescent="0.25"/>
    <row r="1802" outlineLevel="1" x14ac:dyDescent="0.25"/>
    <row r="1803" outlineLevel="1" x14ac:dyDescent="0.25"/>
    <row r="1804" outlineLevel="1" x14ac:dyDescent="0.25"/>
    <row r="1805" outlineLevel="1" x14ac:dyDescent="0.25"/>
    <row r="1806" outlineLevel="1" x14ac:dyDescent="0.25"/>
    <row r="1807" outlineLevel="1" x14ac:dyDescent="0.25"/>
    <row r="1808" outlineLevel="1" x14ac:dyDescent="0.25"/>
    <row r="1809" outlineLevel="1" x14ac:dyDescent="0.25"/>
    <row r="1810" outlineLevel="1" x14ac:dyDescent="0.25"/>
    <row r="1811" outlineLevel="1" x14ac:dyDescent="0.25"/>
    <row r="1812" outlineLevel="1" x14ac:dyDescent="0.25"/>
    <row r="1813" outlineLevel="1" x14ac:dyDescent="0.25"/>
    <row r="1814" outlineLevel="1" x14ac:dyDescent="0.25"/>
    <row r="1815" outlineLevel="1" x14ac:dyDescent="0.25"/>
    <row r="1816" outlineLevel="1" x14ac:dyDescent="0.25"/>
    <row r="1817" outlineLevel="1" x14ac:dyDescent="0.25"/>
    <row r="1818" outlineLevel="1" x14ac:dyDescent="0.25"/>
    <row r="1819" outlineLevel="1" x14ac:dyDescent="0.25"/>
    <row r="1820" outlineLevel="1" x14ac:dyDescent="0.25"/>
    <row r="1821" outlineLevel="1" x14ac:dyDescent="0.25"/>
    <row r="1822" outlineLevel="1" x14ac:dyDescent="0.25"/>
    <row r="1823" outlineLevel="1" x14ac:dyDescent="0.25"/>
    <row r="1824" outlineLevel="1" x14ac:dyDescent="0.25"/>
    <row r="1825" outlineLevel="1" x14ac:dyDescent="0.25"/>
    <row r="1826" outlineLevel="1" x14ac:dyDescent="0.25"/>
    <row r="1827" outlineLevel="1" x14ac:dyDescent="0.25"/>
    <row r="1828" outlineLevel="1" x14ac:dyDescent="0.25"/>
    <row r="1829" outlineLevel="1" x14ac:dyDescent="0.25"/>
    <row r="1830" outlineLevel="1" x14ac:dyDescent="0.25"/>
    <row r="1831" outlineLevel="1" x14ac:dyDescent="0.25"/>
    <row r="1832" outlineLevel="1" x14ac:dyDescent="0.25"/>
    <row r="1833" outlineLevel="1" x14ac:dyDescent="0.25"/>
    <row r="1834" outlineLevel="1" x14ac:dyDescent="0.25"/>
    <row r="1835" outlineLevel="1" x14ac:dyDescent="0.25"/>
    <row r="1836" outlineLevel="1" x14ac:dyDescent="0.25"/>
    <row r="1838" outlineLevel="1" x14ac:dyDescent="0.25"/>
    <row r="1839" outlineLevel="1" x14ac:dyDescent="0.25"/>
    <row r="1840" outlineLevel="1" x14ac:dyDescent="0.25"/>
    <row r="1841" outlineLevel="1" x14ac:dyDescent="0.25"/>
    <row r="1842" outlineLevel="1" x14ac:dyDescent="0.25"/>
    <row r="1843" outlineLevel="1" x14ac:dyDescent="0.25"/>
    <row r="1844" outlineLevel="1" x14ac:dyDescent="0.25"/>
    <row r="1845" outlineLevel="1" x14ac:dyDescent="0.25"/>
    <row r="1846" outlineLevel="1" x14ac:dyDescent="0.25"/>
    <row r="1847" outlineLevel="1" x14ac:dyDescent="0.25"/>
    <row r="1848" outlineLevel="1" x14ac:dyDescent="0.25"/>
    <row r="1849" outlineLevel="1" x14ac:dyDescent="0.25"/>
    <row r="1850" outlineLevel="1" x14ac:dyDescent="0.25"/>
    <row r="1851" outlineLevel="1" x14ac:dyDescent="0.25"/>
    <row r="1852" outlineLevel="1" x14ac:dyDescent="0.25"/>
    <row r="1853" outlineLevel="1" x14ac:dyDescent="0.25"/>
    <row r="1854" outlineLevel="1" x14ac:dyDescent="0.25"/>
    <row r="1855" outlineLevel="1" x14ac:dyDescent="0.25"/>
    <row r="1856" outlineLevel="1" x14ac:dyDescent="0.25"/>
    <row r="1857" outlineLevel="1" x14ac:dyDescent="0.25"/>
    <row r="1858" outlineLevel="1" x14ac:dyDescent="0.25"/>
    <row r="1859" outlineLevel="1" x14ac:dyDescent="0.25"/>
    <row r="1860" outlineLevel="1" x14ac:dyDescent="0.25"/>
    <row r="1861" outlineLevel="1" x14ac:dyDescent="0.25"/>
    <row r="1862" outlineLevel="1" x14ac:dyDescent="0.25"/>
    <row r="1863" outlineLevel="1" x14ac:dyDescent="0.25"/>
    <row r="1864" outlineLevel="1" x14ac:dyDescent="0.25"/>
    <row r="1865" outlineLevel="1" x14ac:dyDescent="0.25"/>
    <row r="1866" outlineLevel="1" x14ac:dyDescent="0.25"/>
    <row r="1867" outlineLevel="1" x14ac:dyDescent="0.25"/>
    <row r="1868" outlineLevel="1" x14ac:dyDescent="0.25"/>
    <row r="1869" outlineLevel="1" x14ac:dyDescent="0.25"/>
    <row r="1870" outlineLevel="1" x14ac:dyDescent="0.25"/>
    <row r="1871" outlineLevel="1" x14ac:dyDescent="0.25"/>
    <row r="1872" outlineLevel="1" x14ac:dyDescent="0.25"/>
    <row r="1873" outlineLevel="1" x14ac:dyDescent="0.25"/>
    <row r="1874" outlineLevel="1" x14ac:dyDescent="0.25"/>
    <row r="1875" outlineLevel="1" x14ac:dyDescent="0.25"/>
    <row r="1876" outlineLevel="1" x14ac:dyDescent="0.25"/>
    <row r="1877" outlineLevel="1" x14ac:dyDescent="0.25"/>
    <row r="1878" outlineLevel="1" x14ac:dyDescent="0.25"/>
    <row r="1879" outlineLevel="1" x14ac:dyDescent="0.25"/>
    <row r="1880" outlineLevel="1" x14ac:dyDescent="0.25"/>
    <row r="1881" outlineLevel="1" x14ac:dyDescent="0.25"/>
    <row r="1882" outlineLevel="1" x14ac:dyDescent="0.25"/>
    <row r="1883" outlineLevel="1" x14ac:dyDescent="0.25"/>
    <row r="1884" outlineLevel="1" x14ac:dyDescent="0.25"/>
    <row r="1885" outlineLevel="1" x14ac:dyDescent="0.25"/>
    <row r="1886" outlineLevel="1" x14ac:dyDescent="0.25"/>
    <row r="1887" outlineLevel="1" x14ac:dyDescent="0.25"/>
    <row r="1888" outlineLevel="1" x14ac:dyDescent="0.25"/>
    <row r="1889" outlineLevel="1" x14ac:dyDescent="0.25"/>
    <row r="1890" outlineLevel="1" x14ac:dyDescent="0.25"/>
    <row r="1891" outlineLevel="1" x14ac:dyDescent="0.25"/>
    <row r="1892" outlineLevel="1" x14ac:dyDescent="0.25"/>
    <row r="1894" outlineLevel="1" x14ac:dyDescent="0.25"/>
    <row r="1895" outlineLevel="1" x14ac:dyDescent="0.25"/>
    <row r="1896" outlineLevel="1" x14ac:dyDescent="0.25"/>
    <row r="1897" outlineLevel="1" x14ac:dyDescent="0.25"/>
    <row r="1898" outlineLevel="1" x14ac:dyDescent="0.25"/>
    <row r="1899" outlineLevel="1" x14ac:dyDescent="0.25"/>
    <row r="1900" outlineLevel="1" x14ac:dyDescent="0.25"/>
    <row r="1901" outlineLevel="1" x14ac:dyDescent="0.25"/>
    <row r="1902" outlineLevel="1" x14ac:dyDescent="0.25"/>
    <row r="1903" outlineLevel="1" x14ac:dyDescent="0.25"/>
    <row r="1904" outlineLevel="1" x14ac:dyDescent="0.25"/>
    <row r="1905" outlineLevel="1" x14ac:dyDescent="0.25"/>
    <row r="1906" outlineLevel="1" x14ac:dyDescent="0.25"/>
    <row r="1907" outlineLevel="1" x14ac:dyDescent="0.25"/>
    <row r="1908" outlineLevel="1" x14ac:dyDescent="0.25"/>
    <row r="1909" outlineLevel="1" x14ac:dyDescent="0.25"/>
    <row r="1910" outlineLevel="1" x14ac:dyDescent="0.25"/>
    <row r="1911" outlineLevel="1" x14ac:dyDescent="0.25"/>
    <row r="1912" outlineLevel="1" x14ac:dyDescent="0.25"/>
    <row r="1913" outlineLevel="1" x14ac:dyDescent="0.25"/>
    <row r="1914" outlineLevel="1" x14ac:dyDescent="0.25"/>
    <row r="1915" outlineLevel="1" x14ac:dyDescent="0.25"/>
    <row r="1916" outlineLevel="1" x14ac:dyDescent="0.25"/>
    <row r="1917" outlineLevel="1" x14ac:dyDescent="0.25"/>
    <row r="1918" outlineLevel="1" x14ac:dyDescent="0.25"/>
    <row r="1919" outlineLevel="1" x14ac:dyDescent="0.25"/>
    <row r="1920" outlineLevel="1" x14ac:dyDescent="0.25"/>
    <row r="1921" outlineLevel="1" x14ac:dyDescent="0.25"/>
    <row r="1922" outlineLevel="1" x14ac:dyDescent="0.25"/>
    <row r="1923" outlineLevel="1" x14ac:dyDescent="0.25"/>
    <row r="1924" outlineLevel="1" x14ac:dyDescent="0.25"/>
    <row r="1925" outlineLevel="1" x14ac:dyDescent="0.25"/>
    <row r="1926" outlineLevel="1" x14ac:dyDescent="0.25"/>
    <row r="1927" outlineLevel="1" x14ac:dyDescent="0.25"/>
    <row r="1928" outlineLevel="1" x14ac:dyDescent="0.25"/>
    <row r="1929" outlineLevel="1" x14ac:dyDescent="0.25"/>
    <row r="1930" outlineLevel="1" x14ac:dyDescent="0.25"/>
    <row r="1931" outlineLevel="1" x14ac:dyDescent="0.25"/>
    <row r="1932" outlineLevel="1" x14ac:dyDescent="0.25"/>
    <row r="1933" outlineLevel="1" x14ac:dyDescent="0.25"/>
    <row r="1934" outlineLevel="1" x14ac:dyDescent="0.25"/>
    <row r="1935" outlineLevel="1" x14ac:dyDescent="0.25"/>
    <row r="1936" outlineLevel="1" x14ac:dyDescent="0.25"/>
    <row r="1937" outlineLevel="1" x14ac:dyDescent="0.25"/>
    <row r="1938" outlineLevel="1" x14ac:dyDescent="0.25"/>
    <row r="1939" outlineLevel="1" x14ac:dyDescent="0.25"/>
    <row r="1940" outlineLevel="1" x14ac:dyDescent="0.25"/>
    <row r="1941" outlineLevel="1" x14ac:dyDescent="0.25"/>
    <row r="1942" outlineLevel="1" x14ac:dyDescent="0.25"/>
    <row r="1943" outlineLevel="1" x14ac:dyDescent="0.25"/>
    <row r="1944" outlineLevel="1" x14ac:dyDescent="0.25"/>
    <row r="1945" outlineLevel="1" x14ac:dyDescent="0.25"/>
    <row r="1946" outlineLevel="1" x14ac:dyDescent="0.25"/>
    <row r="1947" outlineLevel="1" x14ac:dyDescent="0.25"/>
    <row r="1948" outlineLevel="1" x14ac:dyDescent="0.25"/>
    <row r="1950" outlineLevel="1" x14ac:dyDescent="0.25"/>
    <row r="1951" outlineLevel="1" x14ac:dyDescent="0.25"/>
    <row r="1952" outlineLevel="1" x14ac:dyDescent="0.25"/>
    <row r="1953" outlineLevel="1" x14ac:dyDescent="0.25"/>
    <row r="1954" outlineLevel="1" x14ac:dyDescent="0.25"/>
    <row r="1955" outlineLevel="1" x14ac:dyDescent="0.25"/>
    <row r="1956" outlineLevel="1" x14ac:dyDescent="0.25"/>
    <row r="1957" outlineLevel="1" x14ac:dyDescent="0.25"/>
    <row r="1958" outlineLevel="1" x14ac:dyDescent="0.25"/>
    <row r="1959" outlineLevel="1" x14ac:dyDescent="0.25"/>
    <row r="1960" outlineLevel="1" x14ac:dyDescent="0.25"/>
    <row r="1961" outlineLevel="1" x14ac:dyDescent="0.25"/>
    <row r="1962" outlineLevel="1" x14ac:dyDescent="0.25"/>
    <row r="1963" outlineLevel="1" x14ac:dyDescent="0.25"/>
    <row r="1964" outlineLevel="1" x14ac:dyDescent="0.25"/>
    <row r="1965" outlineLevel="1" x14ac:dyDescent="0.25"/>
    <row r="1966" outlineLevel="1" x14ac:dyDescent="0.25"/>
    <row r="1967" outlineLevel="1" x14ac:dyDescent="0.25"/>
    <row r="1968" outlineLevel="1" x14ac:dyDescent="0.25"/>
    <row r="1969" outlineLevel="1" x14ac:dyDescent="0.25"/>
    <row r="1970" outlineLevel="1" x14ac:dyDescent="0.25"/>
    <row r="1971" outlineLevel="1" x14ac:dyDescent="0.25"/>
    <row r="1972" outlineLevel="1" x14ac:dyDescent="0.25"/>
    <row r="1973" outlineLevel="1" x14ac:dyDescent="0.25"/>
    <row r="1974" outlineLevel="1" x14ac:dyDescent="0.25"/>
    <row r="1975" outlineLevel="1" x14ac:dyDescent="0.25"/>
    <row r="1976" outlineLevel="1" x14ac:dyDescent="0.25"/>
    <row r="1977" outlineLevel="1" x14ac:dyDescent="0.25"/>
    <row r="1978" outlineLevel="1" x14ac:dyDescent="0.25"/>
    <row r="1979" outlineLevel="1" x14ac:dyDescent="0.25"/>
    <row r="1980" outlineLevel="1" x14ac:dyDescent="0.25"/>
    <row r="1981" outlineLevel="1" x14ac:dyDescent="0.25"/>
    <row r="1982" outlineLevel="1" x14ac:dyDescent="0.25"/>
    <row r="1983" outlineLevel="1" x14ac:dyDescent="0.25"/>
    <row r="1984" outlineLevel="1" x14ac:dyDescent="0.25"/>
    <row r="1985" outlineLevel="1" x14ac:dyDescent="0.25"/>
    <row r="1986" outlineLevel="1" x14ac:dyDescent="0.25"/>
    <row r="1987" outlineLevel="1" x14ac:dyDescent="0.25"/>
    <row r="1988" outlineLevel="1" x14ac:dyDescent="0.25"/>
    <row r="1989" outlineLevel="1" x14ac:dyDescent="0.25"/>
    <row r="1990" outlineLevel="1" x14ac:dyDescent="0.25"/>
    <row r="1991" outlineLevel="1" x14ac:dyDescent="0.25"/>
    <row r="1992" outlineLevel="1" x14ac:dyDescent="0.25"/>
    <row r="1993" outlineLevel="1" x14ac:dyDescent="0.25"/>
    <row r="1994" outlineLevel="1" x14ac:dyDescent="0.25"/>
    <row r="1995" outlineLevel="1" x14ac:dyDescent="0.25"/>
    <row r="1996" outlineLevel="1" x14ac:dyDescent="0.25"/>
    <row r="1997" outlineLevel="1" x14ac:dyDescent="0.25"/>
    <row r="1998" outlineLevel="1" x14ac:dyDescent="0.25"/>
    <row r="1999" outlineLevel="1" x14ac:dyDescent="0.25"/>
    <row r="2000" outlineLevel="1" x14ac:dyDescent="0.25"/>
    <row r="2001" outlineLevel="1" x14ac:dyDescent="0.25"/>
    <row r="2002" outlineLevel="1" x14ac:dyDescent="0.25"/>
    <row r="2003" outlineLevel="1" x14ac:dyDescent="0.25"/>
    <row r="2004" outlineLevel="1" x14ac:dyDescent="0.25"/>
    <row r="2006" outlineLevel="1" x14ac:dyDescent="0.25"/>
    <row r="2007" outlineLevel="1" x14ac:dyDescent="0.25"/>
    <row r="2008" outlineLevel="1" x14ac:dyDescent="0.25"/>
    <row r="2009" outlineLevel="1" x14ac:dyDescent="0.25"/>
    <row r="2010" outlineLevel="1" x14ac:dyDescent="0.25"/>
    <row r="2011" outlineLevel="1" x14ac:dyDescent="0.25"/>
    <row r="2012" outlineLevel="1" x14ac:dyDescent="0.25"/>
    <row r="2013" outlineLevel="1" x14ac:dyDescent="0.25"/>
    <row r="2014" outlineLevel="1" x14ac:dyDescent="0.25"/>
    <row r="2015" outlineLevel="1" x14ac:dyDescent="0.25"/>
    <row r="2016" outlineLevel="1" x14ac:dyDescent="0.25"/>
    <row r="2017" outlineLevel="1" x14ac:dyDescent="0.25"/>
    <row r="2018" outlineLevel="1" x14ac:dyDescent="0.25"/>
    <row r="2019" outlineLevel="1" x14ac:dyDescent="0.25"/>
    <row r="2020" outlineLevel="1" x14ac:dyDescent="0.25"/>
    <row r="2021" outlineLevel="1" x14ac:dyDescent="0.25"/>
    <row r="2022" outlineLevel="1" x14ac:dyDescent="0.25"/>
    <row r="2023" outlineLevel="1" x14ac:dyDescent="0.25"/>
    <row r="2024" outlineLevel="1" x14ac:dyDescent="0.25"/>
    <row r="2025" outlineLevel="1" x14ac:dyDescent="0.25"/>
    <row r="2026" outlineLevel="1" x14ac:dyDescent="0.25"/>
    <row r="2027" outlineLevel="1" x14ac:dyDescent="0.25"/>
    <row r="2028" outlineLevel="1" x14ac:dyDescent="0.25"/>
    <row r="2029" outlineLevel="1" x14ac:dyDescent="0.25"/>
    <row r="2030" outlineLevel="1" x14ac:dyDescent="0.25"/>
    <row r="2031" outlineLevel="1" x14ac:dyDescent="0.25"/>
    <row r="2032" outlineLevel="1" x14ac:dyDescent="0.25"/>
    <row r="2033" outlineLevel="1" x14ac:dyDescent="0.25"/>
    <row r="2034" outlineLevel="1" x14ac:dyDescent="0.25"/>
    <row r="2035" outlineLevel="1" x14ac:dyDescent="0.25"/>
    <row r="2036" outlineLevel="1" x14ac:dyDescent="0.25"/>
    <row r="2037" outlineLevel="1" x14ac:dyDescent="0.25"/>
    <row r="2038" outlineLevel="1" x14ac:dyDescent="0.25"/>
    <row r="2039" outlineLevel="1" x14ac:dyDescent="0.25"/>
    <row r="2040" outlineLevel="1" x14ac:dyDescent="0.25"/>
    <row r="2041" outlineLevel="1" x14ac:dyDescent="0.25"/>
    <row r="2042" outlineLevel="1" x14ac:dyDescent="0.25"/>
    <row r="2043" outlineLevel="1" x14ac:dyDescent="0.25"/>
    <row r="2044" outlineLevel="1" x14ac:dyDescent="0.25"/>
    <row r="2045" outlineLevel="1" x14ac:dyDescent="0.25"/>
    <row r="2046" outlineLevel="1" x14ac:dyDescent="0.25"/>
    <row r="2047" outlineLevel="1" x14ac:dyDescent="0.25"/>
    <row r="2048" outlineLevel="1" x14ac:dyDescent="0.25"/>
    <row r="2049" outlineLevel="1" x14ac:dyDescent="0.25"/>
    <row r="2050" outlineLevel="1" x14ac:dyDescent="0.25"/>
    <row r="2051" outlineLevel="1" x14ac:dyDescent="0.25"/>
    <row r="2052" outlineLevel="1" x14ac:dyDescent="0.25"/>
    <row r="2053" outlineLevel="1" x14ac:dyDescent="0.25"/>
    <row r="2054" outlineLevel="1" x14ac:dyDescent="0.25"/>
    <row r="2055" outlineLevel="1" x14ac:dyDescent="0.25"/>
    <row r="2056" outlineLevel="1" x14ac:dyDescent="0.25"/>
    <row r="2057" outlineLevel="1" x14ac:dyDescent="0.25"/>
    <row r="2058" outlineLevel="1" x14ac:dyDescent="0.25"/>
    <row r="2059" outlineLevel="1" x14ac:dyDescent="0.25"/>
    <row r="2060" outlineLevel="1" x14ac:dyDescent="0.25"/>
    <row r="2062" outlineLevel="1" x14ac:dyDescent="0.25"/>
    <row r="2063" outlineLevel="1" x14ac:dyDescent="0.25"/>
    <row r="2064" outlineLevel="1" x14ac:dyDescent="0.25"/>
    <row r="2065" outlineLevel="1" x14ac:dyDescent="0.25"/>
    <row r="2066" outlineLevel="1" x14ac:dyDescent="0.25"/>
    <row r="2067" outlineLevel="1" x14ac:dyDescent="0.25"/>
    <row r="2068" outlineLevel="1" x14ac:dyDescent="0.25"/>
    <row r="2069" outlineLevel="1" x14ac:dyDescent="0.25"/>
    <row r="2070" outlineLevel="1" x14ac:dyDescent="0.25"/>
    <row r="2071" outlineLevel="1" x14ac:dyDescent="0.25"/>
    <row r="2072" outlineLevel="1" x14ac:dyDescent="0.25"/>
    <row r="2073" outlineLevel="1" x14ac:dyDescent="0.25"/>
    <row r="2074" outlineLevel="1" x14ac:dyDescent="0.25"/>
    <row r="2075" outlineLevel="1" x14ac:dyDescent="0.25"/>
    <row r="2076" outlineLevel="1" x14ac:dyDescent="0.25"/>
    <row r="2077" outlineLevel="1" x14ac:dyDescent="0.25"/>
    <row r="2078" outlineLevel="1" x14ac:dyDescent="0.25"/>
    <row r="2079" outlineLevel="1" x14ac:dyDescent="0.25"/>
    <row r="2080" outlineLevel="1" x14ac:dyDescent="0.25"/>
    <row r="2081" outlineLevel="1" x14ac:dyDescent="0.25"/>
    <row r="2082" outlineLevel="1" x14ac:dyDescent="0.25"/>
    <row r="2083" outlineLevel="1" x14ac:dyDescent="0.25"/>
    <row r="2084" outlineLevel="1" x14ac:dyDescent="0.25"/>
    <row r="2085" outlineLevel="1" x14ac:dyDescent="0.25"/>
    <row r="2086" outlineLevel="1" x14ac:dyDescent="0.25"/>
    <row r="2087" outlineLevel="1" x14ac:dyDescent="0.25"/>
    <row r="2088" outlineLevel="1" x14ac:dyDescent="0.25"/>
    <row r="2089" outlineLevel="1" x14ac:dyDescent="0.25"/>
    <row r="2090" outlineLevel="1" x14ac:dyDescent="0.25"/>
    <row r="2091" outlineLevel="1" x14ac:dyDescent="0.25"/>
    <row r="2092" outlineLevel="1" x14ac:dyDescent="0.25"/>
    <row r="2093" outlineLevel="1" x14ac:dyDescent="0.25"/>
    <row r="2094" outlineLevel="1" x14ac:dyDescent="0.25"/>
    <row r="2095" outlineLevel="1" x14ac:dyDescent="0.25"/>
    <row r="2096" outlineLevel="1" x14ac:dyDescent="0.25"/>
    <row r="2097" outlineLevel="1" x14ac:dyDescent="0.25"/>
    <row r="2098" outlineLevel="1" x14ac:dyDescent="0.25"/>
    <row r="2099" outlineLevel="1" x14ac:dyDescent="0.25"/>
    <row r="2100" outlineLevel="1" x14ac:dyDescent="0.25"/>
    <row r="2101" outlineLevel="1" x14ac:dyDescent="0.25"/>
    <row r="2102" outlineLevel="1" x14ac:dyDescent="0.25"/>
    <row r="2103" outlineLevel="1" x14ac:dyDescent="0.25"/>
    <row r="2104" outlineLevel="1" x14ac:dyDescent="0.25"/>
    <row r="2105" outlineLevel="1" x14ac:dyDescent="0.25"/>
    <row r="2106" outlineLevel="1" x14ac:dyDescent="0.25"/>
    <row r="2107" outlineLevel="1" x14ac:dyDescent="0.25"/>
    <row r="2108" outlineLevel="1" x14ac:dyDescent="0.25"/>
    <row r="2109" outlineLevel="1" x14ac:dyDescent="0.25"/>
    <row r="2110" outlineLevel="1" x14ac:dyDescent="0.25"/>
    <row r="2111" outlineLevel="1" x14ac:dyDescent="0.25"/>
    <row r="2112" outlineLevel="1" x14ac:dyDescent="0.25"/>
    <row r="2113" outlineLevel="1" x14ac:dyDescent="0.25"/>
    <row r="2114" outlineLevel="1" x14ac:dyDescent="0.25"/>
    <row r="2115" outlineLevel="1" x14ac:dyDescent="0.25"/>
    <row r="2116" outlineLevel="1" x14ac:dyDescent="0.25"/>
    <row r="2118" outlineLevel="1" x14ac:dyDescent="0.25"/>
    <row r="2119" outlineLevel="1" x14ac:dyDescent="0.25"/>
    <row r="2120" outlineLevel="1" x14ac:dyDescent="0.25"/>
    <row r="2121" outlineLevel="1" x14ac:dyDescent="0.25"/>
    <row r="2122" outlineLevel="1" x14ac:dyDescent="0.25"/>
    <row r="2123" outlineLevel="1" x14ac:dyDescent="0.25"/>
    <row r="2124" outlineLevel="1" x14ac:dyDescent="0.25"/>
    <row r="2125" outlineLevel="1" x14ac:dyDescent="0.25"/>
    <row r="2126" outlineLevel="1" x14ac:dyDescent="0.25"/>
    <row r="2127" outlineLevel="1" x14ac:dyDescent="0.25"/>
    <row r="2128" outlineLevel="1" x14ac:dyDescent="0.25"/>
    <row r="2129" outlineLevel="1" x14ac:dyDescent="0.25"/>
    <row r="2130" outlineLevel="1" x14ac:dyDescent="0.25"/>
    <row r="2131" outlineLevel="1" x14ac:dyDescent="0.25"/>
    <row r="2132" outlineLevel="1" x14ac:dyDescent="0.25"/>
    <row r="2133" outlineLevel="1" x14ac:dyDescent="0.25"/>
    <row r="2134" outlineLevel="1" x14ac:dyDescent="0.25"/>
    <row r="2135" outlineLevel="1" x14ac:dyDescent="0.25"/>
    <row r="2136" outlineLevel="1" x14ac:dyDescent="0.25"/>
    <row r="2137" outlineLevel="1" x14ac:dyDescent="0.25"/>
    <row r="2138" outlineLevel="1" x14ac:dyDescent="0.25"/>
    <row r="2139" outlineLevel="1" x14ac:dyDescent="0.25"/>
    <row r="2140" outlineLevel="1" x14ac:dyDescent="0.25"/>
    <row r="2141" outlineLevel="1" x14ac:dyDescent="0.25"/>
    <row r="2142" outlineLevel="1" x14ac:dyDescent="0.25"/>
    <row r="2143" outlineLevel="1" x14ac:dyDescent="0.25"/>
    <row r="2144" outlineLevel="1" x14ac:dyDescent="0.25"/>
    <row r="2145" outlineLevel="1" x14ac:dyDescent="0.25"/>
    <row r="2146" outlineLevel="1" x14ac:dyDescent="0.25"/>
    <row r="2147" outlineLevel="1" x14ac:dyDescent="0.25"/>
    <row r="2148" outlineLevel="1" x14ac:dyDescent="0.25"/>
    <row r="2149" outlineLevel="1" x14ac:dyDescent="0.25"/>
    <row r="2150" outlineLevel="1" x14ac:dyDescent="0.25"/>
    <row r="2151" outlineLevel="1" x14ac:dyDescent="0.25"/>
    <row r="2152" outlineLevel="1" x14ac:dyDescent="0.25"/>
    <row r="2153" outlineLevel="1" x14ac:dyDescent="0.25"/>
    <row r="2154" outlineLevel="1" x14ac:dyDescent="0.25"/>
    <row r="2155" outlineLevel="1" x14ac:dyDescent="0.25"/>
    <row r="2156" outlineLevel="1" x14ac:dyDescent="0.25"/>
    <row r="2157" outlineLevel="1" x14ac:dyDescent="0.25"/>
    <row r="2158" outlineLevel="1" x14ac:dyDescent="0.25"/>
    <row r="2159" outlineLevel="1" x14ac:dyDescent="0.25"/>
    <row r="2160" outlineLevel="1" x14ac:dyDescent="0.25"/>
    <row r="2161" outlineLevel="1" x14ac:dyDescent="0.25"/>
    <row r="2162" outlineLevel="1" x14ac:dyDescent="0.25"/>
    <row r="2163" outlineLevel="1" x14ac:dyDescent="0.25"/>
    <row r="2164" outlineLevel="1" x14ac:dyDescent="0.25"/>
    <row r="2165" outlineLevel="1" x14ac:dyDescent="0.25"/>
    <row r="2166" outlineLevel="1" x14ac:dyDescent="0.25"/>
    <row r="2167" outlineLevel="1" x14ac:dyDescent="0.25"/>
    <row r="2168" outlineLevel="1" x14ac:dyDescent="0.25"/>
    <row r="2169" outlineLevel="1" x14ac:dyDescent="0.25"/>
    <row r="2170" outlineLevel="1" x14ac:dyDescent="0.25"/>
    <row r="2171" outlineLevel="1" x14ac:dyDescent="0.25"/>
    <row r="2172" outlineLevel="1" x14ac:dyDescent="0.25"/>
    <row r="2174" outlineLevel="1" x14ac:dyDescent="0.25"/>
    <row r="2175" outlineLevel="1" x14ac:dyDescent="0.25"/>
    <row r="2176" outlineLevel="1" x14ac:dyDescent="0.25"/>
    <row r="2177" outlineLevel="1" x14ac:dyDescent="0.25"/>
    <row r="2178" outlineLevel="1" x14ac:dyDescent="0.25"/>
    <row r="2179" outlineLevel="1" x14ac:dyDescent="0.25"/>
    <row r="2180" outlineLevel="1" x14ac:dyDescent="0.25"/>
    <row r="2181" outlineLevel="1" x14ac:dyDescent="0.25"/>
    <row r="2182" outlineLevel="1" x14ac:dyDescent="0.25"/>
    <row r="2183" outlineLevel="1" x14ac:dyDescent="0.25"/>
    <row r="2184" outlineLevel="1" x14ac:dyDescent="0.25"/>
    <row r="2185" outlineLevel="1" x14ac:dyDescent="0.25"/>
    <row r="2186" outlineLevel="1" x14ac:dyDescent="0.25"/>
    <row r="2187" outlineLevel="1" x14ac:dyDescent="0.25"/>
    <row r="2188" outlineLevel="1" x14ac:dyDescent="0.25"/>
    <row r="2189" outlineLevel="1" x14ac:dyDescent="0.25"/>
    <row r="2190" outlineLevel="1" x14ac:dyDescent="0.25"/>
    <row r="2191" outlineLevel="1" x14ac:dyDescent="0.25"/>
    <row r="2192" outlineLevel="1" x14ac:dyDescent="0.25"/>
    <row r="2193" outlineLevel="1" x14ac:dyDescent="0.25"/>
    <row r="2194" outlineLevel="1" x14ac:dyDescent="0.25"/>
    <row r="2195" outlineLevel="1" x14ac:dyDescent="0.25"/>
    <row r="2196" outlineLevel="1" x14ac:dyDescent="0.25"/>
    <row r="2197" outlineLevel="1" x14ac:dyDescent="0.25"/>
    <row r="2198" outlineLevel="1" x14ac:dyDescent="0.25"/>
    <row r="2199" outlineLevel="1" x14ac:dyDescent="0.25"/>
    <row r="2200" outlineLevel="1" x14ac:dyDescent="0.25"/>
    <row r="2201" outlineLevel="1" x14ac:dyDescent="0.25"/>
    <row r="2202" outlineLevel="1" x14ac:dyDescent="0.25"/>
    <row r="2203" outlineLevel="1" x14ac:dyDescent="0.25"/>
    <row r="2204" outlineLevel="1" x14ac:dyDescent="0.25"/>
    <row r="2205" outlineLevel="1" x14ac:dyDescent="0.25"/>
    <row r="2206" outlineLevel="1" x14ac:dyDescent="0.25"/>
    <row r="2207" outlineLevel="1" x14ac:dyDescent="0.25"/>
    <row r="2208" outlineLevel="1" x14ac:dyDescent="0.25"/>
    <row r="2209" outlineLevel="1" x14ac:dyDescent="0.25"/>
    <row r="2210" outlineLevel="1" x14ac:dyDescent="0.25"/>
    <row r="2211" outlineLevel="1" x14ac:dyDescent="0.25"/>
    <row r="2212" outlineLevel="1" x14ac:dyDescent="0.25"/>
    <row r="2213" outlineLevel="1" x14ac:dyDescent="0.25"/>
    <row r="2214" outlineLevel="1" x14ac:dyDescent="0.25"/>
    <row r="2215" outlineLevel="1" x14ac:dyDescent="0.25"/>
    <row r="2216" outlineLevel="1" x14ac:dyDescent="0.25"/>
    <row r="2217" outlineLevel="1" x14ac:dyDescent="0.25"/>
    <row r="2218" outlineLevel="1" x14ac:dyDescent="0.25"/>
    <row r="2219" outlineLevel="1" x14ac:dyDescent="0.25"/>
    <row r="2220" outlineLevel="1" x14ac:dyDescent="0.25"/>
    <row r="2221" outlineLevel="1" x14ac:dyDescent="0.25"/>
    <row r="2222" outlineLevel="1" x14ac:dyDescent="0.25"/>
    <row r="2223" outlineLevel="1" x14ac:dyDescent="0.25"/>
    <row r="2224" outlineLevel="1" x14ac:dyDescent="0.25"/>
    <row r="2225" outlineLevel="1" x14ac:dyDescent="0.25"/>
    <row r="2226" outlineLevel="1" x14ac:dyDescent="0.25"/>
    <row r="2227" outlineLevel="1" x14ac:dyDescent="0.25"/>
    <row r="2228" outlineLevel="1" x14ac:dyDescent="0.25"/>
    <row r="2230" outlineLevel="1" x14ac:dyDescent="0.25"/>
    <row r="2231" outlineLevel="1" x14ac:dyDescent="0.25"/>
    <row r="2232" outlineLevel="1" x14ac:dyDescent="0.25"/>
    <row r="2233" outlineLevel="1" x14ac:dyDescent="0.25"/>
    <row r="2234" outlineLevel="1" x14ac:dyDescent="0.25"/>
    <row r="2235" outlineLevel="1" x14ac:dyDescent="0.25"/>
    <row r="2236" outlineLevel="1" x14ac:dyDescent="0.25"/>
    <row r="2237" outlineLevel="1" x14ac:dyDescent="0.25"/>
    <row r="2238" outlineLevel="1" x14ac:dyDescent="0.25"/>
    <row r="2239" outlineLevel="1" x14ac:dyDescent="0.25"/>
    <row r="2240" outlineLevel="1" x14ac:dyDescent="0.25"/>
    <row r="2241" outlineLevel="1" x14ac:dyDescent="0.25"/>
    <row r="2242" outlineLevel="1" x14ac:dyDescent="0.25"/>
    <row r="2243" outlineLevel="1" x14ac:dyDescent="0.25"/>
    <row r="2244" outlineLevel="1" x14ac:dyDescent="0.25"/>
    <row r="2245" outlineLevel="1" x14ac:dyDescent="0.25"/>
    <row r="2246" outlineLevel="1" x14ac:dyDescent="0.25"/>
    <row r="2247" outlineLevel="1" x14ac:dyDescent="0.25"/>
    <row r="2248" outlineLevel="1" x14ac:dyDescent="0.25"/>
    <row r="2249" outlineLevel="1" x14ac:dyDescent="0.25"/>
    <row r="2250" outlineLevel="1" x14ac:dyDescent="0.25"/>
    <row r="2251" outlineLevel="1" x14ac:dyDescent="0.25"/>
    <row r="2252" outlineLevel="1" x14ac:dyDescent="0.25"/>
    <row r="2253" outlineLevel="1" x14ac:dyDescent="0.25"/>
    <row r="2254" outlineLevel="1" x14ac:dyDescent="0.25"/>
    <row r="2255" outlineLevel="1" x14ac:dyDescent="0.25"/>
    <row r="2256" outlineLevel="1" x14ac:dyDescent="0.25"/>
    <row r="2257" outlineLevel="1" x14ac:dyDescent="0.25"/>
    <row r="2258" outlineLevel="1" x14ac:dyDescent="0.25"/>
    <row r="2259" outlineLevel="1" x14ac:dyDescent="0.25"/>
    <row r="2260" outlineLevel="1" x14ac:dyDescent="0.25"/>
    <row r="2261" outlineLevel="1" x14ac:dyDescent="0.25"/>
    <row r="2262" outlineLevel="1" x14ac:dyDescent="0.25"/>
    <row r="2263" outlineLevel="1" x14ac:dyDescent="0.25"/>
    <row r="2264" outlineLevel="1" x14ac:dyDescent="0.25"/>
    <row r="2265" outlineLevel="1" x14ac:dyDescent="0.25"/>
    <row r="2266" outlineLevel="1" x14ac:dyDescent="0.25"/>
    <row r="2267" outlineLevel="1" x14ac:dyDescent="0.25"/>
    <row r="2268" outlineLevel="1" x14ac:dyDescent="0.25"/>
    <row r="2269" outlineLevel="1" x14ac:dyDescent="0.25"/>
    <row r="2270" outlineLevel="1" x14ac:dyDescent="0.25"/>
    <row r="2271" outlineLevel="1" x14ac:dyDescent="0.25"/>
    <row r="2272" outlineLevel="1" x14ac:dyDescent="0.25"/>
    <row r="2273" outlineLevel="1" x14ac:dyDescent="0.25"/>
    <row r="2274" outlineLevel="1" x14ac:dyDescent="0.25"/>
    <row r="2275" outlineLevel="1" x14ac:dyDescent="0.25"/>
    <row r="2276" outlineLevel="1" x14ac:dyDescent="0.25"/>
    <row r="2277" outlineLevel="1" x14ac:dyDescent="0.25"/>
    <row r="2278" outlineLevel="1" x14ac:dyDescent="0.25"/>
    <row r="2279" outlineLevel="1" x14ac:dyDescent="0.25"/>
    <row r="2280" outlineLevel="1" x14ac:dyDescent="0.25"/>
    <row r="2281" outlineLevel="1" x14ac:dyDescent="0.25"/>
    <row r="2282" outlineLevel="1" x14ac:dyDescent="0.25"/>
    <row r="2283" outlineLevel="1" x14ac:dyDescent="0.25"/>
    <row r="2284" outlineLevel="1" x14ac:dyDescent="0.25"/>
    <row r="2286" outlineLevel="1" x14ac:dyDescent="0.25"/>
    <row r="2287" outlineLevel="1" x14ac:dyDescent="0.25"/>
    <row r="2288" outlineLevel="1" x14ac:dyDescent="0.25"/>
    <row r="2289" outlineLevel="1" x14ac:dyDescent="0.25"/>
    <row r="2290" outlineLevel="1" x14ac:dyDescent="0.25"/>
    <row r="2291" outlineLevel="1" x14ac:dyDescent="0.25"/>
    <row r="2292" outlineLevel="1" x14ac:dyDescent="0.25"/>
    <row r="2293" outlineLevel="1" x14ac:dyDescent="0.25"/>
    <row r="2294" outlineLevel="1" x14ac:dyDescent="0.25"/>
    <row r="2295" outlineLevel="1" x14ac:dyDescent="0.25"/>
    <row r="2296" outlineLevel="1" x14ac:dyDescent="0.25"/>
    <row r="2297" outlineLevel="1" x14ac:dyDescent="0.25"/>
    <row r="2298" outlineLevel="1" x14ac:dyDescent="0.25"/>
    <row r="2299" outlineLevel="1" x14ac:dyDescent="0.25"/>
    <row r="2300" outlineLevel="1" x14ac:dyDescent="0.25"/>
    <row r="2301" outlineLevel="1" x14ac:dyDescent="0.25"/>
    <row r="2302" outlineLevel="1" x14ac:dyDescent="0.25"/>
    <row r="2303" outlineLevel="1" x14ac:dyDescent="0.25"/>
    <row r="2304" outlineLevel="1" x14ac:dyDescent="0.25"/>
    <row r="2305" outlineLevel="1" x14ac:dyDescent="0.25"/>
    <row r="2306" outlineLevel="1" x14ac:dyDescent="0.25"/>
    <row r="2307" outlineLevel="1" x14ac:dyDescent="0.25"/>
    <row r="2308" outlineLevel="1" x14ac:dyDescent="0.25"/>
    <row r="2309" outlineLevel="1" x14ac:dyDescent="0.25"/>
    <row r="2310" outlineLevel="1" x14ac:dyDescent="0.25"/>
    <row r="2311" outlineLevel="1" x14ac:dyDescent="0.25"/>
    <row r="2312" outlineLevel="1" x14ac:dyDescent="0.25"/>
    <row r="2313" outlineLevel="1" x14ac:dyDescent="0.25"/>
    <row r="2314" outlineLevel="1" x14ac:dyDescent="0.25"/>
    <row r="2315" outlineLevel="1" x14ac:dyDescent="0.25"/>
    <row r="2316" outlineLevel="1" x14ac:dyDescent="0.25"/>
    <row r="2317" outlineLevel="1" x14ac:dyDescent="0.25"/>
    <row r="2318" outlineLevel="1" x14ac:dyDescent="0.25"/>
    <row r="2319" outlineLevel="1" x14ac:dyDescent="0.25"/>
    <row r="2320" outlineLevel="1" x14ac:dyDescent="0.25"/>
    <row r="2321" outlineLevel="1" x14ac:dyDescent="0.25"/>
    <row r="2322" outlineLevel="1" x14ac:dyDescent="0.25"/>
    <row r="2323" outlineLevel="1" x14ac:dyDescent="0.25"/>
    <row r="2324" outlineLevel="1" x14ac:dyDescent="0.25"/>
    <row r="2325" outlineLevel="1" x14ac:dyDescent="0.25"/>
    <row r="2326" outlineLevel="1" x14ac:dyDescent="0.25"/>
    <row r="2327" outlineLevel="1" x14ac:dyDescent="0.25"/>
    <row r="2328" outlineLevel="1" x14ac:dyDescent="0.25"/>
    <row r="2329" outlineLevel="1" x14ac:dyDescent="0.25"/>
    <row r="2330" outlineLevel="1" x14ac:dyDescent="0.25"/>
    <row r="2331" outlineLevel="1" x14ac:dyDescent="0.25"/>
    <row r="2332" outlineLevel="1" x14ac:dyDescent="0.25"/>
    <row r="2333" outlineLevel="1" x14ac:dyDescent="0.25"/>
    <row r="2334" outlineLevel="1" x14ac:dyDescent="0.25"/>
    <row r="2335" outlineLevel="1" x14ac:dyDescent="0.25"/>
    <row r="2336" outlineLevel="1" x14ac:dyDescent="0.25"/>
    <row r="2337" outlineLevel="1" x14ac:dyDescent="0.25"/>
    <row r="2338" outlineLevel="1" x14ac:dyDescent="0.25"/>
    <row r="2339" outlineLevel="1" x14ac:dyDescent="0.25"/>
    <row r="2340" outlineLevel="1" x14ac:dyDescent="0.25"/>
    <row r="2342" outlineLevel="1" x14ac:dyDescent="0.25"/>
    <row r="2343" outlineLevel="1" x14ac:dyDescent="0.25"/>
    <row r="2344" outlineLevel="1" x14ac:dyDescent="0.25"/>
    <row r="2345" outlineLevel="1" x14ac:dyDescent="0.25"/>
    <row r="2346" outlineLevel="1" x14ac:dyDescent="0.25"/>
    <row r="2347" outlineLevel="1" x14ac:dyDescent="0.25"/>
    <row r="2348" outlineLevel="1" x14ac:dyDescent="0.25"/>
    <row r="2349" outlineLevel="1" x14ac:dyDescent="0.25"/>
    <row r="2350" outlineLevel="1" x14ac:dyDescent="0.25"/>
    <row r="2351" outlineLevel="1" x14ac:dyDescent="0.25"/>
    <row r="2352" outlineLevel="1" x14ac:dyDescent="0.25"/>
    <row r="2353" outlineLevel="1" x14ac:dyDescent="0.25"/>
    <row r="2354" outlineLevel="1" x14ac:dyDescent="0.25"/>
    <row r="2355" outlineLevel="1" x14ac:dyDescent="0.25"/>
    <row r="2356" outlineLevel="1" x14ac:dyDescent="0.25"/>
    <row r="2357" outlineLevel="1" x14ac:dyDescent="0.25"/>
    <row r="2358" outlineLevel="1" x14ac:dyDescent="0.25"/>
    <row r="2359" outlineLevel="1" x14ac:dyDescent="0.25"/>
    <row r="2360" outlineLevel="1" x14ac:dyDescent="0.25"/>
    <row r="2361" outlineLevel="1" x14ac:dyDescent="0.25"/>
    <row r="2362" outlineLevel="1" x14ac:dyDescent="0.25"/>
    <row r="2363" outlineLevel="1" x14ac:dyDescent="0.25"/>
    <row r="2364" outlineLevel="1" x14ac:dyDescent="0.25"/>
    <row r="2365" outlineLevel="1" x14ac:dyDescent="0.25"/>
    <row r="2366" outlineLevel="1" x14ac:dyDescent="0.25"/>
    <row r="2367" outlineLevel="1" x14ac:dyDescent="0.25"/>
    <row r="2368" outlineLevel="1" x14ac:dyDescent="0.25"/>
    <row r="2369" outlineLevel="1" x14ac:dyDescent="0.25"/>
    <row r="2370" outlineLevel="1" x14ac:dyDescent="0.25"/>
    <row r="2371" outlineLevel="1" x14ac:dyDescent="0.25"/>
    <row r="2372" outlineLevel="1" x14ac:dyDescent="0.25"/>
    <row r="2373" outlineLevel="1" x14ac:dyDescent="0.25"/>
    <row r="2374" outlineLevel="1" x14ac:dyDescent="0.25"/>
    <row r="2375" outlineLevel="1" x14ac:dyDescent="0.25"/>
    <row r="2376" outlineLevel="1" x14ac:dyDescent="0.25"/>
    <row r="2377" outlineLevel="1" x14ac:dyDescent="0.25"/>
    <row r="2378" outlineLevel="1" x14ac:dyDescent="0.25"/>
    <row r="2379" outlineLevel="1" x14ac:dyDescent="0.25"/>
    <row r="2380" outlineLevel="1" x14ac:dyDescent="0.25"/>
    <row r="2381" outlineLevel="1" x14ac:dyDescent="0.25"/>
    <row r="2382" outlineLevel="1" x14ac:dyDescent="0.25"/>
    <row r="2383" outlineLevel="1" x14ac:dyDescent="0.25"/>
    <row r="2384" outlineLevel="1" x14ac:dyDescent="0.25"/>
    <row r="2385" outlineLevel="1" x14ac:dyDescent="0.25"/>
    <row r="2386" outlineLevel="1" x14ac:dyDescent="0.25"/>
    <row r="2387" outlineLevel="1" x14ac:dyDescent="0.25"/>
    <row r="2388" outlineLevel="1" x14ac:dyDescent="0.25"/>
    <row r="2389" outlineLevel="1" x14ac:dyDescent="0.25"/>
    <row r="2390" outlineLevel="1" x14ac:dyDescent="0.25"/>
    <row r="2391" outlineLevel="1" x14ac:dyDescent="0.25"/>
    <row r="2392" outlineLevel="1" x14ac:dyDescent="0.25"/>
    <row r="2393" outlineLevel="1" x14ac:dyDescent="0.25"/>
    <row r="2394" outlineLevel="1" x14ac:dyDescent="0.25"/>
    <row r="2395" outlineLevel="1" x14ac:dyDescent="0.25"/>
    <row r="2396" outlineLevel="1" x14ac:dyDescent="0.25"/>
    <row r="2398" outlineLevel="1" x14ac:dyDescent="0.25"/>
    <row r="2399" outlineLevel="1" x14ac:dyDescent="0.25"/>
    <row r="2400" outlineLevel="1" x14ac:dyDescent="0.25"/>
    <row r="2401" outlineLevel="1" x14ac:dyDescent="0.25"/>
    <row r="2402" outlineLevel="1" x14ac:dyDescent="0.25"/>
    <row r="2403" outlineLevel="1" x14ac:dyDescent="0.25"/>
    <row r="2404" outlineLevel="1" x14ac:dyDescent="0.25"/>
    <row r="2405" outlineLevel="1" x14ac:dyDescent="0.25"/>
    <row r="2406" outlineLevel="1" x14ac:dyDescent="0.25"/>
    <row r="2407" outlineLevel="1" x14ac:dyDescent="0.25"/>
    <row r="2408" outlineLevel="1" x14ac:dyDescent="0.25"/>
    <row r="2409" outlineLevel="1" x14ac:dyDescent="0.25"/>
    <row r="2410" outlineLevel="1" x14ac:dyDescent="0.25"/>
    <row r="2411" outlineLevel="1" x14ac:dyDescent="0.25"/>
    <row r="2412" outlineLevel="1" x14ac:dyDescent="0.25"/>
    <row r="2413" outlineLevel="1" x14ac:dyDescent="0.25"/>
    <row r="2414" outlineLevel="1" x14ac:dyDescent="0.25"/>
    <row r="2415" outlineLevel="1" x14ac:dyDescent="0.25"/>
    <row r="2416" outlineLevel="1" x14ac:dyDescent="0.25"/>
    <row r="2417" outlineLevel="1" x14ac:dyDescent="0.25"/>
    <row r="2418" outlineLevel="1" x14ac:dyDescent="0.25"/>
    <row r="2419" outlineLevel="1" x14ac:dyDescent="0.25"/>
    <row r="2420" outlineLevel="1" x14ac:dyDescent="0.25"/>
    <row r="2421" outlineLevel="1" x14ac:dyDescent="0.25"/>
    <row r="2422" outlineLevel="1" x14ac:dyDescent="0.25"/>
    <row r="2423" outlineLevel="1" x14ac:dyDescent="0.25"/>
    <row r="2424" outlineLevel="1" x14ac:dyDescent="0.25"/>
    <row r="2425" outlineLevel="1" x14ac:dyDescent="0.25"/>
    <row r="2426" outlineLevel="1" x14ac:dyDescent="0.25"/>
    <row r="2427" outlineLevel="1" x14ac:dyDescent="0.25"/>
    <row r="2428" outlineLevel="1" x14ac:dyDescent="0.25"/>
    <row r="2429" outlineLevel="1" x14ac:dyDescent="0.25"/>
    <row r="2430" outlineLevel="1" x14ac:dyDescent="0.25"/>
    <row r="2431" outlineLevel="1" x14ac:dyDescent="0.25"/>
    <row r="2432" outlineLevel="1" x14ac:dyDescent="0.25"/>
    <row r="2433" outlineLevel="1" x14ac:dyDescent="0.25"/>
    <row r="2434" outlineLevel="1" x14ac:dyDescent="0.25"/>
    <row r="2435" outlineLevel="1" x14ac:dyDescent="0.25"/>
    <row r="2436" outlineLevel="1" x14ac:dyDescent="0.25"/>
    <row r="2437" outlineLevel="1" x14ac:dyDescent="0.25"/>
    <row r="2438" outlineLevel="1" x14ac:dyDescent="0.25"/>
    <row r="2439" outlineLevel="1" x14ac:dyDescent="0.25"/>
    <row r="2440" outlineLevel="1" x14ac:dyDescent="0.25"/>
    <row r="2441" outlineLevel="1" x14ac:dyDescent="0.25"/>
    <row r="2442" outlineLevel="1" x14ac:dyDescent="0.25"/>
    <row r="2443" outlineLevel="1" x14ac:dyDescent="0.25"/>
    <row r="2444" outlineLevel="1" x14ac:dyDescent="0.25"/>
    <row r="2445" outlineLevel="1" x14ac:dyDescent="0.25"/>
    <row r="2446" outlineLevel="1" x14ac:dyDescent="0.25"/>
    <row r="2447" outlineLevel="1" x14ac:dyDescent="0.25"/>
    <row r="2448" outlineLevel="1" x14ac:dyDescent="0.25"/>
    <row r="2449" outlineLevel="1" x14ac:dyDescent="0.25"/>
    <row r="2450" outlineLevel="1" x14ac:dyDescent="0.25"/>
    <row r="2451" outlineLevel="1" x14ac:dyDescent="0.25"/>
    <row r="2452" outlineLevel="1" x14ac:dyDescent="0.25"/>
    <row r="2454" outlineLevel="1" x14ac:dyDescent="0.25"/>
    <row r="2455" outlineLevel="1" x14ac:dyDescent="0.25"/>
    <row r="2456" outlineLevel="1" x14ac:dyDescent="0.25"/>
    <row r="2457" outlineLevel="1" x14ac:dyDescent="0.25"/>
    <row r="2458" outlineLevel="1" x14ac:dyDescent="0.25"/>
    <row r="2459" outlineLevel="1" x14ac:dyDescent="0.25"/>
    <row r="2460" outlineLevel="1" x14ac:dyDescent="0.25"/>
    <row r="2461" outlineLevel="1" x14ac:dyDescent="0.25"/>
    <row r="2462" outlineLevel="1" x14ac:dyDescent="0.25"/>
    <row r="2463" outlineLevel="1" x14ac:dyDescent="0.25"/>
    <row r="2464" outlineLevel="1" x14ac:dyDescent="0.25"/>
    <row r="2465" outlineLevel="1" x14ac:dyDescent="0.25"/>
    <row r="2466" outlineLevel="1" x14ac:dyDescent="0.25"/>
    <row r="2467" outlineLevel="1" x14ac:dyDescent="0.25"/>
    <row r="2468" outlineLevel="1" x14ac:dyDescent="0.25"/>
    <row r="2469" outlineLevel="1" x14ac:dyDescent="0.25"/>
    <row r="2470" outlineLevel="1" x14ac:dyDescent="0.25"/>
    <row r="2471" outlineLevel="1" x14ac:dyDescent="0.25"/>
    <row r="2472" outlineLevel="1" x14ac:dyDescent="0.25"/>
    <row r="2473" outlineLevel="1" x14ac:dyDescent="0.25"/>
    <row r="2474" outlineLevel="1" x14ac:dyDescent="0.25"/>
    <row r="2475" outlineLevel="1" x14ac:dyDescent="0.25"/>
    <row r="2476" outlineLevel="1" x14ac:dyDescent="0.25"/>
    <row r="2477" outlineLevel="1" x14ac:dyDescent="0.25"/>
    <row r="2478" outlineLevel="1" x14ac:dyDescent="0.25"/>
    <row r="2479" outlineLevel="1" x14ac:dyDescent="0.25"/>
    <row r="2480" outlineLevel="1" x14ac:dyDescent="0.25"/>
    <row r="2481" outlineLevel="1" x14ac:dyDescent="0.25"/>
    <row r="2482" outlineLevel="1" x14ac:dyDescent="0.25"/>
    <row r="2483" outlineLevel="1" x14ac:dyDescent="0.25"/>
    <row r="2484" outlineLevel="1" x14ac:dyDescent="0.25"/>
    <row r="2485" outlineLevel="1" x14ac:dyDescent="0.25"/>
    <row r="2486" outlineLevel="1" x14ac:dyDescent="0.25"/>
    <row r="2487" outlineLevel="1" x14ac:dyDescent="0.25"/>
    <row r="2488" outlineLevel="1" x14ac:dyDescent="0.25"/>
    <row r="2489" outlineLevel="1" x14ac:dyDescent="0.25"/>
    <row r="2490" outlineLevel="1" x14ac:dyDescent="0.25"/>
    <row r="2491" outlineLevel="1" x14ac:dyDescent="0.25"/>
    <row r="2492" outlineLevel="1" x14ac:dyDescent="0.25"/>
    <row r="2493" outlineLevel="1" x14ac:dyDescent="0.25"/>
    <row r="2494" outlineLevel="1" x14ac:dyDescent="0.25"/>
    <row r="2495" outlineLevel="1" x14ac:dyDescent="0.25"/>
    <row r="2496" outlineLevel="1" x14ac:dyDescent="0.25"/>
    <row r="2497" outlineLevel="1" x14ac:dyDescent="0.25"/>
    <row r="2498" outlineLevel="1" x14ac:dyDescent="0.25"/>
    <row r="2499" outlineLevel="1" x14ac:dyDescent="0.25"/>
    <row r="2500" outlineLevel="1" x14ac:dyDescent="0.25"/>
    <row r="2501" outlineLevel="1" x14ac:dyDescent="0.25"/>
    <row r="2502" outlineLevel="1" x14ac:dyDescent="0.25"/>
    <row r="2503" outlineLevel="1" x14ac:dyDescent="0.25"/>
    <row r="2504" outlineLevel="1" x14ac:dyDescent="0.25"/>
    <row r="2505" outlineLevel="1" x14ac:dyDescent="0.25"/>
    <row r="2506" outlineLevel="1" x14ac:dyDescent="0.25"/>
    <row r="2507" outlineLevel="1" x14ac:dyDescent="0.25"/>
    <row r="2508" outlineLevel="1" x14ac:dyDescent="0.25"/>
    <row r="2510" outlineLevel="1" x14ac:dyDescent="0.25"/>
    <row r="2511" outlineLevel="1" x14ac:dyDescent="0.25"/>
    <row r="2512" outlineLevel="1" x14ac:dyDescent="0.25"/>
    <row r="2513" outlineLevel="1" x14ac:dyDescent="0.25"/>
    <row r="2514" outlineLevel="1" x14ac:dyDescent="0.25"/>
    <row r="2515" outlineLevel="1" x14ac:dyDescent="0.25"/>
    <row r="2516" outlineLevel="1" x14ac:dyDescent="0.25"/>
    <row r="2517" outlineLevel="1" x14ac:dyDescent="0.25"/>
    <row r="2518" outlineLevel="1" x14ac:dyDescent="0.25"/>
    <row r="2519" outlineLevel="1" x14ac:dyDescent="0.25"/>
    <row r="2520" outlineLevel="1" x14ac:dyDescent="0.25"/>
    <row r="2521" outlineLevel="1" x14ac:dyDescent="0.25"/>
    <row r="2522" outlineLevel="1" x14ac:dyDescent="0.25"/>
    <row r="2523" outlineLevel="1" x14ac:dyDescent="0.25"/>
    <row r="2524" outlineLevel="1" x14ac:dyDescent="0.25"/>
    <row r="2525" outlineLevel="1" x14ac:dyDescent="0.25"/>
    <row r="2526" outlineLevel="1" x14ac:dyDescent="0.25"/>
    <row r="2527" outlineLevel="1" x14ac:dyDescent="0.25"/>
    <row r="2528" outlineLevel="1" x14ac:dyDescent="0.25"/>
    <row r="2529" outlineLevel="1" x14ac:dyDescent="0.25"/>
    <row r="2530" outlineLevel="1" x14ac:dyDescent="0.25"/>
    <row r="2531" outlineLevel="1" x14ac:dyDescent="0.25"/>
    <row r="2532" outlineLevel="1" x14ac:dyDescent="0.25"/>
    <row r="2533" outlineLevel="1" x14ac:dyDescent="0.25"/>
    <row r="2534" outlineLevel="1" x14ac:dyDescent="0.25"/>
    <row r="2535" outlineLevel="1" x14ac:dyDescent="0.25"/>
    <row r="2536" outlineLevel="1" x14ac:dyDescent="0.25"/>
    <row r="2537" outlineLevel="1" x14ac:dyDescent="0.25"/>
    <row r="2538" outlineLevel="1" x14ac:dyDescent="0.25"/>
    <row r="2539" outlineLevel="1" x14ac:dyDescent="0.25"/>
    <row r="2540" outlineLevel="1" x14ac:dyDescent="0.25"/>
    <row r="2541" outlineLevel="1" x14ac:dyDescent="0.25"/>
    <row r="2542" outlineLevel="1" x14ac:dyDescent="0.25"/>
    <row r="2543" outlineLevel="1" x14ac:dyDescent="0.25"/>
    <row r="2544" outlineLevel="1" x14ac:dyDescent="0.25"/>
    <row r="2545" outlineLevel="1" x14ac:dyDescent="0.25"/>
    <row r="2546" outlineLevel="1" x14ac:dyDescent="0.25"/>
    <row r="2547" outlineLevel="1" x14ac:dyDescent="0.25"/>
    <row r="2548" outlineLevel="1" x14ac:dyDescent="0.25"/>
    <row r="2549" outlineLevel="1" x14ac:dyDescent="0.25"/>
    <row r="2550" outlineLevel="1" x14ac:dyDescent="0.25"/>
    <row r="2551" outlineLevel="1" x14ac:dyDescent="0.25"/>
    <row r="2552" outlineLevel="1" x14ac:dyDescent="0.25"/>
    <row r="2553" outlineLevel="1" x14ac:dyDescent="0.25"/>
    <row r="2554" outlineLevel="1" x14ac:dyDescent="0.25"/>
    <row r="2555" outlineLevel="1" x14ac:dyDescent="0.25"/>
    <row r="2556" outlineLevel="1" x14ac:dyDescent="0.25"/>
    <row r="2557" outlineLevel="1" x14ac:dyDescent="0.25"/>
    <row r="2558" outlineLevel="1" x14ac:dyDescent="0.25"/>
    <row r="2559" outlineLevel="1" x14ac:dyDescent="0.25"/>
    <row r="2560" outlineLevel="1" x14ac:dyDescent="0.25"/>
    <row r="2561" outlineLevel="1" x14ac:dyDescent="0.25"/>
    <row r="2562" outlineLevel="1" x14ac:dyDescent="0.25"/>
    <row r="2563" outlineLevel="1" x14ac:dyDescent="0.25"/>
    <row r="2564" outlineLevel="1" x14ac:dyDescent="0.25"/>
    <row r="2566" outlineLevel="1" x14ac:dyDescent="0.25"/>
    <row r="2567" outlineLevel="1" x14ac:dyDescent="0.25"/>
    <row r="2568" outlineLevel="1" x14ac:dyDescent="0.25"/>
    <row r="2569" outlineLevel="1" x14ac:dyDescent="0.25"/>
    <row r="2570" outlineLevel="1" x14ac:dyDescent="0.25"/>
    <row r="2571" outlineLevel="1" x14ac:dyDescent="0.25"/>
    <row r="2572" outlineLevel="1" x14ac:dyDescent="0.25"/>
    <row r="2573" outlineLevel="1" x14ac:dyDescent="0.25"/>
    <row r="2574" outlineLevel="1" x14ac:dyDescent="0.25"/>
    <row r="2575" outlineLevel="1" x14ac:dyDescent="0.25"/>
    <row r="2576" outlineLevel="1" x14ac:dyDescent="0.25"/>
    <row r="2577" outlineLevel="1" x14ac:dyDescent="0.25"/>
    <row r="2578" outlineLevel="1" x14ac:dyDescent="0.25"/>
    <row r="2579" outlineLevel="1" x14ac:dyDescent="0.25"/>
    <row r="2580" outlineLevel="1" x14ac:dyDescent="0.25"/>
    <row r="2581" outlineLevel="1" x14ac:dyDescent="0.25"/>
    <row r="2582" outlineLevel="1" x14ac:dyDescent="0.25"/>
    <row r="2583" outlineLevel="1" x14ac:dyDescent="0.25"/>
    <row r="2584" outlineLevel="1" x14ac:dyDescent="0.25"/>
    <row r="2585" outlineLevel="1" x14ac:dyDescent="0.25"/>
    <row r="2586" outlineLevel="1" x14ac:dyDescent="0.25"/>
    <row r="2587" outlineLevel="1" x14ac:dyDescent="0.25"/>
    <row r="2588" outlineLevel="1" x14ac:dyDescent="0.25"/>
    <row r="2589" outlineLevel="1" x14ac:dyDescent="0.25"/>
    <row r="2590" outlineLevel="1" x14ac:dyDescent="0.25"/>
    <row r="2591" outlineLevel="1" x14ac:dyDescent="0.25"/>
    <row r="2592" outlineLevel="1" x14ac:dyDescent="0.25"/>
    <row r="2593" outlineLevel="1" x14ac:dyDescent="0.25"/>
    <row r="2594" outlineLevel="1" x14ac:dyDescent="0.25"/>
    <row r="2595" outlineLevel="1" x14ac:dyDescent="0.25"/>
    <row r="2596" outlineLevel="1" x14ac:dyDescent="0.25"/>
    <row r="2597" outlineLevel="1" x14ac:dyDescent="0.25"/>
    <row r="2598" outlineLevel="1" x14ac:dyDescent="0.25"/>
    <row r="2599" outlineLevel="1" x14ac:dyDescent="0.25"/>
    <row r="2600" outlineLevel="1" x14ac:dyDescent="0.25"/>
    <row r="2601" outlineLevel="1" x14ac:dyDescent="0.25"/>
    <row r="2602" outlineLevel="1" x14ac:dyDescent="0.25"/>
    <row r="2603" outlineLevel="1" x14ac:dyDescent="0.25"/>
    <row r="2604" outlineLevel="1" x14ac:dyDescent="0.25"/>
    <row r="2605" outlineLevel="1" x14ac:dyDescent="0.25"/>
    <row r="2606" outlineLevel="1" x14ac:dyDescent="0.25"/>
    <row r="2607" outlineLevel="1" x14ac:dyDescent="0.25"/>
    <row r="2608" outlineLevel="1" x14ac:dyDescent="0.25"/>
    <row r="2609" outlineLevel="1" x14ac:dyDescent="0.25"/>
    <row r="2610" outlineLevel="1" x14ac:dyDescent="0.25"/>
    <row r="2611" outlineLevel="1" x14ac:dyDescent="0.25"/>
    <row r="2612" outlineLevel="1" x14ac:dyDescent="0.25"/>
    <row r="2613" outlineLevel="1" x14ac:dyDescent="0.25"/>
    <row r="2614" outlineLevel="1" x14ac:dyDescent="0.25"/>
    <row r="2615" outlineLevel="1" x14ac:dyDescent="0.25"/>
    <row r="2616" outlineLevel="1" x14ac:dyDescent="0.25"/>
    <row r="2617" outlineLevel="1" x14ac:dyDescent="0.25"/>
    <row r="2618" outlineLevel="1" x14ac:dyDescent="0.25"/>
    <row r="2619" outlineLevel="1" x14ac:dyDescent="0.25"/>
    <row r="2620" outlineLevel="1" x14ac:dyDescent="0.25"/>
    <row r="2622" outlineLevel="1" x14ac:dyDescent="0.25"/>
    <row r="2623" outlineLevel="1" x14ac:dyDescent="0.25"/>
    <row r="2624" outlineLevel="1" x14ac:dyDescent="0.25"/>
    <row r="2625" outlineLevel="1" x14ac:dyDescent="0.25"/>
    <row r="2626" outlineLevel="1" x14ac:dyDescent="0.25"/>
    <row r="2627" outlineLevel="1" x14ac:dyDescent="0.25"/>
    <row r="2628" outlineLevel="1" x14ac:dyDescent="0.25"/>
    <row r="2629" outlineLevel="1" x14ac:dyDescent="0.25"/>
    <row r="2630" outlineLevel="1" x14ac:dyDescent="0.25"/>
    <row r="2631" outlineLevel="1" x14ac:dyDescent="0.25"/>
    <row r="2632" outlineLevel="1" x14ac:dyDescent="0.25"/>
    <row r="2633" outlineLevel="1" x14ac:dyDescent="0.25"/>
    <row r="2634" outlineLevel="1" x14ac:dyDescent="0.25"/>
    <row r="2635" outlineLevel="1" x14ac:dyDescent="0.25"/>
    <row r="2636" outlineLevel="1" x14ac:dyDescent="0.25"/>
    <row r="2637" outlineLevel="1" x14ac:dyDescent="0.25"/>
    <row r="2638" outlineLevel="1" x14ac:dyDescent="0.25"/>
    <row r="2639" outlineLevel="1" x14ac:dyDescent="0.25"/>
    <row r="2640" outlineLevel="1" x14ac:dyDescent="0.25"/>
    <row r="2641" outlineLevel="1" x14ac:dyDescent="0.25"/>
    <row r="2642" outlineLevel="1" x14ac:dyDescent="0.25"/>
    <row r="2643" outlineLevel="1" x14ac:dyDescent="0.25"/>
    <row r="2644" outlineLevel="1" x14ac:dyDescent="0.25"/>
    <row r="2645" outlineLevel="1" x14ac:dyDescent="0.25"/>
    <row r="2646" outlineLevel="1" x14ac:dyDescent="0.25"/>
    <row r="2647" outlineLevel="1" x14ac:dyDescent="0.25"/>
    <row r="2648" outlineLevel="1" x14ac:dyDescent="0.25"/>
    <row r="2649" outlineLevel="1" x14ac:dyDescent="0.25"/>
    <row r="2650" outlineLevel="1" x14ac:dyDescent="0.25"/>
    <row r="2651" outlineLevel="1" x14ac:dyDescent="0.25"/>
    <row r="2652" outlineLevel="1" x14ac:dyDescent="0.25"/>
    <row r="2653" outlineLevel="1" x14ac:dyDescent="0.25"/>
    <row r="2654" outlineLevel="1" x14ac:dyDescent="0.25"/>
    <row r="2655" outlineLevel="1" x14ac:dyDescent="0.25"/>
    <row r="2656" outlineLevel="1" x14ac:dyDescent="0.25"/>
    <row r="2657" outlineLevel="1" x14ac:dyDescent="0.25"/>
    <row r="2658" outlineLevel="1" x14ac:dyDescent="0.25"/>
    <row r="2659" outlineLevel="1" x14ac:dyDescent="0.25"/>
    <row r="2660" outlineLevel="1" x14ac:dyDescent="0.25"/>
    <row r="2661" outlineLevel="1" x14ac:dyDescent="0.25"/>
    <row r="2662" outlineLevel="1" x14ac:dyDescent="0.25"/>
    <row r="2663" outlineLevel="1" x14ac:dyDescent="0.25"/>
    <row r="2664" outlineLevel="1" x14ac:dyDescent="0.25"/>
    <row r="2665" outlineLevel="1" x14ac:dyDescent="0.25"/>
    <row r="2666" outlineLevel="1" x14ac:dyDescent="0.25"/>
    <row r="2667" outlineLevel="1" x14ac:dyDescent="0.25"/>
    <row r="2668" outlineLevel="1" x14ac:dyDescent="0.25"/>
    <row r="2669" outlineLevel="1" x14ac:dyDescent="0.25"/>
    <row r="2670" outlineLevel="1" x14ac:dyDescent="0.25"/>
    <row r="2671" outlineLevel="1" x14ac:dyDescent="0.25"/>
    <row r="2672" outlineLevel="1" x14ac:dyDescent="0.25"/>
    <row r="2673" outlineLevel="1" x14ac:dyDescent="0.25"/>
    <row r="2674" outlineLevel="1" x14ac:dyDescent="0.25"/>
    <row r="2675" outlineLevel="1" x14ac:dyDescent="0.25"/>
    <row r="2676" outlineLevel="1" x14ac:dyDescent="0.25"/>
    <row r="2678" outlineLevel="1" x14ac:dyDescent="0.25"/>
    <row r="2679" outlineLevel="1" x14ac:dyDescent="0.25"/>
    <row r="2680" outlineLevel="1" x14ac:dyDescent="0.25"/>
    <row r="2681" outlineLevel="1" x14ac:dyDescent="0.25"/>
    <row r="2682" outlineLevel="1" x14ac:dyDescent="0.25"/>
    <row r="2683" outlineLevel="1" x14ac:dyDescent="0.25"/>
    <row r="2684" outlineLevel="1" x14ac:dyDescent="0.25"/>
    <row r="2685" outlineLevel="1" x14ac:dyDescent="0.25"/>
    <row r="2686" outlineLevel="1" x14ac:dyDescent="0.25"/>
    <row r="2687" outlineLevel="1" x14ac:dyDescent="0.25"/>
    <row r="2688" outlineLevel="1" x14ac:dyDescent="0.25"/>
    <row r="2689" outlineLevel="1" x14ac:dyDescent="0.25"/>
    <row r="2690" outlineLevel="1" x14ac:dyDescent="0.25"/>
    <row r="2691" outlineLevel="1" x14ac:dyDescent="0.25"/>
    <row r="2692" outlineLevel="1" x14ac:dyDescent="0.25"/>
    <row r="2693" outlineLevel="1" x14ac:dyDescent="0.25"/>
    <row r="2694" outlineLevel="1" x14ac:dyDescent="0.25"/>
    <row r="2695" outlineLevel="1" x14ac:dyDescent="0.25"/>
    <row r="2696" outlineLevel="1" x14ac:dyDescent="0.25"/>
    <row r="2697" outlineLevel="1" x14ac:dyDescent="0.25"/>
    <row r="2698" outlineLevel="1" x14ac:dyDescent="0.25"/>
    <row r="2699" outlineLevel="1" x14ac:dyDescent="0.25"/>
    <row r="2700" outlineLevel="1" x14ac:dyDescent="0.25"/>
    <row r="2701" outlineLevel="1" x14ac:dyDescent="0.25"/>
    <row r="2702" outlineLevel="1" x14ac:dyDescent="0.25"/>
    <row r="2703" outlineLevel="1" x14ac:dyDescent="0.25"/>
    <row r="2704" outlineLevel="1" x14ac:dyDescent="0.25"/>
    <row r="2705" outlineLevel="1" x14ac:dyDescent="0.25"/>
    <row r="2706" outlineLevel="1" x14ac:dyDescent="0.25"/>
    <row r="2707" outlineLevel="1" x14ac:dyDescent="0.25"/>
    <row r="2708" outlineLevel="1" x14ac:dyDescent="0.25"/>
    <row r="2709" outlineLevel="1" x14ac:dyDescent="0.25"/>
    <row r="2710" outlineLevel="1" x14ac:dyDescent="0.25"/>
    <row r="2711" outlineLevel="1" x14ac:dyDescent="0.25"/>
    <row r="2712" outlineLevel="1" x14ac:dyDescent="0.25"/>
    <row r="2713" outlineLevel="1" x14ac:dyDescent="0.25"/>
    <row r="2714" outlineLevel="1" x14ac:dyDescent="0.25"/>
    <row r="2715" outlineLevel="1" x14ac:dyDescent="0.25"/>
    <row r="2716" outlineLevel="1" x14ac:dyDescent="0.25"/>
    <row r="2717" outlineLevel="1" x14ac:dyDescent="0.25"/>
    <row r="2718" outlineLevel="1" x14ac:dyDescent="0.25"/>
    <row r="2719" outlineLevel="1" x14ac:dyDescent="0.25"/>
    <row r="2720" outlineLevel="1" x14ac:dyDescent="0.25"/>
    <row r="2721" spans="27:27" outlineLevel="1" x14ac:dyDescent="0.25"/>
    <row r="2722" spans="27:27" outlineLevel="1" x14ac:dyDescent="0.25"/>
    <row r="2723" spans="27:27" outlineLevel="1" x14ac:dyDescent="0.25"/>
    <row r="2724" spans="27:27" outlineLevel="1" x14ac:dyDescent="0.25"/>
    <row r="2725" spans="27:27" outlineLevel="1" x14ac:dyDescent="0.25"/>
    <row r="2726" spans="27:27" outlineLevel="1" x14ac:dyDescent="0.25"/>
    <row r="2727" spans="27:27" outlineLevel="1" x14ac:dyDescent="0.25"/>
    <row r="2728" spans="27:27" outlineLevel="1" x14ac:dyDescent="0.25"/>
    <row r="2729" spans="27:27" outlineLevel="1" x14ac:dyDescent="0.25"/>
    <row r="2730" spans="27:27" outlineLevel="1" x14ac:dyDescent="0.25"/>
    <row r="2731" spans="27:27" outlineLevel="1" x14ac:dyDescent="0.25"/>
    <row r="2732" spans="27:27" outlineLevel="1" x14ac:dyDescent="0.25"/>
    <row r="2734" spans="27:27" outlineLevel="1" x14ac:dyDescent="0.25"/>
    <row r="2735" spans="27:27" outlineLevel="1" x14ac:dyDescent="0.25">
      <c r="AA2735" t="s">
        <v>204</v>
      </c>
    </row>
    <row r="2736" spans="27:27" outlineLevel="1" x14ac:dyDescent="0.25"/>
    <row r="2737" outlineLevel="1" x14ac:dyDescent="0.25"/>
    <row r="2738" outlineLevel="1" x14ac:dyDescent="0.25"/>
    <row r="2739" outlineLevel="1" x14ac:dyDescent="0.25"/>
    <row r="2740" outlineLevel="1" x14ac:dyDescent="0.25"/>
    <row r="2741" outlineLevel="1" x14ac:dyDescent="0.25"/>
    <row r="2742" outlineLevel="1" x14ac:dyDescent="0.25"/>
    <row r="2743" outlineLevel="1" x14ac:dyDescent="0.25"/>
    <row r="2744" outlineLevel="1" x14ac:dyDescent="0.25"/>
    <row r="2745" outlineLevel="1" x14ac:dyDescent="0.25"/>
    <row r="2746" outlineLevel="1" x14ac:dyDescent="0.25"/>
    <row r="2747" outlineLevel="1" x14ac:dyDescent="0.25"/>
    <row r="2748" outlineLevel="1" x14ac:dyDescent="0.25"/>
    <row r="2749" outlineLevel="1" x14ac:dyDescent="0.25"/>
    <row r="2750" outlineLevel="1" x14ac:dyDescent="0.25"/>
    <row r="2751" outlineLevel="1" x14ac:dyDescent="0.25"/>
    <row r="2752" outlineLevel="1" x14ac:dyDescent="0.25"/>
    <row r="2753" outlineLevel="1" x14ac:dyDescent="0.25"/>
    <row r="2754" outlineLevel="1" x14ac:dyDescent="0.25"/>
    <row r="2755" outlineLevel="1" x14ac:dyDescent="0.25"/>
    <row r="2756" outlineLevel="1" x14ac:dyDescent="0.25"/>
    <row r="2757" outlineLevel="1" x14ac:dyDescent="0.25"/>
    <row r="2758" outlineLevel="1" x14ac:dyDescent="0.25"/>
    <row r="2759" outlineLevel="1" x14ac:dyDescent="0.25"/>
    <row r="2760" outlineLevel="1" x14ac:dyDescent="0.25"/>
    <row r="2761" outlineLevel="1" x14ac:dyDescent="0.25"/>
    <row r="2762" outlineLevel="1" x14ac:dyDescent="0.25"/>
    <row r="2763" outlineLevel="1" x14ac:dyDescent="0.25"/>
    <row r="2764" outlineLevel="1" x14ac:dyDescent="0.25"/>
    <row r="2765" outlineLevel="1" x14ac:dyDescent="0.25"/>
    <row r="2766" outlineLevel="1" x14ac:dyDescent="0.25"/>
    <row r="2767" outlineLevel="1" x14ac:dyDescent="0.25"/>
    <row r="2768" outlineLevel="1" x14ac:dyDescent="0.25"/>
    <row r="2769" outlineLevel="1" x14ac:dyDescent="0.25"/>
    <row r="2770" outlineLevel="1" x14ac:dyDescent="0.25"/>
    <row r="2771" outlineLevel="1" x14ac:dyDescent="0.25"/>
    <row r="2772" outlineLevel="1" x14ac:dyDescent="0.25"/>
    <row r="2773" outlineLevel="1" x14ac:dyDescent="0.25"/>
    <row r="2774" outlineLevel="1" x14ac:dyDescent="0.25"/>
    <row r="2775" outlineLevel="1" x14ac:dyDescent="0.25"/>
    <row r="2776" outlineLevel="1" x14ac:dyDescent="0.25"/>
    <row r="2777" outlineLevel="1" x14ac:dyDescent="0.25"/>
    <row r="2778" outlineLevel="1" x14ac:dyDescent="0.25"/>
    <row r="2779" outlineLevel="1" x14ac:dyDescent="0.25"/>
    <row r="2780" outlineLevel="1" x14ac:dyDescent="0.25"/>
    <row r="2781" outlineLevel="1" x14ac:dyDescent="0.25"/>
    <row r="2782" outlineLevel="1" x14ac:dyDescent="0.25"/>
    <row r="2783" outlineLevel="1" x14ac:dyDescent="0.25"/>
    <row r="2784" outlineLevel="1" x14ac:dyDescent="0.25"/>
    <row r="2785" outlineLevel="1" x14ac:dyDescent="0.25"/>
    <row r="2786" outlineLevel="1" x14ac:dyDescent="0.25"/>
    <row r="2787" outlineLevel="1" x14ac:dyDescent="0.25"/>
    <row r="2788" outlineLevel="1" x14ac:dyDescent="0.25"/>
    <row r="2790" outlineLevel="1" x14ac:dyDescent="0.25"/>
    <row r="2791" outlineLevel="1" x14ac:dyDescent="0.25"/>
    <row r="2792" outlineLevel="1" x14ac:dyDescent="0.25"/>
    <row r="2793" outlineLevel="1" x14ac:dyDescent="0.25"/>
    <row r="2794" outlineLevel="1" x14ac:dyDescent="0.25"/>
    <row r="2795" outlineLevel="1" x14ac:dyDescent="0.25"/>
    <row r="2796" outlineLevel="1" x14ac:dyDescent="0.25"/>
    <row r="2797" outlineLevel="1" x14ac:dyDescent="0.25"/>
    <row r="2798" outlineLevel="1" x14ac:dyDescent="0.25"/>
    <row r="2799" outlineLevel="1" x14ac:dyDescent="0.25"/>
    <row r="2800" outlineLevel="1" x14ac:dyDescent="0.25"/>
    <row r="2801" outlineLevel="1" x14ac:dyDescent="0.25"/>
    <row r="2802" outlineLevel="1" x14ac:dyDescent="0.25"/>
    <row r="2803" outlineLevel="1" x14ac:dyDescent="0.25"/>
    <row r="2804" outlineLevel="1" x14ac:dyDescent="0.25"/>
    <row r="2805" outlineLevel="1" x14ac:dyDescent="0.25"/>
    <row r="2806" outlineLevel="1" x14ac:dyDescent="0.25"/>
    <row r="2807" outlineLevel="1" x14ac:dyDescent="0.25"/>
    <row r="2808" outlineLevel="1" x14ac:dyDescent="0.25"/>
    <row r="2809" outlineLevel="1" x14ac:dyDescent="0.25"/>
    <row r="2810" outlineLevel="1" x14ac:dyDescent="0.25"/>
    <row r="2811" outlineLevel="1" x14ac:dyDescent="0.25"/>
    <row r="2812" outlineLevel="1" x14ac:dyDescent="0.25"/>
    <row r="2813" outlineLevel="1" x14ac:dyDescent="0.25"/>
    <row r="2814" outlineLevel="1" x14ac:dyDescent="0.25"/>
    <row r="2815" outlineLevel="1" x14ac:dyDescent="0.25"/>
    <row r="2816" outlineLevel="1" x14ac:dyDescent="0.25"/>
    <row r="2817" outlineLevel="1" x14ac:dyDescent="0.25"/>
    <row r="2818" outlineLevel="1" x14ac:dyDescent="0.25"/>
    <row r="2819" outlineLevel="1" x14ac:dyDescent="0.25"/>
    <row r="2820" outlineLevel="1" x14ac:dyDescent="0.25"/>
    <row r="2821" outlineLevel="1" x14ac:dyDescent="0.25"/>
    <row r="2822" outlineLevel="1" x14ac:dyDescent="0.25"/>
    <row r="2823" outlineLevel="1" x14ac:dyDescent="0.25"/>
    <row r="2824" outlineLevel="1" x14ac:dyDescent="0.25"/>
    <row r="2825" outlineLevel="1" x14ac:dyDescent="0.25"/>
    <row r="2826" outlineLevel="1" x14ac:dyDescent="0.25"/>
    <row r="2827" outlineLevel="1" x14ac:dyDescent="0.25"/>
    <row r="2828" outlineLevel="1" x14ac:dyDescent="0.25"/>
    <row r="2829" outlineLevel="1" x14ac:dyDescent="0.25"/>
    <row r="2830" outlineLevel="1" x14ac:dyDescent="0.25"/>
    <row r="2831" outlineLevel="1" x14ac:dyDescent="0.25"/>
    <row r="2832" outlineLevel="1" x14ac:dyDescent="0.25"/>
    <row r="2833" outlineLevel="1" x14ac:dyDescent="0.25"/>
    <row r="2834" outlineLevel="1" x14ac:dyDescent="0.25"/>
    <row r="2835" outlineLevel="1" x14ac:dyDescent="0.25"/>
    <row r="2836" outlineLevel="1" x14ac:dyDescent="0.25"/>
    <row r="2837" outlineLevel="1" x14ac:dyDescent="0.25"/>
    <row r="2838" outlineLevel="1" x14ac:dyDescent="0.25"/>
    <row r="2839" outlineLevel="1" x14ac:dyDescent="0.25"/>
    <row r="2840" outlineLevel="1" x14ac:dyDescent="0.25"/>
    <row r="2841" outlineLevel="1" x14ac:dyDescent="0.25"/>
    <row r="2842" outlineLevel="1" x14ac:dyDescent="0.25"/>
    <row r="2843" outlineLevel="1" x14ac:dyDescent="0.25"/>
    <row r="2844" outlineLevel="1" x14ac:dyDescent="0.25"/>
    <row r="2846" outlineLevel="1" x14ac:dyDescent="0.25"/>
    <row r="2847" outlineLevel="1" x14ac:dyDescent="0.25"/>
    <row r="2848" outlineLevel="1" x14ac:dyDescent="0.25"/>
    <row r="2849" outlineLevel="1" x14ac:dyDescent="0.25"/>
    <row r="2850" outlineLevel="1" x14ac:dyDescent="0.25"/>
    <row r="2851" outlineLevel="1" x14ac:dyDescent="0.25"/>
    <row r="2852" outlineLevel="1" x14ac:dyDescent="0.25"/>
    <row r="2853" outlineLevel="1" x14ac:dyDescent="0.25"/>
    <row r="2854" outlineLevel="1" x14ac:dyDescent="0.25"/>
    <row r="2855" outlineLevel="1" x14ac:dyDescent="0.25"/>
    <row r="2856" outlineLevel="1" x14ac:dyDescent="0.25"/>
    <row r="2857" outlineLevel="1" x14ac:dyDescent="0.25"/>
    <row r="2858" outlineLevel="1" x14ac:dyDescent="0.25"/>
    <row r="2859" outlineLevel="1" x14ac:dyDescent="0.25"/>
    <row r="2860" outlineLevel="1" x14ac:dyDescent="0.25"/>
    <row r="2861" outlineLevel="1" x14ac:dyDescent="0.25"/>
    <row r="2862" outlineLevel="1" x14ac:dyDescent="0.25"/>
    <row r="2863" outlineLevel="1" x14ac:dyDescent="0.25"/>
    <row r="2864" outlineLevel="1" x14ac:dyDescent="0.25"/>
    <row r="2865" outlineLevel="1" x14ac:dyDescent="0.25"/>
    <row r="2866" outlineLevel="1" x14ac:dyDescent="0.25"/>
    <row r="2867" outlineLevel="1" x14ac:dyDescent="0.25"/>
    <row r="2868" outlineLevel="1" x14ac:dyDescent="0.25"/>
    <row r="2869" outlineLevel="1" x14ac:dyDescent="0.25"/>
    <row r="2870" outlineLevel="1" x14ac:dyDescent="0.25"/>
    <row r="2871" outlineLevel="1" x14ac:dyDescent="0.25"/>
    <row r="2872" outlineLevel="1" x14ac:dyDescent="0.25"/>
    <row r="2873" outlineLevel="1" x14ac:dyDescent="0.25"/>
    <row r="2874" outlineLevel="1" x14ac:dyDescent="0.25"/>
    <row r="2875" outlineLevel="1" x14ac:dyDescent="0.25"/>
    <row r="2876" outlineLevel="1" x14ac:dyDescent="0.25"/>
    <row r="2877" outlineLevel="1" x14ac:dyDescent="0.25"/>
    <row r="2878" outlineLevel="1" x14ac:dyDescent="0.25"/>
    <row r="2879" outlineLevel="1" x14ac:dyDescent="0.25"/>
    <row r="2880" outlineLevel="1" x14ac:dyDescent="0.25"/>
    <row r="2881" outlineLevel="1" x14ac:dyDescent="0.25"/>
    <row r="2882" outlineLevel="1" x14ac:dyDescent="0.25"/>
    <row r="2883" outlineLevel="1" x14ac:dyDescent="0.25"/>
    <row r="2884" outlineLevel="1" x14ac:dyDescent="0.25"/>
    <row r="2885" outlineLevel="1" x14ac:dyDescent="0.25"/>
    <row r="2886" outlineLevel="1" x14ac:dyDescent="0.25"/>
    <row r="2887" outlineLevel="1" x14ac:dyDescent="0.25"/>
    <row r="2888" outlineLevel="1" x14ac:dyDescent="0.25"/>
    <row r="2889" outlineLevel="1" x14ac:dyDescent="0.25"/>
    <row r="2890" outlineLevel="1" x14ac:dyDescent="0.25"/>
    <row r="2891" outlineLevel="1" x14ac:dyDescent="0.25"/>
    <row r="2892" outlineLevel="1" x14ac:dyDescent="0.25"/>
    <row r="2893" outlineLevel="1" x14ac:dyDescent="0.25"/>
    <row r="2894" outlineLevel="1" x14ac:dyDescent="0.25"/>
    <row r="2895" outlineLevel="1" x14ac:dyDescent="0.25"/>
    <row r="2896" outlineLevel="1" x14ac:dyDescent="0.25"/>
    <row r="2897" outlineLevel="1" x14ac:dyDescent="0.25"/>
    <row r="2898" outlineLevel="1" x14ac:dyDescent="0.25"/>
    <row r="2899" outlineLevel="1" x14ac:dyDescent="0.25"/>
    <row r="2900" outlineLevel="1" x14ac:dyDescent="0.25"/>
    <row r="2902" outlineLevel="1" x14ac:dyDescent="0.25"/>
    <row r="2903" outlineLevel="1" x14ac:dyDescent="0.25"/>
    <row r="2904" outlineLevel="1" x14ac:dyDescent="0.25"/>
    <row r="2905" outlineLevel="1" x14ac:dyDescent="0.25"/>
    <row r="2906" outlineLevel="1" x14ac:dyDescent="0.25"/>
    <row r="2907" outlineLevel="1" x14ac:dyDescent="0.25"/>
    <row r="2908" outlineLevel="1" x14ac:dyDescent="0.25"/>
    <row r="2909" outlineLevel="1" x14ac:dyDescent="0.25"/>
    <row r="2910" outlineLevel="1" x14ac:dyDescent="0.25"/>
    <row r="2911" outlineLevel="1" x14ac:dyDescent="0.25"/>
    <row r="2912" outlineLevel="1" x14ac:dyDescent="0.25"/>
    <row r="2913" outlineLevel="1" x14ac:dyDescent="0.25"/>
    <row r="2914" outlineLevel="1" x14ac:dyDescent="0.25"/>
    <row r="2915" outlineLevel="1" x14ac:dyDescent="0.25"/>
    <row r="2916" outlineLevel="1" x14ac:dyDescent="0.25"/>
    <row r="2917" outlineLevel="1" x14ac:dyDescent="0.25"/>
    <row r="2918" outlineLevel="1" x14ac:dyDescent="0.25"/>
    <row r="2919" outlineLevel="1" x14ac:dyDescent="0.25"/>
    <row r="2920" outlineLevel="1" x14ac:dyDescent="0.25"/>
    <row r="2921" outlineLevel="1" x14ac:dyDescent="0.25"/>
    <row r="2922" outlineLevel="1" x14ac:dyDescent="0.25"/>
    <row r="2923" outlineLevel="1" x14ac:dyDescent="0.25"/>
    <row r="2924" outlineLevel="1" x14ac:dyDescent="0.25"/>
    <row r="2925" outlineLevel="1" x14ac:dyDescent="0.25"/>
    <row r="2926" outlineLevel="1" x14ac:dyDescent="0.25"/>
    <row r="2927" outlineLevel="1" x14ac:dyDescent="0.25"/>
    <row r="2928" outlineLevel="1" x14ac:dyDescent="0.25"/>
    <row r="2929" outlineLevel="1" x14ac:dyDescent="0.25"/>
    <row r="2930" outlineLevel="1" x14ac:dyDescent="0.25"/>
    <row r="2931" outlineLevel="1" x14ac:dyDescent="0.25"/>
    <row r="2932" outlineLevel="1" x14ac:dyDescent="0.25"/>
    <row r="2933" outlineLevel="1" x14ac:dyDescent="0.25"/>
    <row r="2934" outlineLevel="1" x14ac:dyDescent="0.25"/>
    <row r="2935" outlineLevel="1" x14ac:dyDescent="0.25"/>
    <row r="2936" outlineLevel="1" x14ac:dyDescent="0.25"/>
    <row r="2937" outlineLevel="1" x14ac:dyDescent="0.25"/>
    <row r="2938" outlineLevel="1" x14ac:dyDescent="0.25"/>
    <row r="2939" outlineLevel="1" x14ac:dyDescent="0.25"/>
    <row r="2940" outlineLevel="1" x14ac:dyDescent="0.25"/>
    <row r="2941" outlineLevel="1" x14ac:dyDescent="0.25"/>
    <row r="2942" outlineLevel="1" x14ac:dyDescent="0.25"/>
    <row r="2943" outlineLevel="1" x14ac:dyDescent="0.25"/>
    <row r="2944" outlineLevel="1" x14ac:dyDescent="0.25"/>
    <row r="2945" outlineLevel="1" x14ac:dyDescent="0.25"/>
    <row r="2946" outlineLevel="1" x14ac:dyDescent="0.25"/>
    <row r="2947" outlineLevel="1" x14ac:dyDescent="0.25"/>
    <row r="2948" outlineLevel="1" x14ac:dyDescent="0.25"/>
    <row r="2949" outlineLevel="1" x14ac:dyDescent="0.25"/>
    <row r="2950" outlineLevel="1" x14ac:dyDescent="0.25"/>
    <row r="2951" outlineLevel="1" x14ac:dyDescent="0.25"/>
    <row r="2952" outlineLevel="1" x14ac:dyDescent="0.25"/>
    <row r="2953" outlineLevel="1" x14ac:dyDescent="0.25"/>
    <row r="2954" outlineLevel="1" x14ac:dyDescent="0.25"/>
    <row r="2955" outlineLevel="1" x14ac:dyDescent="0.25"/>
    <row r="2956" outlineLevel="1" x14ac:dyDescent="0.25"/>
    <row r="2958" outlineLevel="1" x14ac:dyDescent="0.25"/>
    <row r="2959" outlineLevel="1" x14ac:dyDescent="0.25"/>
    <row r="2960" outlineLevel="1" x14ac:dyDescent="0.25"/>
    <row r="2961" outlineLevel="1" x14ac:dyDescent="0.25"/>
    <row r="2962" outlineLevel="1" x14ac:dyDescent="0.25"/>
    <row r="2963" outlineLevel="1" x14ac:dyDescent="0.25"/>
    <row r="2964" outlineLevel="1" x14ac:dyDescent="0.25"/>
    <row r="2965" outlineLevel="1" x14ac:dyDescent="0.25"/>
    <row r="2966" outlineLevel="1" x14ac:dyDescent="0.25"/>
    <row r="2967" outlineLevel="1" x14ac:dyDescent="0.25"/>
    <row r="2968" outlineLevel="1" x14ac:dyDescent="0.25"/>
    <row r="2969" outlineLevel="1" x14ac:dyDescent="0.25"/>
    <row r="2970" outlineLevel="1" x14ac:dyDescent="0.25"/>
    <row r="2971" outlineLevel="1" x14ac:dyDescent="0.25"/>
    <row r="2972" outlineLevel="1" x14ac:dyDescent="0.25"/>
    <row r="2973" outlineLevel="1" x14ac:dyDescent="0.25"/>
    <row r="2974" outlineLevel="1" x14ac:dyDescent="0.25"/>
    <row r="2975" outlineLevel="1" x14ac:dyDescent="0.25"/>
    <row r="2976" outlineLevel="1" x14ac:dyDescent="0.25"/>
    <row r="2977" outlineLevel="1" x14ac:dyDescent="0.25"/>
    <row r="2978" outlineLevel="1" x14ac:dyDescent="0.25"/>
    <row r="2979" outlineLevel="1" x14ac:dyDescent="0.25"/>
    <row r="2980" outlineLevel="1" x14ac:dyDescent="0.25"/>
    <row r="2981" outlineLevel="1" x14ac:dyDescent="0.25"/>
    <row r="2982" outlineLevel="1" x14ac:dyDescent="0.25"/>
    <row r="2983" outlineLevel="1" x14ac:dyDescent="0.25"/>
    <row r="2984" outlineLevel="1" x14ac:dyDescent="0.25"/>
    <row r="2985" outlineLevel="1" x14ac:dyDescent="0.25"/>
    <row r="2986" outlineLevel="1" x14ac:dyDescent="0.25"/>
    <row r="2987" outlineLevel="1" x14ac:dyDescent="0.25"/>
    <row r="2988" outlineLevel="1" x14ac:dyDescent="0.25"/>
    <row r="2989" outlineLevel="1" x14ac:dyDescent="0.25"/>
    <row r="2990" outlineLevel="1" x14ac:dyDescent="0.25"/>
    <row r="2991" outlineLevel="1" x14ac:dyDescent="0.25"/>
    <row r="2992" outlineLevel="1" x14ac:dyDescent="0.25"/>
    <row r="2993" outlineLevel="1" x14ac:dyDescent="0.25"/>
    <row r="2994" outlineLevel="1" x14ac:dyDescent="0.25"/>
    <row r="2995" outlineLevel="1" x14ac:dyDescent="0.25"/>
    <row r="2996" outlineLevel="1" x14ac:dyDescent="0.25"/>
    <row r="2997" outlineLevel="1" x14ac:dyDescent="0.25"/>
    <row r="2998" outlineLevel="1" x14ac:dyDescent="0.25"/>
    <row r="2999" outlineLevel="1" x14ac:dyDescent="0.25"/>
    <row r="3000" outlineLevel="1" x14ac:dyDescent="0.25"/>
    <row r="3001" outlineLevel="1" x14ac:dyDescent="0.25"/>
    <row r="3002" outlineLevel="1" x14ac:dyDescent="0.25"/>
    <row r="3003" outlineLevel="1" x14ac:dyDescent="0.25"/>
    <row r="3004" outlineLevel="1" x14ac:dyDescent="0.25"/>
    <row r="3005" outlineLevel="1" x14ac:dyDescent="0.25"/>
    <row r="3006" outlineLevel="1" x14ac:dyDescent="0.25"/>
    <row r="3007" outlineLevel="1" x14ac:dyDescent="0.25"/>
    <row r="3008" outlineLevel="1" x14ac:dyDescent="0.25"/>
    <row r="3009" outlineLevel="1" x14ac:dyDescent="0.25"/>
    <row r="3010" outlineLevel="1" x14ac:dyDescent="0.25"/>
    <row r="3011" outlineLevel="1" x14ac:dyDescent="0.25"/>
    <row r="3012" outlineLevel="1" x14ac:dyDescent="0.25"/>
    <row r="3014" outlineLevel="1" x14ac:dyDescent="0.25"/>
    <row r="3015" outlineLevel="1" x14ac:dyDescent="0.25"/>
    <row r="3016" outlineLevel="1" x14ac:dyDescent="0.25"/>
    <row r="3017" outlineLevel="1" x14ac:dyDescent="0.25"/>
    <row r="3018" outlineLevel="1" x14ac:dyDescent="0.25"/>
    <row r="3019" outlineLevel="1" x14ac:dyDescent="0.25"/>
    <row r="3020" outlineLevel="1" x14ac:dyDescent="0.25"/>
    <row r="3021" outlineLevel="1" x14ac:dyDescent="0.25"/>
    <row r="3022" outlineLevel="1" x14ac:dyDescent="0.25"/>
    <row r="3023" outlineLevel="1" x14ac:dyDescent="0.25"/>
    <row r="3024" outlineLevel="1" x14ac:dyDescent="0.25"/>
    <row r="3025" outlineLevel="1" x14ac:dyDescent="0.25"/>
    <row r="3026" outlineLevel="1" x14ac:dyDescent="0.25"/>
    <row r="3027" outlineLevel="1" x14ac:dyDescent="0.25"/>
    <row r="3028" outlineLevel="1" x14ac:dyDescent="0.25"/>
    <row r="3029" outlineLevel="1" x14ac:dyDescent="0.25"/>
    <row r="3030" outlineLevel="1" x14ac:dyDescent="0.25"/>
    <row r="3031" outlineLevel="1" x14ac:dyDescent="0.25"/>
    <row r="3032" outlineLevel="1" x14ac:dyDescent="0.25"/>
    <row r="3033" outlineLevel="1" x14ac:dyDescent="0.25"/>
    <row r="3034" outlineLevel="1" x14ac:dyDescent="0.25"/>
    <row r="3035" outlineLevel="1" x14ac:dyDescent="0.25"/>
    <row r="3036" outlineLevel="1" x14ac:dyDescent="0.25"/>
    <row r="3037" outlineLevel="1" x14ac:dyDescent="0.25"/>
    <row r="3038" outlineLevel="1" x14ac:dyDescent="0.25"/>
    <row r="3039" outlineLevel="1" x14ac:dyDescent="0.25"/>
    <row r="3040" outlineLevel="1" x14ac:dyDescent="0.25"/>
    <row r="3041" outlineLevel="1" x14ac:dyDescent="0.25"/>
    <row r="3042" outlineLevel="1" x14ac:dyDescent="0.25"/>
    <row r="3043" outlineLevel="1" x14ac:dyDescent="0.25"/>
    <row r="3044" outlineLevel="1" x14ac:dyDescent="0.25"/>
    <row r="3045" outlineLevel="1" x14ac:dyDescent="0.25"/>
    <row r="3046" outlineLevel="1" x14ac:dyDescent="0.25"/>
    <row r="3047" outlineLevel="1" x14ac:dyDescent="0.25"/>
    <row r="3048" outlineLevel="1" x14ac:dyDescent="0.25"/>
    <row r="3049" outlineLevel="1" x14ac:dyDescent="0.25"/>
    <row r="3050" outlineLevel="1" x14ac:dyDescent="0.25"/>
    <row r="3051" outlineLevel="1" x14ac:dyDescent="0.25"/>
    <row r="3052" outlineLevel="1" x14ac:dyDescent="0.25"/>
    <row r="3053" outlineLevel="1" x14ac:dyDescent="0.25"/>
    <row r="3054" outlineLevel="1" x14ac:dyDescent="0.25"/>
    <row r="3055" outlineLevel="1" x14ac:dyDescent="0.25"/>
    <row r="3056" outlineLevel="1" x14ac:dyDescent="0.25"/>
    <row r="3057" outlineLevel="1" x14ac:dyDescent="0.25"/>
    <row r="3058" outlineLevel="1" x14ac:dyDescent="0.25"/>
    <row r="3059" outlineLevel="1" x14ac:dyDescent="0.25"/>
    <row r="3060" outlineLevel="1" x14ac:dyDescent="0.25"/>
    <row r="3061" outlineLevel="1" x14ac:dyDescent="0.25"/>
    <row r="3062" outlineLevel="1" x14ac:dyDescent="0.25"/>
    <row r="3063" outlineLevel="1" x14ac:dyDescent="0.25"/>
    <row r="3064" outlineLevel="1" x14ac:dyDescent="0.25"/>
    <row r="3065" outlineLevel="1" x14ac:dyDescent="0.25"/>
    <row r="3066" outlineLevel="1" x14ac:dyDescent="0.25"/>
    <row r="3067" outlineLevel="1" x14ac:dyDescent="0.25"/>
    <row r="3068" outlineLevel="1" x14ac:dyDescent="0.25"/>
  </sheetData>
  <autoFilter ref="A4:J1340" xr:uid="{0C1F81DE-5FFE-4880-8408-29FD1AB76F8B}">
    <filterColumn colId="4" showButton="0"/>
    <filterColumn colId="5" showButton="0"/>
    <filterColumn colId="7" showButton="0"/>
    <filterColumn colId="8" showButton="0"/>
  </autoFilter>
  <mergeCells count="4">
    <mergeCell ref="C1:J1"/>
    <mergeCell ref="E4:G4"/>
    <mergeCell ref="H4:J4"/>
    <mergeCell ref="C3:J3"/>
  </mergeCells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2747-D559-47E7-9502-DEAC83D20F28}">
  <sheetPr codeName="Feuil9">
    <tabColor rgb="FF92D050"/>
  </sheetPr>
  <dimension ref="A1:S71"/>
  <sheetViews>
    <sheetView showGridLines="0" zoomScale="90" zoomScaleNormal="90" workbookViewId="0">
      <selection activeCell="C4" sqref="C4"/>
    </sheetView>
  </sheetViews>
  <sheetFormatPr baseColWidth="10" defaultRowHeight="15" x14ac:dyDescent="0.25"/>
  <cols>
    <col min="1" max="1" width="8" bestFit="1" customWidth="1"/>
    <col min="2" max="2" width="6.42578125" bestFit="1" customWidth="1"/>
    <col min="3" max="3" width="8.5703125" style="60" bestFit="1" customWidth="1"/>
    <col min="4" max="4" width="6.42578125" style="192" bestFit="1" customWidth="1"/>
    <col min="5" max="5" width="3.5703125" bestFit="1" customWidth="1"/>
    <col min="6" max="6" width="28.5703125" bestFit="1" customWidth="1"/>
    <col min="7" max="7" width="3.5703125" bestFit="1" customWidth="1"/>
    <col min="8" max="8" width="25.42578125" bestFit="1" customWidth="1"/>
    <col min="9" max="9" width="3.5703125" bestFit="1" customWidth="1"/>
    <col min="10" max="10" width="25.42578125" bestFit="1" customWidth="1"/>
    <col min="11" max="11" width="3.5703125" bestFit="1" customWidth="1"/>
    <col min="12" max="12" width="28.5703125" bestFit="1" customWidth="1"/>
    <col min="13" max="13" width="3.5703125" bestFit="1" customWidth="1"/>
    <col min="14" max="14" width="26.42578125" bestFit="1" customWidth="1"/>
    <col min="15" max="15" width="4.5703125" customWidth="1"/>
    <col min="16" max="16" width="28" bestFit="1" customWidth="1"/>
    <col min="17" max="17" width="11.42578125" bestFit="1" customWidth="1"/>
    <col min="18" max="18" width="3.5703125" style="15" bestFit="1" customWidth="1"/>
  </cols>
  <sheetData>
    <row r="1" spans="1:19" ht="36" x14ac:dyDescent="0.25">
      <c r="A1" s="49">
        <f>'Matrice Parties'!T2</f>
        <v>16</v>
      </c>
    </row>
    <row r="2" spans="1:19" ht="37.5" x14ac:dyDescent="0.25">
      <c r="B2" s="67" t="s">
        <v>151</v>
      </c>
      <c r="C2" s="72"/>
      <c r="D2" s="193"/>
      <c r="E2" s="72"/>
      <c r="F2" s="250" t="str">
        <f>IF(B2="","",IFERROR(VLOOKUP($A$1,Tableaux!$B:$C,2,FALSE),""))</f>
        <v>16 JOUEURS - 8 DOUBLETTES</v>
      </c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98" t="s">
        <v>179</v>
      </c>
    </row>
    <row r="3" spans="1:19" ht="23.25" x14ac:dyDescent="0.35">
      <c r="B3" s="65" t="s">
        <v>158</v>
      </c>
      <c r="C3" s="94" t="s">
        <v>148</v>
      </c>
      <c r="D3" s="194" t="s">
        <v>158</v>
      </c>
      <c r="E3" s="83"/>
      <c r="F3" s="249" t="s">
        <v>149</v>
      </c>
      <c r="G3" s="249"/>
      <c r="H3" s="249"/>
      <c r="I3" s="249"/>
      <c r="J3" s="249"/>
      <c r="K3" s="249" t="s">
        <v>150</v>
      </c>
      <c r="L3" s="249"/>
      <c r="M3" s="249"/>
      <c r="N3" s="249"/>
      <c r="O3" s="249"/>
      <c r="P3" s="249"/>
      <c r="Q3" s="106" t="s">
        <v>171</v>
      </c>
    </row>
    <row r="4" spans="1:19" s="31" customFormat="1" ht="23.25" x14ac:dyDescent="0.25">
      <c r="A4" s="31" t="str">
        <f>$A$1&amp;"-"&amp;B4&amp;"-"&amp;C4</f>
        <v>16-A-1</v>
      </c>
      <c r="B4" s="130" t="str">
        <f>$B$2</f>
        <v>A</v>
      </c>
      <c r="C4" s="85">
        <v>1</v>
      </c>
      <c r="D4" s="192" t="str">
        <f>IFERROR(VLOOKUP(A4,Tableaux!B:AD,3,FALSE),"")</f>
        <v>A</v>
      </c>
      <c r="E4" s="93">
        <f>IFERROR(VLOOKUP($A4,Tableaux!B:J,4,FALSE),"")</f>
        <v>1</v>
      </c>
      <c r="F4" s="90" t="str">
        <f>IFERROR(VLOOKUP(E4,'Matrice Parties'!$A:$C,2,FALSE),"")</f>
        <v>GABARD DENIS</v>
      </c>
      <c r="G4" s="93">
        <f>IFERROR(VLOOKUP($A4,Tableaux!B:J,5,FALSE),"")</f>
        <v>2</v>
      </c>
      <c r="H4" s="90" t="str">
        <f>IFERROR(VLOOKUP(G4,'Matrice Parties'!$A:$C,2,FALSE),"")</f>
        <v>LOPES-COELHO Fernando</v>
      </c>
      <c r="I4" s="93">
        <f>IFERROR(VLOOKUP($A4,Tableaux!B:J,6,FALSE),"")</f>
        <v>0</v>
      </c>
      <c r="J4" s="90" t="str">
        <f>IFERROR(VLOOKUP(I4,'Matrice Parties'!$A:$C,2,FALSE),"")</f>
        <v/>
      </c>
      <c r="K4" s="92">
        <f>IFERROR(VLOOKUP($A4,Tableaux!B:J,7,FALSE),"")</f>
        <v>3</v>
      </c>
      <c r="L4" s="91" t="str">
        <f>IFERROR(VLOOKUP(K4,'Matrice Parties'!$A:$C,2,FALSE),"")</f>
        <v>LAIDET DANIELLE</v>
      </c>
      <c r="M4" s="92">
        <f>IFERROR(VLOOKUP($A4,Tableaux!B:J,8,FALSE),"")</f>
        <v>4</v>
      </c>
      <c r="N4" s="91" t="str">
        <f>IFERROR(VLOOKUP(M4,'Matrice Parties'!$A:$C,2,FALSE),"")</f>
        <v>ARNEAUD Jean-Guy</v>
      </c>
      <c r="O4" s="92">
        <f>IFERROR(VLOOKUP($A4,Tableaux!B:J,9,FALSE),"")</f>
        <v>0</v>
      </c>
      <c r="P4" s="91" t="str">
        <f>IFERROR(VLOOKUP(O4,'Matrice Parties'!$A:$C,2,FALSE),"")</f>
        <v/>
      </c>
      <c r="R4" s="96" t="s">
        <v>280</v>
      </c>
      <c r="S4"/>
    </row>
    <row r="5" spans="1:19" s="31" customFormat="1" ht="23.25" x14ac:dyDescent="0.25">
      <c r="A5" s="31" t="str">
        <f t="shared" ref="A5:A17" si="0">$A$1&amp;"-"&amp;B5&amp;"-"&amp;C5</f>
        <v>16-A-2</v>
      </c>
      <c r="B5" s="130" t="str">
        <f t="shared" ref="B5:B17" si="1">$B$2</f>
        <v>A</v>
      </c>
      <c r="C5" s="85">
        <v>2</v>
      </c>
      <c r="D5" s="192" t="str">
        <f>IFERROR(VLOOKUP(A5,Tableaux!B:AD,3,FALSE),"")</f>
        <v>A</v>
      </c>
      <c r="E5" s="93">
        <f>IFERROR(VLOOKUP($A5,Tableaux!B:J,4,FALSE),"")</f>
        <v>5</v>
      </c>
      <c r="F5" s="90" t="str">
        <f>IFERROR(VLOOKUP(E5,'Matrice Parties'!$A:$C,2,FALSE),"")</f>
        <v>RAMBAUD DANIEL</v>
      </c>
      <c r="G5" s="93">
        <f>IFERROR(VLOOKUP($A5,Tableaux!B:J,5,FALSE),"")</f>
        <v>6</v>
      </c>
      <c r="H5" s="90" t="str">
        <f>IFERROR(VLOOKUP(G5,'Matrice Parties'!$A:$C,2,FALSE),"")</f>
        <v>RUCHAUD Michel</v>
      </c>
      <c r="I5" s="93">
        <f>IFERROR(VLOOKUP($A5,Tableaux!B:J,6,FALSE),"")</f>
        <v>0</v>
      </c>
      <c r="J5" s="90" t="str">
        <f>IFERROR(VLOOKUP(I5,'Matrice Parties'!$A:$C,2,FALSE),"")</f>
        <v/>
      </c>
      <c r="K5" s="92">
        <f>IFERROR(VLOOKUP($A5,Tableaux!B:J,7,FALSE),"")</f>
        <v>7</v>
      </c>
      <c r="L5" s="91" t="str">
        <f>IFERROR(VLOOKUP(K5,'Matrice Parties'!$A:$C,2,FALSE),"")</f>
        <v>HERPIN Franck</v>
      </c>
      <c r="M5" s="92">
        <f>IFERROR(VLOOKUP($A5,Tableaux!B:J,8,FALSE),"")</f>
        <v>8</v>
      </c>
      <c r="N5" s="91" t="str">
        <f>IFERROR(VLOOKUP(M5,'Matrice Parties'!$A:$C,2,FALSE),"")</f>
        <v>FAVREAU Gérard</v>
      </c>
      <c r="O5" s="92">
        <f>IFERROR(VLOOKUP($A5,Tableaux!B:J,9,FALSE),"")</f>
        <v>0</v>
      </c>
      <c r="P5" s="91" t="str">
        <f>IFERROR(VLOOKUP(O5,'Matrice Parties'!$A:$C,2,FALSE),"")</f>
        <v/>
      </c>
      <c r="R5" s="96" t="s">
        <v>280</v>
      </c>
    </row>
    <row r="6" spans="1:19" s="31" customFormat="1" ht="23.25" x14ac:dyDescent="0.25">
      <c r="A6" s="31" t="str">
        <f t="shared" si="0"/>
        <v>16-A-3</v>
      </c>
      <c r="B6" s="130" t="str">
        <f t="shared" si="1"/>
        <v>A</v>
      </c>
      <c r="C6" s="85">
        <v>3</v>
      </c>
      <c r="D6" s="192" t="str">
        <f>IFERROR(VLOOKUP(A6,Tableaux!B:AD,3,FALSE),"")</f>
        <v>A</v>
      </c>
      <c r="E6" s="93">
        <f>IFERROR(VLOOKUP($A6,Tableaux!B:J,4,FALSE),"")</f>
        <v>9</v>
      </c>
      <c r="F6" s="90" t="str">
        <f>IFERROR(VLOOKUP(E6,'Matrice Parties'!$A:$C,2,FALSE),"")</f>
        <v>MARTINEAU Gérard</v>
      </c>
      <c r="G6" s="93">
        <f>IFERROR(VLOOKUP($A6,Tableaux!B:J,5,FALSE),"")</f>
        <v>10</v>
      </c>
      <c r="H6" s="90" t="str">
        <f>IFERROR(VLOOKUP(G6,'Matrice Parties'!$A:$C,2,FALSE),"")</f>
        <v>FIAND Claudie</v>
      </c>
      <c r="I6" s="93">
        <f>IFERROR(VLOOKUP($A6,Tableaux!B:J,6,FALSE),"")</f>
        <v>0</v>
      </c>
      <c r="J6" s="90" t="str">
        <f>IFERROR(VLOOKUP(I6,'Matrice Parties'!$A:$C,2,FALSE),"")</f>
        <v/>
      </c>
      <c r="K6" s="92">
        <f>IFERROR(VLOOKUP($A6,Tableaux!B:J,7,FALSE),"")</f>
        <v>11</v>
      </c>
      <c r="L6" s="91" t="str">
        <f>IFERROR(VLOOKUP(K6,'Matrice Parties'!$A:$C,2,FALSE),"")</f>
        <v>MORINEAU Marie</v>
      </c>
      <c r="M6" s="92">
        <f>IFERROR(VLOOKUP($A6,Tableaux!B:J,8,FALSE),"")</f>
        <v>12</v>
      </c>
      <c r="N6" s="91" t="str">
        <f>IFERROR(VLOOKUP(M6,'Matrice Parties'!$A:$C,2,FALSE),"")</f>
        <v>LE GAC Pascal</v>
      </c>
      <c r="O6" s="92">
        <f>IFERROR(VLOOKUP($A6,Tableaux!B:J,9,FALSE),"")</f>
        <v>0</v>
      </c>
      <c r="P6" s="91" t="str">
        <f>IFERROR(VLOOKUP(O6,'Matrice Parties'!$A:$C,2,FALSE),"")</f>
        <v/>
      </c>
      <c r="R6" s="96" t="s">
        <v>280</v>
      </c>
    </row>
    <row r="7" spans="1:19" s="31" customFormat="1" ht="23.25" x14ac:dyDescent="0.25">
      <c r="A7" s="31" t="str">
        <f t="shared" si="0"/>
        <v>16-A-4</v>
      </c>
      <c r="B7" s="130" t="str">
        <f t="shared" si="1"/>
        <v>A</v>
      </c>
      <c r="C7" s="85">
        <v>4</v>
      </c>
      <c r="D7" s="192" t="str">
        <f>IFERROR(VLOOKUP(A7,Tableaux!B:AD,3,FALSE),"")</f>
        <v>A</v>
      </c>
      <c r="E7" s="93">
        <f>IFERROR(VLOOKUP($A7,Tableaux!B:J,4,FALSE),"")</f>
        <v>13</v>
      </c>
      <c r="F7" s="90" t="str">
        <f>IFERROR(VLOOKUP(E7,'Matrice Parties'!$A:$C,2,FALSE),"")</f>
        <v>BEAUGET Jean-Jacques</v>
      </c>
      <c r="G7" s="93">
        <f>IFERROR(VLOOKUP($A7,Tableaux!B:J,5,FALSE),"")</f>
        <v>14</v>
      </c>
      <c r="H7" s="90" t="str">
        <f>IFERROR(VLOOKUP(G7,'Matrice Parties'!$A:$C,2,FALSE),"")</f>
        <v>CHEVILLON Rolland</v>
      </c>
      <c r="I7" s="93">
        <f>IFERROR(VLOOKUP($A7,Tableaux!B:J,6,FALSE),"")</f>
        <v>0</v>
      </c>
      <c r="J7" s="90" t="str">
        <f>IFERROR(VLOOKUP(I7,'Matrice Parties'!$A:$C,2,FALSE),"")</f>
        <v/>
      </c>
      <c r="K7" s="92">
        <f>IFERROR(VLOOKUP($A7,Tableaux!B:J,7,FALSE),"")</f>
        <v>15</v>
      </c>
      <c r="L7" s="91" t="str">
        <f>IFERROR(VLOOKUP(K7,'Matrice Parties'!$A:$C,2,FALSE),"")</f>
        <v>ETIENNE Daniel</v>
      </c>
      <c r="M7" s="92">
        <f>IFERROR(VLOOKUP($A7,Tableaux!B:J,8,FALSE),"")</f>
        <v>16</v>
      </c>
      <c r="N7" s="91" t="str">
        <f>IFERROR(VLOOKUP(M7,'Matrice Parties'!$A:$C,2,FALSE),"")</f>
        <v>DATTILESI FERNAND</v>
      </c>
      <c r="O7" s="92">
        <f>IFERROR(VLOOKUP($A7,Tableaux!B:J,9,FALSE),"")</f>
        <v>0</v>
      </c>
      <c r="P7" s="91" t="str">
        <f>IFERROR(VLOOKUP(O7,'Matrice Parties'!$A:$C,2,FALSE),"")</f>
        <v/>
      </c>
      <c r="R7" s="96" t="s">
        <v>280</v>
      </c>
    </row>
    <row r="8" spans="1:19" s="31" customFormat="1" ht="23.25" x14ac:dyDescent="0.25">
      <c r="A8" s="31" t="str">
        <f t="shared" si="0"/>
        <v>16-A-5</v>
      </c>
      <c r="B8" s="130" t="str">
        <f t="shared" si="1"/>
        <v>A</v>
      </c>
      <c r="C8" s="85">
        <v>5</v>
      </c>
      <c r="D8" s="192" t="str">
        <f>IFERROR(VLOOKUP(A8,Tableaux!B:AD,3,FALSE),"")</f>
        <v/>
      </c>
      <c r="E8" s="93" t="str">
        <f>IFERROR(VLOOKUP($A8,Tableaux!B:J,4,FALSE),"")</f>
        <v/>
      </c>
      <c r="F8" s="90" t="str">
        <f>IFERROR(VLOOKUP(E8,'Matrice Parties'!$A:$C,2,FALSE),"")</f>
        <v/>
      </c>
      <c r="G8" s="93" t="str">
        <f>IFERROR(VLOOKUP($A8,Tableaux!B:J,5,FALSE),"")</f>
        <v/>
      </c>
      <c r="H8" s="90" t="str">
        <f>IFERROR(VLOOKUP(G8,'Matrice Parties'!$A:$C,2,FALSE),"")</f>
        <v/>
      </c>
      <c r="I8" s="93" t="str">
        <f>IFERROR(VLOOKUP($A8,Tableaux!B:J,6,FALSE),"")</f>
        <v/>
      </c>
      <c r="J8" s="90" t="str">
        <f>IFERROR(VLOOKUP(I8,'Matrice Parties'!$A:$C,2,FALSE),"")</f>
        <v/>
      </c>
      <c r="K8" s="92" t="str">
        <f>IFERROR(VLOOKUP($A8,Tableaux!B:J,7,FALSE),"")</f>
        <v/>
      </c>
      <c r="L8" s="91" t="str">
        <f>IFERROR(VLOOKUP(K8,'Matrice Parties'!$A:$C,2,FALSE),"")</f>
        <v/>
      </c>
      <c r="M8" s="92" t="str">
        <f>IFERROR(VLOOKUP($A8,Tableaux!B:J,8,FALSE),"")</f>
        <v/>
      </c>
      <c r="N8" s="91" t="str">
        <f>IFERROR(VLOOKUP(M8,'Matrice Parties'!$A:$C,2,FALSE),"")</f>
        <v/>
      </c>
      <c r="O8" s="92" t="str">
        <f>IFERROR(VLOOKUP($A8,Tableaux!B:J,9,FALSE),"")</f>
        <v/>
      </c>
      <c r="P8" s="91" t="str">
        <f>IFERROR(VLOOKUP(O8,'Matrice Parties'!$A:$C,2,FALSE),"")</f>
        <v/>
      </c>
      <c r="R8" s="96" t="s">
        <v>280</v>
      </c>
    </row>
    <row r="9" spans="1:19" s="31" customFormat="1" ht="23.25" x14ac:dyDescent="0.25">
      <c r="A9" s="31" t="str">
        <f t="shared" si="0"/>
        <v>16-A-6</v>
      </c>
      <c r="B9" s="130" t="str">
        <f t="shared" si="1"/>
        <v>A</v>
      </c>
      <c r="C9" s="85">
        <v>6</v>
      </c>
      <c r="D9" s="192" t="str">
        <f>IFERROR(VLOOKUP(A9,Tableaux!B:AD,3,FALSE),"")</f>
        <v/>
      </c>
      <c r="E9" s="93" t="str">
        <f>IFERROR(VLOOKUP($A9,Tableaux!B:J,4,FALSE),"")</f>
        <v/>
      </c>
      <c r="F9" s="90" t="str">
        <f>IFERROR(VLOOKUP(E9,'Matrice Parties'!$A:$C,2,FALSE),"")</f>
        <v/>
      </c>
      <c r="G9" s="93" t="str">
        <f>IFERROR(VLOOKUP($A9,Tableaux!B:J,5,FALSE),"")</f>
        <v/>
      </c>
      <c r="H9" s="90" t="str">
        <f>IFERROR(VLOOKUP(G9,'Matrice Parties'!$A:$C,2,FALSE),"")</f>
        <v/>
      </c>
      <c r="I9" s="93" t="str">
        <f>IFERROR(VLOOKUP($A9,Tableaux!B:J,6,FALSE),"")</f>
        <v/>
      </c>
      <c r="J9" s="90" t="str">
        <f>IFERROR(VLOOKUP(I9,'Matrice Parties'!$A:$C,2,FALSE),"")</f>
        <v/>
      </c>
      <c r="K9" s="92" t="str">
        <f>IFERROR(VLOOKUP($A9,Tableaux!B:J,7,FALSE),"")</f>
        <v/>
      </c>
      <c r="L9" s="91" t="str">
        <f>IFERROR(VLOOKUP(K9,'Matrice Parties'!$A:$C,2,FALSE),"")</f>
        <v/>
      </c>
      <c r="M9" s="92" t="str">
        <f>IFERROR(VLOOKUP($A9,Tableaux!B:J,8,FALSE),"")</f>
        <v/>
      </c>
      <c r="N9" s="91" t="str">
        <f>IFERROR(VLOOKUP(M9,'Matrice Parties'!$A:$C,2,FALSE),"")</f>
        <v/>
      </c>
      <c r="O9" s="92" t="str">
        <f>IFERROR(VLOOKUP($A9,Tableaux!B:J,9,FALSE),"")</f>
        <v/>
      </c>
      <c r="P9" s="91" t="str">
        <f>IFERROR(VLOOKUP(O9,'Matrice Parties'!$A:$C,2,FALSE),"")</f>
        <v/>
      </c>
      <c r="R9" s="96" t="s">
        <v>280</v>
      </c>
    </row>
    <row r="10" spans="1:19" s="31" customFormat="1" ht="23.25" x14ac:dyDescent="0.25">
      <c r="A10" s="31" t="str">
        <f t="shared" si="0"/>
        <v>16-A-7</v>
      </c>
      <c r="B10" s="130" t="str">
        <f t="shared" si="1"/>
        <v>A</v>
      </c>
      <c r="C10" s="85">
        <v>7</v>
      </c>
      <c r="D10" s="192" t="str">
        <f>IFERROR(VLOOKUP(A10,Tableaux!B:AD,3,FALSE),"")</f>
        <v/>
      </c>
      <c r="E10" s="93" t="str">
        <f>IFERROR(VLOOKUP($A10,Tableaux!B:J,4,FALSE),"")</f>
        <v/>
      </c>
      <c r="F10" s="90" t="str">
        <f>IFERROR(VLOOKUP(E10,'Matrice Parties'!$A:$C,2,FALSE),"")</f>
        <v/>
      </c>
      <c r="G10" s="93" t="str">
        <f>IFERROR(VLOOKUP($A10,Tableaux!B:J,5,FALSE),"")</f>
        <v/>
      </c>
      <c r="H10" s="90" t="str">
        <f>IFERROR(VLOOKUP(G10,'Matrice Parties'!$A:$C,2,FALSE),"")</f>
        <v/>
      </c>
      <c r="I10" s="93" t="str">
        <f>IFERROR(VLOOKUP($A10,Tableaux!B:J,6,FALSE),"")</f>
        <v/>
      </c>
      <c r="J10" s="90" t="str">
        <f>IFERROR(VLOOKUP(I10,'Matrice Parties'!$A:$C,2,FALSE),"")</f>
        <v/>
      </c>
      <c r="K10" s="92" t="str">
        <f>IFERROR(VLOOKUP($A10,Tableaux!B:J,7,FALSE),"")</f>
        <v/>
      </c>
      <c r="L10" s="91" t="str">
        <f>IFERROR(VLOOKUP(K10,'Matrice Parties'!$A:$C,2,FALSE),"")</f>
        <v/>
      </c>
      <c r="M10" s="92" t="str">
        <f>IFERROR(VLOOKUP($A10,Tableaux!B:J,8,FALSE),"")</f>
        <v/>
      </c>
      <c r="N10" s="91" t="str">
        <f>IFERROR(VLOOKUP(M10,'Matrice Parties'!$A:$C,2,FALSE),"")</f>
        <v/>
      </c>
      <c r="O10" s="92" t="str">
        <f>IFERROR(VLOOKUP($A10,Tableaux!B:J,9,FALSE),"")</f>
        <v/>
      </c>
      <c r="P10" s="91" t="str">
        <f>IFERROR(VLOOKUP(O10,'Matrice Parties'!$A:$C,2,FALSE),"")</f>
        <v/>
      </c>
      <c r="R10" s="96" t="s">
        <v>280</v>
      </c>
    </row>
    <row r="11" spans="1:19" s="31" customFormat="1" ht="23.25" x14ac:dyDescent="0.25">
      <c r="A11" s="31" t="str">
        <f t="shared" si="0"/>
        <v>16-A-8</v>
      </c>
      <c r="B11" s="130" t="str">
        <f t="shared" si="1"/>
        <v>A</v>
      </c>
      <c r="C11" s="85">
        <v>8</v>
      </c>
      <c r="D11" s="192" t="str">
        <f>IFERROR(VLOOKUP(A11,Tableaux!B:AD,3,FALSE),"")</f>
        <v/>
      </c>
      <c r="E11" s="93" t="str">
        <f>IFERROR(VLOOKUP($A11,Tableaux!B:J,4,FALSE),"")</f>
        <v/>
      </c>
      <c r="F11" s="90" t="str">
        <f>IFERROR(VLOOKUP(E11,'Matrice Parties'!$A:$C,2,FALSE),"")</f>
        <v/>
      </c>
      <c r="G11" s="93" t="str">
        <f>IFERROR(VLOOKUP($A11,Tableaux!B:J,5,FALSE),"")</f>
        <v/>
      </c>
      <c r="H11" s="90" t="str">
        <f>IFERROR(VLOOKUP(G11,'Matrice Parties'!$A:$C,2,FALSE),"")</f>
        <v/>
      </c>
      <c r="I11" s="93" t="str">
        <f>IFERROR(VLOOKUP($A11,Tableaux!B:J,6,FALSE),"")</f>
        <v/>
      </c>
      <c r="J11" s="90" t="str">
        <f>IFERROR(VLOOKUP(I11,'Matrice Parties'!$A:$C,2,FALSE),"")</f>
        <v/>
      </c>
      <c r="K11" s="92" t="str">
        <f>IFERROR(VLOOKUP($A11,Tableaux!B:J,7,FALSE),"")</f>
        <v/>
      </c>
      <c r="L11" s="91" t="str">
        <f>IFERROR(VLOOKUP(K11,'Matrice Parties'!$A:$C,2,FALSE),"")</f>
        <v/>
      </c>
      <c r="M11" s="92" t="str">
        <f>IFERROR(VLOOKUP($A11,Tableaux!B:J,8,FALSE),"")</f>
        <v/>
      </c>
      <c r="N11" s="91" t="str">
        <f>IFERROR(VLOOKUP(M11,'Matrice Parties'!$A:$C,2,FALSE),"")</f>
        <v/>
      </c>
      <c r="O11" s="92" t="str">
        <f>IFERROR(VLOOKUP($A11,Tableaux!B:J,9,FALSE),"")</f>
        <v/>
      </c>
      <c r="P11" s="91" t="str">
        <f>IFERROR(VLOOKUP(O11,'Matrice Parties'!$A:$C,2,FALSE),"")</f>
        <v/>
      </c>
      <c r="R11" s="96" t="s">
        <v>280</v>
      </c>
    </row>
    <row r="12" spans="1:19" s="31" customFormat="1" ht="23.25" x14ac:dyDescent="0.25">
      <c r="A12" s="31" t="str">
        <f t="shared" si="0"/>
        <v>16-A-9</v>
      </c>
      <c r="B12" s="130" t="str">
        <f t="shared" si="1"/>
        <v>A</v>
      </c>
      <c r="C12" s="85">
        <v>9</v>
      </c>
      <c r="D12" s="192" t="str">
        <f>IFERROR(VLOOKUP(A12,Tableaux!B:AD,3,FALSE),"")</f>
        <v/>
      </c>
      <c r="E12" s="93" t="str">
        <f>IFERROR(VLOOKUP($A12,Tableaux!B:J,4,FALSE),"")</f>
        <v/>
      </c>
      <c r="F12" s="90" t="str">
        <f>IFERROR(VLOOKUP(E12,'Matrice Parties'!$A:$C,2,FALSE),"")</f>
        <v/>
      </c>
      <c r="G12" s="93" t="str">
        <f>IFERROR(VLOOKUP($A12,Tableaux!B:J,5,FALSE),"")</f>
        <v/>
      </c>
      <c r="H12" s="90" t="str">
        <f>IFERROR(VLOOKUP(G12,'Matrice Parties'!$A:$C,2,FALSE),"")</f>
        <v/>
      </c>
      <c r="I12" s="93" t="str">
        <f>IFERROR(VLOOKUP($A12,Tableaux!B:J,6,FALSE),"")</f>
        <v/>
      </c>
      <c r="J12" s="90" t="str">
        <f>IFERROR(VLOOKUP(I12,'Matrice Parties'!$A:$C,2,FALSE),"")</f>
        <v/>
      </c>
      <c r="K12" s="92" t="str">
        <f>IFERROR(VLOOKUP($A12,Tableaux!B:J,7,FALSE),"")</f>
        <v/>
      </c>
      <c r="L12" s="91" t="str">
        <f>IFERROR(VLOOKUP(K12,'Matrice Parties'!$A:$C,2,FALSE),"")</f>
        <v/>
      </c>
      <c r="M12" s="92" t="str">
        <f>IFERROR(VLOOKUP($A12,Tableaux!B:J,8,FALSE),"")</f>
        <v/>
      </c>
      <c r="N12" s="91" t="str">
        <f>IFERROR(VLOOKUP(M12,'Matrice Parties'!$A:$C,2,FALSE),"")</f>
        <v/>
      </c>
      <c r="O12" s="92" t="str">
        <f>IFERROR(VLOOKUP($A12,Tableaux!B:J,9,FALSE),"")</f>
        <v/>
      </c>
      <c r="P12" s="91" t="str">
        <f>IFERROR(VLOOKUP(O12,'Matrice Parties'!$A:$C,2,FALSE),"")</f>
        <v/>
      </c>
      <c r="R12" s="96" t="s">
        <v>280</v>
      </c>
    </row>
    <row r="13" spans="1:19" s="31" customFormat="1" ht="23.25" x14ac:dyDescent="0.25">
      <c r="A13" s="31" t="str">
        <f t="shared" si="0"/>
        <v>16-A-10</v>
      </c>
      <c r="B13" s="130" t="str">
        <f t="shared" si="1"/>
        <v>A</v>
      </c>
      <c r="C13" s="131">
        <v>10</v>
      </c>
      <c r="D13" s="192" t="str">
        <f>IFERROR(VLOOKUP(A13,Tableaux!B:AD,3,FALSE),"")</f>
        <v/>
      </c>
      <c r="E13" s="93" t="str">
        <f>IFERROR(VLOOKUP($A13,Tableaux!B:J,4,FALSE),"")</f>
        <v/>
      </c>
      <c r="F13" s="90" t="str">
        <f>IFERROR(VLOOKUP(E13,'Matrice Parties'!$A:$C,2,FALSE),"")</f>
        <v/>
      </c>
      <c r="G13" s="93" t="str">
        <f>IFERROR(VLOOKUP($A13,Tableaux!B:J,5,FALSE),"")</f>
        <v/>
      </c>
      <c r="H13" s="90" t="str">
        <f>IFERROR(VLOOKUP(G13,'Matrice Parties'!$A:$C,2,FALSE),"")</f>
        <v/>
      </c>
      <c r="I13" s="93" t="str">
        <f>IFERROR(VLOOKUP($A13,Tableaux!B:J,6,FALSE),"")</f>
        <v/>
      </c>
      <c r="J13" s="90" t="str">
        <f>IFERROR(VLOOKUP(I13,'Matrice Parties'!$A:$C,2,FALSE),"")</f>
        <v/>
      </c>
      <c r="K13" s="92" t="str">
        <f>IFERROR(VLOOKUP($A13,Tableaux!B:J,7,FALSE),"")</f>
        <v/>
      </c>
      <c r="L13" s="91" t="str">
        <f>IFERROR(VLOOKUP(K13,'Matrice Parties'!$A:$C,2,FALSE),"")</f>
        <v/>
      </c>
      <c r="M13" s="92" t="str">
        <f>IFERROR(VLOOKUP($A13,Tableaux!B:J,8,FALSE),"")</f>
        <v/>
      </c>
      <c r="N13" s="91" t="str">
        <f>IFERROR(VLOOKUP(M13,'Matrice Parties'!$A:$C,2,FALSE),"")</f>
        <v/>
      </c>
      <c r="O13" s="92" t="str">
        <f>IFERROR(VLOOKUP($A13,Tableaux!B:J,9,FALSE),"")</f>
        <v/>
      </c>
      <c r="P13" s="91" t="str">
        <f>IFERROR(VLOOKUP(O13,'Matrice Parties'!$A:$C,2,FALSE),"")</f>
        <v/>
      </c>
      <c r="R13" s="96" t="s">
        <v>280</v>
      </c>
    </row>
    <row r="14" spans="1:19" s="31" customFormat="1" ht="23.25" x14ac:dyDescent="0.25">
      <c r="A14" s="31" t="str">
        <f t="shared" si="0"/>
        <v>16-A-11</v>
      </c>
      <c r="B14" s="130" t="str">
        <f t="shared" si="1"/>
        <v>A</v>
      </c>
      <c r="C14" s="131">
        <v>11</v>
      </c>
      <c r="D14" s="192" t="str">
        <f>IFERROR(VLOOKUP(A14,Tableaux!B:AD,3,FALSE),"")</f>
        <v/>
      </c>
      <c r="E14" s="93" t="str">
        <f>IFERROR(VLOOKUP($A14,Tableaux!B:J,4,FALSE),"")</f>
        <v/>
      </c>
      <c r="F14" s="90" t="str">
        <f>IFERROR(VLOOKUP(E14,'Matrice Parties'!$A:$C,2,FALSE),"")</f>
        <v/>
      </c>
      <c r="G14" s="93" t="str">
        <f>IFERROR(VLOOKUP($A14,Tableaux!B:J,5,FALSE),"")</f>
        <v/>
      </c>
      <c r="H14" s="90" t="str">
        <f>IFERROR(VLOOKUP(G14,'Matrice Parties'!$A:$C,2,FALSE),"")</f>
        <v/>
      </c>
      <c r="I14" s="93" t="str">
        <f>IFERROR(VLOOKUP($A14,Tableaux!B:J,6,FALSE),"")</f>
        <v/>
      </c>
      <c r="J14" s="90" t="str">
        <f>IFERROR(VLOOKUP(I14,'Matrice Parties'!$A:$C,2,FALSE),"")</f>
        <v/>
      </c>
      <c r="K14" s="92" t="str">
        <f>IFERROR(VLOOKUP($A14,Tableaux!B:J,7,FALSE),"")</f>
        <v/>
      </c>
      <c r="L14" s="91" t="str">
        <f>IFERROR(VLOOKUP(K14,'Matrice Parties'!$A:$C,2,FALSE),"")</f>
        <v/>
      </c>
      <c r="M14" s="92" t="str">
        <f>IFERROR(VLOOKUP($A14,Tableaux!B:J,8,FALSE),"")</f>
        <v/>
      </c>
      <c r="N14" s="91" t="str">
        <f>IFERROR(VLOOKUP(M14,'Matrice Parties'!$A:$C,2,FALSE),"")</f>
        <v/>
      </c>
      <c r="O14" s="92" t="str">
        <f>IFERROR(VLOOKUP($A14,Tableaux!B:J,9,FALSE),"")</f>
        <v/>
      </c>
      <c r="P14" s="91" t="str">
        <f>IFERROR(VLOOKUP(O14,'Matrice Parties'!$A:$C,2,FALSE),"")</f>
        <v/>
      </c>
      <c r="R14" s="96" t="s">
        <v>280</v>
      </c>
    </row>
    <row r="15" spans="1:19" s="31" customFormat="1" ht="23.25" x14ac:dyDescent="0.25">
      <c r="A15" s="31" t="str">
        <f t="shared" si="0"/>
        <v>16-A-12</v>
      </c>
      <c r="B15" s="130" t="str">
        <f t="shared" si="1"/>
        <v>A</v>
      </c>
      <c r="C15" s="131">
        <v>12</v>
      </c>
      <c r="D15" s="192" t="str">
        <f>IFERROR(VLOOKUP(A15,Tableaux!B:AD,3,FALSE),"")</f>
        <v/>
      </c>
      <c r="E15" s="93" t="str">
        <f>IFERROR(VLOOKUP($A15,Tableaux!B:J,4,FALSE),"")</f>
        <v/>
      </c>
      <c r="F15" s="90" t="str">
        <f>IFERROR(VLOOKUP(E15,'Matrice Parties'!$A:$C,2,FALSE),"")</f>
        <v/>
      </c>
      <c r="G15" s="93" t="str">
        <f>IFERROR(VLOOKUP($A15,Tableaux!B:J,5,FALSE),"")</f>
        <v/>
      </c>
      <c r="H15" s="90" t="str">
        <f>IFERROR(VLOOKUP(G15,'Matrice Parties'!$A:$C,2,FALSE),"")</f>
        <v/>
      </c>
      <c r="I15" s="93" t="str">
        <f>IFERROR(VLOOKUP($A15,Tableaux!B:J,6,FALSE),"")</f>
        <v/>
      </c>
      <c r="J15" s="90" t="str">
        <f>IFERROR(VLOOKUP(I15,'Matrice Parties'!$A:$C,2,FALSE),"")</f>
        <v/>
      </c>
      <c r="K15" s="92" t="str">
        <f>IFERROR(VLOOKUP($A15,Tableaux!B:J,7,FALSE),"")</f>
        <v/>
      </c>
      <c r="L15" s="91" t="str">
        <f>IFERROR(VLOOKUP(K15,'Matrice Parties'!$A:$C,2,FALSE),"")</f>
        <v/>
      </c>
      <c r="M15" s="92" t="str">
        <f>IFERROR(VLOOKUP($A15,Tableaux!B:J,8,FALSE),"")</f>
        <v/>
      </c>
      <c r="N15" s="91" t="str">
        <f>IFERROR(VLOOKUP(M15,'Matrice Parties'!$A:$C,2,FALSE),"")</f>
        <v/>
      </c>
      <c r="O15" s="92" t="str">
        <f>IFERROR(VLOOKUP($A15,Tableaux!B:J,9,FALSE),"")</f>
        <v/>
      </c>
      <c r="P15" s="91" t="str">
        <f>IFERROR(VLOOKUP(O15,'Matrice Parties'!$A:$C,2,FALSE),"")</f>
        <v/>
      </c>
      <c r="R15" s="96" t="s">
        <v>280</v>
      </c>
    </row>
    <row r="16" spans="1:19" s="31" customFormat="1" ht="23.25" x14ac:dyDescent="0.25">
      <c r="A16" s="31" t="str">
        <f t="shared" si="0"/>
        <v>16-A-13</v>
      </c>
      <c r="B16" s="130" t="str">
        <f t="shared" si="1"/>
        <v>A</v>
      </c>
      <c r="C16" s="131">
        <v>13</v>
      </c>
      <c r="D16" s="192" t="str">
        <f>IFERROR(VLOOKUP(A16,Tableaux!B:AD,3,FALSE),"")</f>
        <v/>
      </c>
      <c r="E16" s="93" t="str">
        <f>IFERROR(VLOOKUP($A16,Tableaux!B:J,4,FALSE),"")</f>
        <v/>
      </c>
      <c r="F16" s="90" t="str">
        <f>IFERROR(VLOOKUP(E16,'Matrice Parties'!$A:$C,2,FALSE),"")</f>
        <v/>
      </c>
      <c r="G16" s="93" t="str">
        <f>IFERROR(VLOOKUP($A16,Tableaux!B:J,5,FALSE),"")</f>
        <v/>
      </c>
      <c r="H16" s="90" t="str">
        <f>IFERROR(VLOOKUP(G16,'Matrice Parties'!$A:$C,2,FALSE),"")</f>
        <v/>
      </c>
      <c r="I16" s="93" t="str">
        <f>IFERROR(VLOOKUP($A16,Tableaux!B:J,6,FALSE),"")</f>
        <v/>
      </c>
      <c r="J16" s="90" t="str">
        <f>IFERROR(VLOOKUP(I16,'Matrice Parties'!$A:$C,2,FALSE),"")</f>
        <v/>
      </c>
      <c r="K16" s="92" t="str">
        <f>IFERROR(VLOOKUP($A16,Tableaux!B:J,7,FALSE),"")</f>
        <v/>
      </c>
      <c r="L16" s="91" t="str">
        <f>IFERROR(VLOOKUP(K16,'Matrice Parties'!$A:$C,2,FALSE),"")</f>
        <v/>
      </c>
      <c r="M16" s="92" t="str">
        <f>IFERROR(VLOOKUP($A16,Tableaux!B:J,8,FALSE),"")</f>
        <v/>
      </c>
      <c r="N16" s="91" t="str">
        <f>IFERROR(VLOOKUP(M16,'Matrice Parties'!$A:$C,2,FALSE),"")</f>
        <v/>
      </c>
      <c r="O16" s="92" t="str">
        <f>IFERROR(VLOOKUP($A16,Tableaux!B:J,9,FALSE),"")</f>
        <v/>
      </c>
      <c r="P16" s="91" t="str">
        <f>IFERROR(VLOOKUP(O16,'Matrice Parties'!$A:$C,2,FALSE),"")</f>
        <v/>
      </c>
      <c r="R16" s="96" t="s">
        <v>280</v>
      </c>
    </row>
    <row r="17" spans="1:18" s="31" customFormat="1" ht="23.25" x14ac:dyDescent="0.25">
      <c r="A17" s="31" t="str">
        <f t="shared" si="0"/>
        <v>16-A-14</v>
      </c>
      <c r="B17" s="130" t="str">
        <f t="shared" si="1"/>
        <v>A</v>
      </c>
      <c r="C17" s="131">
        <v>14</v>
      </c>
      <c r="D17" s="192" t="str">
        <f>IFERROR(VLOOKUP(A17,Tableaux!B:AD,3,FALSE),"")</f>
        <v/>
      </c>
      <c r="E17" s="93" t="str">
        <f>IFERROR(VLOOKUP($A17,Tableaux!B:J,4,FALSE),"")</f>
        <v/>
      </c>
      <c r="F17" s="90" t="str">
        <f>IFERROR(VLOOKUP(E17,'Matrice Parties'!$A:$C,2,FALSE),"")</f>
        <v/>
      </c>
      <c r="G17" s="93" t="str">
        <f>IFERROR(VLOOKUP($A17,Tableaux!B:J,5,FALSE),"")</f>
        <v/>
      </c>
      <c r="H17" s="90" t="str">
        <f>IFERROR(VLOOKUP(G17,'Matrice Parties'!$A:$C,2,FALSE),"")</f>
        <v/>
      </c>
      <c r="I17" s="93" t="str">
        <f>IFERROR(VLOOKUP($A17,Tableaux!B:J,6,FALSE),"")</f>
        <v/>
      </c>
      <c r="J17" s="90" t="str">
        <f>IFERROR(VLOOKUP(I17,'Matrice Parties'!$A:$C,2,FALSE),"")</f>
        <v/>
      </c>
      <c r="K17" s="92" t="str">
        <f>IFERROR(VLOOKUP($A17,Tableaux!B:J,7,FALSE),"")</f>
        <v/>
      </c>
      <c r="L17" s="91" t="str">
        <f>IFERROR(VLOOKUP(K17,'Matrice Parties'!$A:$C,2,FALSE),"")</f>
        <v/>
      </c>
      <c r="M17" s="92" t="str">
        <f>IFERROR(VLOOKUP($A17,Tableaux!B:J,8,FALSE),"")</f>
        <v/>
      </c>
      <c r="N17" s="91" t="str">
        <f>IFERROR(VLOOKUP(M17,'Matrice Parties'!$A:$C,2,FALSE),"")</f>
        <v/>
      </c>
      <c r="O17" s="92" t="str">
        <f>IFERROR(VLOOKUP($A17,Tableaux!B:J,9,FALSE),"")</f>
        <v/>
      </c>
      <c r="P17" s="91" t="str">
        <f>IFERROR(VLOOKUP(O17,'Matrice Parties'!$A:$C,2,FALSE),"")</f>
        <v/>
      </c>
      <c r="R17" s="96" t="s">
        <v>280</v>
      </c>
    </row>
    <row r="18" spans="1:18" s="31" customFormat="1" ht="23.25" x14ac:dyDescent="0.25">
      <c r="B18" s="130"/>
      <c r="C18" s="131"/>
      <c r="D18" s="192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R18" s="96"/>
    </row>
    <row r="19" spans="1:18" ht="36" x14ac:dyDescent="0.25">
      <c r="A19" s="49">
        <f>'Matrice Parties-2'!T2</f>
        <v>16</v>
      </c>
    </row>
    <row r="20" spans="1:18" ht="36" x14ac:dyDescent="0.25">
      <c r="B20" s="67" t="str">
        <f>IF($B$2="","",IF($B$2="A","B"))</f>
        <v>B</v>
      </c>
      <c r="F20" s="250" t="str">
        <f>IF(B20="","",IFERROR(VLOOKUP($A$19,'Tableaux-2'!$B:$C,2,FALSE),""))</f>
        <v>16 JOUEURS - 8 DOUBLETTES</v>
      </c>
      <c r="G20" s="250"/>
      <c r="H20" s="250"/>
      <c r="I20" s="250"/>
      <c r="J20" s="250"/>
      <c r="K20" s="250"/>
      <c r="L20" s="250"/>
      <c r="M20" s="250"/>
      <c r="N20" s="250"/>
      <c r="O20" s="250"/>
      <c r="P20" s="250"/>
    </row>
    <row r="21" spans="1:18" ht="23.25" x14ac:dyDescent="0.35">
      <c r="B21" s="65" t="s">
        <v>158</v>
      </c>
      <c r="C21" s="94" t="s">
        <v>148</v>
      </c>
      <c r="D21" s="194" t="s">
        <v>158</v>
      </c>
      <c r="E21" s="83"/>
      <c r="F21" s="249" t="s">
        <v>149</v>
      </c>
      <c r="G21" s="249"/>
      <c r="H21" s="249"/>
      <c r="I21" s="249"/>
      <c r="J21" s="249"/>
      <c r="K21" s="249" t="s">
        <v>150</v>
      </c>
      <c r="L21" s="249"/>
      <c r="M21" s="249"/>
      <c r="N21" s="249"/>
      <c r="O21" s="249"/>
      <c r="P21" s="249"/>
    </row>
    <row r="22" spans="1:18" ht="23.25" x14ac:dyDescent="0.25">
      <c r="A22" t="str">
        <f t="shared" ref="A22:A35" si="2">$A$19&amp;"-"&amp;B22&amp;"-"&amp;C22</f>
        <v>16-B-1</v>
      </c>
      <c r="B22" s="84" t="str">
        <f>$B$20</f>
        <v>B</v>
      </c>
      <c r="C22" s="85">
        <v>1</v>
      </c>
      <c r="D22" s="192" t="str">
        <f>IFERROR(VLOOKUP(A22,'Tableaux-2'!B:AD,3,FALSE),"")</f>
        <v>B</v>
      </c>
      <c r="E22" s="93">
        <f>IFERROR(VLOOKUP($A22,'Tableaux-2'!B:J,4,FALSE),"")</f>
        <v>1</v>
      </c>
      <c r="F22" s="90" t="str">
        <f>IFERROR(VLOOKUP(E22,'Matrice Parties-2'!$A:$C,2,FALSE),"")</f>
        <v>GABARD DENIS</v>
      </c>
      <c r="G22" s="93">
        <f>IFERROR(VLOOKUP($A22,'Tableaux-2'!B:J,5,FALSE),"")</f>
        <v>5</v>
      </c>
      <c r="H22" s="90" t="str">
        <f>IFERROR(VLOOKUP(G22,'Matrice Parties-2'!$A:$C,2,FALSE),"")</f>
        <v>RAMBAUD DANIEL</v>
      </c>
      <c r="I22" s="93">
        <f>IFERROR(VLOOKUP($A22,'Tableaux-2'!B:J,6,FALSE),"")</f>
        <v>0</v>
      </c>
      <c r="J22" s="90" t="str">
        <f>IFERROR(VLOOKUP(I22,'Matrice Parties-2'!$A:$C,2,FALSE),"")</f>
        <v/>
      </c>
      <c r="K22" s="92">
        <f>IFERROR(VLOOKUP($A22,'Tableaux-2'!B:J,7,FALSE),"")</f>
        <v>9</v>
      </c>
      <c r="L22" s="91" t="str">
        <f>IFERROR(VLOOKUP(K22,'Matrice Parties-2'!$A:$C,2,FALSE),"")</f>
        <v>MARTINEAU Gérard</v>
      </c>
      <c r="M22" s="92">
        <f>IFERROR(VLOOKUP($A22,'Tableaux-2'!B:J,8,FALSE),"")</f>
        <v>6</v>
      </c>
      <c r="N22" s="91" t="str">
        <f>IFERROR(VLOOKUP(M22,'Matrice Parties-2'!$A:$C,2,FALSE),"")</f>
        <v>RUCHAUD Michel</v>
      </c>
      <c r="O22" s="92">
        <f>IFERROR(VLOOKUP($A22,'Tableaux-2'!B:J,9,FALSE),"")</f>
        <v>0</v>
      </c>
      <c r="P22" s="91" t="str">
        <f>IFERROR(VLOOKUP(O22,'Matrice Parties-2'!$A:$C,2,FALSE),"")</f>
        <v/>
      </c>
      <c r="Q22" s="31"/>
      <c r="R22" s="96" t="s">
        <v>280</v>
      </c>
    </row>
    <row r="23" spans="1:18" ht="23.25" x14ac:dyDescent="0.25">
      <c r="A23" t="str">
        <f t="shared" si="2"/>
        <v>16-B-2</v>
      </c>
      <c r="B23" s="84" t="str">
        <f t="shared" ref="B23:B35" si="3">$B$20</f>
        <v>B</v>
      </c>
      <c r="C23" s="85">
        <v>2</v>
      </c>
      <c r="D23" s="192" t="str">
        <f>IFERROR(VLOOKUP(A23,'Tableaux-2'!B:AD,3,FALSE),"")</f>
        <v>B</v>
      </c>
      <c r="E23" s="93">
        <f>IFERROR(VLOOKUP($A23,'Tableaux-2'!B:J,4,FALSE),"")</f>
        <v>2</v>
      </c>
      <c r="F23" s="90" t="str">
        <f>IFERROR(VLOOKUP(E23,'Matrice Parties-2'!$A:$C,2,FALSE),"")</f>
        <v>LOPES-COELHO Fernando</v>
      </c>
      <c r="G23" s="93">
        <f>IFERROR(VLOOKUP($A23,'Tableaux-2'!B:J,5,FALSE),"")</f>
        <v>7</v>
      </c>
      <c r="H23" s="90" t="str">
        <f>IFERROR(VLOOKUP(G23,'Matrice Parties-2'!$A:$C,2,FALSE),"")</f>
        <v>HERPIN Franck</v>
      </c>
      <c r="I23" s="93">
        <f>IFERROR(VLOOKUP($A23,'Tableaux-2'!B:J,6,FALSE),"")</f>
        <v>0</v>
      </c>
      <c r="J23" s="90" t="str">
        <f>IFERROR(VLOOKUP(I23,'Matrice Parties-2'!$A:$C,2,FALSE),"")</f>
        <v/>
      </c>
      <c r="K23" s="92">
        <f>IFERROR(VLOOKUP($A23,'Tableaux-2'!B:J,7,FALSE),"")</f>
        <v>10</v>
      </c>
      <c r="L23" s="91" t="str">
        <f>IFERROR(VLOOKUP(K23,'Matrice Parties-2'!$A:$C,2,FALSE),"")</f>
        <v>FIAND Claudie</v>
      </c>
      <c r="M23" s="92">
        <f>IFERROR(VLOOKUP($A23,'Tableaux-2'!B:J,8,FALSE),"")</f>
        <v>13</v>
      </c>
      <c r="N23" s="91" t="str">
        <f>IFERROR(VLOOKUP(M23,'Matrice Parties-2'!$A:$C,2,FALSE),"")</f>
        <v>BEAUGET Jean-Jacques</v>
      </c>
      <c r="O23" s="92">
        <f>IFERROR(VLOOKUP($A23,'Tableaux-2'!B:J,9,FALSE),"")</f>
        <v>0</v>
      </c>
      <c r="P23" s="91" t="str">
        <f>IFERROR(VLOOKUP(O23,'Matrice Parties-2'!$A:$C,2,FALSE),"")</f>
        <v/>
      </c>
      <c r="Q23" s="31"/>
      <c r="R23" s="96" t="s">
        <v>280</v>
      </c>
    </row>
    <row r="24" spans="1:18" ht="23.25" x14ac:dyDescent="0.25">
      <c r="A24" t="str">
        <f t="shared" si="2"/>
        <v>16-B-3</v>
      </c>
      <c r="B24" s="84" t="str">
        <f t="shared" si="3"/>
        <v>B</v>
      </c>
      <c r="C24" s="85">
        <v>3</v>
      </c>
      <c r="D24" s="192" t="str">
        <f>IFERROR(VLOOKUP(A24,'Tableaux-2'!B:AD,3,FALSE),"")</f>
        <v>B</v>
      </c>
      <c r="E24" s="93">
        <f>IFERROR(VLOOKUP($A24,'Tableaux-2'!B:J,4,FALSE),"")</f>
        <v>3</v>
      </c>
      <c r="F24" s="90" t="str">
        <f>IFERROR(VLOOKUP(E24,'Matrice Parties-2'!$A:$C,2,FALSE),"")</f>
        <v>LAIDET DANIELLE</v>
      </c>
      <c r="G24" s="93">
        <f>IFERROR(VLOOKUP($A24,'Tableaux-2'!B:J,5,FALSE),"")</f>
        <v>8</v>
      </c>
      <c r="H24" s="90" t="str">
        <f>IFERROR(VLOOKUP(G24,'Matrice Parties-2'!$A:$C,2,FALSE),"")</f>
        <v>FAVREAU Gérard</v>
      </c>
      <c r="I24" s="93">
        <f>IFERROR(VLOOKUP($A24,'Tableaux-2'!B:J,6,FALSE),"")</f>
        <v>0</v>
      </c>
      <c r="J24" s="90" t="str">
        <f>IFERROR(VLOOKUP(I24,'Matrice Parties-2'!$A:$C,2,FALSE),"")</f>
        <v/>
      </c>
      <c r="K24" s="92">
        <f>IFERROR(VLOOKUP($A24,'Tableaux-2'!B:J,7,FALSE),"")</f>
        <v>11</v>
      </c>
      <c r="L24" s="91" t="str">
        <f>IFERROR(VLOOKUP(K24,'Matrice Parties-2'!$A:$C,2,FALSE),"")</f>
        <v>MORINEAU Marie</v>
      </c>
      <c r="M24" s="92">
        <f>IFERROR(VLOOKUP($A24,'Tableaux-2'!B:J,8,FALSE),"")</f>
        <v>15</v>
      </c>
      <c r="N24" s="91" t="str">
        <f>IFERROR(VLOOKUP(M24,'Matrice Parties-2'!$A:$C,2,FALSE),"")</f>
        <v>ETIENNE Daniel</v>
      </c>
      <c r="O24" s="92">
        <f>IFERROR(VLOOKUP($A24,'Tableaux-2'!B:J,9,FALSE),"")</f>
        <v>0</v>
      </c>
      <c r="P24" s="91" t="str">
        <f>IFERROR(VLOOKUP(O24,'Matrice Parties-2'!$A:$C,2,FALSE),"")</f>
        <v/>
      </c>
      <c r="Q24" s="31"/>
      <c r="R24" s="96" t="s">
        <v>280</v>
      </c>
    </row>
    <row r="25" spans="1:18" ht="23.25" x14ac:dyDescent="0.25">
      <c r="A25" t="str">
        <f t="shared" si="2"/>
        <v>16-B-4</v>
      </c>
      <c r="B25" s="84" t="str">
        <f t="shared" si="3"/>
        <v>B</v>
      </c>
      <c r="C25" s="85">
        <v>4</v>
      </c>
      <c r="D25" s="192" t="str">
        <f>IFERROR(VLOOKUP(A25,'Tableaux-2'!B:AD,3,FALSE),"")</f>
        <v>B</v>
      </c>
      <c r="E25" s="93">
        <f>IFERROR(VLOOKUP($A25,'Tableaux-2'!B:J,4,FALSE),"")</f>
        <v>4</v>
      </c>
      <c r="F25" s="90" t="str">
        <f>IFERROR(VLOOKUP(E25,'Matrice Parties-2'!$A:$C,2,FALSE),"")</f>
        <v>ARNEAUD Jean-Guy</v>
      </c>
      <c r="G25" s="93">
        <f>IFERROR(VLOOKUP($A25,'Tableaux-2'!B:J,5,FALSE),"")</f>
        <v>16</v>
      </c>
      <c r="H25" s="90" t="str">
        <f>IFERROR(VLOOKUP(G25,'Matrice Parties-2'!$A:$C,2,FALSE),"")</f>
        <v>DATTILESI FERNAND</v>
      </c>
      <c r="I25" s="93">
        <f>IFERROR(VLOOKUP($A25,'Tableaux-2'!B:J,6,FALSE),"")</f>
        <v>0</v>
      </c>
      <c r="J25" s="90" t="str">
        <f>IFERROR(VLOOKUP(I25,'Matrice Parties-2'!$A:$C,2,FALSE),"")</f>
        <v/>
      </c>
      <c r="K25" s="92">
        <f>IFERROR(VLOOKUP($A25,'Tableaux-2'!B:J,7,FALSE),"")</f>
        <v>12</v>
      </c>
      <c r="L25" s="91" t="str">
        <f>IFERROR(VLOOKUP(K25,'Matrice Parties-2'!$A:$C,2,FALSE),"")</f>
        <v>LE GAC Pascal</v>
      </c>
      <c r="M25" s="92">
        <f>IFERROR(VLOOKUP($A25,'Tableaux-2'!B:J,8,FALSE),"")</f>
        <v>14</v>
      </c>
      <c r="N25" s="91" t="str">
        <f>IFERROR(VLOOKUP(M25,'Matrice Parties-2'!$A:$C,2,FALSE),"")</f>
        <v>CHEVILLON Rolland</v>
      </c>
      <c r="O25" s="92">
        <f>IFERROR(VLOOKUP($A25,'Tableaux-2'!B:J,9,FALSE),"")</f>
        <v>0</v>
      </c>
      <c r="P25" s="91" t="str">
        <f>IFERROR(VLOOKUP(O25,'Matrice Parties-2'!$A:$C,2,FALSE),"")</f>
        <v/>
      </c>
      <c r="Q25" s="31"/>
      <c r="R25" s="96" t="s">
        <v>280</v>
      </c>
    </row>
    <row r="26" spans="1:18" ht="23.25" x14ac:dyDescent="0.25">
      <c r="A26" t="str">
        <f t="shared" si="2"/>
        <v>16-B-5</v>
      </c>
      <c r="B26" s="84" t="str">
        <f t="shared" si="3"/>
        <v>B</v>
      </c>
      <c r="C26" s="85">
        <v>5</v>
      </c>
      <c r="D26" s="192" t="str">
        <f>IFERROR(VLOOKUP(A26,'Tableaux-2'!B:AD,3,FALSE),"")</f>
        <v/>
      </c>
      <c r="E26" s="93" t="str">
        <f>IFERROR(VLOOKUP($A26,'Tableaux-2'!B:J,4,FALSE),"")</f>
        <v/>
      </c>
      <c r="F26" s="90" t="str">
        <f>IFERROR(VLOOKUP(E26,'Matrice Parties-2'!$A:$C,2,FALSE),"")</f>
        <v/>
      </c>
      <c r="G26" s="93" t="str">
        <f>IFERROR(VLOOKUP($A26,'Tableaux-2'!B:J,5,FALSE),"")</f>
        <v/>
      </c>
      <c r="H26" s="90" t="str">
        <f>IFERROR(VLOOKUP(G26,'Matrice Parties-2'!$A:$C,2,FALSE),"")</f>
        <v/>
      </c>
      <c r="I26" s="93" t="str">
        <f>IFERROR(VLOOKUP($A26,'Tableaux-2'!B:J,6,FALSE),"")</f>
        <v/>
      </c>
      <c r="J26" s="90" t="str">
        <f>IFERROR(VLOOKUP(I26,'Matrice Parties-2'!$A:$C,2,FALSE),"")</f>
        <v/>
      </c>
      <c r="K26" s="92" t="str">
        <f>IFERROR(VLOOKUP($A26,'Tableaux-2'!B:J,7,FALSE),"")</f>
        <v/>
      </c>
      <c r="L26" s="91" t="str">
        <f>IFERROR(VLOOKUP(K26,'Matrice Parties-2'!$A:$C,2,FALSE),"")</f>
        <v/>
      </c>
      <c r="M26" s="92" t="str">
        <f>IFERROR(VLOOKUP($A26,'Tableaux-2'!B:J,8,FALSE),"")</f>
        <v/>
      </c>
      <c r="N26" s="91" t="str">
        <f>IFERROR(VLOOKUP(M26,'Matrice Parties-2'!$A:$C,2,FALSE),"")</f>
        <v/>
      </c>
      <c r="O26" s="92" t="str">
        <f>IFERROR(VLOOKUP($A26,'Tableaux-2'!B:J,9,FALSE),"")</f>
        <v/>
      </c>
      <c r="P26" s="91" t="str">
        <f>IFERROR(VLOOKUP(O26,'Matrice Parties-2'!$A:$C,2,FALSE),"")</f>
        <v/>
      </c>
      <c r="Q26" s="31"/>
      <c r="R26" s="96" t="s">
        <v>280</v>
      </c>
    </row>
    <row r="27" spans="1:18" ht="23.25" x14ac:dyDescent="0.25">
      <c r="A27" t="str">
        <f t="shared" si="2"/>
        <v>16-B-6</v>
      </c>
      <c r="B27" s="84" t="str">
        <f t="shared" si="3"/>
        <v>B</v>
      </c>
      <c r="C27" s="85">
        <v>6</v>
      </c>
      <c r="D27" s="192" t="str">
        <f>IFERROR(VLOOKUP(A27,'Tableaux-2'!B:AD,3,FALSE),"")</f>
        <v/>
      </c>
      <c r="E27" s="93" t="str">
        <f>IFERROR(VLOOKUP($A27,'Tableaux-2'!B:J,4,FALSE),"")</f>
        <v/>
      </c>
      <c r="F27" s="90" t="str">
        <f>IFERROR(VLOOKUP(E27,'Matrice Parties-2'!$A:$C,2,FALSE),"")</f>
        <v/>
      </c>
      <c r="G27" s="93" t="str">
        <f>IFERROR(VLOOKUP($A27,'Tableaux-2'!B:J,5,FALSE),"")</f>
        <v/>
      </c>
      <c r="H27" s="90" t="str">
        <f>IFERROR(VLOOKUP(G27,'Matrice Parties-2'!$A:$C,2,FALSE),"")</f>
        <v/>
      </c>
      <c r="I27" s="93" t="str">
        <f>IFERROR(VLOOKUP($A27,'Tableaux-2'!B:J,6,FALSE),"")</f>
        <v/>
      </c>
      <c r="J27" s="90" t="str">
        <f>IFERROR(VLOOKUP(I27,'Matrice Parties-2'!$A:$C,2,FALSE),"")</f>
        <v/>
      </c>
      <c r="K27" s="92" t="str">
        <f>IFERROR(VLOOKUP($A27,'Tableaux-2'!B:J,7,FALSE),"")</f>
        <v/>
      </c>
      <c r="L27" s="91" t="str">
        <f>IFERROR(VLOOKUP(K27,'Matrice Parties-2'!$A:$C,2,FALSE),"")</f>
        <v/>
      </c>
      <c r="M27" s="92" t="str">
        <f>IFERROR(VLOOKUP($A27,'Tableaux-2'!B:J,8,FALSE),"")</f>
        <v/>
      </c>
      <c r="N27" s="91" t="str">
        <f>IFERROR(VLOOKUP(M27,'Matrice Parties-2'!$A:$C,2,FALSE),"")</f>
        <v/>
      </c>
      <c r="O27" s="92" t="str">
        <f>IFERROR(VLOOKUP($A27,'Tableaux-2'!B:J,9,FALSE),"")</f>
        <v/>
      </c>
      <c r="P27" s="91" t="str">
        <f>IFERROR(VLOOKUP(O27,'Matrice Parties-2'!$A:$C,2,FALSE),"")</f>
        <v/>
      </c>
      <c r="Q27" s="31"/>
      <c r="R27" s="96" t="s">
        <v>280</v>
      </c>
    </row>
    <row r="28" spans="1:18" ht="23.25" x14ac:dyDescent="0.25">
      <c r="A28" t="str">
        <f t="shared" si="2"/>
        <v>16-B-7</v>
      </c>
      <c r="B28" s="84" t="str">
        <f t="shared" si="3"/>
        <v>B</v>
      </c>
      <c r="C28" s="85">
        <v>7</v>
      </c>
      <c r="D28" s="192" t="str">
        <f>IFERROR(VLOOKUP(A28,'Tableaux-2'!B:AD,3,FALSE),"")</f>
        <v/>
      </c>
      <c r="E28" s="93" t="str">
        <f>IFERROR(VLOOKUP($A28,'Tableaux-2'!B:J,4,FALSE),"")</f>
        <v/>
      </c>
      <c r="F28" s="90" t="str">
        <f>IFERROR(VLOOKUP(E28,'Matrice Parties-2'!$A:$C,2,FALSE),"")</f>
        <v/>
      </c>
      <c r="G28" s="93" t="str">
        <f>IFERROR(VLOOKUP($A28,'Tableaux-2'!B:J,5,FALSE),"")</f>
        <v/>
      </c>
      <c r="H28" s="90" t="str">
        <f>IFERROR(VLOOKUP(G28,'Matrice Parties-2'!$A:$C,2,FALSE),"")</f>
        <v/>
      </c>
      <c r="I28" s="93" t="str">
        <f>IFERROR(VLOOKUP($A28,'Tableaux-2'!B:J,6,FALSE),"")</f>
        <v/>
      </c>
      <c r="J28" s="90" t="str">
        <f>IFERROR(VLOOKUP(I28,'Matrice Parties-2'!$A:$C,2,FALSE),"")</f>
        <v/>
      </c>
      <c r="K28" s="92" t="str">
        <f>IFERROR(VLOOKUP($A28,'Tableaux-2'!B:J,7,FALSE),"")</f>
        <v/>
      </c>
      <c r="L28" s="91" t="str">
        <f>IFERROR(VLOOKUP(K28,'Matrice Parties-2'!$A:$C,2,FALSE),"")</f>
        <v/>
      </c>
      <c r="M28" s="92" t="str">
        <f>IFERROR(VLOOKUP($A28,'Tableaux-2'!B:J,8,FALSE),"")</f>
        <v/>
      </c>
      <c r="N28" s="91" t="str">
        <f>IFERROR(VLOOKUP(M28,'Matrice Parties-2'!$A:$C,2,FALSE),"")</f>
        <v/>
      </c>
      <c r="O28" s="92" t="str">
        <f>IFERROR(VLOOKUP($A28,'Tableaux-2'!B:J,9,FALSE),"")</f>
        <v/>
      </c>
      <c r="P28" s="91" t="str">
        <f>IFERROR(VLOOKUP(O28,'Matrice Parties-2'!$A:$C,2,FALSE),"")</f>
        <v/>
      </c>
      <c r="Q28" s="31"/>
      <c r="R28" s="96" t="s">
        <v>280</v>
      </c>
    </row>
    <row r="29" spans="1:18" ht="23.25" x14ac:dyDescent="0.25">
      <c r="A29" t="str">
        <f t="shared" si="2"/>
        <v>16-B-8</v>
      </c>
      <c r="B29" s="84" t="str">
        <f t="shared" si="3"/>
        <v>B</v>
      </c>
      <c r="C29" s="85">
        <v>8</v>
      </c>
      <c r="D29" s="192" t="str">
        <f>IFERROR(VLOOKUP(A29,'Tableaux-2'!B:AD,3,FALSE),"")</f>
        <v/>
      </c>
      <c r="E29" s="93" t="str">
        <f>IFERROR(VLOOKUP($A29,'Tableaux-2'!B:J,4,FALSE),"")</f>
        <v/>
      </c>
      <c r="F29" s="90" t="str">
        <f>IFERROR(VLOOKUP(E29,'Matrice Parties-2'!$A:$C,2,FALSE),"")</f>
        <v/>
      </c>
      <c r="G29" s="93" t="str">
        <f>IFERROR(VLOOKUP($A29,'Tableaux-2'!B:J,5,FALSE),"")</f>
        <v/>
      </c>
      <c r="H29" s="90" t="str">
        <f>IFERROR(VLOOKUP(G29,'Matrice Parties-2'!$A:$C,2,FALSE),"")</f>
        <v/>
      </c>
      <c r="I29" s="93" t="str">
        <f>IFERROR(VLOOKUP($A29,'Tableaux-2'!B:J,6,FALSE),"")</f>
        <v/>
      </c>
      <c r="J29" s="90" t="str">
        <f>IFERROR(VLOOKUP(I29,'Matrice Parties-2'!$A:$C,2,FALSE),"")</f>
        <v/>
      </c>
      <c r="K29" s="92" t="str">
        <f>IFERROR(VLOOKUP($A29,'Tableaux-2'!B:J,7,FALSE),"")</f>
        <v/>
      </c>
      <c r="L29" s="91" t="str">
        <f>IFERROR(VLOOKUP(K29,'Matrice Parties-2'!$A:$C,2,FALSE),"")</f>
        <v/>
      </c>
      <c r="M29" s="92" t="str">
        <f>IFERROR(VLOOKUP($A29,'Tableaux-2'!B:J,8,FALSE),"")</f>
        <v/>
      </c>
      <c r="N29" s="91" t="str">
        <f>IFERROR(VLOOKUP(M29,'Matrice Parties-2'!$A:$C,2,FALSE),"")</f>
        <v/>
      </c>
      <c r="O29" s="92" t="str">
        <f>IFERROR(VLOOKUP($A29,'Tableaux-2'!B:J,9,FALSE),"")</f>
        <v/>
      </c>
      <c r="P29" s="91" t="str">
        <f>IFERROR(VLOOKUP(O29,'Matrice Parties-2'!$A:$C,2,FALSE),"")</f>
        <v/>
      </c>
      <c r="Q29" s="31"/>
      <c r="R29" s="96" t="s">
        <v>280</v>
      </c>
    </row>
    <row r="30" spans="1:18" ht="23.25" x14ac:dyDescent="0.25">
      <c r="A30" t="str">
        <f t="shared" si="2"/>
        <v>16-B-9</v>
      </c>
      <c r="B30" s="84" t="str">
        <f t="shared" si="3"/>
        <v>B</v>
      </c>
      <c r="C30" s="85">
        <v>9</v>
      </c>
      <c r="D30" s="192" t="str">
        <f>IFERROR(VLOOKUP(A30,'Tableaux-2'!B:AD,3,FALSE),"")</f>
        <v/>
      </c>
      <c r="E30" s="93" t="str">
        <f>IFERROR(VLOOKUP($A30,'Tableaux-2'!B:J,4,FALSE),"")</f>
        <v/>
      </c>
      <c r="F30" s="90" t="str">
        <f>IFERROR(VLOOKUP(E30,'Matrice Parties-2'!$A:$C,2,FALSE),"")</f>
        <v/>
      </c>
      <c r="G30" s="93" t="str">
        <f>IFERROR(VLOOKUP($A30,'Tableaux-2'!B:J,5,FALSE),"")</f>
        <v/>
      </c>
      <c r="H30" s="90" t="str">
        <f>IFERROR(VLOOKUP(G30,'Matrice Parties-2'!$A:$C,2,FALSE),"")</f>
        <v/>
      </c>
      <c r="I30" s="93" t="str">
        <f>IFERROR(VLOOKUP($A30,'Tableaux-2'!B:J,6,FALSE),"")</f>
        <v/>
      </c>
      <c r="J30" s="90" t="str">
        <f>IFERROR(VLOOKUP(I30,'Matrice Parties-2'!$A:$C,2,FALSE),"")</f>
        <v/>
      </c>
      <c r="K30" s="92" t="str">
        <f>IFERROR(VLOOKUP($A30,'Tableaux-2'!B:J,7,FALSE),"")</f>
        <v/>
      </c>
      <c r="L30" s="91" t="str">
        <f>IFERROR(VLOOKUP(K30,'Matrice Parties-2'!$A:$C,2,FALSE),"")</f>
        <v/>
      </c>
      <c r="M30" s="92" t="str">
        <f>IFERROR(VLOOKUP($A30,'Tableaux-2'!B:J,8,FALSE),"")</f>
        <v/>
      </c>
      <c r="N30" s="91" t="str">
        <f>IFERROR(VLOOKUP(M30,'Matrice Parties-2'!$A:$C,2,FALSE),"")</f>
        <v/>
      </c>
      <c r="O30" s="92" t="str">
        <f>IFERROR(VLOOKUP($A30,'Tableaux-2'!B:J,9,FALSE),"")</f>
        <v/>
      </c>
      <c r="P30" s="91" t="str">
        <f>IFERROR(VLOOKUP(O30,'Matrice Parties-2'!$A:$C,2,FALSE),"")</f>
        <v/>
      </c>
      <c r="Q30" s="31"/>
      <c r="R30" s="96" t="s">
        <v>280</v>
      </c>
    </row>
    <row r="31" spans="1:18" ht="23.25" x14ac:dyDescent="0.25">
      <c r="A31" t="str">
        <f t="shared" si="2"/>
        <v>16-B-10</v>
      </c>
      <c r="B31" s="84" t="str">
        <f t="shared" si="3"/>
        <v>B</v>
      </c>
      <c r="C31" s="85">
        <v>10</v>
      </c>
      <c r="D31" s="192" t="str">
        <f>IFERROR(VLOOKUP(A31,'Tableaux-2'!B:AD,3,FALSE),"")</f>
        <v/>
      </c>
      <c r="E31" s="93" t="str">
        <f>IFERROR(VLOOKUP($A31,'Tableaux-2'!B:J,4,FALSE),"")</f>
        <v/>
      </c>
      <c r="F31" s="90" t="str">
        <f>IFERROR(VLOOKUP(E31,'Matrice Parties-2'!$A:$C,2,FALSE),"")</f>
        <v/>
      </c>
      <c r="G31" s="93" t="str">
        <f>IFERROR(VLOOKUP($A31,'Tableaux-2'!B:J,5,FALSE),"")</f>
        <v/>
      </c>
      <c r="H31" s="90" t="str">
        <f>IFERROR(VLOOKUP(G31,'Matrice Parties-2'!$A:$C,2,FALSE),"")</f>
        <v/>
      </c>
      <c r="I31" s="93" t="str">
        <f>IFERROR(VLOOKUP($A31,'Tableaux-2'!B:J,6,FALSE),"")</f>
        <v/>
      </c>
      <c r="J31" s="90" t="str">
        <f>IFERROR(VLOOKUP(I31,'Matrice Parties-2'!$A:$C,2,FALSE),"")</f>
        <v/>
      </c>
      <c r="K31" s="92" t="str">
        <f>IFERROR(VLOOKUP($A31,'Tableaux-2'!B:J,7,FALSE),"")</f>
        <v/>
      </c>
      <c r="L31" s="91" t="str">
        <f>IFERROR(VLOOKUP(K31,'Matrice Parties-2'!$A:$C,2,FALSE),"")</f>
        <v/>
      </c>
      <c r="M31" s="92" t="str">
        <f>IFERROR(VLOOKUP($A31,'Tableaux-2'!B:J,8,FALSE),"")</f>
        <v/>
      </c>
      <c r="N31" s="91" t="str">
        <f>IFERROR(VLOOKUP(M31,'Matrice Parties-2'!$A:$C,2,FALSE),"")</f>
        <v/>
      </c>
      <c r="O31" s="92" t="str">
        <f>IFERROR(VLOOKUP($A31,'Tableaux-2'!B:J,9,FALSE),"")</f>
        <v/>
      </c>
      <c r="P31" s="91" t="str">
        <f>IFERROR(VLOOKUP(O31,'Matrice Parties-2'!$A:$C,2,FALSE),"")</f>
        <v/>
      </c>
      <c r="Q31" s="31"/>
      <c r="R31" s="96" t="s">
        <v>280</v>
      </c>
    </row>
    <row r="32" spans="1:18" ht="23.25" x14ac:dyDescent="0.25">
      <c r="A32" t="str">
        <f t="shared" si="2"/>
        <v>16-B-11</v>
      </c>
      <c r="B32" s="84" t="str">
        <f t="shared" si="3"/>
        <v>B</v>
      </c>
      <c r="C32" s="85">
        <v>11</v>
      </c>
      <c r="D32" s="192" t="str">
        <f>IFERROR(VLOOKUP(A32,'Tableaux-2'!B:AD,3,FALSE),"")</f>
        <v/>
      </c>
      <c r="E32" s="93" t="str">
        <f>IFERROR(VLOOKUP($A32,'Tableaux-2'!B:J,4,FALSE),"")</f>
        <v/>
      </c>
      <c r="F32" s="90" t="str">
        <f>IFERROR(VLOOKUP(E32,'Matrice Parties-2'!$A:$C,2,FALSE),"")</f>
        <v/>
      </c>
      <c r="G32" s="93" t="str">
        <f>IFERROR(VLOOKUP($A32,'Tableaux-2'!B:J,5,FALSE),"")</f>
        <v/>
      </c>
      <c r="H32" s="90" t="str">
        <f>IFERROR(VLOOKUP(G32,'Matrice Parties-2'!$A:$C,2,FALSE),"")</f>
        <v/>
      </c>
      <c r="I32" s="93" t="str">
        <f>IFERROR(VLOOKUP($A32,'Tableaux-2'!B:J,6,FALSE),"")</f>
        <v/>
      </c>
      <c r="J32" s="90" t="str">
        <f>IFERROR(VLOOKUP(I32,'Matrice Parties-2'!$A:$C,2,FALSE),"")</f>
        <v/>
      </c>
      <c r="K32" s="92" t="str">
        <f>IFERROR(VLOOKUP($A32,'Tableaux-2'!B:J,7,FALSE),"")</f>
        <v/>
      </c>
      <c r="L32" s="91" t="str">
        <f>IFERROR(VLOOKUP(K32,'Matrice Parties-2'!$A:$C,2,FALSE),"")</f>
        <v/>
      </c>
      <c r="M32" s="92" t="str">
        <f>IFERROR(VLOOKUP($A32,'Tableaux-2'!B:J,8,FALSE),"")</f>
        <v/>
      </c>
      <c r="N32" s="91" t="str">
        <f>IFERROR(VLOOKUP(M32,'Matrice Parties-2'!$A:$C,2,FALSE),"")</f>
        <v/>
      </c>
      <c r="O32" s="92" t="str">
        <f>IFERROR(VLOOKUP($A32,'Tableaux-2'!B:J,9,FALSE),"")</f>
        <v/>
      </c>
      <c r="P32" s="91" t="str">
        <f>IFERROR(VLOOKUP(O32,'Matrice Parties-2'!$A:$C,2,FALSE),"")</f>
        <v/>
      </c>
      <c r="Q32" s="31"/>
      <c r="R32" s="96" t="s">
        <v>280</v>
      </c>
    </row>
    <row r="33" spans="1:18" ht="23.25" x14ac:dyDescent="0.25">
      <c r="A33" t="str">
        <f t="shared" si="2"/>
        <v>16-B-12</v>
      </c>
      <c r="B33" s="84" t="str">
        <f t="shared" si="3"/>
        <v>B</v>
      </c>
      <c r="C33" s="85">
        <v>12</v>
      </c>
      <c r="D33" s="192" t="str">
        <f>IFERROR(VLOOKUP(A33,'Tableaux-2'!B:AD,3,FALSE),"")</f>
        <v/>
      </c>
      <c r="E33" s="93" t="str">
        <f>IFERROR(VLOOKUP($A33,'Tableaux-2'!B:J,4,FALSE),"")</f>
        <v/>
      </c>
      <c r="F33" s="90" t="str">
        <f>IFERROR(VLOOKUP(E33,'Matrice Parties-2'!$A:$C,2,FALSE),"")</f>
        <v/>
      </c>
      <c r="G33" s="93" t="str">
        <f>IFERROR(VLOOKUP($A33,'Tableaux-2'!B:J,5,FALSE),"")</f>
        <v/>
      </c>
      <c r="H33" s="90" t="str">
        <f>IFERROR(VLOOKUP(G33,'Matrice Parties-2'!$A:$C,2,FALSE),"")</f>
        <v/>
      </c>
      <c r="I33" s="93" t="str">
        <f>IFERROR(VLOOKUP($A33,'Tableaux-2'!B:J,6,FALSE),"")</f>
        <v/>
      </c>
      <c r="J33" s="90" t="str">
        <f>IFERROR(VLOOKUP(I33,'Matrice Parties-2'!$A:$C,2,FALSE),"")</f>
        <v/>
      </c>
      <c r="K33" s="92" t="str">
        <f>IFERROR(VLOOKUP($A33,'Tableaux-2'!B:J,7,FALSE),"")</f>
        <v/>
      </c>
      <c r="L33" s="91" t="str">
        <f>IFERROR(VLOOKUP(K33,'Matrice Parties-2'!$A:$C,2,FALSE),"")</f>
        <v/>
      </c>
      <c r="M33" s="92" t="str">
        <f>IFERROR(VLOOKUP($A33,'Tableaux-2'!B:J,8,FALSE),"")</f>
        <v/>
      </c>
      <c r="N33" s="91" t="str">
        <f>IFERROR(VLOOKUP(M33,'Matrice Parties-2'!$A:$C,2,FALSE),"")</f>
        <v/>
      </c>
      <c r="O33" s="92" t="str">
        <f>IFERROR(VLOOKUP($A33,'Tableaux-2'!B:J,9,FALSE),"")</f>
        <v/>
      </c>
      <c r="P33" s="91" t="str">
        <f>IFERROR(VLOOKUP(O33,'Matrice Parties-2'!$A:$C,2,FALSE),"")</f>
        <v/>
      </c>
      <c r="Q33" s="31"/>
      <c r="R33" s="96" t="s">
        <v>280</v>
      </c>
    </row>
    <row r="34" spans="1:18" ht="23.25" x14ac:dyDescent="0.25">
      <c r="A34" t="str">
        <f t="shared" si="2"/>
        <v>16-B-13</v>
      </c>
      <c r="B34" s="84" t="str">
        <f t="shared" si="3"/>
        <v>B</v>
      </c>
      <c r="C34" s="85">
        <v>13</v>
      </c>
      <c r="D34" s="192" t="str">
        <f>IFERROR(VLOOKUP(A34,'Tableaux-2'!B:AD,3,FALSE),"")</f>
        <v/>
      </c>
      <c r="E34" s="93" t="str">
        <f>IFERROR(VLOOKUP($A34,'Tableaux-2'!B:J,4,FALSE),"")</f>
        <v/>
      </c>
      <c r="F34" s="90" t="str">
        <f>IFERROR(VLOOKUP(E34,'Matrice Parties-2'!$A:$C,2,FALSE),"")</f>
        <v/>
      </c>
      <c r="G34" s="93" t="str">
        <f>IFERROR(VLOOKUP($A34,'Tableaux-2'!B:J,5,FALSE),"")</f>
        <v/>
      </c>
      <c r="H34" s="90" t="str">
        <f>IFERROR(VLOOKUP(G34,'Matrice Parties-2'!$A:$C,2,FALSE),"")</f>
        <v/>
      </c>
      <c r="I34" s="93" t="str">
        <f>IFERROR(VLOOKUP($A34,'Tableaux-2'!B:J,6,FALSE),"")</f>
        <v/>
      </c>
      <c r="J34" s="90" t="str">
        <f>IFERROR(VLOOKUP(I34,'Matrice Parties-2'!$A:$C,2,FALSE),"")</f>
        <v/>
      </c>
      <c r="K34" s="92" t="str">
        <f>IFERROR(VLOOKUP($A34,'Tableaux-2'!B:J,7,FALSE),"")</f>
        <v/>
      </c>
      <c r="L34" s="91" t="str">
        <f>IFERROR(VLOOKUP(K34,'Matrice Parties-2'!$A:$C,2,FALSE),"")</f>
        <v/>
      </c>
      <c r="M34" s="92" t="str">
        <f>IFERROR(VLOOKUP($A34,'Tableaux-2'!B:J,8,FALSE),"")</f>
        <v/>
      </c>
      <c r="N34" s="91" t="str">
        <f>IFERROR(VLOOKUP(M34,'Matrice Parties-2'!$A:$C,2,FALSE),"")</f>
        <v/>
      </c>
      <c r="O34" s="92" t="str">
        <f>IFERROR(VLOOKUP($A34,'Tableaux-2'!B:J,9,FALSE),"")</f>
        <v/>
      </c>
      <c r="P34" s="91" t="str">
        <f>IFERROR(VLOOKUP(O34,'Matrice Parties-2'!$A:$C,2,FALSE),"")</f>
        <v/>
      </c>
      <c r="Q34" s="31"/>
      <c r="R34" s="96" t="s">
        <v>280</v>
      </c>
    </row>
    <row r="35" spans="1:18" ht="23.25" x14ac:dyDescent="0.25">
      <c r="A35" t="str">
        <f t="shared" si="2"/>
        <v>16-B-14</v>
      </c>
      <c r="B35" s="84" t="str">
        <f t="shared" si="3"/>
        <v>B</v>
      </c>
      <c r="C35" s="85">
        <v>14</v>
      </c>
      <c r="D35" s="192" t="str">
        <f>IFERROR(VLOOKUP(A35,'Tableaux-2'!B:AD,3,FALSE),"")</f>
        <v/>
      </c>
      <c r="E35" s="93" t="str">
        <f>IFERROR(VLOOKUP($A35,'Tableaux-2'!B:J,4,FALSE),"")</f>
        <v/>
      </c>
      <c r="F35" s="90" t="str">
        <f>IFERROR(VLOOKUP(E35,'Matrice Parties-2'!$A:$C,2,FALSE),"")</f>
        <v/>
      </c>
      <c r="G35" s="93" t="str">
        <f>IFERROR(VLOOKUP($A35,'Tableaux-2'!B:J,5,FALSE),"")</f>
        <v/>
      </c>
      <c r="H35" s="90" t="str">
        <f>IFERROR(VLOOKUP(G35,'Matrice Parties-2'!$A:$C,2,FALSE),"")</f>
        <v/>
      </c>
      <c r="I35" s="93" t="str">
        <f>IFERROR(VLOOKUP($A35,'Tableaux-2'!B:J,6,FALSE),"")</f>
        <v/>
      </c>
      <c r="J35" s="90" t="str">
        <f>IFERROR(VLOOKUP(I35,'Matrice Parties-2'!$A:$C,2,FALSE),"")</f>
        <v/>
      </c>
      <c r="K35" s="92" t="str">
        <f>IFERROR(VLOOKUP($A35,'Tableaux-2'!B:J,7,FALSE),"")</f>
        <v/>
      </c>
      <c r="L35" s="91" t="str">
        <f>IFERROR(VLOOKUP(K35,'Matrice Parties-2'!$A:$C,2,FALSE),"")</f>
        <v/>
      </c>
      <c r="M35" s="92" t="str">
        <f>IFERROR(VLOOKUP($A35,'Tableaux-2'!B:J,8,FALSE),"")</f>
        <v/>
      </c>
      <c r="N35" s="91" t="str">
        <f>IFERROR(VLOOKUP(M35,'Matrice Parties-2'!$A:$C,2,FALSE),"")</f>
        <v/>
      </c>
      <c r="O35" s="92" t="str">
        <f>IFERROR(VLOOKUP($A35,'Tableaux-2'!B:J,9,FALSE),"")</f>
        <v/>
      </c>
      <c r="P35" s="91" t="str">
        <f>IFERROR(VLOOKUP(O35,'Matrice Parties-2'!$A:$C,2,FALSE),"")</f>
        <v/>
      </c>
      <c r="R35" s="96" t="s">
        <v>280</v>
      </c>
    </row>
    <row r="36" spans="1:18" ht="23.25" x14ac:dyDescent="0.25">
      <c r="B36" s="84"/>
      <c r="C36" s="85"/>
      <c r="D36" s="19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R36" s="96"/>
    </row>
    <row r="37" spans="1:18" ht="36" x14ac:dyDescent="0.25">
      <c r="A37" s="49">
        <f>'Matrice Parties-3'!T2</f>
        <v>16</v>
      </c>
      <c r="B37" s="84"/>
      <c r="C37" s="85"/>
      <c r="D37" s="19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R37" s="96"/>
    </row>
    <row r="38" spans="1:18" ht="36" x14ac:dyDescent="0.25">
      <c r="B38" s="67" t="str">
        <f>IF($B$2="","",IF($B$2="A","C"))</f>
        <v>C</v>
      </c>
      <c r="F38" s="250" t="str">
        <f>IF(B38="","",IFERROR(VLOOKUP($A$37,'Tableaux-3'!$B:$C,2,FALSE),""))</f>
        <v>16 JOUEURS - 8 DOUBLETTES</v>
      </c>
      <c r="G38" s="250"/>
      <c r="H38" s="250"/>
      <c r="I38" s="250"/>
      <c r="J38" s="250"/>
      <c r="K38" s="250"/>
      <c r="L38" s="250"/>
      <c r="M38" s="250"/>
      <c r="N38" s="250"/>
      <c r="O38" s="250"/>
      <c r="P38" s="250"/>
    </row>
    <row r="39" spans="1:18" ht="23.25" x14ac:dyDescent="0.35">
      <c r="B39" s="65" t="s">
        <v>158</v>
      </c>
      <c r="C39" s="94" t="s">
        <v>148</v>
      </c>
      <c r="D39" s="194" t="s">
        <v>158</v>
      </c>
      <c r="E39" s="83"/>
      <c r="F39" s="249" t="s">
        <v>149</v>
      </c>
      <c r="G39" s="249"/>
      <c r="H39" s="249"/>
      <c r="I39" s="249"/>
      <c r="J39" s="249"/>
      <c r="K39" s="249" t="s">
        <v>150</v>
      </c>
      <c r="L39" s="249"/>
      <c r="M39" s="249"/>
      <c r="N39" s="249"/>
      <c r="O39" s="249"/>
      <c r="P39" s="249"/>
    </row>
    <row r="40" spans="1:18" ht="23.25" x14ac:dyDescent="0.25">
      <c r="A40" t="str">
        <f>$A$37&amp;"-"&amp;B40&amp;"-"&amp;C40</f>
        <v>16-C-1</v>
      </c>
      <c r="B40" s="60" t="str">
        <f>$B$38</f>
        <v>C</v>
      </c>
      <c r="C40" s="85">
        <v>1</v>
      </c>
      <c r="D40" s="192" t="str">
        <f>IFERROR(VLOOKUP(A40,'Tableaux-3'!B:AD,3,FALSE),"")</f>
        <v>C</v>
      </c>
      <c r="E40" s="93">
        <f>IFERROR(VLOOKUP($A40,'Tableaux-3'!B:J,4,FALSE),"")</f>
        <v>4</v>
      </c>
      <c r="F40" s="90" t="str">
        <f>IFERROR(VLOOKUP(E40,'Matrice Parties-3'!$A:$C,2,FALSE),"")</f>
        <v>ARNEAUD Jean-Guy</v>
      </c>
      <c r="G40" s="93">
        <f>IFERROR(VLOOKUP($A40,'Tableaux-3'!B:J,5,FALSE),"")</f>
        <v>8</v>
      </c>
      <c r="H40" s="90" t="str">
        <f>IFERROR(VLOOKUP(G40,'Matrice Parties-3'!$A:$C,2,FALSE),"")</f>
        <v>FAVREAU Gérard</v>
      </c>
      <c r="I40" s="93">
        <f>IFERROR(VLOOKUP($A40,'Tableaux-3'!B:J,6,FALSE),"")</f>
        <v>0</v>
      </c>
      <c r="J40" s="90" t="str">
        <f>IFERROR(VLOOKUP(I40,'Matrice Parties-3'!$A:$C,2,FALSE),"")</f>
        <v/>
      </c>
      <c r="K40" s="92">
        <f>IFERROR(VLOOKUP($A40,'Tableaux-3'!B:J,7,FALSE),"")</f>
        <v>12</v>
      </c>
      <c r="L40" s="91" t="str">
        <f>IFERROR(VLOOKUP(K40,'Matrice Parties-3'!$A:$C,2,FALSE),"")</f>
        <v>LE GAC Pascal</v>
      </c>
      <c r="M40" s="92">
        <f>IFERROR(VLOOKUP($A40,'Tableaux-3'!B:J,8,FALSE),"")</f>
        <v>13</v>
      </c>
      <c r="N40" s="91" t="str">
        <f>IFERROR(VLOOKUP(M40,'Matrice Parties-3'!$A:$C,2,FALSE),"")</f>
        <v>BEAUGET Jean-Jacques</v>
      </c>
      <c r="O40" s="92">
        <f>IFERROR(VLOOKUP($A40,'Tableaux-3'!B:J,9,FALSE),"")</f>
        <v>0</v>
      </c>
      <c r="P40" s="91" t="str">
        <f>IFERROR(VLOOKUP(O40,'Matrice Parties-3'!$A:$C,2,FALSE),"")</f>
        <v/>
      </c>
      <c r="R40" s="96" t="s">
        <v>280</v>
      </c>
    </row>
    <row r="41" spans="1:18" ht="23.25" x14ac:dyDescent="0.25">
      <c r="A41" t="str">
        <f t="shared" ref="A41:A53" si="4">$A$37&amp;"-"&amp;B41&amp;"-"&amp;C41</f>
        <v>16-C-2</v>
      </c>
      <c r="B41" s="60" t="str">
        <f t="shared" ref="B41:B53" si="5">$B$38</f>
        <v>C</v>
      </c>
      <c r="C41" s="85">
        <v>2</v>
      </c>
      <c r="D41" s="192" t="str">
        <f>IFERROR(VLOOKUP(A41,'Tableaux-3'!B:AD,3,FALSE),"")</f>
        <v>C</v>
      </c>
      <c r="E41" s="93">
        <f>IFERROR(VLOOKUP($A41,'Tableaux-3'!B:J,4,FALSE),"")</f>
        <v>3</v>
      </c>
      <c r="F41" s="90" t="str">
        <f>IFERROR(VLOOKUP(E41,'Matrice Parties-3'!$A:$C,2,FALSE),"")</f>
        <v>LAIDET DANIELLE</v>
      </c>
      <c r="G41" s="93">
        <f>IFERROR(VLOOKUP($A41,'Tableaux-3'!B:J,5,FALSE),"")</f>
        <v>7</v>
      </c>
      <c r="H41" s="90" t="str">
        <f>IFERROR(VLOOKUP(G41,'Matrice Parties-3'!$A:$C,2,FALSE),"")</f>
        <v>HERPIN Franck</v>
      </c>
      <c r="I41" s="93">
        <f>IFERROR(VLOOKUP($A41,'Tableaux-3'!B:J,6,FALSE),"")</f>
        <v>0</v>
      </c>
      <c r="J41" s="90" t="str">
        <f>IFERROR(VLOOKUP(I41,'Matrice Parties-3'!$A:$C,2,FALSE),"")</f>
        <v/>
      </c>
      <c r="K41" s="92">
        <f>IFERROR(VLOOKUP($A41,'Tableaux-3'!B:J,7,FALSE),"")</f>
        <v>9</v>
      </c>
      <c r="L41" s="91" t="str">
        <f>IFERROR(VLOOKUP(K41,'Matrice Parties-3'!$A:$C,2,FALSE),"")</f>
        <v>MARTINEAU Gérard</v>
      </c>
      <c r="M41" s="92">
        <f>IFERROR(VLOOKUP($A41,'Tableaux-3'!B:J,8,FALSE),"")</f>
        <v>14</v>
      </c>
      <c r="N41" s="91" t="str">
        <f>IFERROR(VLOOKUP(M41,'Matrice Parties-3'!$A:$C,2,FALSE),"")</f>
        <v>CHEVILLON Rolland</v>
      </c>
      <c r="O41" s="92">
        <f>IFERROR(VLOOKUP($A41,'Tableaux-3'!B:J,9,FALSE),"")</f>
        <v>0</v>
      </c>
      <c r="P41" s="91" t="str">
        <f>IFERROR(VLOOKUP(O41,'Matrice Parties-3'!$A:$C,2,FALSE),"")</f>
        <v/>
      </c>
      <c r="R41" s="96" t="s">
        <v>280</v>
      </c>
    </row>
    <row r="42" spans="1:18" ht="23.25" x14ac:dyDescent="0.25">
      <c r="A42" t="str">
        <f t="shared" si="4"/>
        <v>16-C-3</v>
      </c>
      <c r="B42" s="60" t="str">
        <f t="shared" si="5"/>
        <v>C</v>
      </c>
      <c r="C42" s="85">
        <v>3</v>
      </c>
      <c r="D42" s="192" t="str">
        <f>IFERROR(VLOOKUP(A42,'Tableaux-3'!B:AD,3,FALSE),"")</f>
        <v>C</v>
      </c>
      <c r="E42" s="93">
        <f>IFERROR(VLOOKUP($A42,'Tableaux-3'!B:J,4,FALSE),"")</f>
        <v>2</v>
      </c>
      <c r="F42" s="90" t="str">
        <f>IFERROR(VLOOKUP(E42,'Matrice Parties-3'!$A:$C,2,FALSE),"")</f>
        <v>LOPES-COELHO Fernando</v>
      </c>
      <c r="G42" s="93">
        <f>IFERROR(VLOOKUP($A42,'Tableaux-3'!B:J,5,FALSE),"")</f>
        <v>5</v>
      </c>
      <c r="H42" s="90" t="str">
        <f>IFERROR(VLOOKUP(G42,'Matrice Parties-3'!$A:$C,2,FALSE),"")</f>
        <v>RAMBAUD DANIEL</v>
      </c>
      <c r="I42" s="93">
        <f>IFERROR(VLOOKUP($A42,'Tableaux-3'!B:J,6,FALSE),"")</f>
        <v>0</v>
      </c>
      <c r="J42" s="90" t="str">
        <f>IFERROR(VLOOKUP(I42,'Matrice Parties-3'!$A:$C,2,FALSE),"")</f>
        <v/>
      </c>
      <c r="K42" s="92">
        <f>IFERROR(VLOOKUP($A42,'Tableaux-3'!B:J,7,FALSE),"")</f>
        <v>11</v>
      </c>
      <c r="L42" s="91" t="str">
        <f>IFERROR(VLOOKUP(K42,'Matrice Parties-3'!$A:$C,2,FALSE),"")</f>
        <v>MORINEAU Marie</v>
      </c>
      <c r="M42" s="92">
        <f>IFERROR(VLOOKUP($A42,'Tableaux-3'!B:J,8,FALSE),"")</f>
        <v>16</v>
      </c>
      <c r="N42" s="91" t="str">
        <f>IFERROR(VLOOKUP(M42,'Matrice Parties-3'!$A:$C,2,FALSE),"")</f>
        <v>DATTILESI FERNAND</v>
      </c>
      <c r="O42" s="92">
        <f>IFERROR(VLOOKUP($A42,'Tableaux-3'!B:J,9,FALSE),"")</f>
        <v>0</v>
      </c>
      <c r="P42" s="91" t="str">
        <f>IFERROR(VLOOKUP(O42,'Matrice Parties-3'!$A:$C,2,FALSE),"")</f>
        <v/>
      </c>
      <c r="R42" s="96" t="s">
        <v>280</v>
      </c>
    </row>
    <row r="43" spans="1:18" ht="23.25" x14ac:dyDescent="0.25">
      <c r="A43" t="str">
        <f t="shared" si="4"/>
        <v>16-C-4</v>
      </c>
      <c r="B43" s="60" t="str">
        <f t="shared" si="5"/>
        <v>C</v>
      </c>
      <c r="C43" s="85">
        <v>4</v>
      </c>
      <c r="D43" s="192" t="str">
        <f>IFERROR(VLOOKUP(A43,'Tableaux-3'!B:AD,3,FALSE),"")</f>
        <v>C</v>
      </c>
      <c r="E43" s="93">
        <f>IFERROR(VLOOKUP($A43,'Tableaux-3'!B:J,4,FALSE),"")</f>
        <v>1</v>
      </c>
      <c r="F43" s="90" t="str">
        <f>IFERROR(VLOOKUP(E43,'Matrice Parties-3'!$A:$C,2,FALSE),"")</f>
        <v>GABARD DENIS</v>
      </c>
      <c r="G43" s="93">
        <f>IFERROR(VLOOKUP($A43,'Tableaux-3'!B:J,5,FALSE),"")</f>
        <v>10</v>
      </c>
      <c r="H43" s="90" t="str">
        <f>IFERROR(VLOOKUP(G43,'Matrice Parties-3'!$A:$C,2,FALSE),"")</f>
        <v>FIAND Claudie</v>
      </c>
      <c r="I43" s="93">
        <f>IFERROR(VLOOKUP($A43,'Tableaux-3'!B:J,6,FALSE),"")</f>
        <v>0</v>
      </c>
      <c r="J43" s="90" t="str">
        <f>IFERROR(VLOOKUP(I43,'Matrice Parties-3'!$A:$C,2,FALSE),"")</f>
        <v/>
      </c>
      <c r="K43" s="92">
        <f>IFERROR(VLOOKUP($A43,'Tableaux-3'!B:J,7,FALSE),"")</f>
        <v>6</v>
      </c>
      <c r="L43" s="91" t="str">
        <f>IFERROR(VLOOKUP(K43,'Matrice Parties-3'!$A:$C,2,FALSE),"")</f>
        <v>RUCHAUD Michel</v>
      </c>
      <c r="M43" s="92">
        <f>IFERROR(VLOOKUP($A43,'Tableaux-3'!B:J,8,FALSE),"")</f>
        <v>15</v>
      </c>
      <c r="N43" s="91" t="str">
        <f>IFERROR(VLOOKUP(M43,'Matrice Parties-3'!$A:$C,2,FALSE),"")</f>
        <v>ETIENNE Daniel</v>
      </c>
      <c r="O43" s="92">
        <f>IFERROR(VLOOKUP($A43,'Tableaux-3'!B:J,9,FALSE),"")</f>
        <v>0</v>
      </c>
      <c r="P43" s="91" t="str">
        <f>IFERROR(VLOOKUP(O43,'Matrice Parties-3'!$A:$C,2,FALSE),"")</f>
        <v/>
      </c>
      <c r="R43" s="96" t="s">
        <v>280</v>
      </c>
    </row>
    <row r="44" spans="1:18" ht="23.25" x14ac:dyDescent="0.25">
      <c r="A44" t="str">
        <f t="shared" si="4"/>
        <v>16-C-5</v>
      </c>
      <c r="B44" s="60" t="str">
        <f t="shared" si="5"/>
        <v>C</v>
      </c>
      <c r="C44" s="85">
        <v>5</v>
      </c>
      <c r="D44" s="192" t="str">
        <f>IFERROR(VLOOKUP(A44,'Tableaux-3'!B:AD,3,FALSE),"")</f>
        <v/>
      </c>
      <c r="E44" s="93" t="str">
        <f>IFERROR(VLOOKUP($A44,'Tableaux-3'!B:J,4,FALSE),"")</f>
        <v/>
      </c>
      <c r="F44" s="90" t="str">
        <f>IFERROR(VLOOKUP(E44,'Matrice Parties-3'!$A:$C,2,FALSE),"")</f>
        <v/>
      </c>
      <c r="G44" s="93" t="str">
        <f>IFERROR(VLOOKUP($A44,'Tableaux-3'!B:J,5,FALSE),"")</f>
        <v/>
      </c>
      <c r="H44" s="90" t="str">
        <f>IFERROR(VLOOKUP(G44,'Matrice Parties-3'!$A:$C,2,FALSE),"")</f>
        <v/>
      </c>
      <c r="I44" s="93" t="str">
        <f>IFERROR(VLOOKUP($A44,'Tableaux-3'!B:J,6,FALSE),"")</f>
        <v/>
      </c>
      <c r="J44" s="90" t="str">
        <f>IFERROR(VLOOKUP(I44,'Matrice Parties-3'!$A:$C,2,FALSE),"")</f>
        <v/>
      </c>
      <c r="K44" s="92" t="str">
        <f>IFERROR(VLOOKUP($A44,'Tableaux-3'!B:J,7,FALSE),"")</f>
        <v/>
      </c>
      <c r="L44" s="91" t="str">
        <f>IFERROR(VLOOKUP(K44,'Matrice Parties-3'!$A:$C,2,FALSE),"")</f>
        <v/>
      </c>
      <c r="M44" s="92" t="str">
        <f>IFERROR(VLOOKUP($A44,'Tableaux-3'!B:J,8,FALSE),"")</f>
        <v/>
      </c>
      <c r="N44" s="91" t="str">
        <f>IFERROR(VLOOKUP(M44,'Matrice Parties-3'!$A:$C,2,FALSE),"")</f>
        <v/>
      </c>
      <c r="O44" s="92" t="str">
        <f>IFERROR(VLOOKUP($A44,'Tableaux-3'!B:J,9,FALSE),"")</f>
        <v/>
      </c>
      <c r="P44" s="91" t="str">
        <f>IFERROR(VLOOKUP(O44,'Matrice Parties-3'!$A:$C,2,FALSE),"")</f>
        <v/>
      </c>
      <c r="R44" s="96" t="s">
        <v>280</v>
      </c>
    </row>
    <row r="45" spans="1:18" ht="23.25" x14ac:dyDescent="0.25">
      <c r="A45" t="str">
        <f t="shared" si="4"/>
        <v>16-C-6</v>
      </c>
      <c r="B45" s="60" t="str">
        <f t="shared" si="5"/>
        <v>C</v>
      </c>
      <c r="C45" s="85">
        <v>6</v>
      </c>
      <c r="D45" s="192" t="str">
        <f>IFERROR(VLOOKUP(A45,'Tableaux-3'!B:AD,3,FALSE),"")</f>
        <v/>
      </c>
      <c r="E45" s="93" t="str">
        <f>IFERROR(VLOOKUP($A45,'Tableaux-3'!B:J,4,FALSE),"")</f>
        <v/>
      </c>
      <c r="F45" s="90" t="str">
        <f>IFERROR(VLOOKUP(E45,'Matrice Parties-3'!$A:$C,2,FALSE),"")</f>
        <v/>
      </c>
      <c r="G45" s="93" t="str">
        <f>IFERROR(VLOOKUP($A45,'Tableaux-3'!B:J,5,FALSE),"")</f>
        <v/>
      </c>
      <c r="H45" s="90" t="str">
        <f>IFERROR(VLOOKUP(G45,'Matrice Parties-3'!$A:$C,2,FALSE),"")</f>
        <v/>
      </c>
      <c r="I45" s="93" t="str">
        <f>IFERROR(VLOOKUP($A45,'Tableaux-3'!B:J,6,FALSE),"")</f>
        <v/>
      </c>
      <c r="J45" s="90" t="str">
        <f>IFERROR(VLOOKUP(I45,'Matrice Parties-3'!$A:$C,2,FALSE),"")</f>
        <v/>
      </c>
      <c r="K45" s="92" t="str">
        <f>IFERROR(VLOOKUP($A45,'Tableaux-3'!B:J,7,FALSE),"")</f>
        <v/>
      </c>
      <c r="L45" s="91" t="str">
        <f>IFERROR(VLOOKUP(K45,'Matrice Parties-3'!$A:$C,2,FALSE),"")</f>
        <v/>
      </c>
      <c r="M45" s="92" t="str">
        <f>IFERROR(VLOOKUP($A45,'Tableaux-3'!B:J,8,FALSE),"")</f>
        <v/>
      </c>
      <c r="N45" s="91" t="str">
        <f>IFERROR(VLOOKUP(M45,'Matrice Parties-3'!$A:$C,2,FALSE),"")</f>
        <v/>
      </c>
      <c r="O45" s="92" t="str">
        <f>IFERROR(VLOOKUP($A45,'Tableaux-3'!B:J,9,FALSE),"")</f>
        <v/>
      </c>
      <c r="P45" s="91" t="str">
        <f>IFERROR(VLOOKUP(O45,'Matrice Parties-3'!$A:$C,2,FALSE),"")</f>
        <v/>
      </c>
      <c r="R45" s="96" t="s">
        <v>280</v>
      </c>
    </row>
    <row r="46" spans="1:18" ht="23.25" x14ac:dyDescent="0.25">
      <c r="A46" t="str">
        <f t="shared" si="4"/>
        <v>16-C-7</v>
      </c>
      <c r="B46" s="60" t="str">
        <f t="shared" si="5"/>
        <v>C</v>
      </c>
      <c r="C46" s="85">
        <v>7</v>
      </c>
      <c r="D46" s="192" t="str">
        <f>IFERROR(VLOOKUP(A46,'Tableaux-3'!B:AD,3,FALSE),"")</f>
        <v/>
      </c>
      <c r="E46" s="93" t="str">
        <f>IFERROR(VLOOKUP($A46,'Tableaux-3'!B:J,4,FALSE),"")</f>
        <v/>
      </c>
      <c r="F46" s="90" t="str">
        <f>IFERROR(VLOOKUP(E46,'Matrice Parties-3'!$A:$C,2,FALSE),"")</f>
        <v/>
      </c>
      <c r="G46" s="93" t="str">
        <f>IFERROR(VLOOKUP($A46,'Tableaux-3'!B:J,5,FALSE),"")</f>
        <v/>
      </c>
      <c r="H46" s="90" t="str">
        <f>IFERROR(VLOOKUP(G46,'Matrice Parties-3'!$A:$C,2,FALSE),"")</f>
        <v/>
      </c>
      <c r="I46" s="93" t="str">
        <f>IFERROR(VLOOKUP($A46,'Tableaux-3'!B:J,6,FALSE),"")</f>
        <v/>
      </c>
      <c r="J46" s="90" t="str">
        <f>IFERROR(VLOOKUP(I46,'Matrice Parties-3'!$A:$C,2,FALSE),"")</f>
        <v/>
      </c>
      <c r="K46" s="92" t="str">
        <f>IFERROR(VLOOKUP($A46,'Tableaux-3'!B:J,7,FALSE),"")</f>
        <v/>
      </c>
      <c r="L46" s="91" t="str">
        <f>IFERROR(VLOOKUP(K46,'Matrice Parties-3'!$A:$C,2,FALSE),"")</f>
        <v/>
      </c>
      <c r="M46" s="92" t="str">
        <f>IFERROR(VLOOKUP($A46,'Tableaux-3'!B:J,8,FALSE),"")</f>
        <v/>
      </c>
      <c r="N46" s="91" t="str">
        <f>IFERROR(VLOOKUP(M46,'Matrice Parties-3'!$A:$C,2,FALSE),"")</f>
        <v/>
      </c>
      <c r="O46" s="92" t="str">
        <f>IFERROR(VLOOKUP($A46,'Tableaux-3'!B:J,9,FALSE),"")</f>
        <v/>
      </c>
      <c r="P46" s="91" t="str">
        <f>IFERROR(VLOOKUP(O46,'Matrice Parties-3'!$A:$C,2,FALSE),"")</f>
        <v/>
      </c>
      <c r="R46" s="96" t="s">
        <v>280</v>
      </c>
    </row>
    <row r="47" spans="1:18" ht="23.25" x14ac:dyDescent="0.25">
      <c r="A47" t="str">
        <f t="shared" si="4"/>
        <v>16-C-8</v>
      </c>
      <c r="B47" s="60" t="str">
        <f t="shared" si="5"/>
        <v>C</v>
      </c>
      <c r="C47" s="85">
        <v>8</v>
      </c>
      <c r="D47" s="192" t="str">
        <f>IFERROR(VLOOKUP(A47,'Tableaux-3'!B:AD,3,FALSE),"")</f>
        <v/>
      </c>
      <c r="E47" s="93" t="str">
        <f>IFERROR(VLOOKUP($A47,'Tableaux-3'!B:J,4,FALSE),"")</f>
        <v/>
      </c>
      <c r="F47" s="90" t="str">
        <f>IFERROR(VLOOKUP(E47,'Matrice Parties-3'!$A:$C,2,FALSE),"")</f>
        <v/>
      </c>
      <c r="G47" s="93" t="str">
        <f>IFERROR(VLOOKUP($A47,'Tableaux-3'!B:J,5,FALSE),"")</f>
        <v/>
      </c>
      <c r="H47" s="90" t="str">
        <f>IFERROR(VLOOKUP(G47,'Matrice Parties-3'!$A:$C,2,FALSE),"")</f>
        <v/>
      </c>
      <c r="I47" s="93" t="str">
        <f>IFERROR(VLOOKUP($A47,'Tableaux-3'!B:J,6,FALSE),"")</f>
        <v/>
      </c>
      <c r="J47" s="90" t="str">
        <f>IFERROR(VLOOKUP(I47,'Matrice Parties-3'!$A:$C,2,FALSE),"")</f>
        <v/>
      </c>
      <c r="K47" s="92" t="str">
        <f>IFERROR(VLOOKUP($A47,'Tableaux-3'!B:J,7,FALSE),"")</f>
        <v/>
      </c>
      <c r="L47" s="91" t="str">
        <f>IFERROR(VLOOKUP(K47,'Matrice Parties-3'!$A:$C,2,FALSE),"")</f>
        <v/>
      </c>
      <c r="M47" s="92" t="str">
        <f>IFERROR(VLOOKUP($A47,'Tableaux-3'!B:J,8,FALSE),"")</f>
        <v/>
      </c>
      <c r="N47" s="91" t="str">
        <f>IFERROR(VLOOKUP(M47,'Matrice Parties-3'!$A:$C,2,FALSE),"")</f>
        <v/>
      </c>
      <c r="O47" s="92" t="str">
        <f>IFERROR(VLOOKUP($A47,'Tableaux-3'!B:J,9,FALSE),"")</f>
        <v/>
      </c>
      <c r="P47" s="91" t="str">
        <f>IFERROR(VLOOKUP(O47,'Matrice Parties-3'!$A:$C,2,FALSE),"")</f>
        <v/>
      </c>
      <c r="R47" s="96" t="s">
        <v>280</v>
      </c>
    </row>
    <row r="48" spans="1:18" ht="23.25" x14ac:dyDescent="0.25">
      <c r="A48" t="str">
        <f t="shared" si="4"/>
        <v>16-C-9</v>
      </c>
      <c r="B48" s="60" t="str">
        <f t="shared" si="5"/>
        <v>C</v>
      </c>
      <c r="C48" s="85">
        <v>9</v>
      </c>
      <c r="D48" s="192" t="str">
        <f>IFERROR(VLOOKUP(A48,'Tableaux-3'!B:AD,3,FALSE),"")</f>
        <v/>
      </c>
      <c r="E48" s="93" t="str">
        <f>IFERROR(VLOOKUP($A48,'Tableaux-3'!B:J,4,FALSE),"")</f>
        <v/>
      </c>
      <c r="F48" s="90" t="str">
        <f>IFERROR(VLOOKUP(E48,'Matrice Parties-3'!$A:$C,2,FALSE),"")</f>
        <v/>
      </c>
      <c r="G48" s="93" t="str">
        <f>IFERROR(VLOOKUP($A48,'Tableaux-3'!B:J,5,FALSE),"")</f>
        <v/>
      </c>
      <c r="H48" s="90" t="str">
        <f>IFERROR(VLOOKUP(G48,'Matrice Parties-3'!$A:$C,2,FALSE),"")</f>
        <v/>
      </c>
      <c r="I48" s="93" t="str">
        <f>IFERROR(VLOOKUP($A48,'Tableaux-3'!B:J,6,FALSE),"")</f>
        <v/>
      </c>
      <c r="J48" s="90" t="str">
        <f>IFERROR(VLOOKUP(I48,'Matrice Parties-3'!$A:$C,2,FALSE),"")</f>
        <v/>
      </c>
      <c r="K48" s="92" t="str">
        <f>IFERROR(VLOOKUP($A48,'Tableaux-3'!B:J,7,FALSE),"")</f>
        <v/>
      </c>
      <c r="L48" s="91" t="str">
        <f>IFERROR(VLOOKUP(K48,'Matrice Parties-3'!$A:$C,2,FALSE),"")</f>
        <v/>
      </c>
      <c r="M48" s="92" t="str">
        <f>IFERROR(VLOOKUP($A48,'Tableaux-3'!B:J,8,FALSE),"")</f>
        <v/>
      </c>
      <c r="N48" s="91" t="str">
        <f>IFERROR(VLOOKUP(M48,'Matrice Parties-3'!$A:$C,2,FALSE),"")</f>
        <v/>
      </c>
      <c r="O48" s="92" t="str">
        <f>IFERROR(VLOOKUP($A48,'Tableaux-3'!B:J,9,FALSE),"")</f>
        <v/>
      </c>
      <c r="P48" s="91" t="str">
        <f>IFERROR(VLOOKUP(O48,'Matrice Parties-3'!$A:$C,2,FALSE),"")</f>
        <v/>
      </c>
      <c r="R48" s="96" t="s">
        <v>280</v>
      </c>
    </row>
    <row r="49" spans="1:18" ht="23.25" x14ac:dyDescent="0.25">
      <c r="A49" t="str">
        <f t="shared" si="4"/>
        <v>16-C-10</v>
      </c>
      <c r="B49" s="60" t="str">
        <f t="shared" si="5"/>
        <v>C</v>
      </c>
      <c r="C49" s="85">
        <v>10</v>
      </c>
      <c r="D49" s="192" t="str">
        <f>IFERROR(VLOOKUP(A49,'Tableaux-3'!B:AD,3,FALSE),"")</f>
        <v/>
      </c>
      <c r="E49" s="93" t="str">
        <f>IFERROR(VLOOKUP($A49,'Tableaux-3'!B:J,4,FALSE),"")</f>
        <v/>
      </c>
      <c r="F49" s="90" t="str">
        <f>IFERROR(VLOOKUP(E49,'Matrice Parties-3'!$A:$C,2,FALSE),"")</f>
        <v/>
      </c>
      <c r="G49" s="93" t="str">
        <f>IFERROR(VLOOKUP($A49,'Tableaux-3'!B:J,5,FALSE),"")</f>
        <v/>
      </c>
      <c r="H49" s="90" t="str">
        <f>IFERROR(VLOOKUP(G49,'Matrice Parties-3'!$A:$C,2,FALSE),"")</f>
        <v/>
      </c>
      <c r="I49" s="93" t="str">
        <f>IFERROR(VLOOKUP($A49,'Tableaux-3'!B:J,6,FALSE),"")</f>
        <v/>
      </c>
      <c r="J49" s="90" t="str">
        <f>IFERROR(VLOOKUP(I49,'Matrice Parties-3'!$A:$C,2,FALSE),"")</f>
        <v/>
      </c>
      <c r="K49" s="92" t="str">
        <f>IFERROR(VLOOKUP($A49,'Tableaux-3'!B:J,7,FALSE),"")</f>
        <v/>
      </c>
      <c r="L49" s="91" t="str">
        <f>IFERROR(VLOOKUP(K49,'Matrice Parties-3'!$A:$C,2,FALSE),"")</f>
        <v/>
      </c>
      <c r="M49" s="92" t="str">
        <f>IFERROR(VLOOKUP($A49,'Tableaux-3'!B:J,8,FALSE),"")</f>
        <v/>
      </c>
      <c r="N49" s="91" t="str">
        <f>IFERROR(VLOOKUP(M49,'Matrice Parties-3'!$A:$C,2,FALSE),"")</f>
        <v/>
      </c>
      <c r="O49" s="92" t="str">
        <f>IFERROR(VLOOKUP($A49,'Tableaux-3'!B:J,9,FALSE),"")</f>
        <v/>
      </c>
      <c r="P49" s="91" t="str">
        <f>IFERROR(VLOOKUP(O49,'Matrice Parties-3'!$A:$C,2,FALSE),"")</f>
        <v/>
      </c>
      <c r="R49" s="96" t="s">
        <v>280</v>
      </c>
    </row>
    <row r="50" spans="1:18" ht="23.25" x14ac:dyDescent="0.25">
      <c r="A50" t="str">
        <f t="shared" si="4"/>
        <v>16-C-11</v>
      </c>
      <c r="B50" s="60" t="str">
        <f t="shared" si="5"/>
        <v>C</v>
      </c>
      <c r="C50" s="85">
        <v>11</v>
      </c>
      <c r="D50" s="192" t="str">
        <f>IFERROR(VLOOKUP(A50,'Tableaux-3'!B:AD,3,FALSE),"")</f>
        <v/>
      </c>
      <c r="E50" s="93" t="str">
        <f>IFERROR(VLOOKUP($A50,'Tableaux-3'!B:J,4,FALSE),"")</f>
        <v/>
      </c>
      <c r="F50" s="90" t="str">
        <f>IFERROR(VLOOKUP(E50,'Matrice Parties-3'!$A:$C,2,FALSE),"")</f>
        <v/>
      </c>
      <c r="G50" s="93" t="str">
        <f>IFERROR(VLOOKUP($A50,'Tableaux-3'!B:J,5,FALSE),"")</f>
        <v/>
      </c>
      <c r="H50" s="90" t="str">
        <f>IFERROR(VLOOKUP(G50,'Matrice Parties-3'!$A:$C,2,FALSE),"")</f>
        <v/>
      </c>
      <c r="I50" s="93" t="str">
        <f>IFERROR(VLOOKUP($A50,'Tableaux-3'!B:J,6,FALSE),"")</f>
        <v/>
      </c>
      <c r="J50" s="90" t="str">
        <f>IFERROR(VLOOKUP(I50,'Matrice Parties-3'!$A:$C,2,FALSE),"")</f>
        <v/>
      </c>
      <c r="K50" s="92" t="str">
        <f>IFERROR(VLOOKUP($A50,'Tableaux-3'!B:J,7,FALSE),"")</f>
        <v/>
      </c>
      <c r="L50" s="91" t="str">
        <f>IFERROR(VLOOKUP(K50,'Matrice Parties-3'!$A:$C,2,FALSE),"")</f>
        <v/>
      </c>
      <c r="M50" s="92" t="str">
        <f>IFERROR(VLOOKUP($A50,'Tableaux-3'!B:J,8,FALSE),"")</f>
        <v/>
      </c>
      <c r="N50" s="91" t="str">
        <f>IFERROR(VLOOKUP(M50,'Matrice Parties-3'!$A:$C,2,FALSE),"")</f>
        <v/>
      </c>
      <c r="O50" s="92" t="str">
        <f>IFERROR(VLOOKUP($A50,'Tableaux-3'!B:J,9,FALSE),"")</f>
        <v/>
      </c>
      <c r="P50" s="91" t="str">
        <f>IFERROR(VLOOKUP(O50,'Matrice Parties-3'!$A:$C,2,FALSE),"")</f>
        <v/>
      </c>
      <c r="R50" s="96" t="s">
        <v>280</v>
      </c>
    </row>
    <row r="51" spans="1:18" ht="23.25" x14ac:dyDescent="0.25">
      <c r="A51" t="str">
        <f t="shared" si="4"/>
        <v>16-C-12</v>
      </c>
      <c r="B51" s="60" t="str">
        <f t="shared" si="5"/>
        <v>C</v>
      </c>
      <c r="C51" s="85">
        <v>12</v>
      </c>
      <c r="D51" s="192" t="str">
        <f>IFERROR(VLOOKUP(A51,'Tableaux-3'!B:AD,3,FALSE),"")</f>
        <v/>
      </c>
      <c r="E51" s="93" t="str">
        <f>IFERROR(VLOOKUP($A51,'Tableaux-3'!B:J,4,FALSE),"")</f>
        <v/>
      </c>
      <c r="F51" s="90" t="str">
        <f>IFERROR(VLOOKUP(E51,'Matrice Parties-3'!$A:$C,2,FALSE),"")</f>
        <v/>
      </c>
      <c r="G51" s="93" t="str">
        <f>IFERROR(VLOOKUP($A51,'Tableaux-3'!B:J,5,FALSE),"")</f>
        <v/>
      </c>
      <c r="H51" s="90" t="str">
        <f>IFERROR(VLOOKUP(G51,'Matrice Parties-3'!$A:$C,2,FALSE),"")</f>
        <v/>
      </c>
      <c r="I51" s="93" t="str">
        <f>IFERROR(VLOOKUP($A51,'Tableaux-3'!B:J,6,FALSE),"")</f>
        <v/>
      </c>
      <c r="J51" s="90" t="str">
        <f>IFERROR(VLOOKUP(I51,'Matrice Parties-3'!$A:$C,2,FALSE),"")</f>
        <v/>
      </c>
      <c r="K51" s="92" t="str">
        <f>IFERROR(VLOOKUP($A51,'Tableaux-3'!B:J,7,FALSE),"")</f>
        <v/>
      </c>
      <c r="L51" s="91" t="str">
        <f>IFERROR(VLOOKUP(K51,'Matrice Parties-3'!$A:$C,2,FALSE),"")</f>
        <v/>
      </c>
      <c r="M51" s="92" t="str">
        <f>IFERROR(VLOOKUP($A51,'Tableaux-3'!B:J,8,FALSE),"")</f>
        <v/>
      </c>
      <c r="N51" s="91" t="str">
        <f>IFERROR(VLOOKUP(M51,'Matrice Parties-3'!$A:$C,2,FALSE),"")</f>
        <v/>
      </c>
      <c r="O51" s="92" t="str">
        <f>IFERROR(VLOOKUP($A51,'Tableaux-3'!B:J,9,FALSE),"")</f>
        <v/>
      </c>
      <c r="P51" s="91" t="str">
        <f>IFERROR(VLOOKUP(O51,'Matrice Parties-3'!$A:$C,2,FALSE),"")</f>
        <v/>
      </c>
      <c r="R51" s="96" t="s">
        <v>280</v>
      </c>
    </row>
    <row r="52" spans="1:18" ht="23.25" x14ac:dyDescent="0.25">
      <c r="A52" t="str">
        <f t="shared" si="4"/>
        <v>16-C-13</v>
      </c>
      <c r="B52" s="60" t="str">
        <f t="shared" si="5"/>
        <v>C</v>
      </c>
      <c r="C52" s="85">
        <v>13</v>
      </c>
      <c r="D52" s="192" t="str">
        <f>IFERROR(VLOOKUP(A52,'Tableaux-3'!B:AD,3,FALSE),"")</f>
        <v/>
      </c>
      <c r="E52" s="93" t="str">
        <f>IFERROR(VLOOKUP($A52,'Tableaux-3'!B:J,4,FALSE),"")</f>
        <v/>
      </c>
      <c r="F52" s="90" t="str">
        <f>IFERROR(VLOOKUP(E52,'Matrice Parties-3'!$A:$C,2,FALSE),"")</f>
        <v/>
      </c>
      <c r="G52" s="93" t="str">
        <f>IFERROR(VLOOKUP($A52,'Tableaux-3'!B:J,5,FALSE),"")</f>
        <v/>
      </c>
      <c r="H52" s="90" t="str">
        <f>IFERROR(VLOOKUP(G52,'Matrice Parties-3'!$A:$C,2,FALSE),"")</f>
        <v/>
      </c>
      <c r="I52" s="93" t="str">
        <f>IFERROR(VLOOKUP($A52,'Tableaux-3'!B:J,6,FALSE),"")</f>
        <v/>
      </c>
      <c r="J52" s="90" t="str">
        <f>IFERROR(VLOOKUP(I52,'Matrice Parties-3'!$A:$C,2,FALSE),"")</f>
        <v/>
      </c>
      <c r="K52" s="92" t="str">
        <f>IFERROR(VLOOKUP($A52,'Tableaux-3'!B:J,7,FALSE),"")</f>
        <v/>
      </c>
      <c r="L52" s="91" t="str">
        <f>IFERROR(VLOOKUP(K52,'Matrice Parties-3'!$A:$C,2,FALSE),"")</f>
        <v/>
      </c>
      <c r="M52" s="92" t="str">
        <f>IFERROR(VLOOKUP($A52,'Tableaux-3'!B:J,8,FALSE),"")</f>
        <v/>
      </c>
      <c r="N52" s="91" t="str">
        <f>IFERROR(VLOOKUP(M52,'Matrice Parties-3'!$A:$C,2,FALSE),"")</f>
        <v/>
      </c>
      <c r="O52" s="92" t="str">
        <f>IFERROR(VLOOKUP($A52,'Tableaux-3'!B:J,9,FALSE),"")</f>
        <v/>
      </c>
      <c r="P52" s="91" t="str">
        <f>IFERROR(VLOOKUP(O52,'Matrice Parties-3'!$A:$C,2,FALSE),"")</f>
        <v/>
      </c>
      <c r="R52" s="96" t="s">
        <v>280</v>
      </c>
    </row>
    <row r="53" spans="1:18" ht="23.25" x14ac:dyDescent="0.25">
      <c r="A53" t="str">
        <f t="shared" si="4"/>
        <v>16-C-14</v>
      </c>
      <c r="B53" s="60" t="str">
        <f t="shared" si="5"/>
        <v>C</v>
      </c>
      <c r="C53" s="131">
        <v>14</v>
      </c>
      <c r="D53" s="192" t="str">
        <f>IFERROR(VLOOKUP(A53,'Tableaux-3'!B:AD,3,FALSE),"")</f>
        <v/>
      </c>
      <c r="E53" s="93" t="str">
        <f>IFERROR(VLOOKUP($A53,'Tableaux-3'!B:J,4,FALSE),"")</f>
        <v/>
      </c>
      <c r="F53" s="90" t="str">
        <f>IFERROR(VLOOKUP(E53,'Matrice Parties-3'!$A:$C,2,FALSE),"")</f>
        <v/>
      </c>
      <c r="G53" s="93" t="str">
        <f>IFERROR(VLOOKUP($A53,'Tableaux-3'!B:J,5,FALSE),"")</f>
        <v/>
      </c>
      <c r="H53" s="90" t="str">
        <f>IFERROR(VLOOKUP(G53,'Matrice Parties-3'!$A:$C,2,FALSE),"")</f>
        <v/>
      </c>
      <c r="I53" s="93" t="str">
        <f>IFERROR(VLOOKUP($A53,'Tableaux-3'!B:J,6,FALSE),"")</f>
        <v/>
      </c>
      <c r="J53" s="90" t="str">
        <f>IFERROR(VLOOKUP(I53,'Matrice Parties-3'!$A:$C,2,FALSE),"")</f>
        <v/>
      </c>
      <c r="K53" s="92" t="str">
        <f>IFERROR(VLOOKUP($A53,'Tableaux-3'!B:J,7,FALSE),"")</f>
        <v/>
      </c>
      <c r="L53" s="91" t="str">
        <f>IFERROR(VLOOKUP(K53,'Matrice Parties-3'!$A:$C,2,FALSE),"")</f>
        <v/>
      </c>
      <c r="M53" s="92" t="str">
        <f>IFERROR(VLOOKUP($A53,'Tableaux-3'!B:J,8,FALSE),"")</f>
        <v/>
      </c>
      <c r="N53" s="91" t="str">
        <f>IFERROR(VLOOKUP(M53,'Matrice Parties-3'!$A:$C,2,FALSE),"")</f>
        <v/>
      </c>
      <c r="O53" s="92" t="str">
        <f>IFERROR(VLOOKUP($A53,'Tableaux-3'!B:J,9,FALSE),"")</f>
        <v/>
      </c>
      <c r="P53" s="91" t="str">
        <f>IFERROR(VLOOKUP(O53,'Matrice Parties-3'!$A:$C,2,FALSE),"")</f>
        <v/>
      </c>
      <c r="R53" s="96" t="s">
        <v>280</v>
      </c>
    </row>
    <row r="54" spans="1:18" ht="23.25" x14ac:dyDescent="0.25">
      <c r="B54" s="60"/>
      <c r="C54" s="131"/>
      <c r="D54" s="195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</row>
    <row r="55" spans="1:18" ht="36" x14ac:dyDescent="0.25">
      <c r="A55" s="49">
        <f>'Matrice Parties-4'!T2</f>
        <v>16</v>
      </c>
      <c r="B55" s="60"/>
      <c r="C55" s="131"/>
      <c r="D55" s="195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</row>
    <row r="56" spans="1:18" ht="36" x14ac:dyDescent="0.25">
      <c r="B56" s="67" t="str">
        <f>IF($B$2="","",IF($B$2="A","D"))</f>
        <v>D</v>
      </c>
      <c r="F56" s="250" t="str">
        <f>IF(B56="","",IFERROR(VLOOKUP($A$55,'Tableaux-4'!$B:$C,2,FALSE),""))</f>
        <v>16 JOUEURS - 8 DOUBLETTES</v>
      </c>
      <c r="G56" s="250"/>
      <c r="H56" s="250"/>
      <c r="I56" s="250"/>
      <c r="J56" s="250"/>
      <c r="K56" s="250"/>
      <c r="L56" s="250"/>
      <c r="M56" s="250"/>
      <c r="N56" s="250"/>
      <c r="O56" s="250"/>
      <c r="P56" s="250"/>
    </row>
    <row r="57" spans="1:18" ht="23.25" x14ac:dyDescent="0.35">
      <c r="B57" s="65" t="s">
        <v>158</v>
      </c>
      <c r="C57" s="94" t="s">
        <v>148</v>
      </c>
      <c r="D57" s="194" t="s">
        <v>158</v>
      </c>
      <c r="E57" s="83"/>
      <c r="F57" s="249" t="s">
        <v>149</v>
      </c>
      <c r="G57" s="249"/>
      <c r="H57" s="249"/>
      <c r="I57" s="249"/>
      <c r="J57" s="249"/>
      <c r="K57" s="249" t="s">
        <v>150</v>
      </c>
      <c r="L57" s="249"/>
      <c r="M57" s="249"/>
      <c r="N57" s="249"/>
      <c r="O57" s="249"/>
      <c r="P57" s="249"/>
    </row>
    <row r="58" spans="1:18" ht="23.25" x14ac:dyDescent="0.25">
      <c r="A58" t="str">
        <f>$A$55&amp;"-"&amp;B58&amp;"-"&amp;C58</f>
        <v>16-D-1</v>
      </c>
      <c r="B58" s="130" t="str">
        <f>$B$56</f>
        <v>D</v>
      </c>
      <c r="C58" s="85">
        <v>1</v>
      </c>
      <c r="D58" s="192" t="str">
        <f>IFERROR(VLOOKUP(A58,'Tableaux-4'!B:AD,3,FALSE),"")</f>
        <v>D</v>
      </c>
      <c r="E58" s="93">
        <f>IFERROR(VLOOKUP($A58,'Tableaux-4'!B:J,4,FALSE),"")</f>
        <v>10</v>
      </c>
      <c r="F58" s="90" t="str">
        <f>IFERROR(VLOOKUP(E58,'Matrice Parties-4'!$A:$C,2,FALSE),"")</f>
        <v>FIAND Claudie</v>
      </c>
      <c r="G58" s="93">
        <f>IFERROR(VLOOKUP($A58,'Tableaux-4'!B:J,5,FALSE),"")</f>
        <v>8</v>
      </c>
      <c r="H58" s="90" t="str">
        <f>IFERROR(VLOOKUP(G58,'Matrice Parties-4'!$A:$C,2,FALSE),"")</f>
        <v>FAVREAU Gérard</v>
      </c>
      <c r="I58" s="93">
        <f>IFERROR(VLOOKUP($A58,'Tableaux-4'!B:J,6,FALSE),"")</f>
        <v>0</v>
      </c>
      <c r="J58" s="90" t="str">
        <f>IFERROR(VLOOKUP(I58,'Matrice Parties-4'!$A:$C,2,FALSE),"")</f>
        <v/>
      </c>
      <c r="K58" s="92">
        <f>IFERROR(VLOOKUP($A58,'Tableaux-4'!B:J,7,FALSE),"")</f>
        <v>14</v>
      </c>
      <c r="L58" s="91" t="str">
        <f>IFERROR(VLOOKUP(K58,'Matrice Parties-4'!$A:$C,2,FALSE),"")</f>
        <v>CHEVILLON Rolland</v>
      </c>
      <c r="M58" s="92">
        <f>IFERROR(VLOOKUP($A58,'Tableaux-4'!B:J,8,FALSE),"")</f>
        <v>1</v>
      </c>
      <c r="N58" s="91" t="str">
        <f>IFERROR(VLOOKUP(M58,'Matrice Parties-4'!$A:$C,2,FALSE),"")</f>
        <v>GABARD DENIS</v>
      </c>
      <c r="O58" s="92">
        <f>IFERROR(VLOOKUP($A58,'Tableaux-4'!B:J,9,FALSE),"")</f>
        <v>0</v>
      </c>
      <c r="P58" s="91" t="str">
        <f>IFERROR(VLOOKUP(O58,'Matrice Parties-4'!$A:$C,2,FALSE),"")</f>
        <v/>
      </c>
      <c r="R58" s="96" t="s">
        <v>280</v>
      </c>
    </row>
    <row r="59" spans="1:18" ht="23.25" x14ac:dyDescent="0.25">
      <c r="A59" t="str">
        <f t="shared" ref="A59:A71" si="6">$A$55&amp;"-"&amp;B59&amp;"-"&amp;C59</f>
        <v>16-D-2</v>
      </c>
      <c r="B59" s="130" t="str">
        <f t="shared" ref="B59:B71" si="7">$B$56</f>
        <v>D</v>
      </c>
      <c r="C59" s="85">
        <v>2</v>
      </c>
      <c r="D59" s="192" t="str">
        <f>IFERROR(VLOOKUP(A59,'Tableaux-4'!B:AD,3,FALSE),"")</f>
        <v>D</v>
      </c>
      <c r="E59" s="93">
        <f>IFERROR(VLOOKUP($A59,'Tableaux-4'!B:J,4,FALSE),"")</f>
        <v>11</v>
      </c>
      <c r="F59" s="90" t="str">
        <f>IFERROR(VLOOKUP(E59,'Matrice Parties-4'!$A:$C,2,FALSE),"")</f>
        <v>MORINEAU Marie</v>
      </c>
      <c r="G59" s="93">
        <f>IFERROR(VLOOKUP($A59,'Tableaux-4'!B:J,5,FALSE),"")</f>
        <v>4</v>
      </c>
      <c r="H59" s="90" t="str">
        <f>IFERROR(VLOOKUP(G59,'Matrice Parties-4'!$A:$C,2,FALSE),"")</f>
        <v>ARNEAUD Jean-Guy</v>
      </c>
      <c r="I59" s="93">
        <f>IFERROR(VLOOKUP($A59,'Tableaux-4'!B:J,6,FALSE),"")</f>
        <v>0</v>
      </c>
      <c r="J59" s="90" t="str">
        <f>IFERROR(VLOOKUP(I59,'Matrice Parties-4'!$A:$C,2,FALSE),"")</f>
        <v/>
      </c>
      <c r="K59" s="92">
        <f>IFERROR(VLOOKUP($A59,'Tableaux-4'!B:J,7,FALSE),"")</f>
        <v>15</v>
      </c>
      <c r="L59" s="91" t="str">
        <f>IFERROR(VLOOKUP(K59,'Matrice Parties-4'!$A:$C,2,FALSE),"")</f>
        <v>ETIENNE Daniel</v>
      </c>
      <c r="M59" s="92">
        <f>IFERROR(VLOOKUP($A59,'Tableaux-4'!B:J,8,FALSE),"")</f>
        <v>7</v>
      </c>
      <c r="N59" s="91" t="str">
        <f>IFERROR(VLOOKUP(M59,'Matrice Parties-4'!$A:$C,2,FALSE),"")</f>
        <v>HERPIN Franck</v>
      </c>
      <c r="O59" s="92">
        <f>IFERROR(VLOOKUP($A59,'Tableaux-4'!B:J,9,FALSE),"")</f>
        <v>0</v>
      </c>
      <c r="P59" s="91" t="str">
        <f>IFERROR(VLOOKUP(O59,'Matrice Parties-4'!$A:$C,2,FALSE),"")</f>
        <v/>
      </c>
      <c r="R59" s="96" t="s">
        <v>280</v>
      </c>
    </row>
    <row r="60" spans="1:18" ht="23.25" x14ac:dyDescent="0.25">
      <c r="A60" t="str">
        <f t="shared" si="6"/>
        <v>16-D-3</v>
      </c>
      <c r="B60" s="130" t="str">
        <f t="shared" si="7"/>
        <v>D</v>
      </c>
      <c r="C60" s="85">
        <v>3</v>
      </c>
      <c r="D60" s="192" t="str">
        <f>IFERROR(VLOOKUP(A60,'Tableaux-4'!B:AD,3,FALSE),"")</f>
        <v>D</v>
      </c>
      <c r="E60" s="93">
        <f>IFERROR(VLOOKUP($A60,'Tableaux-4'!B:J,4,FALSE),"")</f>
        <v>12</v>
      </c>
      <c r="F60" s="90" t="str">
        <f>IFERROR(VLOOKUP(E60,'Matrice Parties-4'!$A:$C,2,FALSE),"")</f>
        <v>LE GAC Pascal</v>
      </c>
      <c r="G60" s="93">
        <f>IFERROR(VLOOKUP($A60,'Tableaux-4'!B:J,5,FALSE),"")</f>
        <v>3</v>
      </c>
      <c r="H60" s="90" t="str">
        <f>IFERROR(VLOOKUP(G60,'Matrice Parties-4'!$A:$C,2,FALSE),"")</f>
        <v>LAIDET DANIELLE</v>
      </c>
      <c r="I60" s="93">
        <f>IFERROR(VLOOKUP($A60,'Tableaux-4'!B:J,6,FALSE),"")</f>
        <v>0</v>
      </c>
      <c r="J60" s="90" t="str">
        <f>IFERROR(VLOOKUP(I60,'Matrice Parties-4'!$A:$C,2,FALSE),"")</f>
        <v/>
      </c>
      <c r="K60" s="92">
        <f>IFERROR(VLOOKUP($A60,'Tableaux-4'!B:J,7,FALSE),"")</f>
        <v>16</v>
      </c>
      <c r="L60" s="91" t="str">
        <f>IFERROR(VLOOKUP(K60,'Matrice Parties-4'!$A:$C,2,FALSE),"")</f>
        <v>DATTILESI FERNAND</v>
      </c>
      <c r="M60" s="92">
        <f>IFERROR(VLOOKUP($A60,'Tableaux-4'!B:J,8,FALSE),"")</f>
        <v>6</v>
      </c>
      <c r="N60" s="91" t="str">
        <f>IFERROR(VLOOKUP(M60,'Matrice Parties-4'!$A:$C,2,FALSE),"")</f>
        <v>RUCHAUD Michel</v>
      </c>
      <c r="O60" s="92">
        <f>IFERROR(VLOOKUP($A60,'Tableaux-4'!B:J,9,FALSE),"")</f>
        <v>0</v>
      </c>
      <c r="P60" s="91" t="str">
        <f>IFERROR(VLOOKUP(O60,'Matrice Parties-4'!$A:$C,2,FALSE),"")</f>
        <v/>
      </c>
      <c r="R60" s="96" t="s">
        <v>280</v>
      </c>
    </row>
    <row r="61" spans="1:18" ht="23.25" x14ac:dyDescent="0.25">
      <c r="A61" t="str">
        <f t="shared" si="6"/>
        <v>16-D-4</v>
      </c>
      <c r="B61" s="130" t="str">
        <f t="shared" si="7"/>
        <v>D</v>
      </c>
      <c r="C61" s="85">
        <v>4</v>
      </c>
      <c r="D61" s="192" t="str">
        <f>IFERROR(VLOOKUP(A61,'Tableaux-4'!B:AD,3,FALSE),"")</f>
        <v>D</v>
      </c>
      <c r="E61" s="93">
        <f>IFERROR(VLOOKUP($A61,'Tableaux-4'!B:J,4,FALSE),"")</f>
        <v>13</v>
      </c>
      <c r="F61" s="90" t="str">
        <f>IFERROR(VLOOKUP(E61,'Matrice Parties-4'!$A:$C,2,FALSE),"")</f>
        <v>BEAUGET Jean-Jacques</v>
      </c>
      <c r="G61" s="93">
        <f>IFERROR(VLOOKUP($A61,'Tableaux-4'!B:J,5,FALSE),"")</f>
        <v>2</v>
      </c>
      <c r="H61" s="90" t="str">
        <f>IFERROR(VLOOKUP(G61,'Matrice Parties-4'!$A:$C,2,FALSE),"")</f>
        <v>LOPES-COELHO Fernando</v>
      </c>
      <c r="I61" s="93">
        <f>IFERROR(VLOOKUP($A61,'Tableaux-4'!B:J,6,FALSE),"")</f>
        <v>0</v>
      </c>
      <c r="J61" s="90" t="str">
        <f>IFERROR(VLOOKUP(I61,'Matrice Parties-4'!$A:$C,2,FALSE),"")</f>
        <v/>
      </c>
      <c r="K61" s="92">
        <f>IFERROR(VLOOKUP($A61,'Tableaux-4'!B:J,7,FALSE),"")</f>
        <v>9</v>
      </c>
      <c r="L61" s="91" t="str">
        <f>IFERROR(VLOOKUP(K61,'Matrice Parties-4'!$A:$C,2,FALSE),"")</f>
        <v>MARTINEAU Gérard</v>
      </c>
      <c r="M61" s="92">
        <f>IFERROR(VLOOKUP($A61,'Tableaux-4'!B:J,8,FALSE),"")</f>
        <v>5</v>
      </c>
      <c r="N61" s="91" t="str">
        <f>IFERROR(VLOOKUP(M61,'Matrice Parties-4'!$A:$C,2,FALSE),"")</f>
        <v>RAMBAUD DANIEL</v>
      </c>
      <c r="O61" s="92">
        <f>IFERROR(VLOOKUP($A61,'Tableaux-4'!B:J,9,FALSE),"")</f>
        <v>0</v>
      </c>
      <c r="P61" s="91" t="str">
        <f>IFERROR(VLOOKUP(O61,'Matrice Parties-4'!$A:$C,2,FALSE),"")</f>
        <v/>
      </c>
      <c r="R61" s="96" t="s">
        <v>280</v>
      </c>
    </row>
    <row r="62" spans="1:18" ht="23.25" x14ac:dyDescent="0.25">
      <c r="A62" t="str">
        <f t="shared" si="6"/>
        <v>16-D-5</v>
      </c>
      <c r="B62" s="130" t="str">
        <f t="shared" si="7"/>
        <v>D</v>
      </c>
      <c r="C62" s="85">
        <v>5</v>
      </c>
      <c r="D62" s="192" t="str">
        <f>IFERROR(VLOOKUP(A62,'Tableaux-4'!B:AD,3,FALSE),"")</f>
        <v/>
      </c>
      <c r="E62" s="93" t="str">
        <f>IFERROR(VLOOKUP($A62,'Tableaux-4'!B:J,4,FALSE),"")</f>
        <v/>
      </c>
      <c r="F62" s="90" t="str">
        <f>IFERROR(VLOOKUP(E62,'Matrice Parties-4'!$A:$C,2,FALSE),"")</f>
        <v/>
      </c>
      <c r="G62" s="93" t="str">
        <f>IFERROR(VLOOKUP($A62,'Tableaux-4'!B:J,5,FALSE),"")</f>
        <v/>
      </c>
      <c r="H62" s="90" t="str">
        <f>IFERROR(VLOOKUP(G62,'Matrice Parties-4'!$A:$C,2,FALSE),"")</f>
        <v/>
      </c>
      <c r="I62" s="93" t="str">
        <f>IFERROR(VLOOKUP($A62,'Tableaux-4'!B:J,6,FALSE),"")</f>
        <v/>
      </c>
      <c r="J62" s="90" t="str">
        <f>IFERROR(VLOOKUP(I62,'Matrice Parties-4'!$A:$C,2,FALSE),"")</f>
        <v/>
      </c>
      <c r="K62" s="92" t="str">
        <f>IFERROR(VLOOKUP($A62,'Tableaux-4'!B:J,7,FALSE),"")</f>
        <v/>
      </c>
      <c r="L62" s="91" t="str">
        <f>IFERROR(VLOOKUP(K62,'Matrice Parties-4'!$A:$C,2,FALSE),"")</f>
        <v/>
      </c>
      <c r="M62" s="92" t="str">
        <f>IFERROR(VLOOKUP($A62,'Tableaux-4'!B:J,8,FALSE),"")</f>
        <v/>
      </c>
      <c r="N62" s="91" t="str">
        <f>IFERROR(VLOOKUP(M62,'Matrice Parties-4'!$A:$C,2,FALSE),"")</f>
        <v/>
      </c>
      <c r="O62" s="92" t="str">
        <f>IFERROR(VLOOKUP($A62,'Tableaux-4'!B:J,9,FALSE),"")</f>
        <v/>
      </c>
      <c r="P62" s="91" t="str">
        <f>IFERROR(VLOOKUP(O62,'Matrice Parties-4'!$A:$C,2,FALSE),"")</f>
        <v/>
      </c>
      <c r="R62" s="96" t="s">
        <v>280</v>
      </c>
    </row>
    <row r="63" spans="1:18" ht="23.25" x14ac:dyDescent="0.25">
      <c r="A63" t="str">
        <f t="shared" si="6"/>
        <v>16-D-6</v>
      </c>
      <c r="B63" s="130" t="str">
        <f t="shared" si="7"/>
        <v>D</v>
      </c>
      <c r="C63" s="85">
        <v>6</v>
      </c>
      <c r="D63" s="192" t="str">
        <f>IFERROR(VLOOKUP(A63,'Tableaux-4'!B:AD,3,FALSE),"")</f>
        <v/>
      </c>
      <c r="E63" s="93" t="str">
        <f>IFERROR(VLOOKUP($A63,'Tableaux-4'!B:J,4,FALSE),"")</f>
        <v/>
      </c>
      <c r="F63" s="90" t="str">
        <f>IFERROR(VLOOKUP(E63,'Matrice Parties-4'!$A:$C,2,FALSE),"")</f>
        <v/>
      </c>
      <c r="G63" s="93" t="str">
        <f>IFERROR(VLOOKUP($A63,'Tableaux-4'!B:J,5,FALSE),"")</f>
        <v/>
      </c>
      <c r="H63" s="90" t="str">
        <f>IFERROR(VLOOKUP(G63,'Matrice Parties-4'!$A:$C,2,FALSE),"")</f>
        <v/>
      </c>
      <c r="I63" s="93" t="str">
        <f>IFERROR(VLOOKUP($A63,'Tableaux-4'!B:J,6,FALSE),"")</f>
        <v/>
      </c>
      <c r="J63" s="90" t="str">
        <f>IFERROR(VLOOKUP(I63,'Matrice Parties-4'!$A:$C,2,FALSE),"")</f>
        <v/>
      </c>
      <c r="K63" s="92" t="str">
        <f>IFERROR(VLOOKUP($A63,'Tableaux-4'!B:J,7,FALSE),"")</f>
        <v/>
      </c>
      <c r="L63" s="91" t="str">
        <f>IFERROR(VLOOKUP(K63,'Matrice Parties-4'!$A:$C,2,FALSE),"")</f>
        <v/>
      </c>
      <c r="M63" s="92" t="str">
        <f>IFERROR(VLOOKUP($A63,'Tableaux-4'!B:J,8,FALSE),"")</f>
        <v/>
      </c>
      <c r="N63" s="91" t="str">
        <f>IFERROR(VLOOKUP(M63,'Matrice Parties-4'!$A:$C,2,FALSE),"")</f>
        <v/>
      </c>
      <c r="O63" s="92" t="str">
        <f>IFERROR(VLOOKUP($A63,'Tableaux-4'!B:J,9,FALSE),"")</f>
        <v/>
      </c>
      <c r="P63" s="91" t="str">
        <f>IFERROR(VLOOKUP(O63,'Matrice Parties-4'!$A:$C,2,FALSE),"")</f>
        <v/>
      </c>
      <c r="R63" s="96" t="s">
        <v>280</v>
      </c>
    </row>
    <row r="64" spans="1:18" ht="23.25" x14ac:dyDescent="0.25">
      <c r="A64" t="str">
        <f t="shared" si="6"/>
        <v>16-D-7</v>
      </c>
      <c r="B64" s="130" t="str">
        <f t="shared" si="7"/>
        <v>D</v>
      </c>
      <c r="C64" s="85">
        <v>7</v>
      </c>
      <c r="D64" s="192" t="str">
        <f>IFERROR(VLOOKUP(A64,'Tableaux-4'!B:AD,3,FALSE),"")</f>
        <v/>
      </c>
      <c r="E64" s="93" t="str">
        <f>IFERROR(VLOOKUP($A64,'Tableaux-4'!B:J,4,FALSE),"")</f>
        <v/>
      </c>
      <c r="F64" s="90" t="str">
        <f>IFERROR(VLOOKUP(E64,'Matrice Parties-4'!$A:$C,2,FALSE),"")</f>
        <v/>
      </c>
      <c r="G64" s="93" t="str">
        <f>IFERROR(VLOOKUP($A64,'Tableaux-4'!B:J,5,FALSE),"")</f>
        <v/>
      </c>
      <c r="H64" s="90" t="str">
        <f>IFERROR(VLOOKUP(G64,'Matrice Parties-4'!$A:$C,2,FALSE),"")</f>
        <v/>
      </c>
      <c r="I64" s="93" t="str">
        <f>IFERROR(VLOOKUP($A64,'Tableaux-4'!B:J,6,FALSE),"")</f>
        <v/>
      </c>
      <c r="J64" s="90" t="str">
        <f>IFERROR(VLOOKUP(I64,'Matrice Parties-4'!$A:$C,2,FALSE),"")</f>
        <v/>
      </c>
      <c r="K64" s="92" t="str">
        <f>IFERROR(VLOOKUP($A64,'Tableaux-4'!B:J,7,FALSE),"")</f>
        <v/>
      </c>
      <c r="L64" s="91" t="str">
        <f>IFERROR(VLOOKUP(K64,'Matrice Parties-4'!$A:$C,2,FALSE),"")</f>
        <v/>
      </c>
      <c r="M64" s="92" t="str">
        <f>IFERROR(VLOOKUP($A64,'Tableaux-4'!B:J,8,FALSE),"")</f>
        <v/>
      </c>
      <c r="N64" s="91" t="str">
        <f>IFERROR(VLOOKUP(M64,'Matrice Parties-4'!$A:$C,2,FALSE),"")</f>
        <v/>
      </c>
      <c r="O64" s="92" t="str">
        <f>IFERROR(VLOOKUP($A64,'Tableaux-4'!B:J,9,FALSE),"")</f>
        <v/>
      </c>
      <c r="P64" s="91" t="str">
        <f>IFERROR(VLOOKUP(O64,'Matrice Parties-4'!$A:$C,2,FALSE),"")</f>
        <v/>
      </c>
      <c r="R64" s="96" t="s">
        <v>280</v>
      </c>
    </row>
    <row r="65" spans="1:18" ht="23.25" x14ac:dyDescent="0.25">
      <c r="A65" t="str">
        <f t="shared" si="6"/>
        <v>16-D-8</v>
      </c>
      <c r="B65" s="130" t="str">
        <f t="shared" si="7"/>
        <v>D</v>
      </c>
      <c r="C65" s="85">
        <v>8</v>
      </c>
      <c r="D65" s="192" t="str">
        <f>IFERROR(VLOOKUP(A65,'Tableaux-4'!B:AD,3,FALSE),"")</f>
        <v/>
      </c>
      <c r="E65" s="93" t="str">
        <f>IFERROR(VLOOKUP($A65,'Tableaux-4'!B:J,4,FALSE),"")</f>
        <v/>
      </c>
      <c r="F65" s="90" t="str">
        <f>IFERROR(VLOOKUP(E65,'Matrice Parties-4'!$A:$C,2,FALSE),"")</f>
        <v/>
      </c>
      <c r="G65" s="93" t="str">
        <f>IFERROR(VLOOKUP($A65,'Tableaux-4'!B:J,5,FALSE),"")</f>
        <v/>
      </c>
      <c r="H65" s="90" t="str">
        <f>IFERROR(VLOOKUP(G65,'Matrice Parties-4'!$A:$C,2,FALSE),"")</f>
        <v/>
      </c>
      <c r="I65" s="93" t="str">
        <f>IFERROR(VLOOKUP($A65,'Tableaux-4'!B:J,6,FALSE),"")</f>
        <v/>
      </c>
      <c r="J65" s="90" t="str">
        <f>IFERROR(VLOOKUP(I65,'Matrice Parties-4'!$A:$C,2,FALSE),"")</f>
        <v/>
      </c>
      <c r="K65" s="92" t="str">
        <f>IFERROR(VLOOKUP($A65,'Tableaux-4'!B:J,7,FALSE),"")</f>
        <v/>
      </c>
      <c r="L65" s="91" t="str">
        <f>IFERROR(VLOOKUP(K65,'Matrice Parties-4'!$A:$C,2,FALSE),"")</f>
        <v/>
      </c>
      <c r="M65" s="92" t="str">
        <f>IFERROR(VLOOKUP($A65,'Tableaux-4'!B:J,8,FALSE),"")</f>
        <v/>
      </c>
      <c r="N65" s="91" t="str">
        <f>IFERROR(VLOOKUP(M65,'Matrice Parties-4'!$A:$C,2,FALSE),"")</f>
        <v/>
      </c>
      <c r="O65" s="92" t="str">
        <f>IFERROR(VLOOKUP($A65,'Tableaux-4'!B:J,9,FALSE),"")</f>
        <v/>
      </c>
      <c r="P65" s="91" t="str">
        <f>IFERROR(VLOOKUP(O65,'Matrice Parties-4'!$A:$C,2,FALSE),"")</f>
        <v/>
      </c>
      <c r="R65" s="96" t="s">
        <v>280</v>
      </c>
    </row>
    <row r="66" spans="1:18" ht="23.25" x14ac:dyDescent="0.25">
      <c r="A66" t="str">
        <f t="shared" si="6"/>
        <v>16-D-9</v>
      </c>
      <c r="B66" s="130" t="str">
        <f t="shared" si="7"/>
        <v>D</v>
      </c>
      <c r="C66" s="85">
        <v>9</v>
      </c>
      <c r="D66" s="192" t="str">
        <f>IFERROR(VLOOKUP(A66,'Tableaux-4'!B:AD,3,FALSE),"")</f>
        <v/>
      </c>
      <c r="E66" s="93" t="str">
        <f>IFERROR(VLOOKUP($A66,'Tableaux-4'!B:J,4,FALSE),"")</f>
        <v/>
      </c>
      <c r="F66" s="90" t="str">
        <f>IFERROR(VLOOKUP(E66,'Matrice Parties-4'!$A:$C,2,FALSE),"")</f>
        <v/>
      </c>
      <c r="G66" s="93" t="str">
        <f>IFERROR(VLOOKUP($A66,'Tableaux-4'!B:J,5,FALSE),"")</f>
        <v/>
      </c>
      <c r="H66" s="90" t="str">
        <f>IFERROR(VLOOKUP(G66,'Matrice Parties-4'!$A:$C,2,FALSE),"")</f>
        <v/>
      </c>
      <c r="I66" s="93" t="str">
        <f>IFERROR(VLOOKUP($A66,'Tableaux-4'!B:J,6,FALSE),"")</f>
        <v/>
      </c>
      <c r="J66" s="90" t="str">
        <f>IFERROR(VLOOKUP(I66,'Matrice Parties-4'!$A:$C,2,FALSE),"")</f>
        <v/>
      </c>
      <c r="K66" s="92" t="str">
        <f>IFERROR(VLOOKUP($A66,'Tableaux-4'!B:J,7,FALSE),"")</f>
        <v/>
      </c>
      <c r="L66" s="91" t="str">
        <f>IFERROR(VLOOKUP(K66,'Matrice Parties-4'!$A:$C,2,FALSE),"")</f>
        <v/>
      </c>
      <c r="M66" s="92" t="str">
        <f>IFERROR(VLOOKUP($A66,'Tableaux-4'!B:J,8,FALSE),"")</f>
        <v/>
      </c>
      <c r="N66" s="91" t="str">
        <f>IFERROR(VLOOKUP(M66,'Matrice Parties-4'!$A:$C,2,FALSE),"")</f>
        <v/>
      </c>
      <c r="O66" s="92" t="str">
        <f>IFERROR(VLOOKUP($A66,'Tableaux-4'!B:J,9,FALSE),"")</f>
        <v/>
      </c>
      <c r="P66" s="91" t="str">
        <f>IFERROR(VLOOKUP(O66,'Matrice Parties-4'!$A:$C,2,FALSE),"")</f>
        <v/>
      </c>
      <c r="R66" s="96" t="s">
        <v>280</v>
      </c>
    </row>
    <row r="67" spans="1:18" ht="23.25" x14ac:dyDescent="0.25">
      <c r="A67" t="str">
        <f t="shared" si="6"/>
        <v>16-D-10</v>
      </c>
      <c r="B67" s="130" t="str">
        <f t="shared" si="7"/>
        <v>D</v>
      </c>
      <c r="C67" s="85">
        <v>10</v>
      </c>
      <c r="D67" s="192" t="str">
        <f>IFERROR(VLOOKUP(A67,'Tableaux-4'!B:AD,3,FALSE),"")</f>
        <v/>
      </c>
      <c r="E67" s="93" t="str">
        <f>IFERROR(VLOOKUP($A67,'Tableaux-4'!B:J,4,FALSE),"")</f>
        <v/>
      </c>
      <c r="F67" s="90" t="str">
        <f>IFERROR(VLOOKUP(E67,'Matrice Parties-4'!$A:$C,2,FALSE),"")</f>
        <v/>
      </c>
      <c r="G67" s="93" t="str">
        <f>IFERROR(VLOOKUP($A67,'Tableaux-4'!B:J,5,FALSE),"")</f>
        <v/>
      </c>
      <c r="H67" s="90" t="str">
        <f>IFERROR(VLOOKUP(G67,'Matrice Parties-4'!$A:$C,2,FALSE),"")</f>
        <v/>
      </c>
      <c r="I67" s="93" t="str">
        <f>IFERROR(VLOOKUP($A67,'Tableaux-4'!B:J,6,FALSE),"")</f>
        <v/>
      </c>
      <c r="J67" s="90" t="str">
        <f>IFERROR(VLOOKUP(I67,'Matrice Parties-4'!$A:$C,2,FALSE),"")</f>
        <v/>
      </c>
      <c r="K67" s="92" t="str">
        <f>IFERROR(VLOOKUP($A67,'Tableaux-4'!B:J,7,FALSE),"")</f>
        <v/>
      </c>
      <c r="L67" s="91" t="str">
        <f>IFERROR(VLOOKUP(K67,'Matrice Parties-4'!$A:$C,2,FALSE),"")</f>
        <v/>
      </c>
      <c r="M67" s="92" t="str">
        <f>IFERROR(VLOOKUP($A67,'Tableaux-4'!B:J,8,FALSE),"")</f>
        <v/>
      </c>
      <c r="N67" s="91" t="str">
        <f>IFERROR(VLOOKUP(M67,'Matrice Parties-4'!$A:$C,2,FALSE),"")</f>
        <v/>
      </c>
      <c r="O67" s="92" t="str">
        <f>IFERROR(VLOOKUP($A67,'Tableaux-4'!B:J,9,FALSE),"")</f>
        <v/>
      </c>
      <c r="P67" s="91" t="str">
        <f>IFERROR(VLOOKUP(O67,'Matrice Parties-4'!$A:$C,2,FALSE),"")</f>
        <v/>
      </c>
      <c r="R67" s="96" t="s">
        <v>280</v>
      </c>
    </row>
    <row r="68" spans="1:18" ht="23.25" x14ac:dyDescent="0.25">
      <c r="A68" t="str">
        <f t="shared" si="6"/>
        <v>16-D-11</v>
      </c>
      <c r="B68" s="130" t="str">
        <f t="shared" si="7"/>
        <v>D</v>
      </c>
      <c r="C68" s="85">
        <v>11</v>
      </c>
      <c r="D68" s="192" t="str">
        <f>IFERROR(VLOOKUP(A68,'Tableaux-4'!B:AD,3,FALSE),"")</f>
        <v/>
      </c>
      <c r="E68" s="93" t="str">
        <f>IFERROR(VLOOKUP($A68,'Tableaux-4'!B:J,4,FALSE),"")</f>
        <v/>
      </c>
      <c r="F68" s="90" t="str">
        <f>IFERROR(VLOOKUP(E68,'Matrice Parties-4'!$A:$C,2,FALSE),"")</f>
        <v/>
      </c>
      <c r="G68" s="93" t="str">
        <f>IFERROR(VLOOKUP($A68,'Tableaux-4'!B:J,5,FALSE),"")</f>
        <v/>
      </c>
      <c r="H68" s="90" t="str">
        <f>IFERROR(VLOOKUP(G68,'Matrice Parties-4'!$A:$C,2,FALSE),"")</f>
        <v/>
      </c>
      <c r="I68" s="93" t="str">
        <f>IFERROR(VLOOKUP($A68,'Tableaux-4'!B:J,6,FALSE),"")</f>
        <v/>
      </c>
      <c r="J68" s="90" t="str">
        <f>IFERROR(VLOOKUP(I68,'Matrice Parties-4'!$A:$C,2,FALSE),"")</f>
        <v/>
      </c>
      <c r="K68" s="92" t="str">
        <f>IFERROR(VLOOKUP($A68,'Tableaux-4'!B:J,7,FALSE),"")</f>
        <v/>
      </c>
      <c r="L68" s="91" t="str">
        <f>IFERROR(VLOOKUP(K68,'Matrice Parties-4'!$A:$C,2,FALSE),"")</f>
        <v/>
      </c>
      <c r="M68" s="92" t="str">
        <f>IFERROR(VLOOKUP($A68,'Tableaux-4'!B:J,8,FALSE),"")</f>
        <v/>
      </c>
      <c r="N68" s="91" t="str">
        <f>IFERROR(VLOOKUP(M68,'Matrice Parties-4'!$A:$C,2,FALSE),"")</f>
        <v/>
      </c>
      <c r="O68" s="92" t="str">
        <f>IFERROR(VLOOKUP($A68,'Tableaux-4'!B:J,9,FALSE),"")</f>
        <v/>
      </c>
      <c r="P68" s="91" t="str">
        <f>IFERROR(VLOOKUP(O68,'Matrice Parties-4'!$A:$C,2,FALSE),"")</f>
        <v/>
      </c>
      <c r="R68" s="96" t="s">
        <v>280</v>
      </c>
    </row>
    <row r="69" spans="1:18" ht="23.25" x14ac:dyDescent="0.25">
      <c r="A69" t="str">
        <f t="shared" si="6"/>
        <v>16-D-12</v>
      </c>
      <c r="B69" s="130" t="str">
        <f t="shared" si="7"/>
        <v>D</v>
      </c>
      <c r="C69" s="85">
        <v>12</v>
      </c>
      <c r="D69" s="192" t="str">
        <f>IFERROR(VLOOKUP(A69,'Tableaux-4'!B:AD,3,FALSE),"")</f>
        <v/>
      </c>
      <c r="E69" s="93" t="str">
        <f>IFERROR(VLOOKUP($A69,'Tableaux-4'!B:J,4,FALSE),"")</f>
        <v/>
      </c>
      <c r="F69" s="90" t="str">
        <f>IFERROR(VLOOKUP(E69,'Matrice Parties-4'!$A:$C,2,FALSE),"")</f>
        <v/>
      </c>
      <c r="G69" s="93" t="str">
        <f>IFERROR(VLOOKUP($A69,'Tableaux-4'!B:J,5,FALSE),"")</f>
        <v/>
      </c>
      <c r="H69" s="90" t="str">
        <f>IFERROR(VLOOKUP(G69,'Matrice Parties-4'!$A:$C,2,FALSE),"")</f>
        <v/>
      </c>
      <c r="I69" s="93" t="str">
        <f>IFERROR(VLOOKUP($A69,'Tableaux-4'!B:J,6,FALSE),"")</f>
        <v/>
      </c>
      <c r="J69" s="90" t="str">
        <f>IFERROR(VLOOKUP(I69,'Matrice Parties-4'!$A:$C,2,FALSE),"")</f>
        <v/>
      </c>
      <c r="K69" s="92" t="str">
        <f>IFERROR(VLOOKUP($A69,'Tableaux-4'!B:J,7,FALSE),"")</f>
        <v/>
      </c>
      <c r="L69" s="91" t="str">
        <f>IFERROR(VLOOKUP(K69,'Matrice Parties-4'!$A:$C,2,FALSE),"")</f>
        <v/>
      </c>
      <c r="M69" s="92" t="str">
        <f>IFERROR(VLOOKUP($A69,'Tableaux-4'!B:J,8,FALSE),"")</f>
        <v/>
      </c>
      <c r="N69" s="91" t="str">
        <f>IFERROR(VLOOKUP(M69,'Matrice Parties-4'!$A:$C,2,FALSE),"")</f>
        <v/>
      </c>
      <c r="O69" s="92" t="str">
        <f>IFERROR(VLOOKUP($A69,'Tableaux-4'!B:J,9,FALSE),"")</f>
        <v/>
      </c>
      <c r="P69" s="91" t="str">
        <f>IFERROR(VLOOKUP(O69,'Matrice Parties-4'!$A:$C,2,FALSE),"")</f>
        <v/>
      </c>
      <c r="R69" s="96" t="s">
        <v>280</v>
      </c>
    </row>
    <row r="70" spans="1:18" ht="23.25" x14ac:dyDescent="0.25">
      <c r="A70" t="str">
        <f t="shared" si="6"/>
        <v>16-D-13</v>
      </c>
      <c r="B70" s="130" t="str">
        <f t="shared" si="7"/>
        <v>D</v>
      </c>
      <c r="C70" s="85">
        <v>13</v>
      </c>
      <c r="D70" s="192" t="str">
        <f>IFERROR(VLOOKUP(A70,'Tableaux-4'!B:AD,3,FALSE),"")</f>
        <v/>
      </c>
      <c r="E70" s="93" t="str">
        <f>IFERROR(VLOOKUP($A70,'Tableaux-4'!B:J,4,FALSE),"")</f>
        <v/>
      </c>
      <c r="F70" s="90" t="str">
        <f>IFERROR(VLOOKUP(E70,'Matrice Parties-4'!$A:$C,2,FALSE),"")</f>
        <v/>
      </c>
      <c r="G70" s="93" t="str">
        <f>IFERROR(VLOOKUP($A70,'Tableaux-4'!B:J,5,FALSE),"")</f>
        <v/>
      </c>
      <c r="H70" s="90" t="str">
        <f>IFERROR(VLOOKUP(G70,'Matrice Parties-4'!$A:$C,2,FALSE),"")</f>
        <v/>
      </c>
      <c r="I70" s="93" t="str">
        <f>IFERROR(VLOOKUP($A70,'Tableaux-4'!B:J,6,FALSE),"")</f>
        <v/>
      </c>
      <c r="J70" s="90" t="str">
        <f>IFERROR(VLOOKUP(I70,'Matrice Parties-4'!$A:$C,2,FALSE),"")</f>
        <v/>
      </c>
      <c r="K70" s="92" t="str">
        <f>IFERROR(VLOOKUP($A70,'Tableaux-4'!B:J,7,FALSE),"")</f>
        <v/>
      </c>
      <c r="L70" s="91" t="str">
        <f>IFERROR(VLOOKUP(K70,'Matrice Parties-4'!$A:$C,2,FALSE),"")</f>
        <v/>
      </c>
      <c r="M70" s="92" t="str">
        <f>IFERROR(VLOOKUP($A70,'Tableaux-4'!B:J,8,FALSE),"")</f>
        <v/>
      </c>
      <c r="N70" s="91" t="str">
        <f>IFERROR(VLOOKUP(M70,'Matrice Parties-4'!$A:$C,2,FALSE),"")</f>
        <v/>
      </c>
      <c r="O70" s="92" t="str">
        <f>IFERROR(VLOOKUP($A70,'Tableaux-4'!B:J,9,FALSE),"")</f>
        <v/>
      </c>
      <c r="P70" s="91" t="str">
        <f>IFERROR(VLOOKUP(O70,'Matrice Parties-4'!$A:$C,2,FALSE),"")</f>
        <v/>
      </c>
      <c r="R70" s="96" t="s">
        <v>280</v>
      </c>
    </row>
    <row r="71" spans="1:18" ht="23.25" x14ac:dyDescent="0.25">
      <c r="A71" t="str">
        <f t="shared" si="6"/>
        <v>16-D-14</v>
      </c>
      <c r="B71" s="130" t="str">
        <f t="shared" si="7"/>
        <v>D</v>
      </c>
      <c r="C71" s="85">
        <v>14</v>
      </c>
      <c r="D71" s="192" t="str">
        <f>IFERROR(VLOOKUP(A71,'Tableaux-4'!B:AD,3,FALSE),"")</f>
        <v/>
      </c>
      <c r="E71" s="93" t="str">
        <f>IFERROR(VLOOKUP($A71,'Tableaux-4'!B:J,4,FALSE),"")</f>
        <v/>
      </c>
      <c r="F71" s="90" t="str">
        <f>IFERROR(VLOOKUP(E71,'Matrice Parties-4'!$A:$C,2,FALSE),"")</f>
        <v/>
      </c>
      <c r="G71" s="93" t="str">
        <f>IFERROR(VLOOKUP($A71,'Tableaux-4'!B:J,5,FALSE),"")</f>
        <v/>
      </c>
      <c r="H71" s="90" t="str">
        <f>IFERROR(VLOOKUP(G71,'Matrice Parties-4'!$A:$C,2,FALSE),"")</f>
        <v/>
      </c>
      <c r="I71" s="93" t="str">
        <f>IFERROR(VLOOKUP($A71,'Tableaux-4'!B:J,6,FALSE),"")</f>
        <v/>
      </c>
      <c r="J71" s="90" t="str">
        <f>IFERROR(VLOOKUP(I71,'Matrice Parties-4'!$A:$C,2,FALSE),"")</f>
        <v/>
      </c>
      <c r="K71" s="92" t="str">
        <f>IFERROR(VLOOKUP($A71,'Tableaux-4'!B:J,7,FALSE),"")</f>
        <v/>
      </c>
      <c r="L71" s="91" t="str">
        <f>IFERROR(VLOOKUP(K71,'Matrice Parties-4'!$A:$C,2,FALSE),"")</f>
        <v/>
      </c>
      <c r="M71" s="92" t="str">
        <f>IFERROR(VLOOKUP($A71,'Tableaux-4'!B:J,8,FALSE),"")</f>
        <v/>
      </c>
      <c r="N71" s="91" t="str">
        <f>IFERROR(VLOOKUP(M71,'Matrice Parties-4'!$A:$C,2,FALSE),"")</f>
        <v/>
      </c>
      <c r="O71" s="92" t="str">
        <f>IFERROR(VLOOKUP($A71,'Tableaux-4'!B:J,9,FALSE),"")</f>
        <v/>
      </c>
      <c r="P71" s="91" t="str">
        <f>IFERROR(VLOOKUP(O71,'Matrice Parties-4'!$A:$C,2,FALSE),"")</f>
        <v/>
      </c>
      <c r="R71" s="96" t="s">
        <v>280</v>
      </c>
    </row>
  </sheetData>
  <sheetProtection selectLockedCells="1"/>
  <mergeCells count="12">
    <mergeCell ref="F57:J57"/>
    <mergeCell ref="K57:P57"/>
    <mergeCell ref="F21:J21"/>
    <mergeCell ref="K21:P21"/>
    <mergeCell ref="F38:P38"/>
    <mergeCell ref="F39:J39"/>
    <mergeCell ref="K39:P39"/>
    <mergeCell ref="F3:J3"/>
    <mergeCell ref="F2:P2"/>
    <mergeCell ref="K3:P3"/>
    <mergeCell ref="F20:P20"/>
    <mergeCell ref="F56:P56"/>
  </mergeCells>
  <conditionalFormatting sqref="G4:G16 I4:I16 M4:M16 O4:O16 E4:E17 K4:K17">
    <cfRule type="cellIs" dxfId="1971" priority="92" operator="equal">
      <formula>0</formula>
    </cfRule>
  </conditionalFormatting>
  <conditionalFormatting sqref="I4:I16 G4:G16 E4:E17">
    <cfRule type="cellIs" dxfId="1970" priority="91" operator="equal">
      <formula>0</formula>
    </cfRule>
  </conditionalFormatting>
  <conditionalFormatting sqref="C4:C18">
    <cfRule type="expression" dxfId="1969" priority="119">
      <formula>$E4=""</formula>
    </cfRule>
  </conditionalFormatting>
  <conditionalFormatting sqref="G58 E58 I58:I71 K58:K71 M58:M71 O58:O71">
    <cfRule type="cellIs" dxfId="1968" priority="71" operator="equal">
      <formula>0</formula>
    </cfRule>
  </conditionalFormatting>
  <conditionalFormatting sqref="K22 E22:E26 G22:G23 I22:I23 M22:M28 O22">
    <cfRule type="cellIs" dxfId="1967" priority="77" operator="equal">
      <formula>0</formula>
    </cfRule>
  </conditionalFormatting>
  <conditionalFormatting sqref="E22:E26 G22:G23 I22:I23">
    <cfRule type="cellIs" dxfId="1966" priority="76" operator="equal">
      <formula>0</formula>
    </cfRule>
  </conditionalFormatting>
  <conditionalFormatting sqref="C22:C34">
    <cfRule type="expression" dxfId="1965" priority="78">
      <formula>$E22=""</formula>
    </cfRule>
  </conditionalFormatting>
  <conditionalFormatting sqref="G40 I40 K40 M40 E40 O40">
    <cfRule type="cellIs" dxfId="1964" priority="74" operator="equal">
      <formula>0</formula>
    </cfRule>
  </conditionalFormatting>
  <conditionalFormatting sqref="E40 I40 G40">
    <cfRule type="cellIs" dxfId="1963" priority="73" operator="equal">
      <formula>0</formula>
    </cfRule>
  </conditionalFormatting>
  <conditionalFormatting sqref="C40:C52">
    <cfRule type="expression" dxfId="1962" priority="75">
      <formula>$E40=""</formula>
    </cfRule>
  </conditionalFormatting>
  <conditionalFormatting sqref="E58 G58 I58:I71">
    <cfRule type="cellIs" dxfId="1961" priority="70" operator="equal">
      <formula>0</formula>
    </cfRule>
  </conditionalFormatting>
  <conditionalFormatting sqref="C58:C71">
    <cfRule type="expression" dxfId="1960" priority="72">
      <formula>$E58=""</formula>
    </cfRule>
  </conditionalFormatting>
  <conditionalFormatting sqref="G17">
    <cfRule type="cellIs" dxfId="1959" priority="36" operator="equal">
      <formula>0</formula>
    </cfRule>
  </conditionalFormatting>
  <conditionalFormatting sqref="G17">
    <cfRule type="cellIs" dxfId="1958" priority="35" operator="equal">
      <formula>0</formula>
    </cfRule>
  </conditionalFormatting>
  <conditionalFormatting sqref="I17">
    <cfRule type="cellIs" dxfId="1957" priority="34" operator="equal">
      <formula>0</formula>
    </cfRule>
  </conditionalFormatting>
  <conditionalFormatting sqref="I17">
    <cfRule type="cellIs" dxfId="1956" priority="33" operator="equal">
      <formula>0</formula>
    </cfRule>
  </conditionalFormatting>
  <conditionalFormatting sqref="M17">
    <cfRule type="cellIs" dxfId="1955" priority="32" operator="equal">
      <formula>0</formula>
    </cfRule>
  </conditionalFormatting>
  <conditionalFormatting sqref="O17">
    <cfRule type="cellIs" dxfId="1954" priority="31" operator="equal">
      <formula>0</formula>
    </cfRule>
  </conditionalFormatting>
  <conditionalFormatting sqref="G24:G35">
    <cfRule type="cellIs" dxfId="1953" priority="20" operator="equal">
      <formula>0</formula>
    </cfRule>
  </conditionalFormatting>
  <conditionalFormatting sqref="C35:C37 D36:P37">
    <cfRule type="expression" dxfId="1952" priority="24">
      <formula>$E35=""</formula>
    </cfRule>
  </conditionalFormatting>
  <conditionalFormatting sqref="C53:C55 D54:R55">
    <cfRule type="expression" dxfId="1951" priority="23">
      <formula>$E53=""</formula>
    </cfRule>
  </conditionalFormatting>
  <conditionalFormatting sqref="E27:E35">
    <cfRule type="cellIs" dxfId="1950" priority="22" operator="equal">
      <formula>0</formula>
    </cfRule>
  </conditionalFormatting>
  <conditionalFormatting sqref="E27:E35">
    <cfRule type="cellIs" dxfId="1949" priority="21" operator="equal">
      <formula>0</formula>
    </cfRule>
  </conditionalFormatting>
  <conditionalFormatting sqref="G24:G35">
    <cfRule type="cellIs" dxfId="1948" priority="19" operator="equal">
      <formula>0</formula>
    </cfRule>
  </conditionalFormatting>
  <conditionalFormatting sqref="I24:I35">
    <cfRule type="cellIs" dxfId="1947" priority="18" operator="equal">
      <formula>0</formula>
    </cfRule>
  </conditionalFormatting>
  <conditionalFormatting sqref="I24:I35">
    <cfRule type="cellIs" dxfId="1946" priority="17" operator="equal">
      <formula>0</formula>
    </cfRule>
  </conditionalFormatting>
  <conditionalFormatting sqref="K23:K35">
    <cfRule type="cellIs" dxfId="1945" priority="16" operator="equal">
      <formula>0</formula>
    </cfRule>
  </conditionalFormatting>
  <conditionalFormatting sqref="M29:M35">
    <cfRule type="cellIs" dxfId="1944" priority="15" operator="equal">
      <formula>0</formula>
    </cfRule>
  </conditionalFormatting>
  <conditionalFormatting sqref="O23:O35">
    <cfRule type="cellIs" dxfId="1943" priority="14" operator="equal">
      <formula>0</formula>
    </cfRule>
  </conditionalFormatting>
  <conditionalFormatting sqref="E41:E53">
    <cfRule type="cellIs" dxfId="1942" priority="13" operator="equal">
      <formula>0</formula>
    </cfRule>
  </conditionalFormatting>
  <conditionalFormatting sqref="E41:E53">
    <cfRule type="cellIs" dxfId="1941" priority="12" operator="equal">
      <formula>0</formula>
    </cfRule>
  </conditionalFormatting>
  <conditionalFormatting sqref="G41:G53">
    <cfRule type="cellIs" dxfId="1940" priority="11" operator="equal">
      <formula>0</formula>
    </cfRule>
  </conditionalFormatting>
  <conditionalFormatting sqref="G41:G53">
    <cfRule type="cellIs" dxfId="1939" priority="10" operator="equal">
      <formula>0</formula>
    </cfRule>
  </conditionalFormatting>
  <conditionalFormatting sqref="I41:I53">
    <cfRule type="cellIs" dxfId="1938" priority="9" operator="equal">
      <formula>0</formula>
    </cfRule>
  </conditionalFormatting>
  <conditionalFormatting sqref="I41:I53">
    <cfRule type="cellIs" dxfId="1937" priority="8" operator="equal">
      <formula>0</formula>
    </cfRule>
  </conditionalFormatting>
  <conditionalFormatting sqref="O41:O53">
    <cfRule type="cellIs" dxfId="1936" priority="7" operator="equal">
      <formula>0</formula>
    </cfRule>
  </conditionalFormatting>
  <conditionalFormatting sqref="M41:M53">
    <cfRule type="cellIs" dxfId="1935" priority="6" operator="equal">
      <formula>0</formula>
    </cfRule>
  </conditionalFormatting>
  <conditionalFormatting sqref="K41:K53">
    <cfRule type="cellIs" dxfId="1934" priority="5" operator="equal">
      <formula>0</formula>
    </cfRule>
  </conditionalFormatting>
  <conditionalFormatting sqref="E59:E71">
    <cfRule type="cellIs" dxfId="1933" priority="4" operator="equal">
      <formula>0</formula>
    </cfRule>
  </conditionalFormatting>
  <conditionalFormatting sqref="E59:E71">
    <cfRule type="cellIs" dxfId="1932" priority="3" operator="equal">
      <formula>0</formula>
    </cfRule>
  </conditionalFormatting>
  <conditionalFormatting sqref="G59:G71">
    <cfRule type="cellIs" dxfId="1931" priority="2" operator="equal">
      <formula>0</formula>
    </cfRule>
  </conditionalFormatting>
  <conditionalFormatting sqref="G59:G71">
    <cfRule type="cellIs" dxfId="1930" priority="1" operator="equal">
      <formula>0</formula>
    </cfRule>
  </conditionalFormatting>
  <dataValidations count="1">
    <dataValidation type="list" allowBlank="1" showInputMessage="1" showErrorMessage="1" sqref="B2" xr:uid="{7ECD52F7-A546-431B-AAB6-53AEDD5DE7A2}">
      <formula1>Parties</formula1>
    </dataValidation>
  </dataValidations>
  <hyperlinks>
    <hyperlink ref="Q3:S3" location="'Feuilles de marque par équipe'!A1" display="Suivant" xr:uid="{9A65C923-8A45-4001-B5F5-A4E59D9EE49A}"/>
    <hyperlink ref="Q2" location="Accueil!A1" display="Accueil!A1" xr:uid="{5EDB3370-D25C-412B-9B4F-1AAB0BB3E80C}"/>
  </hyperlinks>
  <pageMargins left="0.31496062992125984" right="0.31496062992125984" top="0.35433070866141736" bottom="0.35433070866141736" header="0.31496062992125984" footer="0.31496062992125984"/>
  <pageSetup paperSize="9" scale="60" orientation="landscape" horizontalDpi="4294967293" r:id="rId1"/>
  <rowBreaks count="1" manualBreakCount="1">
    <brk id="37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EE75B-10DB-4813-BD87-1CBDF1820D38}">
  <sheetPr codeName="Feuil10">
    <tabColor rgb="FF99FFCC"/>
  </sheetPr>
  <dimension ref="B1:AF203"/>
  <sheetViews>
    <sheetView showGridLines="0" workbookViewId="0">
      <selection activeCell="AF15" sqref="AF15"/>
    </sheetView>
  </sheetViews>
  <sheetFormatPr baseColWidth="10" defaultRowHeight="15" x14ac:dyDescent="0.25"/>
  <cols>
    <col min="1" max="1" width="0.5703125" customWidth="1"/>
    <col min="2" max="2" width="14.42578125" customWidth="1"/>
    <col min="3" max="3" width="5.5703125" customWidth="1"/>
    <col min="4" max="9" width="5.5703125" style="71" customWidth="1"/>
    <col min="10" max="10" width="0.5703125" style="71" customWidth="1"/>
    <col min="11" max="11" width="14.42578125" style="71" customWidth="1"/>
    <col min="12" max="18" width="5.5703125" style="71" customWidth="1"/>
    <col min="19" max="19" width="0.5703125" style="71" customWidth="1"/>
    <col min="20" max="20" width="14.42578125" style="71" customWidth="1"/>
    <col min="21" max="27" width="5.5703125" style="71" customWidth="1"/>
    <col min="28" max="28" width="0.5703125" customWidth="1"/>
    <col min="29" max="30" width="3.5703125" customWidth="1"/>
    <col min="31" max="31" width="10.42578125" bestFit="1" customWidth="1"/>
  </cols>
  <sheetData>
    <row r="1" spans="2:32" ht="5.0999999999999996" customHeight="1" x14ac:dyDescent="0.25"/>
    <row r="2" spans="2:32" ht="20.85" customHeight="1" x14ac:dyDescent="0.25">
      <c r="B2" s="73" t="s">
        <v>167</v>
      </c>
      <c r="C2" s="257" t="s">
        <v>158</v>
      </c>
      <c r="D2" s="255" t="s">
        <v>149</v>
      </c>
      <c r="E2" s="255"/>
      <c r="F2" s="255"/>
      <c r="G2" s="256" t="s">
        <v>150</v>
      </c>
      <c r="H2" s="256"/>
      <c r="I2" s="256"/>
      <c r="K2" s="73" t="s">
        <v>167</v>
      </c>
      <c r="L2" s="257" t="s">
        <v>158</v>
      </c>
      <c r="M2" s="255" t="s">
        <v>149</v>
      </c>
      <c r="N2" s="255"/>
      <c r="O2" s="255"/>
      <c r="P2" s="256" t="s">
        <v>150</v>
      </c>
      <c r="Q2" s="256"/>
      <c r="R2" s="256"/>
      <c r="T2" s="73" t="s">
        <v>167</v>
      </c>
      <c r="U2" s="257" t="s">
        <v>158</v>
      </c>
      <c r="V2" s="255" t="s">
        <v>149</v>
      </c>
      <c r="W2" s="255"/>
      <c r="X2" s="255"/>
      <c r="Y2" s="256" t="s">
        <v>150</v>
      </c>
      <c r="Z2" s="256"/>
      <c r="AA2" s="256"/>
      <c r="AC2" s="96">
        <f>IFERROR(VLOOKUP('Joueurs Asso'!D1,bdd!C:E,3,FALSE),"")</f>
        <v>4</v>
      </c>
      <c r="AD2" s="96" t="str">
        <f>IF('Tableau public'!B2="","",'Tableau public'!B2)</f>
        <v>A</v>
      </c>
      <c r="AE2" s="259" t="s">
        <v>179</v>
      </c>
      <c r="AF2" s="15"/>
    </row>
    <row r="3" spans="2:32" s="72" customFormat="1" ht="23.1" customHeight="1" x14ac:dyDescent="0.25">
      <c r="B3" s="76">
        <v>1</v>
      </c>
      <c r="C3" s="258"/>
      <c r="D3" s="74">
        <f>IF('Tableau public'!E4=0,"",'Tableau public'!E4)</f>
        <v>1</v>
      </c>
      <c r="E3" s="74">
        <f>IF('Tableau public'!G4=0,"",'Tableau public'!G4)</f>
        <v>2</v>
      </c>
      <c r="F3" s="74" t="str">
        <f>IF('Tableau public'!I4=0,"",'Tableau public'!I4)</f>
        <v/>
      </c>
      <c r="G3" s="75">
        <f>IF('Tableau public'!K4=0,"",'Tableau public'!K4)</f>
        <v>3</v>
      </c>
      <c r="H3" s="75">
        <f>IF('Tableau public'!M4=0,"",'Tableau public'!M4)</f>
        <v>4</v>
      </c>
      <c r="I3" s="75" t="str">
        <f>IF('Tableau public'!O4=0,"",'Tableau public'!O4)</f>
        <v/>
      </c>
      <c r="J3" s="60"/>
      <c r="K3" s="76">
        <v>6</v>
      </c>
      <c r="L3" s="258"/>
      <c r="M3" s="74" t="str">
        <f>IF('Tableau public'!E9=0,"",'Tableau public'!E9)</f>
        <v/>
      </c>
      <c r="N3" s="74" t="str">
        <f>IF('Tableau public'!G9=0,"",'Tableau public'!G9)</f>
        <v/>
      </c>
      <c r="O3" s="74" t="str">
        <f>IF('Tableau public'!I9=0,"",'Tableau public'!I9)</f>
        <v/>
      </c>
      <c r="P3" s="75" t="str">
        <f>IF('Tableau public'!K9=0,"",'Tableau public'!K9)</f>
        <v/>
      </c>
      <c r="Q3" s="75" t="str">
        <f>IF('Tableau public'!M9=0,"",'Tableau public'!M9)</f>
        <v/>
      </c>
      <c r="R3" s="75" t="str">
        <f>IF('Tableau public'!O9=0,"",'Tableau public'!O9)</f>
        <v/>
      </c>
      <c r="S3" s="60"/>
      <c r="T3" s="76">
        <v>11</v>
      </c>
      <c r="U3" s="258"/>
      <c r="V3" s="74" t="str">
        <f>IF('Tableau public'!E14=0,"",'Tableau public'!E14)</f>
        <v/>
      </c>
      <c r="W3" s="74" t="str">
        <f>IF('Tableau public'!G14=0,"",'Tableau public'!G14)</f>
        <v/>
      </c>
      <c r="X3" s="74" t="str">
        <f>IF('Tableau public'!I14=0,"",'Tableau public'!I14)</f>
        <v/>
      </c>
      <c r="Y3" s="75" t="str">
        <f>IF('Tableau public'!K14=0,"",'Tableau public'!K14)</f>
        <v/>
      </c>
      <c r="Z3" s="75" t="str">
        <f>IF('Tableau public'!M14=0,"",'Tableau public'!M14)</f>
        <v/>
      </c>
      <c r="AA3" s="75" t="str">
        <f>IF('Tableau public'!O14=0,"",'Tableau public'!O14)</f>
        <v/>
      </c>
      <c r="AE3" s="260"/>
    </row>
    <row r="4" spans="2:32" s="72" customFormat="1" ht="19.350000000000001" customHeight="1" x14ac:dyDescent="0.25">
      <c r="B4" s="251"/>
      <c r="C4" s="95" t="s">
        <v>151</v>
      </c>
      <c r="D4" s="254"/>
      <c r="E4" s="254"/>
      <c r="F4" s="254"/>
      <c r="G4" s="254"/>
      <c r="H4" s="254"/>
      <c r="I4" s="254"/>
      <c r="J4" s="60"/>
      <c r="K4" s="251"/>
      <c r="L4" s="95" t="s">
        <v>151</v>
      </c>
      <c r="M4" s="254"/>
      <c r="N4" s="254"/>
      <c r="O4" s="254"/>
      <c r="P4" s="254"/>
      <c r="Q4" s="254"/>
      <c r="R4" s="254"/>
      <c r="S4" s="60"/>
      <c r="T4" s="251"/>
      <c r="U4" s="95" t="s">
        <v>151</v>
      </c>
      <c r="V4" s="254"/>
      <c r="W4" s="254"/>
      <c r="X4" s="254"/>
      <c r="Y4" s="254"/>
      <c r="Z4" s="254"/>
      <c r="AA4" s="254"/>
    </row>
    <row r="5" spans="2:32" s="72" customFormat="1" ht="19.350000000000001" customHeight="1" x14ac:dyDescent="0.25">
      <c r="B5" s="252"/>
      <c r="C5" s="105" t="s">
        <v>152</v>
      </c>
      <c r="D5" s="254"/>
      <c r="E5" s="254"/>
      <c r="F5" s="254"/>
      <c r="G5" s="254"/>
      <c r="H5" s="254"/>
      <c r="I5" s="254"/>
      <c r="J5" s="60"/>
      <c r="K5" s="252"/>
      <c r="L5" s="105" t="s">
        <v>152</v>
      </c>
      <c r="M5" s="254"/>
      <c r="N5" s="254"/>
      <c r="O5" s="254"/>
      <c r="P5" s="254"/>
      <c r="Q5" s="254"/>
      <c r="R5" s="254"/>
      <c r="S5" s="60"/>
      <c r="T5" s="252"/>
      <c r="U5" s="105" t="s">
        <v>152</v>
      </c>
      <c r="V5" s="254"/>
      <c r="W5" s="254"/>
      <c r="X5" s="254"/>
      <c r="Y5" s="254"/>
      <c r="Z5" s="254"/>
      <c r="AA5" s="254"/>
    </row>
    <row r="6" spans="2:32" s="72" customFormat="1" ht="19.350000000000001" customHeight="1" x14ac:dyDescent="0.25">
      <c r="B6" s="252"/>
      <c r="C6" s="47" t="s">
        <v>153</v>
      </c>
      <c r="D6" s="254"/>
      <c r="E6" s="254"/>
      <c r="F6" s="254"/>
      <c r="G6" s="254"/>
      <c r="H6" s="254"/>
      <c r="I6" s="254"/>
      <c r="J6" s="60"/>
      <c r="K6" s="252"/>
      <c r="L6" s="47" t="s">
        <v>153</v>
      </c>
      <c r="M6" s="254"/>
      <c r="N6" s="254"/>
      <c r="O6" s="254"/>
      <c r="P6" s="254"/>
      <c r="Q6" s="254"/>
      <c r="R6" s="254"/>
      <c r="S6" s="60"/>
      <c r="T6" s="252"/>
      <c r="U6" s="47" t="s">
        <v>153</v>
      </c>
      <c r="V6" s="254"/>
      <c r="W6" s="254"/>
      <c r="X6" s="254"/>
      <c r="Y6" s="254"/>
      <c r="Z6" s="254"/>
      <c r="AA6" s="254"/>
    </row>
    <row r="7" spans="2:32" s="72" customFormat="1" ht="19.350000000000001" customHeight="1" x14ac:dyDescent="0.25">
      <c r="B7" s="253"/>
      <c r="C7" s="47" t="s">
        <v>154</v>
      </c>
      <c r="D7" s="254"/>
      <c r="E7" s="254"/>
      <c r="F7" s="254"/>
      <c r="G7" s="254"/>
      <c r="H7" s="254"/>
      <c r="I7" s="254"/>
      <c r="J7" s="60"/>
      <c r="K7" s="253"/>
      <c r="L7" s="47" t="s">
        <v>154</v>
      </c>
      <c r="M7" s="254"/>
      <c r="N7" s="254"/>
      <c r="O7" s="254"/>
      <c r="P7" s="254"/>
      <c r="Q7" s="254"/>
      <c r="R7" s="254"/>
      <c r="S7" s="60"/>
      <c r="T7" s="253"/>
      <c r="U7" s="47" t="s">
        <v>154</v>
      </c>
      <c r="V7" s="254"/>
      <c r="W7" s="254"/>
      <c r="X7" s="254"/>
      <c r="Y7" s="254"/>
      <c r="Z7" s="254"/>
      <c r="AA7" s="254"/>
    </row>
    <row r="8" spans="2:32" ht="20.85" customHeight="1" x14ac:dyDescent="0.25">
      <c r="B8" s="73" t="s">
        <v>167</v>
      </c>
      <c r="C8" s="257" t="s">
        <v>158</v>
      </c>
      <c r="D8" s="255" t="s">
        <v>149</v>
      </c>
      <c r="E8" s="255"/>
      <c r="F8" s="255"/>
      <c r="G8" s="256" t="s">
        <v>150</v>
      </c>
      <c r="H8" s="256"/>
      <c r="I8" s="256"/>
      <c r="K8" s="73" t="s">
        <v>167</v>
      </c>
      <c r="L8" s="257" t="s">
        <v>158</v>
      </c>
      <c r="M8" s="255" t="s">
        <v>149</v>
      </c>
      <c r="N8" s="255"/>
      <c r="O8" s="255"/>
      <c r="P8" s="256" t="s">
        <v>150</v>
      </c>
      <c r="Q8" s="256"/>
      <c r="R8" s="256"/>
      <c r="T8" s="73" t="s">
        <v>167</v>
      </c>
      <c r="U8" s="257" t="s">
        <v>158</v>
      </c>
      <c r="V8" s="255" t="s">
        <v>149</v>
      </c>
      <c r="W8" s="255"/>
      <c r="X8" s="255"/>
      <c r="Y8" s="256" t="s">
        <v>150</v>
      </c>
      <c r="Z8" s="256"/>
      <c r="AA8" s="256"/>
    </row>
    <row r="9" spans="2:32" ht="23.1" customHeight="1" x14ac:dyDescent="0.25">
      <c r="B9" s="76">
        <v>2</v>
      </c>
      <c r="C9" s="258"/>
      <c r="D9" s="74">
        <f>IF('Tableau public'!E5=0,"",'Tableau public'!E5)</f>
        <v>5</v>
      </c>
      <c r="E9" s="74">
        <f>IF('Tableau public'!G5=0,"",'Tableau public'!G5)</f>
        <v>6</v>
      </c>
      <c r="F9" s="74" t="str">
        <f>IF('Tableau public'!I5=0,"",'Tableau public'!I5)</f>
        <v/>
      </c>
      <c r="G9" s="75">
        <f>IF('Tableau public'!K5=0,"",'Tableau public'!K5)</f>
        <v>7</v>
      </c>
      <c r="H9" s="75">
        <f>IF('Tableau public'!M5=0,"",'Tableau public'!M5)</f>
        <v>8</v>
      </c>
      <c r="I9" s="75" t="str">
        <f>IF('Tableau public'!O5=0,"",'Tableau public'!O5)</f>
        <v/>
      </c>
      <c r="J9" s="60"/>
      <c r="K9" s="76">
        <v>7</v>
      </c>
      <c r="L9" s="258"/>
      <c r="M9" s="74" t="str">
        <f>IF('Tableau public'!E10=0,"",'Tableau public'!E10)</f>
        <v/>
      </c>
      <c r="N9" s="74" t="str">
        <f>IF('Tableau public'!G10=0,"",'Tableau public'!G10)</f>
        <v/>
      </c>
      <c r="O9" s="74" t="str">
        <f>IF('Tableau public'!I10=0,"",'Tableau public'!I10)</f>
        <v/>
      </c>
      <c r="P9" s="75" t="str">
        <f>IF('Tableau public'!K10=0,"",'Tableau public'!K10)</f>
        <v/>
      </c>
      <c r="Q9" s="75" t="str">
        <f>IF('Tableau public'!M10=0,"",'Tableau public'!M10)</f>
        <v/>
      </c>
      <c r="R9" s="75" t="str">
        <f>IF('Tableau public'!O10=0,"",'Tableau public'!O10)</f>
        <v/>
      </c>
      <c r="S9" s="60"/>
      <c r="T9" s="76">
        <v>12</v>
      </c>
      <c r="U9" s="258"/>
      <c r="V9" s="74" t="str">
        <f>IF('Tableau public'!E15=0,"",'Tableau public'!E15)</f>
        <v/>
      </c>
      <c r="W9" s="74" t="str">
        <f>IF('Tableau public'!G15=0,"",'Tableau public'!G15)</f>
        <v/>
      </c>
      <c r="X9" s="74" t="str">
        <f>IF('Tableau public'!I15=0,"",'Tableau public'!I15)</f>
        <v/>
      </c>
      <c r="Y9" s="75" t="str">
        <f>IF('Tableau public'!K15=0,"",'Tableau public'!K15)</f>
        <v/>
      </c>
      <c r="Z9" s="75" t="str">
        <f>IF('Tableau public'!M15=0,"",'Tableau public'!M15)</f>
        <v/>
      </c>
      <c r="AA9" s="75" t="str">
        <f>IF('Tableau public'!O15=0,"",'Tableau public'!O15)</f>
        <v/>
      </c>
    </row>
    <row r="10" spans="2:32" ht="19.350000000000001" customHeight="1" x14ac:dyDescent="0.25">
      <c r="B10" s="251"/>
      <c r="C10" s="95" t="s">
        <v>151</v>
      </c>
      <c r="D10" s="254"/>
      <c r="E10" s="254"/>
      <c r="F10" s="254"/>
      <c r="G10" s="254"/>
      <c r="H10" s="254"/>
      <c r="I10" s="254"/>
      <c r="J10" s="60"/>
      <c r="K10" s="251"/>
      <c r="L10" s="95" t="s">
        <v>151</v>
      </c>
      <c r="M10" s="254"/>
      <c r="N10" s="254"/>
      <c r="O10" s="254"/>
      <c r="P10" s="254"/>
      <c r="Q10" s="254"/>
      <c r="R10" s="254"/>
      <c r="T10" s="251"/>
      <c r="U10" s="95" t="s">
        <v>151</v>
      </c>
      <c r="V10" s="254"/>
      <c r="W10" s="254"/>
      <c r="X10" s="254"/>
      <c r="Y10" s="254"/>
      <c r="Z10" s="254"/>
      <c r="AA10" s="254"/>
    </row>
    <row r="11" spans="2:32" ht="19.350000000000001" customHeight="1" x14ac:dyDescent="0.25">
      <c r="B11" s="252"/>
      <c r="C11" s="105" t="s">
        <v>152</v>
      </c>
      <c r="D11" s="254"/>
      <c r="E11" s="254"/>
      <c r="F11" s="254"/>
      <c r="G11" s="254"/>
      <c r="H11" s="254"/>
      <c r="I11" s="254"/>
      <c r="J11" s="60"/>
      <c r="K11" s="252"/>
      <c r="L11" s="105" t="s">
        <v>152</v>
      </c>
      <c r="M11" s="254"/>
      <c r="N11" s="254"/>
      <c r="O11" s="254"/>
      <c r="P11" s="254"/>
      <c r="Q11" s="254"/>
      <c r="R11" s="254"/>
      <c r="T11" s="252"/>
      <c r="U11" s="105" t="s">
        <v>152</v>
      </c>
      <c r="V11" s="254"/>
      <c r="W11" s="254"/>
      <c r="X11" s="254"/>
      <c r="Y11" s="254"/>
      <c r="Z11" s="254"/>
      <c r="AA11" s="254"/>
    </row>
    <row r="12" spans="2:32" ht="19.350000000000001" customHeight="1" x14ac:dyDescent="0.25">
      <c r="B12" s="252"/>
      <c r="C12" s="47" t="s">
        <v>153</v>
      </c>
      <c r="D12" s="254"/>
      <c r="E12" s="254"/>
      <c r="F12" s="254"/>
      <c r="G12" s="254"/>
      <c r="H12" s="254"/>
      <c r="I12" s="254"/>
      <c r="J12" s="60"/>
      <c r="K12" s="252"/>
      <c r="L12" s="47" t="s">
        <v>153</v>
      </c>
      <c r="M12" s="254"/>
      <c r="N12" s="254"/>
      <c r="O12" s="254"/>
      <c r="P12" s="254"/>
      <c r="Q12" s="254"/>
      <c r="R12" s="254"/>
      <c r="T12" s="252"/>
      <c r="U12" s="47" t="s">
        <v>153</v>
      </c>
      <c r="V12" s="254"/>
      <c r="W12" s="254"/>
      <c r="X12" s="254"/>
      <c r="Y12" s="254"/>
      <c r="Z12" s="254"/>
      <c r="AA12" s="254"/>
    </row>
    <row r="13" spans="2:32" ht="19.350000000000001" customHeight="1" x14ac:dyDescent="0.25">
      <c r="B13" s="253"/>
      <c r="C13" s="47" t="s">
        <v>154</v>
      </c>
      <c r="D13" s="254"/>
      <c r="E13" s="254"/>
      <c r="F13" s="254"/>
      <c r="G13" s="254"/>
      <c r="H13" s="254"/>
      <c r="I13" s="254"/>
      <c r="J13" s="60"/>
      <c r="K13" s="253"/>
      <c r="L13" s="47" t="s">
        <v>154</v>
      </c>
      <c r="M13" s="254"/>
      <c r="N13" s="254"/>
      <c r="O13" s="254"/>
      <c r="P13" s="254"/>
      <c r="Q13" s="254"/>
      <c r="R13" s="254"/>
      <c r="T13" s="253"/>
      <c r="U13" s="47" t="s">
        <v>154</v>
      </c>
      <c r="V13" s="254"/>
      <c r="W13" s="254"/>
      <c r="X13" s="254"/>
      <c r="Y13" s="254"/>
      <c r="Z13" s="254"/>
      <c r="AA13" s="254"/>
    </row>
    <row r="14" spans="2:32" ht="20.85" customHeight="1" x14ac:dyDescent="0.25">
      <c r="B14" s="73" t="s">
        <v>167</v>
      </c>
      <c r="C14" s="257" t="s">
        <v>158</v>
      </c>
      <c r="D14" s="255" t="s">
        <v>149</v>
      </c>
      <c r="E14" s="255"/>
      <c r="F14" s="255"/>
      <c r="G14" s="256" t="s">
        <v>150</v>
      </c>
      <c r="H14" s="256"/>
      <c r="I14" s="256"/>
      <c r="K14" s="73" t="s">
        <v>167</v>
      </c>
      <c r="L14" s="257" t="s">
        <v>158</v>
      </c>
      <c r="M14" s="255" t="s">
        <v>149</v>
      </c>
      <c r="N14" s="255"/>
      <c r="O14" s="255"/>
      <c r="P14" s="256" t="s">
        <v>150</v>
      </c>
      <c r="Q14" s="256"/>
      <c r="R14" s="256"/>
      <c r="T14" s="73" t="s">
        <v>167</v>
      </c>
      <c r="U14" s="257" t="s">
        <v>158</v>
      </c>
      <c r="V14" s="255" t="s">
        <v>149</v>
      </c>
      <c r="W14" s="255"/>
      <c r="X14" s="255"/>
      <c r="Y14" s="256" t="s">
        <v>150</v>
      </c>
      <c r="Z14" s="256"/>
      <c r="AA14" s="256"/>
    </row>
    <row r="15" spans="2:32" ht="23.1" customHeight="1" x14ac:dyDescent="0.25">
      <c r="B15" s="76">
        <v>3</v>
      </c>
      <c r="C15" s="258"/>
      <c r="D15" s="74">
        <f>IF('Tableau public'!E6=0,"",'Tableau public'!E6)</f>
        <v>9</v>
      </c>
      <c r="E15" s="74">
        <f>IF('Tableau public'!G6=0,"",'Tableau public'!G6)</f>
        <v>10</v>
      </c>
      <c r="F15" s="74" t="str">
        <f>IF('Tableau public'!I6=0,"",'Tableau public'!I6)</f>
        <v/>
      </c>
      <c r="G15" s="75">
        <f>IF('Tableau public'!K6=0,"",'Tableau public'!K6)</f>
        <v>11</v>
      </c>
      <c r="H15" s="75">
        <f>IF('Tableau public'!M6=0,"",'Tableau public'!M6)</f>
        <v>12</v>
      </c>
      <c r="I15" s="75" t="str">
        <f>IF('Tableau public'!O6=0,"",'Tableau public'!O6)</f>
        <v/>
      </c>
      <c r="J15" s="60"/>
      <c r="K15" s="76">
        <v>8</v>
      </c>
      <c r="L15" s="258"/>
      <c r="M15" s="74" t="str">
        <f>IF('Tableau public'!E11=0,"",'Tableau public'!E11)</f>
        <v/>
      </c>
      <c r="N15" s="74" t="str">
        <f>IF('Tableau public'!G11=0,"",'Tableau public'!G11)</f>
        <v/>
      </c>
      <c r="O15" s="74" t="str">
        <f>IF('Tableau public'!I11=0,"",'Tableau public'!I11)</f>
        <v/>
      </c>
      <c r="P15" s="75" t="str">
        <f>IF('Tableau public'!K11=0,"",'Tableau public'!K11)</f>
        <v/>
      </c>
      <c r="Q15" s="75" t="str">
        <f>IF('Tableau public'!M11=0,"",'Tableau public'!M11)</f>
        <v/>
      </c>
      <c r="R15" s="75" t="str">
        <f>IF('Tableau public'!O11=0,"",'Tableau public'!O11)</f>
        <v/>
      </c>
      <c r="S15" s="60"/>
      <c r="T15" s="76">
        <v>13</v>
      </c>
      <c r="U15" s="258"/>
      <c r="V15" s="74" t="str">
        <f>IF('Tableau public'!E16=0,"",'Tableau public'!E16)</f>
        <v/>
      </c>
      <c r="W15" s="74" t="str">
        <f>IF('Tableau public'!G16=0,"",'Tableau public'!G16)</f>
        <v/>
      </c>
      <c r="X15" s="74" t="str">
        <f>IF('Tableau public'!I16=0,"",'Tableau public'!I16)</f>
        <v/>
      </c>
      <c r="Y15" s="75" t="str">
        <f>IF('Tableau public'!K16=0,"",'Tableau public'!K16)</f>
        <v/>
      </c>
      <c r="Z15" s="75" t="str">
        <f>IF('Tableau public'!M16=0,"",'Tableau public'!M16)</f>
        <v/>
      </c>
      <c r="AA15" s="75" t="str">
        <f>IF('Tableau public'!O16=0,"",'Tableau public'!O16)</f>
        <v/>
      </c>
    </row>
    <row r="16" spans="2:32" ht="19.350000000000001" customHeight="1" x14ac:dyDescent="0.25">
      <c r="B16" s="251"/>
      <c r="C16" s="95" t="s">
        <v>151</v>
      </c>
      <c r="D16" s="254"/>
      <c r="E16" s="254"/>
      <c r="F16" s="254"/>
      <c r="G16" s="254"/>
      <c r="H16" s="254"/>
      <c r="I16" s="254"/>
      <c r="J16" s="60"/>
      <c r="K16" s="251"/>
      <c r="L16" s="95" t="s">
        <v>151</v>
      </c>
      <c r="M16" s="254"/>
      <c r="N16" s="254"/>
      <c r="O16" s="254"/>
      <c r="P16" s="254"/>
      <c r="Q16" s="254"/>
      <c r="R16" s="254"/>
      <c r="T16" s="251"/>
      <c r="U16" s="95" t="s">
        <v>151</v>
      </c>
      <c r="V16" s="254"/>
      <c r="W16" s="254"/>
      <c r="X16" s="254"/>
      <c r="Y16" s="254"/>
      <c r="Z16" s="254"/>
      <c r="AA16" s="254"/>
    </row>
    <row r="17" spans="2:27" ht="19.350000000000001" customHeight="1" x14ac:dyDescent="0.25">
      <c r="B17" s="252"/>
      <c r="C17" s="105" t="s">
        <v>152</v>
      </c>
      <c r="D17" s="254"/>
      <c r="E17" s="254"/>
      <c r="F17" s="254"/>
      <c r="G17" s="254"/>
      <c r="H17" s="254"/>
      <c r="I17" s="254"/>
      <c r="J17" s="60"/>
      <c r="K17" s="252"/>
      <c r="L17" s="105" t="s">
        <v>152</v>
      </c>
      <c r="M17" s="254"/>
      <c r="N17" s="254"/>
      <c r="O17" s="254"/>
      <c r="P17" s="254"/>
      <c r="Q17" s="254"/>
      <c r="R17" s="254"/>
      <c r="T17" s="252"/>
      <c r="U17" s="105" t="s">
        <v>152</v>
      </c>
      <c r="V17" s="254"/>
      <c r="W17" s="254"/>
      <c r="X17" s="254"/>
      <c r="Y17" s="254"/>
      <c r="Z17" s="254"/>
      <c r="AA17" s="254"/>
    </row>
    <row r="18" spans="2:27" ht="19.350000000000001" customHeight="1" x14ac:dyDescent="0.25">
      <c r="B18" s="252"/>
      <c r="C18" s="47" t="s">
        <v>153</v>
      </c>
      <c r="D18" s="254"/>
      <c r="E18" s="254"/>
      <c r="F18" s="254"/>
      <c r="G18" s="254"/>
      <c r="H18" s="254"/>
      <c r="I18" s="254"/>
      <c r="J18" s="60"/>
      <c r="K18" s="252"/>
      <c r="L18" s="47" t="s">
        <v>153</v>
      </c>
      <c r="M18" s="254"/>
      <c r="N18" s="254"/>
      <c r="O18" s="254"/>
      <c r="P18" s="254"/>
      <c r="Q18" s="254"/>
      <c r="R18" s="254"/>
      <c r="T18" s="252"/>
      <c r="U18" s="47" t="s">
        <v>153</v>
      </c>
      <c r="V18" s="254"/>
      <c r="W18" s="254"/>
      <c r="X18" s="254"/>
      <c r="Y18" s="254"/>
      <c r="Z18" s="254"/>
      <c r="AA18" s="254"/>
    </row>
    <row r="19" spans="2:27" ht="19.350000000000001" customHeight="1" x14ac:dyDescent="0.25">
      <c r="B19" s="253"/>
      <c r="C19" s="47" t="s">
        <v>154</v>
      </c>
      <c r="D19" s="254"/>
      <c r="E19" s="254"/>
      <c r="F19" s="254"/>
      <c r="G19" s="254"/>
      <c r="H19" s="254"/>
      <c r="I19" s="254"/>
      <c r="J19" s="60"/>
      <c r="K19" s="253"/>
      <c r="L19" s="47" t="s">
        <v>154</v>
      </c>
      <c r="M19" s="254"/>
      <c r="N19" s="254"/>
      <c r="O19" s="254"/>
      <c r="P19" s="254"/>
      <c r="Q19" s="254"/>
      <c r="R19" s="254"/>
      <c r="T19" s="253"/>
      <c r="U19" s="47" t="s">
        <v>154</v>
      </c>
      <c r="V19" s="254"/>
      <c r="W19" s="254"/>
      <c r="X19" s="254"/>
      <c r="Y19" s="254"/>
      <c r="Z19" s="254"/>
      <c r="AA19" s="254"/>
    </row>
    <row r="20" spans="2:27" ht="20.85" customHeight="1" x14ac:dyDescent="0.25">
      <c r="B20" s="73" t="s">
        <v>167</v>
      </c>
      <c r="C20" s="257" t="s">
        <v>158</v>
      </c>
      <c r="D20" s="255" t="s">
        <v>149</v>
      </c>
      <c r="E20" s="255"/>
      <c r="F20" s="255"/>
      <c r="G20" s="256" t="s">
        <v>150</v>
      </c>
      <c r="H20" s="256"/>
      <c r="I20" s="256"/>
      <c r="K20" s="73" t="s">
        <v>167</v>
      </c>
      <c r="L20" s="257" t="s">
        <v>158</v>
      </c>
      <c r="M20" s="255" t="s">
        <v>149</v>
      </c>
      <c r="N20" s="255"/>
      <c r="O20" s="255"/>
      <c r="P20" s="256" t="s">
        <v>150</v>
      </c>
      <c r="Q20" s="256"/>
      <c r="R20" s="256"/>
      <c r="T20" s="73" t="s">
        <v>167</v>
      </c>
      <c r="U20" s="257" t="s">
        <v>158</v>
      </c>
      <c r="V20" s="255" t="s">
        <v>149</v>
      </c>
      <c r="W20" s="255"/>
      <c r="X20" s="255"/>
      <c r="Y20" s="256" t="s">
        <v>150</v>
      </c>
      <c r="Z20" s="256"/>
      <c r="AA20" s="256"/>
    </row>
    <row r="21" spans="2:27" ht="23.1" customHeight="1" x14ac:dyDescent="0.25">
      <c r="B21" s="76">
        <v>4</v>
      </c>
      <c r="C21" s="258"/>
      <c r="D21" s="74">
        <f>IF('Tableau public'!E7=0,"",'Tableau public'!E7)</f>
        <v>13</v>
      </c>
      <c r="E21" s="74">
        <f>IF('Tableau public'!G7=0,"",'Tableau public'!G7)</f>
        <v>14</v>
      </c>
      <c r="F21" s="74" t="str">
        <f>IF('Tableau public'!I7=0,"",'Tableau public'!I7)</f>
        <v/>
      </c>
      <c r="G21" s="75">
        <f>IF('Tableau public'!K7=0,"",'Tableau public'!K7)</f>
        <v>15</v>
      </c>
      <c r="H21" s="75">
        <f>IF('Tableau public'!M7=0,"",'Tableau public'!M7)</f>
        <v>16</v>
      </c>
      <c r="I21" s="75" t="str">
        <f>IF('Tableau public'!O7=0,"",'Tableau public'!O7)</f>
        <v/>
      </c>
      <c r="J21" s="60"/>
      <c r="K21" s="76">
        <v>9</v>
      </c>
      <c r="L21" s="258"/>
      <c r="M21" s="74" t="str">
        <f>IF('Tableau public'!E12=0,"",'Tableau public'!E12)</f>
        <v/>
      </c>
      <c r="N21" s="74" t="str">
        <f>IF('Tableau public'!G12=0,"",'Tableau public'!G12)</f>
        <v/>
      </c>
      <c r="O21" s="74" t="str">
        <f>IF('Tableau public'!I12=0,"",'Tableau public'!I12)</f>
        <v/>
      </c>
      <c r="P21" s="75" t="str">
        <f>IF('Tableau public'!K12=0,"",'Tableau public'!K12)</f>
        <v/>
      </c>
      <c r="Q21" s="75" t="str">
        <f>IF('Tableau public'!M12=0,"",'Tableau public'!M12)</f>
        <v/>
      </c>
      <c r="R21" s="75" t="str">
        <f>IF('Tableau public'!O12=0,"",'Tableau public'!O12)</f>
        <v/>
      </c>
      <c r="S21" s="60"/>
      <c r="T21" s="76">
        <v>14</v>
      </c>
      <c r="U21" s="258"/>
      <c r="V21" s="74"/>
      <c r="W21" s="74"/>
      <c r="X21" s="74"/>
      <c r="Y21" s="75"/>
      <c r="Z21" s="75"/>
      <c r="AA21" s="75"/>
    </row>
    <row r="22" spans="2:27" ht="19.350000000000001" customHeight="1" x14ac:dyDescent="0.25">
      <c r="B22" s="251"/>
      <c r="C22" s="95" t="s">
        <v>151</v>
      </c>
      <c r="D22" s="254"/>
      <c r="E22" s="254"/>
      <c r="F22" s="254"/>
      <c r="G22" s="254"/>
      <c r="H22" s="254"/>
      <c r="I22" s="254"/>
      <c r="J22" s="60"/>
      <c r="K22" s="251"/>
      <c r="L22" s="95" t="s">
        <v>151</v>
      </c>
      <c r="M22" s="254"/>
      <c r="N22" s="254"/>
      <c r="O22" s="254"/>
      <c r="P22" s="254"/>
      <c r="Q22" s="254"/>
      <c r="R22" s="254"/>
      <c r="T22" s="251"/>
      <c r="U22" s="95" t="s">
        <v>151</v>
      </c>
      <c r="V22" s="254"/>
      <c r="W22" s="254"/>
      <c r="X22" s="254"/>
      <c r="Y22" s="254"/>
      <c r="Z22" s="254"/>
      <c r="AA22" s="254"/>
    </row>
    <row r="23" spans="2:27" ht="19.350000000000001" customHeight="1" x14ac:dyDescent="0.25">
      <c r="B23" s="252"/>
      <c r="C23" s="105" t="s">
        <v>152</v>
      </c>
      <c r="D23" s="254"/>
      <c r="E23" s="254"/>
      <c r="F23" s="254"/>
      <c r="G23" s="254"/>
      <c r="H23" s="254"/>
      <c r="I23" s="254"/>
      <c r="J23" s="60"/>
      <c r="K23" s="252"/>
      <c r="L23" s="105" t="s">
        <v>152</v>
      </c>
      <c r="M23" s="254"/>
      <c r="N23" s="254"/>
      <c r="O23" s="254"/>
      <c r="P23" s="254"/>
      <c r="Q23" s="254"/>
      <c r="R23" s="254"/>
      <c r="T23" s="252"/>
      <c r="U23" s="105" t="s">
        <v>152</v>
      </c>
      <c r="V23" s="254"/>
      <c r="W23" s="254"/>
      <c r="X23" s="254"/>
      <c r="Y23" s="254"/>
      <c r="Z23" s="254"/>
      <c r="AA23" s="254"/>
    </row>
    <row r="24" spans="2:27" ht="19.350000000000001" customHeight="1" x14ac:dyDescent="0.25">
      <c r="B24" s="252"/>
      <c r="C24" s="47" t="s">
        <v>153</v>
      </c>
      <c r="D24" s="254"/>
      <c r="E24" s="254"/>
      <c r="F24" s="254"/>
      <c r="G24" s="254"/>
      <c r="H24" s="254"/>
      <c r="I24" s="254"/>
      <c r="J24" s="60"/>
      <c r="K24" s="252"/>
      <c r="L24" s="47" t="s">
        <v>153</v>
      </c>
      <c r="M24" s="254"/>
      <c r="N24" s="254"/>
      <c r="O24" s="254"/>
      <c r="P24" s="254"/>
      <c r="Q24" s="254"/>
      <c r="R24" s="254"/>
      <c r="T24" s="252"/>
      <c r="U24" s="47" t="s">
        <v>153</v>
      </c>
      <c r="V24" s="254"/>
      <c r="W24" s="254"/>
      <c r="X24" s="254"/>
      <c r="Y24" s="254"/>
      <c r="Z24" s="254"/>
      <c r="AA24" s="254"/>
    </row>
    <row r="25" spans="2:27" ht="19.350000000000001" customHeight="1" x14ac:dyDescent="0.25">
      <c r="B25" s="253"/>
      <c r="C25" s="47" t="s">
        <v>154</v>
      </c>
      <c r="D25" s="254"/>
      <c r="E25" s="254"/>
      <c r="F25" s="254"/>
      <c r="G25" s="254"/>
      <c r="H25" s="254"/>
      <c r="I25" s="254"/>
      <c r="J25" s="60"/>
      <c r="K25" s="253"/>
      <c r="L25" s="47" t="s">
        <v>154</v>
      </c>
      <c r="M25" s="254"/>
      <c r="N25" s="254"/>
      <c r="O25" s="254"/>
      <c r="P25" s="254"/>
      <c r="Q25" s="254"/>
      <c r="R25" s="254"/>
      <c r="T25" s="253"/>
      <c r="U25" s="47" t="s">
        <v>154</v>
      </c>
      <c r="V25" s="254"/>
      <c r="W25" s="254"/>
      <c r="X25" s="254"/>
      <c r="Y25" s="254"/>
      <c r="Z25" s="254"/>
      <c r="AA25" s="254"/>
    </row>
    <row r="26" spans="2:27" ht="20.85" customHeight="1" x14ac:dyDescent="0.25">
      <c r="B26" s="73" t="s">
        <v>167</v>
      </c>
      <c r="C26" s="257" t="s">
        <v>158</v>
      </c>
      <c r="D26" s="255" t="s">
        <v>149</v>
      </c>
      <c r="E26" s="255"/>
      <c r="F26" s="255"/>
      <c r="G26" s="256" t="s">
        <v>150</v>
      </c>
      <c r="H26" s="256"/>
      <c r="I26" s="256"/>
      <c r="K26" s="73" t="s">
        <v>167</v>
      </c>
      <c r="L26" s="257" t="s">
        <v>158</v>
      </c>
      <c r="M26" s="255" t="s">
        <v>149</v>
      </c>
      <c r="N26" s="255"/>
      <c r="O26" s="255"/>
      <c r="P26" s="256" t="s">
        <v>150</v>
      </c>
      <c r="Q26" s="256"/>
      <c r="R26" s="256"/>
      <c r="T26" s="73" t="s">
        <v>167</v>
      </c>
      <c r="U26" s="257" t="s">
        <v>158</v>
      </c>
      <c r="V26" s="255" t="s">
        <v>149</v>
      </c>
      <c r="W26" s="255"/>
      <c r="X26" s="255"/>
      <c r="Y26" s="256" t="s">
        <v>150</v>
      </c>
      <c r="Z26" s="256"/>
      <c r="AA26" s="256"/>
    </row>
    <row r="27" spans="2:27" ht="23.1" customHeight="1" x14ac:dyDescent="0.25">
      <c r="B27" s="76">
        <v>5</v>
      </c>
      <c r="C27" s="258"/>
      <c r="D27" s="74" t="str">
        <f>IF('Tableau public'!E8=0,"",'Tableau public'!E8)</f>
        <v/>
      </c>
      <c r="E27" s="74" t="str">
        <f>IF('Tableau public'!G8=0,"",'Tableau public'!G8)</f>
        <v/>
      </c>
      <c r="F27" s="74" t="str">
        <f>IF('Tableau public'!I8=0,"",'Tableau public'!I8)</f>
        <v/>
      </c>
      <c r="G27" s="75" t="str">
        <f>IF('Tableau public'!K8=0,"",'Tableau public'!K8)</f>
        <v/>
      </c>
      <c r="H27" s="75" t="str">
        <f>IF('Tableau public'!M8=0,"",'Tableau public'!M8)</f>
        <v/>
      </c>
      <c r="I27" s="75" t="str">
        <f>IF('Tableau public'!O8=0,"",'Tableau public'!O8)</f>
        <v/>
      </c>
      <c r="J27" s="60"/>
      <c r="K27" s="76">
        <v>10</v>
      </c>
      <c r="L27" s="258"/>
      <c r="M27" s="74" t="str">
        <f>IF('Tableau public'!E13=0,"",'Tableau public'!E13)</f>
        <v/>
      </c>
      <c r="N27" s="74" t="str">
        <f>IF('Tableau public'!G13=0,"",'Tableau public'!G13)</f>
        <v/>
      </c>
      <c r="O27" s="74" t="str">
        <f>IF('Tableau public'!I13=0,"",'Tableau public'!I13)</f>
        <v/>
      </c>
      <c r="P27" s="75" t="str">
        <f>IF('Tableau public'!K13=0,"",'Tableau public'!K13)</f>
        <v/>
      </c>
      <c r="Q27" s="75" t="str">
        <f>IF('Tableau public'!M13=0,"",'Tableau public'!M13)</f>
        <v/>
      </c>
      <c r="R27" s="75" t="str">
        <f>IF('Tableau public'!O13=0,"",'Tableau public'!O13)</f>
        <v/>
      </c>
      <c r="S27" s="60"/>
      <c r="T27" s="76">
        <v>15</v>
      </c>
      <c r="U27" s="258"/>
      <c r="V27" s="74"/>
      <c r="W27" s="74"/>
      <c r="X27" s="74"/>
      <c r="Y27" s="75"/>
      <c r="Z27" s="75"/>
      <c r="AA27" s="75"/>
    </row>
    <row r="28" spans="2:27" ht="19.350000000000001" customHeight="1" x14ac:dyDescent="0.25">
      <c r="B28" s="251"/>
      <c r="C28" s="95" t="s">
        <v>151</v>
      </c>
      <c r="D28" s="254"/>
      <c r="E28" s="254"/>
      <c r="F28" s="254"/>
      <c r="G28" s="254"/>
      <c r="H28" s="254"/>
      <c r="I28" s="254"/>
      <c r="J28" s="60"/>
      <c r="K28" s="251"/>
      <c r="L28" s="95" t="s">
        <v>151</v>
      </c>
      <c r="M28" s="254"/>
      <c r="N28" s="254"/>
      <c r="O28" s="254"/>
      <c r="P28" s="254"/>
      <c r="Q28" s="254"/>
      <c r="R28" s="254"/>
      <c r="T28" s="251"/>
      <c r="U28" s="95" t="s">
        <v>151</v>
      </c>
      <c r="V28" s="254"/>
      <c r="W28" s="254"/>
      <c r="X28" s="254"/>
      <c r="Y28" s="254"/>
      <c r="Z28" s="254"/>
      <c r="AA28" s="254"/>
    </row>
    <row r="29" spans="2:27" ht="19.350000000000001" customHeight="1" x14ac:dyDescent="0.25">
      <c r="B29" s="252"/>
      <c r="C29" s="105" t="s">
        <v>152</v>
      </c>
      <c r="D29" s="254"/>
      <c r="E29" s="254"/>
      <c r="F29" s="254"/>
      <c r="G29" s="254"/>
      <c r="H29" s="254"/>
      <c r="I29" s="254"/>
      <c r="J29" s="60"/>
      <c r="K29" s="252"/>
      <c r="L29" s="105" t="s">
        <v>152</v>
      </c>
      <c r="M29" s="254"/>
      <c r="N29" s="254"/>
      <c r="O29" s="254"/>
      <c r="P29" s="254"/>
      <c r="Q29" s="254"/>
      <c r="R29" s="254"/>
      <c r="T29" s="252"/>
      <c r="U29" s="105" t="s">
        <v>152</v>
      </c>
      <c r="V29" s="254"/>
      <c r="W29" s="254"/>
      <c r="X29" s="254"/>
      <c r="Y29" s="254"/>
      <c r="Z29" s="254"/>
      <c r="AA29" s="254"/>
    </row>
    <row r="30" spans="2:27" ht="19.350000000000001" customHeight="1" x14ac:dyDescent="0.25">
      <c r="B30" s="252"/>
      <c r="C30" s="47" t="s">
        <v>153</v>
      </c>
      <c r="D30" s="254"/>
      <c r="E30" s="254"/>
      <c r="F30" s="254"/>
      <c r="G30" s="254"/>
      <c r="H30" s="254"/>
      <c r="I30" s="254"/>
      <c r="J30" s="60"/>
      <c r="K30" s="252"/>
      <c r="L30" s="47" t="s">
        <v>153</v>
      </c>
      <c r="M30" s="254"/>
      <c r="N30" s="254"/>
      <c r="O30" s="254"/>
      <c r="P30" s="254"/>
      <c r="Q30" s="254"/>
      <c r="R30" s="254"/>
      <c r="T30" s="252"/>
      <c r="U30" s="47" t="s">
        <v>153</v>
      </c>
      <c r="V30" s="254"/>
      <c r="W30" s="254"/>
      <c r="X30" s="254"/>
      <c r="Y30" s="254"/>
      <c r="Z30" s="254"/>
      <c r="AA30" s="254"/>
    </row>
    <row r="31" spans="2:27" ht="19.350000000000001" customHeight="1" x14ac:dyDescent="0.25">
      <c r="B31" s="253"/>
      <c r="C31" s="47" t="s">
        <v>154</v>
      </c>
      <c r="D31" s="254"/>
      <c r="E31" s="254"/>
      <c r="F31" s="254"/>
      <c r="G31" s="254"/>
      <c r="H31" s="254"/>
      <c r="I31" s="254"/>
      <c r="J31" s="60"/>
      <c r="K31" s="253"/>
      <c r="L31" s="47" t="s">
        <v>154</v>
      </c>
      <c r="M31" s="254"/>
      <c r="N31" s="254"/>
      <c r="O31" s="254"/>
      <c r="P31" s="254"/>
      <c r="Q31" s="254"/>
      <c r="R31" s="254"/>
      <c r="T31" s="253"/>
      <c r="U31" s="47" t="s">
        <v>154</v>
      </c>
      <c r="V31" s="254"/>
      <c r="W31" s="254"/>
      <c r="X31" s="254"/>
      <c r="Y31" s="254"/>
      <c r="Z31" s="254"/>
      <c r="AA31" s="254"/>
    </row>
    <row r="32" spans="2:27" ht="20.85" customHeight="1" x14ac:dyDescent="0.25">
      <c r="B32" s="73" t="s">
        <v>167</v>
      </c>
      <c r="C32" s="257" t="s">
        <v>158</v>
      </c>
      <c r="D32" s="255" t="s">
        <v>149</v>
      </c>
      <c r="E32" s="255"/>
      <c r="F32" s="255"/>
      <c r="G32" s="256" t="s">
        <v>150</v>
      </c>
      <c r="H32" s="256"/>
      <c r="I32" s="256"/>
      <c r="K32" s="73" t="s">
        <v>167</v>
      </c>
      <c r="L32" s="257" t="s">
        <v>158</v>
      </c>
      <c r="M32" s="255" t="s">
        <v>149</v>
      </c>
      <c r="N32" s="255"/>
      <c r="O32" s="255"/>
      <c r="P32" s="256" t="s">
        <v>150</v>
      </c>
      <c r="Q32" s="256"/>
      <c r="R32" s="256"/>
      <c r="T32" s="73" t="s">
        <v>167</v>
      </c>
      <c r="U32" s="257" t="s">
        <v>158</v>
      </c>
      <c r="V32" s="255" t="s">
        <v>149</v>
      </c>
      <c r="W32" s="255"/>
      <c r="X32" s="255"/>
      <c r="Y32" s="256" t="s">
        <v>150</v>
      </c>
      <c r="Z32" s="256"/>
      <c r="AA32" s="256"/>
    </row>
    <row r="33" spans="2:27" ht="23.1" customHeight="1" x14ac:dyDescent="0.25">
      <c r="B33" s="76">
        <v>1</v>
      </c>
      <c r="C33" s="258"/>
      <c r="D33" s="74">
        <f>IF('Tableau public'!E43=0,"",'Tableau public'!E43)</f>
        <v>1</v>
      </c>
      <c r="E33" s="74">
        <f>IF('Tableau public'!G43=0,"",'Tableau public'!G43)</f>
        <v>10</v>
      </c>
      <c r="F33" s="74" t="str">
        <f>IF('Tableau public'!I43=0,"",'Tableau public'!I43)</f>
        <v/>
      </c>
      <c r="G33" s="75">
        <f>IF('Tableau public'!K43=0,"",'Tableau public'!K43)</f>
        <v>6</v>
      </c>
      <c r="H33" s="75">
        <f>IF('Tableau public'!M43=0,"",'Tableau public'!M43)</f>
        <v>15</v>
      </c>
      <c r="I33" s="75" t="str">
        <f>IF('Tableau public'!O43=0,"",'Tableau public'!O43)</f>
        <v/>
      </c>
      <c r="J33" s="60"/>
      <c r="K33" s="76">
        <v>6</v>
      </c>
      <c r="L33" s="258"/>
      <c r="M33" s="74" t="str">
        <f>IF('Tableau public'!E48=0,"",'Tableau public'!E48)</f>
        <v/>
      </c>
      <c r="N33" s="74" t="str">
        <f>IF('Tableau public'!G48=0,"",'Tableau public'!G48)</f>
        <v/>
      </c>
      <c r="O33" s="74" t="str">
        <f>IF('Tableau public'!I48=0,"",'Tableau public'!I48)</f>
        <v/>
      </c>
      <c r="P33" s="75" t="str">
        <f>IF('Tableau public'!K48=0,"",'Tableau public'!K48)</f>
        <v/>
      </c>
      <c r="Q33" s="75" t="str">
        <f>IF('Tableau public'!M48=0,"",'Tableau public'!M48)</f>
        <v/>
      </c>
      <c r="R33" s="75" t="str">
        <f>IF('Tableau public'!O48=0,"",'Tableau public'!O48)</f>
        <v/>
      </c>
      <c r="S33" s="60"/>
      <c r="T33" s="76">
        <v>11</v>
      </c>
      <c r="U33" s="258"/>
      <c r="V33" s="74" t="str">
        <f>IF('Tableau public'!E53=0,"",'Tableau public'!E53)</f>
        <v/>
      </c>
      <c r="W33" s="74" t="str">
        <f>IF('Tableau public'!G53=0,"",'Tableau public'!G53)</f>
        <v/>
      </c>
      <c r="X33" s="74" t="str">
        <f>IF('Tableau public'!I53=0,"",'Tableau public'!I53)</f>
        <v/>
      </c>
      <c r="Y33" s="75" t="str">
        <f>IF('Tableau public'!K53=0,"",'Tableau public'!K53)</f>
        <v/>
      </c>
      <c r="Z33" s="75" t="str">
        <f>IF('Tableau public'!M53=0,"",'Tableau public'!M53)</f>
        <v/>
      </c>
      <c r="AA33" s="75" t="str">
        <f>IF('Tableau public'!O53=0,"",'Tableau public'!O53)</f>
        <v/>
      </c>
    </row>
    <row r="34" spans="2:27" ht="19.350000000000001" customHeight="1" x14ac:dyDescent="0.25">
      <c r="B34" s="251"/>
      <c r="C34" s="47" t="s">
        <v>151</v>
      </c>
      <c r="D34" s="254"/>
      <c r="E34" s="254"/>
      <c r="F34" s="254"/>
      <c r="G34" s="254"/>
      <c r="H34" s="254"/>
      <c r="I34" s="254"/>
      <c r="J34" s="60"/>
      <c r="K34" s="251"/>
      <c r="L34" s="47" t="s">
        <v>151</v>
      </c>
      <c r="M34" s="254"/>
      <c r="N34" s="254"/>
      <c r="O34" s="254"/>
      <c r="P34" s="254"/>
      <c r="Q34" s="254"/>
      <c r="R34" s="254"/>
      <c r="S34" s="60"/>
      <c r="T34" s="251"/>
      <c r="U34" s="47" t="s">
        <v>151</v>
      </c>
      <c r="V34" s="254"/>
      <c r="W34" s="254"/>
      <c r="X34" s="254"/>
      <c r="Y34" s="254"/>
      <c r="Z34" s="254"/>
      <c r="AA34" s="254"/>
    </row>
    <row r="35" spans="2:27" ht="19.350000000000001" customHeight="1" x14ac:dyDescent="0.25">
      <c r="B35" s="252"/>
      <c r="C35" s="104" t="s">
        <v>152</v>
      </c>
      <c r="D35" s="254"/>
      <c r="E35" s="254"/>
      <c r="F35" s="254"/>
      <c r="G35" s="254"/>
      <c r="H35" s="254"/>
      <c r="I35" s="254"/>
      <c r="J35" s="60"/>
      <c r="K35" s="252"/>
      <c r="L35" s="104" t="s">
        <v>152</v>
      </c>
      <c r="M35" s="254"/>
      <c r="N35" s="254"/>
      <c r="O35" s="254"/>
      <c r="P35" s="254"/>
      <c r="Q35" s="254"/>
      <c r="R35" s="254"/>
      <c r="S35" s="60"/>
      <c r="T35" s="252"/>
      <c r="U35" s="104" t="s">
        <v>152</v>
      </c>
      <c r="V35" s="254"/>
      <c r="W35" s="254"/>
      <c r="X35" s="254"/>
      <c r="Y35" s="254"/>
      <c r="Z35" s="254"/>
      <c r="AA35" s="254"/>
    </row>
    <row r="36" spans="2:27" ht="19.350000000000001" customHeight="1" x14ac:dyDescent="0.25">
      <c r="B36" s="252"/>
      <c r="C36" s="47" t="s">
        <v>153</v>
      </c>
      <c r="D36" s="254"/>
      <c r="E36" s="254"/>
      <c r="F36" s="254"/>
      <c r="G36" s="254"/>
      <c r="H36" s="254"/>
      <c r="I36" s="254"/>
      <c r="J36" s="60"/>
      <c r="K36" s="252"/>
      <c r="L36" s="47" t="s">
        <v>153</v>
      </c>
      <c r="M36" s="254"/>
      <c r="N36" s="254"/>
      <c r="O36" s="254"/>
      <c r="P36" s="254"/>
      <c r="Q36" s="254"/>
      <c r="R36" s="254"/>
      <c r="S36" s="60"/>
      <c r="T36" s="252"/>
      <c r="U36" s="47" t="s">
        <v>153</v>
      </c>
      <c r="V36" s="254"/>
      <c r="W36" s="254"/>
      <c r="X36" s="254"/>
      <c r="Y36" s="254"/>
      <c r="Z36" s="254"/>
      <c r="AA36" s="254"/>
    </row>
    <row r="37" spans="2:27" ht="19.350000000000001" customHeight="1" x14ac:dyDescent="0.25">
      <c r="B37" s="253"/>
      <c r="C37" s="47" t="s">
        <v>154</v>
      </c>
      <c r="D37" s="254"/>
      <c r="E37" s="254"/>
      <c r="F37" s="254"/>
      <c r="G37" s="254"/>
      <c r="H37" s="254"/>
      <c r="I37" s="254"/>
      <c r="J37" s="60"/>
      <c r="K37" s="253"/>
      <c r="L37" s="47" t="s">
        <v>154</v>
      </c>
      <c r="M37" s="254"/>
      <c r="N37" s="254"/>
      <c r="O37" s="254"/>
      <c r="P37" s="254"/>
      <c r="Q37" s="254"/>
      <c r="R37" s="254"/>
      <c r="S37" s="60"/>
      <c r="T37" s="253"/>
      <c r="U37" s="47" t="s">
        <v>154</v>
      </c>
      <c r="V37" s="254"/>
      <c r="W37" s="254"/>
      <c r="X37" s="254"/>
      <c r="Y37" s="254"/>
      <c r="Z37" s="254"/>
      <c r="AA37" s="254"/>
    </row>
    <row r="38" spans="2:27" ht="20.85" customHeight="1" x14ac:dyDescent="0.25">
      <c r="B38" s="73" t="s">
        <v>167</v>
      </c>
      <c r="C38" s="257" t="s">
        <v>158</v>
      </c>
      <c r="D38" s="255" t="s">
        <v>149</v>
      </c>
      <c r="E38" s="255"/>
      <c r="F38" s="255"/>
      <c r="G38" s="256" t="s">
        <v>150</v>
      </c>
      <c r="H38" s="256"/>
      <c r="I38" s="256"/>
      <c r="K38" s="73" t="s">
        <v>167</v>
      </c>
      <c r="L38" s="257" t="s">
        <v>158</v>
      </c>
      <c r="M38" s="255" t="s">
        <v>149</v>
      </c>
      <c r="N38" s="255"/>
      <c r="O38" s="255"/>
      <c r="P38" s="256" t="s">
        <v>150</v>
      </c>
      <c r="Q38" s="256"/>
      <c r="R38" s="256"/>
      <c r="T38" s="73" t="s">
        <v>167</v>
      </c>
      <c r="U38" s="257" t="s">
        <v>158</v>
      </c>
      <c r="V38" s="255" t="s">
        <v>149</v>
      </c>
      <c r="W38" s="255"/>
      <c r="X38" s="255"/>
      <c r="Y38" s="256" t="s">
        <v>150</v>
      </c>
      <c r="Z38" s="256"/>
      <c r="AA38" s="256"/>
    </row>
    <row r="39" spans="2:27" ht="23.1" customHeight="1" x14ac:dyDescent="0.25">
      <c r="B39" s="76">
        <v>2</v>
      </c>
      <c r="C39" s="258"/>
      <c r="D39" s="74" t="str">
        <f>IF('Tableau public'!E44=0,"",'Tableau public'!E44)</f>
        <v/>
      </c>
      <c r="E39" s="74" t="str">
        <f>IF('Tableau public'!G44=0,"",'Tableau public'!G44)</f>
        <v/>
      </c>
      <c r="F39" s="74" t="str">
        <f>IF('Tableau public'!I44=0,"",'Tableau public'!I44)</f>
        <v/>
      </c>
      <c r="G39" s="75" t="str">
        <f>IF('Tableau public'!K44=0,"",'Tableau public'!K44)</f>
        <v/>
      </c>
      <c r="H39" s="75" t="str">
        <f>IF('Tableau public'!M44=0,"",'Tableau public'!M44)</f>
        <v/>
      </c>
      <c r="I39" s="75" t="str">
        <f>IF('Tableau public'!O44=0,"",'Tableau public'!O44)</f>
        <v/>
      </c>
      <c r="J39" s="60"/>
      <c r="K39" s="76">
        <v>7</v>
      </c>
      <c r="L39" s="258"/>
      <c r="M39" s="74" t="str">
        <f>IF('Tableau public'!E49=0,"",'Tableau public'!E49)</f>
        <v/>
      </c>
      <c r="N39" s="74" t="str">
        <f>IF('Tableau public'!G49=0,"",'Tableau public'!G49)</f>
        <v/>
      </c>
      <c r="O39" s="74" t="str">
        <f>IF('Tableau public'!I49=0,"",'Tableau public'!I49)</f>
        <v/>
      </c>
      <c r="P39" s="75" t="str">
        <f>IF('Tableau public'!K49=0,"",'Tableau public'!K49)</f>
        <v/>
      </c>
      <c r="Q39" s="75" t="str">
        <f>IF('Tableau public'!M49=0,"",'Tableau public'!M49)</f>
        <v/>
      </c>
      <c r="R39" s="75" t="str">
        <f>IF('Tableau public'!O49=0,"",'Tableau public'!O49)</f>
        <v/>
      </c>
      <c r="S39" s="60"/>
      <c r="T39" s="76">
        <v>12</v>
      </c>
      <c r="U39" s="258"/>
      <c r="V39" s="74" t="str">
        <f>IF('Tableau public'!E56=0,"",'Tableau public'!E56)</f>
        <v/>
      </c>
      <c r="W39" s="74" t="str">
        <f>IF('Tableau public'!G56=0,"",'Tableau public'!G56)</f>
        <v/>
      </c>
      <c r="X39" s="74" t="str">
        <f>IF('Tableau public'!I56=0,"",'Tableau public'!I56)</f>
        <v/>
      </c>
      <c r="Y39" s="75" t="str">
        <f>IF('Tableau public'!K56=0,"",'Tableau public'!K56)</f>
        <v/>
      </c>
      <c r="Z39" s="75" t="str">
        <f>IF('Tableau public'!M56=0,"",'Tableau public'!M56)</f>
        <v/>
      </c>
      <c r="AA39" s="75" t="str">
        <f>IF('Tableau public'!O56=0,"",'Tableau public'!O56)</f>
        <v/>
      </c>
    </row>
    <row r="40" spans="2:27" ht="19.350000000000001" customHeight="1" x14ac:dyDescent="0.25">
      <c r="B40" s="251"/>
      <c r="C40" s="47" t="s">
        <v>151</v>
      </c>
      <c r="D40" s="254"/>
      <c r="E40" s="254"/>
      <c r="F40" s="254"/>
      <c r="G40" s="254"/>
      <c r="H40" s="254"/>
      <c r="I40" s="254"/>
      <c r="J40" s="60"/>
      <c r="K40" s="251"/>
      <c r="L40" s="47" t="s">
        <v>151</v>
      </c>
      <c r="M40" s="254"/>
      <c r="N40" s="254"/>
      <c r="O40" s="254"/>
      <c r="P40" s="254"/>
      <c r="Q40" s="254"/>
      <c r="R40" s="254"/>
      <c r="T40" s="251"/>
      <c r="U40" s="47" t="s">
        <v>151</v>
      </c>
      <c r="V40" s="254"/>
      <c r="W40" s="254"/>
      <c r="X40" s="254"/>
      <c r="Y40" s="254"/>
      <c r="Z40" s="254"/>
      <c r="AA40" s="254"/>
    </row>
    <row r="41" spans="2:27" ht="19.350000000000001" customHeight="1" x14ac:dyDescent="0.25">
      <c r="B41" s="252"/>
      <c r="C41" s="104" t="s">
        <v>152</v>
      </c>
      <c r="D41" s="254"/>
      <c r="E41" s="254"/>
      <c r="F41" s="254"/>
      <c r="G41" s="254"/>
      <c r="H41" s="254"/>
      <c r="I41" s="254"/>
      <c r="J41" s="60"/>
      <c r="K41" s="252"/>
      <c r="L41" s="104" t="s">
        <v>152</v>
      </c>
      <c r="M41" s="254"/>
      <c r="N41" s="254"/>
      <c r="O41" s="254"/>
      <c r="P41" s="254"/>
      <c r="Q41" s="254"/>
      <c r="R41" s="254"/>
      <c r="T41" s="252"/>
      <c r="U41" s="104" t="s">
        <v>152</v>
      </c>
      <c r="V41" s="254"/>
      <c r="W41" s="254"/>
      <c r="X41" s="254"/>
      <c r="Y41" s="254"/>
      <c r="Z41" s="254"/>
      <c r="AA41" s="254"/>
    </row>
    <row r="42" spans="2:27" ht="19.350000000000001" customHeight="1" x14ac:dyDescent="0.25">
      <c r="B42" s="252"/>
      <c r="C42" s="47" t="s">
        <v>153</v>
      </c>
      <c r="D42" s="254"/>
      <c r="E42" s="254"/>
      <c r="F42" s="254"/>
      <c r="G42" s="254"/>
      <c r="H42" s="254"/>
      <c r="I42" s="254"/>
      <c r="J42" s="60"/>
      <c r="K42" s="252"/>
      <c r="L42" s="47" t="s">
        <v>153</v>
      </c>
      <c r="M42" s="254"/>
      <c r="N42" s="254"/>
      <c r="O42" s="254"/>
      <c r="P42" s="254"/>
      <c r="Q42" s="254"/>
      <c r="R42" s="254"/>
      <c r="T42" s="252"/>
      <c r="U42" s="47" t="s">
        <v>153</v>
      </c>
      <c r="V42" s="254"/>
      <c r="W42" s="254"/>
      <c r="X42" s="254"/>
      <c r="Y42" s="254"/>
      <c r="Z42" s="254"/>
      <c r="AA42" s="254"/>
    </row>
    <row r="43" spans="2:27" ht="19.350000000000001" customHeight="1" x14ac:dyDescent="0.25">
      <c r="B43" s="253"/>
      <c r="C43" s="47" t="s">
        <v>154</v>
      </c>
      <c r="D43" s="254"/>
      <c r="E43" s="254"/>
      <c r="F43" s="254"/>
      <c r="G43" s="254"/>
      <c r="H43" s="254"/>
      <c r="I43" s="254"/>
      <c r="J43" s="60"/>
      <c r="K43" s="253"/>
      <c r="L43" s="47" t="s">
        <v>154</v>
      </c>
      <c r="M43" s="254"/>
      <c r="N43" s="254"/>
      <c r="O43" s="254"/>
      <c r="P43" s="254"/>
      <c r="Q43" s="254"/>
      <c r="R43" s="254"/>
      <c r="T43" s="253"/>
      <c r="U43" s="47" t="s">
        <v>154</v>
      </c>
      <c r="V43" s="254"/>
      <c r="W43" s="254"/>
      <c r="X43" s="254"/>
      <c r="Y43" s="254"/>
      <c r="Z43" s="254"/>
      <c r="AA43" s="254"/>
    </row>
    <row r="44" spans="2:27" ht="19.350000000000001" customHeight="1" x14ac:dyDescent="0.25">
      <c r="B44" s="73" t="s">
        <v>167</v>
      </c>
      <c r="C44" s="257" t="s">
        <v>158</v>
      </c>
      <c r="D44" s="255" t="s">
        <v>149</v>
      </c>
      <c r="E44" s="255"/>
      <c r="F44" s="255"/>
      <c r="G44" s="256" t="s">
        <v>150</v>
      </c>
      <c r="H44" s="256"/>
      <c r="I44" s="256"/>
      <c r="K44" s="73" t="s">
        <v>167</v>
      </c>
      <c r="L44" s="257" t="s">
        <v>158</v>
      </c>
      <c r="M44" s="255" t="s">
        <v>149</v>
      </c>
      <c r="N44" s="255"/>
      <c r="O44" s="255"/>
      <c r="P44" s="256" t="s">
        <v>150</v>
      </c>
      <c r="Q44" s="256"/>
      <c r="R44" s="256"/>
      <c r="T44" s="73" t="s">
        <v>167</v>
      </c>
      <c r="U44" s="257" t="s">
        <v>158</v>
      </c>
      <c r="V44" s="255" t="s">
        <v>149</v>
      </c>
      <c r="W44" s="255"/>
      <c r="X44" s="255"/>
      <c r="Y44" s="256" t="s">
        <v>150</v>
      </c>
      <c r="Z44" s="256"/>
      <c r="AA44" s="256"/>
    </row>
    <row r="45" spans="2:27" ht="23.1" customHeight="1" x14ac:dyDescent="0.25">
      <c r="B45" s="76">
        <v>3</v>
      </c>
      <c r="C45" s="258"/>
      <c r="D45" s="74" t="str">
        <f>IF('Tableau public'!E45=0,"",'Tableau public'!E45)</f>
        <v/>
      </c>
      <c r="E45" s="74" t="str">
        <f>IF('Tableau public'!G45=0,"",'Tableau public'!G45)</f>
        <v/>
      </c>
      <c r="F45" s="74" t="str">
        <f>IF('Tableau public'!I45=0,"",'Tableau public'!I45)</f>
        <v/>
      </c>
      <c r="G45" s="75" t="str">
        <f>IF('Tableau public'!K45=0,"",'Tableau public'!K45)</f>
        <v/>
      </c>
      <c r="H45" s="75" t="str">
        <f>IF('Tableau public'!M45=0,"",'Tableau public'!M45)</f>
        <v/>
      </c>
      <c r="I45" s="75" t="str">
        <f>IF('Tableau public'!O45=0,"",'Tableau public'!O45)</f>
        <v/>
      </c>
      <c r="J45" s="60"/>
      <c r="K45" s="76">
        <v>8</v>
      </c>
      <c r="L45" s="258"/>
      <c r="M45" s="74" t="str">
        <f>IF('Tableau public'!E50=0,"",'Tableau public'!E50)</f>
        <v/>
      </c>
      <c r="N45" s="74" t="str">
        <f>IF('Tableau public'!G50=0,"",'Tableau public'!G50)</f>
        <v/>
      </c>
      <c r="O45" s="74" t="str">
        <f>IF('Tableau public'!I50=0,"",'Tableau public'!I50)</f>
        <v/>
      </c>
      <c r="P45" s="75" t="str">
        <f>IF('Tableau public'!K50=0,"",'Tableau public'!K50)</f>
        <v/>
      </c>
      <c r="Q45" s="75" t="str">
        <f>IF('Tableau public'!M50=0,"",'Tableau public'!M50)</f>
        <v/>
      </c>
      <c r="R45" s="75" t="str">
        <f>IF('Tableau public'!O50=0,"",'Tableau public'!O50)</f>
        <v/>
      </c>
      <c r="S45" s="60"/>
      <c r="T45" s="76">
        <v>13</v>
      </c>
      <c r="U45" s="258"/>
      <c r="V45" s="74" t="str">
        <f>IF('Tableau public'!E57=0,"",'Tableau public'!E57)</f>
        <v/>
      </c>
      <c r="W45" s="74" t="str">
        <f>IF('Tableau public'!G57=0,"",'Tableau public'!G57)</f>
        <v/>
      </c>
      <c r="X45" s="74" t="str">
        <f>IF('Tableau public'!I57=0,"",'Tableau public'!I57)</f>
        <v/>
      </c>
      <c r="Y45" s="75" t="str">
        <f>IF('Tableau public'!K57=0,"",'Tableau public'!K57)</f>
        <v>Equipe 2</v>
      </c>
      <c r="Z45" s="75" t="str">
        <f>IF('Tableau public'!M57=0,"",'Tableau public'!M57)</f>
        <v/>
      </c>
      <c r="AA45" s="75" t="str">
        <f>IF('Tableau public'!O57=0,"",'Tableau public'!O57)</f>
        <v/>
      </c>
    </row>
    <row r="46" spans="2:27" ht="19.350000000000001" customHeight="1" x14ac:dyDescent="0.25">
      <c r="B46" s="251"/>
      <c r="C46" s="47" t="s">
        <v>151</v>
      </c>
      <c r="D46" s="254"/>
      <c r="E46" s="254"/>
      <c r="F46" s="254"/>
      <c r="G46" s="254"/>
      <c r="H46" s="254"/>
      <c r="I46" s="254"/>
      <c r="J46" s="60"/>
      <c r="K46" s="251"/>
      <c r="L46" s="47" t="s">
        <v>151</v>
      </c>
      <c r="M46" s="254"/>
      <c r="N46" s="254"/>
      <c r="O46" s="254"/>
      <c r="P46" s="254"/>
      <c r="Q46" s="254"/>
      <c r="R46" s="254"/>
      <c r="T46" s="251"/>
      <c r="U46" s="47" t="s">
        <v>151</v>
      </c>
      <c r="V46" s="254"/>
      <c r="W46" s="254"/>
      <c r="X46" s="254"/>
      <c r="Y46" s="254"/>
      <c r="Z46" s="254"/>
      <c r="AA46" s="254"/>
    </row>
    <row r="47" spans="2:27" ht="19.350000000000001" customHeight="1" x14ac:dyDescent="0.25">
      <c r="B47" s="252"/>
      <c r="C47" s="104" t="s">
        <v>152</v>
      </c>
      <c r="D47" s="254"/>
      <c r="E47" s="254"/>
      <c r="F47" s="254"/>
      <c r="G47" s="254"/>
      <c r="H47" s="254"/>
      <c r="I47" s="254"/>
      <c r="J47" s="60"/>
      <c r="K47" s="252"/>
      <c r="L47" s="104" t="s">
        <v>152</v>
      </c>
      <c r="M47" s="254"/>
      <c r="N47" s="254"/>
      <c r="O47" s="254"/>
      <c r="P47" s="254"/>
      <c r="Q47" s="254"/>
      <c r="R47" s="254"/>
      <c r="T47" s="252"/>
      <c r="U47" s="104" t="s">
        <v>152</v>
      </c>
      <c r="V47" s="254"/>
      <c r="W47" s="254"/>
      <c r="X47" s="254"/>
      <c r="Y47" s="254"/>
      <c r="Z47" s="254"/>
      <c r="AA47" s="254"/>
    </row>
    <row r="48" spans="2:27" ht="19.350000000000001" customHeight="1" x14ac:dyDescent="0.25">
      <c r="B48" s="252"/>
      <c r="C48" s="47" t="s">
        <v>153</v>
      </c>
      <c r="D48" s="254"/>
      <c r="E48" s="254"/>
      <c r="F48" s="254"/>
      <c r="G48" s="254"/>
      <c r="H48" s="254"/>
      <c r="I48" s="254"/>
      <c r="J48" s="60"/>
      <c r="K48" s="252"/>
      <c r="L48" s="47" t="s">
        <v>153</v>
      </c>
      <c r="M48" s="254"/>
      <c r="N48" s="254"/>
      <c r="O48" s="254"/>
      <c r="P48" s="254"/>
      <c r="Q48" s="254"/>
      <c r="R48" s="254"/>
      <c r="T48" s="252"/>
      <c r="U48" s="47" t="s">
        <v>153</v>
      </c>
      <c r="V48" s="254"/>
      <c r="W48" s="254"/>
      <c r="X48" s="254"/>
      <c r="Y48" s="254"/>
      <c r="Z48" s="254"/>
      <c r="AA48" s="254"/>
    </row>
    <row r="49" spans="2:27" ht="19.350000000000001" customHeight="1" x14ac:dyDescent="0.25">
      <c r="B49" s="253"/>
      <c r="C49" s="47" t="s">
        <v>154</v>
      </c>
      <c r="D49" s="254"/>
      <c r="E49" s="254"/>
      <c r="F49" s="254"/>
      <c r="G49" s="254"/>
      <c r="H49" s="254"/>
      <c r="I49" s="254"/>
      <c r="J49" s="60"/>
      <c r="K49" s="253"/>
      <c r="L49" s="47" t="s">
        <v>154</v>
      </c>
      <c r="M49" s="254"/>
      <c r="N49" s="254"/>
      <c r="O49" s="254"/>
      <c r="P49" s="254"/>
      <c r="Q49" s="254"/>
      <c r="R49" s="254"/>
      <c r="T49" s="253"/>
      <c r="U49" s="47" t="s">
        <v>154</v>
      </c>
      <c r="V49" s="254"/>
      <c r="W49" s="254"/>
      <c r="X49" s="254"/>
      <c r="Y49" s="254"/>
      <c r="Z49" s="254"/>
      <c r="AA49" s="254"/>
    </row>
    <row r="50" spans="2:27" ht="19.350000000000001" customHeight="1" x14ac:dyDescent="0.25">
      <c r="B50" s="73" t="s">
        <v>167</v>
      </c>
      <c r="C50" s="257" t="s">
        <v>158</v>
      </c>
      <c r="D50" s="255" t="s">
        <v>149</v>
      </c>
      <c r="E50" s="255"/>
      <c r="F50" s="255"/>
      <c r="G50" s="256" t="s">
        <v>150</v>
      </c>
      <c r="H50" s="256"/>
      <c r="I50" s="256"/>
      <c r="K50" s="73" t="s">
        <v>167</v>
      </c>
      <c r="L50" s="257" t="s">
        <v>158</v>
      </c>
      <c r="M50" s="255" t="s">
        <v>149</v>
      </c>
      <c r="N50" s="255"/>
      <c r="O50" s="255"/>
      <c r="P50" s="256" t="s">
        <v>150</v>
      </c>
      <c r="Q50" s="256"/>
      <c r="R50" s="256"/>
      <c r="T50" s="73" t="s">
        <v>167</v>
      </c>
      <c r="U50" s="257" t="s">
        <v>158</v>
      </c>
      <c r="V50" s="255" t="s">
        <v>149</v>
      </c>
      <c r="W50" s="255"/>
      <c r="X50" s="255"/>
      <c r="Y50" s="256" t="s">
        <v>150</v>
      </c>
      <c r="Z50" s="256"/>
      <c r="AA50" s="256"/>
    </row>
    <row r="51" spans="2:27" ht="23.1" customHeight="1" x14ac:dyDescent="0.25">
      <c r="B51" s="76">
        <v>4</v>
      </c>
      <c r="C51" s="258"/>
      <c r="D51" s="74" t="str">
        <f>IF('Tableau public'!E46=0,"",'Tableau public'!E46)</f>
        <v/>
      </c>
      <c r="E51" s="74" t="str">
        <f>IF('Tableau public'!G46=0,"",'Tableau public'!G46)</f>
        <v/>
      </c>
      <c r="F51" s="74" t="str">
        <f>IF('Tableau public'!I46=0,"",'Tableau public'!I46)</f>
        <v/>
      </c>
      <c r="G51" s="75" t="str">
        <f>IF('Tableau public'!K46=0,"",'Tableau public'!K46)</f>
        <v/>
      </c>
      <c r="H51" s="75" t="str">
        <f>IF('Tableau public'!M46=0,"",'Tableau public'!M46)</f>
        <v/>
      </c>
      <c r="I51" s="75" t="str">
        <f>IF('Tableau public'!O46=0,"",'Tableau public'!O46)</f>
        <v/>
      </c>
      <c r="J51" s="60"/>
      <c r="K51" s="76">
        <v>9</v>
      </c>
      <c r="L51" s="258"/>
      <c r="M51" s="74" t="str">
        <f>IF('Tableau public'!E51=0,"",'Tableau public'!E51)</f>
        <v/>
      </c>
      <c r="N51" s="74" t="str">
        <f>IF('Tableau public'!G51=0,"",'Tableau public'!G51)</f>
        <v/>
      </c>
      <c r="O51" s="74" t="str">
        <f>IF('Tableau public'!I51=0,"",'Tableau public'!I51)</f>
        <v/>
      </c>
      <c r="P51" s="75" t="str">
        <f>IF('Tableau public'!K51=0,"",'Tableau public'!K51)</f>
        <v/>
      </c>
      <c r="Q51" s="75" t="str">
        <f>IF('Tableau public'!M51=0,"",'Tableau public'!M51)</f>
        <v/>
      </c>
      <c r="R51" s="75" t="str">
        <f>IF('Tableau public'!O51=0,"",'Tableau public'!O51)</f>
        <v/>
      </c>
      <c r="S51" s="60"/>
      <c r="T51" s="76">
        <v>14</v>
      </c>
      <c r="U51" s="258"/>
      <c r="V51" s="74"/>
      <c r="W51" s="74"/>
      <c r="X51" s="74"/>
      <c r="Y51" s="75"/>
      <c r="Z51" s="75"/>
      <c r="AA51" s="75"/>
    </row>
    <row r="52" spans="2:27" ht="19.350000000000001" customHeight="1" x14ac:dyDescent="0.25">
      <c r="B52" s="251"/>
      <c r="C52" s="47" t="s">
        <v>151</v>
      </c>
      <c r="D52" s="254"/>
      <c r="E52" s="254"/>
      <c r="F52" s="254"/>
      <c r="G52" s="254"/>
      <c r="H52" s="254"/>
      <c r="I52" s="254"/>
      <c r="J52" s="60"/>
      <c r="K52" s="251"/>
      <c r="L52" s="47" t="s">
        <v>151</v>
      </c>
      <c r="M52" s="254"/>
      <c r="N52" s="254"/>
      <c r="O52" s="254"/>
      <c r="P52" s="254"/>
      <c r="Q52" s="254"/>
      <c r="R52" s="254"/>
      <c r="T52" s="251"/>
      <c r="U52" s="47" t="s">
        <v>151</v>
      </c>
      <c r="V52" s="254"/>
      <c r="W52" s="254"/>
      <c r="X52" s="254"/>
      <c r="Y52" s="254"/>
      <c r="Z52" s="254"/>
      <c r="AA52" s="254"/>
    </row>
    <row r="53" spans="2:27" ht="19.350000000000001" customHeight="1" x14ac:dyDescent="0.25">
      <c r="B53" s="252"/>
      <c r="C53" s="104" t="s">
        <v>152</v>
      </c>
      <c r="D53" s="254"/>
      <c r="E53" s="254"/>
      <c r="F53" s="254"/>
      <c r="G53" s="254"/>
      <c r="H53" s="254"/>
      <c r="I53" s="254"/>
      <c r="J53" s="60"/>
      <c r="K53" s="252"/>
      <c r="L53" s="104" t="s">
        <v>152</v>
      </c>
      <c r="M53" s="254"/>
      <c r="N53" s="254"/>
      <c r="O53" s="254"/>
      <c r="P53" s="254"/>
      <c r="Q53" s="254"/>
      <c r="R53" s="254"/>
      <c r="T53" s="252"/>
      <c r="U53" s="104" t="s">
        <v>152</v>
      </c>
      <c r="V53" s="254"/>
      <c r="W53" s="254"/>
      <c r="X53" s="254"/>
      <c r="Y53" s="254"/>
      <c r="Z53" s="254"/>
      <c r="AA53" s="254"/>
    </row>
    <row r="54" spans="2:27" ht="19.350000000000001" customHeight="1" x14ac:dyDescent="0.25">
      <c r="B54" s="252"/>
      <c r="C54" s="47" t="s">
        <v>153</v>
      </c>
      <c r="D54" s="254"/>
      <c r="E54" s="254"/>
      <c r="F54" s="254"/>
      <c r="G54" s="254"/>
      <c r="H54" s="254"/>
      <c r="I54" s="254"/>
      <c r="J54" s="60"/>
      <c r="K54" s="252"/>
      <c r="L54" s="47" t="s">
        <v>153</v>
      </c>
      <c r="M54" s="254"/>
      <c r="N54" s="254"/>
      <c r="O54" s="254"/>
      <c r="P54" s="254"/>
      <c r="Q54" s="254"/>
      <c r="R54" s="254"/>
      <c r="T54" s="252"/>
      <c r="U54" s="47" t="s">
        <v>153</v>
      </c>
      <c r="V54" s="254"/>
      <c r="W54" s="254"/>
      <c r="X54" s="254"/>
      <c r="Y54" s="254"/>
      <c r="Z54" s="254"/>
      <c r="AA54" s="254"/>
    </row>
    <row r="55" spans="2:27" ht="19.350000000000001" customHeight="1" x14ac:dyDescent="0.25">
      <c r="B55" s="253"/>
      <c r="C55" s="47" t="s">
        <v>154</v>
      </c>
      <c r="D55" s="254"/>
      <c r="E55" s="254"/>
      <c r="F55" s="254"/>
      <c r="G55" s="254"/>
      <c r="H55" s="254"/>
      <c r="I55" s="254"/>
      <c r="J55" s="60"/>
      <c r="K55" s="253"/>
      <c r="L55" s="47" t="s">
        <v>154</v>
      </c>
      <c r="M55" s="254"/>
      <c r="N55" s="254"/>
      <c r="O55" s="254"/>
      <c r="P55" s="254"/>
      <c r="Q55" s="254"/>
      <c r="R55" s="254"/>
      <c r="T55" s="253"/>
      <c r="U55" s="47" t="s">
        <v>154</v>
      </c>
      <c r="V55" s="254"/>
      <c r="W55" s="254"/>
      <c r="X55" s="254"/>
      <c r="Y55" s="254"/>
      <c r="Z55" s="254"/>
      <c r="AA55" s="254"/>
    </row>
    <row r="56" spans="2:27" ht="19.350000000000001" customHeight="1" x14ac:dyDescent="0.25">
      <c r="B56" s="73" t="s">
        <v>167</v>
      </c>
      <c r="C56" s="257" t="s">
        <v>158</v>
      </c>
      <c r="D56" s="255" t="s">
        <v>149</v>
      </c>
      <c r="E56" s="255"/>
      <c r="F56" s="255"/>
      <c r="G56" s="256" t="s">
        <v>150</v>
      </c>
      <c r="H56" s="256"/>
      <c r="I56" s="256"/>
      <c r="K56" s="73" t="s">
        <v>167</v>
      </c>
      <c r="L56" s="257" t="s">
        <v>158</v>
      </c>
      <c r="M56" s="255" t="s">
        <v>149</v>
      </c>
      <c r="N56" s="255"/>
      <c r="O56" s="255"/>
      <c r="P56" s="256" t="s">
        <v>150</v>
      </c>
      <c r="Q56" s="256"/>
      <c r="R56" s="256"/>
      <c r="T56" s="73" t="s">
        <v>167</v>
      </c>
      <c r="U56" s="257" t="s">
        <v>158</v>
      </c>
      <c r="V56" s="255" t="s">
        <v>149</v>
      </c>
      <c r="W56" s="255"/>
      <c r="X56" s="255"/>
      <c r="Y56" s="256" t="s">
        <v>150</v>
      </c>
      <c r="Z56" s="256"/>
      <c r="AA56" s="256"/>
    </row>
    <row r="57" spans="2:27" ht="23.1" customHeight="1" x14ac:dyDescent="0.25">
      <c r="B57" s="76">
        <v>5</v>
      </c>
      <c r="C57" s="258"/>
      <c r="D57" s="74" t="str">
        <f>IF('Tableau public'!E47=0,"",'Tableau public'!E47)</f>
        <v/>
      </c>
      <c r="E57" s="74" t="str">
        <f>IF('Tableau public'!G47=0,"",'Tableau public'!G47)</f>
        <v/>
      </c>
      <c r="F57" s="74" t="str">
        <f>IF('Tableau public'!I47=0,"",'Tableau public'!I47)</f>
        <v/>
      </c>
      <c r="G57" s="75" t="str">
        <f>IF('Tableau public'!K47=0,"",'Tableau public'!K47)</f>
        <v/>
      </c>
      <c r="H57" s="75" t="str">
        <f>IF('Tableau public'!M47=0,"",'Tableau public'!M47)</f>
        <v/>
      </c>
      <c r="I57" s="75" t="str">
        <f>IF('Tableau public'!O47=0,"",'Tableau public'!O47)</f>
        <v/>
      </c>
      <c r="J57" s="60"/>
      <c r="K57" s="76">
        <v>10</v>
      </c>
      <c r="L57" s="258"/>
      <c r="M57" s="74" t="str">
        <f>IF('Tableau public'!E52=0,"",'Tableau public'!E52)</f>
        <v/>
      </c>
      <c r="N57" s="74" t="str">
        <f>IF('Tableau public'!G52=0,"",'Tableau public'!G52)</f>
        <v/>
      </c>
      <c r="O57" s="74" t="str">
        <f>IF('Tableau public'!I52=0,"",'Tableau public'!I52)</f>
        <v/>
      </c>
      <c r="P57" s="75" t="str">
        <f>IF('Tableau public'!K52=0,"",'Tableau public'!K52)</f>
        <v/>
      </c>
      <c r="Q57" s="75" t="str">
        <f>IF('Tableau public'!M52=0,"",'Tableau public'!M52)</f>
        <v/>
      </c>
      <c r="R57" s="75" t="str">
        <f>IF('Tableau public'!O52=0,"",'Tableau public'!O52)</f>
        <v/>
      </c>
      <c r="S57" s="60"/>
      <c r="T57" s="76">
        <v>15</v>
      </c>
      <c r="U57" s="258"/>
      <c r="V57" s="74"/>
      <c r="W57" s="74"/>
      <c r="X57" s="74"/>
      <c r="Y57" s="75"/>
      <c r="Z57" s="75"/>
      <c r="AA57" s="75"/>
    </row>
    <row r="58" spans="2:27" ht="19.350000000000001" customHeight="1" x14ac:dyDescent="0.25">
      <c r="B58" s="251"/>
      <c r="C58" s="47" t="s">
        <v>151</v>
      </c>
      <c r="D58" s="254"/>
      <c r="E58" s="254"/>
      <c r="F58" s="254"/>
      <c r="G58" s="254"/>
      <c r="H58" s="254"/>
      <c r="I58" s="254"/>
      <c r="J58" s="60"/>
      <c r="K58" s="251"/>
      <c r="L58" s="47" t="s">
        <v>151</v>
      </c>
      <c r="M58" s="254"/>
      <c r="N58" s="254"/>
      <c r="O58" s="254"/>
      <c r="P58" s="254"/>
      <c r="Q58" s="254"/>
      <c r="R58" s="254"/>
      <c r="T58" s="251"/>
      <c r="U58" s="47" t="s">
        <v>151</v>
      </c>
      <c r="V58" s="254"/>
      <c r="W58" s="254"/>
      <c r="X58" s="254"/>
      <c r="Y58" s="254"/>
      <c r="Z58" s="254"/>
      <c r="AA58" s="254"/>
    </row>
    <row r="59" spans="2:27" ht="19.350000000000001" customHeight="1" x14ac:dyDescent="0.25">
      <c r="B59" s="252"/>
      <c r="C59" s="104" t="s">
        <v>152</v>
      </c>
      <c r="D59" s="254"/>
      <c r="E59" s="254"/>
      <c r="F59" s="254"/>
      <c r="G59" s="254"/>
      <c r="H59" s="254"/>
      <c r="I59" s="254"/>
      <c r="J59" s="60"/>
      <c r="K59" s="252"/>
      <c r="L59" s="104" t="s">
        <v>152</v>
      </c>
      <c r="M59" s="254"/>
      <c r="N59" s="254"/>
      <c r="O59" s="254"/>
      <c r="P59" s="254"/>
      <c r="Q59" s="254"/>
      <c r="R59" s="254"/>
      <c r="T59" s="252"/>
      <c r="U59" s="104" t="s">
        <v>152</v>
      </c>
      <c r="V59" s="254"/>
      <c r="W59" s="254"/>
      <c r="X59" s="254"/>
      <c r="Y59" s="254"/>
      <c r="Z59" s="254"/>
      <c r="AA59" s="254"/>
    </row>
    <row r="60" spans="2:27" ht="19.350000000000001" customHeight="1" x14ac:dyDescent="0.25">
      <c r="B60" s="252"/>
      <c r="C60" s="47" t="s">
        <v>153</v>
      </c>
      <c r="D60" s="254"/>
      <c r="E60" s="254"/>
      <c r="F60" s="254"/>
      <c r="G60" s="254"/>
      <c r="H60" s="254"/>
      <c r="I60" s="254"/>
      <c r="J60" s="60"/>
      <c r="K60" s="252"/>
      <c r="L60" s="47" t="s">
        <v>153</v>
      </c>
      <c r="M60" s="254"/>
      <c r="N60" s="254"/>
      <c r="O60" s="254"/>
      <c r="P60" s="254"/>
      <c r="Q60" s="254"/>
      <c r="R60" s="254"/>
      <c r="T60" s="252"/>
      <c r="U60" s="47" t="s">
        <v>153</v>
      </c>
      <c r="V60" s="254"/>
      <c r="W60" s="254"/>
      <c r="X60" s="254"/>
      <c r="Y60" s="254"/>
      <c r="Z60" s="254"/>
      <c r="AA60" s="254"/>
    </row>
    <row r="61" spans="2:27" ht="19.350000000000001" customHeight="1" x14ac:dyDescent="0.25">
      <c r="B61" s="253"/>
      <c r="C61" s="47" t="s">
        <v>154</v>
      </c>
      <c r="D61" s="254"/>
      <c r="E61" s="254"/>
      <c r="F61" s="254"/>
      <c r="G61" s="254"/>
      <c r="H61" s="254"/>
      <c r="I61" s="254"/>
      <c r="J61" s="60"/>
      <c r="K61" s="253"/>
      <c r="L61" s="47" t="s">
        <v>154</v>
      </c>
      <c r="M61" s="254"/>
      <c r="N61" s="254"/>
      <c r="O61" s="254"/>
      <c r="P61" s="254"/>
      <c r="Q61" s="254"/>
      <c r="R61" s="254"/>
      <c r="T61" s="253"/>
      <c r="U61" s="47" t="s">
        <v>154</v>
      </c>
      <c r="V61" s="254"/>
      <c r="W61" s="254"/>
      <c r="X61" s="254"/>
      <c r="Y61" s="254"/>
      <c r="Z61" s="254"/>
      <c r="AA61" s="254"/>
    </row>
    <row r="62" spans="2:27" ht="19.350000000000001" customHeight="1" x14ac:dyDescent="0.25">
      <c r="B62" s="73" t="s">
        <v>167</v>
      </c>
      <c r="C62" s="257" t="s">
        <v>158</v>
      </c>
      <c r="D62" s="255" t="s">
        <v>149</v>
      </c>
      <c r="E62" s="255"/>
      <c r="F62" s="255"/>
      <c r="G62" s="256" t="s">
        <v>150</v>
      </c>
      <c r="H62" s="256"/>
      <c r="I62" s="256"/>
      <c r="K62" s="73" t="s">
        <v>167</v>
      </c>
      <c r="L62" s="257" t="s">
        <v>158</v>
      </c>
      <c r="M62" s="255" t="s">
        <v>149</v>
      </c>
      <c r="N62" s="255"/>
      <c r="O62" s="255"/>
      <c r="P62" s="256" t="s">
        <v>150</v>
      </c>
      <c r="Q62" s="256"/>
      <c r="R62" s="256"/>
      <c r="T62" s="73" t="s">
        <v>167</v>
      </c>
      <c r="U62" s="257" t="s">
        <v>158</v>
      </c>
      <c r="V62" s="255" t="s">
        <v>149</v>
      </c>
      <c r="W62" s="255"/>
      <c r="X62" s="255"/>
      <c r="Y62" s="256" t="s">
        <v>150</v>
      </c>
      <c r="Z62" s="256"/>
      <c r="AA62" s="256"/>
    </row>
    <row r="63" spans="2:27" ht="23.1" customHeight="1" x14ac:dyDescent="0.25">
      <c r="B63" s="76">
        <v>1</v>
      </c>
      <c r="C63" s="258"/>
      <c r="D63" s="74" t="str">
        <f>IF('Tableau public'!E79=0,"",'Tableau public'!E79)</f>
        <v/>
      </c>
      <c r="E63" s="74" t="str">
        <f>IF('Tableau public'!G79=0,"",'Tableau public'!G79)</f>
        <v/>
      </c>
      <c r="F63" s="74" t="str">
        <f>IF('Tableau public'!I79=0,"",'Tableau public'!I79)</f>
        <v/>
      </c>
      <c r="G63" s="75" t="str">
        <f>IF('Tableau public'!K79=0,"",'Tableau public'!K79)</f>
        <v/>
      </c>
      <c r="H63" s="75" t="str">
        <f>IF('Tableau public'!M79=0,"",'Tableau public'!M79)</f>
        <v/>
      </c>
      <c r="I63" s="75" t="str">
        <f>IF('Tableau public'!O79=0,"",'Tableau public'!O79)</f>
        <v/>
      </c>
      <c r="J63" s="60"/>
      <c r="K63" s="76">
        <v>6</v>
      </c>
      <c r="L63" s="258"/>
      <c r="M63" s="74" t="str">
        <f>IF('Tableau public'!E84=0,"",'Tableau public'!E84)</f>
        <v/>
      </c>
      <c r="N63" s="74" t="str">
        <f>IF('Tableau public'!G84=0,"",'Tableau public'!G84)</f>
        <v/>
      </c>
      <c r="O63" s="74" t="str">
        <f>IF('Tableau public'!I84=0,"",'Tableau public'!I84)</f>
        <v/>
      </c>
      <c r="P63" s="75" t="str">
        <f>IF('Tableau public'!K84=0,"",'Tableau public'!K84)</f>
        <v/>
      </c>
      <c r="Q63" s="75" t="str">
        <f>IF('Tableau public'!M84=0,"",'Tableau public'!M84)</f>
        <v/>
      </c>
      <c r="R63" s="75" t="str">
        <f>IF('Tableau public'!O84=0,"",'Tableau public'!O84)</f>
        <v/>
      </c>
      <c r="S63" s="60"/>
      <c r="T63" s="76">
        <v>11</v>
      </c>
      <c r="U63" s="258"/>
      <c r="V63" s="74" t="str">
        <f>IF('Tableau public'!E89=0,"",'Tableau public'!E89)</f>
        <v/>
      </c>
      <c r="W63" s="74" t="str">
        <f>IF('Tableau public'!G89=0,"",'Tableau public'!G89)</f>
        <v/>
      </c>
      <c r="X63" s="74" t="str">
        <f>IF('Tableau public'!I89=0,"",'Tableau public'!I89)</f>
        <v/>
      </c>
      <c r="Y63" s="75" t="str">
        <f>IF('Tableau public'!K89=0,"",'Tableau public'!K89)</f>
        <v/>
      </c>
      <c r="Z63" s="75" t="str">
        <f>IF('Tableau public'!M89=0,"",'Tableau public'!M89)</f>
        <v/>
      </c>
      <c r="AA63" s="75" t="str">
        <f>IF('Tableau public'!O89=0,"",'Tableau public'!O89)</f>
        <v/>
      </c>
    </row>
    <row r="64" spans="2:27" ht="19.350000000000001" customHeight="1" x14ac:dyDescent="0.25">
      <c r="B64" s="251"/>
      <c r="C64" s="47" t="s">
        <v>151</v>
      </c>
      <c r="D64" s="254"/>
      <c r="E64" s="254"/>
      <c r="F64" s="254"/>
      <c r="G64" s="254"/>
      <c r="H64" s="254"/>
      <c r="I64" s="254"/>
      <c r="J64" s="60"/>
      <c r="K64" s="251"/>
      <c r="L64" s="47" t="s">
        <v>151</v>
      </c>
      <c r="M64" s="254"/>
      <c r="N64" s="254"/>
      <c r="O64" s="254"/>
      <c r="P64" s="254"/>
      <c r="Q64" s="254"/>
      <c r="R64" s="254"/>
      <c r="S64" s="60"/>
      <c r="T64" s="251"/>
      <c r="U64" s="47" t="s">
        <v>151</v>
      </c>
      <c r="V64" s="254"/>
      <c r="W64" s="254"/>
      <c r="X64" s="254"/>
      <c r="Y64" s="254"/>
      <c r="Z64" s="254"/>
      <c r="AA64" s="254"/>
    </row>
    <row r="65" spans="2:27" ht="19.350000000000001" customHeight="1" x14ac:dyDescent="0.25">
      <c r="B65" s="252"/>
      <c r="C65" s="105" t="s">
        <v>152</v>
      </c>
      <c r="D65" s="254"/>
      <c r="E65" s="254"/>
      <c r="F65" s="254"/>
      <c r="G65" s="254"/>
      <c r="H65" s="254"/>
      <c r="I65" s="254"/>
      <c r="J65" s="60"/>
      <c r="K65" s="252"/>
      <c r="L65" s="105" t="s">
        <v>152</v>
      </c>
      <c r="M65" s="254"/>
      <c r="N65" s="254"/>
      <c r="O65" s="254"/>
      <c r="P65" s="254"/>
      <c r="Q65" s="254"/>
      <c r="R65" s="254"/>
      <c r="S65" s="60"/>
      <c r="T65" s="252"/>
      <c r="U65" s="105" t="s">
        <v>152</v>
      </c>
      <c r="V65" s="254"/>
      <c r="W65" s="254"/>
      <c r="X65" s="254"/>
      <c r="Y65" s="254"/>
      <c r="Z65" s="254"/>
      <c r="AA65" s="254"/>
    </row>
    <row r="66" spans="2:27" ht="19.350000000000001" customHeight="1" x14ac:dyDescent="0.25">
      <c r="B66" s="252"/>
      <c r="C66" s="95" t="s">
        <v>153</v>
      </c>
      <c r="D66" s="254"/>
      <c r="E66" s="254"/>
      <c r="F66" s="254"/>
      <c r="G66" s="254"/>
      <c r="H66" s="254"/>
      <c r="I66" s="254"/>
      <c r="J66" s="60"/>
      <c r="K66" s="252"/>
      <c r="L66" s="95" t="s">
        <v>153</v>
      </c>
      <c r="M66" s="254"/>
      <c r="N66" s="254"/>
      <c r="O66" s="254"/>
      <c r="P66" s="254"/>
      <c r="Q66" s="254"/>
      <c r="R66" s="254"/>
      <c r="S66" s="60"/>
      <c r="T66" s="252"/>
      <c r="U66" s="95" t="s">
        <v>153</v>
      </c>
      <c r="V66" s="254"/>
      <c r="W66" s="254"/>
      <c r="X66" s="254"/>
      <c r="Y66" s="254"/>
      <c r="Z66" s="254"/>
      <c r="AA66" s="254"/>
    </row>
    <row r="67" spans="2:27" ht="19.350000000000001" customHeight="1" x14ac:dyDescent="0.25">
      <c r="B67" s="253"/>
      <c r="C67" s="47" t="s">
        <v>154</v>
      </c>
      <c r="D67" s="254"/>
      <c r="E67" s="254"/>
      <c r="F67" s="254"/>
      <c r="G67" s="254"/>
      <c r="H67" s="254"/>
      <c r="I67" s="254"/>
      <c r="J67" s="60"/>
      <c r="K67" s="253"/>
      <c r="L67" s="47" t="s">
        <v>154</v>
      </c>
      <c r="M67" s="254"/>
      <c r="N67" s="254"/>
      <c r="O67" s="254"/>
      <c r="P67" s="254"/>
      <c r="Q67" s="254"/>
      <c r="R67" s="254"/>
      <c r="S67" s="60"/>
      <c r="T67" s="253"/>
      <c r="U67" s="47" t="s">
        <v>154</v>
      </c>
      <c r="V67" s="254"/>
      <c r="W67" s="254"/>
      <c r="X67" s="254"/>
      <c r="Y67" s="254"/>
      <c r="Z67" s="254"/>
      <c r="AA67" s="254"/>
    </row>
    <row r="68" spans="2:27" ht="19.350000000000001" customHeight="1" x14ac:dyDescent="0.25">
      <c r="B68" s="73" t="s">
        <v>167</v>
      </c>
      <c r="C68" s="257" t="s">
        <v>158</v>
      </c>
      <c r="D68" s="255" t="s">
        <v>149</v>
      </c>
      <c r="E68" s="255"/>
      <c r="F68" s="255"/>
      <c r="G68" s="256" t="s">
        <v>150</v>
      </c>
      <c r="H68" s="256"/>
      <c r="I68" s="256"/>
      <c r="K68" s="73" t="s">
        <v>167</v>
      </c>
      <c r="L68" s="257" t="s">
        <v>158</v>
      </c>
      <c r="M68" s="255" t="s">
        <v>149</v>
      </c>
      <c r="N68" s="255"/>
      <c r="O68" s="255"/>
      <c r="P68" s="256" t="s">
        <v>150</v>
      </c>
      <c r="Q68" s="256"/>
      <c r="R68" s="256"/>
      <c r="T68" s="73" t="s">
        <v>167</v>
      </c>
      <c r="U68" s="257" t="s">
        <v>158</v>
      </c>
      <c r="V68" s="255" t="s">
        <v>149</v>
      </c>
      <c r="W68" s="255"/>
      <c r="X68" s="255"/>
      <c r="Y68" s="256" t="s">
        <v>150</v>
      </c>
      <c r="Z68" s="256"/>
      <c r="AA68" s="256"/>
    </row>
    <row r="69" spans="2:27" ht="23.1" customHeight="1" x14ac:dyDescent="0.25">
      <c r="B69" s="76">
        <v>2</v>
      </c>
      <c r="C69" s="258"/>
      <c r="D69" s="74" t="str">
        <f>IF('Tableau public'!E80=0,"",'Tableau public'!E80)</f>
        <v/>
      </c>
      <c r="E69" s="74" t="str">
        <f>IF('Tableau public'!G80=0,"",'Tableau public'!G80)</f>
        <v/>
      </c>
      <c r="F69" s="74" t="str">
        <f>IF('Tableau public'!I80=0,"",'Tableau public'!I80)</f>
        <v/>
      </c>
      <c r="G69" s="75" t="str">
        <f>IF('Tableau public'!K80=0,"",'Tableau public'!K80)</f>
        <v/>
      </c>
      <c r="H69" s="75" t="str">
        <f>IF('Tableau public'!M80=0,"",'Tableau public'!M80)</f>
        <v/>
      </c>
      <c r="I69" s="75" t="str">
        <f>IF('Tableau public'!O80=0,"",'Tableau public'!O80)</f>
        <v/>
      </c>
      <c r="J69" s="60"/>
      <c r="K69" s="76">
        <v>7</v>
      </c>
      <c r="L69" s="258"/>
      <c r="M69" s="74" t="str">
        <f>IF('Tableau public'!E85=0,"",'Tableau public'!E85)</f>
        <v/>
      </c>
      <c r="N69" s="74" t="str">
        <f>IF('Tableau public'!G85=0,"",'Tableau public'!G85)</f>
        <v/>
      </c>
      <c r="O69" s="74" t="str">
        <f>IF('Tableau public'!I85=0,"",'Tableau public'!I85)</f>
        <v/>
      </c>
      <c r="P69" s="75" t="str">
        <f>IF('Tableau public'!K85=0,"",'Tableau public'!K85)</f>
        <v/>
      </c>
      <c r="Q69" s="75" t="str">
        <f>IF('Tableau public'!M85=0,"",'Tableau public'!M85)</f>
        <v/>
      </c>
      <c r="R69" s="75" t="str">
        <f>IF('Tableau public'!O85=0,"",'Tableau public'!O85)</f>
        <v/>
      </c>
      <c r="S69" s="60"/>
      <c r="T69" s="76">
        <v>12</v>
      </c>
      <c r="U69" s="258"/>
      <c r="V69" s="74" t="str">
        <f>IF('Tableau public'!E90=0,"",'Tableau public'!E90)</f>
        <v/>
      </c>
      <c r="W69" s="74" t="str">
        <f>IF('Tableau public'!G90=0,"",'Tableau public'!G90)</f>
        <v/>
      </c>
      <c r="X69" s="74" t="str">
        <f>IF('Tableau public'!I90=0,"",'Tableau public'!I90)</f>
        <v/>
      </c>
      <c r="Y69" s="75" t="str">
        <f>IF('Tableau public'!K90=0,"",'Tableau public'!K90)</f>
        <v/>
      </c>
      <c r="Z69" s="75" t="str">
        <f>IF('Tableau public'!M90=0,"",'Tableau public'!M90)</f>
        <v/>
      </c>
      <c r="AA69" s="75" t="str">
        <f>IF('Tableau public'!O90=0,"",'Tableau public'!O90)</f>
        <v/>
      </c>
    </row>
    <row r="70" spans="2:27" ht="19.350000000000001" customHeight="1" x14ac:dyDescent="0.25">
      <c r="B70" s="251"/>
      <c r="C70" s="47" t="s">
        <v>151</v>
      </c>
      <c r="D70" s="254"/>
      <c r="E70" s="254"/>
      <c r="F70" s="254"/>
      <c r="G70" s="254"/>
      <c r="H70" s="254"/>
      <c r="I70" s="254"/>
      <c r="J70" s="60"/>
      <c r="K70" s="251"/>
      <c r="L70" s="47" t="s">
        <v>151</v>
      </c>
      <c r="M70" s="254"/>
      <c r="N70" s="254"/>
      <c r="O70" s="254"/>
      <c r="P70" s="254"/>
      <c r="Q70" s="254"/>
      <c r="R70" s="254"/>
      <c r="T70" s="251"/>
      <c r="U70" s="47" t="s">
        <v>151</v>
      </c>
      <c r="V70" s="254"/>
      <c r="W70" s="254"/>
      <c r="X70" s="254"/>
      <c r="Y70" s="254"/>
      <c r="Z70" s="254"/>
      <c r="AA70" s="254"/>
    </row>
    <row r="71" spans="2:27" ht="19.350000000000001" customHeight="1" x14ac:dyDescent="0.25">
      <c r="B71" s="252"/>
      <c r="C71" s="105" t="s">
        <v>152</v>
      </c>
      <c r="D71" s="254"/>
      <c r="E71" s="254"/>
      <c r="F71" s="254"/>
      <c r="G71" s="254"/>
      <c r="H71" s="254"/>
      <c r="I71" s="254"/>
      <c r="J71" s="60"/>
      <c r="K71" s="252"/>
      <c r="L71" s="105" t="s">
        <v>152</v>
      </c>
      <c r="M71" s="254"/>
      <c r="N71" s="254"/>
      <c r="O71" s="254"/>
      <c r="P71" s="254"/>
      <c r="Q71" s="254"/>
      <c r="R71" s="254"/>
      <c r="T71" s="252"/>
      <c r="U71" s="105" t="s">
        <v>152</v>
      </c>
      <c r="V71" s="254"/>
      <c r="W71" s="254"/>
      <c r="X71" s="254"/>
      <c r="Y71" s="254"/>
      <c r="Z71" s="254"/>
      <c r="AA71" s="254"/>
    </row>
    <row r="72" spans="2:27" ht="19.350000000000001" customHeight="1" x14ac:dyDescent="0.25">
      <c r="B72" s="252"/>
      <c r="C72" s="95" t="s">
        <v>153</v>
      </c>
      <c r="D72" s="254"/>
      <c r="E72" s="254"/>
      <c r="F72" s="254"/>
      <c r="G72" s="254"/>
      <c r="H72" s="254"/>
      <c r="I72" s="254"/>
      <c r="J72" s="60"/>
      <c r="K72" s="252"/>
      <c r="L72" s="95" t="s">
        <v>153</v>
      </c>
      <c r="M72" s="254"/>
      <c r="N72" s="254"/>
      <c r="O72" s="254"/>
      <c r="P72" s="254"/>
      <c r="Q72" s="254"/>
      <c r="R72" s="254"/>
      <c r="T72" s="252"/>
      <c r="U72" s="95" t="s">
        <v>153</v>
      </c>
      <c r="V72" s="254"/>
      <c r="W72" s="254"/>
      <c r="X72" s="254"/>
      <c r="Y72" s="254"/>
      <c r="Z72" s="254"/>
      <c r="AA72" s="254"/>
    </row>
    <row r="73" spans="2:27" ht="19.350000000000001" customHeight="1" x14ac:dyDescent="0.25">
      <c r="B73" s="253"/>
      <c r="C73" s="47" t="s">
        <v>154</v>
      </c>
      <c r="D73" s="254"/>
      <c r="E73" s="254"/>
      <c r="F73" s="254"/>
      <c r="G73" s="254"/>
      <c r="H73" s="254"/>
      <c r="I73" s="254"/>
      <c r="J73" s="60"/>
      <c r="K73" s="253"/>
      <c r="L73" s="47" t="s">
        <v>154</v>
      </c>
      <c r="M73" s="254"/>
      <c r="N73" s="254"/>
      <c r="O73" s="254"/>
      <c r="P73" s="254"/>
      <c r="Q73" s="254"/>
      <c r="R73" s="254"/>
      <c r="T73" s="253"/>
      <c r="U73" s="47" t="s">
        <v>154</v>
      </c>
      <c r="V73" s="254"/>
      <c r="W73" s="254"/>
      <c r="X73" s="254"/>
      <c r="Y73" s="254"/>
      <c r="Z73" s="254"/>
      <c r="AA73" s="254"/>
    </row>
    <row r="74" spans="2:27" ht="19.350000000000001" customHeight="1" x14ac:dyDescent="0.25">
      <c r="B74" s="73" t="s">
        <v>167</v>
      </c>
      <c r="C74" s="257" t="s">
        <v>158</v>
      </c>
      <c r="D74" s="255" t="s">
        <v>149</v>
      </c>
      <c r="E74" s="255"/>
      <c r="F74" s="255"/>
      <c r="G74" s="256" t="s">
        <v>150</v>
      </c>
      <c r="H74" s="256"/>
      <c r="I74" s="256"/>
      <c r="K74" s="73" t="s">
        <v>167</v>
      </c>
      <c r="L74" s="257" t="s">
        <v>158</v>
      </c>
      <c r="M74" s="255" t="s">
        <v>149</v>
      </c>
      <c r="N74" s="255"/>
      <c r="O74" s="255"/>
      <c r="P74" s="256" t="s">
        <v>150</v>
      </c>
      <c r="Q74" s="256"/>
      <c r="R74" s="256"/>
      <c r="T74" s="73" t="s">
        <v>167</v>
      </c>
      <c r="U74" s="257" t="s">
        <v>158</v>
      </c>
      <c r="V74" s="255" t="s">
        <v>149</v>
      </c>
      <c r="W74" s="255"/>
      <c r="X74" s="255"/>
      <c r="Y74" s="256" t="s">
        <v>150</v>
      </c>
      <c r="Z74" s="256"/>
      <c r="AA74" s="256"/>
    </row>
    <row r="75" spans="2:27" ht="23.1" customHeight="1" x14ac:dyDescent="0.25">
      <c r="B75" s="76">
        <v>3</v>
      </c>
      <c r="C75" s="258"/>
      <c r="D75" s="74" t="str">
        <f>IF('Tableau public'!E81=0,"",'Tableau public'!E81)</f>
        <v/>
      </c>
      <c r="E75" s="74" t="str">
        <f>IF('Tableau public'!G81=0,"",'Tableau public'!G81)</f>
        <v/>
      </c>
      <c r="F75" s="74" t="str">
        <f>IF('Tableau public'!I81=0,"",'Tableau public'!I81)</f>
        <v/>
      </c>
      <c r="G75" s="75" t="str">
        <f>IF('Tableau public'!K81=0,"",'Tableau public'!K81)</f>
        <v/>
      </c>
      <c r="H75" s="75" t="str">
        <f>IF('Tableau public'!M81=0,"",'Tableau public'!M81)</f>
        <v/>
      </c>
      <c r="I75" s="75" t="str">
        <f>IF('Tableau public'!O81=0,"",'Tableau public'!O81)</f>
        <v/>
      </c>
      <c r="J75" s="60"/>
      <c r="K75" s="76">
        <v>8</v>
      </c>
      <c r="L75" s="258"/>
      <c r="M75" s="74" t="str">
        <f>IF('Tableau public'!E86=0,"",'Tableau public'!E86)</f>
        <v/>
      </c>
      <c r="N75" s="74" t="str">
        <f>IF('Tableau public'!G86=0,"",'Tableau public'!G86)</f>
        <v/>
      </c>
      <c r="O75" s="74" t="str">
        <f>IF('Tableau public'!I86=0,"",'Tableau public'!I86)</f>
        <v/>
      </c>
      <c r="P75" s="75" t="str">
        <f>IF('Tableau public'!K86=0,"",'Tableau public'!K86)</f>
        <v/>
      </c>
      <c r="Q75" s="75" t="str">
        <f>IF('Tableau public'!M86=0,"",'Tableau public'!M86)</f>
        <v/>
      </c>
      <c r="R75" s="75" t="str">
        <f>IF('Tableau public'!O86=0,"",'Tableau public'!O86)</f>
        <v/>
      </c>
      <c r="S75" s="60"/>
      <c r="T75" s="76">
        <v>13</v>
      </c>
      <c r="U75" s="258"/>
      <c r="V75" s="74" t="str">
        <f>IF('Tableau public'!E91=0,"",'Tableau public'!E91)</f>
        <v/>
      </c>
      <c r="W75" s="74" t="str">
        <f>IF('Tableau public'!G91=0,"",'Tableau public'!G91)</f>
        <v/>
      </c>
      <c r="X75" s="74" t="str">
        <f>IF('Tableau public'!I91=0,"",'Tableau public'!I91)</f>
        <v/>
      </c>
      <c r="Y75" s="75" t="str">
        <f>IF('Tableau public'!K91=0,"",'Tableau public'!K91)</f>
        <v/>
      </c>
      <c r="Z75" s="75" t="str">
        <f>IF('Tableau public'!M91=0,"",'Tableau public'!M91)</f>
        <v/>
      </c>
      <c r="AA75" s="75" t="str">
        <f>IF('Tableau public'!O91=0,"",'Tableau public'!O91)</f>
        <v/>
      </c>
    </row>
    <row r="76" spans="2:27" ht="19.350000000000001" customHeight="1" x14ac:dyDescent="0.25">
      <c r="B76" s="251"/>
      <c r="C76" s="47" t="s">
        <v>151</v>
      </c>
      <c r="D76" s="254"/>
      <c r="E76" s="254"/>
      <c r="F76" s="254"/>
      <c r="G76" s="254"/>
      <c r="H76" s="254"/>
      <c r="I76" s="254"/>
      <c r="J76" s="60"/>
      <c r="K76" s="251"/>
      <c r="L76" s="47" t="s">
        <v>151</v>
      </c>
      <c r="M76" s="254"/>
      <c r="N76" s="254"/>
      <c r="O76" s="254"/>
      <c r="P76" s="254"/>
      <c r="Q76" s="254"/>
      <c r="R76" s="254"/>
      <c r="T76" s="251"/>
      <c r="U76" s="47" t="s">
        <v>151</v>
      </c>
      <c r="V76" s="254"/>
      <c r="W76" s="254"/>
      <c r="X76" s="254"/>
      <c r="Y76" s="254"/>
      <c r="Z76" s="254"/>
      <c r="AA76" s="254"/>
    </row>
    <row r="77" spans="2:27" ht="19.350000000000001" customHeight="1" x14ac:dyDescent="0.25">
      <c r="B77" s="252"/>
      <c r="C77" s="105" t="s">
        <v>152</v>
      </c>
      <c r="D77" s="254"/>
      <c r="E77" s="254"/>
      <c r="F77" s="254"/>
      <c r="G77" s="254"/>
      <c r="H77" s="254"/>
      <c r="I77" s="254"/>
      <c r="J77" s="60"/>
      <c r="K77" s="252"/>
      <c r="L77" s="105" t="s">
        <v>152</v>
      </c>
      <c r="M77" s="254"/>
      <c r="N77" s="254"/>
      <c r="O77" s="254"/>
      <c r="P77" s="254"/>
      <c r="Q77" s="254"/>
      <c r="R77" s="254"/>
      <c r="T77" s="252"/>
      <c r="U77" s="105" t="s">
        <v>152</v>
      </c>
      <c r="V77" s="254"/>
      <c r="W77" s="254"/>
      <c r="X77" s="254"/>
      <c r="Y77" s="254"/>
      <c r="Z77" s="254"/>
      <c r="AA77" s="254"/>
    </row>
    <row r="78" spans="2:27" ht="19.350000000000001" customHeight="1" x14ac:dyDescent="0.25">
      <c r="B78" s="252"/>
      <c r="C78" s="95" t="s">
        <v>153</v>
      </c>
      <c r="D78" s="254"/>
      <c r="E78" s="254"/>
      <c r="F78" s="254"/>
      <c r="G78" s="254"/>
      <c r="H78" s="254"/>
      <c r="I78" s="254"/>
      <c r="J78" s="60"/>
      <c r="K78" s="252"/>
      <c r="L78" s="95" t="s">
        <v>153</v>
      </c>
      <c r="M78" s="254"/>
      <c r="N78" s="254"/>
      <c r="O78" s="254"/>
      <c r="P78" s="254"/>
      <c r="Q78" s="254"/>
      <c r="R78" s="254"/>
      <c r="T78" s="252"/>
      <c r="U78" s="95" t="s">
        <v>153</v>
      </c>
      <c r="V78" s="254"/>
      <c r="W78" s="254"/>
      <c r="X78" s="254"/>
      <c r="Y78" s="254"/>
      <c r="Z78" s="254"/>
      <c r="AA78" s="254"/>
    </row>
    <row r="79" spans="2:27" ht="19.350000000000001" customHeight="1" x14ac:dyDescent="0.25">
      <c r="B79" s="253"/>
      <c r="C79" s="47" t="s">
        <v>154</v>
      </c>
      <c r="D79" s="254"/>
      <c r="E79" s="254"/>
      <c r="F79" s="254"/>
      <c r="G79" s="254"/>
      <c r="H79" s="254"/>
      <c r="I79" s="254"/>
      <c r="J79" s="60"/>
      <c r="K79" s="253"/>
      <c r="L79" s="47" t="s">
        <v>154</v>
      </c>
      <c r="M79" s="254"/>
      <c r="N79" s="254"/>
      <c r="O79" s="254"/>
      <c r="P79" s="254"/>
      <c r="Q79" s="254"/>
      <c r="R79" s="254"/>
      <c r="T79" s="253"/>
      <c r="U79" s="47" t="s">
        <v>154</v>
      </c>
      <c r="V79" s="254"/>
      <c r="W79" s="254"/>
      <c r="X79" s="254"/>
      <c r="Y79" s="254"/>
      <c r="Z79" s="254"/>
      <c r="AA79" s="254"/>
    </row>
    <row r="80" spans="2:27" ht="19.350000000000001" customHeight="1" x14ac:dyDescent="0.25">
      <c r="B80" s="73" t="s">
        <v>167</v>
      </c>
      <c r="C80" s="257" t="s">
        <v>158</v>
      </c>
      <c r="D80" s="255" t="s">
        <v>149</v>
      </c>
      <c r="E80" s="255"/>
      <c r="F80" s="255"/>
      <c r="G80" s="256" t="s">
        <v>150</v>
      </c>
      <c r="H80" s="256"/>
      <c r="I80" s="256"/>
      <c r="K80" s="73" t="s">
        <v>167</v>
      </c>
      <c r="L80" s="257" t="s">
        <v>158</v>
      </c>
      <c r="M80" s="255" t="s">
        <v>149</v>
      </c>
      <c r="N80" s="255"/>
      <c r="O80" s="255"/>
      <c r="P80" s="256" t="s">
        <v>150</v>
      </c>
      <c r="Q80" s="256"/>
      <c r="R80" s="256"/>
      <c r="T80" s="73" t="s">
        <v>167</v>
      </c>
      <c r="U80" s="257" t="s">
        <v>158</v>
      </c>
      <c r="V80" s="255" t="s">
        <v>149</v>
      </c>
      <c r="W80" s="255"/>
      <c r="X80" s="255"/>
      <c r="Y80" s="256" t="s">
        <v>150</v>
      </c>
      <c r="Z80" s="256"/>
      <c r="AA80" s="256"/>
    </row>
    <row r="81" spans="2:27" ht="23.1" customHeight="1" x14ac:dyDescent="0.25">
      <c r="B81" s="76">
        <v>4</v>
      </c>
      <c r="C81" s="258"/>
      <c r="D81" s="74" t="str">
        <f>IF('Tableau public'!E82=0,"",'Tableau public'!E82)</f>
        <v/>
      </c>
      <c r="E81" s="74" t="str">
        <f>IF('Tableau public'!G82=0,"",'Tableau public'!G82)</f>
        <v/>
      </c>
      <c r="F81" s="74" t="str">
        <f>IF('Tableau public'!I82=0,"",'Tableau public'!I82)</f>
        <v/>
      </c>
      <c r="G81" s="75" t="str">
        <f>IF('Tableau public'!K82=0,"",'Tableau public'!K82)</f>
        <v/>
      </c>
      <c r="H81" s="75" t="str">
        <f>IF('Tableau public'!M82=0,"",'Tableau public'!M82)</f>
        <v/>
      </c>
      <c r="I81" s="75" t="str">
        <f>IF('Tableau public'!O82=0,"",'Tableau public'!O82)</f>
        <v/>
      </c>
      <c r="J81" s="60"/>
      <c r="K81" s="76">
        <v>9</v>
      </c>
      <c r="L81" s="258"/>
      <c r="M81" s="74" t="str">
        <f>IF('Tableau public'!E87=0,"",'Tableau public'!E87)</f>
        <v/>
      </c>
      <c r="N81" s="74" t="str">
        <f>IF('Tableau public'!G87=0,"",'Tableau public'!G87)</f>
        <v/>
      </c>
      <c r="O81" s="74" t="str">
        <f>IF('Tableau public'!I87=0,"",'Tableau public'!I87)</f>
        <v/>
      </c>
      <c r="P81" s="75" t="str">
        <f>IF('Tableau public'!K87=0,"",'Tableau public'!K87)</f>
        <v/>
      </c>
      <c r="Q81" s="75" t="str">
        <f>IF('Tableau public'!M87=0,"",'Tableau public'!M87)</f>
        <v/>
      </c>
      <c r="R81" s="75" t="str">
        <f>IF('Tableau public'!O87=0,"",'Tableau public'!O87)</f>
        <v/>
      </c>
      <c r="S81" s="60"/>
      <c r="T81" s="76">
        <v>14</v>
      </c>
      <c r="U81" s="258"/>
      <c r="V81" s="74"/>
      <c r="W81" s="74"/>
      <c r="X81" s="74"/>
      <c r="Y81" s="75"/>
      <c r="Z81" s="75"/>
      <c r="AA81" s="75"/>
    </row>
    <row r="82" spans="2:27" ht="19.350000000000001" customHeight="1" x14ac:dyDescent="0.25">
      <c r="B82" s="251"/>
      <c r="C82" s="47" t="s">
        <v>151</v>
      </c>
      <c r="D82" s="254"/>
      <c r="E82" s="254"/>
      <c r="F82" s="254"/>
      <c r="G82" s="254"/>
      <c r="H82" s="254"/>
      <c r="I82" s="254"/>
      <c r="J82" s="60"/>
      <c r="K82" s="251"/>
      <c r="L82" s="47" t="s">
        <v>151</v>
      </c>
      <c r="M82" s="254"/>
      <c r="N82" s="254"/>
      <c r="O82" s="254"/>
      <c r="P82" s="254"/>
      <c r="Q82" s="254"/>
      <c r="R82" s="254"/>
      <c r="T82" s="251"/>
      <c r="U82" s="47" t="s">
        <v>151</v>
      </c>
      <c r="V82" s="254"/>
      <c r="W82" s="254"/>
      <c r="X82" s="254"/>
      <c r="Y82" s="254"/>
      <c r="Z82" s="254"/>
      <c r="AA82" s="254"/>
    </row>
    <row r="83" spans="2:27" ht="19.350000000000001" customHeight="1" x14ac:dyDescent="0.25">
      <c r="B83" s="252"/>
      <c r="C83" s="105" t="s">
        <v>152</v>
      </c>
      <c r="D83" s="254"/>
      <c r="E83" s="254"/>
      <c r="F83" s="254"/>
      <c r="G83" s="254"/>
      <c r="H83" s="254"/>
      <c r="I83" s="254"/>
      <c r="J83" s="60"/>
      <c r="K83" s="252"/>
      <c r="L83" s="105" t="s">
        <v>152</v>
      </c>
      <c r="M83" s="254"/>
      <c r="N83" s="254"/>
      <c r="O83" s="254"/>
      <c r="P83" s="254"/>
      <c r="Q83" s="254"/>
      <c r="R83" s="254"/>
      <c r="T83" s="252"/>
      <c r="U83" s="105" t="s">
        <v>152</v>
      </c>
      <c r="V83" s="254"/>
      <c r="W83" s="254"/>
      <c r="X83" s="254"/>
      <c r="Y83" s="254"/>
      <c r="Z83" s="254"/>
      <c r="AA83" s="254"/>
    </row>
    <row r="84" spans="2:27" ht="19.350000000000001" customHeight="1" x14ac:dyDescent="0.25">
      <c r="B84" s="252"/>
      <c r="C84" s="95" t="s">
        <v>153</v>
      </c>
      <c r="D84" s="254"/>
      <c r="E84" s="254"/>
      <c r="F84" s="254"/>
      <c r="G84" s="254"/>
      <c r="H84" s="254"/>
      <c r="I84" s="254"/>
      <c r="J84" s="60"/>
      <c r="K84" s="252"/>
      <c r="L84" s="95" t="s">
        <v>153</v>
      </c>
      <c r="M84" s="254"/>
      <c r="N84" s="254"/>
      <c r="O84" s="254"/>
      <c r="P84" s="254"/>
      <c r="Q84" s="254"/>
      <c r="R84" s="254"/>
      <c r="T84" s="252"/>
      <c r="U84" s="95" t="s">
        <v>153</v>
      </c>
      <c r="V84" s="254"/>
      <c r="W84" s="254"/>
      <c r="X84" s="254"/>
      <c r="Y84" s="254"/>
      <c r="Z84" s="254"/>
      <c r="AA84" s="254"/>
    </row>
    <row r="85" spans="2:27" ht="19.350000000000001" customHeight="1" x14ac:dyDescent="0.25">
      <c r="B85" s="253"/>
      <c r="C85" s="47" t="s">
        <v>154</v>
      </c>
      <c r="D85" s="254"/>
      <c r="E85" s="254"/>
      <c r="F85" s="254"/>
      <c r="G85" s="254"/>
      <c r="H85" s="254"/>
      <c r="I85" s="254"/>
      <c r="J85" s="60"/>
      <c r="K85" s="253"/>
      <c r="L85" s="47" t="s">
        <v>154</v>
      </c>
      <c r="M85" s="254"/>
      <c r="N85" s="254"/>
      <c r="O85" s="254"/>
      <c r="P85" s="254"/>
      <c r="Q85" s="254"/>
      <c r="R85" s="254"/>
      <c r="T85" s="253"/>
      <c r="U85" s="47" t="s">
        <v>154</v>
      </c>
      <c r="V85" s="254"/>
      <c r="W85" s="254"/>
      <c r="X85" s="254"/>
      <c r="Y85" s="254"/>
      <c r="Z85" s="254"/>
      <c r="AA85" s="254"/>
    </row>
    <row r="86" spans="2:27" ht="19.350000000000001" customHeight="1" x14ac:dyDescent="0.25">
      <c r="B86" s="73" t="s">
        <v>167</v>
      </c>
      <c r="C86" s="257" t="s">
        <v>158</v>
      </c>
      <c r="D86" s="255" t="s">
        <v>149</v>
      </c>
      <c r="E86" s="255"/>
      <c r="F86" s="255"/>
      <c r="G86" s="256" t="s">
        <v>150</v>
      </c>
      <c r="H86" s="256"/>
      <c r="I86" s="256"/>
      <c r="K86" s="73" t="s">
        <v>167</v>
      </c>
      <c r="L86" s="257" t="s">
        <v>158</v>
      </c>
      <c r="M86" s="255" t="s">
        <v>149</v>
      </c>
      <c r="N86" s="255"/>
      <c r="O86" s="255"/>
      <c r="P86" s="256" t="s">
        <v>150</v>
      </c>
      <c r="Q86" s="256"/>
      <c r="R86" s="256"/>
      <c r="T86" s="73" t="s">
        <v>167</v>
      </c>
      <c r="U86" s="257" t="s">
        <v>158</v>
      </c>
      <c r="V86" s="255" t="s">
        <v>149</v>
      </c>
      <c r="W86" s="255"/>
      <c r="X86" s="255"/>
      <c r="Y86" s="256" t="s">
        <v>150</v>
      </c>
      <c r="Z86" s="256"/>
      <c r="AA86" s="256"/>
    </row>
    <row r="87" spans="2:27" ht="23.1" customHeight="1" x14ac:dyDescent="0.25">
      <c r="B87" s="76">
        <v>5</v>
      </c>
      <c r="C87" s="258"/>
      <c r="D87" s="74" t="str">
        <f>IF('Tableau public'!E83=0,"",'Tableau public'!E83)</f>
        <v/>
      </c>
      <c r="E87" s="74" t="str">
        <f>IF('Tableau public'!G83=0,"",'Tableau public'!G83)</f>
        <v/>
      </c>
      <c r="F87" s="74" t="str">
        <f>IF('Tableau public'!I83=0,"",'Tableau public'!I83)</f>
        <v/>
      </c>
      <c r="G87" s="75" t="str">
        <f>IF('Tableau public'!K83=0,"",'Tableau public'!K83)</f>
        <v/>
      </c>
      <c r="H87" s="75" t="str">
        <f>IF('Tableau public'!M83=0,"",'Tableau public'!M83)</f>
        <v/>
      </c>
      <c r="I87" s="75" t="str">
        <f>IF('Tableau public'!O83=0,"",'Tableau public'!O83)</f>
        <v/>
      </c>
      <c r="J87" s="60"/>
      <c r="K87" s="76">
        <v>10</v>
      </c>
      <c r="L87" s="258"/>
      <c r="M87" s="74" t="str">
        <f>IF('Tableau public'!E88=0,"",'Tableau public'!E88)</f>
        <v/>
      </c>
      <c r="N87" s="74" t="str">
        <f>IF('Tableau public'!G88=0,"",'Tableau public'!G88)</f>
        <v/>
      </c>
      <c r="O87" s="74" t="str">
        <f>IF('Tableau public'!I88=0,"",'Tableau public'!I88)</f>
        <v/>
      </c>
      <c r="P87" s="75" t="str">
        <f>IF('Tableau public'!K88=0,"",'Tableau public'!K88)</f>
        <v/>
      </c>
      <c r="Q87" s="75" t="str">
        <f>IF('Tableau public'!M88=0,"",'Tableau public'!M88)</f>
        <v/>
      </c>
      <c r="R87" s="75" t="str">
        <f>IF('Tableau public'!O88=0,"",'Tableau public'!O88)</f>
        <v/>
      </c>
      <c r="S87" s="60"/>
      <c r="T87" s="76">
        <v>15</v>
      </c>
      <c r="U87" s="258"/>
      <c r="V87" s="74"/>
      <c r="W87" s="74"/>
      <c r="X87" s="74"/>
      <c r="Y87" s="75"/>
      <c r="Z87" s="75"/>
      <c r="AA87" s="75"/>
    </row>
    <row r="88" spans="2:27" ht="19.350000000000001" customHeight="1" x14ac:dyDescent="0.25">
      <c r="B88" s="251"/>
      <c r="C88" s="47" t="s">
        <v>151</v>
      </c>
      <c r="D88" s="254"/>
      <c r="E88" s="254"/>
      <c r="F88" s="254"/>
      <c r="G88" s="254"/>
      <c r="H88" s="254"/>
      <c r="I88" s="254"/>
      <c r="J88" s="60"/>
      <c r="K88" s="251"/>
      <c r="L88" s="47" t="s">
        <v>151</v>
      </c>
      <c r="M88" s="254"/>
      <c r="N88" s="254"/>
      <c r="O88" s="254"/>
      <c r="P88" s="254"/>
      <c r="Q88" s="254"/>
      <c r="R88" s="254"/>
      <c r="T88" s="251"/>
      <c r="U88" s="47" t="s">
        <v>151</v>
      </c>
      <c r="V88" s="254"/>
      <c r="W88" s="254"/>
      <c r="X88" s="254"/>
      <c r="Y88" s="254"/>
      <c r="Z88" s="254"/>
      <c r="AA88" s="254"/>
    </row>
    <row r="89" spans="2:27" ht="19.350000000000001" customHeight="1" x14ac:dyDescent="0.25">
      <c r="B89" s="252"/>
      <c r="C89" s="105" t="s">
        <v>152</v>
      </c>
      <c r="D89" s="254"/>
      <c r="E89" s="254"/>
      <c r="F89" s="254"/>
      <c r="G89" s="254"/>
      <c r="H89" s="254"/>
      <c r="I89" s="254"/>
      <c r="J89" s="60"/>
      <c r="K89" s="252"/>
      <c r="L89" s="105" t="s">
        <v>152</v>
      </c>
      <c r="M89" s="254"/>
      <c r="N89" s="254"/>
      <c r="O89" s="254"/>
      <c r="P89" s="254"/>
      <c r="Q89" s="254"/>
      <c r="R89" s="254"/>
      <c r="T89" s="252"/>
      <c r="U89" s="105" t="s">
        <v>152</v>
      </c>
      <c r="V89" s="254"/>
      <c r="W89" s="254"/>
      <c r="X89" s="254"/>
      <c r="Y89" s="254"/>
      <c r="Z89" s="254"/>
      <c r="AA89" s="254"/>
    </row>
    <row r="90" spans="2:27" ht="19.350000000000001" customHeight="1" x14ac:dyDescent="0.25">
      <c r="B90" s="252"/>
      <c r="C90" s="95" t="s">
        <v>153</v>
      </c>
      <c r="D90" s="254"/>
      <c r="E90" s="254"/>
      <c r="F90" s="254"/>
      <c r="G90" s="254"/>
      <c r="H90" s="254"/>
      <c r="I90" s="254"/>
      <c r="J90" s="60"/>
      <c r="K90" s="252"/>
      <c r="L90" s="95" t="s">
        <v>153</v>
      </c>
      <c r="M90" s="254"/>
      <c r="N90" s="254"/>
      <c r="O90" s="254"/>
      <c r="P90" s="254"/>
      <c r="Q90" s="254"/>
      <c r="R90" s="254"/>
      <c r="T90" s="252"/>
      <c r="U90" s="95" t="s">
        <v>153</v>
      </c>
      <c r="V90" s="254"/>
      <c r="W90" s="254"/>
      <c r="X90" s="254"/>
      <c r="Y90" s="254"/>
      <c r="Z90" s="254"/>
      <c r="AA90" s="254"/>
    </row>
    <row r="91" spans="2:27" ht="19.350000000000001" customHeight="1" x14ac:dyDescent="0.25">
      <c r="B91" s="253"/>
      <c r="C91" s="47" t="s">
        <v>154</v>
      </c>
      <c r="D91" s="254"/>
      <c r="E91" s="254"/>
      <c r="F91" s="254"/>
      <c r="G91" s="254"/>
      <c r="H91" s="254"/>
      <c r="I91" s="254"/>
      <c r="J91" s="60"/>
      <c r="K91" s="253"/>
      <c r="L91" s="47" t="s">
        <v>154</v>
      </c>
      <c r="M91" s="254"/>
      <c r="N91" s="254"/>
      <c r="O91" s="254"/>
      <c r="P91" s="254"/>
      <c r="Q91" s="254"/>
      <c r="R91" s="254"/>
      <c r="T91" s="253"/>
      <c r="U91" s="47" t="s">
        <v>154</v>
      </c>
      <c r="V91" s="254"/>
      <c r="W91" s="254"/>
      <c r="X91" s="254"/>
      <c r="Y91" s="254"/>
      <c r="Z91" s="254"/>
      <c r="AA91" s="254"/>
    </row>
    <row r="92" spans="2:27" ht="19.350000000000001" customHeight="1" x14ac:dyDescent="0.25">
      <c r="B92" s="73" t="s">
        <v>167</v>
      </c>
      <c r="C92" s="257" t="s">
        <v>158</v>
      </c>
      <c r="D92" s="255" t="s">
        <v>149</v>
      </c>
      <c r="E92" s="255"/>
      <c r="F92" s="255"/>
      <c r="G92" s="256" t="s">
        <v>150</v>
      </c>
      <c r="H92" s="256"/>
      <c r="I92" s="256"/>
      <c r="K92" s="73" t="s">
        <v>167</v>
      </c>
      <c r="L92" s="257" t="s">
        <v>158</v>
      </c>
      <c r="M92" s="255" t="s">
        <v>149</v>
      </c>
      <c r="N92" s="255"/>
      <c r="O92" s="255"/>
      <c r="P92" s="256" t="s">
        <v>150</v>
      </c>
      <c r="Q92" s="256"/>
      <c r="R92" s="256"/>
      <c r="T92" s="73" t="s">
        <v>167</v>
      </c>
      <c r="U92" s="257" t="s">
        <v>158</v>
      </c>
      <c r="V92" s="255" t="s">
        <v>149</v>
      </c>
      <c r="W92" s="255"/>
      <c r="X92" s="255"/>
      <c r="Y92" s="256" t="s">
        <v>150</v>
      </c>
      <c r="Z92" s="256"/>
      <c r="AA92" s="256"/>
    </row>
    <row r="93" spans="2:27" ht="23.1" customHeight="1" x14ac:dyDescent="0.25">
      <c r="B93" s="76">
        <v>1</v>
      </c>
      <c r="C93" s="258"/>
      <c r="D93" s="74" t="str">
        <f>IF('Tableau public'!E114=0,"",'Tableau public'!E114)</f>
        <v/>
      </c>
      <c r="E93" s="74" t="str">
        <f>IF('Tableau public'!G114=0,"",'Tableau public'!G114)</f>
        <v/>
      </c>
      <c r="F93" s="74" t="str">
        <f>IF('Tableau public'!I114=0,"",'Tableau public'!I114)</f>
        <v/>
      </c>
      <c r="G93" s="75" t="str">
        <f>IF('Tableau public'!K114=0,"",'Tableau public'!K114)</f>
        <v/>
      </c>
      <c r="H93" s="75" t="str">
        <f>IF('Tableau public'!M114=0,"",'Tableau public'!M114)</f>
        <v/>
      </c>
      <c r="I93" s="75" t="str">
        <f>IF('Tableau public'!O114=0,"",'Tableau public'!O114)</f>
        <v/>
      </c>
      <c r="J93" s="60"/>
      <c r="K93" s="76">
        <v>6</v>
      </c>
      <c r="L93" s="258"/>
      <c r="M93" s="74" t="str">
        <f>IF('Tableau public'!E119=0,"",'Tableau public'!E119)</f>
        <v/>
      </c>
      <c r="N93" s="74" t="str">
        <f>IF('Tableau public'!G119=0,"",'Tableau public'!G119)</f>
        <v/>
      </c>
      <c r="O93" s="74" t="str">
        <f>IF('Tableau public'!I119=0,"",'Tableau public'!I119)</f>
        <v/>
      </c>
      <c r="P93" s="75" t="str">
        <f>IF('Tableau public'!K119=0,"",'Tableau public'!K119)</f>
        <v/>
      </c>
      <c r="Q93" s="75" t="str">
        <f>IF('Tableau public'!M119=0,"",'Tableau public'!M119)</f>
        <v/>
      </c>
      <c r="R93" s="75" t="str">
        <f>IF('Tableau public'!O119=0,"",'Tableau public'!O119)</f>
        <v/>
      </c>
      <c r="S93" s="60"/>
      <c r="T93" s="76">
        <v>11</v>
      </c>
      <c r="U93" s="258"/>
      <c r="V93" s="74" t="str">
        <f>IF('Tableau public'!E124=0,"",'Tableau public'!E124)</f>
        <v/>
      </c>
      <c r="W93" s="74" t="str">
        <f>IF('Tableau public'!G124=0,"",'Tableau public'!G124)</f>
        <v/>
      </c>
      <c r="X93" s="74" t="str">
        <f>IF('Tableau public'!I124=0,"",'Tableau public'!I124)</f>
        <v/>
      </c>
      <c r="Y93" s="75" t="str">
        <f>IF('Tableau public'!K124=0,"",'Tableau public'!K124)</f>
        <v/>
      </c>
      <c r="Z93" s="75" t="str">
        <f>IF('Tableau public'!M124=0,"",'Tableau public'!M124)</f>
        <v/>
      </c>
      <c r="AA93" s="75" t="str">
        <f>IF('Tableau public'!O124=0,"",'Tableau public'!O124)</f>
        <v/>
      </c>
    </row>
    <row r="94" spans="2:27" ht="19.350000000000001" customHeight="1" x14ac:dyDescent="0.25">
      <c r="B94" s="251"/>
      <c r="C94" s="47" t="s">
        <v>151</v>
      </c>
      <c r="D94" s="254"/>
      <c r="E94" s="254"/>
      <c r="F94" s="254"/>
      <c r="G94" s="254"/>
      <c r="H94" s="254"/>
      <c r="I94" s="254"/>
      <c r="J94" s="60"/>
      <c r="K94" s="251"/>
      <c r="L94" s="47" t="s">
        <v>151</v>
      </c>
      <c r="M94" s="254"/>
      <c r="N94" s="254"/>
      <c r="O94" s="254"/>
      <c r="P94" s="254"/>
      <c r="Q94" s="254"/>
      <c r="R94" s="254"/>
      <c r="S94" s="60"/>
      <c r="T94" s="251"/>
      <c r="U94" s="47" t="s">
        <v>151</v>
      </c>
      <c r="V94" s="254"/>
      <c r="W94" s="254"/>
      <c r="X94" s="254"/>
      <c r="Y94" s="254"/>
      <c r="Z94" s="254"/>
      <c r="AA94" s="254"/>
    </row>
    <row r="95" spans="2:27" ht="19.350000000000001" customHeight="1" x14ac:dyDescent="0.25">
      <c r="B95" s="252"/>
      <c r="C95" s="105" t="s">
        <v>152</v>
      </c>
      <c r="D95" s="254"/>
      <c r="E95" s="254"/>
      <c r="F95" s="254"/>
      <c r="G95" s="254"/>
      <c r="H95" s="254"/>
      <c r="I95" s="254"/>
      <c r="J95" s="60"/>
      <c r="K95" s="252"/>
      <c r="L95" s="105" t="s">
        <v>152</v>
      </c>
      <c r="M95" s="254"/>
      <c r="N95" s="254"/>
      <c r="O95" s="254"/>
      <c r="P95" s="254"/>
      <c r="Q95" s="254"/>
      <c r="R95" s="254"/>
      <c r="S95" s="60"/>
      <c r="T95" s="252"/>
      <c r="U95" s="105" t="s">
        <v>152</v>
      </c>
      <c r="V95" s="254"/>
      <c r="W95" s="254"/>
      <c r="X95" s="254"/>
      <c r="Y95" s="254"/>
      <c r="Z95" s="254"/>
      <c r="AA95" s="254"/>
    </row>
    <row r="96" spans="2:27" ht="19.350000000000001" customHeight="1" x14ac:dyDescent="0.25">
      <c r="B96" s="252"/>
      <c r="C96" s="47" t="s">
        <v>153</v>
      </c>
      <c r="D96" s="254"/>
      <c r="E96" s="254"/>
      <c r="F96" s="254"/>
      <c r="G96" s="254"/>
      <c r="H96" s="254"/>
      <c r="I96" s="254"/>
      <c r="J96" s="60"/>
      <c r="K96" s="252"/>
      <c r="L96" s="47" t="s">
        <v>153</v>
      </c>
      <c r="M96" s="254"/>
      <c r="N96" s="254"/>
      <c r="O96" s="254"/>
      <c r="P96" s="254"/>
      <c r="Q96" s="254"/>
      <c r="R96" s="254"/>
      <c r="S96" s="60"/>
      <c r="T96" s="252"/>
      <c r="U96" s="47" t="s">
        <v>153</v>
      </c>
      <c r="V96" s="254"/>
      <c r="W96" s="254"/>
      <c r="X96" s="254"/>
      <c r="Y96" s="254"/>
      <c r="Z96" s="254"/>
      <c r="AA96" s="254"/>
    </row>
    <row r="97" spans="2:27" ht="19.350000000000001" customHeight="1" x14ac:dyDescent="0.25">
      <c r="B97" s="253"/>
      <c r="C97" s="95" t="s">
        <v>154</v>
      </c>
      <c r="D97" s="254"/>
      <c r="E97" s="254"/>
      <c r="F97" s="254"/>
      <c r="G97" s="254"/>
      <c r="H97" s="254"/>
      <c r="I97" s="254"/>
      <c r="J97" s="60"/>
      <c r="K97" s="253"/>
      <c r="L97" s="95" t="s">
        <v>154</v>
      </c>
      <c r="M97" s="254"/>
      <c r="N97" s="254"/>
      <c r="O97" s="254"/>
      <c r="P97" s="254"/>
      <c r="Q97" s="254"/>
      <c r="R97" s="254"/>
      <c r="S97" s="60"/>
      <c r="T97" s="253"/>
      <c r="U97" s="95" t="s">
        <v>154</v>
      </c>
      <c r="V97" s="254"/>
      <c r="W97" s="254"/>
      <c r="X97" s="254"/>
      <c r="Y97" s="254"/>
      <c r="Z97" s="254"/>
      <c r="AA97" s="254"/>
    </row>
    <row r="98" spans="2:27" ht="19.350000000000001" customHeight="1" x14ac:dyDescent="0.25">
      <c r="B98" s="73" t="s">
        <v>167</v>
      </c>
      <c r="C98" s="257" t="s">
        <v>158</v>
      </c>
      <c r="D98" s="255" t="s">
        <v>149</v>
      </c>
      <c r="E98" s="255"/>
      <c r="F98" s="255"/>
      <c r="G98" s="256" t="s">
        <v>150</v>
      </c>
      <c r="H98" s="256"/>
      <c r="I98" s="256"/>
      <c r="K98" s="73" t="s">
        <v>167</v>
      </c>
      <c r="L98" s="257" t="s">
        <v>158</v>
      </c>
      <c r="M98" s="255" t="s">
        <v>149</v>
      </c>
      <c r="N98" s="255"/>
      <c r="O98" s="255"/>
      <c r="P98" s="256" t="s">
        <v>150</v>
      </c>
      <c r="Q98" s="256"/>
      <c r="R98" s="256"/>
      <c r="T98" s="73" t="s">
        <v>167</v>
      </c>
      <c r="U98" s="257" t="s">
        <v>158</v>
      </c>
      <c r="V98" s="255" t="s">
        <v>149</v>
      </c>
      <c r="W98" s="255"/>
      <c r="X98" s="255"/>
      <c r="Y98" s="256" t="s">
        <v>150</v>
      </c>
      <c r="Z98" s="256"/>
      <c r="AA98" s="256"/>
    </row>
    <row r="99" spans="2:27" ht="23.1" customHeight="1" x14ac:dyDescent="0.25">
      <c r="B99" s="76">
        <v>2</v>
      </c>
      <c r="C99" s="258"/>
      <c r="D99" s="74" t="str">
        <f>IF('Tableau public'!E115=0,"",'Tableau public'!E115)</f>
        <v/>
      </c>
      <c r="E99" s="74" t="str">
        <f>IF('Tableau public'!G115=0,"",'Tableau public'!G115)</f>
        <v/>
      </c>
      <c r="F99" s="74" t="str">
        <f>IF('Tableau public'!I115=0,"",'Tableau public'!I115)</f>
        <v/>
      </c>
      <c r="G99" s="75" t="str">
        <f>IF('Tableau public'!K115=0,"",'Tableau public'!K115)</f>
        <v/>
      </c>
      <c r="H99" s="75" t="str">
        <f>IF('Tableau public'!M115=0,"",'Tableau public'!M115)</f>
        <v/>
      </c>
      <c r="I99" s="75" t="str">
        <f>IF('Tableau public'!O115=0,"",'Tableau public'!O115)</f>
        <v/>
      </c>
      <c r="J99" s="60"/>
      <c r="K99" s="76">
        <v>7</v>
      </c>
      <c r="L99" s="258"/>
      <c r="M99" s="74" t="str">
        <f>IF('Tableau public'!E120=0,"",'Tableau public'!E120)</f>
        <v/>
      </c>
      <c r="N99" s="74" t="str">
        <f>IF('Tableau public'!G120=0,"",'Tableau public'!G120)</f>
        <v/>
      </c>
      <c r="O99" s="74" t="str">
        <f>IF('Tableau public'!I120=0,"",'Tableau public'!I120)</f>
        <v/>
      </c>
      <c r="P99" s="75" t="str">
        <f>IF('Tableau public'!K120=0,"",'Tableau public'!K120)</f>
        <v/>
      </c>
      <c r="Q99" s="75" t="str">
        <f>IF('Tableau public'!M120=0,"",'Tableau public'!M120)</f>
        <v/>
      </c>
      <c r="R99" s="75" t="str">
        <f>IF('Tableau public'!O120=0,"",'Tableau public'!O120)</f>
        <v/>
      </c>
      <c r="S99" s="60"/>
      <c r="T99" s="76">
        <v>12</v>
      </c>
      <c r="U99" s="258"/>
      <c r="V99" s="74" t="str">
        <f>IF('Tableau public'!E125=0,"",'Tableau public'!E125)</f>
        <v/>
      </c>
      <c r="W99" s="74" t="str">
        <f>IF('Tableau public'!G125=0,"",'Tableau public'!G125)</f>
        <v/>
      </c>
      <c r="X99" s="74" t="str">
        <f>IF('Tableau public'!I125=0,"",'Tableau public'!I125)</f>
        <v/>
      </c>
      <c r="Y99" s="75" t="str">
        <f>IF('Tableau public'!K125=0,"",'Tableau public'!K125)</f>
        <v/>
      </c>
      <c r="Z99" s="75" t="str">
        <f>IF('Tableau public'!M125=0,"",'Tableau public'!M125)</f>
        <v/>
      </c>
      <c r="AA99" s="75" t="str">
        <f>IF('Tableau public'!O125=0,"",'Tableau public'!O125)</f>
        <v/>
      </c>
    </row>
    <row r="100" spans="2:27" ht="19.350000000000001" customHeight="1" x14ac:dyDescent="0.25">
      <c r="B100" s="251"/>
      <c r="C100" s="47" t="s">
        <v>151</v>
      </c>
      <c r="D100" s="254"/>
      <c r="E100" s="254"/>
      <c r="F100" s="254"/>
      <c r="G100" s="254"/>
      <c r="H100" s="254"/>
      <c r="I100" s="254"/>
      <c r="J100" s="60"/>
      <c r="K100" s="251"/>
      <c r="L100" s="47" t="s">
        <v>151</v>
      </c>
      <c r="M100" s="254"/>
      <c r="N100" s="254"/>
      <c r="O100" s="254"/>
      <c r="P100" s="254"/>
      <c r="Q100" s="254"/>
      <c r="R100" s="254"/>
      <c r="T100" s="251"/>
      <c r="U100" s="47" t="s">
        <v>151</v>
      </c>
      <c r="V100" s="254"/>
      <c r="W100" s="254"/>
      <c r="X100" s="254"/>
      <c r="Y100" s="254"/>
      <c r="Z100" s="254"/>
      <c r="AA100" s="254"/>
    </row>
    <row r="101" spans="2:27" ht="19.350000000000001" customHeight="1" x14ac:dyDescent="0.25">
      <c r="B101" s="252"/>
      <c r="C101" s="105" t="s">
        <v>152</v>
      </c>
      <c r="D101" s="254"/>
      <c r="E101" s="254"/>
      <c r="F101" s="254"/>
      <c r="G101" s="254"/>
      <c r="H101" s="254"/>
      <c r="I101" s="254"/>
      <c r="J101" s="60"/>
      <c r="K101" s="252"/>
      <c r="L101" s="105" t="s">
        <v>152</v>
      </c>
      <c r="M101" s="254"/>
      <c r="N101" s="254"/>
      <c r="O101" s="254"/>
      <c r="P101" s="254"/>
      <c r="Q101" s="254"/>
      <c r="R101" s="254"/>
      <c r="T101" s="252"/>
      <c r="U101" s="105" t="s">
        <v>152</v>
      </c>
      <c r="V101" s="254"/>
      <c r="W101" s="254"/>
      <c r="X101" s="254"/>
      <c r="Y101" s="254"/>
      <c r="Z101" s="254"/>
      <c r="AA101" s="254"/>
    </row>
    <row r="102" spans="2:27" ht="19.350000000000001" customHeight="1" x14ac:dyDescent="0.25">
      <c r="B102" s="252"/>
      <c r="C102" s="47" t="s">
        <v>153</v>
      </c>
      <c r="D102" s="254"/>
      <c r="E102" s="254"/>
      <c r="F102" s="254"/>
      <c r="G102" s="254"/>
      <c r="H102" s="254"/>
      <c r="I102" s="254"/>
      <c r="J102" s="60"/>
      <c r="K102" s="252"/>
      <c r="L102" s="47" t="s">
        <v>153</v>
      </c>
      <c r="M102" s="254"/>
      <c r="N102" s="254"/>
      <c r="O102" s="254"/>
      <c r="P102" s="254"/>
      <c r="Q102" s="254"/>
      <c r="R102" s="254"/>
      <c r="T102" s="252"/>
      <c r="U102" s="47" t="s">
        <v>153</v>
      </c>
      <c r="V102" s="254"/>
      <c r="W102" s="254"/>
      <c r="X102" s="254"/>
      <c r="Y102" s="254"/>
      <c r="Z102" s="254"/>
      <c r="AA102" s="254"/>
    </row>
    <row r="103" spans="2:27" ht="19.350000000000001" customHeight="1" x14ac:dyDescent="0.25">
      <c r="B103" s="253"/>
      <c r="C103" s="95" t="s">
        <v>154</v>
      </c>
      <c r="D103" s="254"/>
      <c r="E103" s="254"/>
      <c r="F103" s="254"/>
      <c r="G103" s="254"/>
      <c r="H103" s="254"/>
      <c r="I103" s="254"/>
      <c r="J103" s="60"/>
      <c r="K103" s="253"/>
      <c r="L103" s="95" t="s">
        <v>154</v>
      </c>
      <c r="M103" s="254"/>
      <c r="N103" s="254"/>
      <c r="O103" s="254"/>
      <c r="P103" s="254"/>
      <c r="Q103" s="254"/>
      <c r="R103" s="254"/>
      <c r="T103" s="253"/>
      <c r="U103" s="95" t="s">
        <v>154</v>
      </c>
      <c r="V103" s="254"/>
      <c r="W103" s="254"/>
      <c r="X103" s="254"/>
      <c r="Y103" s="254"/>
      <c r="Z103" s="254"/>
      <c r="AA103" s="254"/>
    </row>
    <row r="104" spans="2:27" ht="19.350000000000001" customHeight="1" x14ac:dyDescent="0.25">
      <c r="B104" s="73" t="s">
        <v>167</v>
      </c>
      <c r="C104" s="257" t="s">
        <v>158</v>
      </c>
      <c r="D104" s="255" t="s">
        <v>149</v>
      </c>
      <c r="E104" s="255"/>
      <c r="F104" s="255"/>
      <c r="G104" s="256" t="s">
        <v>150</v>
      </c>
      <c r="H104" s="256"/>
      <c r="I104" s="256"/>
      <c r="K104" s="73" t="s">
        <v>167</v>
      </c>
      <c r="L104" s="257" t="s">
        <v>158</v>
      </c>
      <c r="M104" s="255" t="s">
        <v>149</v>
      </c>
      <c r="N104" s="255"/>
      <c r="O104" s="255"/>
      <c r="P104" s="256" t="s">
        <v>150</v>
      </c>
      <c r="Q104" s="256"/>
      <c r="R104" s="256"/>
      <c r="T104" s="73" t="s">
        <v>167</v>
      </c>
      <c r="U104" s="257" t="s">
        <v>158</v>
      </c>
      <c r="V104" s="255" t="s">
        <v>149</v>
      </c>
      <c r="W104" s="255"/>
      <c r="X104" s="255"/>
      <c r="Y104" s="256" t="s">
        <v>150</v>
      </c>
      <c r="Z104" s="256"/>
      <c r="AA104" s="256"/>
    </row>
    <row r="105" spans="2:27" ht="23.1" customHeight="1" x14ac:dyDescent="0.25">
      <c r="B105" s="76">
        <v>3</v>
      </c>
      <c r="C105" s="258"/>
      <c r="D105" s="74" t="str">
        <f>IF('Tableau public'!E116=0,"",'Tableau public'!E116)</f>
        <v/>
      </c>
      <c r="E105" s="74" t="str">
        <f>IF('Tableau public'!G116=0,"",'Tableau public'!G116)</f>
        <v/>
      </c>
      <c r="F105" s="74" t="str">
        <f>IF('Tableau public'!I116=0,"",'Tableau public'!I116)</f>
        <v/>
      </c>
      <c r="G105" s="75" t="str">
        <f>IF('Tableau public'!K116=0,"",'Tableau public'!K116)</f>
        <v/>
      </c>
      <c r="H105" s="75" t="str">
        <f>IF('Tableau public'!M116=0,"",'Tableau public'!M116)</f>
        <v/>
      </c>
      <c r="I105" s="75" t="str">
        <f>IF('Tableau public'!O116=0,"",'Tableau public'!O116)</f>
        <v/>
      </c>
      <c r="J105" s="60"/>
      <c r="K105" s="76">
        <v>8</v>
      </c>
      <c r="L105" s="258"/>
      <c r="M105" s="74" t="str">
        <f>IF('Tableau public'!E121=0,"",'Tableau public'!E121)</f>
        <v/>
      </c>
      <c r="N105" s="74" t="str">
        <f>IF('Tableau public'!G121=0,"",'Tableau public'!G121)</f>
        <v/>
      </c>
      <c r="O105" s="74" t="str">
        <f>IF('Tableau public'!I121=0,"",'Tableau public'!I121)</f>
        <v/>
      </c>
      <c r="P105" s="75" t="str">
        <f>IF('Tableau public'!K121=0,"",'Tableau public'!K121)</f>
        <v/>
      </c>
      <c r="Q105" s="75" t="str">
        <f>IF('Tableau public'!M121=0,"",'Tableau public'!M121)</f>
        <v/>
      </c>
      <c r="R105" s="75" t="str">
        <f>IF('Tableau public'!O121=0,"",'Tableau public'!O121)</f>
        <v/>
      </c>
      <c r="S105" s="60"/>
      <c r="T105" s="76">
        <v>13</v>
      </c>
      <c r="U105" s="258"/>
      <c r="V105" s="74" t="str">
        <f>IF('Tableau public'!E126=0,"",'Tableau public'!E126)</f>
        <v/>
      </c>
      <c r="W105" s="74" t="str">
        <f>IF('Tableau public'!G126=0,"",'Tableau public'!G126)</f>
        <v/>
      </c>
      <c r="X105" s="74" t="str">
        <f>IF('Tableau public'!I126=0,"",'Tableau public'!I126)</f>
        <v/>
      </c>
      <c r="Y105" s="75" t="str">
        <f>IF('Tableau public'!K126=0,"",'Tableau public'!K126)</f>
        <v/>
      </c>
      <c r="Z105" s="75" t="str">
        <f>IF('Tableau public'!M126=0,"",'Tableau public'!M126)</f>
        <v/>
      </c>
      <c r="AA105" s="75" t="str">
        <f>IF('Tableau public'!O126=0,"",'Tableau public'!O126)</f>
        <v/>
      </c>
    </row>
    <row r="106" spans="2:27" ht="19.350000000000001" customHeight="1" x14ac:dyDescent="0.25">
      <c r="B106" s="251"/>
      <c r="C106" s="47" t="s">
        <v>151</v>
      </c>
      <c r="D106" s="254"/>
      <c r="E106" s="254"/>
      <c r="F106" s="254"/>
      <c r="G106" s="254"/>
      <c r="H106" s="254"/>
      <c r="I106" s="254"/>
      <c r="J106" s="60"/>
      <c r="K106" s="251"/>
      <c r="L106" s="47" t="s">
        <v>151</v>
      </c>
      <c r="M106" s="254"/>
      <c r="N106" s="254"/>
      <c r="O106" s="254"/>
      <c r="P106" s="254"/>
      <c r="Q106" s="254"/>
      <c r="R106" s="254"/>
      <c r="T106" s="251"/>
      <c r="U106" s="47" t="s">
        <v>151</v>
      </c>
      <c r="V106" s="254"/>
      <c r="W106" s="254"/>
      <c r="X106" s="254"/>
      <c r="Y106" s="254"/>
      <c r="Z106" s="254"/>
      <c r="AA106" s="254"/>
    </row>
    <row r="107" spans="2:27" ht="19.350000000000001" customHeight="1" x14ac:dyDescent="0.25">
      <c r="B107" s="252"/>
      <c r="C107" s="105" t="s">
        <v>152</v>
      </c>
      <c r="D107" s="254"/>
      <c r="E107" s="254"/>
      <c r="F107" s="254"/>
      <c r="G107" s="254"/>
      <c r="H107" s="254"/>
      <c r="I107" s="254"/>
      <c r="J107" s="60"/>
      <c r="K107" s="252"/>
      <c r="L107" s="105" t="s">
        <v>152</v>
      </c>
      <c r="M107" s="254"/>
      <c r="N107" s="254"/>
      <c r="O107" s="254"/>
      <c r="P107" s="254"/>
      <c r="Q107" s="254"/>
      <c r="R107" s="254"/>
      <c r="T107" s="252"/>
      <c r="U107" s="105" t="s">
        <v>152</v>
      </c>
      <c r="V107" s="254"/>
      <c r="W107" s="254"/>
      <c r="X107" s="254"/>
      <c r="Y107" s="254"/>
      <c r="Z107" s="254"/>
      <c r="AA107" s="254"/>
    </row>
    <row r="108" spans="2:27" ht="19.350000000000001" customHeight="1" x14ac:dyDescent="0.25">
      <c r="B108" s="252"/>
      <c r="C108" s="47" t="s">
        <v>153</v>
      </c>
      <c r="D108" s="254"/>
      <c r="E108" s="254"/>
      <c r="F108" s="254"/>
      <c r="G108" s="254"/>
      <c r="H108" s="254"/>
      <c r="I108" s="254"/>
      <c r="J108" s="60"/>
      <c r="K108" s="252"/>
      <c r="L108" s="47" t="s">
        <v>153</v>
      </c>
      <c r="M108" s="254"/>
      <c r="N108" s="254"/>
      <c r="O108" s="254"/>
      <c r="P108" s="254"/>
      <c r="Q108" s="254"/>
      <c r="R108" s="254"/>
      <c r="T108" s="252"/>
      <c r="U108" s="47" t="s">
        <v>153</v>
      </c>
      <c r="V108" s="254"/>
      <c r="W108" s="254"/>
      <c r="X108" s="254"/>
      <c r="Y108" s="254"/>
      <c r="Z108" s="254"/>
      <c r="AA108" s="254"/>
    </row>
    <row r="109" spans="2:27" ht="19.350000000000001" customHeight="1" x14ac:dyDescent="0.25">
      <c r="B109" s="253"/>
      <c r="C109" s="95" t="s">
        <v>154</v>
      </c>
      <c r="D109" s="254"/>
      <c r="E109" s="254"/>
      <c r="F109" s="254"/>
      <c r="G109" s="254"/>
      <c r="H109" s="254"/>
      <c r="I109" s="254"/>
      <c r="J109" s="60"/>
      <c r="K109" s="253"/>
      <c r="L109" s="95" t="s">
        <v>154</v>
      </c>
      <c r="M109" s="254"/>
      <c r="N109" s="254"/>
      <c r="O109" s="254"/>
      <c r="P109" s="254"/>
      <c r="Q109" s="254"/>
      <c r="R109" s="254"/>
      <c r="T109" s="253"/>
      <c r="U109" s="95" t="s">
        <v>154</v>
      </c>
      <c r="V109" s="254"/>
      <c r="W109" s="254"/>
      <c r="X109" s="254"/>
      <c r="Y109" s="254"/>
      <c r="Z109" s="254"/>
      <c r="AA109" s="254"/>
    </row>
    <row r="110" spans="2:27" ht="19.350000000000001" customHeight="1" x14ac:dyDescent="0.25">
      <c r="B110" s="73" t="s">
        <v>167</v>
      </c>
      <c r="C110" s="257" t="s">
        <v>158</v>
      </c>
      <c r="D110" s="255" t="s">
        <v>149</v>
      </c>
      <c r="E110" s="255"/>
      <c r="F110" s="255"/>
      <c r="G110" s="256" t="s">
        <v>150</v>
      </c>
      <c r="H110" s="256"/>
      <c r="I110" s="256"/>
      <c r="K110" s="73" t="s">
        <v>167</v>
      </c>
      <c r="L110" s="257" t="s">
        <v>158</v>
      </c>
      <c r="M110" s="255" t="s">
        <v>149</v>
      </c>
      <c r="N110" s="255"/>
      <c r="O110" s="255"/>
      <c r="P110" s="256" t="s">
        <v>150</v>
      </c>
      <c r="Q110" s="256"/>
      <c r="R110" s="256"/>
      <c r="T110" s="73" t="s">
        <v>167</v>
      </c>
      <c r="U110" s="257" t="s">
        <v>158</v>
      </c>
      <c r="V110" s="255" t="s">
        <v>149</v>
      </c>
      <c r="W110" s="255"/>
      <c r="X110" s="255"/>
      <c r="Y110" s="256" t="s">
        <v>150</v>
      </c>
      <c r="Z110" s="256"/>
      <c r="AA110" s="256"/>
    </row>
    <row r="111" spans="2:27" ht="23.1" customHeight="1" x14ac:dyDescent="0.25">
      <c r="B111" s="76">
        <v>4</v>
      </c>
      <c r="C111" s="258"/>
      <c r="D111" s="74" t="str">
        <f>IF('Tableau public'!E117=0,"",'Tableau public'!E117)</f>
        <v/>
      </c>
      <c r="E111" s="74" t="str">
        <f>IF('Tableau public'!G117=0,"",'Tableau public'!G117)</f>
        <v/>
      </c>
      <c r="F111" s="74" t="str">
        <f>IF('Tableau public'!I117=0,"",'Tableau public'!I117)</f>
        <v/>
      </c>
      <c r="G111" s="75" t="str">
        <f>IF('Tableau public'!K117=0,"",'Tableau public'!K117)</f>
        <v/>
      </c>
      <c r="H111" s="75" t="str">
        <f>IF('Tableau public'!M117=0,"",'Tableau public'!M117)</f>
        <v/>
      </c>
      <c r="I111" s="75" t="str">
        <f>IF('Tableau public'!O117=0,"",'Tableau public'!O117)</f>
        <v/>
      </c>
      <c r="J111" s="60"/>
      <c r="K111" s="76">
        <v>9</v>
      </c>
      <c r="L111" s="258"/>
      <c r="M111" s="74" t="str">
        <f>IF('Tableau public'!E122=0,"",'Tableau public'!E122)</f>
        <v/>
      </c>
      <c r="N111" s="74" t="str">
        <f>IF('Tableau public'!G122=0,"",'Tableau public'!G122)</f>
        <v/>
      </c>
      <c r="O111" s="74" t="str">
        <f>IF('Tableau public'!I122=0,"",'Tableau public'!I122)</f>
        <v/>
      </c>
      <c r="P111" s="75" t="str">
        <f>IF('Tableau public'!K122=0,"",'Tableau public'!K122)</f>
        <v/>
      </c>
      <c r="Q111" s="75" t="str">
        <f>IF('Tableau public'!M122=0,"",'Tableau public'!M122)</f>
        <v/>
      </c>
      <c r="R111" s="75" t="str">
        <f>IF('Tableau public'!O122=0,"",'Tableau public'!O122)</f>
        <v/>
      </c>
      <c r="S111" s="60"/>
      <c r="T111" s="76">
        <v>14</v>
      </c>
      <c r="U111" s="258"/>
      <c r="V111" s="74"/>
      <c r="W111" s="74"/>
      <c r="X111" s="74"/>
      <c r="Y111" s="75"/>
      <c r="Z111" s="75"/>
      <c r="AA111" s="75"/>
    </row>
    <row r="112" spans="2:27" ht="19.350000000000001" customHeight="1" x14ac:dyDescent="0.25">
      <c r="B112" s="251"/>
      <c r="C112" s="47" t="s">
        <v>151</v>
      </c>
      <c r="D112" s="254"/>
      <c r="E112" s="254"/>
      <c r="F112" s="254"/>
      <c r="G112" s="254"/>
      <c r="H112" s="254"/>
      <c r="I112" s="254"/>
      <c r="J112" s="60"/>
      <c r="K112" s="251"/>
      <c r="L112" s="47" t="s">
        <v>151</v>
      </c>
      <c r="M112" s="254"/>
      <c r="N112" s="254"/>
      <c r="O112" s="254"/>
      <c r="P112" s="254"/>
      <c r="Q112" s="254"/>
      <c r="R112" s="254"/>
      <c r="T112" s="251"/>
      <c r="U112" s="47" t="s">
        <v>151</v>
      </c>
      <c r="V112" s="254"/>
      <c r="W112" s="254"/>
      <c r="X112" s="254"/>
      <c r="Y112" s="254"/>
      <c r="Z112" s="254"/>
      <c r="AA112" s="254"/>
    </row>
    <row r="113" spans="2:27" ht="19.350000000000001" customHeight="1" x14ac:dyDescent="0.25">
      <c r="B113" s="252"/>
      <c r="C113" s="105" t="s">
        <v>152</v>
      </c>
      <c r="D113" s="254"/>
      <c r="E113" s="254"/>
      <c r="F113" s="254"/>
      <c r="G113" s="254"/>
      <c r="H113" s="254"/>
      <c r="I113" s="254"/>
      <c r="J113" s="60"/>
      <c r="K113" s="252"/>
      <c r="L113" s="105" t="s">
        <v>152</v>
      </c>
      <c r="M113" s="254"/>
      <c r="N113" s="254"/>
      <c r="O113" s="254"/>
      <c r="P113" s="254"/>
      <c r="Q113" s="254"/>
      <c r="R113" s="254"/>
      <c r="T113" s="252"/>
      <c r="U113" s="105" t="s">
        <v>152</v>
      </c>
      <c r="V113" s="254"/>
      <c r="W113" s="254"/>
      <c r="X113" s="254"/>
      <c r="Y113" s="254"/>
      <c r="Z113" s="254"/>
      <c r="AA113" s="254"/>
    </row>
    <row r="114" spans="2:27" ht="19.350000000000001" customHeight="1" x14ac:dyDescent="0.25">
      <c r="B114" s="252"/>
      <c r="C114" s="47" t="s">
        <v>153</v>
      </c>
      <c r="D114" s="254"/>
      <c r="E114" s="254"/>
      <c r="F114" s="254"/>
      <c r="G114" s="254"/>
      <c r="H114" s="254"/>
      <c r="I114" s="254"/>
      <c r="J114" s="60"/>
      <c r="K114" s="252"/>
      <c r="L114" s="47" t="s">
        <v>153</v>
      </c>
      <c r="M114" s="254"/>
      <c r="N114" s="254"/>
      <c r="O114" s="254"/>
      <c r="P114" s="254"/>
      <c r="Q114" s="254"/>
      <c r="R114" s="254"/>
      <c r="T114" s="252"/>
      <c r="U114" s="47" t="s">
        <v>153</v>
      </c>
      <c r="V114" s="254"/>
      <c r="W114" s="254"/>
      <c r="X114" s="254"/>
      <c r="Y114" s="254"/>
      <c r="Z114" s="254"/>
      <c r="AA114" s="254"/>
    </row>
    <row r="115" spans="2:27" ht="19.350000000000001" customHeight="1" x14ac:dyDescent="0.25">
      <c r="B115" s="253"/>
      <c r="C115" s="95" t="s">
        <v>154</v>
      </c>
      <c r="D115" s="254"/>
      <c r="E115" s="254"/>
      <c r="F115" s="254"/>
      <c r="G115" s="254"/>
      <c r="H115" s="254"/>
      <c r="I115" s="254"/>
      <c r="J115" s="60"/>
      <c r="K115" s="253"/>
      <c r="L115" s="95" t="s">
        <v>154</v>
      </c>
      <c r="M115" s="254"/>
      <c r="N115" s="254"/>
      <c r="O115" s="254"/>
      <c r="P115" s="254"/>
      <c r="Q115" s="254"/>
      <c r="R115" s="254"/>
      <c r="T115" s="253"/>
      <c r="U115" s="95" t="s">
        <v>154</v>
      </c>
      <c r="V115" s="254"/>
      <c r="W115" s="254"/>
      <c r="X115" s="254"/>
      <c r="Y115" s="254"/>
      <c r="Z115" s="254"/>
      <c r="AA115" s="254"/>
    </row>
    <row r="116" spans="2:27" ht="19.350000000000001" customHeight="1" x14ac:dyDescent="0.25">
      <c r="B116" s="73" t="s">
        <v>167</v>
      </c>
      <c r="C116" s="257" t="s">
        <v>158</v>
      </c>
      <c r="D116" s="255" t="s">
        <v>149</v>
      </c>
      <c r="E116" s="255"/>
      <c r="F116" s="255"/>
      <c r="G116" s="256" t="s">
        <v>150</v>
      </c>
      <c r="H116" s="256"/>
      <c r="I116" s="256"/>
      <c r="K116" s="73" t="s">
        <v>167</v>
      </c>
      <c r="L116" s="257" t="s">
        <v>158</v>
      </c>
      <c r="M116" s="255" t="s">
        <v>149</v>
      </c>
      <c r="N116" s="255"/>
      <c r="O116" s="255"/>
      <c r="P116" s="256" t="s">
        <v>150</v>
      </c>
      <c r="Q116" s="256"/>
      <c r="R116" s="256"/>
      <c r="T116" s="73" t="s">
        <v>167</v>
      </c>
      <c r="U116" s="257" t="s">
        <v>158</v>
      </c>
      <c r="V116" s="255" t="s">
        <v>149</v>
      </c>
      <c r="W116" s="255"/>
      <c r="X116" s="255"/>
      <c r="Y116" s="256" t="s">
        <v>150</v>
      </c>
      <c r="Z116" s="256"/>
      <c r="AA116" s="256"/>
    </row>
    <row r="117" spans="2:27" ht="23.1" customHeight="1" x14ac:dyDescent="0.25">
      <c r="B117" s="76">
        <v>5</v>
      </c>
      <c r="C117" s="258"/>
      <c r="D117" s="74" t="str">
        <f>IF('Tableau public'!E118=0,"",'Tableau public'!E118)</f>
        <v/>
      </c>
      <c r="E117" s="74" t="str">
        <f>IF('Tableau public'!G118=0,"",'Tableau public'!G118)</f>
        <v/>
      </c>
      <c r="F117" s="74" t="str">
        <f>IF('Tableau public'!I118=0,"",'Tableau public'!I118)</f>
        <v/>
      </c>
      <c r="G117" s="75" t="str">
        <f>IF('Tableau public'!K118=0,"",'Tableau public'!K118)</f>
        <v/>
      </c>
      <c r="H117" s="75" t="str">
        <f>IF('Tableau public'!M118=0,"",'Tableau public'!M118)</f>
        <v/>
      </c>
      <c r="I117" s="75" t="str">
        <f>IF('Tableau public'!O118=0,"",'Tableau public'!O118)</f>
        <v/>
      </c>
      <c r="J117" s="60"/>
      <c r="K117" s="76">
        <v>10</v>
      </c>
      <c r="L117" s="258"/>
      <c r="M117" s="74" t="str">
        <f>IF('Tableau public'!E123=0,"",'Tableau public'!E123)</f>
        <v/>
      </c>
      <c r="N117" s="74" t="str">
        <f>IF('Tableau public'!G123=0,"",'Tableau public'!G123)</f>
        <v/>
      </c>
      <c r="O117" s="74" t="str">
        <f>IF('Tableau public'!I123=0,"",'Tableau public'!I123)</f>
        <v/>
      </c>
      <c r="P117" s="75" t="str">
        <f>IF('Tableau public'!K123=0,"",'Tableau public'!K123)</f>
        <v/>
      </c>
      <c r="Q117" s="75" t="str">
        <f>IF('Tableau public'!M123=0,"",'Tableau public'!M123)</f>
        <v/>
      </c>
      <c r="R117" s="75" t="str">
        <f>IF('Tableau public'!O123=0,"",'Tableau public'!O123)</f>
        <v/>
      </c>
      <c r="S117" s="60"/>
      <c r="T117" s="76">
        <v>15</v>
      </c>
      <c r="U117" s="258"/>
      <c r="V117" s="74"/>
      <c r="W117" s="74"/>
      <c r="X117" s="74"/>
      <c r="Y117" s="75"/>
      <c r="Z117" s="75"/>
      <c r="AA117" s="75"/>
    </row>
    <row r="118" spans="2:27" ht="19.350000000000001" customHeight="1" x14ac:dyDescent="0.25">
      <c r="B118" s="251"/>
      <c r="C118" s="47" t="s">
        <v>151</v>
      </c>
      <c r="D118" s="254"/>
      <c r="E118" s="254"/>
      <c r="F118" s="254"/>
      <c r="G118" s="254"/>
      <c r="H118" s="254"/>
      <c r="I118" s="254"/>
      <c r="J118" s="60"/>
      <c r="K118" s="251"/>
      <c r="L118" s="47" t="s">
        <v>151</v>
      </c>
      <c r="M118" s="254"/>
      <c r="N118" s="254"/>
      <c r="O118" s="254"/>
      <c r="P118" s="254"/>
      <c r="Q118" s="254"/>
      <c r="R118" s="254"/>
      <c r="T118" s="251"/>
      <c r="U118" s="47" t="s">
        <v>151</v>
      </c>
      <c r="V118" s="254"/>
      <c r="W118" s="254"/>
      <c r="X118" s="254"/>
      <c r="Y118" s="254"/>
      <c r="Z118" s="254"/>
      <c r="AA118" s="254"/>
    </row>
    <row r="119" spans="2:27" ht="19.350000000000001" customHeight="1" x14ac:dyDescent="0.25">
      <c r="B119" s="252"/>
      <c r="C119" s="105" t="s">
        <v>152</v>
      </c>
      <c r="D119" s="254"/>
      <c r="E119" s="254"/>
      <c r="F119" s="254"/>
      <c r="G119" s="254"/>
      <c r="H119" s="254"/>
      <c r="I119" s="254"/>
      <c r="J119" s="60"/>
      <c r="K119" s="252"/>
      <c r="L119" s="105" t="s">
        <v>152</v>
      </c>
      <c r="M119" s="254"/>
      <c r="N119" s="254"/>
      <c r="O119" s="254"/>
      <c r="P119" s="254"/>
      <c r="Q119" s="254"/>
      <c r="R119" s="254"/>
      <c r="T119" s="252"/>
      <c r="U119" s="105" t="s">
        <v>152</v>
      </c>
      <c r="V119" s="254"/>
      <c r="W119" s="254"/>
      <c r="X119" s="254"/>
      <c r="Y119" s="254"/>
      <c r="Z119" s="254"/>
      <c r="AA119" s="254"/>
    </row>
    <row r="120" spans="2:27" ht="19.350000000000001" customHeight="1" x14ac:dyDescent="0.25">
      <c r="B120" s="252"/>
      <c r="C120" s="47" t="s">
        <v>153</v>
      </c>
      <c r="D120" s="254"/>
      <c r="E120" s="254"/>
      <c r="F120" s="254"/>
      <c r="G120" s="254"/>
      <c r="H120" s="254"/>
      <c r="I120" s="254"/>
      <c r="J120" s="60"/>
      <c r="K120" s="252"/>
      <c r="L120" s="47" t="s">
        <v>153</v>
      </c>
      <c r="M120" s="254"/>
      <c r="N120" s="254"/>
      <c r="O120" s="254"/>
      <c r="P120" s="254"/>
      <c r="Q120" s="254"/>
      <c r="R120" s="254"/>
      <c r="T120" s="252"/>
      <c r="U120" s="47" t="s">
        <v>153</v>
      </c>
      <c r="V120" s="254"/>
      <c r="W120" s="254"/>
      <c r="X120" s="254"/>
      <c r="Y120" s="254"/>
      <c r="Z120" s="254"/>
      <c r="AA120" s="254"/>
    </row>
    <row r="121" spans="2:27" ht="19.350000000000001" customHeight="1" x14ac:dyDescent="0.25">
      <c r="B121" s="253"/>
      <c r="C121" s="95" t="s">
        <v>154</v>
      </c>
      <c r="D121" s="254"/>
      <c r="E121" s="254"/>
      <c r="F121" s="254"/>
      <c r="G121" s="254"/>
      <c r="H121" s="254"/>
      <c r="I121" s="254"/>
      <c r="J121" s="60"/>
      <c r="K121" s="253"/>
      <c r="L121" s="95" t="s">
        <v>154</v>
      </c>
      <c r="M121" s="254"/>
      <c r="N121" s="254"/>
      <c r="O121" s="254"/>
      <c r="P121" s="254"/>
      <c r="Q121" s="254"/>
      <c r="R121" s="254"/>
      <c r="T121" s="253"/>
      <c r="U121" s="95" t="s">
        <v>154</v>
      </c>
      <c r="V121" s="254"/>
      <c r="W121" s="254"/>
      <c r="X121" s="254"/>
      <c r="Y121" s="254"/>
      <c r="Z121" s="254"/>
      <c r="AA121" s="254"/>
    </row>
    <row r="122" spans="2:27" ht="4.3499999999999996" customHeight="1" x14ac:dyDescent="0.25"/>
    <row r="123" spans="2:27" ht="23.1" customHeight="1" x14ac:dyDescent="0.25"/>
    <row r="124" spans="2:27" ht="23.1" customHeight="1" x14ac:dyDescent="0.25"/>
    <row r="125" spans="2:27" ht="23.1" customHeight="1" x14ac:dyDescent="0.25"/>
    <row r="126" spans="2:27" ht="23.1" customHeight="1" x14ac:dyDescent="0.25"/>
    <row r="127" spans="2:27" ht="23.1" customHeight="1" x14ac:dyDescent="0.25"/>
    <row r="128" spans="2:27" ht="23.1" customHeight="1" x14ac:dyDescent="0.25"/>
    <row r="129" ht="23.1" customHeight="1" x14ac:dyDescent="0.25"/>
    <row r="130" ht="23.1" customHeight="1" x14ac:dyDescent="0.25"/>
    <row r="131" ht="23.1" customHeight="1" x14ac:dyDescent="0.25"/>
    <row r="132" ht="23.1" customHeight="1" x14ac:dyDescent="0.25"/>
    <row r="133" ht="23.1" customHeight="1" x14ac:dyDescent="0.25"/>
    <row r="134" ht="23.1" customHeight="1" x14ac:dyDescent="0.25"/>
    <row r="135" ht="23.1" customHeight="1" x14ac:dyDescent="0.25"/>
    <row r="136" ht="23.1" customHeight="1" x14ac:dyDescent="0.25"/>
    <row r="137" ht="23.1" customHeight="1" x14ac:dyDescent="0.25"/>
    <row r="138" ht="23.1" customHeight="1" x14ac:dyDescent="0.25"/>
    <row r="139" ht="23.1" customHeight="1" x14ac:dyDescent="0.25"/>
    <row r="140" ht="23.1" customHeight="1" x14ac:dyDescent="0.25"/>
    <row r="141" ht="23.1" customHeight="1" x14ac:dyDescent="0.25"/>
    <row r="142" ht="23.1" customHeight="1" x14ac:dyDescent="0.25"/>
    <row r="143" ht="23.1" customHeight="1" x14ac:dyDescent="0.25"/>
    <row r="144" ht="23.1" customHeight="1" x14ac:dyDescent="0.25"/>
    <row r="145" ht="23.1" customHeight="1" x14ac:dyDescent="0.25"/>
    <row r="146" ht="23.1" customHeight="1" x14ac:dyDescent="0.25"/>
    <row r="147" ht="23.1" customHeight="1" x14ac:dyDescent="0.25"/>
    <row r="148" ht="23.1" customHeight="1" x14ac:dyDescent="0.25"/>
    <row r="149" ht="23.1" customHeight="1" x14ac:dyDescent="0.25"/>
    <row r="150" ht="23.1" customHeight="1" x14ac:dyDescent="0.25"/>
    <row r="151" ht="23.1" customHeight="1" x14ac:dyDescent="0.25"/>
    <row r="152" ht="23.1" customHeight="1" x14ac:dyDescent="0.25"/>
    <row r="153" ht="23.1" customHeight="1" x14ac:dyDescent="0.25"/>
    <row r="154" ht="23.1" customHeight="1" x14ac:dyDescent="0.25"/>
    <row r="155" ht="23.1" customHeight="1" x14ac:dyDescent="0.25"/>
    <row r="156" ht="23.1" customHeight="1" x14ac:dyDescent="0.25"/>
    <row r="157" ht="23.1" customHeight="1" x14ac:dyDescent="0.25"/>
    <row r="158" ht="23.1" customHeight="1" x14ac:dyDescent="0.25"/>
    <row r="159" ht="23.1" customHeight="1" x14ac:dyDescent="0.25"/>
    <row r="160" ht="23.1" customHeight="1" x14ac:dyDescent="0.25"/>
    <row r="161" ht="23.1" customHeight="1" x14ac:dyDescent="0.25"/>
    <row r="162" ht="23.1" customHeight="1" x14ac:dyDescent="0.25"/>
    <row r="163" ht="23.1" customHeight="1" x14ac:dyDescent="0.25"/>
    <row r="164" ht="23.1" customHeight="1" x14ac:dyDescent="0.25"/>
    <row r="165" ht="23.1" customHeight="1" x14ac:dyDescent="0.25"/>
    <row r="166" ht="23.1" customHeight="1" x14ac:dyDescent="0.25"/>
    <row r="167" ht="23.1" customHeight="1" x14ac:dyDescent="0.25"/>
    <row r="168" ht="23.1" customHeight="1" x14ac:dyDescent="0.25"/>
    <row r="169" ht="23.1" customHeight="1" x14ac:dyDescent="0.25"/>
    <row r="170" ht="23.1" customHeight="1" x14ac:dyDescent="0.25"/>
    <row r="171" ht="23.1" customHeight="1" x14ac:dyDescent="0.25"/>
    <row r="172" ht="23.1" customHeight="1" x14ac:dyDescent="0.25"/>
    <row r="173" ht="23.1" customHeight="1" x14ac:dyDescent="0.25"/>
    <row r="174" ht="23.1" customHeight="1" x14ac:dyDescent="0.25"/>
    <row r="175" ht="23.1" customHeight="1" x14ac:dyDescent="0.25"/>
    <row r="176" ht="23.1" customHeight="1" x14ac:dyDescent="0.25"/>
    <row r="177" ht="23.1" customHeight="1" x14ac:dyDescent="0.25"/>
    <row r="178" ht="23.1" customHeight="1" x14ac:dyDescent="0.25"/>
    <row r="179" ht="23.1" customHeight="1" x14ac:dyDescent="0.25"/>
    <row r="180" ht="23.1" customHeight="1" x14ac:dyDescent="0.25"/>
    <row r="181" ht="23.1" customHeight="1" x14ac:dyDescent="0.25"/>
    <row r="182" ht="23.1" customHeight="1" x14ac:dyDescent="0.25"/>
    <row r="183" ht="23.1" customHeight="1" x14ac:dyDescent="0.25"/>
    <row r="184" ht="23.1" customHeight="1" x14ac:dyDescent="0.25"/>
    <row r="185" ht="23.1" customHeight="1" x14ac:dyDescent="0.25"/>
    <row r="186" ht="23.1" customHeight="1" x14ac:dyDescent="0.25"/>
    <row r="187" ht="23.1" customHeight="1" x14ac:dyDescent="0.25"/>
    <row r="188" ht="23.1" customHeight="1" x14ac:dyDescent="0.25"/>
    <row r="189" ht="23.1" customHeight="1" x14ac:dyDescent="0.25"/>
    <row r="190" ht="23.1" customHeight="1" x14ac:dyDescent="0.25"/>
    <row r="191" ht="23.1" customHeight="1" x14ac:dyDescent="0.25"/>
    <row r="192" ht="23.1" customHeight="1" x14ac:dyDescent="0.25"/>
    <row r="193" ht="23.1" customHeight="1" x14ac:dyDescent="0.25"/>
    <row r="194" ht="23.1" customHeight="1" x14ac:dyDescent="0.25"/>
    <row r="195" ht="23.1" customHeight="1" x14ac:dyDescent="0.25"/>
    <row r="196" ht="23.1" customHeight="1" x14ac:dyDescent="0.25"/>
    <row r="197" ht="23.1" customHeight="1" x14ac:dyDescent="0.25"/>
    <row r="198" ht="23.1" customHeight="1" x14ac:dyDescent="0.25"/>
    <row r="199" ht="23.1" customHeight="1" x14ac:dyDescent="0.25"/>
    <row r="200" ht="23.1" customHeight="1" x14ac:dyDescent="0.25"/>
    <row r="201" ht="23.1" customHeight="1" x14ac:dyDescent="0.25"/>
    <row r="202" ht="23.1" customHeight="1" x14ac:dyDescent="0.25"/>
    <row r="203" ht="23.1" customHeight="1" x14ac:dyDescent="0.25"/>
  </sheetData>
  <sheetProtection selectLockedCells="1"/>
  <mergeCells count="361">
    <mergeCell ref="P116:R116"/>
    <mergeCell ref="U116:U117"/>
    <mergeCell ref="V116:X116"/>
    <mergeCell ref="Y116:AA116"/>
    <mergeCell ref="B118:B121"/>
    <mergeCell ref="D118:F121"/>
    <mergeCell ref="G118:I121"/>
    <mergeCell ref="K118:K121"/>
    <mergeCell ref="M118:O121"/>
    <mergeCell ref="P118:R121"/>
    <mergeCell ref="T118:T121"/>
    <mergeCell ref="V118:X121"/>
    <mergeCell ref="Y118:AA121"/>
    <mergeCell ref="C116:C117"/>
    <mergeCell ref="D116:F116"/>
    <mergeCell ref="G116:I116"/>
    <mergeCell ref="L116:L117"/>
    <mergeCell ref="M116:O116"/>
    <mergeCell ref="P110:R110"/>
    <mergeCell ref="U110:U111"/>
    <mergeCell ref="V110:X110"/>
    <mergeCell ref="Y110:AA110"/>
    <mergeCell ref="B112:B115"/>
    <mergeCell ref="D112:F115"/>
    <mergeCell ref="G112:I115"/>
    <mergeCell ref="K112:K115"/>
    <mergeCell ref="M112:O115"/>
    <mergeCell ref="P112:R115"/>
    <mergeCell ref="T112:T115"/>
    <mergeCell ref="V112:X115"/>
    <mergeCell ref="Y112:AA115"/>
    <mergeCell ref="C110:C111"/>
    <mergeCell ref="D110:F110"/>
    <mergeCell ref="G110:I110"/>
    <mergeCell ref="L110:L111"/>
    <mergeCell ref="M110:O110"/>
    <mergeCell ref="P104:R104"/>
    <mergeCell ref="U104:U105"/>
    <mergeCell ref="V104:X104"/>
    <mergeCell ref="Y104:AA104"/>
    <mergeCell ref="B106:B109"/>
    <mergeCell ref="D106:F109"/>
    <mergeCell ref="G106:I109"/>
    <mergeCell ref="K106:K109"/>
    <mergeCell ref="M106:O109"/>
    <mergeCell ref="P106:R109"/>
    <mergeCell ref="T106:T109"/>
    <mergeCell ref="V106:X109"/>
    <mergeCell ref="Y106:AA109"/>
    <mergeCell ref="C104:C105"/>
    <mergeCell ref="D104:F104"/>
    <mergeCell ref="G104:I104"/>
    <mergeCell ref="L104:L105"/>
    <mergeCell ref="M104:O104"/>
    <mergeCell ref="P98:R98"/>
    <mergeCell ref="U98:U99"/>
    <mergeCell ref="V98:X98"/>
    <mergeCell ref="Y98:AA98"/>
    <mergeCell ref="B100:B103"/>
    <mergeCell ref="D100:F103"/>
    <mergeCell ref="G100:I103"/>
    <mergeCell ref="K100:K103"/>
    <mergeCell ref="M100:O103"/>
    <mergeCell ref="P100:R103"/>
    <mergeCell ref="T100:T103"/>
    <mergeCell ref="V100:X103"/>
    <mergeCell ref="Y100:AA103"/>
    <mergeCell ref="C98:C99"/>
    <mergeCell ref="D98:F98"/>
    <mergeCell ref="G98:I98"/>
    <mergeCell ref="L98:L99"/>
    <mergeCell ref="M98:O98"/>
    <mergeCell ref="P92:R92"/>
    <mergeCell ref="U92:U93"/>
    <mergeCell ref="V92:X92"/>
    <mergeCell ref="Y92:AA92"/>
    <mergeCell ref="B94:B97"/>
    <mergeCell ref="D94:F97"/>
    <mergeCell ref="G94:I97"/>
    <mergeCell ref="K94:K97"/>
    <mergeCell ref="M94:O97"/>
    <mergeCell ref="P94:R97"/>
    <mergeCell ref="T94:T97"/>
    <mergeCell ref="V94:X97"/>
    <mergeCell ref="Y94:AA97"/>
    <mergeCell ref="C92:C93"/>
    <mergeCell ref="D92:F92"/>
    <mergeCell ref="G92:I92"/>
    <mergeCell ref="L92:L93"/>
    <mergeCell ref="M92:O92"/>
    <mergeCell ref="P86:R86"/>
    <mergeCell ref="U86:U87"/>
    <mergeCell ref="V86:X86"/>
    <mergeCell ref="Y86:AA86"/>
    <mergeCell ref="B88:B91"/>
    <mergeCell ref="D88:F91"/>
    <mergeCell ref="G88:I91"/>
    <mergeCell ref="K88:K91"/>
    <mergeCell ref="M88:O91"/>
    <mergeCell ref="P88:R91"/>
    <mergeCell ref="T88:T91"/>
    <mergeCell ref="V88:X91"/>
    <mergeCell ref="Y88:AA91"/>
    <mergeCell ref="C86:C87"/>
    <mergeCell ref="D86:F86"/>
    <mergeCell ref="G86:I86"/>
    <mergeCell ref="L86:L87"/>
    <mergeCell ref="M86:O86"/>
    <mergeCell ref="P80:R80"/>
    <mergeCell ref="U80:U81"/>
    <mergeCell ref="V80:X80"/>
    <mergeCell ref="Y80:AA80"/>
    <mergeCell ref="B82:B85"/>
    <mergeCell ref="D82:F85"/>
    <mergeCell ref="G82:I85"/>
    <mergeCell ref="K82:K85"/>
    <mergeCell ref="M82:O85"/>
    <mergeCell ref="P82:R85"/>
    <mergeCell ref="T82:T85"/>
    <mergeCell ref="V82:X85"/>
    <mergeCell ref="Y82:AA85"/>
    <mergeCell ref="C80:C81"/>
    <mergeCell ref="D80:F80"/>
    <mergeCell ref="G80:I80"/>
    <mergeCell ref="L80:L81"/>
    <mergeCell ref="M80:O80"/>
    <mergeCell ref="P74:R74"/>
    <mergeCell ref="U74:U75"/>
    <mergeCell ref="V74:X74"/>
    <mergeCell ref="Y74:AA74"/>
    <mergeCell ref="B76:B79"/>
    <mergeCell ref="D76:F79"/>
    <mergeCell ref="G76:I79"/>
    <mergeCell ref="K76:K79"/>
    <mergeCell ref="M76:O79"/>
    <mergeCell ref="P76:R79"/>
    <mergeCell ref="T76:T79"/>
    <mergeCell ref="V76:X79"/>
    <mergeCell ref="Y76:AA79"/>
    <mergeCell ref="C74:C75"/>
    <mergeCell ref="D74:F74"/>
    <mergeCell ref="G74:I74"/>
    <mergeCell ref="L74:L75"/>
    <mergeCell ref="M74:O74"/>
    <mergeCell ref="P68:R68"/>
    <mergeCell ref="U68:U69"/>
    <mergeCell ref="V68:X68"/>
    <mergeCell ref="Y68:AA68"/>
    <mergeCell ref="B70:B73"/>
    <mergeCell ref="D70:F73"/>
    <mergeCell ref="G70:I73"/>
    <mergeCell ref="K70:K73"/>
    <mergeCell ref="M70:O73"/>
    <mergeCell ref="P70:R73"/>
    <mergeCell ref="T70:T73"/>
    <mergeCell ref="V70:X73"/>
    <mergeCell ref="Y70:AA73"/>
    <mergeCell ref="C68:C69"/>
    <mergeCell ref="D68:F68"/>
    <mergeCell ref="G68:I68"/>
    <mergeCell ref="L68:L69"/>
    <mergeCell ref="M68:O68"/>
    <mergeCell ref="P62:R62"/>
    <mergeCell ref="U62:U63"/>
    <mergeCell ref="V62:X62"/>
    <mergeCell ref="Y62:AA62"/>
    <mergeCell ref="B64:B67"/>
    <mergeCell ref="D64:F67"/>
    <mergeCell ref="G64:I67"/>
    <mergeCell ref="K64:K67"/>
    <mergeCell ref="M64:O67"/>
    <mergeCell ref="P64:R67"/>
    <mergeCell ref="T64:T67"/>
    <mergeCell ref="V64:X67"/>
    <mergeCell ref="Y64:AA67"/>
    <mergeCell ref="C62:C63"/>
    <mergeCell ref="D62:F62"/>
    <mergeCell ref="G62:I62"/>
    <mergeCell ref="L62:L63"/>
    <mergeCell ref="M62:O62"/>
    <mergeCell ref="P56:R56"/>
    <mergeCell ref="U56:U57"/>
    <mergeCell ref="V56:X56"/>
    <mergeCell ref="Y56:AA56"/>
    <mergeCell ref="B58:B61"/>
    <mergeCell ref="D58:F61"/>
    <mergeCell ref="G58:I61"/>
    <mergeCell ref="K58:K61"/>
    <mergeCell ref="M58:O61"/>
    <mergeCell ref="P58:R61"/>
    <mergeCell ref="T58:T61"/>
    <mergeCell ref="V58:X61"/>
    <mergeCell ref="Y58:AA61"/>
    <mergeCell ref="C56:C57"/>
    <mergeCell ref="D56:F56"/>
    <mergeCell ref="G56:I56"/>
    <mergeCell ref="L56:L57"/>
    <mergeCell ref="M56:O56"/>
    <mergeCell ref="P50:R50"/>
    <mergeCell ref="U50:U51"/>
    <mergeCell ref="V50:X50"/>
    <mergeCell ref="Y50:AA50"/>
    <mergeCell ref="B52:B55"/>
    <mergeCell ref="D52:F55"/>
    <mergeCell ref="G52:I55"/>
    <mergeCell ref="K52:K55"/>
    <mergeCell ref="M52:O55"/>
    <mergeCell ref="P52:R55"/>
    <mergeCell ref="T52:T55"/>
    <mergeCell ref="V52:X55"/>
    <mergeCell ref="Y52:AA55"/>
    <mergeCell ref="C50:C51"/>
    <mergeCell ref="D50:F50"/>
    <mergeCell ref="G50:I50"/>
    <mergeCell ref="L50:L51"/>
    <mergeCell ref="M50:O50"/>
    <mergeCell ref="P44:R44"/>
    <mergeCell ref="U44:U45"/>
    <mergeCell ref="V44:X44"/>
    <mergeCell ref="Y44:AA44"/>
    <mergeCell ref="B46:B49"/>
    <mergeCell ref="D46:F49"/>
    <mergeCell ref="G46:I49"/>
    <mergeCell ref="K46:K49"/>
    <mergeCell ref="M46:O49"/>
    <mergeCell ref="P46:R49"/>
    <mergeCell ref="T46:T49"/>
    <mergeCell ref="V46:X49"/>
    <mergeCell ref="Y46:AA49"/>
    <mergeCell ref="C44:C45"/>
    <mergeCell ref="D44:F44"/>
    <mergeCell ref="G44:I44"/>
    <mergeCell ref="L44:L45"/>
    <mergeCell ref="M44:O44"/>
    <mergeCell ref="P38:R38"/>
    <mergeCell ref="U38:U39"/>
    <mergeCell ref="V38:X38"/>
    <mergeCell ref="Y38:AA38"/>
    <mergeCell ref="B40:B43"/>
    <mergeCell ref="D40:F43"/>
    <mergeCell ref="G40:I43"/>
    <mergeCell ref="K40:K43"/>
    <mergeCell ref="M40:O43"/>
    <mergeCell ref="P40:R43"/>
    <mergeCell ref="T40:T43"/>
    <mergeCell ref="V40:X43"/>
    <mergeCell ref="Y40:AA43"/>
    <mergeCell ref="C38:C39"/>
    <mergeCell ref="D38:F38"/>
    <mergeCell ref="G38:I38"/>
    <mergeCell ref="L38:L39"/>
    <mergeCell ref="M38:O38"/>
    <mergeCell ref="P32:R32"/>
    <mergeCell ref="U32:U33"/>
    <mergeCell ref="V32:X32"/>
    <mergeCell ref="Y32:AA32"/>
    <mergeCell ref="B34:B37"/>
    <mergeCell ref="D34:F37"/>
    <mergeCell ref="G34:I37"/>
    <mergeCell ref="K34:K37"/>
    <mergeCell ref="M34:O37"/>
    <mergeCell ref="P34:R37"/>
    <mergeCell ref="T34:T37"/>
    <mergeCell ref="V34:X37"/>
    <mergeCell ref="Y34:AA37"/>
    <mergeCell ref="C32:C33"/>
    <mergeCell ref="D32:F32"/>
    <mergeCell ref="G32:I32"/>
    <mergeCell ref="L32:L33"/>
    <mergeCell ref="M32:O32"/>
    <mergeCell ref="AE2:AE3"/>
    <mergeCell ref="T28:T31"/>
    <mergeCell ref="U14:U15"/>
    <mergeCell ref="V14:X14"/>
    <mergeCell ref="Y14:AA14"/>
    <mergeCell ref="U20:U21"/>
    <mergeCell ref="V20:X20"/>
    <mergeCell ref="Y20:AA20"/>
    <mergeCell ref="T16:T19"/>
    <mergeCell ref="V16:X19"/>
    <mergeCell ref="Y16:AA19"/>
    <mergeCell ref="T22:T25"/>
    <mergeCell ref="V22:X25"/>
    <mergeCell ref="V28:X31"/>
    <mergeCell ref="Y28:AA31"/>
    <mergeCell ref="U26:U27"/>
    <mergeCell ref="V26:X26"/>
    <mergeCell ref="Y4:AA7"/>
    <mergeCell ref="U2:U3"/>
    <mergeCell ref="V2:X2"/>
    <mergeCell ref="Y2:AA2"/>
    <mergeCell ref="C14:C15"/>
    <mergeCell ref="D14:F14"/>
    <mergeCell ref="G14:I14"/>
    <mergeCell ref="B16:B19"/>
    <mergeCell ref="D16:F19"/>
    <mergeCell ref="G16:I19"/>
    <mergeCell ref="B22:B25"/>
    <mergeCell ref="D22:F25"/>
    <mergeCell ref="G22:I25"/>
    <mergeCell ref="K28:K31"/>
    <mergeCell ref="M28:O31"/>
    <mergeCell ref="P28:R31"/>
    <mergeCell ref="T4:T7"/>
    <mergeCell ref="V4:X7"/>
    <mergeCell ref="K4:K7"/>
    <mergeCell ref="M4:O7"/>
    <mergeCell ref="P4:R7"/>
    <mergeCell ref="L20:L21"/>
    <mergeCell ref="M20:O20"/>
    <mergeCell ref="P20:R20"/>
    <mergeCell ref="K22:K25"/>
    <mergeCell ref="M22:O25"/>
    <mergeCell ref="P22:R25"/>
    <mergeCell ref="U8:U9"/>
    <mergeCell ref="V8:X8"/>
    <mergeCell ref="L26:L27"/>
    <mergeCell ref="M26:O26"/>
    <mergeCell ref="P26:R26"/>
    <mergeCell ref="K10:K13"/>
    <mergeCell ref="K16:K19"/>
    <mergeCell ref="L2:L3"/>
    <mergeCell ref="M2:O2"/>
    <mergeCell ref="P2:R2"/>
    <mergeCell ref="Y8:AA8"/>
    <mergeCell ref="T10:T13"/>
    <mergeCell ref="V10:X13"/>
    <mergeCell ref="Y10:AA13"/>
    <mergeCell ref="Y22:AA25"/>
    <mergeCell ref="Y26:AA26"/>
    <mergeCell ref="M10:O13"/>
    <mergeCell ref="P10:R13"/>
    <mergeCell ref="M16:O19"/>
    <mergeCell ref="P16:R19"/>
    <mergeCell ref="L8:L9"/>
    <mergeCell ref="M8:O8"/>
    <mergeCell ref="P8:R8"/>
    <mergeCell ref="L14:L15"/>
    <mergeCell ref="M14:O14"/>
    <mergeCell ref="P14:R14"/>
    <mergeCell ref="B28:B31"/>
    <mergeCell ref="D28:F31"/>
    <mergeCell ref="G28:I31"/>
    <mergeCell ref="C20:C21"/>
    <mergeCell ref="D20:F20"/>
    <mergeCell ref="G20:I20"/>
    <mergeCell ref="C26:C27"/>
    <mergeCell ref="D26:F26"/>
    <mergeCell ref="G26:I26"/>
    <mergeCell ref="B10:B13"/>
    <mergeCell ref="D10:F13"/>
    <mergeCell ref="G10:I13"/>
    <mergeCell ref="D2:F2"/>
    <mergeCell ref="G2:I2"/>
    <mergeCell ref="D4:F7"/>
    <mergeCell ref="G4:I7"/>
    <mergeCell ref="C2:C3"/>
    <mergeCell ref="B4:B7"/>
    <mergeCell ref="C8:C9"/>
    <mergeCell ref="D8:F8"/>
    <mergeCell ref="G8:I8"/>
  </mergeCells>
  <conditionalFormatting sqref="T15">
    <cfRule type="cellIs" dxfId="1929" priority="784" operator="greaterThan">
      <formula>$AC$2</formula>
    </cfRule>
  </conditionalFormatting>
  <conditionalFormatting sqref="T21">
    <cfRule type="cellIs" dxfId="1928" priority="783" operator="greaterThan">
      <formula>$AC$2</formula>
    </cfRule>
  </conditionalFormatting>
  <conditionalFormatting sqref="T27">
    <cfRule type="cellIs" dxfId="1927" priority="782" operator="greaterThan">
      <formula>$AC$2</formula>
    </cfRule>
  </conditionalFormatting>
  <conditionalFormatting sqref="T9">
    <cfRule type="cellIs" dxfId="1926" priority="781" operator="greaterThan">
      <formula>$AC$2</formula>
    </cfRule>
  </conditionalFormatting>
  <conditionalFormatting sqref="T3">
    <cfRule type="cellIs" dxfId="1925" priority="780" operator="greaterThan">
      <formula>$AC$2</formula>
    </cfRule>
  </conditionalFormatting>
  <conditionalFormatting sqref="K27">
    <cfRule type="cellIs" dxfId="1924" priority="779" operator="greaterThan">
      <formula>$AC$2</formula>
    </cfRule>
  </conditionalFormatting>
  <conditionalFormatting sqref="B3">
    <cfRule type="cellIs" dxfId="1923" priority="778" operator="greaterThan">
      <formula>$AC$2</formula>
    </cfRule>
  </conditionalFormatting>
  <conditionalFormatting sqref="B9">
    <cfRule type="cellIs" dxfId="1922" priority="777" operator="greaterThan">
      <formula>$AC$2</formula>
    </cfRule>
  </conditionalFormatting>
  <conditionalFormatting sqref="B15">
    <cfRule type="cellIs" dxfId="1921" priority="776" operator="greaterThan">
      <formula>$AC$2</formula>
    </cfRule>
  </conditionalFormatting>
  <conditionalFormatting sqref="B21">
    <cfRule type="cellIs" dxfId="1920" priority="775" operator="greaterThan">
      <formula>$AC$2</formula>
    </cfRule>
  </conditionalFormatting>
  <conditionalFormatting sqref="B27">
    <cfRule type="cellIs" dxfId="1919" priority="774" operator="greaterThan">
      <formula>$AC$2</formula>
    </cfRule>
  </conditionalFormatting>
  <conditionalFormatting sqref="K3">
    <cfRule type="cellIs" dxfId="1918" priority="773" operator="greaterThan">
      <formula>$AC$2</formula>
    </cfRule>
  </conditionalFormatting>
  <conditionalFormatting sqref="K9">
    <cfRule type="cellIs" dxfId="1917" priority="772" operator="greaterThan">
      <formula>$AC$2</formula>
    </cfRule>
  </conditionalFormatting>
  <conditionalFormatting sqref="K15">
    <cfRule type="cellIs" dxfId="1916" priority="771" operator="greaterThan">
      <formula>$AC$2</formula>
    </cfRule>
  </conditionalFormatting>
  <conditionalFormatting sqref="K21">
    <cfRule type="cellIs" dxfId="1915" priority="770" operator="greaterThan">
      <formula>$AC$2</formula>
    </cfRule>
  </conditionalFormatting>
  <conditionalFormatting sqref="T45">
    <cfRule type="cellIs" dxfId="1914" priority="577" operator="greaterThan">
      <formula>$AC$2</formula>
    </cfRule>
  </conditionalFormatting>
  <conditionalFormatting sqref="T51">
    <cfRule type="cellIs" dxfId="1913" priority="576" operator="greaterThan">
      <formula>$AC$2</formula>
    </cfRule>
  </conditionalFormatting>
  <conditionalFormatting sqref="T57">
    <cfRule type="cellIs" dxfId="1912" priority="575" operator="greaterThan">
      <formula>$AC$2</formula>
    </cfRule>
  </conditionalFormatting>
  <conditionalFormatting sqref="T39">
    <cfRule type="cellIs" dxfId="1911" priority="574" operator="greaterThan">
      <formula>$AC$2</formula>
    </cfRule>
  </conditionalFormatting>
  <conditionalFormatting sqref="T33">
    <cfRule type="cellIs" dxfId="1910" priority="573" operator="greaterThan">
      <formula>$AC$2</formula>
    </cfRule>
  </conditionalFormatting>
  <conditionalFormatting sqref="K57">
    <cfRule type="cellIs" dxfId="1909" priority="572" operator="greaterThan">
      <formula>$AC$2</formula>
    </cfRule>
  </conditionalFormatting>
  <conditionalFormatting sqref="B33">
    <cfRule type="cellIs" dxfId="1908" priority="571" operator="greaterThan">
      <formula>$AC$2</formula>
    </cfRule>
  </conditionalFormatting>
  <conditionalFormatting sqref="B39">
    <cfRule type="cellIs" dxfId="1907" priority="570" operator="greaterThan">
      <formula>$AC$2</formula>
    </cfRule>
  </conditionalFormatting>
  <conditionalFormatting sqref="B45">
    <cfRule type="cellIs" dxfId="1906" priority="569" operator="greaterThan">
      <formula>$AC$2</formula>
    </cfRule>
  </conditionalFormatting>
  <conditionalFormatting sqref="B51">
    <cfRule type="cellIs" dxfId="1905" priority="568" operator="greaterThan">
      <formula>$AC$2</formula>
    </cfRule>
  </conditionalFormatting>
  <conditionalFormatting sqref="B57">
    <cfRule type="cellIs" dxfId="1904" priority="567" operator="greaterThan">
      <formula>$AC$2</formula>
    </cfRule>
  </conditionalFormatting>
  <conditionalFormatting sqref="K33">
    <cfRule type="cellIs" dxfId="1903" priority="566" operator="greaterThan">
      <formula>$AC$2</formula>
    </cfRule>
  </conditionalFormatting>
  <conditionalFormatting sqref="K39">
    <cfRule type="cellIs" dxfId="1902" priority="565" operator="greaterThan">
      <formula>$AC$2</formula>
    </cfRule>
  </conditionalFormatting>
  <conditionalFormatting sqref="K45">
    <cfRule type="cellIs" dxfId="1901" priority="564" operator="greaterThan">
      <formula>$AC$2</formula>
    </cfRule>
  </conditionalFormatting>
  <conditionalFormatting sqref="K51">
    <cfRule type="cellIs" dxfId="1900" priority="563" operator="greaterThan">
      <formula>$AC$2</formula>
    </cfRule>
  </conditionalFormatting>
  <conditionalFormatting sqref="T75">
    <cfRule type="cellIs" dxfId="1899" priority="382" operator="greaterThan">
      <formula>$AC$2</formula>
    </cfRule>
  </conditionalFormatting>
  <conditionalFormatting sqref="T81">
    <cfRule type="cellIs" dxfId="1898" priority="381" operator="greaterThan">
      <formula>$AC$2</formula>
    </cfRule>
  </conditionalFormatting>
  <conditionalFormatting sqref="T87">
    <cfRule type="cellIs" dxfId="1897" priority="380" operator="greaterThan">
      <formula>$AC$2</formula>
    </cfRule>
  </conditionalFormatting>
  <conditionalFormatting sqref="T69">
    <cfRule type="cellIs" dxfId="1896" priority="379" operator="greaterThan">
      <formula>$AC$2</formula>
    </cfRule>
  </conditionalFormatting>
  <conditionalFormatting sqref="T63">
    <cfRule type="cellIs" dxfId="1895" priority="378" operator="greaterThan">
      <formula>$AC$2</formula>
    </cfRule>
  </conditionalFormatting>
  <conditionalFormatting sqref="K87">
    <cfRule type="cellIs" dxfId="1894" priority="377" operator="greaterThan">
      <formula>$AC$2</formula>
    </cfRule>
  </conditionalFormatting>
  <conditionalFormatting sqref="B63">
    <cfRule type="cellIs" dxfId="1893" priority="376" operator="greaterThan">
      <formula>$AC$2</formula>
    </cfRule>
  </conditionalFormatting>
  <conditionalFormatting sqref="B69">
    <cfRule type="cellIs" dxfId="1892" priority="375" operator="greaterThan">
      <formula>$AC$2</formula>
    </cfRule>
  </conditionalFormatting>
  <conditionalFormatting sqref="B75">
    <cfRule type="cellIs" dxfId="1891" priority="374" operator="greaterThan">
      <formula>$AC$2</formula>
    </cfRule>
  </conditionalFormatting>
  <conditionalFormatting sqref="B81">
    <cfRule type="cellIs" dxfId="1890" priority="373" operator="greaterThan">
      <formula>$AC$2</formula>
    </cfRule>
  </conditionalFormatting>
  <conditionalFormatting sqref="B87">
    <cfRule type="cellIs" dxfId="1889" priority="372" operator="greaterThan">
      <formula>$AC$2</formula>
    </cfRule>
  </conditionalFormatting>
  <conditionalFormatting sqref="K63">
    <cfRule type="cellIs" dxfId="1888" priority="371" operator="greaterThan">
      <formula>$AC$2</formula>
    </cfRule>
  </conditionalFormatting>
  <conditionalFormatting sqref="K69">
    <cfRule type="cellIs" dxfId="1887" priority="370" operator="greaterThan">
      <formula>$AC$2</formula>
    </cfRule>
  </conditionalFormatting>
  <conditionalFormatting sqref="K75">
    <cfRule type="cellIs" dxfId="1886" priority="369" operator="greaterThan">
      <formula>$AC$2</formula>
    </cfRule>
  </conditionalFormatting>
  <conditionalFormatting sqref="K81">
    <cfRule type="cellIs" dxfId="1885" priority="368" operator="greaterThan">
      <formula>$AC$2</formula>
    </cfRule>
  </conditionalFormatting>
  <conditionalFormatting sqref="T105">
    <cfRule type="cellIs" dxfId="1884" priority="187" operator="greaterThan">
      <formula>$AC$2</formula>
    </cfRule>
  </conditionalFormatting>
  <conditionalFormatting sqref="T111">
    <cfRule type="cellIs" dxfId="1883" priority="186" operator="greaterThan">
      <formula>$AC$2</formula>
    </cfRule>
  </conditionalFormatting>
  <conditionalFormatting sqref="T117">
    <cfRule type="cellIs" dxfId="1882" priority="185" operator="greaterThan">
      <formula>$AC$2</formula>
    </cfRule>
  </conditionalFormatting>
  <conditionalFormatting sqref="T99">
    <cfRule type="cellIs" dxfId="1881" priority="184" operator="greaterThan">
      <formula>$AC$2</formula>
    </cfRule>
  </conditionalFormatting>
  <conditionalFormatting sqref="T93">
    <cfRule type="cellIs" dxfId="1880" priority="183" operator="greaterThan">
      <formula>$AC$2</formula>
    </cfRule>
  </conditionalFormatting>
  <conditionalFormatting sqref="K117">
    <cfRule type="cellIs" dxfId="1879" priority="182" operator="greaterThan">
      <formula>$AC$2</formula>
    </cfRule>
  </conditionalFormatting>
  <conditionalFormatting sqref="B93">
    <cfRule type="cellIs" dxfId="1878" priority="181" operator="greaterThan">
      <formula>$AC$2</formula>
    </cfRule>
  </conditionalFormatting>
  <conditionalFormatting sqref="B99">
    <cfRule type="cellIs" dxfId="1877" priority="180" operator="greaterThan">
      <formula>$AC$2</formula>
    </cfRule>
  </conditionalFormatting>
  <conditionalFormatting sqref="B105">
    <cfRule type="cellIs" dxfId="1876" priority="179" operator="greaterThan">
      <formula>$AC$2</formula>
    </cfRule>
  </conditionalFormatting>
  <conditionalFormatting sqref="B111">
    <cfRule type="cellIs" dxfId="1875" priority="178" operator="greaterThan">
      <formula>$AC$2</formula>
    </cfRule>
  </conditionalFormatting>
  <conditionalFormatting sqref="B117">
    <cfRule type="cellIs" dxfId="1874" priority="177" operator="greaterThan">
      <formula>$AC$2</formula>
    </cfRule>
  </conditionalFormatting>
  <conditionalFormatting sqref="K93">
    <cfRule type="cellIs" dxfId="1873" priority="176" operator="greaterThan">
      <formula>$AC$2</formula>
    </cfRule>
  </conditionalFormatting>
  <conditionalFormatting sqref="K99">
    <cfRule type="cellIs" dxfId="1872" priority="175" operator="greaterThan">
      <formula>$AC$2</formula>
    </cfRule>
  </conditionalFormatting>
  <conditionalFormatting sqref="K105">
    <cfRule type="cellIs" dxfId="1871" priority="174" operator="greaterThan">
      <formula>$AC$2</formula>
    </cfRule>
  </conditionalFormatting>
  <conditionalFormatting sqref="K111">
    <cfRule type="cellIs" dxfId="1870" priority="173" operator="greaterThan">
      <formula>$AC$2</formula>
    </cfRule>
  </conditionalFormatting>
  <hyperlinks>
    <hyperlink ref="AE2:AE3" location="Accueil!A1" display="Accueil!A1" xr:uid="{7DD06B3A-85A0-4E76-91BB-319F9B9FF21B}"/>
  </hyperlinks>
  <pageMargins left="0.31496062992125984" right="0.31496062992125984" top="0.35433070866141736" bottom="0.35433070866141736" header="0.31496062992125984" footer="0.31496062992125984"/>
  <pageSetup paperSize="9" scale="85" orientation="landscape" horizontalDpi="4294967293" verticalDpi="0" r:id="rId1"/>
  <rowBreaks count="3" manualBreakCount="3">
    <brk id="31" max="16383" man="1"/>
    <brk id="61" max="16383" man="1"/>
    <brk id="91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5837-BC2E-42B7-91DF-F9B4FE954275}">
  <sheetPr codeName="Feuil5">
    <tabColor rgb="FF00B0F0"/>
  </sheetPr>
  <dimension ref="A1:H91"/>
  <sheetViews>
    <sheetView showGridLines="0" zoomScale="80" zoomScaleNormal="8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5703125" defaultRowHeight="15" x14ac:dyDescent="0.25"/>
  <cols>
    <col min="1" max="1" width="20.5703125" style="31" customWidth="1"/>
    <col min="2" max="2" width="77.5703125" style="31" customWidth="1"/>
    <col min="3" max="4" width="11.5703125" style="31"/>
    <col min="5" max="5" width="13.5703125" style="31" bestFit="1" customWidth="1"/>
    <col min="6" max="6" width="1.5703125" style="31" customWidth="1"/>
    <col min="7" max="7" width="13.42578125" style="31" bestFit="1" customWidth="1"/>
    <col min="8" max="8" width="38.5703125" style="31" hidden="1" customWidth="1"/>
    <col min="9" max="16384" width="11.5703125" style="31"/>
  </cols>
  <sheetData>
    <row r="1" spans="1:7" ht="46.35" customHeight="1" x14ac:dyDescent="0.25">
      <c r="A1" s="78" t="s">
        <v>175</v>
      </c>
      <c r="B1" s="78" t="s">
        <v>174</v>
      </c>
      <c r="E1" s="97" t="s">
        <v>171</v>
      </c>
      <c r="G1" s="187" t="str">
        <f>IFERROR(VLOOKUP("DEPAUW Eddy",'Tableau public'!R:R,1,FALSE),"OK")</f>
        <v>OK</v>
      </c>
    </row>
    <row r="2" spans="1:7" ht="35.25" x14ac:dyDescent="0.25">
      <c r="A2" s="32">
        <v>1</v>
      </c>
      <c r="B2" s="87" t="s">
        <v>376</v>
      </c>
    </row>
    <row r="3" spans="1:7" ht="35.25" x14ac:dyDescent="0.25">
      <c r="A3" s="32">
        <f>A2+1</f>
        <v>2</v>
      </c>
      <c r="B3" s="87" t="s">
        <v>344</v>
      </c>
    </row>
    <row r="4" spans="1:7" ht="35.25" x14ac:dyDescent="0.25">
      <c r="A4" s="32">
        <f t="shared" ref="A4:A67" si="0">A3+1</f>
        <v>3</v>
      </c>
      <c r="B4" s="87" t="s">
        <v>375</v>
      </c>
    </row>
    <row r="5" spans="1:7" ht="35.25" x14ac:dyDescent="0.25">
      <c r="A5" s="32">
        <f t="shared" si="0"/>
        <v>4</v>
      </c>
      <c r="B5" s="87" t="s">
        <v>301</v>
      </c>
    </row>
    <row r="6" spans="1:7" ht="35.25" x14ac:dyDescent="0.25">
      <c r="A6" s="32">
        <f t="shared" si="0"/>
        <v>5</v>
      </c>
      <c r="B6" s="87" t="s">
        <v>367</v>
      </c>
    </row>
    <row r="7" spans="1:7" ht="35.25" x14ac:dyDescent="0.25">
      <c r="A7" s="32">
        <f t="shared" si="0"/>
        <v>6</v>
      </c>
      <c r="B7" s="87" t="s">
        <v>358</v>
      </c>
    </row>
    <row r="8" spans="1:7" ht="35.25" x14ac:dyDescent="0.25">
      <c r="A8" s="32">
        <f t="shared" si="0"/>
        <v>7</v>
      </c>
      <c r="B8" s="87" t="s">
        <v>336</v>
      </c>
    </row>
    <row r="9" spans="1:7" ht="35.25" x14ac:dyDescent="0.25">
      <c r="A9" s="32">
        <f t="shared" si="0"/>
        <v>8</v>
      </c>
      <c r="B9" s="87" t="s">
        <v>324</v>
      </c>
    </row>
    <row r="10" spans="1:7" ht="35.25" x14ac:dyDescent="0.25">
      <c r="A10" s="32">
        <f t="shared" si="0"/>
        <v>9</v>
      </c>
      <c r="B10" s="88" t="s">
        <v>346</v>
      </c>
    </row>
    <row r="11" spans="1:7" ht="35.25" x14ac:dyDescent="0.25">
      <c r="A11" s="32">
        <f t="shared" si="0"/>
        <v>10</v>
      </c>
      <c r="B11" s="87" t="s">
        <v>326</v>
      </c>
    </row>
    <row r="12" spans="1:7" ht="35.25" x14ac:dyDescent="0.25">
      <c r="A12" s="32">
        <f t="shared" si="0"/>
        <v>11</v>
      </c>
      <c r="B12" s="87" t="s">
        <v>348</v>
      </c>
    </row>
    <row r="13" spans="1:7" ht="35.25" x14ac:dyDescent="0.25">
      <c r="A13" s="32">
        <f t="shared" si="0"/>
        <v>12</v>
      </c>
      <c r="B13" s="87" t="s">
        <v>340</v>
      </c>
    </row>
    <row r="14" spans="1:7" ht="35.25" x14ac:dyDescent="0.25">
      <c r="A14" s="32">
        <f t="shared" si="0"/>
        <v>13</v>
      </c>
      <c r="B14" s="88" t="s">
        <v>304</v>
      </c>
    </row>
    <row r="15" spans="1:7" ht="35.25" x14ac:dyDescent="0.25">
      <c r="A15" s="32">
        <f t="shared" si="0"/>
        <v>14</v>
      </c>
      <c r="B15" s="87" t="s">
        <v>314</v>
      </c>
    </row>
    <row r="16" spans="1:7" ht="35.25" x14ac:dyDescent="0.25">
      <c r="A16" s="32">
        <f t="shared" si="0"/>
        <v>15</v>
      </c>
      <c r="B16" s="87" t="s">
        <v>322</v>
      </c>
    </row>
    <row r="17" spans="1:2" ht="35.25" x14ac:dyDescent="0.25">
      <c r="A17" s="32">
        <f t="shared" si="0"/>
        <v>16</v>
      </c>
      <c r="B17" s="87" t="s">
        <v>379</v>
      </c>
    </row>
    <row r="18" spans="1:2" ht="35.25" x14ac:dyDescent="0.25">
      <c r="A18" s="32">
        <f t="shared" si="0"/>
        <v>17</v>
      </c>
      <c r="B18" s="87"/>
    </row>
    <row r="19" spans="1:2" ht="35.25" x14ac:dyDescent="0.25">
      <c r="A19" s="32">
        <f t="shared" si="0"/>
        <v>18</v>
      </c>
      <c r="B19" s="88"/>
    </row>
    <row r="20" spans="1:2" ht="35.25" x14ac:dyDescent="0.25">
      <c r="A20" s="32">
        <f t="shared" si="0"/>
        <v>19</v>
      </c>
      <c r="B20" s="88"/>
    </row>
    <row r="21" spans="1:2" ht="35.25" x14ac:dyDescent="0.25">
      <c r="A21" s="32">
        <f t="shared" si="0"/>
        <v>20</v>
      </c>
      <c r="B21" s="87"/>
    </row>
    <row r="22" spans="1:2" ht="35.25" x14ac:dyDescent="0.25">
      <c r="A22" s="32">
        <f t="shared" si="0"/>
        <v>21</v>
      </c>
      <c r="B22" s="87"/>
    </row>
    <row r="23" spans="1:2" ht="35.25" x14ac:dyDescent="0.25">
      <c r="A23" s="32">
        <f t="shared" si="0"/>
        <v>22</v>
      </c>
      <c r="B23" s="87"/>
    </row>
    <row r="24" spans="1:2" ht="35.25" x14ac:dyDescent="0.25">
      <c r="A24" s="32">
        <f t="shared" si="0"/>
        <v>23</v>
      </c>
      <c r="B24" s="87"/>
    </row>
    <row r="25" spans="1:2" ht="35.25" x14ac:dyDescent="0.25">
      <c r="A25" s="32">
        <f t="shared" si="0"/>
        <v>24</v>
      </c>
      <c r="B25" s="87"/>
    </row>
    <row r="26" spans="1:2" ht="35.25" x14ac:dyDescent="0.25">
      <c r="A26" s="32">
        <f t="shared" si="0"/>
        <v>25</v>
      </c>
      <c r="B26" s="87"/>
    </row>
    <row r="27" spans="1:2" ht="35.25" x14ac:dyDescent="0.25">
      <c r="A27" s="32">
        <f t="shared" si="0"/>
        <v>26</v>
      </c>
      <c r="B27" s="87"/>
    </row>
    <row r="28" spans="1:2" ht="35.25" x14ac:dyDescent="0.25">
      <c r="A28" s="32">
        <f t="shared" si="0"/>
        <v>27</v>
      </c>
      <c r="B28" s="87"/>
    </row>
    <row r="29" spans="1:2" ht="35.25" x14ac:dyDescent="0.25">
      <c r="A29" s="32">
        <f t="shared" si="0"/>
        <v>28</v>
      </c>
      <c r="B29" s="87"/>
    </row>
    <row r="30" spans="1:2" ht="35.25" x14ac:dyDescent="0.25">
      <c r="A30" s="32">
        <f t="shared" si="0"/>
        <v>29</v>
      </c>
      <c r="B30" s="87"/>
    </row>
    <row r="31" spans="1:2" ht="35.25" x14ac:dyDescent="0.25">
      <c r="A31" s="32">
        <f t="shared" si="0"/>
        <v>30</v>
      </c>
      <c r="B31" s="88"/>
    </row>
    <row r="32" spans="1:2" ht="35.25" x14ac:dyDescent="0.25">
      <c r="A32" s="32">
        <f t="shared" si="0"/>
        <v>31</v>
      </c>
      <c r="B32" s="87"/>
    </row>
    <row r="33" spans="1:2" ht="35.25" x14ac:dyDescent="0.25">
      <c r="A33" s="32">
        <f t="shared" si="0"/>
        <v>32</v>
      </c>
      <c r="B33" s="87"/>
    </row>
    <row r="34" spans="1:2" ht="35.25" x14ac:dyDescent="0.25">
      <c r="A34" s="32">
        <f t="shared" si="0"/>
        <v>33</v>
      </c>
      <c r="B34" s="87"/>
    </row>
    <row r="35" spans="1:2" ht="35.25" x14ac:dyDescent="0.25">
      <c r="A35" s="32">
        <f t="shared" si="0"/>
        <v>34</v>
      </c>
      <c r="B35" s="87"/>
    </row>
    <row r="36" spans="1:2" ht="35.25" x14ac:dyDescent="0.25">
      <c r="A36" s="32">
        <f t="shared" si="0"/>
        <v>35</v>
      </c>
      <c r="B36" s="87"/>
    </row>
    <row r="37" spans="1:2" ht="35.25" x14ac:dyDescent="0.25">
      <c r="A37" s="32">
        <f t="shared" si="0"/>
        <v>36</v>
      </c>
      <c r="B37" s="87"/>
    </row>
    <row r="38" spans="1:2" ht="35.25" x14ac:dyDescent="0.25">
      <c r="A38" s="32">
        <f t="shared" si="0"/>
        <v>37</v>
      </c>
      <c r="B38" s="87"/>
    </row>
    <row r="39" spans="1:2" ht="35.25" x14ac:dyDescent="0.25">
      <c r="A39" s="32">
        <f t="shared" si="0"/>
        <v>38</v>
      </c>
      <c r="B39" s="87"/>
    </row>
    <row r="40" spans="1:2" ht="35.25" x14ac:dyDescent="0.25">
      <c r="A40" s="32">
        <f t="shared" si="0"/>
        <v>39</v>
      </c>
      <c r="B40" s="88"/>
    </row>
    <row r="41" spans="1:2" ht="35.25" x14ac:dyDescent="0.25">
      <c r="A41" s="32">
        <f t="shared" si="0"/>
        <v>40</v>
      </c>
      <c r="B41" s="87"/>
    </row>
    <row r="42" spans="1:2" ht="35.25" x14ac:dyDescent="0.25">
      <c r="A42" s="32">
        <f t="shared" si="0"/>
        <v>41</v>
      </c>
      <c r="B42" s="87"/>
    </row>
    <row r="43" spans="1:2" ht="35.25" x14ac:dyDescent="0.25">
      <c r="A43" s="32">
        <f t="shared" si="0"/>
        <v>42</v>
      </c>
      <c r="B43" s="87"/>
    </row>
    <row r="44" spans="1:2" ht="35.25" x14ac:dyDescent="0.25">
      <c r="A44" s="32">
        <f t="shared" si="0"/>
        <v>43</v>
      </c>
      <c r="B44" s="87"/>
    </row>
    <row r="45" spans="1:2" ht="35.25" x14ac:dyDescent="0.25">
      <c r="A45" s="32">
        <f t="shared" si="0"/>
        <v>44</v>
      </c>
      <c r="B45" s="87"/>
    </row>
    <row r="46" spans="1:2" ht="35.25" x14ac:dyDescent="0.25">
      <c r="A46" s="32">
        <f t="shared" si="0"/>
        <v>45</v>
      </c>
      <c r="B46" s="87"/>
    </row>
    <row r="47" spans="1:2" ht="35.25" x14ac:dyDescent="0.25">
      <c r="A47" s="32">
        <f t="shared" si="0"/>
        <v>46</v>
      </c>
      <c r="B47" s="87"/>
    </row>
    <row r="48" spans="1:2" ht="35.25" x14ac:dyDescent="0.25">
      <c r="A48" s="32">
        <f t="shared" si="0"/>
        <v>47</v>
      </c>
      <c r="B48" s="87"/>
    </row>
    <row r="49" spans="1:2" ht="35.25" x14ac:dyDescent="0.25">
      <c r="A49" s="32">
        <f t="shared" si="0"/>
        <v>48</v>
      </c>
      <c r="B49" s="87"/>
    </row>
    <row r="50" spans="1:2" ht="35.25" x14ac:dyDescent="0.25">
      <c r="A50" s="32">
        <f t="shared" si="0"/>
        <v>49</v>
      </c>
      <c r="B50" s="87"/>
    </row>
    <row r="51" spans="1:2" ht="35.25" x14ac:dyDescent="0.25">
      <c r="A51" s="32">
        <f t="shared" si="0"/>
        <v>50</v>
      </c>
      <c r="B51" s="87"/>
    </row>
    <row r="52" spans="1:2" ht="35.25" x14ac:dyDescent="0.25">
      <c r="A52" s="32">
        <f t="shared" si="0"/>
        <v>51</v>
      </c>
      <c r="B52" s="87"/>
    </row>
    <row r="53" spans="1:2" ht="35.25" x14ac:dyDescent="0.25">
      <c r="A53" s="32">
        <f t="shared" si="0"/>
        <v>52</v>
      </c>
      <c r="B53" s="89"/>
    </row>
    <row r="54" spans="1:2" ht="35.25" x14ac:dyDescent="0.25">
      <c r="A54" s="32">
        <f t="shared" si="0"/>
        <v>53</v>
      </c>
      <c r="B54" s="89"/>
    </row>
    <row r="55" spans="1:2" ht="35.25" x14ac:dyDescent="0.25">
      <c r="A55" s="32">
        <f t="shared" si="0"/>
        <v>54</v>
      </c>
      <c r="B55" s="89"/>
    </row>
    <row r="56" spans="1:2" ht="35.25" x14ac:dyDescent="0.25">
      <c r="A56" s="32">
        <f t="shared" si="0"/>
        <v>55</v>
      </c>
      <c r="B56" s="89"/>
    </row>
    <row r="57" spans="1:2" ht="35.25" x14ac:dyDescent="0.25">
      <c r="A57" s="32">
        <f t="shared" si="0"/>
        <v>56</v>
      </c>
      <c r="B57" s="89"/>
    </row>
    <row r="58" spans="1:2" ht="35.25" x14ac:dyDescent="0.25">
      <c r="A58" s="32">
        <f t="shared" si="0"/>
        <v>57</v>
      </c>
      <c r="B58" s="89"/>
    </row>
    <row r="59" spans="1:2" ht="35.25" x14ac:dyDescent="0.25">
      <c r="A59" s="32">
        <f t="shared" si="0"/>
        <v>58</v>
      </c>
      <c r="B59" s="89"/>
    </row>
    <row r="60" spans="1:2" ht="35.25" x14ac:dyDescent="0.25">
      <c r="A60" s="32">
        <f t="shared" si="0"/>
        <v>59</v>
      </c>
      <c r="B60" s="89"/>
    </row>
    <row r="61" spans="1:2" ht="35.25" x14ac:dyDescent="0.25">
      <c r="A61" s="32">
        <f t="shared" si="0"/>
        <v>60</v>
      </c>
      <c r="B61" s="89"/>
    </row>
    <row r="62" spans="1:2" ht="35.25" x14ac:dyDescent="0.25">
      <c r="A62" s="32">
        <f t="shared" si="0"/>
        <v>61</v>
      </c>
      <c r="B62" s="89"/>
    </row>
    <row r="63" spans="1:2" ht="35.25" x14ac:dyDescent="0.25">
      <c r="A63" s="32">
        <f t="shared" si="0"/>
        <v>62</v>
      </c>
      <c r="B63" s="89"/>
    </row>
    <row r="64" spans="1:2" ht="35.25" x14ac:dyDescent="0.25">
      <c r="A64" s="32">
        <f t="shared" si="0"/>
        <v>63</v>
      </c>
      <c r="B64" s="89"/>
    </row>
    <row r="65" spans="1:2" ht="35.25" x14ac:dyDescent="0.25">
      <c r="A65" s="32">
        <f t="shared" si="0"/>
        <v>64</v>
      </c>
      <c r="B65" s="89"/>
    </row>
    <row r="66" spans="1:2" ht="35.25" x14ac:dyDescent="0.25">
      <c r="A66" s="32">
        <f t="shared" si="0"/>
        <v>65</v>
      </c>
      <c r="B66" s="89"/>
    </row>
    <row r="67" spans="1:2" ht="35.25" x14ac:dyDescent="0.25">
      <c r="A67" s="32">
        <f t="shared" si="0"/>
        <v>66</v>
      </c>
      <c r="B67" s="89"/>
    </row>
    <row r="68" spans="1:2" ht="35.25" x14ac:dyDescent="0.25">
      <c r="A68" s="32">
        <f t="shared" ref="A68:A91" si="1">A67+1</f>
        <v>67</v>
      </c>
      <c r="B68" s="89"/>
    </row>
    <row r="69" spans="1:2" ht="35.25" x14ac:dyDescent="0.25">
      <c r="A69" s="32">
        <f t="shared" si="1"/>
        <v>68</v>
      </c>
      <c r="B69" s="89"/>
    </row>
    <row r="70" spans="1:2" ht="35.25" x14ac:dyDescent="0.25">
      <c r="A70" s="32">
        <f t="shared" si="1"/>
        <v>69</v>
      </c>
      <c r="B70" s="89"/>
    </row>
    <row r="71" spans="1:2" ht="35.25" x14ac:dyDescent="0.25">
      <c r="A71" s="32">
        <f t="shared" si="1"/>
        <v>70</v>
      </c>
      <c r="B71" s="89"/>
    </row>
    <row r="72" spans="1:2" ht="35.25" x14ac:dyDescent="0.25">
      <c r="A72" s="32">
        <f t="shared" si="1"/>
        <v>71</v>
      </c>
      <c r="B72" s="89"/>
    </row>
    <row r="73" spans="1:2" ht="35.25" x14ac:dyDescent="0.25">
      <c r="A73" s="32">
        <f t="shared" si="1"/>
        <v>72</v>
      </c>
      <c r="B73" s="89"/>
    </row>
    <row r="74" spans="1:2" ht="35.25" x14ac:dyDescent="0.25">
      <c r="A74" s="32">
        <f t="shared" si="1"/>
        <v>73</v>
      </c>
      <c r="B74" s="89"/>
    </row>
    <row r="75" spans="1:2" ht="35.25" x14ac:dyDescent="0.25">
      <c r="A75" s="32">
        <f t="shared" si="1"/>
        <v>74</v>
      </c>
      <c r="B75" s="89"/>
    </row>
    <row r="76" spans="1:2" ht="35.25" x14ac:dyDescent="0.25">
      <c r="A76" s="32">
        <f t="shared" si="1"/>
        <v>75</v>
      </c>
      <c r="B76" s="89"/>
    </row>
    <row r="77" spans="1:2" ht="35.25" x14ac:dyDescent="0.25">
      <c r="A77" s="32">
        <f t="shared" si="1"/>
        <v>76</v>
      </c>
      <c r="B77" s="89"/>
    </row>
    <row r="78" spans="1:2" ht="35.25" x14ac:dyDescent="0.25">
      <c r="A78" s="32">
        <f t="shared" si="1"/>
        <v>77</v>
      </c>
      <c r="B78" s="89"/>
    </row>
    <row r="79" spans="1:2" ht="35.25" x14ac:dyDescent="0.25">
      <c r="A79" s="32">
        <f t="shared" si="1"/>
        <v>78</v>
      </c>
      <c r="B79" s="89"/>
    </row>
    <row r="80" spans="1:2" ht="35.25" x14ac:dyDescent="0.25">
      <c r="A80" s="32">
        <f t="shared" si="1"/>
        <v>79</v>
      </c>
      <c r="B80" s="89"/>
    </row>
    <row r="81" spans="1:2" ht="35.25" x14ac:dyDescent="0.25">
      <c r="A81" s="32">
        <f t="shared" si="1"/>
        <v>80</v>
      </c>
      <c r="B81" s="89"/>
    </row>
    <row r="82" spans="1:2" ht="35.25" x14ac:dyDescent="0.25">
      <c r="A82" s="32">
        <f t="shared" si="1"/>
        <v>81</v>
      </c>
      <c r="B82" s="89"/>
    </row>
    <row r="83" spans="1:2" ht="35.25" x14ac:dyDescent="0.25">
      <c r="A83" s="32">
        <f t="shared" si="1"/>
        <v>82</v>
      </c>
      <c r="B83" s="89"/>
    </row>
    <row r="84" spans="1:2" ht="35.25" x14ac:dyDescent="0.25">
      <c r="A84" s="32">
        <f t="shared" si="1"/>
        <v>83</v>
      </c>
      <c r="B84" s="89"/>
    </row>
    <row r="85" spans="1:2" ht="35.25" x14ac:dyDescent="0.25">
      <c r="A85" s="32">
        <f t="shared" si="1"/>
        <v>84</v>
      </c>
      <c r="B85" s="89"/>
    </row>
    <row r="86" spans="1:2" ht="35.25" x14ac:dyDescent="0.25">
      <c r="A86" s="32">
        <f t="shared" si="1"/>
        <v>85</v>
      </c>
      <c r="B86" s="89"/>
    </row>
    <row r="87" spans="1:2" ht="35.25" x14ac:dyDescent="0.25">
      <c r="A87" s="32">
        <f t="shared" si="1"/>
        <v>86</v>
      </c>
      <c r="B87" s="89"/>
    </row>
    <row r="88" spans="1:2" ht="35.25" x14ac:dyDescent="0.25">
      <c r="A88" s="32">
        <f t="shared" si="1"/>
        <v>87</v>
      </c>
      <c r="B88" s="89"/>
    </row>
    <row r="89" spans="1:2" ht="35.25" x14ac:dyDescent="0.25">
      <c r="A89" s="32">
        <f t="shared" si="1"/>
        <v>88</v>
      </c>
      <c r="B89" s="89"/>
    </row>
    <row r="90" spans="1:2" ht="35.25" x14ac:dyDescent="0.25">
      <c r="A90" s="32">
        <f t="shared" si="1"/>
        <v>89</v>
      </c>
      <c r="B90" s="89"/>
    </row>
    <row r="91" spans="1:2" ht="35.25" x14ac:dyDescent="0.25">
      <c r="A91" s="32">
        <f t="shared" si="1"/>
        <v>90</v>
      </c>
      <c r="B91" s="89"/>
    </row>
  </sheetData>
  <sheetProtection selectLockedCells="1"/>
  <conditionalFormatting sqref="A2:A91">
    <cfRule type="expression" dxfId="1869" priority="5">
      <formula>$B2=""</formula>
    </cfRule>
  </conditionalFormatting>
  <conditionalFormatting sqref="G1">
    <cfRule type="cellIs" dxfId="1868" priority="3" operator="equal">
      <formula>"DEPAUX Eddy"</formula>
    </cfRule>
  </conditionalFormatting>
  <hyperlinks>
    <hyperlink ref="E1" location="'Matrice Parties'!A1" display="Suivant" xr:uid="{E58C310E-70B6-494A-9B28-A91E80BF5F44}"/>
  </hyperlinks>
  <pageMargins left="0.31496062992125984" right="0.31496062992125984" top="0.35433070866141736" bottom="0.35433070866141736" header="0.31496062992125984" footer="0.31496062992125984"/>
  <pageSetup paperSize="9" scale="95" orientation="portrait" horizontalDpi="4294967293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9720A-0E89-4454-A26C-3A2A3BB29832}">
  <sheetPr codeName="Feuil71">
    <tabColor rgb="FF00B0F0"/>
  </sheetPr>
  <dimension ref="A1:H91"/>
  <sheetViews>
    <sheetView showGridLines="0" zoomScale="80" zoomScaleNormal="8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5703125" defaultRowHeight="15" x14ac:dyDescent="0.25"/>
  <cols>
    <col min="1" max="1" width="20.5703125" style="31" customWidth="1"/>
    <col min="2" max="2" width="77.5703125" style="31" customWidth="1"/>
    <col min="3" max="4" width="11.5703125" style="31"/>
    <col min="5" max="5" width="13.5703125" style="31" bestFit="1" customWidth="1"/>
    <col min="6" max="6" width="1.5703125" style="31" customWidth="1"/>
    <col min="7" max="7" width="13.42578125" style="31" bestFit="1" customWidth="1"/>
    <col min="8" max="8" width="38.5703125" style="31" hidden="1" customWidth="1"/>
    <col min="9" max="16384" width="11.5703125" style="31"/>
  </cols>
  <sheetData>
    <row r="1" spans="1:7" ht="46.35" customHeight="1" x14ac:dyDescent="0.25">
      <c r="A1" s="78" t="s">
        <v>175</v>
      </c>
      <c r="B1" s="78" t="s">
        <v>174</v>
      </c>
      <c r="E1" s="97" t="s">
        <v>171</v>
      </c>
      <c r="G1" s="187" t="str">
        <f>IFERROR(VLOOKUP("DEPAUW Eddy",'Tableau public'!R:R,1,FALSE),"OK")</f>
        <v>OK</v>
      </c>
    </row>
    <row r="2" spans="1:7" ht="35.25" x14ac:dyDescent="0.25">
      <c r="A2" s="32">
        <v>1</v>
      </c>
      <c r="B2" s="87" t="s">
        <v>376</v>
      </c>
    </row>
    <row r="3" spans="1:7" ht="35.25" x14ac:dyDescent="0.25">
      <c r="A3" s="32">
        <f>A2+1</f>
        <v>2</v>
      </c>
      <c r="B3" s="87" t="s">
        <v>344</v>
      </c>
    </row>
    <row r="4" spans="1:7" ht="35.25" x14ac:dyDescent="0.25">
      <c r="A4" s="32">
        <f t="shared" ref="A4:A67" si="0">A3+1</f>
        <v>3</v>
      </c>
      <c r="B4" s="87" t="s">
        <v>375</v>
      </c>
    </row>
    <row r="5" spans="1:7" ht="35.25" x14ac:dyDescent="0.25">
      <c r="A5" s="32">
        <f t="shared" si="0"/>
        <v>4</v>
      </c>
      <c r="B5" s="87" t="s">
        <v>301</v>
      </c>
    </row>
    <row r="6" spans="1:7" ht="35.25" x14ac:dyDescent="0.25">
      <c r="A6" s="32">
        <f t="shared" si="0"/>
        <v>5</v>
      </c>
      <c r="B6" s="87" t="s">
        <v>367</v>
      </c>
    </row>
    <row r="7" spans="1:7" ht="35.25" x14ac:dyDescent="0.25">
      <c r="A7" s="32">
        <f t="shared" si="0"/>
        <v>6</v>
      </c>
      <c r="B7" s="87" t="s">
        <v>358</v>
      </c>
    </row>
    <row r="8" spans="1:7" ht="35.25" x14ac:dyDescent="0.25">
      <c r="A8" s="32">
        <f t="shared" si="0"/>
        <v>7</v>
      </c>
      <c r="B8" s="87" t="s">
        <v>336</v>
      </c>
    </row>
    <row r="9" spans="1:7" ht="35.25" x14ac:dyDescent="0.25">
      <c r="A9" s="32">
        <f t="shared" si="0"/>
        <v>8</v>
      </c>
      <c r="B9" s="87" t="s">
        <v>324</v>
      </c>
    </row>
    <row r="10" spans="1:7" ht="35.25" x14ac:dyDescent="0.25">
      <c r="A10" s="32">
        <f t="shared" si="0"/>
        <v>9</v>
      </c>
      <c r="B10" s="88" t="s">
        <v>346</v>
      </c>
    </row>
    <row r="11" spans="1:7" ht="35.25" x14ac:dyDescent="0.25">
      <c r="A11" s="32">
        <f t="shared" si="0"/>
        <v>10</v>
      </c>
      <c r="B11" s="87" t="s">
        <v>326</v>
      </c>
    </row>
    <row r="12" spans="1:7" ht="35.25" x14ac:dyDescent="0.25">
      <c r="A12" s="32">
        <f t="shared" si="0"/>
        <v>11</v>
      </c>
      <c r="B12" s="87" t="s">
        <v>348</v>
      </c>
    </row>
    <row r="13" spans="1:7" ht="35.25" x14ac:dyDescent="0.25">
      <c r="A13" s="32">
        <f t="shared" si="0"/>
        <v>12</v>
      </c>
      <c r="B13" s="87" t="s">
        <v>340</v>
      </c>
    </row>
    <row r="14" spans="1:7" ht="35.25" x14ac:dyDescent="0.25">
      <c r="A14" s="32">
        <f t="shared" si="0"/>
        <v>13</v>
      </c>
      <c r="B14" s="88" t="s">
        <v>304</v>
      </c>
    </row>
    <row r="15" spans="1:7" ht="35.25" x14ac:dyDescent="0.25">
      <c r="A15" s="32">
        <f t="shared" si="0"/>
        <v>14</v>
      </c>
      <c r="B15" s="87" t="s">
        <v>314</v>
      </c>
    </row>
    <row r="16" spans="1:7" ht="35.25" x14ac:dyDescent="0.25">
      <c r="A16" s="32">
        <f t="shared" si="0"/>
        <v>15</v>
      </c>
      <c r="B16" s="87" t="s">
        <v>322</v>
      </c>
    </row>
    <row r="17" spans="1:2" ht="35.25" x14ac:dyDescent="0.25">
      <c r="A17" s="32">
        <f t="shared" si="0"/>
        <v>16</v>
      </c>
      <c r="B17" s="87" t="s">
        <v>379</v>
      </c>
    </row>
    <row r="18" spans="1:2" ht="35.25" x14ac:dyDescent="0.25">
      <c r="A18" s="32">
        <f t="shared" si="0"/>
        <v>17</v>
      </c>
      <c r="B18" s="87"/>
    </row>
    <row r="19" spans="1:2" ht="35.25" x14ac:dyDescent="0.25">
      <c r="A19" s="32">
        <f t="shared" si="0"/>
        <v>18</v>
      </c>
      <c r="B19" s="88"/>
    </row>
    <row r="20" spans="1:2" ht="35.25" x14ac:dyDescent="0.25">
      <c r="A20" s="32">
        <f t="shared" si="0"/>
        <v>19</v>
      </c>
      <c r="B20" s="88"/>
    </row>
    <row r="21" spans="1:2" ht="35.25" x14ac:dyDescent="0.25">
      <c r="A21" s="32">
        <f t="shared" si="0"/>
        <v>20</v>
      </c>
      <c r="B21" s="87"/>
    </row>
    <row r="22" spans="1:2" ht="35.25" x14ac:dyDescent="0.25">
      <c r="A22" s="32">
        <f t="shared" si="0"/>
        <v>21</v>
      </c>
      <c r="B22" s="87"/>
    </row>
    <row r="23" spans="1:2" ht="35.25" x14ac:dyDescent="0.25">
      <c r="A23" s="32">
        <f t="shared" si="0"/>
        <v>22</v>
      </c>
      <c r="B23" s="87"/>
    </row>
    <row r="24" spans="1:2" ht="35.25" x14ac:dyDescent="0.25">
      <c r="A24" s="32">
        <f t="shared" si="0"/>
        <v>23</v>
      </c>
      <c r="B24" s="87"/>
    </row>
    <row r="25" spans="1:2" ht="35.25" x14ac:dyDescent="0.25">
      <c r="A25" s="32">
        <f t="shared" si="0"/>
        <v>24</v>
      </c>
      <c r="B25" s="87"/>
    </row>
    <row r="26" spans="1:2" ht="35.25" x14ac:dyDescent="0.25">
      <c r="A26" s="32">
        <f t="shared" si="0"/>
        <v>25</v>
      </c>
      <c r="B26" s="87"/>
    </row>
    <row r="27" spans="1:2" ht="35.25" x14ac:dyDescent="0.25">
      <c r="A27" s="32">
        <f t="shared" si="0"/>
        <v>26</v>
      </c>
      <c r="B27" s="87"/>
    </row>
    <row r="28" spans="1:2" ht="35.25" x14ac:dyDescent="0.25">
      <c r="A28" s="32">
        <f t="shared" si="0"/>
        <v>27</v>
      </c>
      <c r="B28" s="87"/>
    </row>
    <row r="29" spans="1:2" ht="35.25" x14ac:dyDescent="0.25">
      <c r="A29" s="32">
        <f t="shared" si="0"/>
        <v>28</v>
      </c>
      <c r="B29" s="87"/>
    </row>
    <row r="30" spans="1:2" ht="35.25" x14ac:dyDescent="0.25">
      <c r="A30" s="32">
        <f t="shared" si="0"/>
        <v>29</v>
      </c>
      <c r="B30" s="87"/>
    </row>
    <row r="31" spans="1:2" ht="35.25" x14ac:dyDescent="0.25">
      <c r="A31" s="32">
        <f t="shared" si="0"/>
        <v>30</v>
      </c>
      <c r="B31" s="88"/>
    </row>
    <row r="32" spans="1:2" ht="35.25" x14ac:dyDescent="0.25">
      <c r="A32" s="32">
        <f t="shared" si="0"/>
        <v>31</v>
      </c>
      <c r="B32" s="87"/>
    </row>
    <row r="33" spans="1:2" ht="35.25" x14ac:dyDescent="0.25">
      <c r="A33" s="32">
        <f t="shared" si="0"/>
        <v>32</v>
      </c>
      <c r="B33" s="87"/>
    </row>
    <row r="34" spans="1:2" ht="35.25" x14ac:dyDescent="0.25">
      <c r="A34" s="32">
        <f t="shared" si="0"/>
        <v>33</v>
      </c>
      <c r="B34" s="87"/>
    </row>
    <row r="35" spans="1:2" ht="35.25" x14ac:dyDescent="0.25">
      <c r="A35" s="32">
        <f t="shared" si="0"/>
        <v>34</v>
      </c>
      <c r="B35" s="87"/>
    </row>
    <row r="36" spans="1:2" ht="35.25" x14ac:dyDescent="0.25">
      <c r="A36" s="32">
        <f t="shared" si="0"/>
        <v>35</v>
      </c>
      <c r="B36" s="87"/>
    </row>
    <row r="37" spans="1:2" ht="35.25" x14ac:dyDescent="0.25">
      <c r="A37" s="32">
        <f t="shared" si="0"/>
        <v>36</v>
      </c>
      <c r="B37" s="87"/>
    </row>
    <row r="38" spans="1:2" ht="35.25" x14ac:dyDescent="0.25">
      <c r="A38" s="32">
        <f t="shared" si="0"/>
        <v>37</v>
      </c>
      <c r="B38" s="87"/>
    </row>
    <row r="39" spans="1:2" ht="35.25" x14ac:dyDescent="0.25">
      <c r="A39" s="32">
        <f t="shared" si="0"/>
        <v>38</v>
      </c>
      <c r="B39" s="87"/>
    </row>
    <row r="40" spans="1:2" ht="35.25" x14ac:dyDescent="0.25">
      <c r="A40" s="32">
        <f t="shared" si="0"/>
        <v>39</v>
      </c>
      <c r="B40" s="88"/>
    </row>
    <row r="41" spans="1:2" ht="35.25" x14ac:dyDescent="0.25">
      <c r="A41" s="32">
        <f t="shared" si="0"/>
        <v>40</v>
      </c>
      <c r="B41" s="87"/>
    </row>
    <row r="42" spans="1:2" ht="35.25" x14ac:dyDescent="0.25">
      <c r="A42" s="32">
        <f t="shared" si="0"/>
        <v>41</v>
      </c>
      <c r="B42" s="87"/>
    </row>
    <row r="43" spans="1:2" ht="35.25" x14ac:dyDescent="0.25">
      <c r="A43" s="32">
        <f t="shared" si="0"/>
        <v>42</v>
      </c>
      <c r="B43" s="87"/>
    </row>
    <row r="44" spans="1:2" ht="35.25" x14ac:dyDescent="0.25">
      <c r="A44" s="32">
        <f t="shared" si="0"/>
        <v>43</v>
      </c>
      <c r="B44" s="87"/>
    </row>
    <row r="45" spans="1:2" ht="35.25" x14ac:dyDescent="0.25">
      <c r="A45" s="32">
        <f t="shared" si="0"/>
        <v>44</v>
      </c>
      <c r="B45" s="87"/>
    </row>
    <row r="46" spans="1:2" ht="35.25" x14ac:dyDescent="0.25">
      <c r="A46" s="32">
        <f t="shared" si="0"/>
        <v>45</v>
      </c>
      <c r="B46" s="87"/>
    </row>
    <row r="47" spans="1:2" ht="35.25" x14ac:dyDescent="0.25">
      <c r="A47" s="32">
        <f t="shared" si="0"/>
        <v>46</v>
      </c>
      <c r="B47" s="87"/>
    </row>
    <row r="48" spans="1:2" ht="35.25" x14ac:dyDescent="0.25">
      <c r="A48" s="32">
        <f t="shared" si="0"/>
        <v>47</v>
      </c>
      <c r="B48" s="87"/>
    </row>
    <row r="49" spans="1:2" ht="35.25" x14ac:dyDescent="0.25">
      <c r="A49" s="32">
        <f t="shared" si="0"/>
        <v>48</v>
      </c>
      <c r="B49" s="87"/>
    </row>
    <row r="50" spans="1:2" ht="35.25" x14ac:dyDescent="0.25">
      <c r="A50" s="32">
        <f t="shared" si="0"/>
        <v>49</v>
      </c>
      <c r="B50" s="87"/>
    </row>
    <row r="51" spans="1:2" ht="35.25" x14ac:dyDescent="0.25">
      <c r="A51" s="32">
        <f t="shared" si="0"/>
        <v>50</v>
      </c>
      <c r="B51" s="87"/>
    </row>
    <row r="52" spans="1:2" ht="35.25" x14ac:dyDescent="0.25">
      <c r="A52" s="32">
        <f t="shared" si="0"/>
        <v>51</v>
      </c>
      <c r="B52" s="87"/>
    </row>
    <row r="53" spans="1:2" ht="35.25" x14ac:dyDescent="0.25">
      <c r="A53" s="32">
        <f t="shared" si="0"/>
        <v>52</v>
      </c>
      <c r="B53" s="89"/>
    </row>
    <row r="54" spans="1:2" ht="35.25" x14ac:dyDescent="0.25">
      <c r="A54" s="32">
        <f t="shared" si="0"/>
        <v>53</v>
      </c>
      <c r="B54" s="89"/>
    </row>
    <row r="55" spans="1:2" ht="35.25" x14ac:dyDescent="0.25">
      <c r="A55" s="32">
        <f t="shared" si="0"/>
        <v>54</v>
      </c>
      <c r="B55" s="89"/>
    </row>
    <row r="56" spans="1:2" ht="35.25" x14ac:dyDescent="0.25">
      <c r="A56" s="32">
        <f t="shared" si="0"/>
        <v>55</v>
      </c>
      <c r="B56" s="89"/>
    </row>
    <row r="57" spans="1:2" ht="35.25" x14ac:dyDescent="0.25">
      <c r="A57" s="32">
        <f t="shared" si="0"/>
        <v>56</v>
      </c>
      <c r="B57" s="89"/>
    </row>
    <row r="58" spans="1:2" ht="35.25" x14ac:dyDescent="0.25">
      <c r="A58" s="32">
        <f t="shared" si="0"/>
        <v>57</v>
      </c>
      <c r="B58" s="89"/>
    </row>
    <row r="59" spans="1:2" ht="35.25" x14ac:dyDescent="0.25">
      <c r="A59" s="32">
        <f t="shared" si="0"/>
        <v>58</v>
      </c>
      <c r="B59" s="89"/>
    </row>
    <row r="60" spans="1:2" ht="35.25" x14ac:dyDescent="0.25">
      <c r="A60" s="32">
        <f t="shared" si="0"/>
        <v>59</v>
      </c>
      <c r="B60" s="89"/>
    </row>
    <row r="61" spans="1:2" ht="35.25" x14ac:dyDescent="0.25">
      <c r="A61" s="32">
        <f t="shared" si="0"/>
        <v>60</v>
      </c>
      <c r="B61" s="89"/>
    </row>
    <row r="62" spans="1:2" ht="35.25" x14ac:dyDescent="0.25">
      <c r="A62" s="32">
        <f t="shared" si="0"/>
        <v>61</v>
      </c>
      <c r="B62" s="89"/>
    </row>
    <row r="63" spans="1:2" ht="35.25" x14ac:dyDescent="0.25">
      <c r="A63" s="32">
        <f t="shared" si="0"/>
        <v>62</v>
      </c>
      <c r="B63" s="89"/>
    </row>
    <row r="64" spans="1:2" ht="35.25" x14ac:dyDescent="0.25">
      <c r="A64" s="32">
        <f t="shared" si="0"/>
        <v>63</v>
      </c>
      <c r="B64" s="89"/>
    </row>
    <row r="65" spans="1:2" ht="35.25" x14ac:dyDescent="0.25">
      <c r="A65" s="32">
        <f t="shared" si="0"/>
        <v>64</v>
      </c>
      <c r="B65" s="89"/>
    </row>
    <row r="66" spans="1:2" ht="35.25" x14ac:dyDescent="0.25">
      <c r="A66" s="32">
        <f t="shared" si="0"/>
        <v>65</v>
      </c>
      <c r="B66" s="89"/>
    </row>
    <row r="67" spans="1:2" ht="35.25" x14ac:dyDescent="0.25">
      <c r="A67" s="32">
        <f t="shared" si="0"/>
        <v>66</v>
      </c>
      <c r="B67" s="89"/>
    </row>
    <row r="68" spans="1:2" ht="35.25" x14ac:dyDescent="0.25">
      <c r="A68" s="32">
        <f t="shared" ref="A68:A91" si="1">A67+1</f>
        <v>67</v>
      </c>
      <c r="B68" s="89"/>
    </row>
    <row r="69" spans="1:2" ht="35.25" x14ac:dyDescent="0.25">
      <c r="A69" s="32">
        <f t="shared" si="1"/>
        <v>68</v>
      </c>
      <c r="B69" s="89"/>
    </row>
    <row r="70" spans="1:2" ht="35.25" x14ac:dyDescent="0.25">
      <c r="A70" s="32">
        <f t="shared" si="1"/>
        <v>69</v>
      </c>
      <c r="B70" s="89"/>
    </row>
    <row r="71" spans="1:2" ht="35.25" x14ac:dyDescent="0.25">
      <c r="A71" s="32">
        <f t="shared" si="1"/>
        <v>70</v>
      </c>
      <c r="B71" s="89"/>
    </row>
    <row r="72" spans="1:2" ht="35.25" x14ac:dyDescent="0.25">
      <c r="A72" s="32">
        <f t="shared" si="1"/>
        <v>71</v>
      </c>
      <c r="B72" s="89"/>
    </row>
    <row r="73" spans="1:2" ht="35.25" x14ac:dyDescent="0.25">
      <c r="A73" s="32">
        <f t="shared" si="1"/>
        <v>72</v>
      </c>
      <c r="B73" s="89"/>
    </row>
    <row r="74" spans="1:2" ht="35.25" x14ac:dyDescent="0.25">
      <c r="A74" s="32">
        <f t="shared" si="1"/>
        <v>73</v>
      </c>
      <c r="B74" s="89"/>
    </row>
    <row r="75" spans="1:2" ht="35.25" x14ac:dyDescent="0.25">
      <c r="A75" s="32">
        <f t="shared" si="1"/>
        <v>74</v>
      </c>
      <c r="B75" s="89"/>
    </row>
    <row r="76" spans="1:2" ht="35.25" x14ac:dyDescent="0.25">
      <c r="A76" s="32">
        <f t="shared" si="1"/>
        <v>75</v>
      </c>
      <c r="B76" s="89"/>
    </row>
    <row r="77" spans="1:2" ht="35.25" x14ac:dyDescent="0.25">
      <c r="A77" s="32">
        <f t="shared" si="1"/>
        <v>76</v>
      </c>
      <c r="B77" s="89"/>
    </row>
    <row r="78" spans="1:2" ht="35.25" x14ac:dyDescent="0.25">
      <c r="A78" s="32">
        <f t="shared" si="1"/>
        <v>77</v>
      </c>
      <c r="B78" s="89"/>
    </row>
    <row r="79" spans="1:2" ht="35.25" x14ac:dyDescent="0.25">
      <c r="A79" s="32">
        <f t="shared" si="1"/>
        <v>78</v>
      </c>
      <c r="B79" s="89"/>
    </row>
    <row r="80" spans="1:2" ht="35.25" x14ac:dyDescent="0.25">
      <c r="A80" s="32">
        <f t="shared" si="1"/>
        <v>79</v>
      </c>
      <c r="B80" s="89"/>
    </row>
    <row r="81" spans="1:2" ht="35.25" x14ac:dyDescent="0.25">
      <c r="A81" s="32">
        <f t="shared" si="1"/>
        <v>80</v>
      </c>
      <c r="B81" s="89"/>
    </row>
    <row r="82" spans="1:2" ht="35.25" x14ac:dyDescent="0.25">
      <c r="A82" s="32">
        <f t="shared" si="1"/>
        <v>81</v>
      </c>
      <c r="B82" s="89"/>
    </row>
    <row r="83" spans="1:2" ht="35.25" x14ac:dyDescent="0.25">
      <c r="A83" s="32">
        <f t="shared" si="1"/>
        <v>82</v>
      </c>
      <c r="B83" s="89"/>
    </row>
    <row r="84" spans="1:2" ht="35.25" x14ac:dyDescent="0.25">
      <c r="A84" s="32">
        <f t="shared" si="1"/>
        <v>83</v>
      </c>
      <c r="B84" s="89"/>
    </row>
    <row r="85" spans="1:2" ht="35.25" x14ac:dyDescent="0.25">
      <c r="A85" s="32">
        <f t="shared" si="1"/>
        <v>84</v>
      </c>
      <c r="B85" s="89"/>
    </row>
    <row r="86" spans="1:2" ht="35.25" x14ac:dyDescent="0.25">
      <c r="A86" s="32">
        <f t="shared" si="1"/>
        <v>85</v>
      </c>
      <c r="B86" s="89"/>
    </row>
    <row r="87" spans="1:2" ht="35.25" x14ac:dyDescent="0.25">
      <c r="A87" s="32">
        <f t="shared" si="1"/>
        <v>86</v>
      </c>
      <c r="B87" s="89"/>
    </row>
    <row r="88" spans="1:2" ht="35.25" x14ac:dyDescent="0.25">
      <c r="A88" s="32">
        <f t="shared" si="1"/>
        <v>87</v>
      </c>
      <c r="B88" s="89"/>
    </row>
    <row r="89" spans="1:2" ht="35.25" x14ac:dyDescent="0.25">
      <c r="A89" s="32">
        <f t="shared" si="1"/>
        <v>88</v>
      </c>
      <c r="B89" s="89"/>
    </row>
    <row r="90" spans="1:2" ht="35.25" x14ac:dyDescent="0.25">
      <c r="A90" s="32">
        <f t="shared" si="1"/>
        <v>89</v>
      </c>
      <c r="B90" s="89"/>
    </row>
    <row r="91" spans="1:2" ht="35.25" x14ac:dyDescent="0.25">
      <c r="A91" s="32">
        <f t="shared" si="1"/>
        <v>90</v>
      </c>
      <c r="B91" s="89"/>
    </row>
  </sheetData>
  <sheetProtection selectLockedCells="1"/>
  <conditionalFormatting sqref="A2:A91">
    <cfRule type="expression" dxfId="1867" priority="2">
      <formula>$B2=""</formula>
    </cfRule>
  </conditionalFormatting>
  <conditionalFormatting sqref="G1">
    <cfRule type="cellIs" dxfId="1866" priority="1" operator="equal">
      <formula>"DEPAUX Eddy"</formula>
    </cfRule>
  </conditionalFormatting>
  <hyperlinks>
    <hyperlink ref="E1" location="'Matrice Parties'!A1" display="Suivant" xr:uid="{0E8ADD14-7E76-438E-8D79-CFAC2A0D1521}"/>
  </hyperlinks>
  <pageMargins left="0.31496062992125984" right="0.31496062992125984" top="0.35433070866141736" bottom="0.35433070866141736" header="0.31496062992125984" footer="0.31496062992125984"/>
  <pageSetup paperSize="9" scale="95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8F38-C637-4A2B-BB24-BA39EC037FC8}">
  <sheetPr codeName="Feuil72">
    <tabColor rgb="FF00B0F0"/>
  </sheetPr>
  <dimension ref="A1:H91"/>
  <sheetViews>
    <sheetView showGridLines="0" zoomScale="80" zoomScaleNormal="8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5703125" defaultRowHeight="15" x14ac:dyDescent="0.25"/>
  <cols>
    <col min="1" max="1" width="20.5703125" style="31" customWidth="1"/>
    <col min="2" max="2" width="77.5703125" style="31" customWidth="1"/>
    <col min="3" max="4" width="11.5703125" style="31"/>
    <col min="5" max="5" width="13.5703125" style="31" bestFit="1" customWidth="1"/>
    <col min="6" max="6" width="1.5703125" style="31" customWidth="1"/>
    <col min="7" max="7" width="13.42578125" style="31" bestFit="1" customWidth="1"/>
    <col min="8" max="8" width="38.5703125" style="31" hidden="1" customWidth="1"/>
    <col min="9" max="16384" width="11.5703125" style="31"/>
  </cols>
  <sheetData>
    <row r="1" spans="1:7" ht="46.35" customHeight="1" x14ac:dyDescent="0.25">
      <c r="A1" s="78" t="s">
        <v>175</v>
      </c>
      <c r="B1" s="78" t="s">
        <v>174</v>
      </c>
      <c r="E1" s="97" t="s">
        <v>171</v>
      </c>
      <c r="G1" s="187" t="str">
        <f>IFERROR(VLOOKUP("DEPAUW Eddy",'Tableau public'!R:R,1,FALSE),"OK")</f>
        <v>OK</v>
      </c>
    </row>
    <row r="2" spans="1:7" ht="35.25" x14ac:dyDescent="0.25">
      <c r="A2" s="32">
        <v>1</v>
      </c>
      <c r="B2" s="87" t="s">
        <v>376</v>
      </c>
    </row>
    <row r="3" spans="1:7" ht="35.25" x14ac:dyDescent="0.25">
      <c r="A3" s="32">
        <f>A2+1</f>
        <v>2</v>
      </c>
      <c r="B3" s="87" t="s">
        <v>344</v>
      </c>
    </row>
    <row r="4" spans="1:7" ht="35.25" x14ac:dyDescent="0.25">
      <c r="A4" s="32">
        <f t="shared" ref="A4:A67" si="0">A3+1</f>
        <v>3</v>
      </c>
      <c r="B4" s="87" t="s">
        <v>375</v>
      </c>
    </row>
    <row r="5" spans="1:7" ht="35.25" x14ac:dyDescent="0.25">
      <c r="A5" s="32">
        <f t="shared" si="0"/>
        <v>4</v>
      </c>
      <c r="B5" s="87" t="s">
        <v>301</v>
      </c>
    </row>
    <row r="6" spans="1:7" ht="35.25" x14ac:dyDescent="0.25">
      <c r="A6" s="32">
        <f t="shared" si="0"/>
        <v>5</v>
      </c>
      <c r="B6" s="87" t="s">
        <v>367</v>
      </c>
    </row>
    <row r="7" spans="1:7" ht="35.25" x14ac:dyDescent="0.25">
      <c r="A7" s="32">
        <f t="shared" si="0"/>
        <v>6</v>
      </c>
      <c r="B7" s="87" t="s">
        <v>358</v>
      </c>
    </row>
    <row r="8" spans="1:7" ht="35.25" x14ac:dyDescent="0.25">
      <c r="A8" s="32">
        <f t="shared" si="0"/>
        <v>7</v>
      </c>
      <c r="B8" s="87" t="s">
        <v>336</v>
      </c>
    </row>
    <row r="9" spans="1:7" ht="35.25" x14ac:dyDescent="0.25">
      <c r="A9" s="32">
        <f t="shared" si="0"/>
        <v>8</v>
      </c>
      <c r="B9" s="87" t="s">
        <v>324</v>
      </c>
    </row>
    <row r="10" spans="1:7" ht="35.25" x14ac:dyDescent="0.25">
      <c r="A10" s="32">
        <f t="shared" si="0"/>
        <v>9</v>
      </c>
      <c r="B10" s="88" t="s">
        <v>346</v>
      </c>
    </row>
    <row r="11" spans="1:7" ht="35.25" x14ac:dyDescent="0.25">
      <c r="A11" s="32">
        <f t="shared" si="0"/>
        <v>10</v>
      </c>
      <c r="B11" s="87" t="s">
        <v>326</v>
      </c>
    </row>
    <row r="12" spans="1:7" ht="35.25" x14ac:dyDescent="0.25">
      <c r="A12" s="32">
        <f t="shared" si="0"/>
        <v>11</v>
      </c>
      <c r="B12" s="87" t="s">
        <v>348</v>
      </c>
    </row>
    <row r="13" spans="1:7" ht="35.25" x14ac:dyDescent="0.25">
      <c r="A13" s="32">
        <f t="shared" si="0"/>
        <v>12</v>
      </c>
      <c r="B13" s="87" t="s">
        <v>340</v>
      </c>
    </row>
    <row r="14" spans="1:7" ht="35.25" x14ac:dyDescent="0.25">
      <c r="A14" s="32">
        <f t="shared" si="0"/>
        <v>13</v>
      </c>
      <c r="B14" s="88" t="s">
        <v>304</v>
      </c>
    </row>
    <row r="15" spans="1:7" ht="35.25" x14ac:dyDescent="0.25">
      <c r="A15" s="32">
        <f t="shared" si="0"/>
        <v>14</v>
      </c>
      <c r="B15" s="87" t="s">
        <v>314</v>
      </c>
    </row>
    <row r="16" spans="1:7" ht="35.25" x14ac:dyDescent="0.25">
      <c r="A16" s="32">
        <f t="shared" si="0"/>
        <v>15</v>
      </c>
      <c r="B16" s="87" t="s">
        <v>322</v>
      </c>
    </row>
    <row r="17" spans="1:2" ht="35.25" x14ac:dyDescent="0.25">
      <c r="A17" s="32">
        <f t="shared" si="0"/>
        <v>16</v>
      </c>
      <c r="B17" s="87" t="s">
        <v>379</v>
      </c>
    </row>
    <row r="18" spans="1:2" ht="35.25" x14ac:dyDescent="0.25">
      <c r="A18" s="32">
        <f t="shared" si="0"/>
        <v>17</v>
      </c>
      <c r="B18" s="87"/>
    </row>
    <row r="19" spans="1:2" ht="35.25" x14ac:dyDescent="0.25">
      <c r="A19" s="32">
        <f t="shared" si="0"/>
        <v>18</v>
      </c>
      <c r="B19" s="88"/>
    </row>
    <row r="20" spans="1:2" ht="35.25" x14ac:dyDescent="0.25">
      <c r="A20" s="32">
        <f t="shared" si="0"/>
        <v>19</v>
      </c>
      <c r="B20" s="88"/>
    </row>
    <row r="21" spans="1:2" ht="35.25" x14ac:dyDescent="0.25">
      <c r="A21" s="32">
        <f t="shared" si="0"/>
        <v>20</v>
      </c>
      <c r="B21" s="87"/>
    </row>
    <row r="22" spans="1:2" ht="35.25" x14ac:dyDescent="0.25">
      <c r="A22" s="32">
        <f t="shared" si="0"/>
        <v>21</v>
      </c>
      <c r="B22" s="87"/>
    </row>
    <row r="23" spans="1:2" ht="35.25" x14ac:dyDescent="0.25">
      <c r="A23" s="32">
        <f t="shared" si="0"/>
        <v>22</v>
      </c>
      <c r="B23" s="87"/>
    </row>
    <row r="24" spans="1:2" ht="35.25" x14ac:dyDescent="0.25">
      <c r="A24" s="32">
        <f t="shared" si="0"/>
        <v>23</v>
      </c>
      <c r="B24" s="87"/>
    </row>
    <row r="25" spans="1:2" ht="35.25" x14ac:dyDescent="0.25">
      <c r="A25" s="32">
        <f t="shared" si="0"/>
        <v>24</v>
      </c>
      <c r="B25" s="87"/>
    </row>
    <row r="26" spans="1:2" ht="35.25" x14ac:dyDescent="0.25">
      <c r="A26" s="32">
        <f t="shared" si="0"/>
        <v>25</v>
      </c>
      <c r="B26" s="87"/>
    </row>
    <row r="27" spans="1:2" ht="35.25" x14ac:dyDescent="0.25">
      <c r="A27" s="32">
        <f t="shared" si="0"/>
        <v>26</v>
      </c>
      <c r="B27" s="87"/>
    </row>
    <row r="28" spans="1:2" ht="35.25" x14ac:dyDescent="0.25">
      <c r="A28" s="32">
        <f t="shared" si="0"/>
        <v>27</v>
      </c>
      <c r="B28" s="87"/>
    </row>
    <row r="29" spans="1:2" ht="35.25" x14ac:dyDescent="0.25">
      <c r="A29" s="32">
        <f t="shared" si="0"/>
        <v>28</v>
      </c>
      <c r="B29" s="87"/>
    </row>
    <row r="30" spans="1:2" ht="35.25" x14ac:dyDescent="0.25">
      <c r="A30" s="32">
        <f t="shared" si="0"/>
        <v>29</v>
      </c>
      <c r="B30" s="87"/>
    </row>
    <row r="31" spans="1:2" ht="35.25" x14ac:dyDescent="0.25">
      <c r="A31" s="32">
        <f t="shared" si="0"/>
        <v>30</v>
      </c>
      <c r="B31" s="88"/>
    </row>
    <row r="32" spans="1:2" ht="35.25" x14ac:dyDescent="0.25">
      <c r="A32" s="32">
        <f t="shared" si="0"/>
        <v>31</v>
      </c>
      <c r="B32" s="87"/>
    </row>
    <row r="33" spans="1:2" ht="35.25" x14ac:dyDescent="0.25">
      <c r="A33" s="32">
        <f t="shared" si="0"/>
        <v>32</v>
      </c>
      <c r="B33" s="87"/>
    </row>
    <row r="34" spans="1:2" ht="35.25" x14ac:dyDescent="0.25">
      <c r="A34" s="32">
        <f t="shared" si="0"/>
        <v>33</v>
      </c>
      <c r="B34" s="87"/>
    </row>
    <row r="35" spans="1:2" ht="35.25" x14ac:dyDescent="0.25">
      <c r="A35" s="32">
        <f t="shared" si="0"/>
        <v>34</v>
      </c>
      <c r="B35" s="87"/>
    </row>
    <row r="36" spans="1:2" ht="35.25" x14ac:dyDescent="0.25">
      <c r="A36" s="32">
        <f t="shared" si="0"/>
        <v>35</v>
      </c>
      <c r="B36" s="87"/>
    </row>
    <row r="37" spans="1:2" ht="35.25" x14ac:dyDescent="0.25">
      <c r="A37" s="32">
        <f t="shared" si="0"/>
        <v>36</v>
      </c>
      <c r="B37" s="87"/>
    </row>
    <row r="38" spans="1:2" ht="35.25" x14ac:dyDescent="0.25">
      <c r="A38" s="32">
        <f t="shared" si="0"/>
        <v>37</v>
      </c>
      <c r="B38" s="87"/>
    </row>
    <row r="39" spans="1:2" ht="35.25" x14ac:dyDescent="0.25">
      <c r="A39" s="32">
        <f t="shared" si="0"/>
        <v>38</v>
      </c>
      <c r="B39" s="87"/>
    </row>
    <row r="40" spans="1:2" ht="35.25" x14ac:dyDescent="0.25">
      <c r="A40" s="32">
        <f t="shared" si="0"/>
        <v>39</v>
      </c>
      <c r="B40" s="88"/>
    </row>
    <row r="41" spans="1:2" ht="35.25" x14ac:dyDescent="0.25">
      <c r="A41" s="32">
        <f t="shared" si="0"/>
        <v>40</v>
      </c>
      <c r="B41" s="87"/>
    </row>
    <row r="42" spans="1:2" ht="35.25" x14ac:dyDescent="0.25">
      <c r="A42" s="32">
        <f t="shared" si="0"/>
        <v>41</v>
      </c>
      <c r="B42" s="87"/>
    </row>
    <row r="43" spans="1:2" ht="35.25" x14ac:dyDescent="0.25">
      <c r="A43" s="32">
        <f t="shared" si="0"/>
        <v>42</v>
      </c>
      <c r="B43" s="87"/>
    </row>
    <row r="44" spans="1:2" ht="35.25" x14ac:dyDescent="0.25">
      <c r="A44" s="32">
        <f t="shared" si="0"/>
        <v>43</v>
      </c>
      <c r="B44" s="87"/>
    </row>
    <row r="45" spans="1:2" ht="35.25" x14ac:dyDescent="0.25">
      <c r="A45" s="32">
        <f t="shared" si="0"/>
        <v>44</v>
      </c>
      <c r="B45" s="87"/>
    </row>
    <row r="46" spans="1:2" ht="35.25" x14ac:dyDescent="0.25">
      <c r="A46" s="32">
        <f t="shared" si="0"/>
        <v>45</v>
      </c>
      <c r="B46" s="87"/>
    </row>
    <row r="47" spans="1:2" ht="35.25" x14ac:dyDescent="0.25">
      <c r="A47" s="32">
        <f t="shared" si="0"/>
        <v>46</v>
      </c>
      <c r="B47" s="87"/>
    </row>
    <row r="48" spans="1:2" ht="35.25" x14ac:dyDescent="0.25">
      <c r="A48" s="32">
        <f t="shared" si="0"/>
        <v>47</v>
      </c>
      <c r="B48" s="87"/>
    </row>
    <row r="49" spans="1:2" ht="35.25" x14ac:dyDescent="0.25">
      <c r="A49" s="32">
        <f t="shared" si="0"/>
        <v>48</v>
      </c>
      <c r="B49" s="87"/>
    </row>
    <row r="50" spans="1:2" ht="35.25" x14ac:dyDescent="0.25">
      <c r="A50" s="32">
        <f t="shared" si="0"/>
        <v>49</v>
      </c>
      <c r="B50" s="87"/>
    </row>
    <row r="51" spans="1:2" ht="35.25" x14ac:dyDescent="0.25">
      <c r="A51" s="32">
        <f t="shared" si="0"/>
        <v>50</v>
      </c>
      <c r="B51" s="87"/>
    </row>
    <row r="52" spans="1:2" ht="35.25" x14ac:dyDescent="0.25">
      <c r="A52" s="32">
        <f t="shared" si="0"/>
        <v>51</v>
      </c>
      <c r="B52" s="87"/>
    </row>
    <row r="53" spans="1:2" ht="35.25" x14ac:dyDescent="0.25">
      <c r="A53" s="32">
        <f t="shared" si="0"/>
        <v>52</v>
      </c>
      <c r="B53" s="89"/>
    </row>
    <row r="54" spans="1:2" ht="35.25" x14ac:dyDescent="0.25">
      <c r="A54" s="32">
        <f t="shared" si="0"/>
        <v>53</v>
      </c>
      <c r="B54" s="89"/>
    </row>
    <row r="55" spans="1:2" ht="35.25" x14ac:dyDescent="0.25">
      <c r="A55" s="32">
        <f t="shared" si="0"/>
        <v>54</v>
      </c>
      <c r="B55" s="89"/>
    </row>
    <row r="56" spans="1:2" ht="35.25" x14ac:dyDescent="0.25">
      <c r="A56" s="32">
        <f t="shared" si="0"/>
        <v>55</v>
      </c>
      <c r="B56" s="89"/>
    </row>
    <row r="57" spans="1:2" ht="35.25" x14ac:dyDescent="0.25">
      <c r="A57" s="32">
        <f t="shared" si="0"/>
        <v>56</v>
      </c>
      <c r="B57" s="89"/>
    </row>
    <row r="58" spans="1:2" ht="35.25" x14ac:dyDescent="0.25">
      <c r="A58" s="32">
        <f t="shared" si="0"/>
        <v>57</v>
      </c>
      <c r="B58" s="89"/>
    </row>
    <row r="59" spans="1:2" ht="35.25" x14ac:dyDescent="0.25">
      <c r="A59" s="32">
        <f t="shared" si="0"/>
        <v>58</v>
      </c>
      <c r="B59" s="89"/>
    </row>
    <row r="60" spans="1:2" ht="35.25" x14ac:dyDescent="0.25">
      <c r="A60" s="32">
        <f t="shared" si="0"/>
        <v>59</v>
      </c>
      <c r="B60" s="89"/>
    </row>
    <row r="61" spans="1:2" ht="35.25" x14ac:dyDescent="0.25">
      <c r="A61" s="32">
        <f t="shared" si="0"/>
        <v>60</v>
      </c>
      <c r="B61" s="89"/>
    </row>
    <row r="62" spans="1:2" ht="35.25" x14ac:dyDescent="0.25">
      <c r="A62" s="32">
        <f t="shared" si="0"/>
        <v>61</v>
      </c>
      <c r="B62" s="89"/>
    </row>
    <row r="63" spans="1:2" ht="35.25" x14ac:dyDescent="0.25">
      <c r="A63" s="32">
        <f t="shared" si="0"/>
        <v>62</v>
      </c>
      <c r="B63" s="89"/>
    </row>
    <row r="64" spans="1:2" ht="35.25" x14ac:dyDescent="0.25">
      <c r="A64" s="32">
        <f t="shared" si="0"/>
        <v>63</v>
      </c>
      <c r="B64" s="89"/>
    </row>
    <row r="65" spans="1:2" ht="35.25" x14ac:dyDescent="0.25">
      <c r="A65" s="32">
        <f t="shared" si="0"/>
        <v>64</v>
      </c>
      <c r="B65" s="89"/>
    </row>
    <row r="66" spans="1:2" ht="35.25" x14ac:dyDescent="0.25">
      <c r="A66" s="32">
        <f t="shared" si="0"/>
        <v>65</v>
      </c>
      <c r="B66" s="89"/>
    </row>
    <row r="67" spans="1:2" ht="35.25" x14ac:dyDescent="0.25">
      <c r="A67" s="32">
        <f t="shared" si="0"/>
        <v>66</v>
      </c>
      <c r="B67" s="89"/>
    </row>
    <row r="68" spans="1:2" ht="35.25" x14ac:dyDescent="0.25">
      <c r="A68" s="32">
        <f t="shared" ref="A68:A91" si="1">A67+1</f>
        <v>67</v>
      </c>
      <c r="B68" s="89"/>
    </row>
    <row r="69" spans="1:2" ht="35.25" x14ac:dyDescent="0.25">
      <c r="A69" s="32">
        <f t="shared" si="1"/>
        <v>68</v>
      </c>
      <c r="B69" s="89"/>
    </row>
    <row r="70" spans="1:2" ht="35.25" x14ac:dyDescent="0.25">
      <c r="A70" s="32">
        <f t="shared" si="1"/>
        <v>69</v>
      </c>
      <c r="B70" s="89"/>
    </row>
    <row r="71" spans="1:2" ht="35.25" x14ac:dyDescent="0.25">
      <c r="A71" s="32">
        <f t="shared" si="1"/>
        <v>70</v>
      </c>
      <c r="B71" s="89"/>
    </row>
    <row r="72" spans="1:2" ht="35.25" x14ac:dyDescent="0.25">
      <c r="A72" s="32">
        <f t="shared" si="1"/>
        <v>71</v>
      </c>
      <c r="B72" s="89"/>
    </row>
    <row r="73" spans="1:2" ht="35.25" x14ac:dyDescent="0.25">
      <c r="A73" s="32">
        <f t="shared" si="1"/>
        <v>72</v>
      </c>
      <c r="B73" s="89"/>
    </row>
    <row r="74" spans="1:2" ht="35.25" x14ac:dyDescent="0.25">
      <c r="A74" s="32">
        <f t="shared" si="1"/>
        <v>73</v>
      </c>
      <c r="B74" s="89"/>
    </row>
    <row r="75" spans="1:2" ht="35.25" x14ac:dyDescent="0.25">
      <c r="A75" s="32">
        <f t="shared" si="1"/>
        <v>74</v>
      </c>
      <c r="B75" s="89"/>
    </row>
    <row r="76" spans="1:2" ht="35.25" x14ac:dyDescent="0.25">
      <c r="A76" s="32">
        <f t="shared" si="1"/>
        <v>75</v>
      </c>
      <c r="B76" s="89"/>
    </row>
    <row r="77" spans="1:2" ht="35.25" x14ac:dyDescent="0.25">
      <c r="A77" s="32">
        <f t="shared" si="1"/>
        <v>76</v>
      </c>
      <c r="B77" s="89"/>
    </row>
    <row r="78" spans="1:2" ht="35.25" x14ac:dyDescent="0.25">
      <c r="A78" s="32">
        <f t="shared" si="1"/>
        <v>77</v>
      </c>
      <c r="B78" s="89"/>
    </row>
    <row r="79" spans="1:2" ht="35.25" x14ac:dyDescent="0.25">
      <c r="A79" s="32">
        <f t="shared" si="1"/>
        <v>78</v>
      </c>
      <c r="B79" s="89"/>
    </row>
    <row r="80" spans="1:2" ht="35.25" x14ac:dyDescent="0.25">
      <c r="A80" s="32">
        <f t="shared" si="1"/>
        <v>79</v>
      </c>
      <c r="B80" s="89"/>
    </row>
    <row r="81" spans="1:2" ht="35.25" x14ac:dyDescent="0.25">
      <c r="A81" s="32">
        <f t="shared" si="1"/>
        <v>80</v>
      </c>
      <c r="B81" s="89"/>
    </row>
    <row r="82" spans="1:2" ht="35.25" x14ac:dyDescent="0.25">
      <c r="A82" s="32">
        <f t="shared" si="1"/>
        <v>81</v>
      </c>
      <c r="B82" s="89"/>
    </row>
    <row r="83" spans="1:2" ht="35.25" x14ac:dyDescent="0.25">
      <c r="A83" s="32">
        <f t="shared" si="1"/>
        <v>82</v>
      </c>
      <c r="B83" s="89"/>
    </row>
    <row r="84" spans="1:2" ht="35.25" x14ac:dyDescent="0.25">
      <c r="A84" s="32">
        <f t="shared" si="1"/>
        <v>83</v>
      </c>
      <c r="B84" s="89"/>
    </row>
    <row r="85" spans="1:2" ht="35.25" x14ac:dyDescent="0.25">
      <c r="A85" s="32">
        <f t="shared" si="1"/>
        <v>84</v>
      </c>
      <c r="B85" s="89"/>
    </row>
    <row r="86" spans="1:2" ht="35.25" x14ac:dyDescent="0.25">
      <c r="A86" s="32">
        <f t="shared" si="1"/>
        <v>85</v>
      </c>
      <c r="B86" s="89"/>
    </row>
    <row r="87" spans="1:2" ht="35.25" x14ac:dyDescent="0.25">
      <c r="A87" s="32">
        <f t="shared" si="1"/>
        <v>86</v>
      </c>
      <c r="B87" s="89"/>
    </row>
    <row r="88" spans="1:2" ht="35.25" x14ac:dyDescent="0.25">
      <c r="A88" s="32">
        <f t="shared" si="1"/>
        <v>87</v>
      </c>
      <c r="B88" s="89"/>
    </row>
    <row r="89" spans="1:2" ht="35.25" x14ac:dyDescent="0.25">
      <c r="A89" s="32">
        <f t="shared" si="1"/>
        <v>88</v>
      </c>
      <c r="B89" s="89"/>
    </row>
    <row r="90" spans="1:2" ht="35.25" x14ac:dyDescent="0.25">
      <c r="A90" s="32">
        <f t="shared" si="1"/>
        <v>89</v>
      </c>
      <c r="B90" s="89"/>
    </row>
    <row r="91" spans="1:2" ht="35.25" x14ac:dyDescent="0.25">
      <c r="A91" s="32">
        <f t="shared" si="1"/>
        <v>90</v>
      </c>
      <c r="B91" s="89"/>
    </row>
  </sheetData>
  <sheetProtection selectLockedCells="1"/>
  <conditionalFormatting sqref="A2:A91">
    <cfRule type="expression" dxfId="1865" priority="2">
      <formula>$B2=""</formula>
    </cfRule>
  </conditionalFormatting>
  <conditionalFormatting sqref="G1">
    <cfRule type="cellIs" dxfId="1864" priority="1" operator="equal">
      <formula>"DEPAUX Eddy"</formula>
    </cfRule>
  </conditionalFormatting>
  <hyperlinks>
    <hyperlink ref="E1" location="'Matrice Parties'!A1" display="Suivant" xr:uid="{7F632F84-C6DF-4BF3-97E6-3DD7E03EE1B5}"/>
  </hyperlinks>
  <pageMargins left="0.31496062992125984" right="0.31496062992125984" top="0.35433070866141736" bottom="0.35433070866141736" header="0.31496062992125984" footer="0.31496062992125984"/>
  <pageSetup paperSize="9" scale="95"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125C7-4EF5-484B-BFF4-427B4A61F72E}">
  <sheetPr codeName="Feuil77">
    <tabColor rgb="FF00B0F0"/>
  </sheetPr>
  <dimension ref="A1:H91"/>
  <sheetViews>
    <sheetView showGridLines="0" zoomScale="80" zoomScaleNormal="8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5703125" defaultRowHeight="15" x14ac:dyDescent="0.25"/>
  <cols>
    <col min="1" max="1" width="20.5703125" style="31" customWidth="1"/>
    <col min="2" max="2" width="77.5703125" style="31" customWidth="1"/>
    <col min="3" max="4" width="11.5703125" style="31"/>
    <col min="5" max="5" width="13.5703125" style="31" bestFit="1" customWidth="1"/>
    <col min="6" max="6" width="1.5703125" style="31" customWidth="1"/>
    <col min="7" max="7" width="13.42578125" style="31" bestFit="1" customWidth="1"/>
    <col min="8" max="8" width="38.5703125" style="31" hidden="1" customWidth="1"/>
    <col min="9" max="16384" width="11.5703125" style="31"/>
  </cols>
  <sheetData>
    <row r="1" spans="1:7" ht="46.35" customHeight="1" x14ac:dyDescent="0.25">
      <c r="A1" s="78" t="s">
        <v>175</v>
      </c>
      <c r="B1" s="78" t="s">
        <v>174</v>
      </c>
      <c r="E1" s="97" t="s">
        <v>171</v>
      </c>
      <c r="G1" s="187" t="str">
        <f>IFERROR(VLOOKUP("DEPAUW Eddy",'Tableau public'!R:R,1,FALSE),"OK")</f>
        <v>OK</v>
      </c>
    </row>
    <row r="2" spans="1:7" ht="35.25" x14ac:dyDescent="0.25">
      <c r="A2" s="32">
        <v>1</v>
      </c>
      <c r="B2" s="87" t="s">
        <v>376</v>
      </c>
    </row>
    <row r="3" spans="1:7" ht="35.25" x14ac:dyDescent="0.25">
      <c r="A3" s="32">
        <f>A2+1</f>
        <v>2</v>
      </c>
      <c r="B3" s="87" t="s">
        <v>344</v>
      </c>
    </row>
    <row r="4" spans="1:7" ht="35.25" x14ac:dyDescent="0.25">
      <c r="A4" s="32">
        <f t="shared" ref="A4:A67" si="0">A3+1</f>
        <v>3</v>
      </c>
      <c r="B4" s="87" t="s">
        <v>375</v>
      </c>
    </row>
    <row r="5" spans="1:7" ht="35.25" x14ac:dyDescent="0.25">
      <c r="A5" s="32">
        <f t="shared" si="0"/>
        <v>4</v>
      </c>
      <c r="B5" s="87" t="s">
        <v>301</v>
      </c>
    </row>
    <row r="6" spans="1:7" ht="35.25" x14ac:dyDescent="0.25">
      <c r="A6" s="32">
        <f t="shared" si="0"/>
        <v>5</v>
      </c>
      <c r="B6" s="87" t="s">
        <v>367</v>
      </c>
    </row>
    <row r="7" spans="1:7" ht="35.25" x14ac:dyDescent="0.25">
      <c r="A7" s="32">
        <f t="shared" si="0"/>
        <v>6</v>
      </c>
      <c r="B7" s="87" t="s">
        <v>358</v>
      </c>
    </row>
    <row r="8" spans="1:7" ht="35.25" x14ac:dyDescent="0.25">
      <c r="A8" s="32">
        <f t="shared" si="0"/>
        <v>7</v>
      </c>
      <c r="B8" s="87" t="s">
        <v>336</v>
      </c>
    </row>
    <row r="9" spans="1:7" ht="35.25" x14ac:dyDescent="0.25">
      <c r="A9" s="32">
        <f t="shared" si="0"/>
        <v>8</v>
      </c>
      <c r="B9" s="87" t="s">
        <v>324</v>
      </c>
    </row>
    <row r="10" spans="1:7" ht="35.25" x14ac:dyDescent="0.25">
      <c r="A10" s="32">
        <f t="shared" si="0"/>
        <v>9</v>
      </c>
      <c r="B10" s="88" t="s">
        <v>346</v>
      </c>
    </row>
    <row r="11" spans="1:7" ht="35.25" x14ac:dyDescent="0.25">
      <c r="A11" s="32">
        <f t="shared" si="0"/>
        <v>10</v>
      </c>
      <c r="B11" s="87" t="s">
        <v>326</v>
      </c>
    </row>
    <row r="12" spans="1:7" ht="35.25" x14ac:dyDescent="0.25">
      <c r="A12" s="32">
        <f t="shared" si="0"/>
        <v>11</v>
      </c>
      <c r="B12" s="87" t="s">
        <v>348</v>
      </c>
    </row>
    <row r="13" spans="1:7" ht="35.25" x14ac:dyDescent="0.25">
      <c r="A13" s="32">
        <f t="shared" si="0"/>
        <v>12</v>
      </c>
      <c r="B13" s="87" t="s">
        <v>340</v>
      </c>
    </row>
    <row r="14" spans="1:7" ht="35.25" x14ac:dyDescent="0.25">
      <c r="A14" s="32">
        <f t="shared" si="0"/>
        <v>13</v>
      </c>
      <c r="B14" s="88" t="s">
        <v>304</v>
      </c>
    </row>
    <row r="15" spans="1:7" ht="35.25" x14ac:dyDescent="0.25">
      <c r="A15" s="32">
        <f t="shared" si="0"/>
        <v>14</v>
      </c>
      <c r="B15" s="87" t="s">
        <v>314</v>
      </c>
    </row>
    <row r="16" spans="1:7" ht="35.25" x14ac:dyDescent="0.25">
      <c r="A16" s="32">
        <f t="shared" si="0"/>
        <v>15</v>
      </c>
      <c r="B16" s="87" t="s">
        <v>322</v>
      </c>
    </row>
    <row r="17" spans="1:2" ht="35.25" x14ac:dyDescent="0.25">
      <c r="A17" s="32">
        <f t="shared" si="0"/>
        <v>16</v>
      </c>
      <c r="B17" s="87" t="s">
        <v>379</v>
      </c>
    </row>
    <row r="18" spans="1:2" ht="35.25" x14ac:dyDescent="0.25">
      <c r="A18" s="32">
        <f t="shared" si="0"/>
        <v>17</v>
      </c>
      <c r="B18" s="87"/>
    </row>
    <row r="19" spans="1:2" ht="35.25" x14ac:dyDescent="0.25">
      <c r="A19" s="32">
        <f t="shared" si="0"/>
        <v>18</v>
      </c>
      <c r="B19" s="88"/>
    </row>
    <row r="20" spans="1:2" ht="35.25" x14ac:dyDescent="0.25">
      <c r="A20" s="32">
        <f t="shared" si="0"/>
        <v>19</v>
      </c>
      <c r="B20" s="88"/>
    </row>
    <row r="21" spans="1:2" ht="35.25" x14ac:dyDescent="0.25">
      <c r="A21" s="32">
        <f t="shared" si="0"/>
        <v>20</v>
      </c>
      <c r="B21" s="87"/>
    </row>
    <row r="22" spans="1:2" ht="35.25" x14ac:dyDescent="0.25">
      <c r="A22" s="32">
        <f t="shared" si="0"/>
        <v>21</v>
      </c>
      <c r="B22" s="87"/>
    </row>
    <row r="23" spans="1:2" ht="35.25" x14ac:dyDescent="0.25">
      <c r="A23" s="32">
        <f t="shared" si="0"/>
        <v>22</v>
      </c>
      <c r="B23" s="87"/>
    </row>
    <row r="24" spans="1:2" ht="35.25" x14ac:dyDescent="0.25">
      <c r="A24" s="32">
        <f t="shared" si="0"/>
        <v>23</v>
      </c>
      <c r="B24" s="87"/>
    </row>
    <row r="25" spans="1:2" ht="35.25" x14ac:dyDescent="0.25">
      <c r="A25" s="32">
        <f t="shared" si="0"/>
        <v>24</v>
      </c>
      <c r="B25" s="87"/>
    </row>
    <row r="26" spans="1:2" ht="35.25" x14ac:dyDescent="0.25">
      <c r="A26" s="32">
        <f t="shared" si="0"/>
        <v>25</v>
      </c>
      <c r="B26" s="87"/>
    </row>
    <row r="27" spans="1:2" ht="35.25" x14ac:dyDescent="0.25">
      <c r="A27" s="32">
        <f t="shared" si="0"/>
        <v>26</v>
      </c>
      <c r="B27" s="87"/>
    </row>
    <row r="28" spans="1:2" ht="35.25" x14ac:dyDescent="0.25">
      <c r="A28" s="32">
        <f t="shared" si="0"/>
        <v>27</v>
      </c>
      <c r="B28" s="87"/>
    </row>
    <row r="29" spans="1:2" ht="35.25" x14ac:dyDescent="0.25">
      <c r="A29" s="32">
        <f t="shared" si="0"/>
        <v>28</v>
      </c>
      <c r="B29" s="87"/>
    </row>
    <row r="30" spans="1:2" ht="35.25" x14ac:dyDescent="0.25">
      <c r="A30" s="32">
        <f t="shared" si="0"/>
        <v>29</v>
      </c>
      <c r="B30" s="87"/>
    </row>
    <row r="31" spans="1:2" ht="35.25" x14ac:dyDescent="0.25">
      <c r="A31" s="32">
        <f t="shared" si="0"/>
        <v>30</v>
      </c>
      <c r="B31" s="88"/>
    </row>
    <row r="32" spans="1:2" ht="35.25" x14ac:dyDescent="0.25">
      <c r="A32" s="32">
        <f t="shared" si="0"/>
        <v>31</v>
      </c>
      <c r="B32" s="87"/>
    </row>
    <row r="33" spans="1:2" ht="35.25" x14ac:dyDescent="0.25">
      <c r="A33" s="32">
        <f t="shared" si="0"/>
        <v>32</v>
      </c>
      <c r="B33" s="87"/>
    </row>
    <row r="34" spans="1:2" ht="35.25" x14ac:dyDescent="0.25">
      <c r="A34" s="32">
        <f t="shared" si="0"/>
        <v>33</v>
      </c>
      <c r="B34" s="87"/>
    </row>
    <row r="35" spans="1:2" ht="35.25" x14ac:dyDescent="0.25">
      <c r="A35" s="32">
        <f t="shared" si="0"/>
        <v>34</v>
      </c>
      <c r="B35" s="87"/>
    </row>
    <row r="36" spans="1:2" ht="35.25" x14ac:dyDescent="0.25">
      <c r="A36" s="32">
        <f t="shared" si="0"/>
        <v>35</v>
      </c>
      <c r="B36" s="87"/>
    </row>
    <row r="37" spans="1:2" ht="35.25" x14ac:dyDescent="0.25">
      <c r="A37" s="32">
        <f t="shared" si="0"/>
        <v>36</v>
      </c>
      <c r="B37" s="87"/>
    </row>
    <row r="38" spans="1:2" ht="35.25" x14ac:dyDescent="0.25">
      <c r="A38" s="32">
        <f t="shared" si="0"/>
        <v>37</v>
      </c>
      <c r="B38" s="87"/>
    </row>
    <row r="39" spans="1:2" ht="35.25" x14ac:dyDescent="0.25">
      <c r="A39" s="32">
        <f t="shared" si="0"/>
        <v>38</v>
      </c>
      <c r="B39" s="87"/>
    </row>
    <row r="40" spans="1:2" ht="35.25" x14ac:dyDescent="0.25">
      <c r="A40" s="32">
        <f t="shared" si="0"/>
        <v>39</v>
      </c>
      <c r="B40" s="88"/>
    </row>
    <row r="41" spans="1:2" ht="35.25" x14ac:dyDescent="0.25">
      <c r="A41" s="32">
        <f t="shared" si="0"/>
        <v>40</v>
      </c>
      <c r="B41" s="87"/>
    </row>
    <row r="42" spans="1:2" ht="35.25" x14ac:dyDescent="0.25">
      <c r="A42" s="32">
        <f t="shared" si="0"/>
        <v>41</v>
      </c>
      <c r="B42" s="87"/>
    </row>
    <row r="43" spans="1:2" ht="35.25" x14ac:dyDescent="0.25">
      <c r="A43" s="32">
        <f t="shared" si="0"/>
        <v>42</v>
      </c>
      <c r="B43" s="87"/>
    </row>
    <row r="44" spans="1:2" ht="35.25" x14ac:dyDescent="0.25">
      <c r="A44" s="32">
        <f t="shared" si="0"/>
        <v>43</v>
      </c>
      <c r="B44" s="87"/>
    </row>
    <row r="45" spans="1:2" ht="35.25" x14ac:dyDescent="0.25">
      <c r="A45" s="32">
        <f t="shared" si="0"/>
        <v>44</v>
      </c>
      <c r="B45" s="87"/>
    </row>
    <row r="46" spans="1:2" ht="35.25" x14ac:dyDescent="0.25">
      <c r="A46" s="32">
        <f t="shared" si="0"/>
        <v>45</v>
      </c>
      <c r="B46" s="87"/>
    </row>
    <row r="47" spans="1:2" ht="35.25" x14ac:dyDescent="0.25">
      <c r="A47" s="32">
        <f t="shared" si="0"/>
        <v>46</v>
      </c>
      <c r="B47" s="87"/>
    </row>
    <row r="48" spans="1:2" ht="35.25" x14ac:dyDescent="0.25">
      <c r="A48" s="32">
        <f t="shared" si="0"/>
        <v>47</v>
      </c>
      <c r="B48" s="87"/>
    </row>
    <row r="49" spans="1:2" ht="35.25" x14ac:dyDescent="0.25">
      <c r="A49" s="32">
        <f t="shared" si="0"/>
        <v>48</v>
      </c>
      <c r="B49" s="87"/>
    </row>
    <row r="50" spans="1:2" ht="35.25" x14ac:dyDescent="0.25">
      <c r="A50" s="32">
        <f t="shared" si="0"/>
        <v>49</v>
      </c>
      <c r="B50" s="87"/>
    </row>
    <row r="51" spans="1:2" ht="35.25" x14ac:dyDescent="0.25">
      <c r="A51" s="32">
        <f t="shared" si="0"/>
        <v>50</v>
      </c>
      <c r="B51" s="87"/>
    </row>
    <row r="52" spans="1:2" ht="35.25" x14ac:dyDescent="0.25">
      <c r="A52" s="32">
        <f t="shared" si="0"/>
        <v>51</v>
      </c>
      <c r="B52" s="87"/>
    </row>
    <row r="53" spans="1:2" ht="35.25" x14ac:dyDescent="0.25">
      <c r="A53" s="32">
        <f t="shared" si="0"/>
        <v>52</v>
      </c>
      <c r="B53" s="89"/>
    </row>
    <row r="54" spans="1:2" ht="35.25" x14ac:dyDescent="0.25">
      <c r="A54" s="32">
        <f t="shared" si="0"/>
        <v>53</v>
      </c>
      <c r="B54" s="89"/>
    </row>
    <row r="55" spans="1:2" ht="35.25" x14ac:dyDescent="0.25">
      <c r="A55" s="32">
        <f t="shared" si="0"/>
        <v>54</v>
      </c>
      <c r="B55" s="89"/>
    </row>
    <row r="56" spans="1:2" ht="35.25" x14ac:dyDescent="0.25">
      <c r="A56" s="32">
        <f t="shared" si="0"/>
        <v>55</v>
      </c>
      <c r="B56" s="89"/>
    </row>
    <row r="57" spans="1:2" ht="35.25" x14ac:dyDescent="0.25">
      <c r="A57" s="32">
        <f t="shared" si="0"/>
        <v>56</v>
      </c>
      <c r="B57" s="89"/>
    </row>
    <row r="58" spans="1:2" ht="35.25" x14ac:dyDescent="0.25">
      <c r="A58" s="32">
        <f t="shared" si="0"/>
        <v>57</v>
      </c>
      <c r="B58" s="89"/>
    </row>
    <row r="59" spans="1:2" ht="35.25" x14ac:dyDescent="0.25">
      <c r="A59" s="32">
        <f t="shared" si="0"/>
        <v>58</v>
      </c>
      <c r="B59" s="89"/>
    </row>
    <row r="60" spans="1:2" ht="35.25" x14ac:dyDescent="0.25">
      <c r="A60" s="32">
        <f t="shared" si="0"/>
        <v>59</v>
      </c>
      <c r="B60" s="89"/>
    </row>
    <row r="61" spans="1:2" ht="35.25" x14ac:dyDescent="0.25">
      <c r="A61" s="32">
        <f t="shared" si="0"/>
        <v>60</v>
      </c>
      <c r="B61" s="89"/>
    </row>
    <row r="62" spans="1:2" ht="35.25" x14ac:dyDescent="0.25">
      <c r="A62" s="32">
        <f t="shared" si="0"/>
        <v>61</v>
      </c>
      <c r="B62" s="89"/>
    </row>
    <row r="63" spans="1:2" ht="35.25" x14ac:dyDescent="0.25">
      <c r="A63" s="32">
        <f t="shared" si="0"/>
        <v>62</v>
      </c>
      <c r="B63" s="89"/>
    </row>
    <row r="64" spans="1:2" ht="35.25" x14ac:dyDescent="0.25">
      <c r="A64" s="32">
        <f t="shared" si="0"/>
        <v>63</v>
      </c>
      <c r="B64" s="89"/>
    </row>
    <row r="65" spans="1:2" ht="35.25" x14ac:dyDescent="0.25">
      <c r="A65" s="32">
        <f t="shared" si="0"/>
        <v>64</v>
      </c>
      <c r="B65" s="89"/>
    </row>
    <row r="66" spans="1:2" ht="35.25" x14ac:dyDescent="0.25">
      <c r="A66" s="32">
        <f t="shared" si="0"/>
        <v>65</v>
      </c>
      <c r="B66" s="89"/>
    </row>
    <row r="67" spans="1:2" ht="35.25" x14ac:dyDescent="0.25">
      <c r="A67" s="32">
        <f t="shared" si="0"/>
        <v>66</v>
      </c>
      <c r="B67" s="89"/>
    </row>
    <row r="68" spans="1:2" ht="35.25" x14ac:dyDescent="0.25">
      <c r="A68" s="32">
        <f t="shared" ref="A68:A91" si="1">A67+1</f>
        <v>67</v>
      </c>
      <c r="B68" s="89"/>
    </row>
    <row r="69" spans="1:2" ht="35.25" x14ac:dyDescent="0.25">
      <c r="A69" s="32">
        <f t="shared" si="1"/>
        <v>68</v>
      </c>
      <c r="B69" s="89"/>
    </row>
    <row r="70" spans="1:2" ht="35.25" x14ac:dyDescent="0.25">
      <c r="A70" s="32">
        <f t="shared" si="1"/>
        <v>69</v>
      </c>
      <c r="B70" s="89"/>
    </row>
    <row r="71" spans="1:2" ht="35.25" x14ac:dyDescent="0.25">
      <c r="A71" s="32">
        <f t="shared" si="1"/>
        <v>70</v>
      </c>
      <c r="B71" s="89"/>
    </row>
    <row r="72" spans="1:2" ht="35.25" x14ac:dyDescent="0.25">
      <c r="A72" s="32">
        <f t="shared" si="1"/>
        <v>71</v>
      </c>
      <c r="B72" s="89"/>
    </row>
    <row r="73" spans="1:2" ht="35.25" x14ac:dyDescent="0.25">
      <c r="A73" s="32">
        <f t="shared" si="1"/>
        <v>72</v>
      </c>
      <c r="B73" s="89"/>
    </row>
    <row r="74" spans="1:2" ht="35.25" x14ac:dyDescent="0.25">
      <c r="A74" s="32">
        <f t="shared" si="1"/>
        <v>73</v>
      </c>
      <c r="B74" s="89"/>
    </row>
    <row r="75" spans="1:2" ht="35.25" x14ac:dyDescent="0.25">
      <c r="A75" s="32">
        <f t="shared" si="1"/>
        <v>74</v>
      </c>
      <c r="B75" s="89"/>
    </row>
    <row r="76" spans="1:2" ht="35.25" x14ac:dyDescent="0.25">
      <c r="A76" s="32">
        <f t="shared" si="1"/>
        <v>75</v>
      </c>
      <c r="B76" s="89"/>
    </row>
    <row r="77" spans="1:2" ht="35.25" x14ac:dyDescent="0.25">
      <c r="A77" s="32">
        <f t="shared" si="1"/>
        <v>76</v>
      </c>
      <c r="B77" s="89"/>
    </row>
    <row r="78" spans="1:2" ht="35.25" x14ac:dyDescent="0.25">
      <c r="A78" s="32">
        <f t="shared" si="1"/>
        <v>77</v>
      </c>
      <c r="B78" s="89"/>
    </row>
    <row r="79" spans="1:2" ht="35.25" x14ac:dyDescent="0.25">
      <c r="A79" s="32">
        <f t="shared" si="1"/>
        <v>78</v>
      </c>
      <c r="B79" s="89"/>
    </row>
    <row r="80" spans="1:2" ht="35.25" x14ac:dyDescent="0.25">
      <c r="A80" s="32">
        <f t="shared" si="1"/>
        <v>79</v>
      </c>
      <c r="B80" s="89"/>
    </row>
    <row r="81" spans="1:2" ht="35.25" x14ac:dyDescent="0.25">
      <c r="A81" s="32">
        <f t="shared" si="1"/>
        <v>80</v>
      </c>
      <c r="B81" s="89"/>
    </row>
    <row r="82" spans="1:2" ht="35.25" x14ac:dyDescent="0.25">
      <c r="A82" s="32">
        <f t="shared" si="1"/>
        <v>81</v>
      </c>
      <c r="B82" s="89"/>
    </row>
    <row r="83" spans="1:2" ht="35.25" x14ac:dyDescent="0.25">
      <c r="A83" s="32">
        <f t="shared" si="1"/>
        <v>82</v>
      </c>
      <c r="B83" s="89"/>
    </row>
    <row r="84" spans="1:2" ht="35.25" x14ac:dyDescent="0.25">
      <c r="A84" s="32">
        <f t="shared" si="1"/>
        <v>83</v>
      </c>
      <c r="B84" s="89"/>
    </row>
    <row r="85" spans="1:2" ht="35.25" x14ac:dyDescent="0.25">
      <c r="A85" s="32">
        <f t="shared" si="1"/>
        <v>84</v>
      </c>
      <c r="B85" s="89"/>
    </row>
    <row r="86" spans="1:2" ht="35.25" x14ac:dyDescent="0.25">
      <c r="A86" s="32">
        <f t="shared" si="1"/>
        <v>85</v>
      </c>
      <c r="B86" s="89"/>
    </row>
    <row r="87" spans="1:2" ht="35.25" x14ac:dyDescent="0.25">
      <c r="A87" s="32">
        <f t="shared" si="1"/>
        <v>86</v>
      </c>
      <c r="B87" s="89"/>
    </row>
    <row r="88" spans="1:2" ht="35.25" x14ac:dyDescent="0.25">
      <c r="A88" s="32">
        <f t="shared" si="1"/>
        <v>87</v>
      </c>
      <c r="B88" s="89"/>
    </row>
    <row r="89" spans="1:2" ht="35.25" x14ac:dyDescent="0.25">
      <c r="A89" s="32">
        <f t="shared" si="1"/>
        <v>88</v>
      </c>
      <c r="B89" s="89"/>
    </row>
    <row r="90" spans="1:2" ht="35.25" x14ac:dyDescent="0.25">
      <c r="A90" s="32">
        <f t="shared" si="1"/>
        <v>89</v>
      </c>
      <c r="B90" s="89"/>
    </row>
    <row r="91" spans="1:2" ht="35.25" x14ac:dyDescent="0.25">
      <c r="A91" s="32">
        <f t="shared" si="1"/>
        <v>90</v>
      </c>
      <c r="B91" s="89"/>
    </row>
  </sheetData>
  <sheetProtection selectLockedCells="1"/>
  <conditionalFormatting sqref="A2:A91">
    <cfRule type="expression" dxfId="1863" priority="2">
      <formula>$B2=""</formula>
    </cfRule>
  </conditionalFormatting>
  <conditionalFormatting sqref="G1">
    <cfRule type="cellIs" dxfId="1862" priority="1" operator="equal">
      <formula>"DEPAUX Eddy"</formula>
    </cfRule>
  </conditionalFormatting>
  <hyperlinks>
    <hyperlink ref="E1" location="'Matrice Parties'!A1" display="Suivant" xr:uid="{40F7C813-24DF-44EE-A294-05EFAB274702}"/>
  </hyperlinks>
  <pageMargins left="0.31496062992125984" right="0.31496062992125984" top="0.35433070866141736" bottom="0.35433070866141736" header="0.31496062992125984" footer="0.31496062992125984"/>
  <pageSetup paperSize="9" scale="95"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0175F-6469-4321-AAFB-77F21AC011B0}">
  <sheetPr codeName="Feuil7">
    <tabColor rgb="FF7030A0"/>
  </sheetPr>
  <dimension ref="A1:Y95"/>
  <sheetViews>
    <sheetView showGridLines="0" zoomScaleNormal="100" workbookViewId="0">
      <pane xSplit="19" ySplit="3" topLeftCell="T4" activePane="bottomRight" state="frozen"/>
      <selection activeCell="B4" sqref="B4:B29"/>
      <selection pane="topRight" activeCell="B4" sqref="B4:B29"/>
      <selection pane="bottomLeft" activeCell="B4" sqref="B4:B29"/>
      <selection pane="bottomRight"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4" width="8.5703125" style="3" customWidth="1"/>
    <col min="5" max="7" width="4.42578125" style="3" hidden="1" customWidth="1"/>
    <col min="8" max="8" width="8.5703125" style="3" customWidth="1"/>
    <col min="9" max="11" width="4.42578125" style="3" hidden="1" customWidth="1"/>
    <col min="12" max="13" width="10.42578125" style="23" hidden="1" customWidth="1"/>
    <col min="14" max="14" width="3.5703125" style="23" bestFit="1" customWidth="1"/>
    <col min="15" max="15" width="5.42578125" style="24" bestFit="1" customWidth="1"/>
    <col min="16" max="16" width="5.42578125" style="5" hidden="1" customWidth="1"/>
    <col min="17" max="17" width="6.5703125" style="25" hidden="1" customWidth="1"/>
    <col min="18" max="18" width="8.42578125" style="25" hidden="1" customWidth="1"/>
    <col min="19" max="19" width="9.42578125" style="15" hidden="1" customWidth="1"/>
    <col min="20" max="20" width="11.42578125" style="15"/>
    <col min="21" max="21" width="14.42578125" customWidth="1"/>
    <col min="22" max="22" width="13" customWidth="1"/>
    <col min="23" max="23" width="9" customWidth="1"/>
  </cols>
  <sheetData>
    <row r="1" spans="1:25" ht="36" customHeight="1" x14ac:dyDescent="0.25">
      <c r="A1" s="264" t="s">
        <v>0</v>
      </c>
      <c r="B1" s="272"/>
      <c r="C1" s="273"/>
      <c r="D1" s="265" t="s">
        <v>282</v>
      </c>
      <c r="E1" s="266"/>
      <c r="F1" s="266"/>
      <c r="G1" s="267"/>
      <c r="H1" s="268" t="s">
        <v>283</v>
      </c>
      <c r="I1" s="266"/>
      <c r="J1" s="266"/>
      <c r="K1" s="269"/>
      <c r="L1" s="270" t="s">
        <v>2</v>
      </c>
      <c r="M1" s="271" t="s">
        <v>9</v>
      </c>
      <c r="N1" s="13" t="s">
        <v>3</v>
      </c>
      <c r="O1" s="262" t="s">
        <v>6</v>
      </c>
      <c r="P1" s="263" t="s">
        <v>5</v>
      </c>
      <c r="Q1" s="14"/>
      <c r="R1" s="14"/>
      <c r="T1" s="79" t="s">
        <v>48</v>
      </c>
      <c r="U1" s="102" t="s">
        <v>170</v>
      </c>
      <c r="V1" s="261">
        <f>IF(V2=1,"",IFERROR(VLOOKUP(T2,bdd!I:K,3,0),""))</f>
        <v>0</v>
      </c>
      <c r="W1" s="261"/>
      <c r="X1" s="261"/>
    </row>
    <row r="2" spans="1:25" ht="42.75" customHeight="1" x14ac:dyDescent="0.5">
      <c r="A2" s="264"/>
      <c r="B2" s="274"/>
      <c r="C2" s="275"/>
      <c r="D2" s="7" t="e">
        <f>IF(Saisie!D88=0,"1° P","Error")</f>
        <v>#REF!</v>
      </c>
      <c r="E2" s="7"/>
      <c r="F2" s="7"/>
      <c r="G2" s="7"/>
      <c r="H2" s="7" t="str">
        <f>IF(Saisie!H88=0,"1° P","Error")</f>
        <v>1° P</v>
      </c>
      <c r="I2" s="7"/>
      <c r="J2" s="7"/>
      <c r="K2" s="7"/>
      <c r="L2" s="270"/>
      <c r="M2" s="271"/>
      <c r="N2" s="16" t="s">
        <v>4</v>
      </c>
      <c r="O2" s="262"/>
      <c r="P2" s="263"/>
      <c r="Q2" s="14"/>
      <c r="R2" s="14"/>
      <c r="T2" s="38">
        <f>COUNTA('Liste Présence'!B2:B91)</f>
        <v>16</v>
      </c>
      <c r="U2" s="98" t="s">
        <v>172</v>
      </c>
      <c r="V2" s="65">
        <f>COUNTIF(C4:C93,"X")</f>
        <v>0</v>
      </c>
      <c r="W2" s="196"/>
      <c r="X2" s="196"/>
      <c r="Y2" s="196"/>
    </row>
    <row r="3" spans="1:25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  <c r="Q3" s="14">
        <f>100*O3</f>
        <v>0</v>
      </c>
      <c r="R3" s="14">
        <f>+Q3+N3</f>
        <v>0</v>
      </c>
      <c r="W3" s="60"/>
      <c r="X3" s="60"/>
      <c r="Y3" s="60"/>
    </row>
    <row r="4" spans="1:25" ht="29.1" customHeight="1" x14ac:dyDescent="0.25">
      <c r="A4" s="32">
        <v>1</v>
      </c>
      <c r="B4" s="87" t="s">
        <v>376</v>
      </c>
      <c r="C4" s="26"/>
      <c r="D4" s="1">
        <f>IFERROR(VLOOKUP(A4,Saisie!B:D,2,FALSE),"")</f>
        <v>5</v>
      </c>
      <c r="E4" s="1"/>
      <c r="F4" s="1"/>
      <c r="G4" s="100"/>
      <c r="H4" s="101">
        <f>IFERROR(VLOOKUP(A4,Saisie!B:D,3,FALSE),"")</f>
        <v>13</v>
      </c>
      <c r="I4" s="1"/>
      <c r="J4" s="1"/>
      <c r="K4" s="1"/>
      <c r="L4" s="1">
        <f>IFERROR(IF(B4="","",D4+E4+F4+G4),"")</f>
        <v>5</v>
      </c>
      <c r="M4" s="1">
        <f>IFERROR(IF(B4="","",H4+I4+J4+K4),"")</f>
        <v>13</v>
      </c>
      <c r="N4" s="1">
        <f>IFERROR(L4-M4,"")</f>
        <v>-8</v>
      </c>
      <c r="O4" s="2">
        <f>IF(B4="","",COUNTIF(D4:G4,13))</f>
        <v>0</v>
      </c>
      <c r="P4" s="4">
        <f>IFERROR(IF(B4="","",RANK(R4,$R$4:$R$93)),"")</f>
        <v>15</v>
      </c>
      <c r="Q4" s="82">
        <f t="shared" ref="Q4:Q12" si="0">IF(B4="","",100*O4)</f>
        <v>0</v>
      </c>
      <c r="R4" s="82">
        <f>IF(B4="","",Q4+N4)</f>
        <v>-8</v>
      </c>
    </row>
    <row r="5" spans="1:25" s="18" customFormat="1" ht="29.1" customHeight="1" x14ac:dyDescent="0.25">
      <c r="A5" s="32">
        <f>A4+1</f>
        <v>2</v>
      </c>
      <c r="B5" s="87" t="s">
        <v>344</v>
      </c>
      <c r="C5" s="27"/>
      <c r="D5" s="1">
        <f>IFERROR(VLOOKUP(A5,Saisie!B:S,2,FALSE),"")</f>
        <v>5</v>
      </c>
      <c r="E5" s="1"/>
      <c r="F5" s="1"/>
      <c r="G5" s="100"/>
      <c r="H5" s="101">
        <f>IFERROR(VLOOKUP(A5,Saisie!B:S,3,FALSE),"")</f>
        <v>13</v>
      </c>
      <c r="I5" s="1"/>
      <c r="J5" s="1"/>
      <c r="K5" s="1"/>
      <c r="L5" s="1">
        <f t="shared" ref="L5:L68" si="1">IFERROR(IF(B5="","",D5+E5+F5+G5),"")</f>
        <v>5</v>
      </c>
      <c r="M5" s="1">
        <f t="shared" ref="M5:M68" si="2">IFERROR(IF(B5="","",H5+I5+J5+K5),"")</f>
        <v>13</v>
      </c>
      <c r="N5" s="1">
        <f>IFERROR(L5-M5,"")</f>
        <v>-8</v>
      </c>
      <c r="O5" s="2">
        <f t="shared" ref="O5:O19" si="3">IF(B5="","",COUNTIF(D5:G5,13))</f>
        <v>0</v>
      </c>
      <c r="P5" s="4">
        <f t="shared" ref="P5:P68" si="4">IFERROR(IF(B5="","",RANK(R5,$R$4:$R$93)),"")</f>
        <v>15</v>
      </c>
      <c r="Q5" s="82">
        <f t="shared" si="0"/>
        <v>0</v>
      </c>
      <c r="R5" s="82">
        <f t="shared" ref="R5:R12" si="5">IF(B5="","",Q5+N5)</f>
        <v>-8</v>
      </c>
      <c r="S5" s="15"/>
      <c r="T5" s="15"/>
    </row>
    <row r="6" spans="1:25" s="18" customFormat="1" ht="29.1" customHeight="1" x14ac:dyDescent="0.25">
      <c r="A6" s="32">
        <f t="shared" ref="A6:A10" si="6">A5+1</f>
        <v>3</v>
      </c>
      <c r="B6" s="87" t="s">
        <v>375</v>
      </c>
      <c r="C6" s="27"/>
      <c r="D6" s="1">
        <f>IFERROR(VLOOKUP(A6,Saisie!B:S,2,FALSE),"")</f>
        <v>13</v>
      </c>
      <c r="E6" s="1"/>
      <c r="F6" s="1"/>
      <c r="G6" s="100"/>
      <c r="H6" s="101">
        <f>IFERROR(VLOOKUP(A6,Saisie!B:S,3,FALSE),"")</f>
        <v>5</v>
      </c>
      <c r="I6" s="1"/>
      <c r="J6" s="1"/>
      <c r="K6" s="1"/>
      <c r="L6" s="1">
        <f t="shared" si="1"/>
        <v>13</v>
      </c>
      <c r="M6" s="1">
        <f t="shared" si="2"/>
        <v>5</v>
      </c>
      <c r="N6" s="1">
        <f t="shared" ref="N6:N64" si="7">IFERROR(L6-M6,"")</f>
        <v>8</v>
      </c>
      <c r="O6" s="2">
        <f t="shared" si="3"/>
        <v>1</v>
      </c>
      <c r="P6" s="4">
        <f t="shared" si="4"/>
        <v>1</v>
      </c>
      <c r="Q6" s="82">
        <f t="shared" si="0"/>
        <v>100</v>
      </c>
      <c r="R6" s="82">
        <f t="shared" si="5"/>
        <v>108</v>
      </c>
      <c r="S6" s="15"/>
      <c r="T6" s="15"/>
    </row>
    <row r="7" spans="1:25" s="18" customFormat="1" ht="29.1" customHeight="1" x14ac:dyDescent="0.25">
      <c r="A7" s="32">
        <f t="shared" si="6"/>
        <v>4</v>
      </c>
      <c r="B7" s="87" t="s">
        <v>301</v>
      </c>
      <c r="C7" s="28"/>
      <c r="D7" s="1">
        <f>IFERROR(VLOOKUP(A7,Saisie!B:S,2,FALSE),"")</f>
        <v>13</v>
      </c>
      <c r="E7" s="1"/>
      <c r="F7" s="1"/>
      <c r="G7" s="100"/>
      <c r="H7" s="101">
        <f>IFERROR(VLOOKUP(A7,Saisie!B:S,3,FALSE),"")</f>
        <v>5</v>
      </c>
      <c r="I7" s="1"/>
      <c r="J7" s="1"/>
      <c r="K7" s="1"/>
      <c r="L7" s="1">
        <f t="shared" si="1"/>
        <v>13</v>
      </c>
      <c r="M7" s="1">
        <f t="shared" si="2"/>
        <v>5</v>
      </c>
      <c r="N7" s="1">
        <f t="shared" si="7"/>
        <v>8</v>
      </c>
      <c r="O7" s="2">
        <f t="shared" si="3"/>
        <v>1</v>
      </c>
      <c r="P7" s="4">
        <f t="shared" si="4"/>
        <v>1</v>
      </c>
      <c r="Q7" s="82">
        <f t="shared" si="0"/>
        <v>100</v>
      </c>
      <c r="R7" s="82">
        <f t="shared" si="5"/>
        <v>108</v>
      </c>
      <c r="S7" s="15"/>
      <c r="T7" s="15"/>
    </row>
    <row r="8" spans="1:25" ht="29.1" customHeight="1" x14ac:dyDescent="0.25">
      <c r="A8" s="32">
        <f t="shared" si="6"/>
        <v>5</v>
      </c>
      <c r="B8" s="87" t="s">
        <v>367</v>
      </c>
      <c r="C8" s="29"/>
      <c r="D8" s="1">
        <f>IFERROR(VLOOKUP(A8,Saisie!B:S,2,FALSE),"")</f>
        <v>13</v>
      </c>
      <c r="E8" s="1"/>
      <c r="F8" s="1"/>
      <c r="G8" s="100"/>
      <c r="H8" s="101">
        <f>IFERROR(VLOOKUP(A8,Saisie!B:S,3,FALSE),"")</f>
        <v>8</v>
      </c>
      <c r="I8" s="1"/>
      <c r="J8" s="1"/>
      <c r="K8" s="1"/>
      <c r="L8" s="1">
        <f t="shared" si="1"/>
        <v>13</v>
      </c>
      <c r="M8" s="1">
        <f t="shared" si="2"/>
        <v>8</v>
      </c>
      <c r="N8" s="1">
        <f t="shared" si="7"/>
        <v>5</v>
      </c>
      <c r="O8" s="2">
        <f t="shared" si="3"/>
        <v>1</v>
      </c>
      <c r="P8" s="4">
        <f t="shared" si="4"/>
        <v>3</v>
      </c>
      <c r="Q8" s="82">
        <f t="shared" si="0"/>
        <v>100</v>
      </c>
      <c r="R8" s="82">
        <f t="shared" si="5"/>
        <v>105</v>
      </c>
      <c r="V8" s="18"/>
    </row>
    <row r="9" spans="1:25" ht="29.1" customHeight="1" x14ac:dyDescent="0.25">
      <c r="A9" s="32">
        <f t="shared" si="6"/>
        <v>6</v>
      </c>
      <c r="B9" s="87" t="s">
        <v>358</v>
      </c>
      <c r="C9" s="30"/>
      <c r="D9" s="1">
        <f>IFERROR(VLOOKUP(A9,Saisie!B:S,2,FALSE),"")</f>
        <v>13</v>
      </c>
      <c r="E9" s="1"/>
      <c r="F9" s="1"/>
      <c r="G9" s="100"/>
      <c r="H9" s="101">
        <f>IFERROR(VLOOKUP(A9,Saisie!B:S,3,FALSE),"")</f>
        <v>8</v>
      </c>
      <c r="I9" s="1"/>
      <c r="J9" s="1"/>
      <c r="K9" s="1"/>
      <c r="L9" s="1">
        <f t="shared" si="1"/>
        <v>13</v>
      </c>
      <c r="M9" s="1">
        <f t="shared" si="2"/>
        <v>8</v>
      </c>
      <c r="N9" s="1">
        <f t="shared" si="7"/>
        <v>5</v>
      </c>
      <c r="O9" s="2">
        <f t="shared" si="3"/>
        <v>1</v>
      </c>
      <c r="P9" s="4">
        <f t="shared" si="4"/>
        <v>3</v>
      </c>
      <c r="Q9" s="82">
        <f t="shared" si="0"/>
        <v>100</v>
      </c>
      <c r="R9" s="82">
        <f t="shared" si="5"/>
        <v>105</v>
      </c>
    </row>
    <row r="10" spans="1:25" ht="29.1" customHeight="1" x14ac:dyDescent="0.25">
      <c r="A10" s="32">
        <f t="shared" si="6"/>
        <v>7</v>
      </c>
      <c r="B10" s="87" t="s">
        <v>336</v>
      </c>
      <c r="C10" s="30"/>
      <c r="D10" s="1">
        <f>IFERROR(VLOOKUP(A10,Saisie!B:S,2,FALSE),"")</f>
        <v>8</v>
      </c>
      <c r="E10" s="1"/>
      <c r="F10" s="1"/>
      <c r="G10" s="100"/>
      <c r="H10" s="101">
        <f>IFERROR(VLOOKUP(A10,Saisie!B:S,3,FALSE),"")</f>
        <v>13</v>
      </c>
      <c r="I10" s="1"/>
      <c r="J10" s="1"/>
      <c r="K10" s="1"/>
      <c r="L10" s="1">
        <f t="shared" si="1"/>
        <v>8</v>
      </c>
      <c r="M10" s="1">
        <f t="shared" si="2"/>
        <v>13</v>
      </c>
      <c r="N10" s="1">
        <f t="shared" si="7"/>
        <v>-5</v>
      </c>
      <c r="O10" s="2">
        <f t="shared" si="3"/>
        <v>0</v>
      </c>
      <c r="P10" s="4">
        <f t="shared" si="4"/>
        <v>13</v>
      </c>
      <c r="Q10" s="82">
        <f t="shared" si="0"/>
        <v>0</v>
      </c>
      <c r="R10" s="82">
        <f t="shared" si="5"/>
        <v>-5</v>
      </c>
    </row>
    <row r="11" spans="1:25" ht="29.1" customHeight="1" x14ac:dyDescent="0.25">
      <c r="A11" s="32">
        <f t="shared" ref="A11:A40" si="8">IF(B11="JOKER 1",97,IF(B11="JOKER 2",98,IF(B11="JOKER 3",99,A10+1)))</f>
        <v>8</v>
      </c>
      <c r="B11" s="87" t="s">
        <v>324</v>
      </c>
      <c r="C11" s="29"/>
      <c r="D11" s="1">
        <f>IFERROR(VLOOKUP(A11,Saisie!B:S,2,FALSE),"")</f>
        <v>8</v>
      </c>
      <c r="E11" s="1"/>
      <c r="F11" s="1"/>
      <c r="G11" s="100"/>
      <c r="H11" s="101">
        <f>IFERROR(VLOOKUP(A11,Saisie!B:S,3,FALSE),"")</f>
        <v>13</v>
      </c>
      <c r="I11" s="1"/>
      <c r="J11" s="1"/>
      <c r="K11" s="1"/>
      <c r="L11" s="1">
        <f t="shared" si="1"/>
        <v>8</v>
      </c>
      <c r="M11" s="1">
        <f t="shared" si="2"/>
        <v>13</v>
      </c>
      <c r="N11" s="1">
        <f t="shared" si="7"/>
        <v>-5</v>
      </c>
      <c r="O11" s="2">
        <f t="shared" si="3"/>
        <v>0</v>
      </c>
      <c r="P11" s="4">
        <f t="shared" si="4"/>
        <v>13</v>
      </c>
      <c r="Q11" s="82">
        <f t="shared" si="0"/>
        <v>0</v>
      </c>
      <c r="R11" s="82">
        <f t="shared" si="5"/>
        <v>-5</v>
      </c>
    </row>
    <row r="12" spans="1:25" s="18" customFormat="1" ht="29.1" customHeight="1" x14ac:dyDescent="0.25">
      <c r="A12" s="32">
        <f t="shared" si="8"/>
        <v>9</v>
      </c>
      <c r="B12" s="88" t="s">
        <v>346</v>
      </c>
      <c r="C12" s="27"/>
      <c r="D12" s="1">
        <f>IFERROR(VLOOKUP(A12,Saisie!B:S,2,FALSE),"")</f>
        <v>12</v>
      </c>
      <c r="E12" s="1"/>
      <c r="F12" s="1"/>
      <c r="G12" s="100"/>
      <c r="H12" s="101">
        <f>IFERROR(VLOOKUP(A12,Saisie!B:S,3,FALSE),"")</f>
        <v>13</v>
      </c>
      <c r="I12" s="1"/>
      <c r="J12" s="1"/>
      <c r="K12" s="1"/>
      <c r="L12" s="1">
        <f t="shared" si="1"/>
        <v>12</v>
      </c>
      <c r="M12" s="1">
        <f t="shared" si="2"/>
        <v>13</v>
      </c>
      <c r="N12" s="1">
        <f t="shared" si="7"/>
        <v>-1</v>
      </c>
      <c r="O12" s="2">
        <f t="shared" si="3"/>
        <v>0</v>
      </c>
      <c r="P12" s="4">
        <f t="shared" si="4"/>
        <v>9</v>
      </c>
      <c r="Q12" s="82">
        <f t="shared" si="0"/>
        <v>0</v>
      </c>
      <c r="R12" s="82">
        <f t="shared" si="5"/>
        <v>-1</v>
      </c>
      <c r="S12" s="15"/>
      <c r="T12" s="15"/>
    </row>
    <row r="13" spans="1:25" s="18" customFormat="1" ht="29.1" customHeight="1" x14ac:dyDescent="0.25">
      <c r="A13" s="32">
        <f t="shared" si="8"/>
        <v>10</v>
      </c>
      <c r="B13" s="87" t="s">
        <v>326</v>
      </c>
      <c r="C13" s="27"/>
      <c r="D13" s="1">
        <f>IFERROR(VLOOKUP(A13,Saisie!B:S,2,FALSE),"")</f>
        <v>12</v>
      </c>
      <c r="E13" s="1"/>
      <c r="F13" s="1"/>
      <c r="G13" s="100"/>
      <c r="H13" s="101">
        <f>IFERROR(VLOOKUP(A13,Saisie!B:S,3,FALSE),"")</f>
        <v>13</v>
      </c>
      <c r="I13" s="1"/>
      <c r="J13" s="1"/>
      <c r="K13" s="1"/>
      <c r="L13" s="1">
        <f t="shared" si="1"/>
        <v>12</v>
      </c>
      <c r="M13" s="1">
        <f t="shared" si="2"/>
        <v>13</v>
      </c>
      <c r="N13" s="1">
        <f t="shared" si="7"/>
        <v>-1</v>
      </c>
      <c r="O13" s="2">
        <f t="shared" si="3"/>
        <v>0</v>
      </c>
      <c r="P13" s="4">
        <f t="shared" si="4"/>
        <v>9</v>
      </c>
      <c r="Q13" s="82">
        <f t="shared" ref="Q13:Q72" si="9">IF(B13="","",100*O13)</f>
        <v>0</v>
      </c>
      <c r="R13" s="82">
        <f t="shared" ref="R13:R72" si="10">IF(B13="","",Q13+N13)</f>
        <v>-1</v>
      </c>
      <c r="S13" s="15"/>
      <c r="T13" s="15"/>
    </row>
    <row r="14" spans="1:25" s="18" customFormat="1" ht="29.1" customHeight="1" x14ac:dyDescent="0.25">
      <c r="A14" s="32">
        <f t="shared" si="8"/>
        <v>11</v>
      </c>
      <c r="B14" s="87" t="s">
        <v>348</v>
      </c>
      <c r="C14" s="27"/>
      <c r="D14" s="1">
        <f>IFERROR(VLOOKUP(A14,Saisie!B:S,2,FALSE),"")</f>
        <v>13</v>
      </c>
      <c r="E14" s="1"/>
      <c r="F14" s="1"/>
      <c r="G14" s="100"/>
      <c r="H14" s="101">
        <f>IFERROR(VLOOKUP(A14,Saisie!B:S,3,FALSE),"")</f>
        <v>12</v>
      </c>
      <c r="I14" s="1"/>
      <c r="J14" s="1"/>
      <c r="K14" s="1"/>
      <c r="L14" s="1">
        <f t="shared" si="1"/>
        <v>13</v>
      </c>
      <c r="M14" s="1">
        <f t="shared" si="2"/>
        <v>12</v>
      </c>
      <c r="N14" s="1">
        <f t="shared" si="7"/>
        <v>1</v>
      </c>
      <c r="O14" s="2">
        <f t="shared" si="3"/>
        <v>1</v>
      </c>
      <c r="P14" s="4">
        <f t="shared" si="4"/>
        <v>5</v>
      </c>
      <c r="Q14" s="82">
        <f>IF(B14="","",100*O14)</f>
        <v>100</v>
      </c>
      <c r="R14" s="82">
        <f t="shared" si="10"/>
        <v>101</v>
      </c>
      <c r="S14" s="15"/>
      <c r="T14" s="15"/>
    </row>
    <row r="15" spans="1:25" s="18" customFormat="1" ht="29.1" customHeight="1" x14ac:dyDescent="0.25">
      <c r="A15" s="32">
        <f t="shared" si="8"/>
        <v>12</v>
      </c>
      <c r="B15" s="87" t="s">
        <v>340</v>
      </c>
      <c r="C15" s="27"/>
      <c r="D15" s="1">
        <f>IFERROR(VLOOKUP(A15,Saisie!B:S,2,FALSE),"")</f>
        <v>13</v>
      </c>
      <c r="E15" s="1"/>
      <c r="F15" s="1"/>
      <c r="G15" s="100"/>
      <c r="H15" s="101">
        <f>IFERROR(VLOOKUP(A15,Saisie!B:S,3,FALSE),"")</f>
        <v>12</v>
      </c>
      <c r="I15" s="1"/>
      <c r="J15" s="1"/>
      <c r="K15" s="1"/>
      <c r="L15" s="1">
        <f t="shared" si="1"/>
        <v>13</v>
      </c>
      <c r="M15" s="1">
        <f t="shared" si="2"/>
        <v>12</v>
      </c>
      <c r="N15" s="1">
        <f t="shared" si="7"/>
        <v>1</v>
      </c>
      <c r="O15" s="2">
        <f t="shared" si="3"/>
        <v>1</v>
      </c>
      <c r="P15" s="4">
        <f t="shared" si="4"/>
        <v>5</v>
      </c>
      <c r="Q15" s="82">
        <f t="shared" si="9"/>
        <v>100</v>
      </c>
      <c r="R15" s="82">
        <f t="shared" si="10"/>
        <v>101</v>
      </c>
      <c r="S15" s="15"/>
      <c r="T15" s="15"/>
    </row>
    <row r="16" spans="1:25" s="18" customFormat="1" ht="29.1" customHeight="1" x14ac:dyDescent="0.25">
      <c r="A16" s="32">
        <f t="shared" si="8"/>
        <v>13</v>
      </c>
      <c r="B16" s="88" t="s">
        <v>304</v>
      </c>
      <c r="C16" s="27"/>
      <c r="D16" s="1">
        <f>IFERROR(VLOOKUP(A16,Saisie!B:S,2,FALSE),"")</f>
        <v>4</v>
      </c>
      <c r="E16" s="1"/>
      <c r="F16" s="1"/>
      <c r="G16" s="100"/>
      <c r="H16" s="101">
        <f>IFERROR(VLOOKUP(A16,Saisie!B:S,3,FALSE),"")</f>
        <v>6</v>
      </c>
      <c r="I16" s="1"/>
      <c r="J16" s="1"/>
      <c r="K16" s="1"/>
      <c r="L16" s="1">
        <f t="shared" si="1"/>
        <v>4</v>
      </c>
      <c r="M16" s="1">
        <f t="shared" si="2"/>
        <v>6</v>
      </c>
      <c r="N16" s="1">
        <f t="shared" si="7"/>
        <v>-2</v>
      </c>
      <c r="O16" s="2">
        <f t="shared" si="3"/>
        <v>0</v>
      </c>
      <c r="P16" s="4">
        <f t="shared" si="4"/>
        <v>11</v>
      </c>
      <c r="Q16" s="82">
        <f t="shared" si="9"/>
        <v>0</v>
      </c>
      <c r="R16" s="82">
        <f t="shared" si="10"/>
        <v>-2</v>
      </c>
      <c r="S16" s="15"/>
      <c r="T16" s="15"/>
    </row>
    <row r="17" spans="1:20" s="18" customFormat="1" ht="29.1" customHeight="1" x14ac:dyDescent="0.25">
      <c r="A17" s="32">
        <f t="shared" si="8"/>
        <v>14</v>
      </c>
      <c r="B17" s="87" t="s">
        <v>314</v>
      </c>
      <c r="C17" s="27"/>
      <c r="D17" s="1">
        <f>IFERROR(VLOOKUP(A17,Saisie!B:S,2,FALSE),"")</f>
        <v>4</v>
      </c>
      <c r="E17" s="1"/>
      <c r="F17" s="1"/>
      <c r="G17" s="100"/>
      <c r="H17" s="101">
        <f>IFERROR(VLOOKUP(A17,Saisie!B:S,3,FALSE),"")</f>
        <v>6</v>
      </c>
      <c r="I17" s="1"/>
      <c r="J17" s="1"/>
      <c r="K17" s="1"/>
      <c r="L17" s="1">
        <f t="shared" si="1"/>
        <v>4</v>
      </c>
      <c r="M17" s="1">
        <f t="shared" si="2"/>
        <v>6</v>
      </c>
      <c r="N17" s="1">
        <f t="shared" si="7"/>
        <v>-2</v>
      </c>
      <c r="O17" s="2">
        <f t="shared" si="3"/>
        <v>0</v>
      </c>
      <c r="P17" s="4">
        <f t="shared" si="4"/>
        <v>11</v>
      </c>
      <c r="Q17" s="82">
        <f t="shared" si="9"/>
        <v>0</v>
      </c>
      <c r="R17" s="82">
        <f t="shared" si="10"/>
        <v>-2</v>
      </c>
      <c r="S17" s="15"/>
      <c r="T17" s="15"/>
    </row>
    <row r="18" spans="1:20" s="18" customFormat="1" ht="29.1" customHeight="1" x14ac:dyDescent="0.25">
      <c r="A18" s="32">
        <f t="shared" si="8"/>
        <v>15</v>
      </c>
      <c r="B18" s="87" t="s">
        <v>322</v>
      </c>
      <c r="C18" s="30"/>
      <c r="D18" s="1">
        <f>IFERROR(VLOOKUP(A18,Saisie!B:S,2,FALSE),"")</f>
        <v>6</v>
      </c>
      <c r="E18" s="1"/>
      <c r="F18" s="1"/>
      <c r="G18" s="100"/>
      <c r="H18" s="101">
        <f>IFERROR(VLOOKUP(A18,Saisie!B:S,3,FALSE),"")</f>
        <v>4</v>
      </c>
      <c r="I18" s="1"/>
      <c r="J18" s="1"/>
      <c r="K18" s="1"/>
      <c r="L18" s="1">
        <f t="shared" si="1"/>
        <v>6</v>
      </c>
      <c r="M18" s="1">
        <f t="shared" si="2"/>
        <v>4</v>
      </c>
      <c r="N18" s="1">
        <f t="shared" si="7"/>
        <v>2</v>
      </c>
      <c r="O18" s="2">
        <f t="shared" si="3"/>
        <v>0</v>
      </c>
      <c r="P18" s="4">
        <f t="shared" si="4"/>
        <v>7</v>
      </c>
      <c r="Q18" s="82">
        <f t="shared" si="9"/>
        <v>0</v>
      </c>
      <c r="R18" s="82">
        <f t="shared" si="10"/>
        <v>2</v>
      </c>
      <c r="S18" s="15"/>
      <c r="T18" s="15"/>
    </row>
    <row r="19" spans="1:20" s="18" customFormat="1" ht="29.1" customHeight="1" x14ac:dyDescent="0.25">
      <c r="A19" s="32">
        <f t="shared" si="8"/>
        <v>16</v>
      </c>
      <c r="B19" s="87" t="s">
        <v>379</v>
      </c>
      <c r="C19" s="30"/>
      <c r="D19" s="1">
        <f>IFERROR(VLOOKUP(A19,Saisie!B:S,2,FALSE),"")</f>
        <v>6</v>
      </c>
      <c r="E19" s="1"/>
      <c r="F19" s="1"/>
      <c r="G19" s="100"/>
      <c r="H19" s="101">
        <f>IFERROR(VLOOKUP(A19,Saisie!B:S,3,FALSE),"")</f>
        <v>4</v>
      </c>
      <c r="I19" s="1"/>
      <c r="J19" s="1"/>
      <c r="K19" s="1"/>
      <c r="L19" s="1">
        <f t="shared" si="1"/>
        <v>6</v>
      </c>
      <c r="M19" s="1">
        <f t="shared" si="2"/>
        <v>4</v>
      </c>
      <c r="N19" s="1">
        <f t="shared" si="7"/>
        <v>2</v>
      </c>
      <c r="O19" s="2">
        <f t="shared" si="3"/>
        <v>0</v>
      </c>
      <c r="P19" s="4">
        <f t="shared" si="4"/>
        <v>7</v>
      </c>
      <c r="Q19" s="82">
        <f t="shared" si="9"/>
        <v>0</v>
      </c>
      <c r="R19" s="82">
        <f t="shared" si="10"/>
        <v>2</v>
      </c>
      <c r="S19" s="15"/>
      <c r="T19" s="15"/>
    </row>
    <row r="20" spans="1:20" ht="29.1" customHeight="1" x14ac:dyDescent="0.25">
      <c r="A20" s="32">
        <f t="shared" si="8"/>
        <v>17</v>
      </c>
      <c r="B20" s="87"/>
      <c r="C20" s="27"/>
      <c r="D20" s="1" t="str">
        <f>IFERROR(VLOOKUP(A20,Saisie!B:S,2,FALSE),"")</f>
        <v/>
      </c>
      <c r="E20" s="1"/>
      <c r="F20" s="1"/>
      <c r="G20" s="100"/>
      <c r="H20" s="101" t="str">
        <f>IFERROR(VLOOKUP(A20,Saisie!B:S,3,FALSE),"")</f>
        <v/>
      </c>
      <c r="I20" s="1"/>
      <c r="J20" s="1"/>
      <c r="K20" s="1"/>
      <c r="L20" s="1" t="str">
        <f t="shared" si="1"/>
        <v/>
      </c>
      <c r="M20" s="1" t="str">
        <f t="shared" si="2"/>
        <v/>
      </c>
      <c r="N20" s="1" t="str">
        <f t="shared" si="7"/>
        <v/>
      </c>
      <c r="O20" s="2" t="str">
        <f t="shared" ref="O20:O33" si="11">IF(B20="","",COUNTIF(D20:G20,13))</f>
        <v/>
      </c>
      <c r="P20" s="4" t="str">
        <f t="shared" si="4"/>
        <v/>
      </c>
      <c r="Q20" s="82" t="str">
        <f t="shared" si="9"/>
        <v/>
      </c>
      <c r="R20" s="82" t="str">
        <f t="shared" si="10"/>
        <v/>
      </c>
    </row>
    <row r="21" spans="1:20" s="18" customFormat="1" ht="29.1" customHeight="1" x14ac:dyDescent="0.25">
      <c r="A21" s="32">
        <f t="shared" si="8"/>
        <v>18</v>
      </c>
      <c r="B21" s="88"/>
      <c r="C21" s="29"/>
      <c r="D21" s="1" t="str">
        <f>IFERROR(VLOOKUP(A21,Saisie!B:S,2,FALSE),"")</f>
        <v/>
      </c>
      <c r="E21" s="1"/>
      <c r="F21" s="1"/>
      <c r="G21" s="100"/>
      <c r="H21" s="101" t="str">
        <f>IFERROR(VLOOKUP(A21,Saisie!B:S,3,FALSE),"")</f>
        <v/>
      </c>
      <c r="I21" s="1"/>
      <c r="J21" s="1"/>
      <c r="K21" s="1"/>
      <c r="L21" s="1" t="str">
        <f t="shared" si="1"/>
        <v/>
      </c>
      <c r="M21" s="1" t="str">
        <f t="shared" si="2"/>
        <v/>
      </c>
      <c r="N21" s="1" t="str">
        <f t="shared" si="7"/>
        <v/>
      </c>
      <c r="O21" s="2" t="str">
        <f t="shared" si="11"/>
        <v/>
      </c>
      <c r="P21" s="4" t="str">
        <f t="shared" si="4"/>
        <v/>
      </c>
      <c r="Q21" s="82" t="str">
        <f t="shared" si="9"/>
        <v/>
      </c>
      <c r="R21" s="82" t="str">
        <f t="shared" si="10"/>
        <v/>
      </c>
      <c r="S21" s="15"/>
      <c r="T21" s="15"/>
    </row>
    <row r="22" spans="1:20" s="18" customFormat="1" ht="29.1" customHeight="1" x14ac:dyDescent="0.25">
      <c r="A22" s="32">
        <f t="shared" si="8"/>
        <v>19</v>
      </c>
      <c r="B22" s="88"/>
      <c r="C22" s="27"/>
      <c r="D22" s="1" t="str">
        <f>IFERROR(VLOOKUP(A22,Saisie!B:S,2,FALSE),"")</f>
        <v/>
      </c>
      <c r="E22" s="1"/>
      <c r="F22" s="1"/>
      <c r="G22" s="100"/>
      <c r="H22" s="101" t="str">
        <f>IFERROR(VLOOKUP(A22,Saisie!B:S,3,FALSE),"")</f>
        <v/>
      </c>
      <c r="I22" s="1"/>
      <c r="J22" s="1"/>
      <c r="K22" s="1"/>
      <c r="L22" s="1" t="str">
        <f t="shared" si="1"/>
        <v/>
      </c>
      <c r="M22" s="1" t="str">
        <f t="shared" si="2"/>
        <v/>
      </c>
      <c r="N22" s="1" t="str">
        <f t="shared" si="7"/>
        <v/>
      </c>
      <c r="O22" s="2" t="str">
        <f t="shared" si="11"/>
        <v/>
      </c>
      <c r="P22" s="4" t="str">
        <f t="shared" si="4"/>
        <v/>
      </c>
      <c r="Q22" s="82" t="str">
        <f t="shared" si="9"/>
        <v/>
      </c>
      <c r="R22" s="82" t="str">
        <f t="shared" si="10"/>
        <v/>
      </c>
      <c r="S22" s="15"/>
      <c r="T22" s="15"/>
    </row>
    <row r="23" spans="1:20" s="18" customFormat="1" ht="29.1" customHeight="1" x14ac:dyDescent="0.25">
      <c r="A23" s="32">
        <f t="shared" si="8"/>
        <v>20</v>
      </c>
      <c r="B23" s="87"/>
      <c r="C23" s="30"/>
      <c r="D23" s="1" t="str">
        <f>IFERROR(VLOOKUP(A23,Saisie!B:S,2,FALSE),"")</f>
        <v/>
      </c>
      <c r="E23" s="1"/>
      <c r="F23" s="1"/>
      <c r="G23" s="100"/>
      <c r="H23" s="101" t="str">
        <f>IFERROR(VLOOKUP(A23,Saisie!B:S,3,FALSE),"")</f>
        <v/>
      </c>
      <c r="I23" s="1"/>
      <c r="J23" s="1"/>
      <c r="K23" s="1"/>
      <c r="L23" s="1" t="str">
        <f t="shared" si="1"/>
        <v/>
      </c>
      <c r="M23" s="1" t="str">
        <f t="shared" si="2"/>
        <v/>
      </c>
      <c r="N23" s="1" t="str">
        <f t="shared" si="7"/>
        <v/>
      </c>
      <c r="O23" s="2" t="str">
        <f t="shared" si="11"/>
        <v/>
      </c>
      <c r="P23" s="4" t="str">
        <f t="shared" si="4"/>
        <v/>
      </c>
      <c r="Q23" s="82" t="str">
        <f t="shared" si="9"/>
        <v/>
      </c>
      <c r="R23" s="82" t="str">
        <f t="shared" si="10"/>
        <v/>
      </c>
      <c r="S23" s="15"/>
      <c r="T23" s="15"/>
    </row>
    <row r="24" spans="1:20" s="18" customFormat="1" ht="29.1" customHeight="1" x14ac:dyDescent="0.25">
      <c r="A24" s="32">
        <f t="shared" si="8"/>
        <v>21</v>
      </c>
      <c r="B24" s="87"/>
      <c r="C24" s="27"/>
      <c r="D24" s="1" t="str">
        <f>IFERROR(VLOOKUP(A24,Saisie!B:S,2,FALSE),"")</f>
        <v/>
      </c>
      <c r="E24" s="1"/>
      <c r="F24" s="1"/>
      <c r="G24" s="100"/>
      <c r="H24" s="101" t="str">
        <f>IFERROR(VLOOKUP(A24,Saisie!B:S,3,FALSE),"")</f>
        <v/>
      </c>
      <c r="I24" s="1"/>
      <c r="J24" s="1"/>
      <c r="K24" s="1"/>
      <c r="L24" s="1" t="str">
        <f t="shared" si="1"/>
        <v/>
      </c>
      <c r="M24" s="1" t="str">
        <f t="shared" si="2"/>
        <v/>
      </c>
      <c r="N24" s="1" t="str">
        <f t="shared" si="7"/>
        <v/>
      </c>
      <c r="O24" s="2" t="str">
        <f t="shared" si="11"/>
        <v/>
      </c>
      <c r="P24" s="4" t="str">
        <f t="shared" si="4"/>
        <v/>
      </c>
      <c r="Q24" s="82" t="str">
        <f t="shared" si="9"/>
        <v/>
      </c>
      <c r="R24" s="82" t="str">
        <f t="shared" si="10"/>
        <v/>
      </c>
      <c r="S24" s="15"/>
      <c r="T24" s="15"/>
    </row>
    <row r="25" spans="1:20" s="18" customFormat="1" ht="29.1" customHeight="1" x14ac:dyDescent="0.25">
      <c r="A25" s="32">
        <f t="shared" si="8"/>
        <v>22</v>
      </c>
      <c r="B25" s="87"/>
      <c r="C25" s="30"/>
      <c r="D25" s="1" t="str">
        <f>IFERROR(VLOOKUP(A25,Saisie!B:S,2,FALSE),"")</f>
        <v/>
      </c>
      <c r="E25" s="1"/>
      <c r="F25" s="1"/>
      <c r="G25" s="100"/>
      <c r="H25" s="101" t="str">
        <f>IFERROR(VLOOKUP(A25,Saisie!B:S,3,FALSE),"")</f>
        <v/>
      </c>
      <c r="I25" s="1"/>
      <c r="J25" s="1"/>
      <c r="K25" s="1"/>
      <c r="L25" s="1" t="str">
        <f t="shared" si="1"/>
        <v/>
      </c>
      <c r="M25" s="1" t="str">
        <f t="shared" si="2"/>
        <v/>
      </c>
      <c r="N25" s="1" t="str">
        <f t="shared" si="7"/>
        <v/>
      </c>
      <c r="O25" s="2" t="str">
        <f t="shared" si="11"/>
        <v/>
      </c>
      <c r="P25" s="4" t="str">
        <f t="shared" si="4"/>
        <v/>
      </c>
      <c r="Q25" s="82" t="str">
        <f t="shared" si="9"/>
        <v/>
      </c>
      <c r="R25" s="82" t="str">
        <f t="shared" si="10"/>
        <v/>
      </c>
      <c r="S25" s="15"/>
      <c r="T25" s="15"/>
    </row>
    <row r="26" spans="1:20" s="18" customFormat="1" ht="29.1" customHeight="1" x14ac:dyDescent="0.25">
      <c r="A26" s="32">
        <f t="shared" si="8"/>
        <v>23</v>
      </c>
      <c r="B26" s="87"/>
      <c r="C26" s="27"/>
      <c r="D26" s="1" t="str">
        <f>IFERROR(VLOOKUP(A26,Saisie!B:S,2,FALSE),"")</f>
        <v/>
      </c>
      <c r="E26" s="1"/>
      <c r="F26" s="1"/>
      <c r="G26" s="100"/>
      <c r="H26" s="101" t="str">
        <f>IFERROR(VLOOKUP(A26,Saisie!B:S,3,FALSE),"")</f>
        <v/>
      </c>
      <c r="I26" s="1"/>
      <c r="J26" s="1"/>
      <c r="K26" s="1"/>
      <c r="L26" s="1" t="str">
        <f t="shared" si="1"/>
        <v/>
      </c>
      <c r="M26" s="1" t="str">
        <f t="shared" si="2"/>
        <v/>
      </c>
      <c r="N26" s="1" t="str">
        <f t="shared" si="7"/>
        <v/>
      </c>
      <c r="O26" s="2" t="str">
        <f t="shared" si="11"/>
        <v/>
      </c>
      <c r="P26" s="4" t="str">
        <f t="shared" si="4"/>
        <v/>
      </c>
      <c r="Q26" s="82" t="str">
        <f t="shared" si="9"/>
        <v/>
      </c>
      <c r="R26" s="82" t="str">
        <f t="shared" si="10"/>
        <v/>
      </c>
      <c r="S26" s="15"/>
      <c r="T26" s="15"/>
    </row>
    <row r="27" spans="1:20" ht="29.1" customHeight="1" x14ac:dyDescent="0.25">
      <c r="A27" s="32">
        <f t="shared" si="8"/>
        <v>24</v>
      </c>
      <c r="B27" s="87"/>
      <c r="C27" s="29"/>
      <c r="D27" s="1" t="str">
        <f>IFERROR(VLOOKUP(A27,Saisie!B:S,2,FALSE),"")</f>
        <v/>
      </c>
      <c r="E27" s="1"/>
      <c r="F27" s="1"/>
      <c r="G27" s="100"/>
      <c r="H27" s="101" t="str">
        <f>IFERROR(VLOOKUP(A27,Saisie!B:S,3,FALSE),"")</f>
        <v/>
      </c>
      <c r="I27" s="1"/>
      <c r="J27" s="1"/>
      <c r="K27" s="1"/>
      <c r="L27" s="1" t="str">
        <f t="shared" si="1"/>
        <v/>
      </c>
      <c r="M27" s="1" t="str">
        <f t="shared" si="2"/>
        <v/>
      </c>
      <c r="N27" s="1" t="str">
        <f t="shared" si="7"/>
        <v/>
      </c>
      <c r="O27" s="2" t="str">
        <f t="shared" si="11"/>
        <v/>
      </c>
      <c r="P27" s="4" t="str">
        <f t="shared" si="4"/>
        <v/>
      </c>
      <c r="Q27" s="82" t="str">
        <f t="shared" si="9"/>
        <v/>
      </c>
      <c r="R27" s="82" t="str">
        <f t="shared" si="10"/>
        <v/>
      </c>
    </row>
    <row r="28" spans="1:20" s="18" customFormat="1" ht="29.1" customHeight="1" x14ac:dyDescent="0.25">
      <c r="A28" s="32">
        <f t="shared" si="8"/>
        <v>25</v>
      </c>
      <c r="B28" s="87"/>
      <c r="C28" s="27"/>
      <c r="D28" s="1" t="str">
        <f>IFERROR(VLOOKUP(A28,Saisie!B:S,2,FALSE),"")</f>
        <v/>
      </c>
      <c r="E28" s="1"/>
      <c r="F28" s="1"/>
      <c r="G28" s="100"/>
      <c r="H28" s="101" t="str">
        <f>IFERROR(VLOOKUP(A28,Saisie!B:S,3,FALSE),"")</f>
        <v/>
      </c>
      <c r="I28" s="1"/>
      <c r="J28" s="1"/>
      <c r="K28" s="1"/>
      <c r="L28" s="1" t="str">
        <f t="shared" si="1"/>
        <v/>
      </c>
      <c r="M28" s="1" t="str">
        <f t="shared" si="2"/>
        <v/>
      </c>
      <c r="N28" s="1" t="str">
        <f t="shared" si="7"/>
        <v/>
      </c>
      <c r="O28" s="2" t="str">
        <f t="shared" si="11"/>
        <v/>
      </c>
      <c r="P28" s="4" t="str">
        <f t="shared" si="4"/>
        <v/>
      </c>
      <c r="Q28" s="82" t="str">
        <f t="shared" si="9"/>
        <v/>
      </c>
      <c r="R28" s="82" t="str">
        <f t="shared" si="10"/>
        <v/>
      </c>
      <c r="S28" s="15"/>
      <c r="T28" s="15"/>
    </row>
    <row r="29" spans="1:20" ht="29.1" customHeight="1" x14ac:dyDescent="0.25">
      <c r="A29" s="32">
        <f t="shared" si="8"/>
        <v>26</v>
      </c>
      <c r="B29" s="87"/>
      <c r="C29" s="30"/>
      <c r="D29" s="1" t="str">
        <f>IFERROR(VLOOKUP(A29,Saisie!B:S,2,FALSE),"")</f>
        <v/>
      </c>
      <c r="E29" s="1"/>
      <c r="F29" s="1"/>
      <c r="G29" s="100"/>
      <c r="H29" s="101" t="str">
        <f>IFERROR(VLOOKUP(A29,Saisie!B:S,3,FALSE),"")</f>
        <v/>
      </c>
      <c r="I29" s="1"/>
      <c r="J29" s="1"/>
      <c r="K29" s="1"/>
      <c r="L29" s="1" t="str">
        <f t="shared" si="1"/>
        <v/>
      </c>
      <c r="M29" s="1" t="str">
        <f t="shared" si="2"/>
        <v/>
      </c>
      <c r="N29" s="1" t="str">
        <f t="shared" si="7"/>
        <v/>
      </c>
      <c r="O29" s="2" t="str">
        <f t="shared" si="11"/>
        <v/>
      </c>
      <c r="P29" s="4" t="str">
        <f t="shared" si="4"/>
        <v/>
      </c>
      <c r="Q29" s="82" t="str">
        <f t="shared" si="9"/>
        <v/>
      </c>
      <c r="R29" s="82" t="str">
        <f t="shared" si="10"/>
        <v/>
      </c>
    </row>
    <row r="30" spans="1:20" s="19" customFormat="1" ht="29.1" customHeight="1" x14ac:dyDescent="0.25">
      <c r="A30" s="32">
        <f t="shared" si="8"/>
        <v>27</v>
      </c>
      <c r="B30" s="87"/>
      <c r="C30" s="27"/>
      <c r="D30" s="1" t="str">
        <f>IFERROR(VLOOKUP(A30,Saisie!B:S,2,FALSE),"")</f>
        <v/>
      </c>
      <c r="E30" s="1"/>
      <c r="F30" s="1"/>
      <c r="G30" s="100"/>
      <c r="H30" s="101" t="str">
        <f>IFERROR(VLOOKUP(A30,Saisie!B:S,3,FALSE),"")</f>
        <v/>
      </c>
      <c r="I30" s="1"/>
      <c r="J30" s="1"/>
      <c r="K30" s="1"/>
      <c r="L30" s="1" t="str">
        <f t="shared" si="1"/>
        <v/>
      </c>
      <c r="M30" s="1" t="str">
        <f t="shared" si="2"/>
        <v/>
      </c>
      <c r="N30" s="1" t="str">
        <f t="shared" si="7"/>
        <v/>
      </c>
      <c r="O30" s="2" t="str">
        <f t="shared" si="11"/>
        <v/>
      </c>
      <c r="P30" s="4" t="str">
        <f t="shared" si="4"/>
        <v/>
      </c>
      <c r="Q30" s="82" t="str">
        <f t="shared" si="9"/>
        <v/>
      </c>
      <c r="R30" s="82" t="str">
        <f t="shared" si="10"/>
        <v/>
      </c>
      <c r="S30" s="15"/>
      <c r="T30" s="15"/>
    </row>
    <row r="31" spans="1:20" s="18" customFormat="1" ht="29.1" customHeight="1" x14ac:dyDescent="0.25">
      <c r="A31" s="32">
        <f t="shared" si="8"/>
        <v>28</v>
      </c>
      <c r="B31" s="87"/>
      <c r="C31" s="27"/>
      <c r="D31" s="1" t="str">
        <f>IFERROR(VLOOKUP(A31,Saisie!B:S,2,FALSE),"")</f>
        <v/>
      </c>
      <c r="E31" s="1"/>
      <c r="F31" s="1"/>
      <c r="G31" s="100"/>
      <c r="H31" s="101" t="str">
        <f>IFERROR(VLOOKUP(A31,Saisie!B:S,3,FALSE),"")</f>
        <v/>
      </c>
      <c r="I31" s="1"/>
      <c r="J31" s="1"/>
      <c r="K31" s="1"/>
      <c r="L31" s="1" t="str">
        <f t="shared" si="1"/>
        <v/>
      </c>
      <c r="M31" s="1" t="str">
        <f t="shared" si="2"/>
        <v/>
      </c>
      <c r="N31" s="1" t="str">
        <f t="shared" si="7"/>
        <v/>
      </c>
      <c r="O31" s="2" t="str">
        <f t="shared" si="11"/>
        <v/>
      </c>
      <c r="P31" s="4" t="str">
        <f t="shared" si="4"/>
        <v/>
      </c>
      <c r="Q31" s="82" t="str">
        <f t="shared" si="9"/>
        <v/>
      </c>
      <c r="R31" s="82" t="str">
        <f t="shared" si="10"/>
        <v/>
      </c>
      <c r="S31" s="15"/>
      <c r="T31" s="15"/>
    </row>
    <row r="32" spans="1:20" s="18" customFormat="1" ht="29.1" customHeight="1" x14ac:dyDescent="0.25">
      <c r="A32" s="32">
        <f t="shared" si="8"/>
        <v>29</v>
      </c>
      <c r="B32" s="87"/>
      <c r="C32" s="27"/>
      <c r="D32" s="1" t="str">
        <f>IFERROR(VLOOKUP(A32,Saisie!B:S,2,FALSE),"")</f>
        <v/>
      </c>
      <c r="E32" s="1"/>
      <c r="F32" s="1"/>
      <c r="G32" s="100"/>
      <c r="H32" s="101" t="str">
        <f>IFERROR(VLOOKUP(A32,Saisie!B:S,3,FALSE),"")</f>
        <v/>
      </c>
      <c r="I32" s="1"/>
      <c r="J32" s="1"/>
      <c r="K32" s="1"/>
      <c r="L32" s="1" t="str">
        <f t="shared" si="1"/>
        <v/>
      </c>
      <c r="M32" s="1" t="str">
        <f t="shared" si="2"/>
        <v/>
      </c>
      <c r="N32" s="1" t="str">
        <f t="shared" si="7"/>
        <v/>
      </c>
      <c r="O32" s="2" t="str">
        <f t="shared" si="11"/>
        <v/>
      </c>
      <c r="P32" s="4" t="str">
        <f t="shared" si="4"/>
        <v/>
      </c>
      <c r="Q32" s="82" t="str">
        <f t="shared" si="9"/>
        <v/>
      </c>
      <c r="R32" s="82" t="str">
        <f t="shared" si="10"/>
        <v/>
      </c>
      <c r="S32" s="15"/>
      <c r="T32" s="15"/>
    </row>
    <row r="33" spans="1:21" s="18" customFormat="1" ht="29.1" customHeight="1" x14ac:dyDescent="0.25">
      <c r="A33" s="32">
        <f t="shared" si="8"/>
        <v>30</v>
      </c>
      <c r="B33" s="88"/>
      <c r="C33" s="27"/>
      <c r="D33" s="1" t="str">
        <f>IFERROR(VLOOKUP(A33,Saisie!B:S,2,FALSE),"")</f>
        <v/>
      </c>
      <c r="E33" s="1"/>
      <c r="F33" s="1"/>
      <c r="G33" s="100"/>
      <c r="H33" s="101" t="str">
        <f>IFERROR(VLOOKUP(A33,Saisie!B:S,3,FALSE),"")</f>
        <v/>
      </c>
      <c r="I33" s="1"/>
      <c r="J33" s="1"/>
      <c r="K33" s="1"/>
      <c r="L33" s="1" t="str">
        <f t="shared" si="1"/>
        <v/>
      </c>
      <c r="M33" s="1" t="str">
        <f t="shared" si="2"/>
        <v/>
      </c>
      <c r="N33" s="1" t="str">
        <f t="shared" si="7"/>
        <v/>
      </c>
      <c r="O33" s="2" t="str">
        <f t="shared" si="11"/>
        <v/>
      </c>
      <c r="P33" s="4" t="str">
        <f t="shared" si="4"/>
        <v/>
      </c>
      <c r="Q33" s="82" t="str">
        <f t="shared" si="9"/>
        <v/>
      </c>
      <c r="R33" s="82" t="str">
        <f t="shared" si="10"/>
        <v/>
      </c>
      <c r="S33" s="15"/>
      <c r="T33" s="15"/>
    </row>
    <row r="34" spans="1:21" s="18" customFormat="1" ht="29.1" customHeight="1" x14ac:dyDescent="0.25">
      <c r="A34" s="32">
        <f t="shared" si="8"/>
        <v>31</v>
      </c>
      <c r="B34" s="87"/>
      <c r="C34" s="27"/>
      <c r="D34" s="1" t="str">
        <f>IFERROR(VLOOKUP(A34,Saisie!B:S,2,FALSE),"")</f>
        <v/>
      </c>
      <c r="E34" s="1"/>
      <c r="F34" s="1"/>
      <c r="G34" s="100"/>
      <c r="H34" s="101" t="str">
        <f>IFERROR(VLOOKUP(A34,Saisie!B:S,3,FALSE),"")</f>
        <v/>
      </c>
      <c r="I34" s="1"/>
      <c r="J34" s="1"/>
      <c r="K34" s="1"/>
      <c r="L34" s="1" t="str">
        <f t="shared" si="1"/>
        <v/>
      </c>
      <c r="M34" s="1" t="str">
        <f t="shared" si="2"/>
        <v/>
      </c>
      <c r="N34" s="1" t="str">
        <f t="shared" si="7"/>
        <v/>
      </c>
      <c r="O34" s="2" t="str">
        <f t="shared" ref="O34:O70" si="12">IF(B34="","",COUNTIF(D34:G34,13))</f>
        <v/>
      </c>
      <c r="P34" s="4" t="str">
        <f t="shared" si="4"/>
        <v/>
      </c>
      <c r="Q34" s="82" t="str">
        <f t="shared" si="9"/>
        <v/>
      </c>
      <c r="R34" s="82" t="str">
        <f t="shared" si="10"/>
        <v/>
      </c>
      <c r="S34" s="15"/>
      <c r="T34" s="15"/>
      <c r="U34" s="18" t="s">
        <v>42</v>
      </c>
    </row>
    <row r="35" spans="1:21" ht="29.1" customHeight="1" x14ac:dyDescent="0.25">
      <c r="A35" s="32">
        <f>IF(B35="JOKER 1",97,IF(B35="JOKER 2",98,IF(B35="JOKER 3",99,A34+1)))</f>
        <v>32</v>
      </c>
      <c r="B35" s="87"/>
      <c r="C35" s="27"/>
      <c r="D35" s="1" t="str">
        <f>IFERROR(VLOOKUP(A35,Saisie!B:S,2,FALSE),"")</f>
        <v/>
      </c>
      <c r="E35" s="1"/>
      <c r="F35" s="1"/>
      <c r="G35" s="100"/>
      <c r="H35" s="101" t="str">
        <f>IFERROR(VLOOKUP(A35,Saisie!B:S,3,FALSE),"")</f>
        <v/>
      </c>
      <c r="I35" s="1"/>
      <c r="J35" s="1"/>
      <c r="K35" s="1"/>
      <c r="L35" s="1" t="str">
        <f t="shared" si="1"/>
        <v/>
      </c>
      <c r="M35" s="1" t="str">
        <f t="shared" si="2"/>
        <v/>
      </c>
      <c r="N35" s="1" t="str">
        <f t="shared" si="7"/>
        <v/>
      </c>
      <c r="O35" s="2" t="str">
        <f t="shared" si="12"/>
        <v/>
      </c>
      <c r="P35" s="4" t="str">
        <f t="shared" si="4"/>
        <v/>
      </c>
      <c r="Q35" s="82" t="str">
        <f t="shared" si="9"/>
        <v/>
      </c>
      <c r="R35" s="82" t="str">
        <f t="shared" si="10"/>
        <v/>
      </c>
    </row>
    <row r="36" spans="1:21" s="18" customFormat="1" ht="29.1" customHeight="1" x14ac:dyDescent="0.25">
      <c r="A36" s="32">
        <f t="shared" si="8"/>
        <v>33</v>
      </c>
      <c r="B36" s="87"/>
      <c r="C36" s="27"/>
      <c r="D36" s="1" t="str">
        <f>IFERROR(VLOOKUP(A36,Saisie!B:S,2,FALSE),"")</f>
        <v/>
      </c>
      <c r="E36" s="1"/>
      <c r="F36" s="1"/>
      <c r="G36" s="100"/>
      <c r="H36" s="101" t="str">
        <f>IFERROR(VLOOKUP(A36,Saisie!B:S,3,FALSE),"")</f>
        <v/>
      </c>
      <c r="I36" s="1"/>
      <c r="J36" s="1"/>
      <c r="K36" s="1"/>
      <c r="L36" s="1" t="str">
        <f t="shared" si="1"/>
        <v/>
      </c>
      <c r="M36" s="1" t="str">
        <f t="shared" si="2"/>
        <v/>
      </c>
      <c r="N36" s="1" t="str">
        <f t="shared" si="7"/>
        <v/>
      </c>
      <c r="O36" s="2" t="str">
        <f t="shared" si="12"/>
        <v/>
      </c>
      <c r="P36" s="4" t="str">
        <f t="shared" si="4"/>
        <v/>
      </c>
      <c r="Q36" s="82" t="str">
        <f t="shared" si="9"/>
        <v/>
      </c>
      <c r="R36" s="82" t="str">
        <f t="shared" si="10"/>
        <v/>
      </c>
      <c r="S36" s="15"/>
      <c r="T36" s="15"/>
    </row>
    <row r="37" spans="1:21" s="19" customFormat="1" ht="29.1" customHeight="1" x14ac:dyDescent="0.25">
      <c r="A37" s="32">
        <f t="shared" si="8"/>
        <v>34</v>
      </c>
      <c r="B37" s="87"/>
      <c r="C37" s="29"/>
      <c r="D37" s="1" t="str">
        <f>IFERROR(VLOOKUP(A37,Saisie!B:S,2,FALSE),"")</f>
        <v/>
      </c>
      <c r="E37" s="1"/>
      <c r="F37" s="1"/>
      <c r="G37" s="100"/>
      <c r="H37" s="101" t="str">
        <f>IFERROR(VLOOKUP(A37,Saisie!B:S,3,FALSE),"")</f>
        <v/>
      </c>
      <c r="I37" s="1"/>
      <c r="J37" s="1"/>
      <c r="K37" s="1"/>
      <c r="L37" s="1" t="str">
        <f t="shared" si="1"/>
        <v/>
      </c>
      <c r="M37" s="1" t="str">
        <f t="shared" si="2"/>
        <v/>
      </c>
      <c r="N37" s="1" t="str">
        <f t="shared" si="7"/>
        <v/>
      </c>
      <c r="O37" s="2" t="str">
        <f t="shared" si="12"/>
        <v/>
      </c>
      <c r="P37" s="4" t="str">
        <f t="shared" si="4"/>
        <v/>
      </c>
      <c r="Q37" s="82" t="str">
        <f t="shared" si="9"/>
        <v/>
      </c>
      <c r="R37" s="82" t="str">
        <f t="shared" si="10"/>
        <v/>
      </c>
      <c r="S37" s="15"/>
      <c r="T37" s="15"/>
    </row>
    <row r="38" spans="1:21" s="18" customFormat="1" ht="29.1" customHeight="1" x14ac:dyDescent="0.25">
      <c r="A38" s="32">
        <f t="shared" si="8"/>
        <v>35</v>
      </c>
      <c r="B38" s="87"/>
      <c r="C38" s="30"/>
      <c r="D38" s="1" t="str">
        <f>IFERROR(VLOOKUP(A38,Saisie!B:S,2,FALSE),"")</f>
        <v/>
      </c>
      <c r="E38" s="1"/>
      <c r="F38" s="1"/>
      <c r="G38" s="100"/>
      <c r="H38" s="101" t="str">
        <f>IFERROR(VLOOKUP(A38,Saisie!B:S,3,FALSE),"")</f>
        <v/>
      </c>
      <c r="I38" s="1"/>
      <c r="J38" s="1"/>
      <c r="K38" s="1"/>
      <c r="L38" s="1" t="str">
        <f t="shared" si="1"/>
        <v/>
      </c>
      <c r="M38" s="1" t="str">
        <f t="shared" si="2"/>
        <v/>
      </c>
      <c r="N38" s="1" t="str">
        <f t="shared" si="7"/>
        <v/>
      </c>
      <c r="O38" s="2" t="str">
        <f t="shared" si="12"/>
        <v/>
      </c>
      <c r="P38" s="4" t="str">
        <f t="shared" si="4"/>
        <v/>
      </c>
      <c r="Q38" s="82" t="str">
        <f t="shared" si="9"/>
        <v/>
      </c>
      <c r="R38" s="82" t="str">
        <f t="shared" si="10"/>
        <v/>
      </c>
      <c r="S38" s="15"/>
      <c r="T38" s="15"/>
    </row>
    <row r="39" spans="1:21" s="18" customFormat="1" ht="29.1" customHeight="1" x14ac:dyDescent="0.25">
      <c r="A39" s="32">
        <f t="shared" si="8"/>
        <v>36</v>
      </c>
      <c r="B39" s="87"/>
      <c r="C39" s="29"/>
      <c r="D39" s="1" t="str">
        <f>IFERROR(VLOOKUP(A39,Saisie!B:S,2,FALSE),"")</f>
        <v/>
      </c>
      <c r="E39" s="1"/>
      <c r="F39" s="1"/>
      <c r="G39" s="100"/>
      <c r="H39" s="101" t="str">
        <f>IFERROR(VLOOKUP(A39,Saisie!B:S,3,FALSE),"")</f>
        <v/>
      </c>
      <c r="I39" s="1"/>
      <c r="J39" s="1"/>
      <c r="K39" s="1"/>
      <c r="L39" s="1" t="str">
        <f t="shared" si="1"/>
        <v/>
      </c>
      <c r="M39" s="1" t="str">
        <f t="shared" si="2"/>
        <v/>
      </c>
      <c r="N39" s="1" t="str">
        <f t="shared" si="7"/>
        <v/>
      </c>
      <c r="O39" s="2" t="str">
        <f t="shared" si="12"/>
        <v/>
      </c>
      <c r="P39" s="4" t="str">
        <f t="shared" si="4"/>
        <v/>
      </c>
      <c r="Q39" s="82" t="str">
        <f t="shared" si="9"/>
        <v/>
      </c>
      <c r="R39" s="82" t="str">
        <f t="shared" si="10"/>
        <v/>
      </c>
      <c r="S39" s="15"/>
      <c r="T39" s="15"/>
    </row>
    <row r="40" spans="1:21" s="18" customFormat="1" ht="29.1" customHeight="1" x14ac:dyDescent="0.25">
      <c r="A40" s="32">
        <f t="shared" si="8"/>
        <v>37</v>
      </c>
      <c r="B40" s="87"/>
      <c r="C40" s="27"/>
      <c r="D40" s="1" t="str">
        <f>IFERROR(VLOOKUP(A40,Saisie!B:S,2,FALSE),"")</f>
        <v/>
      </c>
      <c r="E40" s="1"/>
      <c r="F40" s="1"/>
      <c r="G40" s="100"/>
      <c r="H40" s="101" t="str">
        <f>IFERROR(VLOOKUP(A40,Saisie!B:S,3,FALSE),"")</f>
        <v/>
      </c>
      <c r="I40" s="1"/>
      <c r="J40" s="1"/>
      <c r="K40" s="1"/>
      <c r="L40" s="1" t="str">
        <f t="shared" si="1"/>
        <v/>
      </c>
      <c r="M40" s="1" t="str">
        <f t="shared" si="2"/>
        <v/>
      </c>
      <c r="N40" s="1" t="str">
        <f t="shared" si="7"/>
        <v/>
      </c>
      <c r="O40" s="2" t="str">
        <f t="shared" si="12"/>
        <v/>
      </c>
      <c r="P40" s="4" t="str">
        <f t="shared" si="4"/>
        <v/>
      </c>
      <c r="Q40" s="82" t="str">
        <f t="shared" si="9"/>
        <v/>
      </c>
      <c r="R40" s="82" t="str">
        <f t="shared" si="10"/>
        <v/>
      </c>
      <c r="S40" s="15"/>
      <c r="T40" s="15"/>
    </row>
    <row r="41" spans="1:21" s="18" customFormat="1" ht="29.1" customHeight="1" x14ac:dyDescent="0.25">
      <c r="A41" s="32">
        <f>IF(B41="JOKER 1",97,IF(B41="JOKER 2",98,IF(B41="JOKER 3",99,A40+1)))</f>
        <v>38</v>
      </c>
      <c r="B41" s="87"/>
      <c r="C41" s="27"/>
      <c r="D41" s="1" t="str">
        <f>IFERROR(VLOOKUP(A41,Saisie!B:S,2,FALSE),"")</f>
        <v/>
      </c>
      <c r="E41" s="1"/>
      <c r="F41" s="1"/>
      <c r="G41" s="100"/>
      <c r="H41" s="101" t="str">
        <f>IFERROR(VLOOKUP(A41,Saisie!B:S,3,FALSE),"")</f>
        <v/>
      </c>
      <c r="I41" s="1"/>
      <c r="J41" s="1"/>
      <c r="K41" s="1"/>
      <c r="L41" s="1" t="str">
        <f t="shared" si="1"/>
        <v/>
      </c>
      <c r="M41" s="1" t="str">
        <f t="shared" si="2"/>
        <v/>
      </c>
      <c r="N41" s="1" t="str">
        <f t="shared" si="7"/>
        <v/>
      </c>
      <c r="O41" s="2" t="str">
        <f t="shared" si="12"/>
        <v/>
      </c>
      <c r="P41" s="4" t="str">
        <f t="shared" si="4"/>
        <v/>
      </c>
      <c r="Q41" s="82" t="str">
        <f t="shared" si="9"/>
        <v/>
      </c>
      <c r="R41" s="82" t="str">
        <f t="shared" si="10"/>
        <v/>
      </c>
      <c r="S41" s="15"/>
      <c r="T41" s="15"/>
    </row>
    <row r="42" spans="1:21" s="18" customFormat="1" ht="29.1" customHeight="1" x14ac:dyDescent="0.25">
      <c r="A42" s="32">
        <f>IF(B42="JOKER 1",97,IF(B42="JOKER 2",98,IF(B42="JOKER 3",99,A41+1)))</f>
        <v>39</v>
      </c>
      <c r="B42" s="88"/>
      <c r="C42" s="30"/>
      <c r="D42" s="1" t="str">
        <f>IFERROR(VLOOKUP(A42,Saisie!B:S,2,FALSE),"")</f>
        <v/>
      </c>
      <c r="E42" s="1"/>
      <c r="F42" s="1"/>
      <c r="G42" s="100"/>
      <c r="H42" s="101" t="str">
        <f>IFERROR(VLOOKUP(A42,Saisie!B:S,3,FALSE),"")</f>
        <v/>
      </c>
      <c r="I42" s="1"/>
      <c r="J42" s="1"/>
      <c r="K42" s="1"/>
      <c r="L42" s="1" t="str">
        <f t="shared" si="1"/>
        <v/>
      </c>
      <c r="M42" s="1" t="str">
        <f t="shared" si="2"/>
        <v/>
      </c>
      <c r="N42" s="1" t="str">
        <f t="shared" si="7"/>
        <v/>
      </c>
      <c r="O42" s="2" t="str">
        <f t="shared" si="12"/>
        <v/>
      </c>
      <c r="P42" s="4" t="str">
        <f t="shared" si="4"/>
        <v/>
      </c>
      <c r="Q42" s="82" t="str">
        <f t="shared" si="9"/>
        <v/>
      </c>
      <c r="R42" s="82" t="str">
        <f t="shared" si="10"/>
        <v/>
      </c>
      <c r="S42" s="15"/>
      <c r="T42" s="15"/>
    </row>
    <row r="43" spans="1:21" s="18" customFormat="1" ht="29.1" customHeight="1" x14ac:dyDescent="0.25">
      <c r="A43" s="32">
        <f>IF(B43="JOKER 1",97,IF(B43="JOKER 2",98,IF(B43="JOKER 3",99,A42+1)))</f>
        <v>40</v>
      </c>
      <c r="B43" s="87"/>
      <c r="C43" s="30"/>
      <c r="D43" s="1" t="str">
        <f>IFERROR(VLOOKUP(A43,Saisie!B:S,2,FALSE),"")</f>
        <v/>
      </c>
      <c r="E43" s="1"/>
      <c r="F43" s="1"/>
      <c r="G43" s="100"/>
      <c r="H43" s="101" t="str">
        <f>IFERROR(VLOOKUP(A43,Saisie!B:S,3,FALSE),"")</f>
        <v/>
      </c>
      <c r="I43" s="1"/>
      <c r="J43" s="1"/>
      <c r="K43" s="1"/>
      <c r="L43" s="1" t="str">
        <f t="shared" si="1"/>
        <v/>
      </c>
      <c r="M43" s="1" t="str">
        <f t="shared" si="2"/>
        <v/>
      </c>
      <c r="N43" s="1" t="str">
        <f>IFERROR(L43-M43,"")</f>
        <v/>
      </c>
      <c r="O43" s="2" t="str">
        <f>IF(B43="","",COUNTIF(D43:G43,13))</f>
        <v/>
      </c>
      <c r="P43" s="4" t="str">
        <f>IFERROR(IF(B43="","",RANK(R43,$R$4:$R$93)),"")</f>
        <v/>
      </c>
      <c r="Q43" s="82" t="str">
        <f t="shared" si="9"/>
        <v/>
      </c>
      <c r="R43" s="82" t="str">
        <f t="shared" si="10"/>
        <v/>
      </c>
      <c r="S43" s="15"/>
      <c r="T43" s="15"/>
    </row>
    <row r="44" spans="1:21" ht="29.1" customHeight="1" x14ac:dyDescent="0.25">
      <c r="A44" s="32">
        <f>IF(B44="JOKER 1",97,IF(B44="JOKER 2",98,IF(B44="JOKER 3",99,A43+1)))</f>
        <v>41</v>
      </c>
      <c r="B44" s="87"/>
      <c r="C44" s="27"/>
      <c r="D44" s="1" t="str">
        <f>IFERROR(VLOOKUP(A44,Saisie!B:S,2,FALSE),"")</f>
        <v/>
      </c>
      <c r="E44" s="1"/>
      <c r="F44" s="1"/>
      <c r="G44" s="100"/>
      <c r="H44" s="101" t="str">
        <f>IFERROR(VLOOKUP(A44,Saisie!B:S,3,FALSE),"")</f>
        <v/>
      </c>
      <c r="I44" s="1"/>
      <c r="J44" s="1"/>
      <c r="K44" s="1"/>
      <c r="L44" s="1" t="str">
        <f t="shared" si="1"/>
        <v/>
      </c>
      <c r="M44" s="1" t="str">
        <f t="shared" si="2"/>
        <v/>
      </c>
      <c r="N44" s="1" t="str">
        <f t="shared" si="7"/>
        <v/>
      </c>
      <c r="O44" s="2" t="str">
        <f t="shared" si="12"/>
        <v/>
      </c>
      <c r="P44" s="4" t="str">
        <f t="shared" si="4"/>
        <v/>
      </c>
      <c r="Q44" s="82" t="str">
        <f t="shared" si="9"/>
        <v/>
      </c>
      <c r="R44" s="82" t="str">
        <f t="shared" si="10"/>
        <v/>
      </c>
    </row>
    <row r="45" spans="1:21" s="19" customFormat="1" ht="29.1" customHeight="1" x14ac:dyDescent="0.25">
      <c r="A45" s="32">
        <f>IF(B45="JOKER 1",97,IF(B45="JOKER 2",98,IF(B45="JOKER 3",99,A44+1)))</f>
        <v>42</v>
      </c>
      <c r="B45" s="87"/>
      <c r="C45" s="30"/>
      <c r="D45" s="1" t="str">
        <f>IFERROR(VLOOKUP(A45,Saisie!B:S,2,FALSE),"")</f>
        <v/>
      </c>
      <c r="E45" s="1"/>
      <c r="F45" s="1"/>
      <c r="G45" s="100"/>
      <c r="H45" s="101" t="str">
        <f>IFERROR(VLOOKUP(A45,Saisie!B:S,3,FALSE),"")</f>
        <v/>
      </c>
      <c r="I45" s="1"/>
      <c r="J45" s="1"/>
      <c r="K45" s="1"/>
      <c r="L45" s="1" t="str">
        <f t="shared" si="1"/>
        <v/>
      </c>
      <c r="M45" s="1" t="str">
        <f t="shared" si="2"/>
        <v/>
      </c>
      <c r="N45" s="1" t="str">
        <f t="shared" si="7"/>
        <v/>
      </c>
      <c r="O45" s="2" t="str">
        <f t="shared" si="12"/>
        <v/>
      </c>
      <c r="P45" s="4" t="str">
        <f t="shared" si="4"/>
        <v/>
      </c>
      <c r="Q45" s="82" t="str">
        <f t="shared" si="9"/>
        <v/>
      </c>
      <c r="R45" s="82" t="str">
        <f t="shared" si="10"/>
        <v/>
      </c>
      <c r="S45" s="15"/>
      <c r="T45" s="15"/>
    </row>
    <row r="46" spans="1:21" s="19" customFormat="1" ht="29.1" customHeight="1" x14ac:dyDescent="0.25">
      <c r="A46" s="32">
        <f t="shared" ref="A46:A93" si="13">IF(B46="JOKER 1",97,IF(B46="JOKER 2",98,IF(B46="JOKER 3",99,A45+1)))</f>
        <v>43</v>
      </c>
      <c r="B46" s="87"/>
      <c r="C46" s="27"/>
      <c r="D46" s="1" t="str">
        <f>IFERROR(VLOOKUP(A46,Saisie!B:S,2,FALSE),"")</f>
        <v/>
      </c>
      <c r="E46" s="1"/>
      <c r="F46" s="1"/>
      <c r="G46" s="100"/>
      <c r="H46" s="101" t="str">
        <f>IFERROR(VLOOKUP(A46,Saisie!B:S,3,FALSE),"")</f>
        <v/>
      </c>
      <c r="I46" s="1"/>
      <c r="J46" s="1"/>
      <c r="K46" s="1"/>
      <c r="L46" s="1" t="str">
        <f t="shared" si="1"/>
        <v/>
      </c>
      <c r="M46" s="1" t="str">
        <f t="shared" si="2"/>
        <v/>
      </c>
      <c r="N46" s="1" t="str">
        <f t="shared" si="7"/>
        <v/>
      </c>
      <c r="O46" s="2" t="str">
        <f t="shared" si="12"/>
        <v/>
      </c>
      <c r="P46" s="4" t="str">
        <f>IFERROR(IF(B46="","",RANK(R46,$R$4:$R$93)),"")</f>
        <v/>
      </c>
      <c r="Q46" s="82" t="str">
        <f t="shared" si="9"/>
        <v/>
      </c>
      <c r="R46" s="82" t="str">
        <f t="shared" si="10"/>
        <v/>
      </c>
      <c r="S46" s="15"/>
      <c r="T46" s="15"/>
    </row>
    <row r="47" spans="1:21" s="18" customFormat="1" ht="29.1" customHeight="1" x14ac:dyDescent="0.25">
      <c r="A47" s="32">
        <f t="shared" si="13"/>
        <v>44</v>
      </c>
      <c r="B47" s="87"/>
      <c r="C47" s="27"/>
      <c r="D47" s="1" t="str">
        <f>IFERROR(VLOOKUP(A47,Saisie!B:S,2,FALSE),"")</f>
        <v/>
      </c>
      <c r="E47" s="1"/>
      <c r="F47" s="1"/>
      <c r="G47" s="100"/>
      <c r="H47" s="101" t="str">
        <f>IFERROR(VLOOKUP(A47,Saisie!B:S,3,FALSE),"")</f>
        <v/>
      </c>
      <c r="I47" s="1"/>
      <c r="J47" s="1"/>
      <c r="K47" s="1"/>
      <c r="L47" s="1" t="str">
        <f t="shared" si="1"/>
        <v/>
      </c>
      <c r="M47" s="1" t="str">
        <f t="shared" si="2"/>
        <v/>
      </c>
      <c r="N47" s="1" t="str">
        <f t="shared" si="7"/>
        <v/>
      </c>
      <c r="O47" s="2" t="str">
        <f t="shared" si="12"/>
        <v/>
      </c>
      <c r="P47" s="4" t="str">
        <f t="shared" si="4"/>
        <v/>
      </c>
      <c r="Q47" s="82" t="str">
        <f t="shared" si="9"/>
        <v/>
      </c>
      <c r="R47" s="82" t="str">
        <f t="shared" si="10"/>
        <v/>
      </c>
      <c r="S47" s="15"/>
      <c r="T47" s="15"/>
    </row>
    <row r="48" spans="1:21" s="18" customFormat="1" ht="29.1" customHeight="1" x14ac:dyDescent="0.25">
      <c r="A48" s="32">
        <f t="shared" si="13"/>
        <v>45</v>
      </c>
      <c r="B48" s="87"/>
      <c r="C48" s="27"/>
      <c r="D48" s="1" t="str">
        <f>IFERROR(VLOOKUP(A48,Saisie!B:S,2,FALSE),"")</f>
        <v/>
      </c>
      <c r="E48" s="1"/>
      <c r="F48" s="1"/>
      <c r="G48" s="100"/>
      <c r="H48" s="101" t="str">
        <f>IFERROR(VLOOKUP(A48,Saisie!B:S,3,FALSE),"")</f>
        <v/>
      </c>
      <c r="I48" s="1"/>
      <c r="J48" s="1"/>
      <c r="K48" s="1"/>
      <c r="L48" s="1" t="str">
        <f t="shared" si="1"/>
        <v/>
      </c>
      <c r="M48" s="1" t="str">
        <f t="shared" si="2"/>
        <v/>
      </c>
      <c r="N48" s="1" t="str">
        <f t="shared" si="7"/>
        <v/>
      </c>
      <c r="O48" s="2" t="str">
        <f t="shared" si="12"/>
        <v/>
      </c>
      <c r="P48" s="4" t="str">
        <f t="shared" si="4"/>
        <v/>
      </c>
      <c r="Q48" s="82" t="str">
        <f t="shared" si="9"/>
        <v/>
      </c>
      <c r="R48" s="82" t="str">
        <f t="shared" si="10"/>
        <v/>
      </c>
      <c r="S48" s="15"/>
      <c r="T48" s="15"/>
    </row>
    <row r="49" spans="1:20" s="18" customFormat="1" ht="29.1" customHeight="1" x14ac:dyDescent="0.25">
      <c r="A49" s="32">
        <f t="shared" si="13"/>
        <v>46</v>
      </c>
      <c r="B49" s="87"/>
      <c r="C49" s="27"/>
      <c r="D49" s="1" t="str">
        <f>IFERROR(VLOOKUP(A49,Saisie!B:S,2,FALSE),"")</f>
        <v/>
      </c>
      <c r="E49" s="1"/>
      <c r="F49" s="1"/>
      <c r="G49" s="100"/>
      <c r="H49" s="101" t="str">
        <f>IFERROR(VLOOKUP(A49,Saisie!B:S,3,FALSE),"")</f>
        <v/>
      </c>
      <c r="I49" s="1"/>
      <c r="J49" s="1"/>
      <c r="K49" s="1"/>
      <c r="L49" s="1" t="str">
        <f t="shared" si="1"/>
        <v/>
      </c>
      <c r="M49" s="1" t="str">
        <f t="shared" si="2"/>
        <v/>
      </c>
      <c r="N49" s="1" t="str">
        <f t="shared" si="7"/>
        <v/>
      </c>
      <c r="O49" s="2" t="str">
        <f t="shared" si="12"/>
        <v/>
      </c>
      <c r="P49" s="4" t="str">
        <f t="shared" si="4"/>
        <v/>
      </c>
      <c r="Q49" s="82" t="str">
        <f t="shared" si="9"/>
        <v/>
      </c>
      <c r="R49" s="82" t="str">
        <f t="shared" si="10"/>
        <v/>
      </c>
      <c r="S49" s="15"/>
      <c r="T49" s="15"/>
    </row>
    <row r="50" spans="1:20" ht="29.1" customHeight="1" x14ac:dyDescent="0.25">
      <c r="A50" s="32">
        <f t="shared" si="13"/>
        <v>47</v>
      </c>
      <c r="B50" s="87"/>
      <c r="C50" s="29"/>
      <c r="D50" s="1" t="str">
        <f>IFERROR(VLOOKUP(A50,Saisie!B:S,2,FALSE),"")</f>
        <v/>
      </c>
      <c r="E50" s="1"/>
      <c r="F50" s="1"/>
      <c r="G50" s="100"/>
      <c r="H50" s="101" t="str">
        <f>IFERROR(VLOOKUP(A50,Saisie!B:S,3,FALSE),"")</f>
        <v/>
      </c>
      <c r="I50" s="1"/>
      <c r="J50" s="1"/>
      <c r="K50" s="1"/>
      <c r="L50" s="1" t="str">
        <f t="shared" si="1"/>
        <v/>
      </c>
      <c r="M50" s="1" t="str">
        <f t="shared" si="2"/>
        <v/>
      </c>
      <c r="N50" s="1" t="str">
        <f t="shared" si="7"/>
        <v/>
      </c>
      <c r="O50" s="2" t="str">
        <f t="shared" si="12"/>
        <v/>
      </c>
      <c r="P50" s="4" t="str">
        <f t="shared" si="4"/>
        <v/>
      </c>
      <c r="Q50" s="82" t="str">
        <f t="shared" si="9"/>
        <v/>
      </c>
      <c r="R50" s="82" t="str">
        <f t="shared" si="10"/>
        <v/>
      </c>
    </row>
    <row r="51" spans="1:20" s="18" customFormat="1" ht="29.1" customHeight="1" x14ac:dyDescent="0.25">
      <c r="A51" s="32">
        <f t="shared" si="13"/>
        <v>48</v>
      </c>
      <c r="B51" s="87"/>
      <c r="C51" s="27"/>
      <c r="D51" s="1" t="str">
        <f>IFERROR(VLOOKUP(A51,Saisie!B:S,2,FALSE),"")</f>
        <v/>
      </c>
      <c r="E51" s="1"/>
      <c r="F51" s="1"/>
      <c r="G51" s="100"/>
      <c r="H51" s="101" t="str">
        <f>IFERROR(VLOOKUP(A51,Saisie!B:S,3,FALSE),"")</f>
        <v/>
      </c>
      <c r="I51" s="1"/>
      <c r="J51" s="1"/>
      <c r="K51" s="1"/>
      <c r="L51" s="1" t="str">
        <f t="shared" si="1"/>
        <v/>
      </c>
      <c r="M51" s="1" t="str">
        <f t="shared" si="2"/>
        <v/>
      </c>
      <c r="N51" s="1" t="str">
        <f t="shared" si="7"/>
        <v/>
      </c>
      <c r="O51" s="2" t="str">
        <f t="shared" si="12"/>
        <v/>
      </c>
      <c r="P51" s="4" t="str">
        <f t="shared" si="4"/>
        <v/>
      </c>
      <c r="Q51" s="82" t="str">
        <f t="shared" si="9"/>
        <v/>
      </c>
      <c r="R51" s="82" t="str">
        <f t="shared" si="10"/>
        <v/>
      </c>
      <c r="S51" s="15"/>
      <c r="T51" s="15"/>
    </row>
    <row r="52" spans="1:20" s="19" customFormat="1" ht="29.1" customHeight="1" x14ac:dyDescent="0.25">
      <c r="A52" s="32">
        <f t="shared" si="13"/>
        <v>49</v>
      </c>
      <c r="B52" s="87"/>
      <c r="C52" s="27"/>
      <c r="D52" s="1" t="str">
        <f>IFERROR(VLOOKUP(A52,Saisie!B:S,2,FALSE),"")</f>
        <v/>
      </c>
      <c r="E52" s="1"/>
      <c r="F52" s="1"/>
      <c r="G52" s="100"/>
      <c r="H52" s="101" t="str">
        <f>IFERROR(VLOOKUP(A52,Saisie!B:S,3,FALSE),"")</f>
        <v/>
      </c>
      <c r="I52" s="1"/>
      <c r="J52" s="1"/>
      <c r="K52" s="1"/>
      <c r="L52" s="1" t="str">
        <f t="shared" si="1"/>
        <v/>
      </c>
      <c r="M52" s="1" t="str">
        <f t="shared" si="2"/>
        <v/>
      </c>
      <c r="N52" s="1" t="str">
        <f t="shared" si="7"/>
        <v/>
      </c>
      <c r="O52" s="2" t="str">
        <f t="shared" si="12"/>
        <v/>
      </c>
      <c r="P52" s="4" t="str">
        <f t="shared" si="4"/>
        <v/>
      </c>
      <c r="Q52" s="82" t="str">
        <f t="shared" si="9"/>
        <v/>
      </c>
      <c r="R52" s="82" t="str">
        <f t="shared" si="10"/>
        <v/>
      </c>
      <c r="S52" s="15"/>
      <c r="T52" s="15"/>
    </row>
    <row r="53" spans="1:20" ht="29.1" customHeight="1" x14ac:dyDescent="0.25">
      <c r="A53" s="32">
        <f t="shared" si="13"/>
        <v>50</v>
      </c>
      <c r="B53" s="87"/>
      <c r="C53" s="27"/>
      <c r="D53" s="1" t="str">
        <f>IFERROR(VLOOKUP(A53,Saisie!B:S,2,FALSE),"")</f>
        <v/>
      </c>
      <c r="E53" s="1"/>
      <c r="F53" s="1"/>
      <c r="G53" s="100"/>
      <c r="H53" s="101" t="str">
        <f>IFERROR(VLOOKUP(A53,Saisie!B:S,3,FALSE),"")</f>
        <v/>
      </c>
      <c r="I53" s="1"/>
      <c r="J53" s="1"/>
      <c r="K53" s="1"/>
      <c r="L53" s="1" t="str">
        <f t="shared" si="1"/>
        <v/>
      </c>
      <c r="M53" s="1" t="str">
        <f t="shared" si="2"/>
        <v/>
      </c>
      <c r="N53" s="1" t="str">
        <f t="shared" si="7"/>
        <v/>
      </c>
      <c r="O53" s="2" t="str">
        <f t="shared" si="12"/>
        <v/>
      </c>
      <c r="P53" s="4" t="str">
        <f t="shared" si="4"/>
        <v/>
      </c>
      <c r="Q53" s="82" t="str">
        <f t="shared" si="9"/>
        <v/>
      </c>
      <c r="R53" s="82" t="str">
        <f t="shared" si="10"/>
        <v/>
      </c>
    </row>
    <row r="54" spans="1:20" s="19" customFormat="1" ht="29.1" customHeight="1" x14ac:dyDescent="0.25">
      <c r="A54" s="32">
        <f t="shared" si="13"/>
        <v>51</v>
      </c>
      <c r="B54" s="87"/>
      <c r="C54" s="30"/>
      <c r="D54" s="1" t="str">
        <f>IFERROR(VLOOKUP(A54,Saisie!B:S,2,FALSE),"")</f>
        <v/>
      </c>
      <c r="E54" s="1"/>
      <c r="F54" s="1"/>
      <c r="G54" s="100"/>
      <c r="H54" s="101" t="str">
        <f>IFERROR(VLOOKUP(A54,Saisie!B:S,3,FALSE),"")</f>
        <v/>
      </c>
      <c r="I54" s="1"/>
      <c r="J54" s="1"/>
      <c r="K54" s="1"/>
      <c r="L54" s="1" t="str">
        <f t="shared" si="1"/>
        <v/>
      </c>
      <c r="M54" s="1" t="str">
        <f t="shared" si="2"/>
        <v/>
      </c>
      <c r="N54" s="1" t="str">
        <f t="shared" si="7"/>
        <v/>
      </c>
      <c r="O54" s="2" t="str">
        <f t="shared" si="12"/>
        <v/>
      </c>
      <c r="P54" s="4" t="str">
        <f t="shared" si="4"/>
        <v/>
      </c>
      <c r="Q54" s="82" t="str">
        <f t="shared" si="9"/>
        <v/>
      </c>
      <c r="R54" s="82" t="str">
        <f t="shared" si="10"/>
        <v/>
      </c>
      <c r="S54" s="15"/>
      <c r="T54" s="15"/>
    </row>
    <row r="55" spans="1:20" s="18" customFormat="1" ht="29.1" customHeight="1" x14ac:dyDescent="0.25">
      <c r="A55" s="32">
        <f t="shared" si="13"/>
        <v>52</v>
      </c>
      <c r="B55" s="87"/>
      <c r="C55" s="27"/>
      <c r="D55" s="1" t="str">
        <f>IFERROR(VLOOKUP(A55,Saisie!B:S,2,FALSE),"")</f>
        <v/>
      </c>
      <c r="E55" s="1"/>
      <c r="F55" s="1"/>
      <c r="G55" s="100"/>
      <c r="H55" s="101" t="str">
        <f>IFERROR(VLOOKUP(A55,Saisie!B:S,3,FALSE),"")</f>
        <v/>
      </c>
      <c r="I55" s="1"/>
      <c r="J55" s="1"/>
      <c r="K55" s="1"/>
      <c r="L55" s="1" t="str">
        <f t="shared" si="1"/>
        <v/>
      </c>
      <c r="M55" s="1" t="str">
        <f t="shared" si="2"/>
        <v/>
      </c>
      <c r="N55" s="1" t="str">
        <f t="shared" si="7"/>
        <v/>
      </c>
      <c r="O55" s="2" t="str">
        <f t="shared" si="12"/>
        <v/>
      </c>
      <c r="P55" s="4" t="str">
        <f t="shared" si="4"/>
        <v/>
      </c>
      <c r="Q55" s="82" t="str">
        <f t="shared" si="9"/>
        <v/>
      </c>
      <c r="R55" s="82" t="str">
        <f t="shared" si="10"/>
        <v/>
      </c>
      <c r="S55" s="15"/>
      <c r="T55" s="15"/>
    </row>
    <row r="56" spans="1:20" s="19" customFormat="1" ht="29.1" customHeight="1" x14ac:dyDescent="0.25">
      <c r="A56" s="32">
        <f t="shared" si="13"/>
        <v>53</v>
      </c>
      <c r="B56" s="87"/>
      <c r="C56" s="27"/>
      <c r="D56" s="1" t="str">
        <f>IFERROR(VLOOKUP(A56,Saisie!B:S,2,FALSE),"")</f>
        <v/>
      </c>
      <c r="E56" s="1"/>
      <c r="F56" s="1"/>
      <c r="G56" s="100"/>
      <c r="H56" s="101" t="str">
        <f>IFERROR(VLOOKUP(A56,Saisie!B:S,3,FALSE),"")</f>
        <v/>
      </c>
      <c r="I56" s="1"/>
      <c r="J56" s="1"/>
      <c r="K56" s="1"/>
      <c r="L56" s="1" t="str">
        <f t="shared" si="1"/>
        <v/>
      </c>
      <c r="M56" s="1" t="str">
        <f t="shared" si="2"/>
        <v/>
      </c>
      <c r="N56" s="1" t="str">
        <f t="shared" si="7"/>
        <v/>
      </c>
      <c r="O56" s="2" t="str">
        <f t="shared" si="12"/>
        <v/>
      </c>
      <c r="P56" s="4" t="str">
        <f t="shared" si="4"/>
        <v/>
      </c>
      <c r="Q56" s="82" t="str">
        <f t="shared" si="9"/>
        <v/>
      </c>
      <c r="R56" s="82" t="str">
        <f t="shared" si="10"/>
        <v/>
      </c>
      <c r="S56" s="15"/>
      <c r="T56" s="15"/>
    </row>
    <row r="57" spans="1:20" s="18" customFormat="1" ht="29.1" customHeight="1" x14ac:dyDescent="0.25">
      <c r="A57" s="32">
        <f t="shared" si="13"/>
        <v>54</v>
      </c>
      <c r="B57" s="87"/>
      <c r="C57" s="27"/>
      <c r="D57" s="1" t="str">
        <f>IFERROR(VLOOKUP(A57,Saisie!B:S,2,FALSE),"")</f>
        <v/>
      </c>
      <c r="E57" s="1"/>
      <c r="F57" s="1"/>
      <c r="G57" s="100"/>
      <c r="H57" s="101" t="str">
        <f>IFERROR(VLOOKUP(A57,Saisie!B:S,3,FALSE),"")</f>
        <v/>
      </c>
      <c r="I57" s="1"/>
      <c r="J57" s="1"/>
      <c r="K57" s="1"/>
      <c r="L57" s="1" t="str">
        <f t="shared" si="1"/>
        <v/>
      </c>
      <c r="M57" s="1" t="str">
        <f t="shared" si="2"/>
        <v/>
      </c>
      <c r="N57" s="1" t="str">
        <f t="shared" si="7"/>
        <v/>
      </c>
      <c r="O57" s="2" t="str">
        <f t="shared" si="12"/>
        <v/>
      </c>
      <c r="P57" s="4" t="str">
        <f t="shared" si="4"/>
        <v/>
      </c>
      <c r="Q57" s="82" t="str">
        <f t="shared" si="9"/>
        <v/>
      </c>
      <c r="R57" s="82" t="str">
        <f t="shared" si="10"/>
        <v/>
      </c>
      <c r="S57" s="15"/>
      <c r="T57" s="15"/>
    </row>
    <row r="58" spans="1:20" s="18" customFormat="1" ht="29.1" customHeight="1" x14ac:dyDescent="0.25">
      <c r="A58" s="32">
        <f t="shared" si="13"/>
        <v>55</v>
      </c>
      <c r="B58" s="87"/>
      <c r="C58" s="27"/>
      <c r="D58" s="1" t="str">
        <f>IFERROR(VLOOKUP(A58,Saisie!B:S,2,FALSE),"")</f>
        <v/>
      </c>
      <c r="E58" s="1"/>
      <c r="F58" s="1"/>
      <c r="G58" s="100"/>
      <c r="H58" s="101" t="str">
        <f>IFERROR(VLOOKUP(A58,Saisie!B:S,3,FALSE),"")</f>
        <v/>
      </c>
      <c r="I58" s="1"/>
      <c r="J58" s="1"/>
      <c r="K58" s="1"/>
      <c r="L58" s="1" t="str">
        <f t="shared" si="1"/>
        <v/>
      </c>
      <c r="M58" s="1" t="str">
        <f t="shared" si="2"/>
        <v/>
      </c>
      <c r="N58" s="1" t="str">
        <f t="shared" si="7"/>
        <v/>
      </c>
      <c r="O58" s="2" t="str">
        <f t="shared" si="12"/>
        <v/>
      </c>
      <c r="P58" s="4" t="str">
        <f t="shared" si="4"/>
        <v/>
      </c>
      <c r="Q58" s="82" t="str">
        <f t="shared" si="9"/>
        <v/>
      </c>
      <c r="R58" s="82" t="str">
        <f t="shared" si="10"/>
        <v/>
      </c>
      <c r="S58" s="15"/>
      <c r="T58" s="15"/>
    </row>
    <row r="59" spans="1:20" s="18" customFormat="1" ht="29.1" customHeight="1" x14ac:dyDescent="0.25">
      <c r="A59" s="32">
        <f t="shared" si="13"/>
        <v>56</v>
      </c>
      <c r="B59" s="87"/>
      <c r="C59" s="27"/>
      <c r="D59" s="1" t="str">
        <f>IFERROR(VLOOKUP(A59,Saisie!B:S,2,FALSE),"")</f>
        <v/>
      </c>
      <c r="E59" s="1"/>
      <c r="F59" s="1"/>
      <c r="G59" s="100"/>
      <c r="H59" s="101" t="str">
        <f>IFERROR(VLOOKUP(A59,Saisie!B:S,3,FALSE),"")</f>
        <v/>
      </c>
      <c r="I59" s="1"/>
      <c r="J59" s="1"/>
      <c r="K59" s="1"/>
      <c r="L59" s="1" t="str">
        <f t="shared" si="1"/>
        <v/>
      </c>
      <c r="M59" s="1" t="str">
        <f t="shared" si="2"/>
        <v/>
      </c>
      <c r="N59" s="1" t="str">
        <f t="shared" si="7"/>
        <v/>
      </c>
      <c r="O59" s="2" t="str">
        <f t="shared" si="12"/>
        <v/>
      </c>
      <c r="P59" s="4" t="str">
        <f t="shared" si="4"/>
        <v/>
      </c>
      <c r="Q59" s="82" t="str">
        <f t="shared" si="9"/>
        <v/>
      </c>
      <c r="R59" s="82" t="str">
        <f t="shared" si="10"/>
        <v/>
      </c>
      <c r="S59" s="15"/>
      <c r="T59" s="15"/>
    </row>
    <row r="60" spans="1:20" ht="29.1" customHeight="1" x14ac:dyDescent="0.25">
      <c r="A60" s="32">
        <f t="shared" si="13"/>
        <v>57</v>
      </c>
      <c r="B60" s="87"/>
      <c r="C60" s="27"/>
      <c r="D60" s="1" t="str">
        <f>IFERROR(VLOOKUP(A60,Saisie!B:S,2,FALSE),"")</f>
        <v/>
      </c>
      <c r="E60" s="1"/>
      <c r="F60" s="1"/>
      <c r="G60" s="100"/>
      <c r="H60" s="101" t="str">
        <f>IFERROR(VLOOKUP(A60,Saisie!B:S,3,FALSE),"")</f>
        <v/>
      </c>
      <c r="I60" s="1"/>
      <c r="J60" s="1"/>
      <c r="K60" s="1"/>
      <c r="L60" s="1" t="str">
        <f t="shared" si="1"/>
        <v/>
      </c>
      <c r="M60" s="1" t="str">
        <f t="shared" si="2"/>
        <v/>
      </c>
      <c r="N60" s="1" t="str">
        <f t="shared" si="7"/>
        <v/>
      </c>
      <c r="O60" s="2" t="str">
        <f t="shared" si="12"/>
        <v/>
      </c>
      <c r="P60" s="4" t="str">
        <f t="shared" si="4"/>
        <v/>
      </c>
      <c r="Q60" s="82" t="str">
        <f t="shared" si="9"/>
        <v/>
      </c>
      <c r="R60" s="82" t="str">
        <f t="shared" si="10"/>
        <v/>
      </c>
    </row>
    <row r="61" spans="1:20" s="18" customFormat="1" ht="29.1" customHeight="1" x14ac:dyDescent="0.25">
      <c r="A61" s="32">
        <f t="shared" si="13"/>
        <v>58</v>
      </c>
      <c r="B61" s="87"/>
      <c r="C61" s="27"/>
      <c r="D61" s="1" t="str">
        <f>IFERROR(VLOOKUP(A61,Saisie!B:S,2,FALSE),"")</f>
        <v/>
      </c>
      <c r="E61" s="1"/>
      <c r="F61" s="1"/>
      <c r="G61" s="100"/>
      <c r="H61" s="101" t="str">
        <f>IFERROR(VLOOKUP(A61,Saisie!B:S,3,FALSE),"")</f>
        <v/>
      </c>
      <c r="I61" s="1"/>
      <c r="J61" s="1"/>
      <c r="K61" s="1"/>
      <c r="L61" s="1" t="str">
        <f t="shared" si="1"/>
        <v/>
      </c>
      <c r="M61" s="1" t="str">
        <f t="shared" si="2"/>
        <v/>
      </c>
      <c r="N61" s="1" t="str">
        <f t="shared" si="7"/>
        <v/>
      </c>
      <c r="O61" s="2" t="str">
        <f t="shared" si="12"/>
        <v/>
      </c>
      <c r="P61" s="4" t="str">
        <f t="shared" si="4"/>
        <v/>
      </c>
      <c r="Q61" s="82" t="str">
        <f t="shared" si="9"/>
        <v/>
      </c>
      <c r="R61" s="82" t="str">
        <f t="shared" si="10"/>
        <v/>
      </c>
      <c r="S61" s="15"/>
      <c r="T61" s="15"/>
    </row>
    <row r="62" spans="1:20" s="18" customFormat="1" ht="29.1" customHeight="1" x14ac:dyDescent="0.25">
      <c r="A62" s="32">
        <f t="shared" si="13"/>
        <v>59</v>
      </c>
      <c r="B62" s="87"/>
      <c r="C62" s="29"/>
      <c r="D62" s="1" t="str">
        <f>IFERROR(VLOOKUP(A62,Saisie!B:S,2,FALSE),"")</f>
        <v/>
      </c>
      <c r="E62" s="1"/>
      <c r="F62" s="1"/>
      <c r="G62" s="100"/>
      <c r="H62" s="101" t="str">
        <f>IFERROR(VLOOKUP(A62,Saisie!B:S,3,FALSE),"")</f>
        <v/>
      </c>
      <c r="I62" s="1"/>
      <c r="J62" s="1"/>
      <c r="K62" s="1"/>
      <c r="L62" s="1" t="str">
        <f t="shared" si="1"/>
        <v/>
      </c>
      <c r="M62" s="1" t="str">
        <f t="shared" si="2"/>
        <v/>
      </c>
      <c r="N62" s="1" t="str">
        <f t="shared" si="7"/>
        <v/>
      </c>
      <c r="O62" s="2" t="str">
        <f t="shared" si="12"/>
        <v/>
      </c>
      <c r="P62" s="4" t="str">
        <f t="shared" si="4"/>
        <v/>
      </c>
      <c r="Q62" s="82" t="str">
        <f t="shared" si="9"/>
        <v/>
      </c>
      <c r="R62" s="82" t="str">
        <f t="shared" si="10"/>
        <v/>
      </c>
      <c r="S62" s="15"/>
      <c r="T62" s="15"/>
    </row>
    <row r="63" spans="1:20" s="18" customFormat="1" ht="29.1" customHeight="1" x14ac:dyDescent="0.25">
      <c r="A63" s="32">
        <f t="shared" si="13"/>
        <v>60</v>
      </c>
      <c r="B63" s="87"/>
      <c r="C63" s="29"/>
      <c r="D63" s="1" t="str">
        <f>IFERROR(VLOOKUP(A63,Saisie!B:S,2,FALSE),"")</f>
        <v/>
      </c>
      <c r="E63" s="1"/>
      <c r="F63" s="1"/>
      <c r="G63" s="100"/>
      <c r="H63" s="101" t="str">
        <f>IFERROR(VLOOKUP(A63,Saisie!B:S,3,FALSE),"")</f>
        <v/>
      </c>
      <c r="I63" s="1"/>
      <c r="J63" s="1"/>
      <c r="K63" s="1"/>
      <c r="L63" s="1" t="str">
        <f t="shared" si="1"/>
        <v/>
      </c>
      <c r="M63" s="1" t="str">
        <f t="shared" si="2"/>
        <v/>
      </c>
      <c r="N63" s="1" t="str">
        <f t="shared" si="7"/>
        <v/>
      </c>
      <c r="O63" s="2" t="str">
        <f t="shared" si="12"/>
        <v/>
      </c>
      <c r="P63" s="4" t="str">
        <f t="shared" si="4"/>
        <v/>
      </c>
      <c r="Q63" s="82" t="str">
        <f t="shared" si="9"/>
        <v/>
      </c>
      <c r="R63" s="82" t="str">
        <f t="shared" si="10"/>
        <v/>
      </c>
      <c r="S63" s="15"/>
      <c r="T63" s="15"/>
    </row>
    <row r="64" spans="1:20" ht="29.1" customHeight="1" x14ac:dyDescent="0.25">
      <c r="A64" s="32">
        <f t="shared" si="13"/>
        <v>61</v>
      </c>
      <c r="B64" s="87"/>
      <c r="C64" s="27"/>
      <c r="D64" s="1" t="str">
        <f>IFERROR(VLOOKUP(A64,Saisie!B:S,2,FALSE),"")</f>
        <v/>
      </c>
      <c r="E64" s="1"/>
      <c r="F64" s="1"/>
      <c r="G64" s="100"/>
      <c r="H64" s="101" t="str">
        <f>IFERROR(VLOOKUP(A64,Saisie!B:S,3,FALSE),"")</f>
        <v/>
      </c>
      <c r="I64" s="1"/>
      <c r="J64" s="1"/>
      <c r="K64" s="1"/>
      <c r="L64" s="1" t="str">
        <f t="shared" si="1"/>
        <v/>
      </c>
      <c r="M64" s="1" t="str">
        <f t="shared" si="2"/>
        <v/>
      </c>
      <c r="N64" s="1" t="str">
        <f t="shared" si="7"/>
        <v/>
      </c>
      <c r="O64" s="2" t="str">
        <f t="shared" si="12"/>
        <v/>
      </c>
      <c r="P64" s="4" t="str">
        <f t="shared" si="4"/>
        <v/>
      </c>
      <c r="Q64" s="82" t="str">
        <f t="shared" si="9"/>
        <v/>
      </c>
      <c r="R64" s="82" t="str">
        <f t="shared" si="10"/>
        <v/>
      </c>
    </row>
    <row r="65" spans="1:20" ht="29.1" customHeight="1" x14ac:dyDescent="0.25">
      <c r="A65" s="32">
        <f t="shared" si="13"/>
        <v>62</v>
      </c>
      <c r="B65" s="87"/>
      <c r="C65" s="27"/>
      <c r="D65" s="1" t="str">
        <f>IFERROR(VLOOKUP(A65,Saisie!B:S,2,FALSE),"")</f>
        <v/>
      </c>
      <c r="E65" s="1"/>
      <c r="F65" s="1"/>
      <c r="G65" s="100"/>
      <c r="H65" s="101" t="str">
        <f>IFERROR(VLOOKUP(A65,Saisie!B:S,3,FALSE),"")</f>
        <v/>
      </c>
      <c r="I65" s="1"/>
      <c r="J65" s="1"/>
      <c r="K65" s="1"/>
      <c r="L65" s="1" t="str">
        <f t="shared" si="1"/>
        <v/>
      </c>
      <c r="M65" s="1" t="str">
        <f t="shared" si="2"/>
        <v/>
      </c>
      <c r="N65" s="1" t="str">
        <f t="shared" ref="N65:N93" si="14">IFERROR(L65-M65,"")</f>
        <v/>
      </c>
      <c r="O65" s="2" t="str">
        <f t="shared" si="12"/>
        <v/>
      </c>
      <c r="P65" s="4" t="str">
        <f t="shared" si="4"/>
        <v/>
      </c>
      <c r="Q65" s="82" t="str">
        <f t="shared" si="9"/>
        <v/>
      </c>
      <c r="R65" s="82" t="str">
        <f t="shared" si="10"/>
        <v/>
      </c>
    </row>
    <row r="66" spans="1:20" ht="29.1" customHeight="1" x14ac:dyDescent="0.25">
      <c r="A66" s="32">
        <f t="shared" si="13"/>
        <v>63</v>
      </c>
      <c r="B66" s="87"/>
      <c r="C66" s="27"/>
      <c r="D66" s="1" t="str">
        <f>IFERROR(VLOOKUP(A66,Saisie!B:S,2,FALSE),"")</f>
        <v/>
      </c>
      <c r="E66" s="1"/>
      <c r="F66" s="1"/>
      <c r="G66" s="100"/>
      <c r="H66" s="101" t="str">
        <f>IFERROR(VLOOKUP(A66,Saisie!B:S,3,FALSE),"")</f>
        <v/>
      </c>
      <c r="I66" s="1"/>
      <c r="J66" s="1"/>
      <c r="K66" s="1"/>
      <c r="L66" s="1" t="str">
        <f t="shared" si="1"/>
        <v/>
      </c>
      <c r="M66" s="1" t="str">
        <f t="shared" si="2"/>
        <v/>
      </c>
      <c r="N66" s="1" t="str">
        <f t="shared" si="14"/>
        <v/>
      </c>
      <c r="O66" s="2" t="str">
        <f t="shared" si="12"/>
        <v/>
      </c>
      <c r="P66" s="4" t="str">
        <f t="shared" si="4"/>
        <v/>
      </c>
      <c r="Q66" s="82" t="str">
        <f t="shared" si="9"/>
        <v/>
      </c>
      <c r="R66" s="82" t="str">
        <f t="shared" si="10"/>
        <v/>
      </c>
    </row>
    <row r="67" spans="1:20" s="19" customFormat="1" ht="29.1" customHeight="1" x14ac:dyDescent="0.25">
      <c r="A67" s="32">
        <f t="shared" si="13"/>
        <v>64</v>
      </c>
      <c r="B67" s="87"/>
      <c r="C67" s="29"/>
      <c r="D67" s="1" t="str">
        <f>IFERROR(VLOOKUP(A67,Saisie!B:S,2,FALSE),"")</f>
        <v/>
      </c>
      <c r="E67" s="1"/>
      <c r="F67" s="1"/>
      <c r="G67" s="100"/>
      <c r="H67" s="101" t="str">
        <f>IFERROR(VLOOKUP(A67,Saisie!B:S,3,FALSE),"")</f>
        <v/>
      </c>
      <c r="I67" s="1"/>
      <c r="J67" s="1"/>
      <c r="K67" s="1"/>
      <c r="L67" s="1" t="str">
        <f t="shared" si="1"/>
        <v/>
      </c>
      <c r="M67" s="1" t="str">
        <f t="shared" si="2"/>
        <v/>
      </c>
      <c r="N67" s="1" t="str">
        <f t="shared" si="14"/>
        <v/>
      </c>
      <c r="O67" s="2" t="str">
        <f t="shared" si="12"/>
        <v/>
      </c>
      <c r="P67" s="4" t="str">
        <f t="shared" si="4"/>
        <v/>
      </c>
      <c r="Q67" s="82" t="str">
        <f t="shared" si="9"/>
        <v/>
      </c>
      <c r="R67" s="82" t="str">
        <f t="shared" si="10"/>
        <v/>
      </c>
      <c r="S67" s="15"/>
      <c r="T67" s="15"/>
    </row>
    <row r="68" spans="1:20" s="19" customFormat="1" ht="29.1" customHeight="1" x14ac:dyDescent="0.25">
      <c r="A68" s="32">
        <f t="shared" si="13"/>
        <v>65</v>
      </c>
      <c r="B68" s="87"/>
      <c r="C68" s="27"/>
      <c r="D68" s="1" t="str">
        <f>IFERROR(VLOOKUP(A68,Saisie!B:S,2,FALSE),"")</f>
        <v/>
      </c>
      <c r="E68" s="1"/>
      <c r="F68" s="1"/>
      <c r="G68" s="100"/>
      <c r="H68" s="101" t="str">
        <f>IFERROR(VLOOKUP(A68,Saisie!B:S,3,FALSE),"")</f>
        <v/>
      </c>
      <c r="I68" s="1"/>
      <c r="J68" s="1"/>
      <c r="K68" s="1"/>
      <c r="L68" s="1" t="str">
        <f t="shared" si="1"/>
        <v/>
      </c>
      <c r="M68" s="1" t="str">
        <f t="shared" si="2"/>
        <v/>
      </c>
      <c r="N68" s="1" t="str">
        <f t="shared" si="14"/>
        <v/>
      </c>
      <c r="O68" s="2" t="str">
        <f t="shared" si="12"/>
        <v/>
      </c>
      <c r="P68" s="4" t="str">
        <f t="shared" si="4"/>
        <v/>
      </c>
      <c r="Q68" s="82" t="str">
        <f t="shared" si="9"/>
        <v/>
      </c>
      <c r="R68" s="82" t="str">
        <f t="shared" si="10"/>
        <v/>
      </c>
      <c r="S68" s="15"/>
      <c r="T68" s="15"/>
    </row>
    <row r="69" spans="1:20" s="18" customFormat="1" ht="29.1" customHeight="1" x14ac:dyDescent="0.25">
      <c r="A69" s="32">
        <f t="shared" si="13"/>
        <v>66</v>
      </c>
      <c r="B69" s="87"/>
      <c r="C69" s="27"/>
      <c r="D69" s="1" t="str">
        <f>IFERROR(VLOOKUP(A69,Saisie!B:S,2,FALSE),"")</f>
        <v/>
      </c>
      <c r="E69" s="1"/>
      <c r="F69" s="1"/>
      <c r="G69" s="100"/>
      <c r="H69" s="101" t="str">
        <f>IFERROR(VLOOKUP(A69,Saisie!B:S,3,FALSE),"")</f>
        <v/>
      </c>
      <c r="I69" s="1"/>
      <c r="J69" s="1"/>
      <c r="K69" s="1"/>
      <c r="L69" s="1" t="str">
        <f t="shared" ref="L69:L93" si="15">IFERROR(IF(B69="","",D69+E69+F69+G69),"")</f>
        <v/>
      </c>
      <c r="M69" s="1" t="str">
        <f t="shared" ref="M69:M93" si="16">IFERROR(IF(B69="","",H69+I69+J69+K69),"")</f>
        <v/>
      </c>
      <c r="N69" s="1" t="str">
        <f t="shared" si="14"/>
        <v/>
      </c>
      <c r="O69" s="2" t="str">
        <f t="shared" si="12"/>
        <v/>
      </c>
      <c r="P69" s="4" t="str">
        <f t="shared" ref="P69:P93" si="17">IFERROR(IF(B69="","",RANK(R69,$R$4:$R$93)),"")</f>
        <v/>
      </c>
      <c r="Q69" s="82" t="str">
        <f t="shared" si="9"/>
        <v/>
      </c>
      <c r="R69" s="82" t="str">
        <f t="shared" si="10"/>
        <v/>
      </c>
      <c r="S69" s="15"/>
      <c r="T69" s="15"/>
    </row>
    <row r="70" spans="1:20" s="18" customFormat="1" ht="29.1" customHeight="1" x14ac:dyDescent="0.25">
      <c r="A70" s="32">
        <f t="shared" si="13"/>
        <v>67</v>
      </c>
      <c r="B70" s="87"/>
      <c r="C70" s="29"/>
      <c r="D70" s="1" t="str">
        <f>IFERROR(VLOOKUP(A70,Saisie!B:S,2,FALSE),"")</f>
        <v/>
      </c>
      <c r="E70" s="1"/>
      <c r="F70" s="1"/>
      <c r="G70" s="100"/>
      <c r="H70" s="101" t="str">
        <f>IFERROR(VLOOKUP(A70,Saisie!B:S,3,FALSE),"")</f>
        <v/>
      </c>
      <c r="I70" s="1"/>
      <c r="J70" s="1"/>
      <c r="K70" s="1"/>
      <c r="L70" s="1" t="str">
        <f t="shared" si="15"/>
        <v/>
      </c>
      <c r="M70" s="1" t="str">
        <f t="shared" si="16"/>
        <v/>
      </c>
      <c r="N70" s="1" t="str">
        <f t="shared" si="14"/>
        <v/>
      </c>
      <c r="O70" s="2" t="str">
        <f t="shared" si="12"/>
        <v/>
      </c>
      <c r="P70" s="4" t="str">
        <f t="shared" si="17"/>
        <v/>
      </c>
      <c r="Q70" s="82" t="str">
        <f t="shared" si="9"/>
        <v/>
      </c>
      <c r="R70" s="82" t="str">
        <f t="shared" si="10"/>
        <v/>
      </c>
      <c r="S70" s="15"/>
      <c r="T70" s="15"/>
    </row>
    <row r="71" spans="1:20" s="18" customFormat="1" ht="29.1" customHeight="1" x14ac:dyDescent="0.25">
      <c r="A71" s="32">
        <f t="shared" si="13"/>
        <v>68</v>
      </c>
      <c r="B71" s="87"/>
      <c r="C71" s="27"/>
      <c r="D71" s="1" t="str">
        <f>IFERROR(VLOOKUP(A71,Saisie!B:S,2,FALSE),"")</f>
        <v/>
      </c>
      <c r="E71" s="1"/>
      <c r="F71" s="1"/>
      <c r="G71" s="100"/>
      <c r="H71" s="101" t="str">
        <f>IFERROR(VLOOKUP(A71,Saisie!B:S,3,FALSE),"")</f>
        <v/>
      </c>
      <c r="I71" s="1"/>
      <c r="J71" s="1"/>
      <c r="K71" s="1"/>
      <c r="L71" s="1" t="str">
        <f t="shared" si="15"/>
        <v/>
      </c>
      <c r="M71" s="1" t="str">
        <f t="shared" si="16"/>
        <v/>
      </c>
      <c r="N71" s="1" t="str">
        <f t="shared" si="14"/>
        <v/>
      </c>
      <c r="O71" s="2" t="str">
        <f t="shared" ref="O71:O93" si="18">IF(B71="","",COUNTIF(D71:G71,13))</f>
        <v/>
      </c>
      <c r="P71" s="4" t="str">
        <f t="shared" si="17"/>
        <v/>
      </c>
      <c r="Q71" s="82" t="str">
        <f t="shared" si="9"/>
        <v/>
      </c>
      <c r="R71" s="82" t="str">
        <f t="shared" si="10"/>
        <v/>
      </c>
      <c r="S71" s="15"/>
      <c r="T71" s="15"/>
    </row>
    <row r="72" spans="1:20" s="18" customFormat="1" ht="29.1" customHeight="1" x14ac:dyDescent="0.25">
      <c r="A72" s="32">
        <f t="shared" si="13"/>
        <v>69</v>
      </c>
      <c r="B72" s="87"/>
      <c r="C72" s="27"/>
      <c r="D72" s="1" t="str">
        <f>IFERROR(VLOOKUP(A72,Saisie!B:S,2,FALSE),"")</f>
        <v/>
      </c>
      <c r="E72" s="1"/>
      <c r="F72" s="1"/>
      <c r="G72" s="100"/>
      <c r="H72" s="101" t="str">
        <f>IFERROR(VLOOKUP(A72,Saisie!B:S,3,FALSE),"")</f>
        <v/>
      </c>
      <c r="I72" s="1"/>
      <c r="J72" s="1"/>
      <c r="K72" s="1"/>
      <c r="L72" s="1" t="str">
        <f t="shared" si="15"/>
        <v/>
      </c>
      <c r="M72" s="1" t="str">
        <f t="shared" si="16"/>
        <v/>
      </c>
      <c r="N72" s="1" t="str">
        <f t="shared" si="14"/>
        <v/>
      </c>
      <c r="O72" s="2" t="str">
        <f t="shared" si="18"/>
        <v/>
      </c>
      <c r="P72" s="4" t="str">
        <f t="shared" si="17"/>
        <v/>
      </c>
      <c r="Q72" s="82" t="str">
        <f t="shared" si="9"/>
        <v/>
      </c>
      <c r="R72" s="82" t="str">
        <f t="shared" si="10"/>
        <v/>
      </c>
      <c r="S72" s="15"/>
      <c r="T72" s="15"/>
    </row>
    <row r="73" spans="1:20" s="18" customFormat="1" ht="29.1" customHeight="1" x14ac:dyDescent="0.25">
      <c r="A73" s="32">
        <f t="shared" si="13"/>
        <v>70</v>
      </c>
      <c r="B73" s="87"/>
      <c r="C73" s="30"/>
      <c r="D73" s="1" t="str">
        <f>IFERROR(VLOOKUP(A73,Saisie!B:S,2,FALSE),"")</f>
        <v/>
      </c>
      <c r="E73" s="1"/>
      <c r="F73" s="1"/>
      <c r="G73" s="100"/>
      <c r="H73" s="101" t="str">
        <f>IFERROR(VLOOKUP(A73,Saisie!B:S,3,FALSE),"")</f>
        <v/>
      </c>
      <c r="I73" s="1"/>
      <c r="J73" s="1"/>
      <c r="K73" s="1"/>
      <c r="L73" s="1" t="str">
        <f t="shared" si="15"/>
        <v/>
      </c>
      <c r="M73" s="1" t="str">
        <f t="shared" si="16"/>
        <v/>
      </c>
      <c r="N73" s="1" t="str">
        <f t="shared" si="14"/>
        <v/>
      </c>
      <c r="O73" s="2" t="str">
        <f t="shared" si="18"/>
        <v/>
      </c>
      <c r="P73" s="4" t="str">
        <f t="shared" si="17"/>
        <v/>
      </c>
      <c r="Q73" s="82" t="str">
        <f t="shared" ref="Q73:Q93" si="19">IF(B73="","",100*O73)</f>
        <v/>
      </c>
      <c r="R73" s="82" t="str">
        <f t="shared" ref="R73:R93" si="20">IF(B73="","",Q73+N73)</f>
        <v/>
      </c>
      <c r="S73" s="15"/>
      <c r="T73" s="15"/>
    </row>
    <row r="74" spans="1:20" s="18" customFormat="1" ht="29.1" customHeight="1" x14ac:dyDescent="0.25">
      <c r="A74" s="32">
        <f t="shared" si="13"/>
        <v>71</v>
      </c>
      <c r="B74" s="87"/>
      <c r="C74" s="27"/>
      <c r="D74" s="1" t="str">
        <f>IFERROR(VLOOKUP(A74,Saisie!B:S,2,FALSE),"")</f>
        <v/>
      </c>
      <c r="E74" s="1"/>
      <c r="F74" s="1"/>
      <c r="G74" s="100"/>
      <c r="H74" s="101" t="str">
        <f>IFERROR(VLOOKUP(A74,Saisie!B:S,3,FALSE),"")</f>
        <v/>
      </c>
      <c r="I74" s="1"/>
      <c r="J74" s="1"/>
      <c r="K74" s="1"/>
      <c r="L74" s="1" t="str">
        <f t="shared" si="15"/>
        <v/>
      </c>
      <c r="M74" s="1" t="str">
        <f t="shared" si="16"/>
        <v/>
      </c>
      <c r="N74" s="1" t="str">
        <f t="shared" si="14"/>
        <v/>
      </c>
      <c r="O74" s="2" t="str">
        <f t="shared" si="18"/>
        <v/>
      </c>
      <c r="P74" s="4" t="str">
        <f t="shared" si="17"/>
        <v/>
      </c>
      <c r="Q74" s="82" t="str">
        <f t="shared" si="19"/>
        <v/>
      </c>
      <c r="R74" s="82" t="str">
        <f t="shared" si="20"/>
        <v/>
      </c>
      <c r="S74" s="15"/>
      <c r="T74" s="15"/>
    </row>
    <row r="75" spans="1:20" s="18" customFormat="1" ht="29.1" customHeight="1" x14ac:dyDescent="0.25">
      <c r="A75" s="32">
        <f t="shared" si="13"/>
        <v>72</v>
      </c>
      <c r="B75" s="87"/>
      <c r="C75" s="27"/>
      <c r="D75" s="1" t="str">
        <f>IFERROR(VLOOKUP(A75,Saisie!B:S,2,FALSE),"")</f>
        <v/>
      </c>
      <c r="E75" s="1"/>
      <c r="F75" s="1"/>
      <c r="G75" s="100"/>
      <c r="H75" s="101" t="str">
        <f>IFERROR(VLOOKUP(A75,Saisie!B:S,3,FALSE),"")</f>
        <v/>
      </c>
      <c r="I75" s="1"/>
      <c r="J75" s="1"/>
      <c r="K75" s="1"/>
      <c r="L75" s="1" t="str">
        <f t="shared" si="15"/>
        <v/>
      </c>
      <c r="M75" s="1" t="str">
        <f t="shared" si="16"/>
        <v/>
      </c>
      <c r="N75" s="1" t="str">
        <f t="shared" si="14"/>
        <v/>
      </c>
      <c r="O75" s="2" t="str">
        <f t="shared" si="18"/>
        <v/>
      </c>
      <c r="P75" s="4" t="str">
        <f t="shared" si="17"/>
        <v/>
      </c>
      <c r="Q75" s="82" t="str">
        <f t="shared" si="19"/>
        <v/>
      </c>
      <c r="R75" s="82" t="str">
        <f t="shared" si="20"/>
        <v/>
      </c>
      <c r="S75" s="15"/>
      <c r="T75" s="15"/>
    </row>
    <row r="76" spans="1:20" s="18" customFormat="1" ht="29.1" customHeight="1" x14ac:dyDescent="0.25">
      <c r="A76" s="32">
        <f t="shared" si="13"/>
        <v>73</v>
      </c>
      <c r="B76" s="87"/>
      <c r="C76" s="27"/>
      <c r="D76" s="1" t="str">
        <f>IFERROR(VLOOKUP(A76,Saisie!B:S,2,FALSE),"")</f>
        <v/>
      </c>
      <c r="E76" s="1"/>
      <c r="F76" s="1"/>
      <c r="G76" s="100"/>
      <c r="H76" s="101" t="str">
        <f>IFERROR(VLOOKUP(A76,Saisie!B:S,3,FALSE),"")</f>
        <v/>
      </c>
      <c r="I76" s="1"/>
      <c r="J76" s="1"/>
      <c r="K76" s="1"/>
      <c r="L76" s="1" t="str">
        <f t="shared" si="15"/>
        <v/>
      </c>
      <c r="M76" s="1" t="str">
        <f t="shared" si="16"/>
        <v/>
      </c>
      <c r="N76" s="1" t="str">
        <f t="shared" si="14"/>
        <v/>
      </c>
      <c r="O76" s="2" t="str">
        <f t="shared" si="18"/>
        <v/>
      </c>
      <c r="P76" s="4" t="str">
        <f t="shared" si="17"/>
        <v/>
      </c>
      <c r="Q76" s="82" t="str">
        <f t="shared" si="19"/>
        <v/>
      </c>
      <c r="R76" s="82" t="str">
        <f t="shared" si="20"/>
        <v/>
      </c>
      <c r="S76" s="15"/>
      <c r="T76" s="15"/>
    </row>
    <row r="77" spans="1:20" ht="29.1" customHeight="1" x14ac:dyDescent="0.25">
      <c r="A77" s="32">
        <f t="shared" si="13"/>
        <v>74</v>
      </c>
      <c r="B77" s="87"/>
      <c r="C77" s="29"/>
      <c r="D77" s="1" t="str">
        <f>IFERROR(VLOOKUP(A77,Saisie!B:S,2,FALSE),"")</f>
        <v/>
      </c>
      <c r="E77" s="1"/>
      <c r="F77" s="1"/>
      <c r="G77" s="100"/>
      <c r="H77" s="101" t="str">
        <f>IFERROR(VLOOKUP(A77,Saisie!B:S,3,FALSE),"")</f>
        <v/>
      </c>
      <c r="I77" s="1"/>
      <c r="J77" s="1"/>
      <c r="K77" s="1"/>
      <c r="L77" s="1" t="str">
        <f t="shared" si="15"/>
        <v/>
      </c>
      <c r="M77" s="1" t="str">
        <f t="shared" si="16"/>
        <v/>
      </c>
      <c r="N77" s="1" t="str">
        <f t="shared" si="14"/>
        <v/>
      </c>
      <c r="O77" s="2" t="str">
        <f t="shared" si="18"/>
        <v/>
      </c>
      <c r="P77" s="4" t="str">
        <f t="shared" si="17"/>
        <v/>
      </c>
      <c r="Q77" s="82" t="str">
        <f t="shared" si="19"/>
        <v/>
      </c>
      <c r="R77" s="82" t="str">
        <f t="shared" si="20"/>
        <v/>
      </c>
    </row>
    <row r="78" spans="1:20" s="19" customFormat="1" ht="29.1" customHeight="1" x14ac:dyDescent="0.25">
      <c r="A78" s="32">
        <f t="shared" si="13"/>
        <v>75</v>
      </c>
      <c r="B78" s="87"/>
      <c r="C78" s="29"/>
      <c r="D78" s="1" t="str">
        <f>IFERROR(VLOOKUP(A78,Saisie!B:S,2,FALSE),"")</f>
        <v/>
      </c>
      <c r="E78" s="1"/>
      <c r="F78" s="1"/>
      <c r="G78" s="100"/>
      <c r="H78" s="101" t="str">
        <f>IFERROR(VLOOKUP(A78,Saisie!B:S,3,FALSE),"")</f>
        <v/>
      </c>
      <c r="I78" s="1"/>
      <c r="J78" s="1"/>
      <c r="K78" s="1"/>
      <c r="L78" s="1" t="str">
        <f t="shared" si="15"/>
        <v/>
      </c>
      <c r="M78" s="1" t="str">
        <f t="shared" si="16"/>
        <v/>
      </c>
      <c r="N78" s="1" t="str">
        <f t="shared" si="14"/>
        <v/>
      </c>
      <c r="O78" s="2" t="str">
        <f t="shared" si="18"/>
        <v/>
      </c>
      <c r="P78" s="4" t="str">
        <f t="shared" si="17"/>
        <v/>
      </c>
      <c r="Q78" s="82" t="str">
        <f t="shared" si="19"/>
        <v/>
      </c>
      <c r="R78" s="82" t="str">
        <f t="shared" si="20"/>
        <v/>
      </c>
      <c r="S78" s="15"/>
      <c r="T78" s="15"/>
    </row>
    <row r="79" spans="1:20" s="18" customFormat="1" ht="29.1" customHeight="1" x14ac:dyDescent="0.25">
      <c r="A79" s="32">
        <f t="shared" si="13"/>
        <v>76</v>
      </c>
      <c r="B79" s="87"/>
      <c r="C79" s="27"/>
      <c r="D79" s="1" t="str">
        <f>IFERROR(VLOOKUP(A79,Saisie!B:S,2,FALSE),"")</f>
        <v/>
      </c>
      <c r="E79" s="1"/>
      <c r="F79" s="1"/>
      <c r="G79" s="100"/>
      <c r="H79" s="101" t="str">
        <f>IFERROR(VLOOKUP(A79,Saisie!B:S,3,FALSE),"")</f>
        <v/>
      </c>
      <c r="I79" s="1"/>
      <c r="J79" s="1"/>
      <c r="K79" s="1"/>
      <c r="L79" s="1" t="str">
        <f t="shared" si="15"/>
        <v/>
      </c>
      <c r="M79" s="1" t="str">
        <f t="shared" si="16"/>
        <v/>
      </c>
      <c r="N79" s="1" t="str">
        <f t="shared" si="14"/>
        <v/>
      </c>
      <c r="O79" s="2" t="str">
        <f t="shared" si="18"/>
        <v/>
      </c>
      <c r="P79" s="4" t="str">
        <f t="shared" si="17"/>
        <v/>
      </c>
      <c r="Q79" s="82" t="str">
        <f t="shared" si="19"/>
        <v/>
      </c>
      <c r="R79" s="82" t="str">
        <f t="shared" si="20"/>
        <v/>
      </c>
      <c r="S79" s="15"/>
      <c r="T79" s="15"/>
    </row>
    <row r="80" spans="1:20" s="19" customFormat="1" ht="29.1" customHeight="1" x14ac:dyDescent="0.25">
      <c r="A80" s="32">
        <f t="shared" si="13"/>
        <v>77</v>
      </c>
      <c r="B80" s="87"/>
      <c r="C80" s="29"/>
      <c r="D80" s="1" t="str">
        <f>IFERROR(VLOOKUP(A80,Saisie!B:S,2,FALSE),"")</f>
        <v/>
      </c>
      <c r="E80" s="1"/>
      <c r="F80" s="1"/>
      <c r="G80" s="100"/>
      <c r="H80" s="101" t="str">
        <f>IFERROR(VLOOKUP(A80,Saisie!B:S,3,FALSE),"")</f>
        <v/>
      </c>
      <c r="I80" s="1"/>
      <c r="J80" s="1"/>
      <c r="K80" s="1"/>
      <c r="L80" s="1" t="str">
        <f t="shared" si="15"/>
        <v/>
      </c>
      <c r="M80" s="1" t="str">
        <f t="shared" si="16"/>
        <v/>
      </c>
      <c r="N80" s="1" t="str">
        <f t="shared" si="14"/>
        <v/>
      </c>
      <c r="O80" s="2" t="str">
        <f t="shared" si="18"/>
        <v/>
      </c>
      <c r="P80" s="4" t="str">
        <f t="shared" si="17"/>
        <v/>
      </c>
      <c r="Q80" s="82" t="str">
        <f t="shared" si="19"/>
        <v/>
      </c>
      <c r="R80" s="82" t="str">
        <f t="shared" si="20"/>
        <v/>
      </c>
      <c r="S80" s="15"/>
      <c r="T80" s="15"/>
    </row>
    <row r="81" spans="1:20" s="19" customFormat="1" ht="29.1" customHeight="1" x14ac:dyDescent="0.25">
      <c r="A81" s="32">
        <f t="shared" si="13"/>
        <v>78</v>
      </c>
      <c r="B81" s="87"/>
      <c r="C81" s="27"/>
      <c r="D81" s="1" t="str">
        <f>IFERROR(VLOOKUP(A81,Saisie!B:S,2,FALSE),"")</f>
        <v/>
      </c>
      <c r="E81" s="1"/>
      <c r="F81" s="1"/>
      <c r="G81" s="100"/>
      <c r="H81" s="101" t="str">
        <f>IFERROR(VLOOKUP(A81,Saisie!B:S,3,FALSE),"")</f>
        <v/>
      </c>
      <c r="I81" s="1"/>
      <c r="J81" s="1"/>
      <c r="K81" s="1"/>
      <c r="L81" s="1" t="str">
        <f t="shared" si="15"/>
        <v/>
      </c>
      <c r="M81" s="1" t="str">
        <f t="shared" si="16"/>
        <v/>
      </c>
      <c r="N81" s="1" t="str">
        <f t="shared" si="14"/>
        <v/>
      </c>
      <c r="O81" s="2" t="str">
        <f t="shared" si="18"/>
        <v/>
      </c>
      <c r="P81" s="4" t="str">
        <f t="shared" si="17"/>
        <v/>
      </c>
      <c r="Q81" s="82" t="str">
        <f t="shared" si="19"/>
        <v/>
      </c>
      <c r="R81" s="82" t="str">
        <f t="shared" si="20"/>
        <v/>
      </c>
      <c r="S81" s="15"/>
      <c r="T81" s="15"/>
    </row>
    <row r="82" spans="1:20" s="18" customFormat="1" ht="29.1" customHeight="1" x14ac:dyDescent="0.25">
      <c r="A82" s="32">
        <f t="shared" si="13"/>
        <v>79</v>
      </c>
      <c r="B82" s="87"/>
      <c r="C82" s="27"/>
      <c r="D82" s="1" t="str">
        <f>IFERROR(VLOOKUP(A82,Saisie!B:S,2,FALSE),"")</f>
        <v/>
      </c>
      <c r="E82" s="1"/>
      <c r="F82" s="1"/>
      <c r="G82" s="100"/>
      <c r="H82" s="101" t="str">
        <f>IFERROR(VLOOKUP(A82,Saisie!B:S,3,FALSE),"")</f>
        <v/>
      </c>
      <c r="I82" s="1"/>
      <c r="J82" s="1"/>
      <c r="K82" s="1"/>
      <c r="L82" s="1" t="str">
        <f t="shared" si="15"/>
        <v/>
      </c>
      <c r="M82" s="1" t="str">
        <f t="shared" si="16"/>
        <v/>
      </c>
      <c r="N82" s="1" t="str">
        <f t="shared" si="14"/>
        <v/>
      </c>
      <c r="O82" s="2" t="str">
        <f t="shared" si="18"/>
        <v/>
      </c>
      <c r="P82" s="4" t="str">
        <f t="shared" si="17"/>
        <v/>
      </c>
      <c r="Q82" s="82" t="str">
        <f t="shared" si="19"/>
        <v/>
      </c>
      <c r="R82" s="82" t="str">
        <f t="shared" si="20"/>
        <v/>
      </c>
      <c r="S82" s="15"/>
      <c r="T82" s="15"/>
    </row>
    <row r="83" spans="1:20" s="18" customFormat="1" ht="29.1" customHeight="1" x14ac:dyDescent="0.25">
      <c r="A83" s="32">
        <f t="shared" si="13"/>
        <v>80</v>
      </c>
      <c r="B83" s="87"/>
      <c r="C83" s="27"/>
      <c r="D83" s="1" t="str">
        <f>IFERROR(VLOOKUP(A83,Saisie!B:S,2,FALSE),"")</f>
        <v/>
      </c>
      <c r="E83" s="1"/>
      <c r="F83" s="1"/>
      <c r="G83" s="100"/>
      <c r="H83" s="101" t="str">
        <f>IFERROR(VLOOKUP(A83,Saisie!B:S,3,FALSE),"")</f>
        <v/>
      </c>
      <c r="I83" s="1"/>
      <c r="J83" s="1"/>
      <c r="K83" s="1"/>
      <c r="L83" s="1" t="str">
        <f t="shared" si="15"/>
        <v/>
      </c>
      <c r="M83" s="1" t="str">
        <f t="shared" si="16"/>
        <v/>
      </c>
      <c r="N83" s="1" t="str">
        <f t="shared" si="14"/>
        <v/>
      </c>
      <c r="O83" s="2" t="str">
        <f t="shared" si="18"/>
        <v/>
      </c>
      <c r="P83" s="4" t="str">
        <f t="shared" si="17"/>
        <v/>
      </c>
      <c r="Q83" s="82" t="str">
        <f t="shared" si="19"/>
        <v/>
      </c>
      <c r="R83" s="82" t="str">
        <f t="shared" si="20"/>
        <v/>
      </c>
      <c r="S83" s="15"/>
      <c r="T83" s="15"/>
    </row>
    <row r="84" spans="1:20" s="18" customFormat="1" ht="29.1" customHeight="1" x14ac:dyDescent="0.25">
      <c r="A84" s="32">
        <f t="shared" si="13"/>
        <v>81</v>
      </c>
      <c r="B84" s="87"/>
      <c r="C84" s="27"/>
      <c r="D84" s="1" t="str">
        <f>IFERROR(VLOOKUP(A84,Saisie!B:S,2,FALSE),"")</f>
        <v/>
      </c>
      <c r="E84" s="1"/>
      <c r="F84" s="1"/>
      <c r="G84" s="100"/>
      <c r="H84" s="101" t="str">
        <f>IFERROR(VLOOKUP(A84,Saisie!B:S,3,FALSE),"")</f>
        <v/>
      </c>
      <c r="I84" s="1"/>
      <c r="J84" s="1"/>
      <c r="K84" s="1"/>
      <c r="L84" s="1" t="str">
        <f t="shared" si="15"/>
        <v/>
      </c>
      <c r="M84" s="1" t="str">
        <f t="shared" si="16"/>
        <v/>
      </c>
      <c r="N84" s="1" t="str">
        <f t="shared" si="14"/>
        <v/>
      </c>
      <c r="O84" s="2" t="str">
        <f t="shared" si="18"/>
        <v/>
      </c>
      <c r="P84" s="4" t="str">
        <f t="shared" si="17"/>
        <v/>
      </c>
      <c r="Q84" s="82" t="str">
        <f t="shared" si="19"/>
        <v/>
      </c>
      <c r="R84" s="82" t="str">
        <f t="shared" si="20"/>
        <v/>
      </c>
      <c r="S84" s="15"/>
      <c r="T84" s="15"/>
    </row>
    <row r="85" spans="1:20" s="18" customFormat="1" ht="29.1" customHeight="1" x14ac:dyDescent="0.25">
      <c r="A85" s="32">
        <f t="shared" si="13"/>
        <v>82</v>
      </c>
      <c r="B85" s="87"/>
      <c r="C85" s="27"/>
      <c r="D85" s="1" t="str">
        <f>IFERROR(VLOOKUP(A85,Saisie!B:S,2,FALSE),"")</f>
        <v/>
      </c>
      <c r="E85" s="1"/>
      <c r="F85" s="1"/>
      <c r="G85" s="100"/>
      <c r="H85" s="101" t="str">
        <f>IFERROR(VLOOKUP(A85,Saisie!B:S,3,FALSE),"")</f>
        <v/>
      </c>
      <c r="I85" s="1"/>
      <c r="J85" s="1"/>
      <c r="K85" s="1"/>
      <c r="L85" s="1" t="str">
        <f t="shared" si="15"/>
        <v/>
      </c>
      <c r="M85" s="1" t="str">
        <f t="shared" si="16"/>
        <v/>
      </c>
      <c r="N85" s="1" t="str">
        <f t="shared" si="14"/>
        <v/>
      </c>
      <c r="O85" s="2" t="str">
        <f t="shared" si="18"/>
        <v/>
      </c>
      <c r="P85" s="4" t="str">
        <f t="shared" si="17"/>
        <v/>
      </c>
      <c r="Q85" s="82" t="str">
        <f t="shared" si="19"/>
        <v/>
      </c>
      <c r="R85" s="82" t="str">
        <f t="shared" si="20"/>
        <v/>
      </c>
      <c r="S85" s="15"/>
      <c r="T85" s="15"/>
    </row>
    <row r="86" spans="1:20" ht="29.1" customHeight="1" x14ac:dyDescent="0.25">
      <c r="A86" s="32">
        <f t="shared" si="13"/>
        <v>83</v>
      </c>
      <c r="B86" s="87"/>
      <c r="C86" s="27"/>
      <c r="D86" s="1" t="str">
        <f>IFERROR(VLOOKUP(A86,Saisie!B:S,2,FALSE),"")</f>
        <v/>
      </c>
      <c r="E86" s="1"/>
      <c r="F86" s="1"/>
      <c r="G86" s="100"/>
      <c r="H86" s="101" t="str">
        <f>IFERROR(VLOOKUP(A86,Saisie!B:S,3,FALSE),"")</f>
        <v/>
      </c>
      <c r="I86" s="1"/>
      <c r="J86" s="1"/>
      <c r="K86" s="1"/>
      <c r="L86" s="1" t="str">
        <f t="shared" si="15"/>
        <v/>
      </c>
      <c r="M86" s="1" t="str">
        <f t="shared" si="16"/>
        <v/>
      </c>
      <c r="N86" s="1" t="str">
        <f t="shared" si="14"/>
        <v/>
      </c>
      <c r="O86" s="2" t="str">
        <f t="shared" si="18"/>
        <v/>
      </c>
      <c r="P86" s="4" t="str">
        <f t="shared" si="17"/>
        <v/>
      </c>
      <c r="Q86" s="82" t="str">
        <f t="shared" si="19"/>
        <v/>
      </c>
      <c r="R86" s="82" t="str">
        <f t="shared" si="20"/>
        <v/>
      </c>
    </row>
    <row r="87" spans="1:20" ht="29.1" customHeight="1" x14ac:dyDescent="0.25">
      <c r="A87" s="32">
        <f t="shared" si="13"/>
        <v>84</v>
      </c>
      <c r="B87" s="87"/>
      <c r="C87" s="29"/>
      <c r="D87" s="1" t="str">
        <f>IFERROR(VLOOKUP(A87,Saisie!B:S,2,FALSE),"")</f>
        <v/>
      </c>
      <c r="E87" s="1"/>
      <c r="F87" s="1"/>
      <c r="G87" s="100"/>
      <c r="H87" s="101" t="str">
        <f>IFERROR(VLOOKUP(A87,Saisie!B:S,3,FALSE),"")</f>
        <v/>
      </c>
      <c r="I87" s="1"/>
      <c r="J87" s="1"/>
      <c r="K87" s="1"/>
      <c r="L87" s="1" t="str">
        <f t="shared" si="15"/>
        <v/>
      </c>
      <c r="M87" s="1" t="str">
        <f t="shared" si="16"/>
        <v/>
      </c>
      <c r="N87" s="1" t="str">
        <f t="shared" si="14"/>
        <v/>
      </c>
      <c r="O87" s="2" t="str">
        <f t="shared" si="18"/>
        <v/>
      </c>
      <c r="P87" s="4" t="str">
        <f t="shared" si="17"/>
        <v/>
      </c>
      <c r="Q87" s="82" t="str">
        <f t="shared" si="19"/>
        <v/>
      </c>
      <c r="R87" s="82" t="str">
        <f t="shared" si="20"/>
        <v/>
      </c>
    </row>
    <row r="88" spans="1:20" ht="29.1" customHeight="1" x14ac:dyDescent="0.25">
      <c r="A88" s="32">
        <f t="shared" si="13"/>
        <v>85</v>
      </c>
      <c r="B88" s="87"/>
      <c r="C88" s="29"/>
      <c r="D88" s="1" t="str">
        <f>IFERROR(VLOOKUP(A88,Saisie!B:S,2,FALSE),"")</f>
        <v/>
      </c>
      <c r="E88" s="1"/>
      <c r="F88" s="1"/>
      <c r="G88" s="100"/>
      <c r="H88" s="101" t="str">
        <f>IFERROR(VLOOKUP(A88,Saisie!B:S,3,FALSE),"")</f>
        <v/>
      </c>
      <c r="I88" s="1"/>
      <c r="J88" s="1"/>
      <c r="K88" s="1"/>
      <c r="L88" s="1" t="str">
        <f t="shared" si="15"/>
        <v/>
      </c>
      <c r="M88" s="1" t="str">
        <f t="shared" si="16"/>
        <v/>
      </c>
      <c r="N88" s="1" t="str">
        <f t="shared" si="14"/>
        <v/>
      </c>
      <c r="O88" s="2" t="str">
        <f t="shared" si="18"/>
        <v/>
      </c>
      <c r="P88" s="4" t="str">
        <f t="shared" si="17"/>
        <v/>
      </c>
      <c r="Q88" s="82" t="str">
        <f t="shared" si="19"/>
        <v/>
      </c>
      <c r="R88" s="82" t="str">
        <f t="shared" si="20"/>
        <v/>
      </c>
    </row>
    <row r="89" spans="1:20" ht="29.1" customHeight="1" x14ac:dyDescent="0.25">
      <c r="A89" s="32">
        <f t="shared" si="13"/>
        <v>86</v>
      </c>
      <c r="B89" s="87"/>
      <c r="C89" s="27"/>
      <c r="D89" s="1" t="str">
        <f>IFERROR(VLOOKUP(A89,Saisie!B:S,2,FALSE),"")</f>
        <v/>
      </c>
      <c r="E89" s="1"/>
      <c r="F89" s="1"/>
      <c r="G89" s="100"/>
      <c r="H89" s="101" t="str">
        <f>IFERROR(VLOOKUP(A89,Saisie!B:S,3,FALSE),"")</f>
        <v/>
      </c>
      <c r="I89" s="1"/>
      <c r="J89" s="1"/>
      <c r="K89" s="1"/>
      <c r="L89" s="1" t="str">
        <f t="shared" si="15"/>
        <v/>
      </c>
      <c r="M89" s="1" t="str">
        <f t="shared" si="16"/>
        <v/>
      </c>
      <c r="N89" s="1" t="str">
        <f t="shared" si="14"/>
        <v/>
      </c>
      <c r="O89" s="2" t="str">
        <f t="shared" si="18"/>
        <v/>
      </c>
      <c r="P89" s="4" t="str">
        <f t="shared" si="17"/>
        <v/>
      </c>
      <c r="Q89" s="82" t="str">
        <f t="shared" si="19"/>
        <v/>
      </c>
      <c r="R89" s="82" t="str">
        <f t="shared" si="20"/>
        <v/>
      </c>
    </row>
    <row r="90" spans="1:20" ht="29.1" customHeight="1" x14ac:dyDescent="0.25">
      <c r="A90" s="32">
        <f t="shared" si="13"/>
        <v>87</v>
      </c>
      <c r="B90" s="87"/>
      <c r="C90" s="27"/>
      <c r="D90" s="1" t="str">
        <f>IFERROR(VLOOKUP(A90,Saisie!B:S,2,FALSE),"")</f>
        <v/>
      </c>
      <c r="E90" s="1"/>
      <c r="F90" s="1"/>
      <c r="G90" s="100"/>
      <c r="H90" s="101" t="str">
        <f>IFERROR(VLOOKUP(A90,Saisie!B:S,3,FALSE),"")</f>
        <v/>
      </c>
      <c r="I90" s="1"/>
      <c r="J90" s="1"/>
      <c r="K90" s="1"/>
      <c r="L90" s="1" t="str">
        <f t="shared" si="15"/>
        <v/>
      </c>
      <c r="M90" s="1" t="str">
        <f t="shared" si="16"/>
        <v/>
      </c>
      <c r="N90" s="1" t="str">
        <f t="shared" si="14"/>
        <v/>
      </c>
      <c r="O90" s="2" t="str">
        <f t="shared" si="18"/>
        <v/>
      </c>
      <c r="P90" s="4" t="str">
        <f t="shared" si="17"/>
        <v/>
      </c>
      <c r="Q90" s="82" t="str">
        <f t="shared" si="19"/>
        <v/>
      </c>
      <c r="R90" s="82" t="str">
        <f t="shared" si="20"/>
        <v/>
      </c>
    </row>
    <row r="91" spans="1:20" ht="29.1" customHeight="1" x14ac:dyDescent="0.25">
      <c r="A91" s="32">
        <f t="shared" si="13"/>
        <v>88</v>
      </c>
      <c r="B91" s="87"/>
      <c r="C91" s="29"/>
      <c r="D91" s="1" t="str">
        <f>IFERROR(VLOOKUP(A91,Saisie!B:S,2,FALSE),"")</f>
        <v/>
      </c>
      <c r="E91" s="1"/>
      <c r="F91" s="1"/>
      <c r="G91" s="100"/>
      <c r="H91" s="101" t="str">
        <f>IFERROR(VLOOKUP(A91,Saisie!B:S,3,FALSE),"")</f>
        <v/>
      </c>
      <c r="I91" s="1"/>
      <c r="J91" s="1"/>
      <c r="K91" s="1"/>
      <c r="L91" s="1" t="str">
        <f t="shared" si="15"/>
        <v/>
      </c>
      <c r="M91" s="1" t="str">
        <f t="shared" si="16"/>
        <v/>
      </c>
      <c r="N91" s="1" t="str">
        <f t="shared" si="14"/>
        <v/>
      </c>
      <c r="O91" s="2" t="str">
        <f t="shared" si="18"/>
        <v/>
      </c>
      <c r="P91" s="4" t="str">
        <f t="shared" si="17"/>
        <v/>
      </c>
      <c r="Q91" s="82" t="str">
        <f t="shared" si="19"/>
        <v/>
      </c>
      <c r="R91" s="82" t="str">
        <f t="shared" si="20"/>
        <v/>
      </c>
    </row>
    <row r="92" spans="1:20" ht="29.1" customHeight="1" x14ac:dyDescent="0.25">
      <c r="A92" s="32">
        <f t="shared" si="13"/>
        <v>89</v>
      </c>
      <c r="B92" s="87"/>
      <c r="C92" s="29"/>
      <c r="D92" s="1" t="str">
        <f>IFERROR(VLOOKUP(A92,Saisie!B:S,2,FALSE),"")</f>
        <v/>
      </c>
      <c r="E92" s="1"/>
      <c r="F92" s="1"/>
      <c r="G92" s="100"/>
      <c r="H92" s="101" t="str">
        <f>IFERROR(VLOOKUP(A92,Saisie!B:S,3,FALSE),"")</f>
        <v/>
      </c>
      <c r="I92" s="1"/>
      <c r="J92" s="1"/>
      <c r="K92" s="1"/>
      <c r="L92" s="1" t="str">
        <f t="shared" si="15"/>
        <v/>
      </c>
      <c r="M92" s="1" t="str">
        <f t="shared" si="16"/>
        <v/>
      </c>
      <c r="N92" s="1" t="str">
        <f t="shared" si="14"/>
        <v/>
      </c>
      <c r="O92" s="2" t="str">
        <f t="shared" si="18"/>
        <v/>
      </c>
      <c r="P92" s="4" t="str">
        <f t="shared" si="17"/>
        <v/>
      </c>
      <c r="Q92" s="82" t="str">
        <f t="shared" si="19"/>
        <v/>
      </c>
      <c r="R92" s="82" t="str">
        <f t="shared" si="20"/>
        <v/>
      </c>
    </row>
    <row r="93" spans="1:20" ht="35.25" x14ac:dyDescent="0.25">
      <c r="A93" s="32">
        <f t="shared" si="13"/>
        <v>90</v>
      </c>
      <c r="B93" s="87"/>
      <c r="C93" s="27"/>
      <c r="D93" s="1"/>
      <c r="E93" s="1"/>
      <c r="F93" s="1"/>
      <c r="G93" s="100"/>
      <c r="H93" s="101"/>
      <c r="I93" s="1"/>
      <c r="J93" s="1"/>
      <c r="K93" s="1"/>
      <c r="L93" s="1" t="str">
        <f t="shared" si="15"/>
        <v/>
      </c>
      <c r="M93" s="1" t="str">
        <f t="shared" si="16"/>
        <v/>
      </c>
      <c r="N93" s="1" t="str">
        <f t="shared" si="14"/>
        <v/>
      </c>
      <c r="O93" s="2" t="str">
        <f t="shared" si="18"/>
        <v/>
      </c>
      <c r="P93" s="4" t="str">
        <f t="shared" si="17"/>
        <v/>
      </c>
      <c r="Q93" s="82" t="str">
        <f t="shared" si="19"/>
        <v/>
      </c>
      <c r="R93" s="82" t="str">
        <f t="shared" si="20"/>
        <v/>
      </c>
    </row>
    <row r="94" spans="1:20" s="65" customFormat="1" ht="34.5" hidden="1" x14ac:dyDescent="0.45">
      <c r="A94" s="119"/>
      <c r="B94" s="21"/>
      <c r="C94" s="22"/>
      <c r="D94" s="3">
        <f t="shared" ref="D94:K94" si="21">SUM(D4:D93)</f>
        <v>148</v>
      </c>
      <c r="E94" s="3">
        <f t="shared" si="21"/>
        <v>0</v>
      </c>
      <c r="F94" s="3">
        <f t="shared" si="21"/>
        <v>0</v>
      </c>
      <c r="G94" s="3">
        <f t="shared" si="21"/>
        <v>0</v>
      </c>
      <c r="H94" s="3">
        <f t="shared" si="21"/>
        <v>148</v>
      </c>
      <c r="I94" s="3">
        <f t="shared" si="21"/>
        <v>0</v>
      </c>
      <c r="J94" s="3">
        <f t="shared" si="21"/>
        <v>0</v>
      </c>
      <c r="K94" s="3">
        <f t="shared" si="21"/>
        <v>0</v>
      </c>
      <c r="L94" s="23"/>
      <c r="M94" s="23"/>
      <c r="N94" s="23"/>
      <c r="O94" s="22"/>
      <c r="P94" s="156"/>
      <c r="Q94" s="157"/>
      <c r="R94" s="157"/>
      <c r="S94" s="37"/>
      <c r="T94" s="37"/>
    </row>
    <row r="95" spans="1:20" ht="34.5" x14ac:dyDescent="0.45"/>
  </sheetData>
  <sheetProtection selectLockedCells="1"/>
  <autoFilter ref="A3:R93" xr:uid="{BDA45685-0BD5-41E6-8752-B41566E3FD46}"/>
  <mergeCells count="9">
    <mergeCell ref="V1:X1"/>
    <mergeCell ref="O1:O2"/>
    <mergeCell ref="P1:P2"/>
    <mergeCell ref="A1:A2"/>
    <mergeCell ref="D1:G1"/>
    <mergeCell ref="H1:K1"/>
    <mergeCell ref="L1:L2"/>
    <mergeCell ref="M1:M2"/>
    <mergeCell ref="B1:C2"/>
  </mergeCells>
  <conditionalFormatting sqref="A4:A93">
    <cfRule type="expression" dxfId="1861" priority="61">
      <formula>$B4=""</formula>
    </cfRule>
  </conditionalFormatting>
  <conditionalFormatting sqref="O4:O42 O44:O93">
    <cfRule type="cellIs" dxfId="1860" priority="6" operator="equal">
      <formula>4</formula>
    </cfRule>
    <cfRule type="cellIs" dxfId="1859" priority="56" operator="equal">
      <formula>3</formula>
    </cfRule>
    <cfRule type="cellIs" dxfId="1858" priority="57" operator="equal">
      <formula>2</formula>
    </cfRule>
    <cfRule type="cellIs" dxfId="1857" priority="58" operator="equal">
      <formula>1</formula>
    </cfRule>
    <cfRule type="cellIs" dxfId="1856" priority="59" operator="equal">
      <formula>0</formula>
    </cfRule>
  </conditionalFormatting>
  <conditionalFormatting sqref="D2">
    <cfRule type="cellIs" dxfId="1855" priority="29" operator="equal">
      <formula>"1° P"</formula>
    </cfRule>
    <cfRule type="expression" dxfId="1854" priority="39">
      <formula>$D$94=0</formula>
    </cfRule>
    <cfRule type="expression" dxfId="1853" priority="54">
      <formula>$D$94&lt;&gt;$H$94</formula>
    </cfRule>
    <cfRule type="expression" dxfId="1852" priority="55">
      <formula>$D$94=$H$94</formula>
    </cfRule>
  </conditionalFormatting>
  <conditionalFormatting sqref="V1:X1">
    <cfRule type="cellIs" dxfId="1851" priority="30" operator="equal">
      <formula>0</formula>
    </cfRule>
    <cfRule type="cellIs" dxfId="1850" priority="31" operator="equal">
      <formula>"Ajouter un X"</formula>
    </cfRule>
  </conditionalFormatting>
  <conditionalFormatting sqref="E2:G2">
    <cfRule type="expression" dxfId="1849" priority="26">
      <formula>$D$94=0</formula>
    </cfRule>
    <cfRule type="expression" dxfId="1848" priority="27">
      <formula>$D$94&lt;&gt;$H$94</formula>
    </cfRule>
    <cfRule type="expression" dxfId="1847" priority="28">
      <formula>$D$94=$H$94</formula>
    </cfRule>
  </conditionalFormatting>
  <conditionalFormatting sqref="E2">
    <cfRule type="cellIs" dxfId="1846" priority="25" operator="equal">
      <formula>"2° P"</formula>
    </cfRule>
  </conditionalFormatting>
  <conditionalFormatting sqref="F2">
    <cfRule type="cellIs" dxfId="1845" priority="24" operator="equal">
      <formula>"3° P"</formula>
    </cfRule>
  </conditionalFormatting>
  <conditionalFormatting sqref="G2">
    <cfRule type="cellIs" dxfId="1844" priority="17" operator="equal">
      <formula>"4° P"</formula>
    </cfRule>
  </conditionalFormatting>
  <conditionalFormatting sqref="H2">
    <cfRule type="cellIs" dxfId="1843" priority="13" operator="equal">
      <formula>"1° P"</formula>
    </cfRule>
    <cfRule type="expression" dxfId="1842" priority="14">
      <formula>$D$94=0</formula>
    </cfRule>
    <cfRule type="expression" dxfId="1841" priority="15">
      <formula>$D$94&lt;&gt;$H$94</formula>
    </cfRule>
    <cfRule type="expression" dxfId="1840" priority="16">
      <formula>$D$94=$H$94</formula>
    </cfRule>
  </conditionalFormatting>
  <conditionalFormatting sqref="I2:K2">
    <cfRule type="expression" dxfId="1839" priority="10">
      <formula>$D$94=0</formula>
    </cfRule>
    <cfRule type="expression" dxfId="1838" priority="11">
      <formula>$D$94&lt;&gt;$H$94</formula>
    </cfRule>
    <cfRule type="expression" dxfId="1837" priority="12">
      <formula>$D$94=$H$94</formula>
    </cfRule>
  </conditionalFormatting>
  <conditionalFormatting sqref="I2">
    <cfRule type="cellIs" dxfId="1836" priority="9" operator="equal">
      <formula>"2° P"</formula>
    </cfRule>
  </conditionalFormatting>
  <conditionalFormatting sqref="J2">
    <cfRule type="cellIs" dxfId="1835" priority="8" operator="equal">
      <formula>"3° P"</formula>
    </cfRule>
  </conditionalFormatting>
  <conditionalFormatting sqref="K2">
    <cfRule type="cellIs" dxfId="1834" priority="7" operator="equal">
      <formula>"4° P"</formula>
    </cfRule>
  </conditionalFormatting>
  <conditionalFormatting sqref="O43">
    <cfRule type="cellIs" dxfId="1833" priority="1" operator="equal">
      <formula>4</formula>
    </cfRule>
    <cfRule type="cellIs" dxfId="1832" priority="2" operator="equal">
      <formula>3</formula>
    </cfRule>
    <cfRule type="cellIs" dxfId="1831" priority="3" operator="equal">
      <formula>2</formula>
    </cfRule>
    <cfRule type="cellIs" dxfId="1830" priority="4" operator="equal">
      <formula>1</formula>
    </cfRule>
    <cfRule type="cellIs" dxfId="1829" priority="5" operator="equal">
      <formula>0</formula>
    </cfRule>
  </conditionalFormatting>
  <hyperlinks>
    <hyperlink ref="U1" location="'Tableau public'!A1" display="Retour Tableau" xr:uid="{02E96BA5-F9C7-4722-A576-3139AB98F47F}"/>
    <hyperlink ref="U2" location="Accueil!A1" display="Retour Accueil" xr:uid="{B4450C97-C594-4FFC-80F0-B3131AE589A1}"/>
  </hyperlinks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238BB-232A-4BB9-A695-D1DDB4822741}">
  <sheetPr codeName="Feuil73">
    <tabColor rgb="FF7030A0"/>
  </sheetPr>
  <dimension ref="A1:Y95"/>
  <sheetViews>
    <sheetView showGridLines="0" zoomScaleNormal="100" workbookViewId="0">
      <pane xSplit="19" ySplit="3" topLeftCell="T4" activePane="bottomRight" state="frozen"/>
      <selection activeCell="B4" sqref="B4:B29"/>
      <selection pane="topRight" activeCell="B4" sqref="B4:B29"/>
      <selection pane="bottomLeft" activeCell="B4" sqref="B4:B29"/>
      <selection pane="bottomRight"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4" width="4.42578125" style="3" hidden="1" customWidth="1"/>
    <col min="5" max="5" width="8.5703125" style="205" customWidth="1"/>
    <col min="6" max="8" width="4.42578125" style="3" hidden="1" customWidth="1"/>
    <col min="9" max="9" width="8.5703125" style="205" customWidth="1"/>
    <col min="10" max="11" width="4.42578125" style="3" hidden="1" customWidth="1"/>
    <col min="12" max="13" width="10.42578125" style="23" hidden="1" customWidth="1"/>
    <col min="14" max="14" width="3.5703125" style="23" bestFit="1" customWidth="1"/>
    <col min="15" max="15" width="5.42578125" style="24" bestFit="1" customWidth="1"/>
    <col min="16" max="16" width="5.42578125" style="5" hidden="1" customWidth="1"/>
    <col min="17" max="17" width="6.5703125" style="25" hidden="1" customWidth="1"/>
    <col min="18" max="18" width="8.42578125" style="25" hidden="1" customWidth="1"/>
    <col min="19" max="19" width="9.42578125" style="15" hidden="1" customWidth="1"/>
    <col min="20" max="20" width="11.42578125" style="15"/>
    <col min="21" max="21" width="14.42578125" customWidth="1"/>
    <col min="22" max="22" width="13" customWidth="1"/>
    <col min="23" max="23" width="9" customWidth="1"/>
  </cols>
  <sheetData>
    <row r="1" spans="1:25" ht="36" customHeight="1" x14ac:dyDescent="0.25">
      <c r="A1" s="264" t="s">
        <v>0</v>
      </c>
      <c r="B1" s="272"/>
      <c r="C1" s="273"/>
      <c r="E1" s="203" t="s">
        <v>282</v>
      </c>
      <c r="F1" s="201"/>
      <c r="G1" s="204"/>
      <c r="I1" s="200" t="s">
        <v>283</v>
      </c>
      <c r="J1" s="201"/>
      <c r="K1" s="202"/>
      <c r="L1" s="270" t="s">
        <v>2</v>
      </c>
      <c r="M1" s="271" t="s">
        <v>9</v>
      </c>
      <c r="N1" s="13" t="s">
        <v>3</v>
      </c>
      <c r="O1" s="262" t="s">
        <v>6</v>
      </c>
      <c r="P1" s="263" t="s">
        <v>5</v>
      </c>
      <c r="Q1" s="14"/>
      <c r="R1" s="14"/>
      <c r="T1" s="79" t="s">
        <v>48</v>
      </c>
      <c r="U1" s="102" t="s">
        <v>170</v>
      </c>
      <c r="V1" s="261">
        <f>IF(V2=1,"",IFERROR(VLOOKUP(T2,bdd!I:K,3,0),""))</f>
        <v>0</v>
      </c>
      <c r="W1" s="261"/>
      <c r="X1" s="261"/>
    </row>
    <row r="2" spans="1:25" ht="42.75" customHeight="1" x14ac:dyDescent="0.5">
      <c r="A2" s="264"/>
      <c r="B2" s="274"/>
      <c r="C2" s="275"/>
      <c r="D2" s="7"/>
      <c r="E2" s="7" t="e">
        <f>IF(Saisie!I88=0,"2° P","Error")</f>
        <v>#REF!</v>
      </c>
      <c r="F2" s="7"/>
      <c r="G2" s="7"/>
      <c r="H2" s="7"/>
      <c r="I2" s="7" t="str">
        <f>IF(Saisie!M88=0,"2° P","Error")</f>
        <v>2° P</v>
      </c>
      <c r="J2" s="7"/>
      <c r="K2" s="7"/>
      <c r="L2" s="270"/>
      <c r="M2" s="271"/>
      <c r="N2" s="16" t="s">
        <v>4</v>
      </c>
      <c r="O2" s="262"/>
      <c r="P2" s="263"/>
      <c r="Q2" s="14"/>
      <c r="R2" s="14"/>
      <c r="T2" s="38">
        <f>COUNTA('Liste Présence-2'!B2:B91)</f>
        <v>16</v>
      </c>
      <c r="U2" s="98" t="s">
        <v>172</v>
      </c>
      <c r="V2" s="65">
        <f>COUNTIF(C4:C93,"X")</f>
        <v>0</v>
      </c>
      <c r="W2" s="196"/>
      <c r="X2" s="196"/>
      <c r="Y2" s="196"/>
    </row>
    <row r="3" spans="1:25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  <c r="Q3" s="14">
        <f>100*O3</f>
        <v>0</v>
      </c>
      <c r="R3" s="14">
        <f>+Q3+N3</f>
        <v>0</v>
      </c>
      <c r="W3" s="60"/>
      <c r="X3" s="60"/>
      <c r="Y3" s="60"/>
    </row>
    <row r="4" spans="1:25" ht="29.1" customHeight="1" x14ac:dyDescent="0.25">
      <c r="A4" s="32">
        <v>1</v>
      </c>
      <c r="B4" s="87" t="s">
        <v>376</v>
      </c>
      <c r="C4" s="26"/>
      <c r="D4" s="1"/>
      <c r="E4" s="1">
        <f>IFERROR(VLOOKUP(A4,Saisie!G:I,2,FALSE),"")</f>
        <v>13</v>
      </c>
      <c r="F4" s="1"/>
      <c r="G4" s="100"/>
      <c r="H4" s="101"/>
      <c r="I4" s="1">
        <f>IFERROR(VLOOKUP(A4,Saisie!G:I,3,FALSE),"")</f>
        <v>8</v>
      </c>
      <c r="J4" s="1"/>
      <c r="K4" s="1"/>
      <c r="L4" s="1">
        <f>IFERROR(IF(B4="","",D4+E4+F4+G4),"")</f>
        <v>13</v>
      </c>
      <c r="M4" s="1">
        <f>IFERROR(IF(B4="","",H4+I4+J4+K4),"")</f>
        <v>8</v>
      </c>
      <c r="N4" s="1">
        <f>IFERROR(L4-M4,"")</f>
        <v>5</v>
      </c>
      <c r="O4" s="2">
        <f>IF(B4="","",COUNTIF(D4:G4,13))</f>
        <v>1</v>
      </c>
      <c r="P4" s="4">
        <f>IFERROR(IF(B4="","",RANK(R4,$R$4:$R$93)),"")</f>
        <v>5</v>
      </c>
      <c r="Q4" s="82">
        <f t="shared" ref="Q4:Q67" si="0">IF(B4="","",100*O4)</f>
        <v>100</v>
      </c>
      <c r="R4" s="82">
        <f>IF(B4="","",Q4+N4)</f>
        <v>105</v>
      </c>
    </row>
    <row r="5" spans="1:25" s="18" customFormat="1" ht="29.1" customHeight="1" x14ac:dyDescent="0.25">
      <c r="A5" s="32">
        <f>A4+1</f>
        <v>2</v>
      </c>
      <c r="B5" s="87" t="s">
        <v>344</v>
      </c>
      <c r="C5" s="27"/>
      <c r="D5" s="1"/>
      <c r="E5" s="1">
        <f>IFERROR(VLOOKUP(A5,Saisie!G:I,2,FALSE),"")</f>
        <v>13</v>
      </c>
      <c r="F5" s="1"/>
      <c r="G5" s="100"/>
      <c r="H5" s="101"/>
      <c r="I5" s="1">
        <f>IFERROR(VLOOKUP(A5,Saisie!G:I,3,FALSE),"")</f>
        <v>1</v>
      </c>
      <c r="J5" s="1"/>
      <c r="K5" s="1"/>
      <c r="L5" s="1">
        <f t="shared" ref="L5:L68" si="1">IFERROR(IF(B5="","",D5+E5+F5+G5),"")</f>
        <v>13</v>
      </c>
      <c r="M5" s="1">
        <f t="shared" ref="M5:M68" si="2">IFERROR(IF(B5="","",H5+I5+J5+K5),"")</f>
        <v>1</v>
      </c>
      <c r="N5" s="1">
        <f>IFERROR(L5-M5,"")</f>
        <v>12</v>
      </c>
      <c r="O5" s="2">
        <f t="shared" ref="O5:O68" si="3">IF(B5="","",COUNTIF(D5:G5,13))</f>
        <v>1</v>
      </c>
      <c r="P5" s="4">
        <f t="shared" ref="P5:P68" si="4">IFERROR(IF(B5="","",RANK(R5,$R$4:$R$93)),"")</f>
        <v>3</v>
      </c>
      <c r="Q5" s="82">
        <f t="shared" si="0"/>
        <v>100</v>
      </c>
      <c r="R5" s="82">
        <f t="shared" ref="R5:R68" si="5">IF(B5="","",Q5+N5)</f>
        <v>112</v>
      </c>
      <c r="S5" s="15"/>
      <c r="T5" s="15"/>
    </row>
    <row r="6" spans="1:25" s="18" customFormat="1" ht="29.1" customHeight="1" x14ac:dyDescent="0.25">
      <c r="A6" s="32">
        <f t="shared" ref="A6:A10" si="6">A5+1</f>
        <v>3</v>
      </c>
      <c r="B6" s="87" t="s">
        <v>375</v>
      </c>
      <c r="C6" s="27"/>
      <c r="D6" s="1"/>
      <c r="E6" s="1">
        <f>IFERROR(VLOOKUP(A6,Saisie!G:I,2,FALSE),"")</f>
        <v>13</v>
      </c>
      <c r="F6" s="1"/>
      <c r="G6" s="100"/>
      <c r="H6" s="101"/>
      <c r="I6" s="1">
        <f>IFERROR(VLOOKUP(A6,Saisie!G:I,3,FALSE),"")</f>
        <v>0</v>
      </c>
      <c r="J6" s="1"/>
      <c r="K6" s="1"/>
      <c r="L6" s="1">
        <f t="shared" si="1"/>
        <v>13</v>
      </c>
      <c r="M6" s="1">
        <f t="shared" si="2"/>
        <v>0</v>
      </c>
      <c r="N6" s="1">
        <f t="shared" ref="N6:N69" si="7">IFERROR(L6-M6,"")</f>
        <v>13</v>
      </c>
      <c r="O6" s="2">
        <f t="shared" si="3"/>
        <v>1</v>
      </c>
      <c r="P6" s="4">
        <f t="shared" si="4"/>
        <v>1</v>
      </c>
      <c r="Q6" s="82">
        <f t="shared" si="0"/>
        <v>100</v>
      </c>
      <c r="R6" s="82">
        <f t="shared" si="5"/>
        <v>113</v>
      </c>
      <c r="S6" s="15"/>
      <c r="T6" s="15"/>
    </row>
    <row r="7" spans="1:25" s="18" customFormat="1" ht="29.1" customHeight="1" x14ac:dyDescent="0.25">
      <c r="A7" s="32">
        <f t="shared" si="6"/>
        <v>4</v>
      </c>
      <c r="B7" s="87" t="s">
        <v>301</v>
      </c>
      <c r="C7" s="28"/>
      <c r="D7" s="1"/>
      <c r="E7" s="1">
        <f>IFERROR(VLOOKUP(A7,Saisie!G:I,2,FALSE),"")</f>
        <v>9</v>
      </c>
      <c r="F7" s="1"/>
      <c r="G7" s="100"/>
      <c r="H7" s="101"/>
      <c r="I7" s="1">
        <f>IFERROR(VLOOKUP(A7,Saisie!G:I,3,FALSE),"")</f>
        <v>13</v>
      </c>
      <c r="J7" s="1"/>
      <c r="K7" s="1"/>
      <c r="L7" s="1">
        <f t="shared" si="1"/>
        <v>9</v>
      </c>
      <c r="M7" s="1">
        <f t="shared" si="2"/>
        <v>13</v>
      </c>
      <c r="N7" s="1">
        <f t="shared" si="7"/>
        <v>-4</v>
      </c>
      <c r="O7" s="2">
        <f t="shared" si="3"/>
        <v>0</v>
      </c>
      <c r="P7" s="4">
        <f t="shared" si="4"/>
        <v>9</v>
      </c>
      <c r="Q7" s="82">
        <f t="shared" si="0"/>
        <v>0</v>
      </c>
      <c r="R7" s="82">
        <f t="shared" si="5"/>
        <v>-4</v>
      </c>
      <c r="S7" s="15"/>
      <c r="T7" s="15"/>
    </row>
    <row r="8" spans="1:25" ht="29.1" customHeight="1" x14ac:dyDescent="0.25">
      <c r="A8" s="32">
        <f t="shared" si="6"/>
        <v>5</v>
      </c>
      <c r="B8" s="87" t="s">
        <v>367</v>
      </c>
      <c r="C8" s="29"/>
      <c r="D8" s="1"/>
      <c r="E8" s="1">
        <f>IFERROR(VLOOKUP(A8,Saisie!G:I,2,FALSE),"")</f>
        <v>13</v>
      </c>
      <c r="F8" s="1"/>
      <c r="G8" s="100"/>
      <c r="H8" s="101"/>
      <c r="I8" s="1">
        <f>IFERROR(VLOOKUP(A8,Saisie!G:I,3,FALSE),"")</f>
        <v>8</v>
      </c>
      <c r="J8" s="1"/>
      <c r="K8" s="1"/>
      <c r="L8" s="1">
        <f t="shared" si="1"/>
        <v>13</v>
      </c>
      <c r="M8" s="1">
        <f t="shared" si="2"/>
        <v>8</v>
      </c>
      <c r="N8" s="1">
        <f t="shared" si="7"/>
        <v>5</v>
      </c>
      <c r="O8" s="2">
        <f t="shared" si="3"/>
        <v>1</v>
      </c>
      <c r="P8" s="4">
        <f t="shared" si="4"/>
        <v>5</v>
      </c>
      <c r="Q8" s="82">
        <f t="shared" si="0"/>
        <v>100</v>
      </c>
      <c r="R8" s="82">
        <f t="shared" si="5"/>
        <v>105</v>
      </c>
      <c r="V8" s="18"/>
    </row>
    <row r="9" spans="1:25" ht="29.1" customHeight="1" x14ac:dyDescent="0.25">
      <c r="A9" s="32">
        <f t="shared" si="6"/>
        <v>6</v>
      </c>
      <c r="B9" s="87" t="s">
        <v>358</v>
      </c>
      <c r="C9" s="30"/>
      <c r="D9" s="1"/>
      <c r="E9" s="1">
        <f>IFERROR(VLOOKUP(A9,Saisie!G:I,2,FALSE),"")</f>
        <v>8</v>
      </c>
      <c r="F9" s="1"/>
      <c r="G9" s="100"/>
      <c r="H9" s="101"/>
      <c r="I9" s="1">
        <f>IFERROR(VLOOKUP(A9,Saisie!G:I,3,FALSE),"")</f>
        <v>13</v>
      </c>
      <c r="J9" s="1"/>
      <c r="K9" s="1"/>
      <c r="L9" s="1">
        <f t="shared" si="1"/>
        <v>8</v>
      </c>
      <c r="M9" s="1">
        <f t="shared" si="2"/>
        <v>13</v>
      </c>
      <c r="N9" s="1">
        <f t="shared" si="7"/>
        <v>-5</v>
      </c>
      <c r="O9" s="2">
        <f t="shared" si="3"/>
        <v>0</v>
      </c>
      <c r="P9" s="4">
        <f t="shared" si="4"/>
        <v>11</v>
      </c>
      <c r="Q9" s="82">
        <f t="shared" si="0"/>
        <v>0</v>
      </c>
      <c r="R9" s="82">
        <f t="shared" si="5"/>
        <v>-5</v>
      </c>
    </row>
    <row r="10" spans="1:25" ht="29.1" customHeight="1" x14ac:dyDescent="0.25">
      <c r="A10" s="32">
        <f t="shared" si="6"/>
        <v>7</v>
      </c>
      <c r="B10" s="87" t="s">
        <v>336</v>
      </c>
      <c r="C10" s="30"/>
      <c r="D10" s="1"/>
      <c r="E10" s="1">
        <f>IFERROR(VLOOKUP(A10,Saisie!G:I,2,FALSE),"")</f>
        <v>13</v>
      </c>
      <c r="F10" s="1"/>
      <c r="G10" s="100"/>
      <c r="H10" s="101"/>
      <c r="I10" s="1">
        <f>IFERROR(VLOOKUP(A10,Saisie!G:I,3,FALSE),"")</f>
        <v>1</v>
      </c>
      <c r="J10" s="1"/>
      <c r="K10" s="1"/>
      <c r="L10" s="1">
        <f t="shared" si="1"/>
        <v>13</v>
      </c>
      <c r="M10" s="1">
        <f t="shared" si="2"/>
        <v>1</v>
      </c>
      <c r="N10" s="1">
        <f t="shared" si="7"/>
        <v>12</v>
      </c>
      <c r="O10" s="2">
        <f t="shared" si="3"/>
        <v>1</v>
      </c>
      <c r="P10" s="4">
        <f t="shared" si="4"/>
        <v>3</v>
      </c>
      <c r="Q10" s="82">
        <f t="shared" si="0"/>
        <v>100</v>
      </c>
      <c r="R10" s="82">
        <f t="shared" si="5"/>
        <v>112</v>
      </c>
    </row>
    <row r="11" spans="1:25" ht="29.1" customHeight="1" x14ac:dyDescent="0.25">
      <c r="A11" s="32">
        <f t="shared" ref="A11:A40" si="8">IF(B11="JOKER 1",97,IF(B11="JOKER 2",98,IF(B11="JOKER 3",99,A10+1)))</f>
        <v>8</v>
      </c>
      <c r="B11" s="87" t="s">
        <v>324</v>
      </c>
      <c r="C11" s="29"/>
      <c r="D11" s="1"/>
      <c r="E11" s="1">
        <f>IFERROR(VLOOKUP(A11,Saisie!G:I,2,FALSE),"")</f>
        <v>13</v>
      </c>
      <c r="F11" s="1"/>
      <c r="G11" s="100"/>
      <c r="H11" s="101"/>
      <c r="I11" s="1">
        <f>IFERROR(VLOOKUP(A11,Saisie!G:I,3,FALSE),"")</f>
        <v>0</v>
      </c>
      <c r="J11" s="1"/>
      <c r="K11" s="1"/>
      <c r="L11" s="1">
        <f t="shared" si="1"/>
        <v>13</v>
      </c>
      <c r="M11" s="1">
        <f t="shared" si="2"/>
        <v>0</v>
      </c>
      <c r="N11" s="1">
        <f t="shared" si="7"/>
        <v>13</v>
      </c>
      <c r="O11" s="2">
        <f t="shared" si="3"/>
        <v>1</v>
      </c>
      <c r="P11" s="4">
        <f t="shared" si="4"/>
        <v>1</v>
      </c>
      <c r="Q11" s="82">
        <f t="shared" si="0"/>
        <v>100</v>
      </c>
      <c r="R11" s="82">
        <f t="shared" si="5"/>
        <v>113</v>
      </c>
    </row>
    <row r="12" spans="1:25" s="18" customFormat="1" ht="29.1" customHeight="1" x14ac:dyDescent="0.25">
      <c r="A12" s="32">
        <f t="shared" si="8"/>
        <v>9</v>
      </c>
      <c r="B12" s="88" t="s">
        <v>346</v>
      </c>
      <c r="C12" s="27"/>
      <c r="D12" s="1"/>
      <c r="E12" s="1">
        <f>IFERROR(VLOOKUP(A12,Saisie!G:I,2,FALSE),"")</f>
        <v>8</v>
      </c>
      <c r="F12" s="1"/>
      <c r="G12" s="100"/>
      <c r="H12" s="101"/>
      <c r="I12" s="1">
        <f>IFERROR(VLOOKUP(A12,Saisie!G:I,3,FALSE),"")</f>
        <v>13</v>
      </c>
      <c r="J12" s="1"/>
      <c r="K12" s="1"/>
      <c r="L12" s="1">
        <f t="shared" si="1"/>
        <v>8</v>
      </c>
      <c r="M12" s="1">
        <f t="shared" si="2"/>
        <v>13</v>
      </c>
      <c r="N12" s="1">
        <f t="shared" si="7"/>
        <v>-5</v>
      </c>
      <c r="O12" s="2">
        <f t="shared" si="3"/>
        <v>0</v>
      </c>
      <c r="P12" s="4">
        <f t="shared" si="4"/>
        <v>11</v>
      </c>
      <c r="Q12" s="82">
        <f t="shared" si="0"/>
        <v>0</v>
      </c>
      <c r="R12" s="82">
        <f t="shared" si="5"/>
        <v>-5</v>
      </c>
      <c r="S12" s="15"/>
      <c r="T12" s="15"/>
    </row>
    <row r="13" spans="1:25" s="18" customFormat="1" ht="29.1" customHeight="1" x14ac:dyDescent="0.25">
      <c r="A13" s="32">
        <f t="shared" si="8"/>
        <v>10</v>
      </c>
      <c r="B13" s="87" t="s">
        <v>326</v>
      </c>
      <c r="C13" s="27"/>
      <c r="D13" s="1"/>
      <c r="E13" s="1">
        <f>IFERROR(VLOOKUP(A13,Saisie!G:I,2,FALSE),"")</f>
        <v>1</v>
      </c>
      <c r="F13" s="1"/>
      <c r="G13" s="100"/>
      <c r="H13" s="101"/>
      <c r="I13" s="1">
        <f>IFERROR(VLOOKUP(A13,Saisie!G:I,3,FALSE),"")</f>
        <v>13</v>
      </c>
      <c r="J13" s="1"/>
      <c r="K13" s="1"/>
      <c r="L13" s="1">
        <f t="shared" si="1"/>
        <v>1</v>
      </c>
      <c r="M13" s="1">
        <f t="shared" si="2"/>
        <v>13</v>
      </c>
      <c r="N13" s="1">
        <f t="shared" si="7"/>
        <v>-12</v>
      </c>
      <c r="O13" s="2">
        <f t="shared" si="3"/>
        <v>0</v>
      </c>
      <c r="P13" s="4">
        <f t="shared" si="4"/>
        <v>13</v>
      </c>
      <c r="Q13" s="82">
        <f t="shared" si="0"/>
        <v>0</v>
      </c>
      <c r="R13" s="82">
        <f t="shared" si="5"/>
        <v>-12</v>
      </c>
      <c r="S13" s="15"/>
      <c r="T13" s="15"/>
    </row>
    <row r="14" spans="1:25" s="18" customFormat="1" ht="29.1" customHeight="1" x14ac:dyDescent="0.25">
      <c r="A14" s="32">
        <f t="shared" si="8"/>
        <v>11</v>
      </c>
      <c r="B14" s="87" t="s">
        <v>348</v>
      </c>
      <c r="C14" s="27"/>
      <c r="D14" s="1"/>
      <c r="E14" s="1">
        <f>IFERROR(VLOOKUP(A14,Saisie!G:I,2,FALSE),"")</f>
        <v>0</v>
      </c>
      <c r="F14" s="1"/>
      <c r="G14" s="100"/>
      <c r="H14" s="101"/>
      <c r="I14" s="1">
        <f>IFERROR(VLOOKUP(A14,Saisie!G:I,3,FALSE),"")</f>
        <v>13</v>
      </c>
      <c r="J14" s="1"/>
      <c r="K14" s="1"/>
      <c r="L14" s="1">
        <f t="shared" si="1"/>
        <v>0</v>
      </c>
      <c r="M14" s="1">
        <f t="shared" si="2"/>
        <v>13</v>
      </c>
      <c r="N14" s="1">
        <f t="shared" si="7"/>
        <v>-13</v>
      </c>
      <c r="O14" s="2">
        <f t="shared" si="3"/>
        <v>0</v>
      </c>
      <c r="P14" s="4">
        <f t="shared" si="4"/>
        <v>15</v>
      </c>
      <c r="Q14" s="82">
        <f>IF(B14="","",100*O14)</f>
        <v>0</v>
      </c>
      <c r="R14" s="82">
        <f t="shared" si="5"/>
        <v>-13</v>
      </c>
      <c r="S14" s="15"/>
      <c r="T14" s="15"/>
    </row>
    <row r="15" spans="1:25" s="18" customFormat="1" ht="29.1" customHeight="1" x14ac:dyDescent="0.25">
      <c r="A15" s="32">
        <f t="shared" si="8"/>
        <v>12</v>
      </c>
      <c r="B15" s="87" t="s">
        <v>340</v>
      </c>
      <c r="C15" s="27"/>
      <c r="D15" s="1"/>
      <c r="E15" s="1">
        <f>IFERROR(VLOOKUP(A15,Saisie!G:I,2,FALSE),"")</f>
        <v>13</v>
      </c>
      <c r="F15" s="1"/>
      <c r="G15" s="100"/>
      <c r="H15" s="101"/>
      <c r="I15" s="1">
        <f>IFERROR(VLOOKUP(A15,Saisie!G:I,3,FALSE),"")</f>
        <v>9</v>
      </c>
      <c r="J15" s="1"/>
      <c r="K15" s="1"/>
      <c r="L15" s="1">
        <f t="shared" si="1"/>
        <v>13</v>
      </c>
      <c r="M15" s="1">
        <f t="shared" si="2"/>
        <v>9</v>
      </c>
      <c r="N15" s="1">
        <f t="shared" si="7"/>
        <v>4</v>
      </c>
      <c r="O15" s="2">
        <f t="shared" si="3"/>
        <v>1</v>
      </c>
      <c r="P15" s="4">
        <f t="shared" si="4"/>
        <v>7</v>
      </c>
      <c r="Q15" s="82">
        <f t="shared" si="0"/>
        <v>100</v>
      </c>
      <c r="R15" s="82">
        <f t="shared" si="5"/>
        <v>104</v>
      </c>
      <c r="S15" s="15"/>
      <c r="T15" s="15"/>
    </row>
    <row r="16" spans="1:25" s="18" customFormat="1" ht="29.1" customHeight="1" x14ac:dyDescent="0.25">
      <c r="A16" s="32">
        <f t="shared" si="8"/>
        <v>13</v>
      </c>
      <c r="B16" s="88" t="s">
        <v>304</v>
      </c>
      <c r="C16" s="27"/>
      <c r="D16" s="1"/>
      <c r="E16" s="1">
        <f>IFERROR(VLOOKUP(A16,Saisie!G:I,2,FALSE),"")</f>
        <v>1</v>
      </c>
      <c r="F16" s="1"/>
      <c r="G16" s="100"/>
      <c r="H16" s="101"/>
      <c r="I16" s="1">
        <f>IFERROR(VLOOKUP(A16,Saisie!G:I,3,FALSE),"")</f>
        <v>13</v>
      </c>
      <c r="J16" s="1"/>
      <c r="K16" s="1"/>
      <c r="L16" s="1">
        <f t="shared" si="1"/>
        <v>1</v>
      </c>
      <c r="M16" s="1">
        <f t="shared" si="2"/>
        <v>13</v>
      </c>
      <c r="N16" s="1">
        <f t="shared" si="7"/>
        <v>-12</v>
      </c>
      <c r="O16" s="2">
        <f t="shared" si="3"/>
        <v>0</v>
      </c>
      <c r="P16" s="4">
        <f t="shared" si="4"/>
        <v>13</v>
      </c>
      <c r="Q16" s="82">
        <f t="shared" si="0"/>
        <v>0</v>
      </c>
      <c r="R16" s="82">
        <f t="shared" si="5"/>
        <v>-12</v>
      </c>
      <c r="S16" s="15"/>
      <c r="T16" s="15"/>
    </row>
    <row r="17" spans="1:20" s="18" customFormat="1" ht="29.1" customHeight="1" x14ac:dyDescent="0.25">
      <c r="A17" s="32">
        <f t="shared" si="8"/>
        <v>14</v>
      </c>
      <c r="B17" s="87" t="s">
        <v>314</v>
      </c>
      <c r="C17" s="27"/>
      <c r="D17" s="1"/>
      <c r="E17" s="1">
        <f>IFERROR(VLOOKUP(A17,Saisie!G:I,2,FALSE),"")</f>
        <v>13</v>
      </c>
      <c r="F17" s="1"/>
      <c r="G17" s="100"/>
      <c r="H17" s="101"/>
      <c r="I17" s="1">
        <f>IFERROR(VLOOKUP(A17,Saisie!G:I,3,FALSE),"")</f>
        <v>9</v>
      </c>
      <c r="J17" s="1"/>
      <c r="K17" s="1"/>
      <c r="L17" s="1">
        <f t="shared" si="1"/>
        <v>13</v>
      </c>
      <c r="M17" s="1">
        <f t="shared" si="2"/>
        <v>9</v>
      </c>
      <c r="N17" s="1">
        <f t="shared" si="7"/>
        <v>4</v>
      </c>
      <c r="O17" s="2">
        <f t="shared" si="3"/>
        <v>1</v>
      </c>
      <c r="P17" s="4">
        <f t="shared" si="4"/>
        <v>7</v>
      </c>
      <c r="Q17" s="82">
        <f t="shared" si="0"/>
        <v>100</v>
      </c>
      <c r="R17" s="82">
        <f t="shared" si="5"/>
        <v>104</v>
      </c>
      <c r="S17" s="15"/>
      <c r="T17" s="15"/>
    </row>
    <row r="18" spans="1:20" s="18" customFormat="1" ht="29.1" customHeight="1" x14ac:dyDescent="0.25">
      <c r="A18" s="32">
        <f t="shared" si="8"/>
        <v>15</v>
      </c>
      <c r="B18" s="87" t="s">
        <v>322</v>
      </c>
      <c r="C18" s="30"/>
      <c r="D18" s="1"/>
      <c r="E18" s="1">
        <f>IFERROR(VLOOKUP(A18,Saisie!G:I,2,FALSE),"")</f>
        <v>0</v>
      </c>
      <c r="F18" s="1"/>
      <c r="G18" s="100"/>
      <c r="H18" s="101"/>
      <c r="I18" s="1">
        <f>IFERROR(VLOOKUP(A18,Saisie!G:I,3,FALSE),"")</f>
        <v>13</v>
      </c>
      <c r="J18" s="1"/>
      <c r="K18" s="1"/>
      <c r="L18" s="1">
        <f t="shared" si="1"/>
        <v>0</v>
      </c>
      <c r="M18" s="1">
        <f t="shared" si="2"/>
        <v>13</v>
      </c>
      <c r="N18" s="1">
        <f t="shared" si="7"/>
        <v>-13</v>
      </c>
      <c r="O18" s="2">
        <f t="shared" si="3"/>
        <v>0</v>
      </c>
      <c r="P18" s="4">
        <f t="shared" si="4"/>
        <v>15</v>
      </c>
      <c r="Q18" s="82">
        <f t="shared" si="0"/>
        <v>0</v>
      </c>
      <c r="R18" s="82">
        <f t="shared" si="5"/>
        <v>-13</v>
      </c>
      <c r="S18" s="15"/>
      <c r="T18" s="15"/>
    </row>
    <row r="19" spans="1:20" s="18" customFormat="1" ht="29.1" customHeight="1" x14ac:dyDescent="0.25">
      <c r="A19" s="32">
        <f t="shared" si="8"/>
        <v>16</v>
      </c>
      <c r="B19" s="87" t="s">
        <v>379</v>
      </c>
      <c r="C19" s="30"/>
      <c r="D19" s="1"/>
      <c r="E19" s="1">
        <f>IFERROR(VLOOKUP(A19,Saisie!G:I,2,FALSE),"")</f>
        <v>9</v>
      </c>
      <c r="F19" s="1"/>
      <c r="G19" s="100"/>
      <c r="H19" s="101"/>
      <c r="I19" s="1">
        <f>IFERROR(VLOOKUP(A19,Saisie!G:I,3,FALSE),"")</f>
        <v>13</v>
      </c>
      <c r="J19" s="1"/>
      <c r="K19" s="1"/>
      <c r="L19" s="1">
        <f t="shared" si="1"/>
        <v>9</v>
      </c>
      <c r="M19" s="1">
        <f t="shared" si="2"/>
        <v>13</v>
      </c>
      <c r="N19" s="1">
        <f t="shared" si="7"/>
        <v>-4</v>
      </c>
      <c r="O19" s="2">
        <f t="shared" si="3"/>
        <v>0</v>
      </c>
      <c r="P19" s="4">
        <f t="shared" si="4"/>
        <v>9</v>
      </c>
      <c r="Q19" s="82">
        <f t="shared" si="0"/>
        <v>0</v>
      </c>
      <c r="R19" s="82">
        <f t="shared" si="5"/>
        <v>-4</v>
      </c>
      <c r="S19" s="15"/>
      <c r="T19" s="15"/>
    </row>
    <row r="20" spans="1:20" ht="29.1" customHeight="1" x14ac:dyDescent="0.25">
      <c r="A20" s="32">
        <f t="shared" si="8"/>
        <v>17</v>
      </c>
      <c r="B20" s="87"/>
      <c r="C20" s="27"/>
      <c r="D20" s="1"/>
      <c r="E20" s="1" t="str">
        <f>IFERROR(VLOOKUP(A20,Saisie!G:I,2,FALSE),"")</f>
        <v/>
      </c>
      <c r="F20" s="1"/>
      <c r="G20" s="100"/>
      <c r="H20" s="101"/>
      <c r="I20" s="1" t="str">
        <f>IFERROR(VLOOKUP(A20,Saisie!G:I,3,FALSE),"")</f>
        <v/>
      </c>
      <c r="J20" s="1"/>
      <c r="K20" s="1"/>
      <c r="L20" s="1" t="str">
        <f t="shared" si="1"/>
        <v/>
      </c>
      <c r="M20" s="1" t="str">
        <f t="shared" si="2"/>
        <v/>
      </c>
      <c r="N20" s="1" t="str">
        <f t="shared" si="7"/>
        <v/>
      </c>
      <c r="O20" s="2" t="str">
        <f t="shared" si="3"/>
        <v/>
      </c>
      <c r="P20" s="4" t="str">
        <f t="shared" si="4"/>
        <v/>
      </c>
      <c r="Q20" s="82" t="str">
        <f t="shared" si="0"/>
        <v/>
      </c>
      <c r="R20" s="82" t="str">
        <f t="shared" si="5"/>
        <v/>
      </c>
    </row>
    <row r="21" spans="1:20" s="18" customFormat="1" ht="29.1" customHeight="1" x14ac:dyDescent="0.25">
      <c r="A21" s="32">
        <f t="shared" si="8"/>
        <v>18</v>
      </c>
      <c r="B21" s="88"/>
      <c r="C21" s="29"/>
      <c r="D21" s="1"/>
      <c r="E21" s="1" t="str">
        <f>IFERROR(VLOOKUP(A21,Saisie!G:I,2,FALSE),"")</f>
        <v/>
      </c>
      <c r="F21" s="1"/>
      <c r="G21" s="100"/>
      <c r="H21" s="101"/>
      <c r="I21" s="1" t="str">
        <f>IFERROR(VLOOKUP(A21,Saisie!G:I,3,FALSE),"")</f>
        <v/>
      </c>
      <c r="J21" s="1"/>
      <c r="K21" s="1"/>
      <c r="L21" s="1" t="str">
        <f t="shared" si="1"/>
        <v/>
      </c>
      <c r="M21" s="1" t="str">
        <f t="shared" si="2"/>
        <v/>
      </c>
      <c r="N21" s="1" t="str">
        <f t="shared" si="7"/>
        <v/>
      </c>
      <c r="O21" s="2" t="str">
        <f t="shared" si="3"/>
        <v/>
      </c>
      <c r="P21" s="4" t="str">
        <f t="shared" si="4"/>
        <v/>
      </c>
      <c r="Q21" s="82" t="str">
        <f t="shared" si="0"/>
        <v/>
      </c>
      <c r="R21" s="82" t="str">
        <f t="shared" si="5"/>
        <v/>
      </c>
      <c r="S21" s="15"/>
      <c r="T21" s="15"/>
    </row>
    <row r="22" spans="1:20" s="18" customFormat="1" ht="29.1" customHeight="1" x14ac:dyDescent="0.25">
      <c r="A22" s="32">
        <f t="shared" si="8"/>
        <v>19</v>
      </c>
      <c r="B22" s="88"/>
      <c r="C22" s="27"/>
      <c r="D22" s="1"/>
      <c r="E22" s="1" t="str">
        <f>IFERROR(VLOOKUP(A22,Saisie!G:I,2,FALSE),"")</f>
        <v/>
      </c>
      <c r="F22" s="1"/>
      <c r="G22" s="100"/>
      <c r="H22" s="101"/>
      <c r="I22" s="1" t="str">
        <f>IFERROR(VLOOKUP(A22,Saisie!G:I,3,FALSE),"")</f>
        <v/>
      </c>
      <c r="J22" s="1"/>
      <c r="K22" s="1"/>
      <c r="L22" s="1" t="str">
        <f t="shared" si="1"/>
        <v/>
      </c>
      <c r="M22" s="1" t="str">
        <f t="shared" si="2"/>
        <v/>
      </c>
      <c r="N22" s="1" t="str">
        <f t="shared" si="7"/>
        <v/>
      </c>
      <c r="O22" s="2" t="str">
        <f t="shared" si="3"/>
        <v/>
      </c>
      <c r="P22" s="4" t="str">
        <f t="shared" si="4"/>
        <v/>
      </c>
      <c r="Q22" s="82" t="str">
        <f t="shared" si="0"/>
        <v/>
      </c>
      <c r="R22" s="82" t="str">
        <f t="shared" si="5"/>
        <v/>
      </c>
      <c r="S22" s="15"/>
      <c r="T22" s="15"/>
    </row>
    <row r="23" spans="1:20" s="18" customFormat="1" ht="29.1" customHeight="1" x14ac:dyDescent="0.25">
      <c r="A23" s="32">
        <f t="shared" si="8"/>
        <v>20</v>
      </c>
      <c r="B23" s="87"/>
      <c r="C23" s="30"/>
      <c r="D23" s="1"/>
      <c r="E23" s="1" t="str">
        <f>IFERROR(VLOOKUP(A23,Saisie!G:I,2,FALSE),"")</f>
        <v/>
      </c>
      <c r="F23" s="1"/>
      <c r="G23" s="100"/>
      <c r="H23" s="101"/>
      <c r="I23" s="1" t="str">
        <f>IFERROR(VLOOKUP(A23,Saisie!G:I,3,FALSE),"")</f>
        <v/>
      </c>
      <c r="J23" s="1"/>
      <c r="K23" s="1"/>
      <c r="L23" s="1" t="str">
        <f t="shared" si="1"/>
        <v/>
      </c>
      <c r="M23" s="1" t="str">
        <f t="shared" si="2"/>
        <v/>
      </c>
      <c r="N23" s="1" t="str">
        <f t="shared" si="7"/>
        <v/>
      </c>
      <c r="O23" s="2" t="str">
        <f t="shared" si="3"/>
        <v/>
      </c>
      <c r="P23" s="4" t="str">
        <f t="shared" si="4"/>
        <v/>
      </c>
      <c r="Q23" s="82" t="str">
        <f t="shared" si="0"/>
        <v/>
      </c>
      <c r="R23" s="82" t="str">
        <f t="shared" si="5"/>
        <v/>
      </c>
      <c r="S23" s="15"/>
      <c r="T23" s="15"/>
    </row>
    <row r="24" spans="1:20" s="18" customFormat="1" ht="29.1" customHeight="1" x14ac:dyDescent="0.25">
      <c r="A24" s="32">
        <f t="shared" si="8"/>
        <v>21</v>
      </c>
      <c r="B24" s="87"/>
      <c r="C24" s="27"/>
      <c r="D24" s="1"/>
      <c r="E24" s="1" t="str">
        <f>IFERROR(VLOOKUP(A24,Saisie!G:I,2,FALSE),"")</f>
        <v/>
      </c>
      <c r="F24" s="1"/>
      <c r="G24" s="100"/>
      <c r="H24" s="101"/>
      <c r="I24" s="1" t="str">
        <f>IFERROR(VLOOKUP(A24,Saisie!G:I,3,FALSE),"")</f>
        <v/>
      </c>
      <c r="J24" s="1"/>
      <c r="K24" s="1"/>
      <c r="L24" s="1" t="str">
        <f t="shared" si="1"/>
        <v/>
      </c>
      <c r="M24" s="1" t="str">
        <f t="shared" si="2"/>
        <v/>
      </c>
      <c r="N24" s="1" t="str">
        <f t="shared" si="7"/>
        <v/>
      </c>
      <c r="O24" s="2" t="str">
        <f t="shared" si="3"/>
        <v/>
      </c>
      <c r="P24" s="4" t="str">
        <f t="shared" si="4"/>
        <v/>
      </c>
      <c r="Q24" s="82" t="str">
        <f t="shared" si="0"/>
        <v/>
      </c>
      <c r="R24" s="82" t="str">
        <f t="shared" si="5"/>
        <v/>
      </c>
      <c r="S24" s="15"/>
      <c r="T24" s="15"/>
    </row>
    <row r="25" spans="1:20" s="18" customFormat="1" ht="29.1" customHeight="1" x14ac:dyDescent="0.25">
      <c r="A25" s="32">
        <f t="shared" si="8"/>
        <v>22</v>
      </c>
      <c r="B25" s="87"/>
      <c r="C25" s="30"/>
      <c r="D25" s="1"/>
      <c r="E25" s="1" t="str">
        <f>IFERROR(VLOOKUP(A25,Saisie!G:I,2,FALSE),"")</f>
        <v/>
      </c>
      <c r="F25" s="1"/>
      <c r="G25" s="100"/>
      <c r="H25" s="101"/>
      <c r="I25" s="1" t="str">
        <f>IFERROR(VLOOKUP(A25,Saisie!G:I,3,FALSE),"")</f>
        <v/>
      </c>
      <c r="J25" s="1"/>
      <c r="K25" s="1"/>
      <c r="L25" s="1" t="str">
        <f t="shared" si="1"/>
        <v/>
      </c>
      <c r="M25" s="1" t="str">
        <f t="shared" si="2"/>
        <v/>
      </c>
      <c r="N25" s="1" t="str">
        <f t="shared" si="7"/>
        <v/>
      </c>
      <c r="O25" s="2" t="str">
        <f t="shared" si="3"/>
        <v/>
      </c>
      <c r="P25" s="4" t="str">
        <f t="shared" si="4"/>
        <v/>
      </c>
      <c r="Q25" s="82" t="str">
        <f t="shared" si="0"/>
        <v/>
      </c>
      <c r="R25" s="82" t="str">
        <f t="shared" si="5"/>
        <v/>
      </c>
      <c r="S25" s="15"/>
      <c r="T25" s="15"/>
    </row>
    <row r="26" spans="1:20" s="18" customFormat="1" ht="29.1" customHeight="1" x14ac:dyDescent="0.25">
      <c r="A26" s="32">
        <f t="shared" si="8"/>
        <v>23</v>
      </c>
      <c r="B26" s="87"/>
      <c r="C26" s="27"/>
      <c r="D26" s="1"/>
      <c r="E26" s="1" t="str">
        <f>IFERROR(VLOOKUP(A26,Saisie!G:I,2,FALSE),"")</f>
        <v/>
      </c>
      <c r="F26" s="1"/>
      <c r="G26" s="100"/>
      <c r="H26" s="101"/>
      <c r="I26" s="1" t="str">
        <f>IFERROR(VLOOKUP(A26,Saisie!G:I,3,FALSE),"")</f>
        <v/>
      </c>
      <c r="J26" s="1"/>
      <c r="K26" s="1"/>
      <c r="L26" s="1" t="str">
        <f t="shared" si="1"/>
        <v/>
      </c>
      <c r="M26" s="1" t="str">
        <f t="shared" si="2"/>
        <v/>
      </c>
      <c r="N26" s="1" t="str">
        <f t="shared" si="7"/>
        <v/>
      </c>
      <c r="O26" s="2" t="str">
        <f t="shared" si="3"/>
        <v/>
      </c>
      <c r="P26" s="4" t="str">
        <f t="shared" si="4"/>
        <v/>
      </c>
      <c r="Q26" s="82" t="str">
        <f t="shared" si="0"/>
        <v/>
      </c>
      <c r="R26" s="82" t="str">
        <f t="shared" si="5"/>
        <v/>
      </c>
      <c r="S26" s="15"/>
      <c r="T26" s="15"/>
    </row>
    <row r="27" spans="1:20" ht="29.1" customHeight="1" x14ac:dyDescent="0.25">
      <c r="A27" s="32">
        <f t="shared" si="8"/>
        <v>24</v>
      </c>
      <c r="B27" s="87"/>
      <c r="C27" s="29"/>
      <c r="D27" s="1"/>
      <c r="E27" s="1" t="str">
        <f>IFERROR(VLOOKUP(A27,Saisie!G:I,2,FALSE),"")</f>
        <v/>
      </c>
      <c r="F27" s="1"/>
      <c r="G27" s="100"/>
      <c r="H27" s="101"/>
      <c r="I27" s="1" t="str">
        <f>IFERROR(VLOOKUP(A27,Saisie!G:I,3,FALSE),"")</f>
        <v/>
      </c>
      <c r="J27" s="1"/>
      <c r="K27" s="1"/>
      <c r="L27" s="1" t="str">
        <f t="shared" si="1"/>
        <v/>
      </c>
      <c r="M27" s="1" t="str">
        <f t="shared" si="2"/>
        <v/>
      </c>
      <c r="N27" s="1" t="str">
        <f t="shared" si="7"/>
        <v/>
      </c>
      <c r="O27" s="2" t="str">
        <f t="shared" si="3"/>
        <v/>
      </c>
      <c r="P27" s="4" t="str">
        <f t="shared" si="4"/>
        <v/>
      </c>
      <c r="Q27" s="82" t="str">
        <f t="shared" si="0"/>
        <v/>
      </c>
      <c r="R27" s="82" t="str">
        <f t="shared" si="5"/>
        <v/>
      </c>
    </row>
    <row r="28" spans="1:20" s="18" customFormat="1" ht="29.1" customHeight="1" x14ac:dyDescent="0.25">
      <c r="A28" s="32">
        <f t="shared" si="8"/>
        <v>25</v>
      </c>
      <c r="B28" s="87"/>
      <c r="C28" s="27"/>
      <c r="D28" s="1"/>
      <c r="E28" s="1" t="str">
        <f>IFERROR(VLOOKUP(A28,Saisie!G:I,2,FALSE),"")</f>
        <v/>
      </c>
      <c r="F28" s="1"/>
      <c r="G28" s="100"/>
      <c r="H28" s="101"/>
      <c r="I28" s="1" t="str">
        <f>IFERROR(VLOOKUP(A28,Saisie!G:I,3,FALSE),"")</f>
        <v/>
      </c>
      <c r="J28" s="1"/>
      <c r="K28" s="1"/>
      <c r="L28" s="1" t="str">
        <f t="shared" si="1"/>
        <v/>
      </c>
      <c r="M28" s="1" t="str">
        <f t="shared" si="2"/>
        <v/>
      </c>
      <c r="N28" s="1" t="str">
        <f t="shared" si="7"/>
        <v/>
      </c>
      <c r="O28" s="2" t="str">
        <f t="shared" si="3"/>
        <v/>
      </c>
      <c r="P28" s="4" t="str">
        <f t="shared" si="4"/>
        <v/>
      </c>
      <c r="Q28" s="82" t="str">
        <f t="shared" si="0"/>
        <v/>
      </c>
      <c r="R28" s="82" t="str">
        <f t="shared" si="5"/>
        <v/>
      </c>
      <c r="S28" s="15"/>
      <c r="T28" s="15"/>
    </row>
    <row r="29" spans="1:20" ht="29.1" customHeight="1" x14ac:dyDescent="0.25">
      <c r="A29" s="32">
        <f t="shared" si="8"/>
        <v>26</v>
      </c>
      <c r="B29" s="87"/>
      <c r="C29" s="30"/>
      <c r="D29" s="1"/>
      <c r="E29" s="1" t="str">
        <f>IFERROR(VLOOKUP(A29,Saisie!G:I,2,FALSE),"")</f>
        <v/>
      </c>
      <c r="F29" s="1"/>
      <c r="G29" s="100"/>
      <c r="H29" s="101"/>
      <c r="I29" s="1" t="str">
        <f>IFERROR(VLOOKUP(A29,Saisie!G:I,3,FALSE),"")</f>
        <v/>
      </c>
      <c r="J29" s="1"/>
      <c r="K29" s="1"/>
      <c r="L29" s="1" t="str">
        <f t="shared" si="1"/>
        <v/>
      </c>
      <c r="M29" s="1" t="str">
        <f t="shared" si="2"/>
        <v/>
      </c>
      <c r="N29" s="1" t="str">
        <f t="shared" si="7"/>
        <v/>
      </c>
      <c r="O29" s="2" t="str">
        <f t="shared" si="3"/>
        <v/>
      </c>
      <c r="P29" s="4" t="str">
        <f t="shared" si="4"/>
        <v/>
      </c>
      <c r="Q29" s="82" t="str">
        <f t="shared" si="0"/>
        <v/>
      </c>
      <c r="R29" s="82" t="str">
        <f t="shared" si="5"/>
        <v/>
      </c>
    </row>
    <row r="30" spans="1:20" s="19" customFormat="1" ht="29.1" customHeight="1" x14ac:dyDescent="0.25">
      <c r="A30" s="32">
        <f t="shared" si="8"/>
        <v>27</v>
      </c>
      <c r="B30" s="87"/>
      <c r="C30" s="27"/>
      <c r="D30" s="1"/>
      <c r="E30" s="1" t="str">
        <f>IFERROR(VLOOKUP(A30,Saisie!G:I,2,FALSE),"")</f>
        <v/>
      </c>
      <c r="F30" s="1"/>
      <c r="G30" s="100"/>
      <c r="H30" s="101"/>
      <c r="I30" s="1" t="str">
        <f>IFERROR(VLOOKUP(A30,Saisie!G:I,3,FALSE),"")</f>
        <v/>
      </c>
      <c r="J30" s="1"/>
      <c r="K30" s="1"/>
      <c r="L30" s="1" t="str">
        <f t="shared" si="1"/>
        <v/>
      </c>
      <c r="M30" s="1" t="str">
        <f t="shared" si="2"/>
        <v/>
      </c>
      <c r="N30" s="1" t="str">
        <f t="shared" si="7"/>
        <v/>
      </c>
      <c r="O30" s="2" t="str">
        <f t="shared" si="3"/>
        <v/>
      </c>
      <c r="P30" s="4" t="str">
        <f t="shared" si="4"/>
        <v/>
      </c>
      <c r="Q30" s="82" t="str">
        <f t="shared" si="0"/>
        <v/>
      </c>
      <c r="R30" s="82" t="str">
        <f t="shared" si="5"/>
        <v/>
      </c>
      <c r="S30" s="15"/>
      <c r="T30" s="15"/>
    </row>
    <row r="31" spans="1:20" s="18" customFormat="1" ht="29.1" customHeight="1" x14ac:dyDescent="0.25">
      <c r="A31" s="32">
        <f t="shared" si="8"/>
        <v>28</v>
      </c>
      <c r="B31" s="87"/>
      <c r="C31" s="27"/>
      <c r="D31" s="1"/>
      <c r="E31" s="1" t="str">
        <f>IFERROR(VLOOKUP(A31,Saisie!G:I,2,FALSE),"")</f>
        <v/>
      </c>
      <c r="F31" s="1"/>
      <c r="G31" s="100"/>
      <c r="H31" s="101"/>
      <c r="I31" s="1" t="str">
        <f>IFERROR(VLOOKUP(A31,Saisie!G:I,3,FALSE),"")</f>
        <v/>
      </c>
      <c r="J31" s="1"/>
      <c r="K31" s="1"/>
      <c r="L31" s="1" t="str">
        <f t="shared" si="1"/>
        <v/>
      </c>
      <c r="M31" s="1" t="str">
        <f t="shared" si="2"/>
        <v/>
      </c>
      <c r="N31" s="1" t="str">
        <f t="shared" si="7"/>
        <v/>
      </c>
      <c r="O31" s="2" t="str">
        <f t="shared" si="3"/>
        <v/>
      </c>
      <c r="P31" s="4" t="str">
        <f t="shared" si="4"/>
        <v/>
      </c>
      <c r="Q31" s="82" t="str">
        <f t="shared" si="0"/>
        <v/>
      </c>
      <c r="R31" s="82" t="str">
        <f t="shared" si="5"/>
        <v/>
      </c>
      <c r="S31" s="15"/>
      <c r="T31" s="15"/>
    </row>
    <row r="32" spans="1:20" s="18" customFormat="1" ht="29.1" customHeight="1" x14ac:dyDescent="0.25">
      <c r="A32" s="32">
        <f t="shared" si="8"/>
        <v>29</v>
      </c>
      <c r="B32" s="87"/>
      <c r="C32" s="27"/>
      <c r="D32" s="1"/>
      <c r="E32" s="1" t="str">
        <f>IFERROR(VLOOKUP(A32,Saisie!G:I,2,FALSE),"")</f>
        <v/>
      </c>
      <c r="F32" s="1"/>
      <c r="G32" s="100"/>
      <c r="H32" s="101"/>
      <c r="I32" s="1" t="str">
        <f>IFERROR(VLOOKUP(A32,Saisie!G:I,3,FALSE),"")</f>
        <v/>
      </c>
      <c r="J32" s="1"/>
      <c r="K32" s="1"/>
      <c r="L32" s="1" t="str">
        <f t="shared" si="1"/>
        <v/>
      </c>
      <c r="M32" s="1" t="str">
        <f t="shared" si="2"/>
        <v/>
      </c>
      <c r="N32" s="1" t="str">
        <f t="shared" si="7"/>
        <v/>
      </c>
      <c r="O32" s="2" t="str">
        <f t="shared" si="3"/>
        <v/>
      </c>
      <c r="P32" s="4" t="str">
        <f t="shared" si="4"/>
        <v/>
      </c>
      <c r="Q32" s="82" t="str">
        <f t="shared" si="0"/>
        <v/>
      </c>
      <c r="R32" s="82" t="str">
        <f t="shared" si="5"/>
        <v/>
      </c>
      <c r="S32" s="15"/>
      <c r="T32" s="15"/>
    </row>
    <row r="33" spans="1:21" s="18" customFormat="1" ht="29.1" customHeight="1" x14ac:dyDescent="0.25">
      <c r="A33" s="32">
        <f t="shared" si="8"/>
        <v>30</v>
      </c>
      <c r="B33" s="88"/>
      <c r="C33" s="27"/>
      <c r="D33" s="1"/>
      <c r="E33" s="1" t="str">
        <f>IFERROR(VLOOKUP(A33,Saisie!G:I,2,FALSE),"")</f>
        <v/>
      </c>
      <c r="F33" s="1"/>
      <c r="G33" s="100"/>
      <c r="H33" s="101"/>
      <c r="I33" s="1" t="str">
        <f>IFERROR(VLOOKUP(A33,Saisie!G:I,3,FALSE),"")</f>
        <v/>
      </c>
      <c r="J33" s="1"/>
      <c r="K33" s="1"/>
      <c r="L33" s="1" t="str">
        <f t="shared" si="1"/>
        <v/>
      </c>
      <c r="M33" s="1" t="str">
        <f t="shared" si="2"/>
        <v/>
      </c>
      <c r="N33" s="1" t="str">
        <f t="shared" si="7"/>
        <v/>
      </c>
      <c r="O33" s="2" t="str">
        <f t="shared" si="3"/>
        <v/>
      </c>
      <c r="P33" s="4" t="str">
        <f t="shared" si="4"/>
        <v/>
      </c>
      <c r="Q33" s="82" t="str">
        <f t="shared" si="0"/>
        <v/>
      </c>
      <c r="R33" s="82" t="str">
        <f t="shared" si="5"/>
        <v/>
      </c>
      <c r="S33" s="15"/>
      <c r="T33" s="15"/>
    </row>
    <row r="34" spans="1:21" s="18" customFormat="1" ht="29.1" customHeight="1" x14ac:dyDescent="0.25">
      <c r="A34" s="32">
        <f t="shared" si="8"/>
        <v>31</v>
      </c>
      <c r="B34" s="87"/>
      <c r="C34" s="27"/>
      <c r="D34" s="1"/>
      <c r="E34" s="1" t="str">
        <f>IFERROR(VLOOKUP(A34,Saisie!G:I,2,FALSE),"")</f>
        <v/>
      </c>
      <c r="F34" s="1"/>
      <c r="G34" s="100"/>
      <c r="H34" s="101"/>
      <c r="I34" s="1" t="str">
        <f>IFERROR(VLOOKUP(A34,Saisie!G:I,3,FALSE),"")</f>
        <v/>
      </c>
      <c r="J34" s="1"/>
      <c r="K34" s="1"/>
      <c r="L34" s="1" t="str">
        <f t="shared" si="1"/>
        <v/>
      </c>
      <c r="M34" s="1" t="str">
        <f t="shared" si="2"/>
        <v/>
      </c>
      <c r="N34" s="1" t="str">
        <f t="shared" si="7"/>
        <v/>
      </c>
      <c r="O34" s="2" t="str">
        <f t="shared" si="3"/>
        <v/>
      </c>
      <c r="P34" s="4" t="str">
        <f t="shared" si="4"/>
        <v/>
      </c>
      <c r="Q34" s="82" t="str">
        <f t="shared" si="0"/>
        <v/>
      </c>
      <c r="R34" s="82" t="str">
        <f t="shared" si="5"/>
        <v/>
      </c>
      <c r="S34" s="15"/>
      <c r="T34" s="15"/>
      <c r="U34" s="18" t="s">
        <v>42</v>
      </c>
    </row>
    <row r="35" spans="1:21" ht="29.1" customHeight="1" x14ac:dyDescent="0.25">
      <c r="A35" s="32">
        <f>IF(B35="JOKER 1",97,IF(B35="JOKER 2",98,IF(B35="JOKER 3",99,A34+1)))</f>
        <v>32</v>
      </c>
      <c r="B35" s="87"/>
      <c r="C35" s="27"/>
      <c r="D35" s="1"/>
      <c r="E35" s="1" t="str">
        <f>IFERROR(VLOOKUP(A35,Saisie!G:I,2,FALSE),"")</f>
        <v/>
      </c>
      <c r="F35" s="1"/>
      <c r="G35" s="100"/>
      <c r="H35" s="101"/>
      <c r="I35" s="1" t="str">
        <f>IFERROR(VLOOKUP(A35,Saisie!G:I,3,FALSE),"")</f>
        <v/>
      </c>
      <c r="J35" s="1"/>
      <c r="K35" s="1"/>
      <c r="L35" s="1" t="str">
        <f t="shared" si="1"/>
        <v/>
      </c>
      <c r="M35" s="1" t="str">
        <f t="shared" si="2"/>
        <v/>
      </c>
      <c r="N35" s="1" t="str">
        <f t="shared" si="7"/>
        <v/>
      </c>
      <c r="O35" s="2" t="str">
        <f t="shared" si="3"/>
        <v/>
      </c>
      <c r="P35" s="4" t="str">
        <f t="shared" si="4"/>
        <v/>
      </c>
      <c r="Q35" s="82" t="str">
        <f t="shared" si="0"/>
        <v/>
      </c>
      <c r="R35" s="82" t="str">
        <f t="shared" si="5"/>
        <v/>
      </c>
    </row>
    <row r="36" spans="1:21" s="18" customFormat="1" ht="29.1" customHeight="1" x14ac:dyDescent="0.25">
      <c r="A36" s="32">
        <f t="shared" si="8"/>
        <v>33</v>
      </c>
      <c r="B36" s="87"/>
      <c r="C36" s="27"/>
      <c r="D36" s="1"/>
      <c r="E36" s="1" t="str">
        <f>IFERROR(VLOOKUP(A36,Saisie!G:I,2,FALSE),"")</f>
        <v/>
      </c>
      <c r="F36" s="1"/>
      <c r="G36" s="100"/>
      <c r="H36" s="101"/>
      <c r="I36" s="1" t="str">
        <f>IFERROR(VLOOKUP(A36,Saisie!G:I,3,FALSE),"")</f>
        <v/>
      </c>
      <c r="J36" s="1"/>
      <c r="K36" s="1"/>
      <c r="L36" s="1" t="str">
        <f t="shared" si="1"/>
        <v/>
      </c>
      <c r="M36" s="1" t="str">
        <f t="shared" si="2"/>
        <v/>
      </c>
      <c r="N36" s="1" t="str">
        <f t="shared" si="7"/>
        <v/>
      </c>
      <c r="O36" s="2" t="str">
        <f t="shared" si="3"/>
        <v/>
      </c>
      <c r="P36" s="4" t="str">
        <f t="shared" si="4"/>
        <v/>
      </c>
      <c r="Q36" s="82" t="str">
        <f t="shared" si="0"/>
        <v/>
      </c>
      <c r="R36" s="82" t="str">
        <f t="shared" si="5"/>
        <v/>
      </c>
      <c r="S36" s="15"/>
      <c r="T36" s="15"/>
    </row>
    <row r="37" spans="1:21" s="19" customFormat="1" ht="29.1" customHeight="1" x14ac:dyDescent="0.25">
      <c r="A37" s="32">
        <f t="shared" si="8"/>
        <v>34</v>
      </c>
      <c r="B37" s="87"/>
      <c r="C37" s="29"/>
      <c r="D37" s="1"/>
      <c r="E37" s="1" t="str">
        <f>IFERROR(VLOOKUP(A37,Saisie!G:I,2,FALSE),"")</f>
        <v/>
      </c>
      <c r="F37" s="1"/>
      <c r="G37" s="100"/>
      <c r="H37" s="101"/>
      <c r="I37" s="1" t="str">
        <f>IFERROR(VLOOKUP(A37,Saisie!G:I,3,FALSE),"")</f>
        <v/>
      </c>
      <c r="J37" s="1"/>
      <c r="K37" s="1"/>
      <c r="L37" s="1" t="str">
        <f t="shared" si="1"/>
        <v/>
      </c>
      <c r="M37" s="1" t="str">
        <f t="shared" si="2"/>
        <v/>
      </c>
      <c r="N37" s="1" t="str">
        <f t="shared" si="7"/>
        <v/>
      </c>
      <c r="O37" s="2" t="str">
        <f t="shared" si="3"/>
        <v/>
      </c>
      <c r="P37" s="4" t="str">
        <f t="shared" si="4"/>
        <v/>
      </c>
      <c r="Q37" s="82" t="str">
        <f t="shared" si="0"/>
        <v/>
      </c>
      <c r="R37" s="82" t="str">
        <f t="shared" si="5"/>
        <v/>
      </c>
      <c r="S37" s="15"/>
      <c r="T37" s="15"/>
    </row>
    <row r="38" spans="1:21" s="18" customFormat="1" ht="29.1" customHeight="1" x14ac:dyDescent="0.25">
      <c r="A38" s="32">
        <f t="shared" si="8"/>
        <v>35</v>
      </c>
      <c r="B38" s="87"/>
      <c r="C38" s="30"/>
      <c r="D38" s="1"/>
      <c r="E38" s="1" t="str">
        <f>IFERROR(VLOOKUP(A38,Saisie!G:I,2,FALSE),"")</f>
        <v/>
      </c>
      <c r="F38" s="1"/>
      <c r="G38" s="100"/>
      <c r="H38" s="101"/>
      <c r="I38" s="1" t="str">
        <f>IFERROR(VLOOKUP(A38,Saisie!G:I,3,FALSE),"")</f>
        <v/>
      </c>
      <c r="J38" s="1"/>
      <c r="K38" s="1"/>
      <c r="L38" s="1" t="str">
        <f t="shared" si="1"/>
        <v/>
      </c>
      <c r="M38" s="1" t="str">
        <f t="shared" si="2"/>
        <v/>
      </c>
      <c r="N38" s="1" t="str">
        <f t="shared" si="7"/>
        <v/>
      </c>
      <c r="O38" s="2" t="str">
        <f t="shared" si="3"/>
        <v/>
      </c>
      <c r="P38" s="4" t="str">
        <f t="shared" si="4"/>
        <v/>
      </c>
      <c r="Q38" s="82" t="str">
        <f t="shared" si="0"/>
        <v/>
      </c>
      <c r="R38" s="82" t="str">
        <f t="shared" si="5"/>
        <v/>
      </c>
      <c r="S38" s="15"/>
      <c r="T38" s="15"/>
    </row>
    <row r="39" spans="1:21" s="18" customFormat="1" ht="29.1" customHeight="1" x14ac:dyDescent="0.25">
      <c r="A39" s="32">
        <f t="shared" si="8"/>
        <v>36</v>
      </c>
      <c r="B39" s="87"/>
      <c r="C39" s="29"/>
      <c r="D39" s="1"/>
      <c r="E39" s="1" t="str">
        <f>IFERROR(VLOOKUP(A39,Saisie!G:I,2,FALSE),"")</f>
        <v/>
      </c>
      <c r="F39" s="1"/>
      <c r="G39" s="100"/>
      <c r="H39" s="101"/>
      <c r="I39" s="1" t="str">
        <f>IFERROR(VLOOKUP(A39,Saisie!G:I,3,FALSE),"")</f>
        <v/>
      </c>
      <c r="J39" s="1"/>
      <c r="K39" s="1"/>
      <c r="L39" s="1" t="str">
        <f t="shared" si="1"/>
        <v/>
      </c>
      <c r="M39" s="1" t="str">
        <f t="shared" si="2"/>
        <v/>
      </c>
      <c r="N39" s="1" t="str">
        <f t="shared" si="7"/>
        <v/>
      </c>
      <c r="O39" s="2" t="str">
        <f t="shared" si="3"/>
        <v/>
      </c>
      <c r="P39" s="4" t="str">
        <f t="shared" si="4"/>
        <v/>
      </c>
      <c r="Q39" s="82" t="str">
        <f t="shared" si="0"/>
        <v/>
      </c>
      <c r="R39" s="82" t="str">
        <f t="shared" si="5"/>
        <v/>
      </c>
      <c r="S39" s="15"/>
      <c r="T39" s="15"/>
    </row>
    <row r="40" spans="1:21" s="18" customFormat="1" ht="29.1" customHeight="1" x14ac:dyDescent="0.25">
      <c r="A40" s="32">
        <f t="shared" si="8"/>
        <v>37</v>
      </c>
      <c r="B40" s="87"/>
      <c r="C40" s="27"/>
      <c r="D40" s="1"/>
      <c r="E40" s="1" t="str">
        <f>IFERROR(VLOOKUP(A40,Saisie!G:I,2,FALSE),"")</f>
        <v/>
      </c>
      <c r="F40" s="1"/>
      <c r="G40" s="100"/>
      <c r="H40" s="101"/>
      <c r="I40" s="1" t="str">
        <f>IFERROR(VLOOKUP(A40,Saisie!G:I,3,FALSE),"")</f>
        <v/>
      </c>
      <c r="J40" s="1"/>
      <c r="K40" s="1"/>
      <c r="L40" s="1" t="str">
        <f t="shared" si="1"/>
        <v/>
      </c>
      <c r="M40" s="1" t="str">
        <f t="shared" si="2"/>
        <v/>
      </c>
      <c r="N40" s="1" t="str">
        <f t="shared" si="7"/>
        <v/>
      </c>
      <c r="O40" s="2" t="str">
        <f t="shared" si="3"/>
        <v/>
      </c>
      <c r="P40" s="4" t="str">
        <f t="shared" si="4"/>
        <v/>
      </c>
      <c r="Q40" s="82" t="str">
        <f t="shared" si="0"/>
        <v/>
      </c>
      <c r="R40" s="82" t="str">
        <f t="shared" si="5"/>
        <v/>
      </c>
      <c r="S40" s="15"/>
      <c r="T40" s="15"/>
    </row>
    <row r="41" spans="1:21" s="18" customFormat="1" ht="29.1" customHeight="1" x14ac:dyDescent="0.25">
      <c r="A41" s="32">
        <f>IF(B41="JOKER 1",97,IF(B41="JOKER 2",98,IF(B41="JOKER 3",99,A40+1)))</f>
        <v>38</v>
      </c>
      <c r="B41" s="87"/>
      <c r="C41" s="27"/>
      <c r="D41" s="1"/>
      <c r="E41" s="1" t="str">
        <f>IFERROR(VLOOKUP(A41,Saisie!G:I,2,FALSE),"")</f>
        <v/>
      </c>
      <c r="F41" s="1"/>
      <c r="G41" s="100"/>
      <c r="H41" s="101"/>
      <c r="I41" s="1" t="str">
        <f>IFERROR(VLOOKUP(A41,Saisie!G:I,3,FALSE),"")</f>
        <v/>
      </c>
      <c r="J41" s="1"/>
      <c r="K41" s="1"/>
      <c r="L41" s="1" t="str">
        <f t="shared" si="1"/>
        <v/>
      </c>
      <c r="M41" s="1" t="str">
        <f t="shared" si="2"/>
        <v/>
      </c>
      <c r="N41" s="1" t="str">
        <f t="shared" si="7"/>
        <v/>
      </c>
      <c r="O41" s="2" t="str">
        <f t="shared" si="3"/>
        <v/>
      </c>
      <c r="P41" s="4" t="str">
        <f t="shared" si="4"/>
        <v/>
      </c>
      <c r="Q41" s="82" t="str">
        <f t="shared" si="0"/>
        <v/>
      </c>
      <c r="R41" s="82" t="str">
        <f t="shared" si="5"/>
        <v/>
      </c>
      <c r="S41" s="15"/>
      <c r="T41" s="15"/>
    </row>
    <row r="42" spans="1:21" s="18" customFormat="1" ht="29.1" customHeight="1" x14ac:dyDescent="0.25">
      <c r="A42" s="32">
        <f>IF(B42="JOKER 1",97,IF(B42="JOKER 2",98,IF(B42="JOKER 3",99,A41+1)))</f>
        <v>39</v>
      </c>
      <c r="B42" s="88"/>
      <c r="C42" s="30"/>
      <c r="D42" s="1"/>
      <c r="E42" s="1" t="str">
        <f>IFERROR(VLOOKUP(A42,Saisie!G:I,2,FALSE),"")</f>
        <v/>
      </c>
      <c r="F42" s="1"/>
      <c r="G42" s="100"/>
      <c r="H42" s="101"/>
      <c r="I42" s="1" t="str">
        <f>IFERROR(VLOOKUP(A42,Saisie!G:I,3,FALSE),"")</f>
        <v/>
      </c>
      <c r="J42" s="1"/>
      <c r="K42" s="1"/>
      <c r="L42" s="1" t="str">
        <f t="shared" si="1"/>
        <v/>
      </c>
      <c r="M42" s="1" t="str">
        <f t="shared" si="2"/>
        <v/>
      </c>
      <c r="N42" s="1" t="str">
        <f t="shared" si="7"/>
        <v/>
      </c>
      <c r="O42" s="2" t="str">
        <f t="shared" si="3"/>
        <v/>
      </c>
      <c r="P42" s="4" t="str">
        <f t="shared" si="4"/>
        <v/>
      </c>
      <c r="Q42" s="82" t="str">
        <f t="shared" si="0"/>
        <v/>
      </c>
      <c r="R42" s="82" t="str">
        <f t="shared" si="5"/>
        <v/>
      </c>
      <c r="S42" s="15"/>
      <c r="T42" s="15"/>
    </row>
    <row r="43" spans="1:21" s="18" customFormat="1" ht="29.1" customHeight="1" x14ac:dyDescent="0.25">
      <c r="A43" s="32">
        <f>IF(B43="JOKER 1",97,IF(B43="JOKER 2",98,IF(B43="JOKER 3",99,A42+1)))</f>
        <v>40</v>
      </c>
      <c r="B43" s="87"/>
      <c r="C43" s="30"/>
      <c r="D43" s="1"/>
      <c r="E43" s="1" t="str">
        <f>IFERROR(VLOOKUP(A43,Saisie!G:I,2,FALSE),"")</f>
        <v/>
      </c>
      <c r="F43" s="1"/>
      <c r="G43" s="100"/>
      <c r="H43" s="101"/>
      <c r="I43" s="1" t="str">
        <f>IFERROR(VLOOKUP(A43,Saisie!G:I,3,FALSE),"")</f>
        <v/>
      </c>
      <c r="J43" s="1"/>
      <c r="K43" s="1"/>
      <c r="L43" s="1" t="str">
        <f t="shared" si="1"/>
        <v/>
      </c>
      <c r="M43" s="1" t="str">
        <f t="shared" si="2"/>
        <v/>
      </c>
      <c r="N43" s="1" t="str">
        <f>IFERROR(L43-M43,"")</f>
        <v/>
      </c>
      <c r="O43" s="2" t="str">
        <f>IF(B43="","",COUNTIF(D43:G43,13))</f>
        <v/>
      </c>
      <c r="P43" s="4" t="str">
        <f>IFERROR(IF(B43="","",RANK(R43,$R$4:$R$93)),"")</f>
        <v/>
      </c>
      <c r="Q43" s="82" t="str">
        <f t="shared" si="0"/>
        <v/>
      </c>
      <c r="R43" s="82" t="str">
        <f t="shared" si="5"/>
        <v/>
      </c>
      <c r="S43" s="15"/>
      <c r="T43" s="15"/>
    </row>
    <row r="44" spans="1:21" ht="29.1" customHeight="1" x14ac:dyDescent="0.25">
      <c r="A44" s="32">
        <f>IF(B44="JOKER 1",97,IF(B44="JOKER 2",98,IF(B44="JOKER 3",99,A43+1)))</f>
        <v>41</v>
      </c>
      <c r="B44" s="87"/>
      <c r="C44" s="27"/>
      <c r="D44" s="1"/>
      <c r="E44" s="1" t="str">
        <f>IFERROR(VLOOKUP(A44,Saisie!G:I,2,FALSE),"")</f>
        <v/>
      </c>
      <c r="F44" s="1"/>
      <c r="G44" s="100"/>
      <c r="H44" s="101"/>
      <c r="I44" s="1" t="str">
        <f>IFERROR(VLOOKUP(A44,Saisie!G:I,3,FALSE),"")</f>
        <v/>
      </c>
      <c r="J44" s="1"/>
      <c r="K44" s="1"/>
      <c r="L44" s="1" t="str">
        <f t="shared" si="1"/>
        <v/>
      </c>
      <c r="M44" s="1" t="str">
        <f t="shared" si="2"/>
        <v/>
      </c>
      <c r="N44" s="1" t="str">
        <f t="shared" si="7"/>
        <v/>
      </c>
      <c r="O44" s="2" t="str">
        <f t="shared" si="3"/>
        <v/>
      </c>
      <c r="P44" s="4" t="str">
        <f t="shared" si="4"/>
        <v/>
      </c>
      <c r="Q44" s="82" t="str">
        <f t="shared" si="0"/>
        <v/>
      </c>
      <c r="R44" s="82" t="str">
        <f t="shared" si="5"/>
        <v/>
      </c>
    </row>
    <row r="45" spans="1:21" s="19" customFormat="1" ht="29.1" customHeight="1" x14ac:dyDescent="0.25">
      <c r="A45" s="32">
        <f>IF(B45="JOKER 1",97,IF(B45="JOKER 2",98,IF(B45="JOKER 3",99,A44+1)))</f>
        <v>42</v>
      </c>
      <c r="B45" s="87"/>
      <c r="C45" s="30"/>
      <c r="D45" s="1"/>
      <c r="E45" s="1" t="str">
        <f>IFERROR(VLOOKUP(A45,Saisie!G:I,2,FALSE),"")</f>
        <v/>
      </c>
      <c r="F45" s="1"/>
      <c r="G45" s="100"/>
      <c r="H45" s="101"/>
      <c r="I45" s="1" t="str">
        <f>IFERROR(VLOOKUP(A45,Saisie!G:I,3,FALSE),"")</f>
        <v/>
      </c>
      <c r="J45" s="1"/>
      <c r="K45" s="1"/>
      <c r="L45" s="1" t="str">
        <f t="shared" si="1"/>
        <v/>
      </c>
      <c r="M45" s="1" t="str">
        <f t="shared" si="2"/>
        <v/>
      </c>
      <c r="N45" s="1" t="str">
        <f t="shared" si="7"/>
        <v/>
      </c>
      <c r="O45" s="2" t="str">
        <f t="shared" si="3"/>
        <v/>
      </c>
      <c r="P45" s="4" t="str">
        <f t="shared" si="4"/>
        <v/>
      </c>
      <c r="Q45" s="82" t="str">
        <f t="shared" si="0"/>
        <v/>
      </c>
      <c r="R45" s="82" t="str">
        <f t="shared" si="5"/>
        <v/>
      </c>
      <c r="S45" s="15"/>
      <c r="T45" s="15"/>
    </row>
    <row r="46" spans="1:21" s="19" customFormat="1" ht="29.1" customHeight="1" x14ac:dyDescent="0.25">
      <c r="A46" s="32">
        <f t="shared" ref="A46:A93" si="9">IF(B46="JOKER 1",97,IF(B46="JOKER 2",98,IF(B46="JOKER 3",99,A45+1)))</f>
        <v>43</v>
      </c>
      <c r="B46" s="87"/>
      <c r="C46" s="27"/>
      <c r="D46" s="1"/>
      <c r="E46" s="1" t="str">
        <f>IFERROR(VLOOKUP(A46,Saisie!G:I,2,FALSE),"")</f>
        <v/>
      </c>
      <c r="F46" s="1"/>
      <c r="G46" s="100"/>
      <c r="H46" s="101"/>
      <c r="I46" s="1" t="str">
        <f>IFERROR(VLOOKUP(A46,Saisie!G:I,3,FALSE),"")</f>
        <v/>
      </c>
      <c r="J46" s="1"/>
      <c r="K46" s="1"/>
      <c r="L46" s="1" t="str">
        <f t="shared" si="1"/>
        <v/>
      </c>
      <c r="M46" s="1" t="str">
        <f t="shared" si="2"/>
        <v/>
      </c>
      <c r="N46" s="1" t="str">
        <f t="shared" si="7"/>
        <v/>
      </c>
      <c r="O46" s="2" t="str">
        <f t="shared" si="3"/>
        <v/>
      </c>
      <c r="P46" s="4" t="str">
        <f>IFERROR(IF(B46="","",RANK(R46,$R$4:$R$93)),"")</f>
        <v/>
      </c>
      <c r="Q46" s="82" t="str">
        <f t="shared" si="0"/>
        <v/>
      </c>
      <c r="R46" s="82" t="str">
        <f t="shared" si="5"/>
        <v/>
      </c>
      <c r="S46" s="15"/>
      <c r="T46" s="15"/>
    </row>
    <row r="47" spans="1:21" s="18" customFormat="1" ht="29.1" customHeight="1" x14ac:dyDescent="0.25">
      <c r="A47" s="32">
        <f t="shared" si="9"/>
        <v>44</v>
      </c>
      <c r="B47" s="87"/>
      <c r="C47" s="27"/>
      <c r="D47" s="1"/>
      <c r="E47" s="1" t="str">
        <f>IFERROR(VLOOKUP(A47,Saisie!G:I,2,FALSE),"")</f>
        <v/>
      </c>
      <c r="F47" s="1"/>
      <c r="G47" s="100"/>
      <c r="H47" s="101"/>
      <c r="I47" s="1" t="str">
        <f>IFERROR(VLOOKUP(A47,Saisie!G:I,3,FALSE),"")</f>
        <v/>
      </c>
      <c r="J47" s="1"/>
      <c r="K47" s="1"/>
      <c r="L47" s="1" t="str">
        <f t="shared" si="1"/>
        <v/>
      </c>
      <c r="M47" s="1" t="str">
        <f t="shared" si="2"/>
        <v/>
      </c>
      <c r="N47" s="1" t="str">
        <f t="shared" si="7"/>
        <v/>
      </c>
      <c r="O47" s="2" t="str">
        <f t="shared" si="3"/>
        <v/>
      </c>
      <c r="P47" s="4" t="str">
        <f t="shared" si="4"/>
        <v/>
      </c>
      <c r="Q47" s="82" t="str">
        <f t="shared" si="0"/>
        <v/>
      </c>
      <c r="R47" s="82" t="str">
        <f t="shared" si="5"/>
        <v/>
      </c>
      <c r="S47" s="15"/>
      <c r="T47" s="15"/>
    </row>
    <row r="48" spans="1:21" s="18" customFormat="1" ht="29.1" customHeight="1" x14ac:dyDescent="0.25">
      <c r="A48" s="32">
        <f t="shared" si="9"/>
        <v>45</v>
      </c>
      <c r="B48" s="87"/>
      <c r="C48" s="27"/>
      <c r="D48" s="1"/>
      <c r="E48" s="1" t="str">
        <f>IFERROR(VLOOKUP(A48,Saisie!G:I,2,FALSE),"")</f>
        <v/>
      </c>
      <c r="F48" s="1"/>
      <c r="G48" s="100"/>
      <c r="H48" s="101"/>
      <c r="I48" s="1" t="str">
        <f>IFERROR(VLOOKUP(A48,Saisie!G:I,3,FALSE),"")</f>
        <v/>
      </c>
      <c r="J48" s="1"/>
      <c r="K48" s="1"/>
      <c r="L48" s="1" t="str">
        <f t="shared" si="1"/>
        <v/>
      </c>
      <c r="M48" s="1" t="str">
        <f t="shared" si="2"/>
        <v/>
      </c>
      <c r="N48" s="1" t="str">
        <f t="shared" si="7"/>
        <v/>
      </c>
      <c r="O48" s="2" t="str">
        <f t="shared" si="3"/>
        <v/>
      </c>
      <c r="P48" s="4" t="str">
        <f t="shared" si="4"/>
        <v/>
      </c>
      <c r="Q48" s="82" t="str">
        <f t="shared" si="0"/>
        <v/>
      </c>
      <c r="R48" s="82" t="str">
        <f t="shared" si="5"/>
        <v/>
      </c>
      <c r="S48" s="15"/>
      <c r="T48" s="15"/>
    </row>
    <row r="49" spans="1:20" s="18" customFormat="1" ht="29.1" customHeight="1" x14ac:dyDescent="0.25">
      <c r="A49" s="32">
        <f t="shared" si="9"/>
        <v>46</v>
      </c>
      <c r="B49" s="87"/>
      <c r="C49" s="27"/>
      <c r="D49" s="1"/>
      <c r="E49" s="1" t="str">
        <f>IFERROR(VLOOKUP(A49,Saisie!G:I,2,FALSE),"")</f>
        <v/>
      </c>
      <c r="F49" s="1"/>
      <c r="G49" s="100"/>
      <c r="H49" s="101"/>
      <c r="I49" s="1" t="str">
        <f>IFERROR(VLOOKUP(A49,Saisie!G:I,3,FALSE),"")</f>
        <v/>
      </c>
      <c r="J49" s="1"/>
      <c r="K49" s="1"/>
      <c r="L49" s="1" t="str">
        <f t="shared" si="1"/>
        <v/>
      </c>
      <c r="M49" s="1" t="str">
        <f t="shared" si="2"/>
        <v/>
      </c>
      <c r="N49" s="1" t="str">
        <f t="shared" si="7"/>
        <v/>
      </c>
      <c r="O49" s="2" t="str">
        <f t="shared" si="3"/>
        <v/>
      </c>
      <c r="P49" s="4" t="str">
        <f t="shared" si="4"/>
        <v/>
      </c>
      <c r="Q49" s="82" t="str">
        <f t="shared" si="0"/>
        <v/>
      </c>
      <c r="R49" s="82" t="str">
        <f t="shared" si="5"/>
        <v/>
      </c>
      <c r="S49" s="15"/>
      <c r="T49" s="15"/>
    </row>
    <row r="50" spans="1:20" ht="29.1" customHeight="1" x14ac:dyDescent="0.25">
      <c r="A50" s="32">
        <f t="shared" si="9"/>
        <v>47</v>
      </c>
      <c r="B50" s="87"/>
      <c r="C50" s="29"/>
      <c r="D50" s="1"/>
      <c r="E50" s="1" t="str">
        <f>IFERROR(VLOOKUP(A50,Saisie!G:I,2,FALSE),"")</f>
        <v/>
      </c>
      <c r="F50" s="1"/>
      <c r="G50" s="100"/>
      <c r="H50" s="101"/>
      <c r="I50" s="1" t="str">
        <f>IFERROR(VLOOKUP(A50,Saisie!G:I,3,FALSE),"")</f>
        <v/>
      </c>
      <c r="J50" s="1"/>
      <c r="K50" s="1"/>
      <c r="L50" s="1" t="str">
        <f t="shared" si="1"/>
        <v/>
      </c>
      <c r="M50" s="1" t="str">
        <f t="shared" si="2"/>
        <v/>
      </c>
      <c r="N50" s="1" t="str">
        <f t="shared" si="7"/>
        <v/>
      </c>
      <c r="O50" s="2" t="str">
        <f t="shared" si="3"/>
        <v/>
      </c>
      <c r="P50" s="4" t="str">
        <f t="shared" si="4"/>
        <v/>
      </c>
      <c r="Q50" s="82" t="str">
        <f t="shared" si="0"/>
        <v/>
      </c>
      <c r="R50" s="82" t="str">
        <f t="shared" si="5"/>
        <v/>
      </c>
    </row>
    <row r="51" spans="1:20" s="18" customFormat="1" ht="29.1" customHeight="1" x14ac:dyDescent="0.25">
      <c r="A51" s="32">
        <f t="shared" si="9"/>
        <v>48</v>
      </c>
      <c r="B51" s="87"/>
      <c r="C51" s="27"/>
      <c r="D51" s="1"/>
      <c r="E51" s="1" t="str">
        <f>IFERROR(VLOOKUP(A51,Saisie!G:I,2,FALSE),"")</f>
        <v/>
      </c>
      <c r="F51" s="1"/>
      <c r="G51" s="100"/>
      <c r="H51" s="101"/>
      <c r="I51" s="1" t="str">
        <f>IFERROR(VLOOKUP(A51,Saisie!G:I,3,FALSE),"")</f>
        <v/>
      </c>
      <c r="J51" s="1"/>
      <c r="K51" s="1"/>
      <c r="L51" s="1" t="str">
        <f t="shared" si="1"/>
        <v/>
      </c>
      <c r="M51" s="1" t="str">
        <f t="shared" si="2"/>
        <v/>
      </c>
      <c r="N51" s="1" t="str">
        <f t="shared" si="7"/>
        <v/>
      </c>
      <c r="O51" s="2" t="str">
        <f t="shared" si="3"/>
        <v/>
      </c>
      <c r="P51" s="4" t="str">
        <f t="shared" si="4"/>
        <v/>
      </c>
      <c r="Q51" s="82" t="str">
        <f t="shared" si="0"/>
        <v/>
      </c>
      <c r="R51" s="82" t="str">
        <f t="shared" si="5"/>
        <v/>
      </c>
      <c r="S51" s="15"/>
      <c r="T51" s="15"/>
    </row>
    <row r="52" spans="1:20" s="19" customFormat="1" ht="29.1" customHeight="1" x14ac:dyDescent="0.25">
      <c r="A52" s="32">
        <f t="shared" si="9"/>
        <v>49</v>
      </c>
      <c r="B52" s="87"/>
      <c r="C52" s="27"/>
      <c r="D52" s="1"/>
      <c r="E52" s="1" t="str">
        <f>IFERROR(VLOOKUP(A52,Saisie!G:I,2,FALSE),"")</f>
        <v/>
      </c>
      <c r="F52" s="1"/>
      <c r="G52" s="100"/>
      <c r="H52" s="101"/>
      <c r="I52" s="1" t="str">
        <f>IFERROR(VLOOKUP(A52,Saisie!G:I,3,FALSE),"")</f>
        <v/>
      </c>
      <c r="J52" s="1"/>
      <c r="K52" s="1"/>
      <c r="L52" s="1" t="str">
        <f t="shared" si="1"/>
        <v/>
      </c>
      <c r="M52" s="1" t="str">
        <f t="shared" si="2"/>
        <v/>
      </c>
      <c r="N52" s="1" t="str">
        <f t="shared" si="7"/>
        <v/>
      </c>
      <c r="O52" s="2" t="str">
        <f t="shared" si="3"/>
        <v/>
      </c>
      <c r="P52" s="4" t="str">
        <f t="shared" si="4"/>
        <v/>
      </c>
      <c r="Q52" s="82" t="str">
        <f t="shared" si="0"/>
        <v/>
      </c>
      <c r="R52" s="82" t="str">
        <f t="shared" si="5"/>
        <v/>
      </c>
      <c r="S52" s="15"/>
      <c r="T52" s="15"/>
    </row>
    <row r="53" spans="1:20" ht="29.1" customHeight="1" x14ac:dyDescent="0.25">
      <c r="A53" s="32">
        <f t="shared" si="9"/>
        <v>50</v>
      </c>
      <c r="B53" s="87"/>
      <c r="C53" s="27"/>
      <c r="D53" s="1"/>
      <c r="E53" s="1" t="str">
        <f>IFERROR(VLOOKUP(A53,Saisie!G:I,2,FALSE),"")</f>
        <v/>
      </c>
      <c r="F53" s="1"/>
      <c r="G53" s="100"/>
      <c r="H53" s="101"/>
      <c r="I53" s="1" t="str">
        <f>IFERROR(VLOOKUP(A53,Saisie!G:I,3,FALSE),"")</f>
        <v/>
      </c>
      <c r="J53" s="1"/>
      <c r="K53" s="1"/>
      <c r="L53" s="1" t="str">
        <f t="shared" si="1"/>
        <v/>
      </c>
      <c r="M53" s="1" t="str">
        <f t="shared" si="2"/>
        <v/>
      </c>
      <c r="N53" s="1" t="str">
        <f t="shared" si="7"/>
        <v/>
      </c>
      <c r="O53" s="2" t="str">
        <f t="shared" si="3"/>
        <v/>
      </c>
      <c r="P53" s="4" t="str">
        <f t="shared" si="4"/>
        <v/>
      </c>
      <c r="Q53" s="82" t="str">
        <f t="shared" si="0"/>
        <v/>
      </c>
      <c r="R53" s="82" t="str">
        <f t="shared" si="5"/>
        <v/>
      </c>
    </row>
    <row r="54" spans="1:20" s="19" customFormat="1" ht="29.1" customHeight="1" x14ac:dyDescent="0.25">
      <c r="A54" s="32">
        <f t="shared" si="9"/>
        <v>51</v>
      </c>
      <c r="B54" s="87"/>
      <c r="C54" s="30"/>
      <c r="D54" s="1"/>
      <c r="E54" s="1" t="str">
        <f>IFERROR(VLOOKUP(A54,Saisie!G:I,2,FALSE),"")</f>
        <v/>
      </c>
      <c r="F54" s="1"/>
      <c r="G54" s="100"/>
      <c r="H54" s="101"/>
      <c r="I54" s="1" t="str">
        <f>IFERROR(VLOOKUP(A54,Saisie!G:I,3,FALSE),"")</f>
        <v/>
      </c>
      <c r="J54" s="1"/>
      <c r="K54" s="1"/>
      <c r="L54" s="1" t="str">
        <f t="shared" si="1"/>
        <v/>
      </c>
      <c r="M54" s="1" t="str">
        <f t="shared" si="2"/>
        <v/>
      </c>
      <c r="N54" s="1" t="str">
        <f t="shared" si="7"/>
        <v/>
      </c>
      <c r="O54" s="2" t="str">
        <f t="shared" si="3"/>
        <v/>
      </c>
      <c r="P54" s="4" t="str">
        <f t="shared" si="4"/>
        <v/>
      </c>
      <c r="Q54" s="82" t="str">
        <f t="shared" si="0"/>
        <v/>
      </c>
      <c r="R54" s="82" t="str">
        <f t="shared" si="5"/>
        <v/>
      </c>
      <c r="S54" s="15"/>
      <c r="T54" s="15"/>
    </row>
    <row r="55" spans="1:20" s="18" customFormat="1" ht="29.1" customHeight="1" x14ac:dyDescent="0.25">
      <c r="A55" s="32">
        <f t="shared" si="9"/>
        <v>52</v>
      </c>
      <c r="B55" s="87"/>
      <c r="C55" s="27"/>
      <c r="D55" s="1"/>
      <c r="E55" s="1" t="str">
        <f>IFERROR(VLOOKUP(A55,Saisie!G:I,2,FALSE),"")</f>
        <v/>
      </c>
      <c r="F55" s="1"/>
      <c r="G55" s="100"/>
      <c r="H55" s="101"/>
      <c r="I55" s="1" t="str">
        <f>IFERROR(VLOOKUP(A55,Saisie!G:I,3,FALSE),"")</f>
        <v/>
      </c>
      <c r="J55" s="1"/>
      <c r="K55" s="1"/>
      <c r="L55" s="1" t="str">
        <f t="shared" si="1"/>
        <v/>
      </c>
      <c r="M55" s="1" t="str">
        <f t="shared" si="2"/>
        <v/>
      </c>
      <c r="N55" s="1" t="str">
        <f t="shared" si="7"/>
        <v/>
      </c>
      <c r="O55" s="2" t="str">
        <f t="shared" si="3"/>
        <v/>
      </c>
      <c r="P55" s="4" t="str">
        <f t="shared" si="4"/>
        <v/>
      </c>
      <c r="Q55" s="82" t="str">
        <f t="shared" si="0"/>
        <v/>
      </c>
      <c r="R55" s="82" t="str">
        <f t="shared" si="5"/>
        <v/>
      </c>
      <c r="S55" s="15"/>
      <c r="T55" s="15"/>
    </row>
    <row r="56" spans="1:20" s="19" customFormat="1" ht="29.1" customHeight="1" x14ac:dyDescent="0.25">
      <c r="A56" s="32">
        <f t="shared" si="9"/>
        <v>53</v>
      </c>
      <c r="B56" s="87"/>
      <c r="C56" s="27"/>
      <c r="D56" s="1"/>
      <c r="E56" s="1" t="str">
        <f>IFERROR(VLOOKUP(A56,Saisie!G:I,2,FALSE),"")</f>
        <v/>
      </c>
      <c r="F56" s="1"/>
      <c r="G56" s="100"/>
      <c r="H56" s="101"/>
      <c r="I56" s="1" t="str">
        <f>IFERROR(VLOOKUP(A56,Saisie!G:I,3,FALSE),"")</f>
        <v/>
      </c>
      <c r="J56" s="1"/>
      <c r="K56" s="1"/>
      <c r="L56" s="1" t="str">
        <f t="shared" si="1"/>
        <v/>
      </c>
      <c r="M56" s="1" t="str">
        <f t="shared" si="2"/>
        <v/>
      </c>
      <c r="N56" s="1" t="str">
        <f t="shared" si="7"/>
        <v/>
      </c>
      <c r="O56" s="2" t="str">
        <f t="shared" si="3"/>
        <v/>
      </c>
      <c r="P56" s="4" t="str">
        <f t="shared" si="4"/>
        <v/>
      </c>
      <c r="Q56" s="82" t="str">
        <f t="shared" si="0"/>
        <v/>
      </c>
      <c r="R56" s="82" t="str">
        <f t="shared" si="5"/>
        <v/>
      </c>
      <c r="S56" s="15"/>
      <c r="T56" s="15"/>
    </row>
    <row r="57" spans="1:20" s="18" customFormat="1" ht="29.1" customHeight="1" x14ac:dyDescent="0.25">
      <c r="A57" s="32">
        <f t="shared" si="9"/>
        <v>54</v>
      </c>
      <c r="B57" s="87"/>
      <c r="C57" s="27"/>
      <c r="D57" s="1"/>
      <c r="E57" s="1" t="str">
        <f>IFERROR(VLOOKUP(A57,Saisie!G:I,2,FALSE),"")</f>
        <v/>
      </c>
      <c r="F57" s="1"/>
      <c r="G57" s="100"/>
      <c r="H57" s="101"/>
      <c r="I57" s="1" t="str">
        <f>IFERROR(VLOOKUP(A57,Saisie!G:I,3,FALSE),"")</f>
        <v/>
      </c>
      <c r="J57" s="1"/>
      <c r="K57" s="1"/>
      <c r="L57" s="1" t="str">
        <f t="shared" si="1"/>
        <v/>
      </c>
      <c r="M57" s="1" t="str">
        <f t="shared" si="2"/>
        <v/>
      </c>
      <c r="N57" s="1" t="str">
        <f t="shared" si="7"/>
        <v/>
      </c>
      <c r="O57" s="2" t="str">
        <f t="shared" si="3"/>
        <v/>
      </c>
      <c r="P57" s="4" t="str">
        <f t="shared" si="4"/>
        <v/>
      </c>
      <c r="Q57" s="82" t="str">
        <f t="shared" si="0"/>
        <v/>
      </c>
      <c r="R57" s="82" t="str">
        <f t="shared" si="5"/>
        <v/>
      </c>
      <c r="S57" s="15"/>
      <c r="T57" s="15"/>
    </row>
    <row r="58" spans="1:20" s="18" customFormat="1" ht="29.1" customHeight="1" x14ac:dyDescent="0.25">
      <c r="A58" s="32">
        <f t="shared" si="9"/>
        <v>55</v>
      </c>
      <c r="B58" s="87"/>
      <c r="C58" s="27"/>
      <c r="D58" s="1"/>
      <c r="E58" s="1" t="str">
        <f>IFERROR(VLOOKUP(A58,Saisie!G:I,2,FALSE),"")</f>
        <v/>
      </c>
      <c r="F58" s="1"/>
      <c r="G58" s="100"/>
      <c r="H58" s="101"/>
      <c r="I58" s="1" t="str">
        <f>IFERROR(VLOOKUP(A58,Saisie!G:I,3,FALSE),"")</f>
        <v/>
      </c>
      <c r="J58" s="1"/>
      <c r="K58" s="1"/>
      <c r="L58" s="1" t="str">
        <f t="shared" si="1"/>
        <v/>
      </c>
      <c r="M58" s="1" t="str">
        <f t="shared" si="2"/>
        <v/>
      </c>
      <c r="N58" s="1" t="str">
        <f t="shared" si="7"/>
        <v/>
      </c>
      <c r="O58" s="2" t="str">
        <f t="shared" si="3"/>
        <v/>
      </c>
      <c r="P58" s="4" t="str">
        <f t="shared" si="4"/>
        <v/>
      </c>
      <c r="Q58" s="82" t="str">
        <f t="shared" si="0"/>
        <v/>
      </c>
      <c r="R58" s="82" t="str">
        <f t="shared" si="5"/>
        <v/>
      </c>
      <c r="S58" s="15"/>
      <c r="T58" s="15"/>
    </row>
    <row r="59" spans="1:20" s="18" customFormat="1" ht="29.1" customHeight="1" x14ac:dyDescent="0.25">
      <c r="A59" s="32">
        <f t="shared" si="9"/>
        <v>56</v>
      </c>
      <c r="B59" s="87"/>
      <c r="C59" s="27"/>
      <c r="D59" s="1"/>
      <c r="E59" s="1" t="str">
        <f>IFERROR(VLOOKUP(A59,Saisie!G:I,2,FALSE),"")</f>
        <v/>
      </c>
      <c r="F59" s="1"/>
      <c r="G59" s="100"/>
      <c r="H59" s="101"/>
      <c r="I59" s="1" t="str">
        <f>IFERROR(VLOOKUP(A59,Saisie!G:I,3,FALSE),"")</f>
        <v/>
      </c>
      <c r="J59" s="1"/>
      <c r="K59" s="1"/>
      <c r="L59" s="1" t="str">
        <f t="shared" si="1"/>
        <v/>
      </c>
      <c r="M59" s="1" t="str">
        <f t="shared" si="2"/>
        <v/>
      </c>
      <c r="N59" s="1" t="str">
        <f t="shared" si="7"/>
        <v/>
      </c>
      <c r="O59" s="2" t="str">
        <f t="shared" si="3"/>
        <v/>
      </c>
      <c r="P59" s="4" t="str">
        <f t="shared" si="4"/>
        <v/>
      </c>
      <c r="Q59" s="82" t="str">
        <f t="shared" si="0"/>
        <v/>
      </c>
      <c r="R59" s="82" t="str">
        <f t="shared" si="5"/>
        <v/>
      </c>
      <c r="S59" s="15"/>
      <c r="T59" s="15"/>
    </row>
    <row r="60" spans="1:20" ht="29.1" customHeight="1" x14ac:dyDescent="0.25">
      <c r="A60" s="32">
        <f t="shared" si="9"/>
        <v>57</v>
      </c>
      <c r="B60" s="87"/>
      <c r="C60" s="27"/>
      <c r="D60" s="1"/>
      <c r="E60" s="1" t="str">
        <f>IFERROR(VLOOKUP(A60,Saisie!G:I,2,FALSE),"")</f>
        <v/>
      </c>
      <c r="F60" s="1"/>
      <c r="G60" s="100"/>
      <c r="H60" s="101"/>
      <c r="I60" s="1" t="str">
        <f>IFERROR(VLOOKUP(A60,Saisie!G:I,3,FALSE),"")</f>
        <v/>
      </c>
      <c r="J60" s="1"/>
      <c r="K60" s="1"/>
      <c r="L60" s="1" t="str">
        <f t="shared" si="1"/>
        <v/>
      </c>
      <c r="M60" s="1" t="str">
        <f t="shared" si="2"/>
        <v/>
      </c>
      <c r="N60" s="1" t="str">
        <f t="shared" si="7"/>
        <v/>
      </c>
      <c r="O60" s="2" t="str">
        <f t="shared" si="3"/>
        <v/>
      </c>
      <c r="P60" s="4" t="str">
        <f t="shared" si="4"/>
        <v/>
      </c>
      <c r="Q60" s="82" t="str">
        <f t="shared" si="0"/>
        <v/>
      </c>
      <c r="R60" s="82" t="str">
        <f t="shared" si="5"/>
        <v/>
      </c>
    </row>
    <row r="61" spans="1:20" s="18" customFormat="1" ht="29.1" customHeight="1" x14ac:dyDescent="0.25">
      <c r="A61" s="32">
        <f t="shared" si="9"/>
        <v>58</v>
      </c>
      <c r="B61" s="87"/>
      <c r="C61" s="27"/>
      <c r="D61" s="1"/>
      <c r="E61" s="1" t="str">
        <f>IFERROR(VLOOKUP(A61,Saisie!G:I,2,FALSE),"")</f>
        <v/>
      </c>
      <c r="F61" s="1"/>
      <c r="G61" s="100"/>
      <c r="H61" s="101"/>
      <c r="I61" s="1" t="str">
        <f>IFERROR(VLOOKUP(A61,Saisie!G:I,3,FALSE),"")</f>
        <v/>
      </c>
      <c r="J61" s="1"/>
      <c r="K61" s="1"/>
      <c r="L61" s="1" t="str">
        <f t="shared" si="1"/>
        <v/>
      </c>
      <c r="M61" s="1" t="str">
        <f t="shared" si="2"/>
        <v/>
      </c>
      <c r="N61" s="1" t="str">
        <f t="shared" si="7"/>
        <v/>
      </c>
      <c r="O61" s="2" t="str">
        <f t="shared" si="3"/>
        <v/>
      </c>
      <c r="P61" s="4" t="str">
        <f t="shared" si="4"/>
        <v/>
      </c>
      <c r="Q61" s="82" t="str">
        <f t="shared" si="0"/>
        <v/>
      </c>
      <c r="R61" s="82" t="str">
        <f t="shared" si="5"/>
        <v/>
      </c>
      <c r="S61" s="15"/>
      <c r="T61" s="15"/>
    </row>
    <row r="62" spans="1:20" s="18" customFormat="1" ht="29.1" customHeight="1" x14ac:dyDescent="0.25">
      <c r="A62" s="32">
        <f t="shared" si="9"/>
        <v>59</v>
      </c>
      <c r="B62" s="87"/>
      <c r="C62" s="29"/>
      <c r="D62" s="1"/>
      <c r="E62" s="1" t="str">
        <f>IFERROR(VLOOKUP(A62,Saisie!G:I,2,FALSE),"")</f>
        <v/>
      </c>
      <c r="F62" s="1"/>
      <c r="G62" s="100"/>
      <c r="H62" s="101"/>
      <c r="I62" s="1" t="str">
        <f>IFERROR(VLOOKUP(A62,Saisie!G:I,3,FALSE),"")</f>
        <v/>
      </c>
      <c r="J62" s="1"/>
      <c r="K62" s="1"/>
      <c r="L62" s="1" t="str">
        <f t="shared" si="1"/>
        <v/>
      </c>
      <c r="M62" s="1" t="str">
        <f t="shared" si="2"/>
        <v/>
      </c>
      <c r="N62" s="1" t="str">
        <f t="shared" si="7"/>
        <v/>
      </c>
      <c r="O62" s="2" t="str">
        <f t="shared" si="3"/>
        <v/>
      </c>
      <c r="P62" s="4" t="str">
        <f t="shared" si="4"/>
        <v/>
      </c>
      <c r="Q62" s="82" t="str">
        <f t="shared" si="0"/>
        <v/>
      </c>
      <c r="R62" s="82" t="str">
        <f t="shared" si="5"/>
        <v/>
      </c>
      <c r="S62" s="15"/>
      <c r="T62" s="15"/>
    </row>
    <row r="63" spans="1:20" s="18" customFormat="1" ht="29.1" customHeight="1" x14ac:dyDescent="0.25">
      <c r="A63" s="32">
        <f t="shared" si="9"/>
        <v>60</v>
      </c>
      <c r="B63" s="87"/>
      <c r="C63" s="29"/>
      <c r="D63" s="1"/>
      <c r="E63" s="1" t="str">
        <f>IFERROR(VLOOKUP(A63,Saisie!G:I,2,FALSE),"")</f>
        <v/>
      </c>
      <c r="F63" s="1"/>
      <c r="G63" s="100"/>
      <c r="H63" s="101"/>
      <c r="I63" s="1" t="str">
        <f>IFERROR(VLOOKUP(A63,Saisie!G:I,3,FALSE),"")</f>
        <v/>
      </c>
      <c r="J63" s="1"/>
      <c r="K63" s="1"/>
      <c r="L63" s="1" t="str">
        <f t="shared" si="1"/>
        <v/>
      </c>
      <c r="M63" s="1" t="str">
        <f t="shared" si="2"/>
        <v/>
      </c>
      <c r="N63" s="1" t="str">
        <f t="shared" si="7"/>
        <v/>
      </c>
      <c r="O63" s="2" t="str">
        <f t="shared" si="3"/>
        <v/>
      </c>
      <c r="P63" s="4" t="str">
        <f t="shared" si="4"/>
        <v/>
      </c>
      <c r="Q63" s="82" t="str">
        <f t="shared" si="0"/>
        <v/>
      </c>
      <c r="R63" s="82" t="str">
        <f t="shared" si="5"/>
        <v/>
      </c>
      <c r="S63" s="15"/>
      <c r="T63" s="15"/>
    </row>
    <row r="64" spans="1:20" ht="29.1" customHeight="1" x14ac:dyDescent="0.25">
      <c r="A64" s="32">
        <f t="shared" si="9"/>
        <v>61</v>
      </c>
      <c r="B64" s="87"/>
      <c r="C64" s="27"/>
      <c r="D64" s="1"/>
      <c r="E64" s="1" t="str">
        <f>IFERROR(VLOOKUP(A64,Saisie!G:I,2,FALSE),"")</f>
        <v/>
      </c>
      <c r="F64" s="1"/>
      <c r="G64" s="100"/>
      <c r="H64" s="101"/>
      <c r="I64" s="1" t="str">
        <f>IFERROR(VLOOKUP(A64,Saisie!G:I,3,FALSE),"")</f>
        <v/>
      </c>
      <c r="J64" s="1"/>
      <c r="K64" s="1"/>
      <c r="L64" s="1" t="str">
        <f t="shared" si="1"/>
        <v/>
      </c>
      <c r="M64" s="1" t="str">
        <f t="shared" si="2"/>
        <v/>
      </c>
      <c r="N64" s="1" t="str">
        <f t="shared" si="7"/>
        <v/>
      </c>
      <c r="O64" s="2" t="str">
        <f t="shared" si="3"/>
        <v/>
      </c>
      <c r="P64" s="4" t="str">
        <f t="shared" si="4"/>
        <v/>
      </c>
      <c r="Q64" s="82" t="str">
        <f t="shared" si="0"/>
        <v/>
      </c>
      <c r="R64" s="82" t="str">
        <f t="shared" si="5"/>
        <v/>
      </c>
    </row>
    <row r="65" spans="1:20" ht="29.1" customHeight="1" x14ac:dyDescent="0.25">
      <c r="A65" s="32">
        <f t="shared" si="9"/>
        <v>62</v>
      </c>
      <c r="B65" s="87"/>
      <c r="C65" s="27"/>
      <c r="D65" s="1"/>
      <c r="E65" s="1" t="str">
        <f>IFERROR(VLOOKUP(A65,Saisie!G:I,2,FALSE),"")</f>
        <v/>
      </c>
      <c r="F65" s="1"/>
      <c r="G65" s="100"/>
      <c r="H65" s="101"/>
      <c r="I65" s="1" t="str">
        <f>IFERROR(VLOOKUP(A65,Saisie!G:I,3,FALSE),"")</f>
        <v/>
      </c>
      <c r="J65" s="1"/>
      <c r="K65" s="1"/>
      <c r="L65" s="1" t="str">
        <f t="shared" si="1"/>
        <v/>
      </c>
      <c r="M65" s="1" t="str">
        <f t="shared" si="2"/>
        <v/>
      </c>
      <c r="N65" s="1" t="str">
        <f t="shared" si="7"/>
        <v/>
      </c>
      <c r="O65" s="2" t="str">
        <f t="shared" si="3"/>
        <v/>
      </c>
      <c r="P65" s="4" t="str">
        <f t="shared" si="4"/>
        <v/>
      </c>
      <c r="Q65" s="82" t="str">
        <f t="shared" si="0"/>
        <v/>
      </c>
      <c r="R65" s="82" t="str">
        <f t="shared" si="5"/>
        <v/>
      </c>
    </row>
    <row r="66" spans="1:20" ht="29.1" customHeight="1" x14ac:dyDescent="0.25">
      <c r="A66" s="32">
        <f t="shared" si="9"/>
        <v>63</v>
      </c>
      <c r="B66" s="87"/>
      <c r="C66" s="27"/>
      <c r="D66" s="1"/>
      <c r="E66" s="1" t="str">
        <f>IFERROR(VLOOKUP(A66,Saisie!G:I,2,FALSE),"")</f>
        <v/>
      </c>
      <c r="F66" s="1"/>
      <c r="G66" s="100"/>
      <c r="H66" s="101"/>
      <c r="I66" s="1" t="str">
        <f>IFERROR(VLOOKUP(A66,Saisie!G:I,3,FALSE),"")</f>
        <v/>
      </c>
      <c r="J66" s="1"/>
      <c r="K66" s="1"/>
      <c r="L66" s="1" t="str">
        <f t="shared" si="1"/>
        <v/>
      </c>
      <c r="M66" s="1" t="str">
        <f t="shared" si="2"/>
        <v/>
      </c>
      <c r="N66" s="1" t="str">
        <f t="shared" si="7"/>
        <v/>
      </c>
      <c r="O66" s="2" t="str">
        <f t="shared" si="3"/>
        <v/>
      </c>
      <c r="P66" s="4" t="str">
        <f t="shared" si="4"/>
        <v/>
      </c>
      <c r="Q66" s="82" t="str">
        <f t="shared" si="0"/>
        <v/>
      </c>
      <c r="R66" s="82" t="str">
        <f t="shared" si="5"/>
        <v/>
      </c>
    </row>
    <row r="67" spans="1:20" s="19" customFormat="1" ht="29.1" customHeight="1" x14ac:dyDescent="0.25">
      <c r="A67" s="32">
        <f t="shared" si="9"/>
        <v>64</v>
      </c>
      <c r="B67" s="87"/>
      <c r="C67" s="29"/>
      <c r="D67" s="1"/>
      <c r="E67" s="1" t="str">
        <f>IFERROR(VLOOKUP(A67,Saisie!G:I,2,FALSE),"")</f>
        <v/>
      </c>
      <c r="F67" s="1"/>
      <c r="G67" s="100"/>
      <c r="H67" s="101"/>
      <c r="I67" s="1" t="str">
        <f>IFERROR(VLOOKUP(A67,Saisie!G:I,3,FALSE),"")</f>
        <v/>
      </c>
      <c r="J67" s="1"/>
      <c r="K67" s="1"/>
      <c r="L67" s="1" t="str">
        <f t="shared" si="1"/>
        <v/>
      </c>
      <c r="M67" s="1" t="str">
        <f t="shared" si="2"/>
        <v/>
      </c>
      <c r="N67" s="1" t="str">
        <f t="shared" si="7"/>
        <v/>
      </c>
      <c r="O67" s="2" t="str">
        <f t="shared" si="3"/>
        <v/>
      </c>
      <c r="P67" s="4" t="str">
        <f t="shared" si="4"/>
        <v/>
      </c>
      <c r="Q67" s="82" t="str">
        <f t="shared" si="0"/>
        <v/>
      </c>
      <c r="R67" s="82" t="str">
        <f t="shared" si="5"/>
        <v/>
      </c>
      <c r="S67" s="15"/>
      <c r="T67" s="15"/>
    </row>
    <row r="68" spans="1:20" s="19" customFormat="1" ht="29.1" customHeight="1" x14ac:dyDescent="0.25">
      <c r="A68" s="32">
        <f t="shared" si="9"/>
        <v>65</v>
      </c>
      <c r="B68" s="87"/>
      <c r="C68" s="27"/>
      <c r="D68" s="1"/>
      <c r="E68" s="1" t="str">
        <f>IFERROR(VLOOKUP(A68,Saisie!G:I,2,FALSE),"")</f>
        <v/>
      </c>
      <c r="F68" s="1"/>
      <c r="G68" s="100"/>
      <c r="H68" s="101"/>
      <c r="I68" s="1" t="str">
        <f>IFERROR(VLOOKUP(A68,Saisie!G:I,3,FALSE),"")</f>
        <v/>
      </c>
      <c r="J68" s="1"/>
      <c r="K68" s="1"/>
      <c r="L68" s="1" t="str">
        <f t="shared" si="1"/>
        <v/>
      </c>
      <c r="M68" s="1" t="str">
        <f t="shared" si="2"/>
        <v/>
      </c>
      <c r="N68" s="1" t="str">
        <f t="shared" si="7"/>
        <v/>
      </c>
      <c r="O68" s="2" t="str">
        <f t="shared" si="3"/>
        <v/>
      </c>
      <c r="P68" s="4" t="str">
        <f t="shared" si="4"/>
        <v/>
      </c>
      <c r="Q68" s="82" t="str">
        <f t="shared" ref="Q68:Q93" si="10">IF(B68="","",100*O68)</f>
        <v/>
      </c>
      <c r="R68" s="82" t="str">
        <f t="shared" si="5"/>
        <v/>
      </c>
      <c r="S68" s="15"/>
      <c r="T68" s="15"/>
    </row>
    <row r="69" spans="1:20" s="18" customFormat="1" ht="29.1" customHeight="1" x14ac:dyDescent="0.25">
      <c r="A69" s="32">
        <f t="shared" si="9"/>
        <v>66</v>
      </c>
      <c r="B69" s="87"/>
      <c r="C69" s="27"/>
      <c r="D69" s="1"/>
      <c r="E69" s="1" t="str">
        <f>IFERROR(VLOOKUP(A69,Saisie!G:I,2,FALSE),"")</f>
        <v/>
      </c>
      <c r="F69" s="1"/>
      <c r="G69" s="100"/>
      <c r="H69" s="101"/>
      <c r="I69" s="1" t="str">
        <f>IFERROR(VLOOKUP(A69,Saisie!G:I,3,FALSE),"")</f>
        <v/>
      </c>
      <c r="J69" s="1"/>
      <c r="K69" s="1"/>
      <c r="L69" s="1" t="str">
        <f t="shared" ref="L69:L93" si="11">IFERROR(IF(B69="","",D69+E69+F69+G69),"")</f>
        <v/>
      </c>
      <c r="M69" s="1" t="str">
        <f t="shared" ref="M69:M93" si="12">IFERROR(IF(B69="","",H69+I69+J69+K69),"")</f>
        <v/>
      </c>
      <c r="N69" s="1" t="str">
        <f t="shared" si="7"/>
        <v/>
      </c>
      <c r="O69" s="2" t="str">
        <f t="shared" ref="O69:O93" si="13">IF(B69="","",COUNTIF(D69:G69,13))</f>
        <v/>
      </c>
      <c r="P69" s="4" t="str">
        <f t="shared" ref="P69:P93" si="14">IFERROR(IF(B69="","",RANK(R69,$R$4:$R$93)),"")</f>
        <v/>
      </c>
      <c r="Q69" s="82" t="str">
        <f t="shared" si="10"/>
        <v/>
      </c>
      <c r="R69" s="82" t="str">
        <f t="shared" ref="R69:R93" si="15">IF(B69="","",Q69+N69)</f>
        <v/>
      </c>
      <c r="S69" s="15"/>
      <c r="T69" s="15"/>
    </row>
    <row r="70" spans="1:20" s="18" customFormat="1" ht="29.1" customHeight="1" x14ac:dyDescent="0.25">
      <c r="A70" s="32">
        <f t="shared" si="9"/>
        <v>67</v>
      </c>
      <c r="B70" s="87"/>
      <c r="C70" s="29"/>
      <c r="D70" s="1"/>
      <c r="E70" s="1" t="str">
        <f>IFERROR(VLOOKUP(A70,Saisie!G:I,2,FALSE),"")</f>
        <v/>
      </c>
      <c r="F70" s="1"/>
      <c r="G70" s="100"/>
      <c r="H70" s="101"/>
      <c r="I70" s="1" t="str">
        <f>IFERROR(VLOOKUP(A70,Saisie!G:I,3,FALSE),"")</f>
        <v/>
      </c>
      <c r="J70" s="1"/>
      <c r="K70" s="1"/>
      <c r="L70" s="1" t="str">
        <f t="shared" si="11"/>
        <v/>
      </c>
      <c r="M70" s="1" t="str">
        <f t="shared" si="12"/>
        <v/>
      </c>
      <c r="N70" s="1" t="str">
        <f t="shared" ref="N70:N93" si="16">IFERROR(L70-M70,"")</f>
        <v/>
      </c>
      <c r="O70" s="2" t="str">
        <f t="shared" si="13"/>
        <v/>
      </c>
      <c r="P70" s="4" t="str">
        <f t="shared" si="14"/>
        <v/>
      </c>
      <c r="Q70" s="82" t="str">
        <f t="shared" si="10"/>
        <v/>
      </c>
      <c r="R70" s="82" t="str">
        <f t="shared" si="15"/>
        <v/>
      </c>
      <c r="S70" s="15"/>
      <c r="T70" s="15"/>
    </row>
    <row r="71" spans="1:20" s="18" customFormat="1" ht="29.1" customHeight="1" x14ac:dyDescent="0.25">
      <c r="A71" s="32">
        <f t="shared" si="9"/>
        <v>68</v>
      </c>
      <c r="B71" s="87"/>
      <c r="C71" s="27"/>
      <c r="D71" s="1"/>
      <c r="E71" s="1" t="str">
        <f>IFERROR(VLOOKUP(A71,Saisie!G:I,2,FALSE),"")</f>
        <v/>
      </c>
      <c r="F71" s="1"/>
      <c r="G71" s="100"/>
      <c r="H71" s="101"/>
      <c r="I71" s="1" t="str">
        <f>IFERROR(VLOOKUP(A71,Saisie!G:I,3,FALSE),"")</f>
        <v/>
      </c>
      <c r="J71" s="1"/>
      <c r="K71" s="1"/>
      <c r="L71" s="1" t="str">
        <f t="shared" si="11"/>
        <v/>
      </c>
      <c r="M71" s="1" t="str">
        <f t="shared" si="12"/>
        <v/>
      </c>
      <c r="N71" s="1" t="str">
        <f t="shared" si="16"/>
        <v/>
      </c>
      <c r="O71" s="2" t="str">
        <f t="shared" si="13"/>
        <v/>
      </c>
      <c r="P71" s="4" t="str">
        <f t="shared" si="14"/>
        <v/>
      </c>
      <c r="Q71" s="82" t="str">
        <f t="shared" si="10"/>
        <v/>
      </c>
      <c r="R71" s="82" t="str">
        <f t="shared" si="15"/>
        <v/>
      </c>
      <c r="S71" s="15"/>
      <c r="T71" s="15"/>
    </row>
    <row r="72" spans="1:20" s="18" customFormat="1" ht="29.1" customHeight="1" x14ac:dyDescent="0.25">
      <c r="A72" s="32">
        <f t="shared" si="9"/>
        <v>69</v>
      </c>
      <c r="B72" s="87"/>
      <c r="C72" s="27"/>
      <c r="D72" s="1"/>
      <c r="E72" s="1" t="str">
        <f>IFERROR(VLOOKUP(A72,Saisie!G:I,2,FALSE),"")</f>
        <v/>
      </c>
      <c r="F72" s="1"/>
      <c r="G72" s="100"/>
      <c r="H72" s="101"/>
      <c r="I72" s="1" t="str">
        <f>IFERROR(VLOOKUP(A72,Saisie!G:I,3,FALSE),"")</f>
        <v/>
      </c>
      <c r="J72" s="1"/>
      <c r="K72" s="1"/>
      <c r="L72" s="1" t="str">
        <f t="shared" si="11"/>
        <v/>
      </c>
      <c r="M72" s="1" t="str">
        <f t="shared" si="12"/>
        <v/>
      </c>
      <c r="N72" s="1" t="str">
        <f t="shared" si="16"/>
        <v/>
      </c>
      <c r="O72" s="2" t="str">
        <f t="shared" si="13"/>
        <v/>
      </c>
      <c r="P72" s="4" t="str">
        <f t="shared" si="14"/>
        <v/>
      </c>
      <c r="Q72" s="82" t="str">
        <f t="shared" si="10"/>
        <v/>
      </c>
      <c r="R72" s="82" t="str">
        <f t="shared" si="15"/>
        <v/>
      </c>
      <c r="S72" s="15"/>
      <c r="T72" s="15"/>
    </row>
    <row r="73" spans="1:20" s="18" customFormat="1" ht="29.1" customHeight="1" x14ac:dyDescent="0.25">
      <c r="A73" s="32">
        <f t="shared" si="9"/>
        <v>70</v>
      </c>
      <c r="B73" s="87"/>
      <c r="C73" s="30"/>
      <c r="D73" s="1"/>
      <c r="E73" s="1" t="str">
        <f>IFERROR(VLOOKUP(A73,Saisie!G:I,2,FALSE),"")</f>
        <v/>
      </c>
      <c r="F73" s="1"/>
      <c r="G73" s="100"/>
      <c r="H73" s="101"/>
      <c r="I73" s="1" t="str">
        <f>IFERROR(VLOOKUP(A73,Saisie!G:I,3,FALSE),"")</f>
        <v/>
      </c>
      <c r="J73" s="1"/>
      <c r="K73" s="1"/>
      <c r="L73" s="1" t="str">
        <f t="shared" si="11"/>
        <v/>
      </c>
      <c r="M73" s="1" t="str">
        <f t="shared" si="12"/>
        <v/>
      </c>
      <c r="N73" s="1" t="str">
        <f t="shared" si="16"/>
        <v/>
      </c>
      <c r="O73" s="2" t="str">
        <f t="shared" si="13"/>
        <v/>
      </c>
      <c r="P73" s="4" t="str">
        <f t="shared" si="14"/>
        <v/>
      </c>
      <c r="Q73" s="82" t="str">
        <f t="shared" si="10"/>
        <v/>
      </c>
      <c r="R73" s="82" t="str">
        <f t="shared" si="15"/>
        <v/>
      </c>
      <c r="S73" s="15"/>
      <c r="T73" s="15"/>
    </row>
    <row r="74" spans="1:20" s="18" customFormat="1" ht="29.1" customHeight="1" x14ac:dyDescent="0.25">
      <c r="A74" s="32">
        <f t="shared" si="9"/>
        <v>71</v>
      </c>
      <c r="B74" s="87"/>
      <c r="C74" s="27"/>
      <c r="D74" s="1"/>
      <c r="E74" s="1" t="str">
        <f>IFERROR(VLOOKUP(A74,Saisie!G:I,2,FALSE),"")</f>
        <v/>
      </c>
      <c r="F74" s="1"/>
      <c r="G74" s="100"/>
      <c r="H74" s="101"/>
      <c r="I74" s="1" t="str">
        <f>IFERROR(VLOOKUP(A74,Saisie!G:I,3,FALSE),"")</f>
        <v/>
      </c>
      <c r="J74" s="1"/>
      <c r="K74" s="1"/>
      <c r="L74" s="1" t="str">
        <f t="shared" si="11"/>
        <v/>
      </c>
      <c r="M74" s="1" t="str">
        <f t="shared" si="12"/>
        <v/>
      </c>
      <c r="N74" s="1" t="str">
        <f t="shared" si="16"/>
        <v/>
      </c>
      <c r="O74" s="2" t="str">
        <f t="shared" si="13"/>
        <v/>
      </c>
      <c r="P74" s="4" t="str">
        <f t="shared" si="14"/>
        <v/>
      </c>
      <c r="Q74" s="82" t="str">
        <f t="shared" si="10"/>
        <v/>
      </c>
      <c r="R74" s="82" t="str">
        <f t="shared" si="15"/>
        <v/>
      </c>
      <c r="S74" s="15"/>
      <c r="T74" s="15"/>
    </row>
    <row r="75" spans="1:20" s="18" customFormat="1" ht="29.1" customHeight="1" x14ac:dyDescent="0.25">
      <c r="A75" s="32">
        <f t="shared" si="9"/>
        <v>72</v>
      </c>
      <c r="B75" s="87"/>
      <c r="C75" s="27"/>
      <c r="D75" s="1"/>
      <c r="E75" s="1" t="str">
        <f>IFERROR(VLOOKUP(A75,Saisie!G:I,2,FALSE),"")</f>
        <v/>
      </c>
      <c r="F75" s="1"/>
      <c r="G75" s="100"/>
      <c r="H75" s="101"/>
      <c r="I75" s="1" t="str">
        <f>IFERROR(VLOOKUP(A75,Saisie!G:I,3,FALSE),"")</f>
        <v/>
      </c>
      <c r="J75" s="1"/>
      <c r="K75" s="1"/>
      <c r="L75" s="1" t="str">
        <f t="shared" si="11"/>
        <v/>
      </c>
      <c r="M75" s="1" t="str">
        <f t="shared" si="12"/>
        <v/>
      </c>
      <c r="N75" s="1" t="str">
        <f t="shared" si="16"/>
        <v/>
      </c>
      <c r="O75" s="2" t="str">
        <f t="shared" si="13"/>
        <v/>
      </c>
      <c r="P75" s="4" t="str">
        <f t="shared" si="14"/>
        <v/>
      </c>
      <c r="Q75" s="82" t="str">
        <f t="shared" si="10"/>
        <v/>
      </c>
      <c r="R75" s="82" t="str">
        <f t="shared" si="15"/>
        <v/>
      </c>
      <c r="S75" s="15"/>
      <c r="T75" s="15"/>
    </row>
    <row r="76" spans="1:20" s="18" customFormat="1" ht="29.1" customHeight="1" x14ac:dyDescent="0.25">
      <c r="A76" s="32">
        <f t="shared" si="9"/>
        <v>73</v>
      </c>
      <c r="B76" s="87"/>
      <c r="C76" s="27"/>
      <c r="D76" s="1"/>
      <c r="E76" s="1" t="str">
        <f>IFERROR(VLOOKUP(A76,Saisie!G:I,2,FALSE),"")</f>
        <v/>
      </c>
      <c r="F76" s="1"/>
      <c r="G76" s="100"/>
      <c r="H76" s="101"/>
      <c r="I76" s="1" t="str">
        <f>IFERROR(VLOOKUP(A76,Saisie!G:I,3,FALSE),"")</f>
        <v/>
      </c>
      <c r="J76" s="1"/>
      <c r="K76" s="1"/>
      <c r="L76" s="1" t="str">
        <f t="shared" si="11"/>
        <v/>
      </c>
      <c r="M76" s="1" t="str">
        <f t="shared" si="12"/>
        <v/>
      </c>
      <c r="N76" s="1" t="str">
        <f t="shared" si="16"/>
        <v/>
      </c>
      <c r="O76" s="2" t="str">
        <f t="shared" si="13"/>
        <v/>
      </c>
      <c r="P76" s="4" t="str">
        <f t="shared" si="14"/>
        <v/>
      </c>
      <c r="Q76" s="82" t="str">
        <f t="shared" si="10"/>
        <v/>
      </c>
      <c r="R76" s="82" t="str">
        <f t="shared" si="15"/>
        <v/>
      </c>
      <c r="S76" s="15"/>
      <c r="T76" s="15"/>
    </row>
    <row r="77" spans="1:20" ht="29.1" customHeight="1" x14ac:dyDescent="0.25">
      <c r="A77" s="32">
        <f t="shared" si="9"/>
        <v>74</v>
      </c>
      <c r="B77" s="87"/>
      <c r="C77" s="29"/>
      <c r="D77" s="1"/>
      <c r="E77" s="1" t="str">
        <f>IFERROR(VLOOKUP(A77,Saisie!G:I,2,FALSE),"")</f>
        <v/>
      </c>
      <c r="F77" s="1"/>
      <c r="G77" s="100"/>
      <c r="H77" s="101"/>
      <c r="I77" s="1" t="str">
        <f>IFERROR(VLOOKUP(A77,Saisie!G:I,3,FALSE),"")</f>
        <v/>
      </c>
      <c r="J77" s="1"/>
      <c r="K77" s="1"/>
      <c r="L77" s="1" t="str">
        <f t="shared" si="11"/>
        <v/>
      </c>
      <c r="M77" s="1" t="str">
        <f t="shared" si="12"/>
        <v/>
      </c>
      <c r="N77" s="1" t="str">
        <f t="shared" si="16"/>
        <v/>
      </c>
      <c r="O77" s="2" t="str">
        <f t="shared" si="13"/>
        <v/>
      </c>
      <c r="P77" s="4" t="str">
        <f t="shared" si="14"/>
        <v/>
      </c>
      <c r="Q77" s="82" t="str">
        <f t="shared" si="10"/>
        <v/>
      </c>
      <c r="R77" s="82" t="str">
        <f t="shared" si="15"/>
        <v/>
      </c>
    </row>
    <row r="78" spans="1:20" s="19" customFormat="1" ht="29.1" customHeight="1" x14ac:dyDescent="0.25">
      <c r="A78" s="32">
        <f t="shared" si="9"/>
        <v>75</v>
      </c>
      <c r="B78" s="87"/>
      <c r="C78" s="29"/>
      <c r="D78" s="1"/>
      <c r="E78" s="1" t="str">
        <f>IFERROR(VLOOKUP(A78,Saisie!G:I,2,FALSE),"")</f>
        <v/>
      </c>
      <c r="F78" s="1"/>
      <c r="G78" s="100"/>
      <c r="H78" s="101"/>
      <c r="I78" s="1" t="str">
        <f>IFERROR(VLOOKUP(A78,Saisie!G:I,3,FALSE),"")</f>
        <v/>
      </c>
      <c r="J78" s="1"/>
      <c r="K78" s="1"/>
      <c r="L78" s="1" t="str">
        <f t="shared" si="11"/>
        <v/>
      </c>
      <c r="M78" s="1" t="str">
        <f t="shared" si="12"/>
        <v/>
      </c>
      <c r="N78" s="1" t="str">
        <f t="shared" si="16"/>
        <v/>
      </c>
      <c r="O78" s="2" t="str">
        <f t="shared" si="13"/>
        <v/>
      </c>
      <c r="P78" s="4" t="str">
        <f t="shared" si="14"/>
        <v/>
      </c>
      <c r="Q78" s="82" t="str">
        <f t="shared" si="10"/>
        <v/>
      </c>
      <c r="R78" s="82" t="str">
        <f t="shared" si="15"/>
        <v/>
      </c>
      <c r="S78" s="15"/>
      <c r="T78" s="15"/>
    </row>
    <row r="79" spans="1:20" s="18" customFormat="1" ht="29.1" customHeight="1" x14ac:dyDescent="0.25">
      <c r="A79" s="32">
        <f t="shared" si="9"/>
        <v>76</v>
      </c>
      <c r="B79" s="87"/>
      <c r="C79" s="27"/>
      <c r="D79" s="1"/>
      <c r="E79" s="1" t="str">
        <f>IFERROR(VLOOKUP(A79,Saisie!G:I,2,FALSE),"")</f>
        <v/>
      </c>
      <c r="F79" s="1"/>
      <c r="G79" s="100"/>
      <c r="H79" s="101"/>
      <c r="I79" s="1" t="str">
        <f>IFERROR(VLOOKUP(A79,Saisie!G:I,3,FALSE),"")</f>
        <v/>
      </c>
      <c r="J79" s="1"/>
      <c r="K79" s="1"/>
      <c r="L79" s="1" t="str">
        <f t="shared" si="11"/>
        <v/>
      </c>
      <c r="M79" s="1" t="str">
        <f t="shared" si="12"/>
        <v/>
      </c>
      <c r="N79" s="1" t="str">
        <f t="shared" si="16"/>
        <v/>
      </c>
      <c r="O79" s="2" t="str">
        <f t="shared" si="13"/>
        <v/>
      </c>
      <c r="P79" s="4" t="str">
        <f t="shared" si="14"/>
        <v/>
      </c>
      <c r="Q79" s="82" t="str">
        <f t="shared" si="10"/>
        <v/>
      </c>
      <c r="R79" s="82" t="str">
        <f t="shared" si="15"/>
        <v/>
      </c>
      <c r="S79" s="15"/>
      <c r="T79" s="15"/>
    </row>
    <row r="80" spans="1:20" s="19" customFormat="1" ht="29.1" customHeight="1" x14ac:dyDescent="0.25">
      <c r="A80" s="32">
        <f t="shared" si="9"/>
        <v>77</v>
      </c>
      <c r="B80" s="87"/>
      <c r="C80" s="29"/>
      <c r="D80" s="1"/>
      <c r="E80" s="1" t="str">
        <f>IFERROR(VLOOKUP(A80,Saisie!G:I,2,FALSE),"")</f>
        <v/>
      </c>
      <c r="F80" s="1"/>
      <c r="G80" s="100"/>
      <c r="H80" s="101"/>
      <c r="I80" s="1" t="str">
        <f>IFERROR(VLOOKUP(A80,Saisie!G:I,3,FALSE),"")</f>
        <v/>
      </c>
      <c r="J80" s="1"/>
      <c r="K80" s="1"/>
      <c r="L80" s="1" t="str">
        <f t="shared" si="11"/>
        <v/>
      </c>
      <c r="M80" s="1" t="str">
        <f t="shared" si="12"/>
        <v/>
      </c>
      <c r="N80" s="1" t="str">
        <f t="shared" si="16"/>
        <v/>
      </c>
      <c r="O80" s="2" t="str">
        <f t="shared" si="13"/>
        <v/>
      </c>
      <c r="P80" s="4" t="str">
        <f t="shared" si="14"/>
        <v/>
      </c>
      <c r="Q80" s="82" t="str">
        <f t="shared" si="10"/>
        <v/>
      </c>
      <c r="R80" s="82" t="str">
        <f t="shared" si="15"/>
        <v/>
      </c>
      <c r="S80" s="15"/>
      <c r="T80" s="15"/>
    </row>
    <row r="81" spans="1:20" s="19" customFormat="1" ht="29.1" customHeight="1" x14ac:dyDescent="0.25">
      <c r="A81" s="32">
        <f t="shared" si="9"/>
        <v>78</v>
      </c>
      <c r="B81" s="87"/>
      <c r="C81" s="27"/>
      <c r="D81" s="1"/>
      <c r="E81" s="1" t="str">
        <f>IFERROR(VLOOKUP(A81,Saisie!G:I,2,FALSE),"")</f>
        <v/>
      </c>
      <c r="F81" s="1"/>
      <c r="G81" s="100"/>
      <c r="H81" s="101"/>
      <c r="I81" s="1" t="str">
        <f>IFERROR(VLOOKUP(A81,Saisie!G:I,3,FALSE),"")</f>
        <v/>
      </c>
      <c r="J81" s="1"/>
      <c r="K81" s="1"/>
      <c r="L81" s="1" t="str">
        <f t="shared" si="11"/>
        <v/>
      </c>
      <c r="M81" s="1" t="str">
        <f t="shared" si="12"/>
        <v/>
      </c>
      <c r="N81" s="1" t="str">
        <f t="shared" si="16"/>
        <v/>
      </c>
      <c r="O81" s="2" t="str">
        <f t="shared" si="13"/>
        <v/>
      </c>
      <c r="P81" s="4" t="str">
        <f t="shared" si="14"/>
        <v/>
      </c>
      <c r="Q81" s="82" t="str">
        <f t="shared" si="10"/>
        <v/>
      </c>
      <c r="R81" s="82" t="str">
        <f t="shared" si="15"/>
        <v/>
      </c>
      <c r="S81" s="15"/>
      <c r="T81" s="15"/>
    </row>
    <row r="82" spans="1:20" s="18" customFormat="1" ht="29.1" customHeight="1" x14ac:dyDescent="0.25">
      <c r="A82" s="32">
        <f t="shared" si="9"/>
        <v>79</v>
      </c>
      <c r="B82" s="87"/>
      <c r="C82" s="27"/>
      <c r="D82" s="1"/>
      <c r="E82" s="1" t="str">
        <f>IFERROR(VLOOKUP(A82,Saisie!G:I,2,FALSE),"")</f>
        <v/>
      </c>
      <c r="F82" s="1"/>
      <c r="G82" s="100"/>
      <c r="H82" s="101"/>
      <c r="I82" s="1" t="str">
        <f>IFERROR(VLOOKUP(A82,Saisie!G:I,3,FALSE),"")</f>
        <v/>
      </c>
      <c r="J82" s="1"/>
      <c r="K82" s="1"/>
      <c r="L82" s="1" t="str">
        <f t="shared" si="11"/>
        <v/>
      </c>
      <c r="M82" s="1" t="str">
        <f t="shared" si="12"/>
        <v/>
      </c>
      <c r="N82" s="1" t="str">
        <f t="shared" si="16"/>
        <v/>
      </c>
      <c r="O82" s="2" t="str">
        <f t="shared" si="13"/>
        <v/>
      </c>
      <c r="P82" s="4" t="str">
        <f t="shared" si="14"/>
        <v/>
      </c>
      <c r="Q82" s="82" t="str">
        <f t="shared" si="10"/>
        <v/>
      </c>
      <c r="R82" s="82" t="str">
        <f t="shared" si="15"/>
        <v/>
      </c>
      <c r="S82" s="15"/>
      <c r="T82" s="15"/>
    </row>
    <row r="83" spans="1:20" s="18" customFormat="1" ht="29.1" customHeight="1" x14ac:dyDescent="0.25">
      <c r="A83" s="32">
        <f t="shared" si="9"/>
        <v>80</v>
      </c>
      <c r="B83" s="87"/>
      <c r="C83" s="27"/>
      <c r="D83" s="1" t="str">
        <f>IFERROR(VLOOKUP(A83,Saisie!B:S,2,FALSE),"")</f>
        <v/>
      </c>
      <c r="E83" s="1" t="str">
        <f>IFERROR(VLOOKUP(A83,Saisie!G:I,2,FALSE),"")</f>
        <v/>
      </c>
      <c r="F83" s="1"/>
      <c r="G83" s="100"/>
      <c r="H83" s="101"/>
      <c r="I83" s="1" t="str">
        <f>IFERROR(VLOOKUP(A83,Saisie!G:I,3,FALSE),"")</f>
        <v/>
      </c>
      <c r="J83" s="1"/>
      <c r="K83" s="1"/>
      <c r="L83" s="1" t="str">
        <f t="shared" si="11"/>
        <v/>
      </c>
      <c r="M83" s="1" t="str">
        <f t="shared" si="12"/>
        <v/>
      </c>
      <c r="N83" s="1" t="str">
        <f t="shared" si="16"/>
        <v/>
      </c>
      <c r="O83" s="2" t="str">
        <f t="shared" si="13"/>
        <v/>
      </c>
      <c r="P83" s="4" t="str">
        <f t="shared" si="14"/>
        <v/>
      </c>
      <c r="Q83" s="82" t="str">
        <f t="shared" si="10"/>
        <v/>
      </c>
      <c r="R83" s="82" t="str">
        <f t="shared" si="15"/>
        <v/>
      </c>
      <c r="S83" s="15"/>
      <c r="T83" s="15"/>
    </row>
    <row r="84" spans="1:20" s="18" customFormat="1" ht="29.1" customHeight="1" x14ac:dyDescent="0.25">
      <c r="A84" s="32">
        <f t="shared" si="9"/>
        <v>81</v>
      </c>
      <c r="B84" s="87"/>
      <c r="C84" s="27"/>
      <c r="D84" s="1" t="str">
        <f>IFERROR(VLOOKUP(A84,Saisie!B:S,2,FALSE),"")</f>
        <v/>
      </c>
      <c r="E84" s="1" t="str">
        <f>IFERROR(VLOOKUP(A84,Saisie!G:I,2,FALSE),"")</f>
        <v/>
      </c>
      <c r="F84" s="1"/>
      <c r="G84" s="100"/>
      <c r="H84" s="101"/>
      <c r="I84" s="1" t="str">
        <f>IFERROR(VLOOKUP(A84,Saisie!G:I,3,FALSE),"")</f>
        <v/>
      </c>
      <c r="J84" s="1"/>
      <c r="K84" s="1"/>
      <c r="L84" s="1" t="str">
        <f t="shared" si="11"/>
        <v/>
      </c>
      <c r="M84" s="1" t="str">
        <f t="shared" si="12"/>
        <v/>
      </c>
      <c r="N84" s="1" t="str">
        <f t="shared" si="16"/>
        <v/>
      </c>
      <c r="O84" s="2" t="str">
        <f t="shared" si="13"/>
        <v/>
      </c>
      <c r="P84" s="4" t="str">
        <f t="shared" si="14"/>
        <v/>
      </c>
      <c r="Q84" s="82" t="str">
        <f t="shared" si="10"/>
        <v/>
      </c>
      <c r="R84" s="82" t="str">
        <f t="shared" si="15"/>
        <v/>
      </c>
      <c r="S84" s="15"/>
      <c r="T84" s="15"/>
    </row>
    <row r="85" spans="1:20" s="18" customFormat="1" ht="29.1" customHeight="1" x14ac:dyDescent="0.25">
      <c r="A85" s="32">
        <f t="shared" si="9"/>
        <v>82</v>
      </c>
      <c r="B85" s="87"/>
      <c r="C85" s="27"/>
      <c r="D85" s="1" t="str">
        <f>IFERROR(VLOOKUP(A85,Saisie!B:S,2,FALSE),"")</f>
        <v/>
      </c>
      <c r="E85" s="1" t="str">
        <f>IFERROR(VLOOKUP(A85,Saisie!G:I,2,FALSE),"")</f>
        <v/>
      </c>
      <c r="F85" s="1"/>
      <c r="G85" s="100"/>
      <c r="H85" s="101"/>
      <c r="I85" s="1" t="str">
        <f>IFERROR(VLOOKUP(A85,Saisie!G:I,3,FALSE),"")</f>
        <v/>
      </c>
      <c r="J85" s="1"/>
      <c r="K85" s="1"/>
      <c r="L85" s="1" t="str">
        <f t="shared" si="11"/>
        <v/>
      </c>
      <c r="M85" s="1" t="str">
        <f t="shared" si="12"/>
        <v/>
      </c>
      <c r="N85" s="1" t="str">
        <f t="shared" si="16"/>
        <v/>
      </c>
      <c r="O85" s="2" t="str">
        <f t="shared" si="13"/>
        <v/>
      </c>
      <c r="P85" s="4" t="str">
        <f t="shared" si="14"/>
        <v/>
      </c>
      <c r="Q85" s="82" t="str">
        <f t="shared" si="10"/>
        <v/>
      </c>
      <c r="R85" s="82" t="str">
        <f t="shared" si="15"/>
        <v/>
      </c>
      <c r="S85" s="15"/>
      <c r="T85" s="15"/>
    </row>
    <row r="86" spans="1:20" ht="29.1" customHeight="1" x14ac:dyDescent="0.25">
      <c r="A86" s="32">
        <f t="shared" si="9"/>
        <v>83</v>
      </c>
      <c r="B86" s="87"/>
      <c r="C86" s="27"/>
      <c r="D86" s="1" t="str">
        <f>IFERROR(VLOOKUP(A86,Saisie!B:S,2,FALSE),"")</f>
        <v/>
      </c>
      <c r="E86" s="1" t="str">
        <f>IFERROR(VLOOKUP(A86,Saisie!G:I,2,FALSE),"")</f>
        <v/>
      </c>
      <c r="F86" s="1"/>
      <c r="G86" s="100"/>
      <c r="H86" s="101"/>
      <c r="I86" s="1" t="str">
        <f>IFERROR(VLOOKUP(A86,Saisie!G:I,3,FALSE),"")</f>
        <v/>
      </c>
      <c r="J86" s="1"/>
      <c r="K86" s="1"/>
      <c r="L86" s="1" t="str">
        <f t="shared" si="11"/>
        <v/>
      </c>
      <c r="M86" s="1" t="str">
        <f t="shared" si="12"/>
        <v/>
      </c>
      <c r="N86" s="1" t="str">
        <f t="shared" si="16"/>
        <v/>
      </c>
      <c r="O86" s="2" t="str">
        <f t="shared" si="13"/>
        <v/>
      </c>
      <c r="P86" s="4" t="str">
        <f t="shared" si="14"/>
        <v/>
      </c>
      <c r="Q86" s="82" t="str">
        <f t="shared" si="10"/>
        <v/>
      </c>
      <c r="R86" s="82" t="str">
        <f t="shared" si="15"/>
        <v/>
      </c>
    </row>
    <row r="87" spans="1:20" ht="29.1" customHeight="1" x14ac:dyDescent="0.25">
      <c r="A87" s="32">
        <f t="shared" si="9"/>
        <v>84</v>
      </c>
      <c r="B87" s="87"/>
      <c r="C87" s="29"/>
      <c r="D87" s="1" t="str">
        <f>IFERROR(VLOOKUP(A87,Saisie!B:S,2,FALSE),"")</f>
        <v/>
      </c>
      <c r="E87" s="1" t="str">
        <f>IFERROR(VLOOKUP(A87,Saisie!G:I,2,FALSE),"")</f>
        <v/>
      </c>
      <c r="F87" s="1"/>
      <c r="G87" s="100"/>
      <c r="H87" s="101"/>
      <c r="I87" s="1" t="str">
        <f>IFERROR(VLOOKUP(A87,Saisie!G:I,3,FALSE),"")</f>
        <v/>
      </c>
      <c r="J87" s="1"/>
      <c r="K87" s="1"/>
      <c r="L87" s="1" t="str">
        <f t="shared" si="11"/>
        <v/>
      </c>
      <c r="M87" s="1" t="str">
        <f t="shared" si="12"/>
        <v/>
      </c>
      <c r="N87" s="1" t="str">
        <f t="shared" si="16"/>
        <v/>
      </c>
      <c r="O87" s="2" t="str">
        <f t="shared" si="13"/>
        <v/>
      </c>
      <c r="P87" s="4" t="str">
        <f t="shared" si="14"/>
        <v/>
      </c>
      <c r="Q87" s="82" t="str">
        <f t="shared" si="10"/>
        <v/>
      </c>
      <c r="R87" s="82" t="str">
        <f t="shared" si="15"/>
        <v/>
      </c>
    </row>
    <row r="88" spans="1:20" ht="29.1" customHeight="1" x14ac:dyDescent="0.25">
      <c r="A88" s="32">
        <f t="shared" si="9"/>
        <v>85</v>
      </c>
      <c r="B88" s="87"/>
      <c r="C88" s="29"/>
      <c r="D88" s="1" t="str">
        <f>IFERROR(VLOOKUP(A88,Saisie!B:S,2,FALSE),"")</f>
        <v/>
      </c>
      <c r="E88" s="1" t="str">
        <f>IFERROR(VLOOKUP(A88,Saisie!G:I,2,FALSE),"")</f>
        <v/>
      </c>
      <c r="F88" s="1"/>
      <c r="G88" s="100"/>
      <c r="H88" s="101"/>
      <c r="I88" s="1" t="str">
        <f>IFERROR(VLOOKUP(A88,Saisie!G:I,3,FALSE),"")</f>
        <v/>
      </c>
      <c r="J88" s="1"/>
      <c r="K88" s="1"/>
      <c r="L88" s="1" t="str">
        <f t="shared" si="11"/>
        <v/>
      </c>
      <c r="M88" s="1" t="str">
        <f t="shared" si="12"/>
        <v/>
      </c>
      <c r="N88" s="1" t="str">
        <f t="shared" si="16"/>
        <v/>
      </c>
      <c r="O88" s="2" t="str">
        <f t="shared" si="13"/>
        <v/>
      </c>
      <c r="P88" s="4" t="str">
        <f t="shared" si="14"/>
        <v/>
      </c>
      <c r="Q88" s="82" t="str">
        <f t="shared" si="10"/>
        <v/>
      </c>
      <c r="R88" s="82" t="str">
        <f t="shared" si="15"/>
        <v/>
      </c>
    </row>
    <row r="89" spans="1:20" ht="29.1" customHeight="1" x14ac:dyDescent="0.25">
      <c r="A89" s="32">
        <f t="shared" si="9"/>
        <v>86</v>
      </c>
      <c r="B89" s="87"/>
      <c r="C89" s="27"/>
      <c r="D89" s="1" t="str">
        <f>IFERROR(VLOOKUP(A89,Saisie!B:S,2,FALSE),"")</f>
        <v/>
      </c>
      <c r="E89" s="1" t="str">
        <f>IFERROR(VLOOKUP(A89,Saisie!G:I,2,FALSE),"")</f>
        <v/>
      </c>
      <c r="F89" s="1"/>
      <c r="G89" s="100"/>
      <c r="H89" s="101"/>
      <c r="I89" s="1" t="str">
        <f>IFERROR(VLOOKUP(A89,Saisie!G:I,3,FALSE),"")</f>
        <v/>
      </c>
      <c r="J89" s="1"/>
      <c r="K89" s="1"/>
      <c r="L89" s="1" t="str">
        <f t="shared" si="11"/>
        <v/>
      </c>
      <c r="M89" s="1" t="str">
        <f t="shared" si="12"/>
        <v/>
      </c>
      <c r="N89" s="1" t="str">
        <f t="shared" si="16"/>
        <v/>
      </c>
      <c r="O89" s="2" t="str">
        <f t="shared" si="13"/>
        <v/>
      </c>
      <c r="P89" s="4" t="str">
        <f t="shared" si="14"/>
        <v/>
      </c>
      <c r="Q89" s="82" t="str">
        <f t="shared" si="10"/>
        <v/>
      </c>
      <c r="R89" s="82" t="str">
        <f t="shared" si="15"/>
        <v/>
      </c>
    </row>
    <row r="90" spans="1:20" ht="29.1" customHeight="1" x14ac:dyDescent="0.25">
      <c r="A90" s="32">
        <f t="shared" si="9"/>
        <v>87</v>
      </c>
      <c r="B90" s="87"/>
      <c r="C90" s="27"/>
      <c r="D90" s="1" t="str">
        <f>IFERROR(VLOOKUP(A90,Saisie!B:S,2,FALSE),"")</f>
        <v/>
      </c>
      <c r="E90" s="1" t="str">
        <f>IFERROR(VLOOKUP(A90,Saisie!G:I,2,FALSE),"")</f>
        <v/>
      </c>
      <c r="F90" s="1"/>
      <c r="G90" s="100"/>
      <c r="H90" s="101"/>
      <c r="I90" s="1" t="str">
        <f>IFERROR(VLOOKUP(A90,Saisie!G:I,3,FALSE),"")</f>
        <v/>
      </c>
      <c r="J90" s="1"/>
      <c r="K90" s="1"/>
      <c r="L90" s="1" t="str">
        <f t="shared" si="11"/>
        <v/>
      </c>
      <c r="M90" s="1" t="str">
        <f t="shared" si="12"/>
        <v/>
      </c>
      <c r="N90" s="1" t="str">
        <f t="shared" si="16"/>
        <v/>
      </c>
      <c r="O90" s="2" t="str">
        <f t="shared" si="13"/>
        <v/>
      </c>
      <c r="P90" s="4" t="str">
        <f t="shared" si="14"/>
        <v/>
      </c>
      <c r="Q90" s="82" t="str">
        <f t="shared" si="10"/>
        <v/>
      </c>
      <c r="R90" s="82" t="str">
        <f t="shared" si="15"/>
        <v/>
      </c>
    </row>
    <row r="91" spans="1:20" ht="29.1" customHeight="1" x14ac:dyDescent="0.25">
      <c r="A91" s="32">
        <f t="shared" si="9"/>
        <v>88</v>
      </c>
      <c r="B91" s="87"/>
      <c r="C91" s="29"/>
      <c r="D91" s="1" t="str">
        <f>IFERROR(VLOOKUP(A91,Saisie!B:S,2,FALSE),"")</f>
        <v/>
      </c>
      <c r="E91" s="1" t="str">
        <f>IFERROR(VLOOKUP(A91,Saisie!G:I,2,FALSE),"")</f>
        <v/>
      </c>
      <c r="F91" s="1"/>
      <c r="G91" s="100"/>
      <c r="H91" s="101"/>
      <c r="I91" s="1" t="str">
        <f>IFERROR(VLOOKUP(A91,Saisie!G:I,3,FALSE),"")</f>
        <v/>
      </c>
      <c r="J91" s="1"/>
      <c r="K91" s="1"/>
      <c r="L91" s="1" t="str">
        <f t="shared" si="11"/>
        <v/>
      </c>
      <c r="M91" s="1" t="str">
        <f t="shared" si="12"/>
        <v/>
      </c>
      <c r="N91" s="1" t="str">
        <f t="shared" si="16"/>
        <v/>
      </c>
      <c r="O91" s="2" t="str">
        <f t="shared" si="13"/>
        <v/>
      </c>
      <c r="P91" s="4" t="str">
        <f t="shared" si="14"/>
        <v/>
      </c>
      <c r="Q91" s="82" t="str">
        <f t="shared" si="10"/>
        <v/>
      </c>
      <c r="R91" s="82" t="str">
        <f t="shared" si="15"/>
        <v/>
      </c>
    </row>
    <row r="92" spans="1:20" ht="29.1" customHeight="1" x14ac:dyDescent="0.25">
      <c r="A92" s="32">
        <f t="shared" si="9"/>
        <v>89</v>
      </c>
      <c r="B92" s="87"/>
      <c r="C92" s="29"/>
      <c r="D92" s="1" t="str">
        <f>IFERROR(VLOOKUP(A92,Saisie!B:S,2,FALSE),"")</f>
        <v/>
      </c>
      <c r="E92" s="1" t="str">
        <f>IFERROR(VLOOKUP(A92,Saisie!G:I,2,FALSE),"")</f>
        <v/>
      </c>
      <c r="F92" s="1"/>
      <c r="G92" s="100"/>
      <c r="H92" s="101"/>
      <c r="I92" s="1" t="str">
        <f>IFERROR(VLOOKUP(A92,Saisie!G:I,3,FALSE),"")</f>
        <v/>
      </c>
      <c r="J92" s="1"/>
      <c r="K92" s="1"/>
      <c r="L92" s="1" t="str">
        <f t="shared" si="11"/>
        <v/>
      </c>
      <c r="M92" s="1" t="str">
        <f t="shared" si="12"/>
        <v/>
      </c>
      <c r="N92" s="1" t="str">
        <f t="shared" si="16"/>
        <v/>
      </c>
      <c r="O92" s="2" t="str">
        <f t="shared" si="13"/>
        <v/>
      </c>
      <c r="P92" s="4" t="str">
        <f t="shared" si="14"/>
        <v/>
      </c>
      <c r="Q92" s="82" t="str">
        <f t="shared" si="10"/>
        <v/>
      </c>
      <c r="R92" s="82" t="str">
        <f t="shared" si="15"/>
        <v/>
      </c>
    </row>
    <row r="93" spans="1:20" ht="35.25" x14ac:dyDescent="0.25">
      <c r="A93" s="32">
        <f t="shared" si="9"/>
        <v>90</v>
      </c>
      <c r="B93" s="87"/>
      <c r="C93" s="27"/>
      <c r="D93" s="1"/>
      <c r="E93" s="1" t="str">
        <f>IFERROR(VLOOKUP(A93,Saisie!G:I,2,FALSE),"")</f>
        <v/>
      </c>
      <c r="F93" s="1"/>
      <c r="G93" s="100"/>
      <c r="H93" s="101"/>
      <c r="I93" s="1" t="str">
        <f>IFERROR(VLOOKUP(A93,Saisie!G:I,3,FALSE),"")</f>
        <v/>
      </c>
      <c r="J93" s="1"/>
      <c r="K93" s="1"/>
      <c r="L93" s="1" t="str">
        <f t="shared" si="11"/>
        <v/>
      </c>
      <c r="M93" s="1" t="str">
        <f t="shared" si="12"/>
        <v/>
      </c>
      <c r="N93" s="1" t="str">
        <f t="shared" si="16"/>
        <v/>
      </c>
      <c r="O93" s="2" t="str">
        <f t="shared" si="13"/>
        <v/>
      </c>
      <c r="P93" s="4" t="str">
        <f t="shared" si="14"/>
        <v/>
      </c>
      <c r="Q93" s="82" t="str">
        <f t="shared" si="10"/>
        <v/>
      </c>
      <c r="R93" s="82" t="str">
        <f t="shared" si="15"/>
        <v/>
      </c>
    </row>
    <row r="94" spans="1:20" s="65" customFormat="1" ht="34.5" hidden="1" x14ac:dyDescent="0.45">
      <c r="A94" s="119"/>
      <c r="B94" s="21"/>
      <c r="C94" s="22"/>
      <c r="D94" s="3">
        <f t="shared" ref="D94:K94" si="17">SUM(D4:D93)</f>
        <v>0</v>
      </c>
      <c r="E94" s="205">
        <f t="shared" si="17"/>
        <v>140</v>
      </c>
      <c r="F94" s="3">
        <f t="shared" si="17"/>
        <v>0</v>
      </c>
      <c r="G94" s="3">
        <f t="shared" si="17"/>
        <v>0</v>
      </c>
      <c r="H94" s="3">
        <f t="shared" si="17"/>
        <v>0</v>
      </c>
      <c r="I94" s="205">
        <f t="shared" si="17"/>
        <v>140</v>
      </c>
      <c r="J94" s="3">
        <f t="shared" si="17"/>
        <v>0</v>
      </c>
      <c r="K94" s="3">
        <f t="shared" si="17"/>
        <v>0</v>
      </c>
      <c r="L94" s="23"/>
      <c r="M94" s="23"/>
      <c r="N94" s="23"/>
      <c r="O94" s="22"/>
      <c r="P94" s="156"/>
      <c r="Q94" s="157"/>
      <c r="R94" s="157"/>
      <c r="S94" s="37"/>
      <c r="T94" s="37"/>
    </row>
    <row r="95" spans="1:20" ht="34.5" x14ac:dyDescent="0.45"/>
  </sheetData>
  <sheetProtection selectLockedCells="1"/>
  <autoFilter ref="A3:R93" xr:uid="{BDA45685-0BD5-41E6-8752-B41566E3FD46}"/>
  <mergeCells count="7">
    <mergeCell ref="O1:O2"/>
    <mergeCell ref="P1:P2"/>
    <mergeCell ref="V1:X1"/>
    <mergeCell ref="A1:A2"/>
    <mergeCell ref="B1:C2"/>
    <mergeCell ref="L1:L2"/>
    <mergeCell ref="M1:M2"/>
  </mergeCells>
  <conditionalFormatting sqref="A4:A93">
    <cfRule type="expression" dxfId="1828" priority="33">
      <formula>$B4=""</formula>
    </cfRule>
  </conditionalFormatting>
  <conditionalFormatting sqref="O4:O42 O44:O93">
    <cfRule type="cellIs" dxfId="1827" priority="6" operator="equal">
      <formula>4</formula>
    </cfRule>
    <cfRule type="cellIs" dxfId="1826" priority="29" operator="equal">
      <formula>3</formula>
    </cfRule>
    <cfRule type="cellIs" dxfId="1825" priority="30" operator="equal">
      <formula>2</formula>
    </cfRule>
    <cfRule type="cellIs" dxfId="1824" priority="31" operator="equal">
      <formula>1</formula>
    </cfRule>
    <cfRule type="cellIs" dxfId="1823" priority="32" operator="equal">
      <formula>0</formula>
    </cfRule>
  </conditionalFormatting>
  <conditionalFormatting sqref="D2">
    <cfRule type="cellIs" dxfId="1822" priority="23" operator="equal">
      <formula>"1° P"</formula>
    </cfRule>
    <cfRule type="expression" dxfId="1821" priority="26">
      <formula>$D$94=0</formula>
    </cfRule>
    <cfRule type="expression" dxfId="1820" priority="27">
      <formula>$D$94&lt;&gt;$H$94</formula>
    </cfRule>
    <cfRule type="expression" dxfId="1819" priority="28">
      <formula>$D$94=$H$94</formula>
    </cfRule>
  </conditionalFormatting>
  <conditionalFormatting sqref="V1:X1">
    <cfRule type="cellIs" dxfId="1818" priority="24" operator="equal">
      <formula>0</formula>
    </cfRule>
    <cfRule type="cellIs" dxfId="1817" priority="25" operator="equal">
      <formula>"Ajouter un X"</formula>
    </cfRule>
  </conditionalFormatting>
  <conditionalFormatting sqref="E2:G2">
    <cfRule type="expression" dxfId="1816" priority="20">
      <formula>$D$94=0</formula>
    </cfRule>
    <cfRule type="expression" dxfId="1815" priority="21">
      <formula>$D$94&lt;&gt;$H$94</formula>
    </cfRule>
    <cfRule type="expression" dxfId="1814" priority="22">
      <formula>$D$94=$H$94</formula>
    </cfRule>
  </conditionalFormatting>
  <conditionalFormatting sqref="E2">
    <cfRule type="cellIs" dxfId="1813" priority="19" operator="equal">
      <formula>"2° P"</formula>
    </cfRule>
  </conditionalFormatting>
  <conditionalFormatting sqref="F2">
    <cfRule type="cellIs" dxfId="1812" priority="18" operator="equal">
      <formula>"3° P"</formula>
    </cfRule>
  </conditionalFormatting>
  <conditionalFormatting sqref="G2">
    <cfRule type="cellIs" dxfId="1811" priority="17" operator="equal">
      <formula>"4° P"</formula>
    </cfRule>
  </conditionalFormatting>
  <conditionalFormatting sqref="H2">
    <cfRule type="cellIs" dxfId="1810" priority="13" operator="equal">
      <formula>"1° P"</formula>
    </cfRule>
    <cfRule type="expression" dxfId="1809" priority="14">
      <formula>$D$94=0</formula>
    </cfRule>
    <cfRule type="expression" dxfId="1808" priority="15">
      <formula>$D$94&lt;&gt;$H$94</formula>
    </cfRule>
    <cfRule type="expression" dxfId="1807" priority="16">
      <formula>$D$94=$H$94</formula>
    </cfRule>
  </conditionalFormatting>
  <conditionalFormatting sqref="I2:K2">
    <cfRule type="expression" dxfId="1806" priority="10">
      <formula>$D$94=0</formula>
    </cfRule>
    <cfRule type="expression" dxfId="1805" priority="11">
      <formula>$D$94&lt;&gt;$H$94</formula>
    </cfRule>
    <cfRule type="expression" dxfId="1804" priority="12">
      <formula>$D$94=$H$94</formula>
    </cfRule>
  </conditionalFormatting>
  <conditionalFormatting sqref="I2">
    <cfRule type="cellIs" dxfId="1803" priority="9" operator="equal">
      <formula>"2° P"</formula>
    </cfRule>
  </conditionalFormatting>
  <conditionalFormatting sqref="J2">
    <cfRule type="cellIs" dxfId="1802" priority="8" operator="equal">
      <formula>"3° P"</formula>
    </cfRule>
  </conditionalFormatting>
  <conditionalFormatting sqref="K2">
    <cfRule type="cellIs" dxfId="1801" priority="7" operator="equal">
      <formula>"4° P"</formula>
    </cfRule>
  </conditionalFormatting>
  <conditionalFormatting sqref="O43">
    <cfRule type="cellIs" dxfId="1800" priority="1" operator="equal">
      <formula>4</formula>
    </cfRule>
    <cfRule type="cellIs" dxfId="1799" priority="2" operator="equal">
      <formula>3</formula>
    </cfRule>
    <cfRule type="cellIs" dxfId="1798" priority="3" operator="equal">
      <formula>2</formula>
    </cfRule>
    <cfRule type="cellIs" dxfId="1797" priority="4" operator="equal">
      <formula>1</formula>
    </cfRule>
    <cfRule type="cellIs" dxfId="1796" priority="5" operator="equal">
      <formula>0</formula>
    </cfRule>
  </conditionalFormatting>
  <hyperlinks>
    <hyperlink ref="U1" location="'Tableau public'!A1" display="Retour Tableau" xr:uid="{98DF579A-50EC-4F4A-A67F-330D49AD761B}"/>
    <hyperlink ref="U2" location="Accueil!A1" display="Retour Accueil" xr:uid="{18A210B6-8850-4807-BD86-ACB3628145B8}"/>
  </hyperlinks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C813C-3978-4458-BD5A-25D5ADB35677}">
  <sheetPr codeName="Feuil74">
    <tabColor rgb="FF7030A0"/>
  </sheetPr>
  <dimension ref="A1:Y95"/>
  <sheetViews>
    <sheetView showGridLines="0" zoomScaleNormal="100" workbookViewId="0">
      <pane xSplit="19" ySplit="3" topLeftCell="T4" activePane="bottomRight" state="frozen"/>
      <selection activeCell="B4" sqref="B4:B29"/>
      <selection pane="topRight" activeCell="B4" sqref="B4:B29"/>
      <selection pane="bottomLeft" activeCell="B4" sqref="B4:B29"/>
      <selection pane="bottomRight"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5" width="4.42578125" style="3" hidden="1" customWidth="1"/>
    <col min="6" max="6" width="8.5703125" style="205" customWidth="1"/>
    <col min="7" max="9" width="4.42578125" style="3" hidden="1" customWidth="1"/>
    <col min="10" max="10" width="8.5703125" style="205" customWidth="1"/>
    <col min="11" max="11" width="4.42578125" style="3" hidden="1" customWidth="1"/>
    <col min="12" max="13" width="10.42578125" style="23" hidden="1" customWidth="1"/>
    <col min="14" max="14" width="3.5703125" style="23" bestFit="1" customWidth="1"/>
    <col min="15" max="15" width="5.42578125" style="24" bestFit="1" customWidth="1"/>
    <col min="16" max="16" width="5.42578125" style="5" hidden="1" customWidth="1"/>
    <col min="17" max="17" width="6.5703125" style="25" hidden="1" customWidth="1"/>
    <col min="18" max="18" width="8.42578125" style="25" hidden="1" customWidth="1"/>
    <col min="19" max="19" width="9.42578125" style="15" hidden="1" customWidth="1"/>
    <col min="20" max="20" width="11.42578125" style="15"/>
    <col min="21" max="21" width="14.42578125" customWidth="1"/>
    <col min="22" max="22" width="13" customWidth="1"/>
    <col min="23" max="23" width="9" customWidth="1"/>
  </cols>
  <sheetData>
    <row r="1" spans="1:25" ht="36" customHeight="1" x14ac:dyDescent="0.25">
      <c r="A1" s="264" t="s">
        <v>0</v>
      </c>
      <c r="B1" s="272"/>
      <c r="C1" s="273"/>
      <c r="E1" s="201"/>
      <c r="F1" s="203" t="s">
        <v>282</v>
      </c>
      <c r="G1" s="204"/>
      <c r="I1" s="201"/>
      <c r="J1" s="200" t="s">
        <v>283</v>
      </c>
      <c r="K1" s="202"/>
      <c r="L1" s="270" t="s">
        <v>2</v>
      </c>
      <c r="M1" s="271" t="s">
        <v>9</v>
      </c>
      <c r="N1" s="13" t="s">
        <v>3</v>
      </c>
      <c r="O1" s="262" t="s">
        <v>6</v>
      </c>
      <c r="P1" s="263" t="s">
        <v>5</v>
      </c>
      <c r="Q1" s="14"/>
      <c r="R1" s="14"/>
      <c r="T1" s="79" t="s">
        <v>48</v>
      </c>
      <c r="U1" s="102" t="s">
        <v>170</v>
      </c>
      <c r="V1" s="261">
        <f>IF(V2=1,"",IFERROR(VLOOKUP(T2,bdd!I:K,3,0),""))</f>
        <v>0</v>
      </c>
      <c r="W1" s="261"/>
      <c r="X1" s="261"/>
    </row>
    <row r="2" spans="1:25" ht="42.75" customHeight="1" x14ac:dyDescent="0.5">
      <c r="A2" s="264"/>
      <c r="B2" s="274"/>
      <c r="C2" s="275"/>
      <c r="D2" s="7"/>
      <c r="E2" s="7"/>
      <c r="F2" s="7" t="e">
        <f>IF(Saisie!N88=0,"3° P","Error")</f>
        <v>#REF!</v>
      </c>
      <c r="G2" s="7"/>
      <c r="H2" s="7"/>
      <c r="I2" s="7"/>
      <c r="J2" s="7" t="str">
        <f>IF(Saisie!R88=0,"3° P","Error")</f>
        <v>3° P</v>
      </c>
      <c r="K2" s="7"/>
      <c r="L2" s="270"/>
      <c r="M2" s="271"/>
      <c r="N2" s="16" t="s">
        <v>4</v>
      </c>
      <c r="O2" s="262"/>
      <c r="P2" s="263"/>
      <c r="Q2" s="14"/>
      <c r="R2" s="14"/>
      <c r="T2" s="38">
        <f>COUNTA('Liste Présence-3'!B2:B91)</f>
        <v>16</v>
      </c>
      <c r="U2" s="98" t="s">
        <v>172</v>
      </c>
      <c r="V2" s="65">
        <f>COUNTIF(C4:C93,"X")</f>
        <v>0</v>
      </c>
      <c r="W2" s="196"/>
      <c r="X2" s="196"/>
      <c r="Y2" s="196"/>
    </row>
    <row r="3" spans="1:25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  <c r="Q3" s="14">
        <f>100*O3</f>
        <v>0</v>
      </c>
      <c r="R3" s="14">
        <f>+Q3+N3</f>
        <v>0</v>
      </c>
      <c r="W3" s="60"/>
      <c r="X3" s="60"/>
      <c r="Y3" s="60"/>
    </row>
    <row r="4" spans="1:25" ht="29.1" customHeight="1" x14ac:dyDescent="0.25">
      <c r="A4" s="32">
        <v>1</v>
      </c>
      <c r="B4" s="87" t="s">
        <v>376</v>
      </c>
      <c r="C4" s="26"/>
      <c r="D4" s="1"/>
      <c r="E4" s="1"/>
      <c r="F4" s="1">
        <f>IFERROR(VLOOKUP(A4,Saisie!L:N,2,FALSE),"")</f>
        <v>1</v>
      </c>
      <c r="G4" s="100"/>
      <c r="H4" s="101"/>
      <c r="I4" s="1"/>
      <c r="J4" s="1">
        <f>IFERROR(VLOOKUP(A4,Saisie!L:N,3,FALSE),"")</f>
        <v>1</v>
      </c>
      <c r="K4" s="1"/>
      <c r="L4" s="1">
        <f>IFERROR(IF(B4="","",D4+E4+F4+G4),"")</f>
        <v>1</v>
      </c>
      <c r="M4" s="1">
        <f>IFERROR(IF(B4="","",H4+I4+J4+K4),"")</f>
        <v>1</v>
      </c>
      <c r="N4" s="1">
        <f>IFERROR(L4-M4,"")</f>
        <v>0</v>
      </c>
      <c r="O4" s="2">
        <f>IF(B4="","",COUNTIF(D4:G4,13))</f>
        <v>0</v>
      </c>
      <c r="P4" s="4">
        <f>IFERROR(IF(B4="","",RANK(R4,$R$4:$R$93)),"")</f>
        <v>1</v>
      </c>
      <c r="Q4" s="82">
        <f t="shared" ref="Q4:Q67" si="0">IF(B4="","",100*O4)</f>
        <v>0</v>
      </c>
      <c r="R4" s="82">
        <f>IF(B4="","",Q4+N4)</f>
        <v>0</v>
      </c>
    </row>
    <row r="5" spans="1:25" s="18" customFormat="1" ht="29.1" customHeight="1" x14ac:dyDescent="0.25">
      <c r="A5" s="32">
        <f>A4+1</f>
        <v>2</v>
      </c>
      <c r="B5" s="87" t="s">
        <v>344</v>
      </c>
      <c r="C5" s="27"/>
      <c r="D5" s="1"/>
      <c r="E5" s="1"/>
      <c r="F5" s="1">
        <f>IFERROR(VLOOKUP(A5,Saisie!L:N,2,FALSE),"")</f>
        <v>1</v>
      </c>
      <c r="G5" s="100"/>
      <c r="H5" s="101"/>
      <c r="I5" s="1"/>
      <c r="J5" s="1">
        <f>IFERROR(VLOOKUP(A5,Saisie!L:N,3,FALSE),"")</f>
        <v>1</v>
      </c>
      <c r="K5" s="1"/>
      <c r="L5" s="1">
        <f t="shared" ref="L5:L68" si="1">IFERROR(IF(B5="","",D5+E5+F5+G5),"")</f>
        <v>1</v>
      </c>
      <c r="M5" s="1">
        <f t="shared" ref="M5:M68" si="2">IFERROR(IF(B5="","",H5+I5+J5+K5),"")</f>
        <v>1</v>
      </c>
      <c r="N5" s="1">
        <f>IFERROR(L5-M5,"")</f>
        <v>0</v>
      </c>
      <c r="O5" s="2">
        <f t="shared" ref="O5:O68" si="3">IF(B5="","",COUNTIF(D5:G5,13))</f>
        <v>0</v>
      </c>
      <c r="P5" s="4">
        <f t="shared" ref="P5:P68" si="4">IFERROR(IF(B5="","",RANK(R5,$R$4:$R$93)),"")</f>
        <v>1</v>
      </c>
      <c r="Q5" s="82">
        <f t="shared" si="0"/>
        <v>0</v>
      </c>
      <c r="R5" s="82">
        <f t="shared" ref="R5:R68" si="5">IF(B5="","",Q5+N5)</f>
        <v>0</v>
      </c>
      <c r="S5" s="15"/>
      <c r="T5" s="15"/>
    </row>
    <row r="6" spans="1:25" s="18" customFormat="1" ht="29.1" customHeight="1" x14ac:dyDescent="0.25">
      <c r="A6" s="32">
        <f t="shared" ref="A6:A10" si="6">A5+1</f>
        <v>3</v>
      </c>
      <c r="B6" s="87" t="s">
        <v>375</v>
      </c>
      <c r="C6" s="27"/>
      <c r="D6" s="1"/>
      <c r="E6" s="1"/>
      <c r="F6" s="1">
        <f>IFERROR(VLOOKUP(A6,Saisie!L:N,2,FALSE),"")</f>
        <v>1</v>
      </c>
      <c r="G6" s="100"/>
      <c r="H6" s="101"/>
      <c r="I6" s="1"/>
      <c r="J6" s="1">
        <f>IFERROR(VLOOKUP(A6,Saisie!L:N,3,FALSE),"")</f>
        <v>1</v>
      </c>
      <c r="K6" s="1"/>
      <c r="L6" s="1">
        <f t="shared" si="1"/>
        <v>1</v>
      </c>
      <c r="M6" s="1">
        <f t="shared" si="2"/>
        <v>1</v>
      </c>
      <c r="N6" s="1">
        <f t="shared" ref="N6:N69" si="7">IFERROR(L6-M6,"")</f>
        <v>0</v>
      </c>
      <c r="O6" s="2">
        <f t="shared" si="3"/>
        <v>0</v>
      </c>
      <c r="P6" s="4">
        <f t="shared" si="4"/>
        <v>1</v>
      </c>
      <c r="Q6" s="82">
        <f t="shared" si="0"/>
        <v>0</v>
      </c>
      <c r="R6" s="82">
        <f t="shared" si="5"/>
        <v>0</v>
      </c>
      <c r="S6" s="15"/>
      <c r="T6" s="15"/>
    </row>
    <row r="7" spans="1:25" s="18" customFormat="1" ht="29.1" customHeight="1" x14ac:dyDescent="0.25">
      <c r="A7" s="32">
        <f t="shared" si="6"/>
        <v>4</v>
      </c>
      <c r="B7" s="87" t="s">
        <v>301</v>
      </c>
      <c r="C7" s="28"/>
      <c r="D7" s="1"/>
      <c r="E7" s="1"/>
      <c r="F7" s="1">
        <f>IFERROR(VLOOKUP(A7,Saisie!L:N,2,FALSE),"")</f>
        <v>1</v>
      </c>
      <c r="G7" s="100"/>
      <c r="H7" s="101"/>
      <c r="I7" s="1"/>
      <c r="J7" s="1">
        <f>IFERROR(VLOOKUP(A7,Saisie!L:N,3,FALSE),"")</f>
        <v>1</v>
      </c>
      <c r="K7" s="1"/>
      <c r="L7" s="1">
        <f t="shared" si="1"/>
        <v>1</v>
      </c>
      <c r="M7" s="1">
        <f t="shared" si="2"/>
        <v>1</v>
      </c>
      <c r="N7" s="1">
        <f t="shared" si="7"/>
        <v>0</v>
      </c>
      <c r="O7" s="2">
        <f t="shared" si="3"/>
        <v>0</v>
      </c>
      <c r="P7" s="4">
        <f t="shared" si="4"/>
        <v>1</v>
      </c>
      <c r="Q7" s="82">
        <f t="shared" si="0"/>
        <v>0</v>
      </c>
      <c r="R7" s="82">
        <f t="shared" si="5"/>
        <v>0</v>
      </c>
      <c r="S7" s="15"/>
      <c r="T7" s="15"/>
    </row>
    <row r="8" spans="1:25" ht="29.1" customHeight="1" x14ac:dyDescent="0.25">
      <c r="A8" s="32">
        <f t="shared" si="6"/>
        <v>5</v>
      </c>
      <c r="B8" s="87" t="s">
        <v>367</v>
      </c>
      <c r="C8" s="29"/>
      <c r="D8" s="1"/>
      <c r="E8" s="1"/>
      <c r="F8" s="1">
        <f>IFERROR(VLOOKUP(A8,Saisie!L:N,2,FALSE),"")</f>
        <v>1</v>
      </c>
      <c r="G8" s="100"/>
      <c r="H8" s="101"/>
      <c r="I8" s="1"/>
      <c r="J8" s="1">
        <f>IFERROR(VLOOKUP(A8,Saisie!L:N,3,FALSE),"")</f>
        <v>1</v>
      </c>
      <c r="K8" s="1"/>
      <c r="L8" s="1">
        <f t="shared" si="1"/>
        <v>1</v>
      </c>
      <c r="M8" s="1">
        <f t="shared" si="2"/>
        <v>1</v>
      </c>
      <c r="N8" s="1">
        <f t="shared" si="7"/>
        <v>0</v>
      </c>
      <c r="O8" s="2">
        <f t="shared" si="3"/>
        <v>0</v>
      </c>
      <c r="P8" s="4">
        <f t="shared" si="4"/>
        <v>1</v>
      </c>
      <c r="Q8" s="82">
        <f t="shared" si="0"/>
        <v>0</v>
      </c>
      <c r="R8" s="82">
        <f t="shared" si="5"/>
        <v>0</v>
      </c>
      <c r="V8" s="18"/>
    </row>
    <row r="9" spans="1:25" ht="29.1" customHeight="1" x14ac:dyDescent="0.25">
      <c r="A9" s="32">
        <f t="shared" si="6"/>
        <v>6</v>
      </c>
      <c r="B9" s="87" t="s">
        <v>358</v>
      </c>
      <c r="C9" s="30"/>
      <c r="D9" s="1"/>
      <c r="E9" s="1"/>
      <c r="F9" s="1">
        <f>IFERROR(VLOOKUP(A9,Saisie!L:N,2,FALSE),"")</f>
        <v>1</v>
      </c>
      <c r="G9" s="100"/>
      <c r="H9" s="101"/>
      <c r="I9" s="1"/>
      <c r="J9" s="1">
        <f>IFERROR(VLOOKUP(A9,Saisie!L:N,3,FALSE),"")</f>
        <v>1</v>
      </c>
      <c r="K9" s="1"/>
      <c r="L9" s="1">
        <f t="shared" si="1"/>
        <v>1</v>
      </c>
      <c r="M9" s="1">
        <f t="shared" si="2"/>
        <v>1</v>
      </c>
      <c r="N9" s="1">
        <f t="shared" si="7"/>
        <v>0</v>
      </c>
      <c r="O9" s="2">
        <f t="shared" si="3"/>
        <v>0</v>
      </c>
      <c r="P9" s="4">
        <f t="shared" si="4"/>
        <v>1</v>
      </c>
      <c r="Q9" s="82">
        <f t="shared" si="0"/>
        <v>0</v>
      </c>
      <c r="R9" s="82">
        <f t="shared" si="5"/>
        <v>0</v>
      </c>
    </row>
    <row r="10" spans="1:25" ht="29.1" customHeight="1" x14ac:dyDescent="0.25">
      <c r="A10" s="32">
        <f t="shared" si="6"/>
        <v>7</v>
      </c>
      <c r="B10" s="87" t="s">
        <v>336</v>
      </c>
      <c r="C10" s="30"/>
      <c r="D10" s="1"/>
      <c r="E10" s="1"/>
      <c r="F10" s="1">
        <f>IFERROR(VLOOKUP(A10,Saisie!L:N,2,FALSE),"")</f>
        <v>1</v>
      </c>
      <c r="G10" s="100"/>
      <c r="H10" s="101"/>
      <c r="I10" s="1"/>
      <c r="J10" s="1">
        <f>IFERROR(VLOOKUP(A10,Saisie!L:N,3,FALSE),"")</f>
        <v>1</v>
      </c>
      <c r="K10" s="1"/>
      <c r="L10" s="1">
        <f t="shared" si="1"/>
        <v>1</v>
      </c>
      <c r="M10" s="1">
        <f t="shared" si="2"/>
        <v>1</v>
      </c>
      <c r="N10" s="1">
        <f t="shared" si="7"/>
        <v>0</v>
      </c>
      <c r="O10" s="2">
        <f t="shared" si="3"/>
        <v>0</v>
      </c>
      <c r="P10" s="4">
        <f t="shared" si="4"/>
        <v>1</v>
      </c>
      <c r="Q10" s="82">
        <f t="shared" si="0"/>
        <v>0</v>
      </c>
      <c r="R10" s="82">
        <f t="shared" si="5"/>
        <v>0</v>
      </c>
    </row>
    <row r="11" spans="1:25" ht="29.1" customHeight="1" x14ac:dyDescent="0.25">
      <c r="A11" s="32">
        <f t="shared" ref="A11:A40" si="8">IF(B11="JOKER 1",97,IF(B11="JOKER 2",98,IF(B11="JOKER 3",99,A10+1)))</f>
        <v>8</v>
      </c>
      <c r="B11" s="87" t="s">
        <v>324</v>
      </c>
      <c r="C11" s="29"/>
      <c r="D11" s="1"/>
      <c r="E11" s="1"/>
      <c r="F11" s="1">
        <f>IFERROR(VLOOKUP(A11,Saisie!L:N,2,FALSE),"")</f>
        <v>1</v>
      </c>
      <c r="G11" s="100"/>
      <c r="H11" s="101"/>
      <c r="I11" s="1"/>
      <c r="J11" s="1">
        <f>IFERROR(VLOOKUP(A11,Saisie!L:N,3,FALSE),"")</f>
        <v>1</v>
      </c>
      <c r="K11" s="1"/>
      <c r="L11" s="1">
        <f t="shared" si="1"/>
        <v>1</v>
      </c>
      <c r="M11" s="1">
        <f t="shared" si="2"/>
        <v>1</v>
      </c>
      <c r="N11" s="1">
        <f t="shared" si="7"/>
        <v>0</v>
      </c>
      <c r="O11" s="2">
        <f t="shared" si="3"/>
        <v>0</v>
      </c>
      <c r="P11" s="4">
        <f t="shared" si="4"/>
        <v>1</v>
      </c>
      <c r="Q11" s="82">
        <f t="shared" si="0"/>
        <v>0</v>
      </c>
      <c r="R11" s="82">
        <f t="shared" si="5"/>
        <v>0</v>
      </c>
    </row>
    <row r="12" spans="1:25" s="18" customFormat="1" ht="29.1" customHeight="1" x14ac:dyDescent="0.25">
      <c r="A12" s="32">
        <f t="shared" si="8"/>
        <v>9</v>
      </c>
      <c r="B12" s="88" t="s">
        <v>346</v>
      </c>
      <c r="C12" s="27"/>
      <c r="D12" s="1"/>
      <c r="E12" s="1"/>
      <c r="F12" s="1">
        <f>IFERROR(VLOOKUP(A12,Saisie!L:N,2,FALSE),"")</f>
        <v>1</v>
      </c>
      <c r="G12" s="100"/>
      <c r="H12" s="101"/>
      <c r="I12" s="1"/>
      <c r="J12" s="1">
        <f>IFERROR(VLOOKUP(A12,Saisie!L:N,3,FALSE),"")</f>
        <v>1</v>
      </c>
      <c r="K12" s="1"/>
      <c r="L12" s="1">
        <f t="shared" si="1"/>
        <v>1</v>
      </c>
      <c r="M12" s="1">
        <f t="shared" si="2"/>
        <v>1</v>
      </c>
      <c r="N12" s="1">
        <f t="shared" si="7"/>
        <v>0</v>
      </c>
      <c r="O12" s="2">
        <f t="shared" si="3"/>
        <v>0</v>
      </c>
      <c r="P12" s="4">
        <f t="shared" si="4"/>
        <v>1</v>
      </c>
      <c r="Q12" s="82">
        <f t="shared" si="0"/>
        <v>0</v>
      </c>
      <c r="R12" s="82">
        <f t="shared" si="5"/>
        <v>0</v>
      </c>
      <c r="S12" s="15"/>
      <c r="T12" s="15"/>
    </row>
    <row r="13" spans="1:25" s="18" customFormat="1" ht="29.1" customHeight="1" x14ac:dyDescent="0.25">
      <c r="A13" s="32">
        <f t="shared" si="8"/>
        <v>10</v>
      </c>
      <c r="B13" s="87" t="s">
        <v>326</v>
      </c>
      <c r="C13" s="27"/>
      <c r="D13" s="1"/>
      <c r="E13" s="1"/>
      <c r="F13" s="1">
        <f>IFERROR(VLOOKUP(A13,Saisie!L:N,2,FALSE),"")</f>
        <v>1</v>
      </c>
      <c r="G13" s="100"/>
      <c r="H13" s="101"/>
      <c r="I13" s="1"/>
      <c r="J13" s="1">
        <f>IFERROR(VLOOKUP(A13,Saisie!L:N,3,FALSE),"")</f>
        <v>1</v>
      </c>
      <c r="K13" s="1"/>
      <c r="L13" s="1">
        <f t="shared" si="1"/>
        <v>1</v>
      </c>
      <c r="M13" s="1">
        <f t="shared" si="2"/>
        <v>1</v>
      </c>
      <c r="N13" s="1">
        <f t="shared" si="7"/>
        <v>0</v>
      </c>
      <c r="O13" s="2">
        <f t="shared" si="3"/>
        <v>0</v>
      </c>
      <c r="P13" s="4">
        <f t="shared" si="4"/>
        <v>1</v>
      </c>
      <c r="Q13" s="82">
        <f t="shared" si="0"/>
        <v>0</v>
      </c>
      <c r="R13" s="82">
        <f t="shared" si="5"/>
        <v>0</v>
      </c>
      <c r="S13" s="15"/>
      <c r="T13" s="15"/>
    </row>
    <row r="14" spans="1:25" s="18" customFormat="1" ht="29.1" customHeight="1" x14ac:dyDescent="0.25">
      <c r="A14" s="32">
        <f t="shared" si="8"/>
        <v>11</v>
      </c>
      <c r="B14" s="87" t="s">
        <v>348</v>
      </c>
      <c r="C14" s="27"/>
      <c r="D14" s="1"/>
      <c r="E14" s="1"/>
      <c r="F14" s="1">
        <f>IFERROR(VLOOKUP(A14,Saisie!L:N,2,FALSE),"")</f>
        <v>1</v>
      </c>
      <c r="G14" s="100"/>
      <c r="H14" s="101"/>
      <c r="I14" s="1"/>
      <c r="J14" s="1">
        <f>IFERROR(VLOOKUP(A14,Saisie!L:N,3,FALSE),"")</f>
        <v>1</v>
      </c>
      <c r="K14" s="1"/>
      <c r="L14" s="1">
        <f t="shared" si="1"/>
        <v>1</v>
      </c>
      <c r="M14" s="1">
        <f t="shared" si="2"/>
        <v>1</v>
      </c>
      <c r="N14" s="1">
        <f t="shared" si="7"/>
        <v>0</v>
      </c>
      <c r="O14" s="2">
        <f t="shared" si="3"/>
        <v>0</v>
      </c>
      <c r="P14" s="4">
        <f t="shared" si="4"/>
        <v>1</v>
      </c>
      <c r="Q14" s="82">
        <f>IF(B14="","",100*O14)</f>
        <v>0</v>
      </c>
      <c r="R14" s="82">
        <f t="shared" si="5"/>
        <v>0</v>
      </c>
      <c r="S14" s="15"/>
      <c r="T14" s="15"/>
    </row>
    <row r="15" spans="1:25" s="18" customFormat="1" ht="29.1" customHeight="1" x14ac:dyDescent="0.25">
      <c r="A15" s="32">
        <f t="shared" si="8"/>
        <v>12</v>
      </c>
      <c r="B15" s="87" t="s">
        <v>340</v>
      </c>
      <c r="C15" s="27"/>
      <c r="D15" s="1"/>
      <c r="E15" s="1"/>
      <c r="F15" s="1">
        <f>IFERROR(VLOOKUP(A15,Saisie!L:N,2,FALSE),"")</f>
        <v>1</v>
      </c>
      <c r="G15" s="100"/>
      <c r="H15" s="101"/>
      <c r="I15" s="1"/>
      <c r="J15" s="1">
        <f>IFERROR(VLOOKUP(A15,Saisie!L:N,3,FALSE),"")</f>
        <v>1</v>
      </c>
      <c r="K15" s="1"/>
      <c r="L15" s="1">
        <f t="shared" si="1"/>
        <v>1</v>
      </c>
      <c r="M15" s="1">
        <f t="shared" si="2"/>
        <v>1</v>
      </c>
      <c r="N15" s="1">
        <f t="shared" si="7"/>
        <v>0</v>
      </c>
      <c r="O15" s="2">
        <f t="shared" si="3"/>
        <v>0</v>
      </c>
      <c r="P15" s="4">
        <f t="shared" si="4"/>
        <v>1</v>
      </c>
      <c r="Q15" s="82">
        <f t="shared" si="0"/>
        <v>0</v>
      </c>
      <c r="R15" s="82">
        <f t="shared" si="5"/>
        <v>0</v>
      </c>
      <c r="S15" s="15"/>
      <c r="T15" s="15"/>
    </row>
    <row r="16" spans="1:25" s="18" customFormat="1" ht="29.1" customHeight="1" x14ac:dyDescent="0.25">
      <c r="A16" s="32">
        <f t="shared" si="8"/>
        <v>13</v>
      </c>
      <c r="B16" s="88" t="s">
        <v>304</v>
      </c>
      <c r="C16" s="27"/>
      <c r="D16" s="1"/>
      <c r="E16" s="1"/>
      <c r="F16" s="1">
        <f>IFERROR(VLOOKUP(A16,Saisie!L:N,2,FALSE),"")</f>
        <v>1</v>
      </c>
      <c r="G16" s="100"/>
      <c r="H16" s="101"/>
      <c r="I16" s="1"/>
      <c r="J16" s="1">
        <f>IFERROR(VLOOKUP(A16,Saisie!L:N,3,FALSE),"")</f>
        <v>1</v>
      </c>
      <c r="K16" s="1"/>
      <c r="L16" s="1">
        <f t="shared" si="1"/>
        <v>1</v>
      </c>
      <c r="M16" s="1">
        <f t="shared" si="2"/>
        <v>1</v>
      </c>
      <c r="N16" s="1">
        <f t="shared" si="7"/>
        <v>0</v>
      </c>
      <c r="O16" s="2">
        <f t="shared" si="3"/>
        <v>0</v>
      </c>
      <c r="P16" s="4">
        <f t="shared" si="4"/>
        <v>1</v>
      </c>
      <c r="Q16" s="82">
        <f t="shared" si="0"/>
        <v>0</v>
      </c>
      <c r="R16" s="82">
        <f t="shared" si="5"/>
        <v>0</v>
      </c>
      <c r="S16" s="15"/>
      <c r="T16" s="15"/>
    </row>
    <row r="17" spans="1:20" s="18" customFormat="1" ht="29.1" customHeight="1" x14ac:dyDescent="0.25">
      <c r="A17" s="32">
        <f t="shared" si="8"/>
        <v>14</v>
      </c>
      <c r="B17" s="87" t="s">
        <v>314</v>
      </c>
      <c r="C17" s="27"/>
      <c r="D17" s="1"/>
      <c r="E17" s="1"/>
      <c r="F17" s="1">
        <f>IFERROR(VLOOKUP(A17,Saisie!L:N,2,FALSE),"")</f>
        <v>1</v>
      </c>
      <c r="G17" s="100"/>
      <c r="H17" s="101"/>
      <c r="I17" s="1"/>
      <c r="J17" s="1">
        <f>IFERROR(VLOOKUP(A17,Saisie!L:N,3,FALSE),"")</f>
        <v>1</v>
      </c>
      <c r="K17" s="1"/>
      <c r="L17" s="1">
        <f t="shared" si="1"/>
        <v>1</v>
      </c>
      <c r="M17" s="1">
        <f t="shared" si="2"/>
        <v>1</v>
      </c>
      <c r="N17" s="1">
        <f t="shared" si="7"/>
        <v>0</v>
      </c>
      <c r="O17" s="2">
        <f t="shared" si="3"/>
        <v>0</v>
      </c>
      <c r="P17" s="4">
        <f t="shared" si="4"/>
        <v>1</v>
      </c>
      <c r="Q17" s="82">
        <f t="shared" si="0"/>
        <v>0</v>
      </c>
      <c r="R17" s="82">
        <f t="shared" si="5"/>
        <v>0</v>
      </c>
      <c r="S17" s="15"/>
      <c r="T17" s="15"/>
    </row>
    <row r="18" spans="1:20" s="18" customFormat="1" ht="29.1" customHeight="1" x14ac:dyDescent="0.25">
      <c r="A18" s="32">
        <f t="shared" si="8"/>
        <v>15</v>
      </c>
      <c r="B18" s="87" t="s">
        <v>322</v>
      </c>
      <c r="C18" s="30"/>
      <c r="D18" s="1"/>
      <c r="E18" s="1"/>
      <c r="F18" s="1">
        <f>IFERROR(VLOOKUP(A18,Saisie!L:N,2,FALSE),"")</f>
        <v>1</v>
      </c>
      <c r="G18" s="100"/>
      <c r="H18" s="101"/>
      <c r="I18" s="1"/>
      <c r="J18" s="1">
        <f>IFERROR(VLOOKUP(A18,Saisie!L:N,3,FALSE),"")</f>
        <v>1</v>
      </c>
      <c r="K18" s="1"/>
      <c r="L18" s="1">
        <f t="shared" si="1"/>
        <v>1</v>
      </c>
      <c r="M18" s="1">
        <f t="shared" si="2"/>
        <v>1</v>
      </c>
      <c r="N18" s="1">
        <f t="shared" si="7"/>
        <v>0</v>
      </c>
      <c r="O18" s="2">
        <f t="shared" si="3"/>
        <v>0</v>
      </c>
      <c r="P18" s="4">
        <f t="shared" si="4"/>
        <v>1</v>
      </c>
      <c r="Q18" s="82">
        <f t="shared" si="0"/>
        <v>0</v>
      </c>
      <c r="R18" s="82">
        <f t="shared" si="5"/>
        <v>0</v>
      </c>
      <c r="S18" s="15"/>
      <c r="T18" s="15"/>
    </row>
    <row r="19" spans="1:20" s="18" customFormat="1" ht="29.1" customHeight="1" x14ac:dyDescent="0.25">
      <c r="A19" s="32">
        <f t="shared" si="8"/>
        <v>16</v>
      </c>
      <c r="B19" s="87" t="s">
        <v>379</v>
      </c>
      <c r="C19" s="30"/>
      <c r="D19" s="1"/>
      <c r="E19" s="1"/>
      <c r="F19" s="1">
        <f>IFERROR(VLOOKUP(A19,Saisie!L:N,2,FALSE),"")</f>
        <v>1</v>
      </c>
      <c r="G19" s="100"/>
      <c r="H19" s="101"/>
      <c r="I19" s="1"/>
      <c r="J19" s="1">
        <f>IFERROR(VLOOKUP(A19,Saisie!L:N,3,FALSE),"")</f>
        <v>1</v>
      </c>
      <c r="K19" s="1"/>
      <c r="L19" s="1">
        <f t="shared" si="1"/>
        <v>1</v>
      </c>
      <c r="M19" s="1">
        <f t="shared" si="2"/>
        <v>1</v>
      </c>
      <c r="N19" s="1">
        <f t="shared" si="7"/>
        <v>0</v>
      </c>
      <c r="O19" s="2">
        <f t="shared" si="3"/>
        <v>0</v>
      </c>
      <c r="P19" s="4">
        <f t="shared" si="4"/>
        <v>1</v>
      </c>
      <c r="Q19" s="82">
        <f t="shared" si="0"/>
        <v>0</v>
      </c>
      <c r="R19" s="82">
        <f t="shared" si="5"/>
        <v>0</v>
      </c>
      <c r="S19" s="15"/>
      <c r="T19" s="15"/>
    </row>
    <row r="20" spans="1:20" ht="29.1" customHeight="1" x14ac:dyDescent="0.25">
      <c r="A20" s="32">
        <f t="shared" si="8"/>
        <v>17</v>
      </c>
      <c r="B20" s="87"/>
      <c r="C20" s="27"/>
      <c r="D20" s="1"/>
      <c r="E20" s="1"/>
      <c r="F20" s="1" t="str">
        <f>IFERROR(VLOOKUP(A20,Saisie!L:N,2,FALSE),"")</f>
        <v/>
      </c>
      <c r="G20" s="100"/>
      <c r="H20" s="101"/>
      <c r="I20" s="1"/>
      <c r="J20" s="1" t="str">
        <f>IFERROR(VLOOKUP(A20,Saisie!L:N,3,FALSE),"")</f>
        <v/>
      </c>
      <c r="K20" s="1"/>
      <c r="L20" s="1" t="str">
        <f t="shared" si="1"/>
        <v/>
      </c>
      <c r="M20" s="1" t="str">
        <f t="shared" si="2"/>
        <v/>
      </c>
      <c r="N20" s="1" t="str">
        <f t="shared" si="7"/>
        <v/>
      </c>
      <c r="O20" s="2" t="str">
        <f t="shared" si="3"/>
        <v/>
      </c>
      <c r="P20" s="4" t="str">
        <f t="shared" si="4"/>
        <v/>
      </c>
      <c r="Q20" s="82" t="str">
        <f t="shared" si="0"/>
        <v/>
      </c>
      <c r="R20" s="82" t="str">
        <f t="shared" si="5"/>
        <v/>
      </c>
    </row>
    <row r="21" spans="1:20" s="18" customFormat="1" ht="29.1" customHeight="1" x14ac:dyDescent="0.25">
      <c r="A21" s="32">
        <f t="shared" si="8"/>
        <v>18</v>
      </c>
      <c r="B21" s="88"/>
      <c r="C21" s="29"/>
      <c r="D21" s="1"/>
      <c r="E21" s="1"/>
      <c r="F21" s="1" t="str">
        <f>IFERROR(VLOOKUP(A21,Saisie!L:N,2,FALSE),"")</f>
        <v/>
      </c>
      <c r="G21" s="100"/>
      <c r="H21" s="101"/>
      <c r="I21" s="1"/>
      <c r="J21" s="1" t="str">
        <f>IFERROR(VLOOKUP(A21,Saisie!L:N,3,FALSE),"")</f>
        <v/>
      </c>
      <c r="K21" s="1"/>
      <c r="L21" s="1" t="str">
        <f t="shared" si="1"/>
        <v/>
      </c>
      <c r="M21" s="1" t="str">
        <f t="shared" si="2"/>
        <v/>
      </c>
      <c r="N21" s="1" t="str">
        <f t="shared" si="7"/>
        <v/>
      </c>
      <c r="O21" s="2" t="str">
        <f t="shared" si="3"/>
        <v/>
      </c>
      <c r="P21" s="4" t="str">
        <f t="shared" si="4"/>
        <v/>
      </c>
      <c r="Q21" s="82" t="str">
        <f t="shared" si="0"/>
        <v/>
      </c>
      <c r="R21" s="82" t="str">
        <f t="shared" si="5"/>
        <v/>
      </c>
      <c r="S21" s="15"/>
      <c r="T21" s="15"/>
    </row>
    <row r="22" spans="1:20" s="18" customFormat="1" ht="29.1" customHeight="1" x14ac:dyDescent="0.25">
      <c r="A22" s="32">
        <f t="shared" si="8"/>
        <v>19</v>
      </c>
      <c r="B22" s="88"/>
      <c r="C22" s="27"/>
      <c r="D22" s="1"/>
      <c r="E22" s="1"/>
      <c r="F22" s="1" t="str">
        <f>IFERROR(VLOOKUP(A22,Saisie!L:N,2,FALSE),"")</f>
        <v/>
      </c>
      <c r="G22" s="100"/>
      <c r="H22" s="101"/>
      <c r="I22" s="1"/>
      <c r="J22" s="1" t="str">
        <f>IFERROR(VLOOKUP(A22,Saisie!L:N,3,FALSE),"")</f>
        <v/>
      </c>
      <c r="K22" s="1"/>
      <c r="L22" s="1" t="str">
        <f t="shared" si="1"/>
        <v/>
      </c>
      <c r="M22" s="1" t="str">
        <f t="shared" si="2"/>
        <v/>
      </c>
      <c r="N22" s="1" t="str">
        <f t="shared" si="7"/>
        <v/>
      </c>
      <c r="O22" s="2" t="str">
        <f t="shared" si="3"/>
        <v/>
      </c>
      <c r="P22" s="4" t="str">
        <f t="shared" si="4"/>
        <v/>
      </c>
      <c r="Q22" s="82" t="str">
        <f t="shared" si="0"/>
        <v/>
      </c>
      <c r="R22" s="82" t="str">
        <f t="shared" si="5"/>
        <v/>
      </c>
      <c r="S22" s="15"/>
      <c r="T22" s="15"/>
    </row>
    <row r="23" spans="1:20" s="18" customFormat="1" ht="29.1" customHeight="1" x14ac:dyDescent="0.25">
      <c r="A23" s="32">
        <f t="shared" si="8"/>
        <v>20</v>
      </c>
      <c r="B23" s="87"/>
      <c r="C23" s="30"/>
      <c r="D23" s="1"/>
      <c r="E23" s="1"/>
      <c r="F23" s="1" t="str">
        <f>IFERROR(VLOOKUP(A23,Saisie!L:N,2,FALSE),"")</f>
        <v/>
      </c>
      <c r="G23" s="100"/>
      <c r="H23" s="101"/>
      <c r="I23" s="1"/>
      <c r="J23" s="1" t="str">
        <f>IFERROR(VLOOKUP(A23,Saisie!L:N,3,FALSE),"")</f>
        <v/>
      </c>
      <c r="K23" s="1"/>
      <c r="L23" s="1" t="str">
        <f t="shared" si="1"/>
        <v/>
      </c>
      <c r="M23" s="1" t="str">
        <f t="shared" si="2"/>
        <v/>
      </c>
      <c r="N23" s="1" t="str">
        <f t="shared" si="7"/>
        <v/>
      </c>
      <c r="O23" s="2" t="str">
        <f t="shared" si="3"/>
        <v/>
      </c>
      <c r="P23" s="4" t="str">
        <f t="shared" si="4"/>
        <v/>
      </c>
      <c r="Q23" s="82" t="str">
        <f t="shared" si="0"/>
        <v/>
      </c>
      <c r="R23" s="82" t="str">
        <f t="shared" si="5"/>
        <v/>
      </c>
      <c r="S23" s="15"/>
      <c r="T23" s="15"/>
    </row>
    <row r="24" spans="1:20" s="18" customFormat="1" ht="29.1" customHeight="1" x14ac:dyDescent="0.25">
      <c r="A24" s="32">
        <f t="shared" si="8"/>
        <v>21</v>
      </c>
      <c r="B24" s="87"/>
      <c r="C24" s="27"/>
      <c r="D24" s="1"/>
      <c r="E24" s="1"/>
      <c r="F24" s="1" t="str">
        <f>IFERROR(VLOOKUP(A24,Saisie!L:N,2,FALSE),"")</f>
        <v/>
      </c>
      <c r="G24" s="100"/>
      <c r="H24" s="101"/>
      <c r="I24" s="1"/>
      <c r="J24" s="1" t="str">
        <f>IFERROR(VLOOKUP(A24,Saisie!L:N,3,FALSE),"")</f>
        <v/>
      </c>
      <c r="K24" s="1"/>
      <c r="L24" s="1" t="str">
        <f t="shared" si="1"/>
        <v/>
      </c>
      <c r="M24" s="1" t="str">
        <f t="shared" si="2"/>
        <v/>
      </c>
      <c r="N24" s="1" t="str">
        <f t="shared" si="7"/>
        <v/>
      </c>
      <c r="O24" s="2" t="str">
        <f t="shared" si="3"/>
        <v/>
      </c>
      <c r="P24" s="4" t="str">
        <f t="shared" si="4"/>
        <v/>
      </c>
      <c r="Q24" s="82" t="str">
        <f t="shared" si="0"/>
        <v/>
      </c>
      <c r="R24" s="82" t="str">
        <f t="shared" si="5"/>
        <v/>
      </c>
      <c r="S24" s="15"/>
      <c r="T24" s="15"/>
    </row>
    <row r="25" spans="1:20" s="18" customFormat="1" ht="29.1" customHeight="1" x14ac:dyDescent="0.25">
      <c r="A25" s="32">
        <f t="shared" si="8"/>
        <v>22</v>
      </c>
      <c r="B25" s="87"/>
      <c r="C25" s="30"/>
      <c r="D25" s="1"/>
      <c r="E25" s="1"/>
      <c r="F25" s="1" t="str">
        <f>IFERROR(VLOOKUP(A25,Saisie!L:N,2,FALSE),"")</f>
        <v/>
      </c>
      <c r="G25" s="100"/>
      <c r="H25" s="101"/>
      <c r="I25" s="1"/>
      <c r="J25" s="1" t="str">
        <f>IFERROR(VLOOKUP(A25,Saisie!L:N,3,FALSE),"")</f>
        <v/>
      </c>
      <c r="K25" s="1"/>
      <c r="L25" s="1" t="str">
        <f t="shared" si="1"/>
        <v/>
      </c>
      <c r="M25" s="1" t="str">
        <f t="shared" si="2"/>
        <v/>
      </c>
      <c r="N25" s="1" t="str">
        <f t="shared" si="7"/>
        <v/>
      </c>
      <c r="O25" s="2" t="str">
        <f t="shared" si="3"/>
        <v/>
      </c>
      <c r="P25" s="4" t="str">
        <f t="shared" si="4"/>
        <v/>
      </c>
      <c r="Q25" s="82" t="str">
        <f t="shared" si="0"/>
        <v/>
      </c>
      <c r="R25" s="82" t="str">
        <f t="shared" si="5"/>
        <v/>
      </c>
      <c r="S25" s="15"/>
      <c r="T25" s="15"/>
    </row>
    <row r="26" spans="1:20" s="18" customFormat="1" ht="29.1" customHeight="1" x14ac:dyDescent="0.25">
      <c r="A26" s="32">
        <f t="shared" si="8"/>
        <v>23</v>
      </c>
      <c r="B26" s="87"/>
      <c r="C26" s="27"/>
      <c r="D26" s="1"/>
      <c r="E26" s="1"/>
      <c r="F26" s="1" t="str">
        <f>IFERROR(VLOOKUP(A26,Saisie!L:N,2,FALSE),"")</f>
        <v/>
      </c>
      <c r="G26" s="100"/>
      <c r="H26" s="101"/>
      <c r="I26" s="1"/>
      <c r="J26" s="1" t="str">
        <f>IFERROR(VLOOKUP(A26,Saisie!L:N,3,FALSE),"")</f>
        <v/>
      </c>
      <c r="K26" s="1"/>
      <c r="L26" s="1" t="str">
        <f t="shared" si="1"/>
        <v/>
      </c>
      <c r="M26" s="1" t="str">
        <f t="shared" si="2"/>
        <v/>
      </c>
      <c r="N26" s="1" t="str">
        <f t="shared" si="7"/>
        <v/>
      </c>
      <c r="O26" s="2" t="str">
        <f t="shared" si="3"/>
        <v/>
      </c>
      <c r="P26" s="4" t="str">
        <f t="shared" si="4"/>
        <v/>
      </c>
      <c r="Q26" s="82" t="str">
        <f t="shared" si="0"/>
        <v/>
      </c>
      <c r="R26" s="82" t="str">
        <f t="shared" si="5"/>
        <v/>
      </c>
      <c r="S26" s="15"/>
      <c r="T26" s="15"/>
    </row>
    <row r="27" spans="1:20" ht="29.1" customHeight="1" x14ac:dyDescent="0.25">
      <c r="A27" s="32">
        <f t="shared" si="8"/>
        <v>24</v>
      </c>
      <c r="B27" s="87"/>
      <c r="C27" s="29"/>
      <c r="D27" s="1"/>
      <c r="E27" s="1"/>
      <c r="F27" s="1" t="str">
        <f>IFERROR(VLOOKUP(A27,Saisie!L:N,2,FALSE),"")</f>
        <v/>
      </c>
      <c r="G27" s="100"/>
      <c r="H27" s="101"/>
      <c r="I27" s="1"/>
      <c r="J27" s="1" t="str">
        <f>IFERROR(VLOOKUP(A27,Saisie!L:N,3,FALSE),"")</f>
        <v/>
      </c>
      <c r="K27" s="1"/>
      <c r="L27" s="1" t="str">
        <f t="shared" si="1"/>
        <v/>
      </c>
      <c r="M27" s="1" t="str">
        <f t="shared" si="2"/>
        <v/>
      </c>
      <c r="N27" s="1" t="str">
        <f t="shared" si="7"/>
        <v/>
      </c>
      <c r="O27" s="2" t="str">
        <f t="shared" si="3"/>
        <v/>
      </c>
      <c r="P27" s="4" t="str">
        <f t="shared" si="4"/>
        <v/>
      </c>
      <c r="Q27" s="82" t="str">
        <f t="shared" si="0"/>
        <v/>
      </c>
      <c r="R27" s="82" t="str">
        <f t="shared" si="5"/>
        <v/>
      </c>
    </row>
    <row r="28" spans="1:20" s="18" customFormat="1" ht="29.1" customHeight="1" x14ac:dyDescent="0.25">
      <c r="A28" s="32">
        <f t="shared" si="8"/>
        <v>25</v>
      </c>
      <c r="B28" s="87"/>
      <c r="C28" s="27"/>
      <c r="D28" s="1"/>
      <c r="E28" s="1"/>
      <c r="F28" s="1" t="str">
        <f>IFERROR(VLOOKUP(A28,Saisie!L:N,2,FALSE),"")</f>
        <v/>
      </c>
      <c r="G28" s="100"/>
      <c r="H28" s="101"/>
      <c r="I28" s="1"/>
      <c r="J28" s="1" t="str">
        <f>IFERROR(VLOOKUP(A28,Saisie!L:N,3,FALSE),"")</f>
        <v/>
      </c>
      <c r="K28" s="1"/>
      <c r="L28" s="1" t="str">
        <f t="shared" si="1"/>
        <v/>
      </c>
      <c r="M28" s="1" t="str">
        <f t="shared" si="2"/>
        <v/>
      </c>
      <c r="N28" s="1" t="str">
        <f t="shared" si="7"/>
        <v/>
      </c>
      <c r="O28" s="2" t="str">
        <f t="shared" si="3"/>
        <v/>
      </c>
      <c r="P28" s="4" t="str">
        <f t="shared" si="4"/>
        <v/>
      </c>
      <c r="Q28" s="82" t="str">
        <f t="shared" si="0"/>
        <v/>
      </c>
      <c r="R28" s="82" t="str">
        <f t="shared" si="5"/>
        <v/>
      </c>
      <c r="S28" s="15"/>
      <c r="T28" s="15"/>
    </row>
    <row r="29" spans="1:20" ht="29.1" customHeight="1" x14ac:dyDescent="0.25">
      <c r="A29" s="32">
        <f t="shared" si="8"/>
        <v>26</v>
      </c>
      <c r="B29" s="87"/>
      <c r="C29" s="30"/>
      <c r="D29" s="1"/>
      <c r="E29" s="1"/>
      <c r="F29" s="1" t="str">
        <f>IFERROR(VLOOKUP(A29,Saisie!L:N,2,FALSE),"")</f>
        <v/>
      </c>
      <c r="G29" s="100"/>
      <c r="H29" s="101"/>
      <c r="I29" s="1"/>
      <c r="J29" s="1" t="str">
        <f>IFERROR(VLOOKUP(A29,Saisie!L:N,3,FALSE),"")</f>
        <v/>
      </c>
      <c r="K29" s="1"/>
      <c r="L29" s="1" t="str">
        <f t="shared" si="1"/>
        <v/>
      </c>
      <c r="M29" s="1" t="str">
        <f t="shared" si="2"/>
        <v/>
      </c>
      <c r="N29" s="1" t="str">
        <f t="shared" si="7"/>
        <v/>
      </c>
      <c r="O29" s="2" t="str">
        <f t="shared" si="3"/>
        <v/>
      </c>
      <c r="P29" s="4" t="str">
        <f t="shared" si="4"/>
        <v/>
      </c>
      <c r="Q29" s="82" t="str">
        <f t="shared" si="0"/>
        <v/>
      </c>
      <c r="R29" s="82" t="str">
        <f t="shared" si="5"/>
        <v/>
      </c>
    </row>
    <row r="30" spans="1:20" s="19" customFormat="1" ht="29.1" customHeight="1" x14ac:dyDescent="0.25">
      <c r="A30" s="32">
        <f t="shared" si="8"/>
        <v>27</v>
      </c>
      <c r="B30" s="87"/>
      <c r="C30" s="27"/>
      <c r="D30" s="1"/>
      <c r="E30" s="1"/>
      <c r="F30" s="1" t="str">
        <f>IFERROR(VLOOKUP(A30,Saisie!L:N,2,FALSE),"")</f>
        <v/>
      </c>
      <c r="G30" s="100"/>
      <c r="H30" s="101"/>
      <c r="I30" s="1"/>
      <c r="J30" s="1" t="str">
        <f>IFERROR(VLOOKUP(A30,Saisie!L:N,3,FALSE),"")</f>
        <v/>
      </c>
      <c r="K30" s="1"/>
      <c r="L30" s="1" t="str">
        <f t="shared" si="1"/>
        <v/>
      </c>
      <c r="M30" s="1" t="str">
        <f t="shared" si="2"/>
        <v/>
      </c>
      <c r="N30" s="1" t="str">
        <f t="shared" si="7"/>
        <v/>
      </c>
      <c r="O30" s="2" t="str">
        <f t="shared" si="3"/>
        <v/>
      </c>
      <c r="P30" s="4" t="str">
        <f t="shared" si="4"/>
        <v/>
      </c>
      <c r="Q30" s="82" t="str">
        <f t="shared" si="0"/>
        <v/>
      </c>
      <c r="R30" s="82" t="str">
        <f t="shared" si="5"/>
        <v/>
      </c>
      <c r="S30" s="15"/>
      <c r="T30" s="15"/>
    </row>
    <row r="31" spans="1:20" s="18" customFormat="1" ht="29.1" customHeight="1" x14ac:dyDescent="0.25">
      <c r="A31" s="32">
        <f t="shared" si="8"/>
        <v>28</v>
      </c>
      <c r="B31" s="87"/>
      <c r="C31" s="27"/>
      <c r="D31" s="1"/>
      <c r="E31" s="1"/>
      <c r="F31" s="1" t="str">
        <f>IFERROR(VLOOKUP(A31,Saisie!L:N,2,FALSE),"")</f>
        <v/>
      </c>
      <c r="G31" s="100"/>
      <c r="H31" s="101"/>
      <c r="I31" s="1"/>
      <c r="J31" s="1" t="str">
        <f>IFERROR(VLOOKUP(A31,Saisie!L:N,3,FALSE),"")</f>
        <v/>
      </c>
      <c r="K31" s="1"/>
      <c r="L31" s="1" t="str">
        <f t="shared" si="1"/>
        <v/>
      </c>
      <c r="M31" s="1" t="str">
        <f t="shared" si="2"/>
        <v/>
      </c>
      <c r="N31" s="1" t="str">
        <f t="shared" si="7"/>
        <v/>
      </c>
      <c r="O31" s="2" t="str">
        <f t="shared" si="3"/>
        <v/>
      </c>
      <c r="P31" s="4" t="str">
        <f t="shared" si="4"/>
        <v/>
      </c>
      <c r="Q31" s="82" t="str">
        <f t="shared" si="0"/>
        <v/>
      </c>
      <c r="R31" s="82" t="str">
        <f t="shared" si="5"/>
        <v/>
      </c>
      <c r="S31" s="15"/>
      <c r="T31" s="15"/>
    </row>
    <row r="32" spans="1:20" s="18" customFormat="1" ht="29.1" customHeight="1" x14ac:dyDescent="0.25">
      <c r="A32" s="32">
        <f t="shared" si="8"/>
        <v>29</v>
      </c>
      <c r="B32" s="87"/>
      <c r="C32" s="27"/>
      <c r="D32" s="1"/>
      <c r="E32" s="1"/>
      <c r="F32" s="1" t="str">
        <f>IFERROR(VLOOKUP(A32,Saisie!L:N,2,FALSE),"")</f>
        <v/>
      </c>
      <c r="G32" s="100"/>
      <c r="H32" s="101"/>
      <c r="I32" s="1"/>
      <c r="J32" s="1" t="str">
        <f>IFERROR(VLOOKUP(A32,Saisie!L:N,3,FALSE),"")</f>
        <v/>
      </c>
      <c r="K32" s="1"/>
      <c r="L32" s="1" t="str">
        <f t="shared" si="1"/>
        <v/>
      </c>
      <c r="M32" s="1" t="str">
        <f t="shared" si="2"/>
        <v/>
      </c>
      <c r="N32" s="1" t="str">
        <f t="shared" si="7"/>
        <v/>
      </c>
      <c r="O32" s="2" t="str">
        <f t="shared" si="3"/>
        <v/>
      </c>
      <c r="P32" s="4" t="str">
        <f t="shared" si="4"/>
        <v/>
      </c>
      <c r="Q32" s="82" t="str">
        <f t="shared" si="0"/>
        <v/>
      </c>
      <c r="R32" s="82" t="str">
        <f t="shared" si="5"/>
        <v/>
      </c>
      <c r="S32" s="15"/>
      <c r="T32" s="15"/>
    </row>
    <row r="33" spans="1:21" s="18" customFormat="1" ht="29.1" customHeight="1" x14ac:dyDescent="0.25">
      <c r="A33" s="32">
        <f t="shared" si="8"/>
        <v>30</v>
      </c>
      <c r="B33" s="88"/>
      <c r="C33" s="27"/>
      <c r="D33" s="1"/>
      <c r="E33" s="1"/>
      <c r="F33" s="1" t="str">
        <f>IFERROR(VLOOKUP(A33,Saisie!L:N,2,FALSE),"")</f>
        <v/>
      </c>
      <c r="G33" s="100"/>
      <c r="H33" s="101"/>
      <c r="I33" s="1"/>
      <c r="J33" s="1" t="str">
        <f>IFERROR(VLOOKUP(A33,Saisie!L:N,3,FALSE),"")</f>
        <v/>
      </c>
      <c r="K33" s="1"/>
      <c r="L33" s="1" t="str">
        <f t="shared" si="1"/>
        <v/>
      </c>
      <c r="M33" s="1" t="str">
        <f t="shared" si="2"/>
        <v/>
      </c>
      <c r="N33" s="1" t="str">
        <f t="shared" si="7"/>
        <v/>
      </c>
      <c r="O33" s="2" t="str">
        <f t="shared" si="3"/>
        <v/>
      </c>
      <c r="P33" s="4" t="str">
        <f t="shared" si="4"/>
        <v/>
      </c>
      <c r="Q33" s="82" t="str">
        <f t="shared" si="0"/>
        <v/>
      </c>
      <c r="R33" s="82" t="str">
        <f t="shared" si="5"/>
        <v/>
      </c>
      <c r="S33" s="15"/>
      <c r="T33" s="15"/>
    </row>
    <row r="34" spans="1:21" s="18" customFormat="1" ht="29.1" customHeight="1" x14ac:dyDescent="0.25">
      <c r="A34" s="32">
        <f t="shared" si="8"/>
        <v>31</v>
      </c>
      <c r="B34" s="87"/>
      <c r="C34" s="27"/>
      <c r="D34" s="1"/>
      <c r="E34" s="1"/>
      <c r="F34" s="1" t="str">
        <f>IFERROR(VLOOKUP(A34,Saisie!L:N,2,FALSE),"")</f>
        <v/>
      </c>
      <c r="G34" s="100"/>
      <c r="H34" s="101"/>
      <c r="I34" s="1"/>
      <c r="J34" s="1" t="str">
        <f>IFERROR(VLOOKUP(A34,Saisie!L:N,3,FALSE),"")</f>
        <v/>
      </c>
      <c r="K34" s="1"/>
      <c r="L34" s="1" t="str">
        <f t="shared" si="1"/>
        <v/>
      </c>
      <c r="M34" s="1" t="str">
        <f t="shared" si="2"/>
        <v/>
      </c>
      <c r="N34" s="1" t="str">
        <f t="shared" si="7"/>
        <v/>
      </c>
      <c r="O34" s="2" t="str">
        <f t="shared" si="3"/>
        <v/>
      </c>
      <c r="P34" s="4" t="str">
        <f t="shared" si="4"/>
        <v/>
      </c>
      <c r="Q34" s="82" t="str">
        <f t="shared" si="0"/>
        <v/>
      </c>
      <c r="R34" s="82" t="str">
        <f t="shared" si="5"/>
        <v/>
      </c>
      <c r="S34" s="15"/>
      <c r="T34" s="15"/>
      <c r="U34" s="18" t="s">
        <v>42</v>
      </c>
    </row>
    <row r="35" spans="1:21" ht="29.1" customHeight="1" x14ac:dyDescent="0.25">
      <c r="A35" s="32">
        <f>IF(B35="JOKER 1",97,IF(B35="JOKER 2",98,IF(B35="JOKER 3",99,A34+1)))</f>
        <v>32</v>
      </c>
      <c r="B35" s="87"/>
      <c r="C35" s="27"/>
      <c r="D35" s="1"/>
      <c r="E35" s="1"/>
      <c r="F35" s="1" t="str">
        <f>IFERROR(VLOOKUP(A35,Saisie!L:N,2,FALSE),"")</f>
        <v/>
      </c>
      <c r="G35" s="100"/>
      <c r="H35" s="101"/>
      <c r="I35" s="1"/>
      <c r="J35" s="1" t="str">
        <f>IFERROR(VLOOKUP(A35,Saisie!L:N,3,FALSE),"")</f>
        <v/>
      </c>
      <c r="K35" s="1"/>
      <c r="L35" s="1" t="str">
        <f t="shared" si="1"/>
        <v/>
      </c>
      <c r="M35" s="1" t="str">
        <f t="shared" si="2"/>
        <v/>
      </c>
      <c r="N35" s="1" t="str">
        <f t="shared" si="7"/>
        <v/>
      </c>
      <c r="O35" s="2" t="str">
        <f t="shared" si="3"/>
        <v/>
      </c>
      <c r="P35" s="4" t="str">
        <f t="shared" si="4"/>
        <v/>
      </c>
      <c r="Q35" s="82" t="str">
        <f t="shared" si="0"/>
        <v/>
      </c>
      <c r="R35" s="82" t="str">
        <f t="shared" si="5"/>
        <v/>
      </c>
    </row>
    <row r="36" spans="1:21" s="18" customFormat="1" ht="29.1" customHeight="1" x14ac:dyDescent="0.25">
      <c r="A36" s="32">
        <f t="shared" si="8"/>
        <v>33</v>
      </c>
      <c r="B36" s="87"/>
      <c r="C36" s="27"/>
      <c r="D36" s="1"/>
      <c r="E36" s="1"/>
      <c r="F36" s="1" t="str">
        <f>IFERROR(VLOOKUP(A36,Saisie!L:N,2,FALSE),"")</f>
        <v/>
      </c>
      <c r="G36" s="100"/>
      <c r="H36" s="101"/>
      <c r="I36" s="1"/>
      <c r="J36" s="1" t="str">
        <f>IFERROR(VLOOKUP(A36,Saisie!L:N,3,FALSE),"")</f>
        <v/>
      </c>
      <c r="K36" s="1"/>
      <c r="L36" s="1" t="str">
        <f t="shared" si="1"/>
        <v/>
      </c>
      <c r="M36" s="1" t="str">
        <f t="shared" si="2"/>
        <v/>
      </c>
      <c r="N36" s="1" t="str">
        <f t="shared" si="7"/>
        <v/>
      </c>
      <c r="O36" s="2" t="str">
        <f t="shared" si="3"/>
        <v/>
      </c>
      <c r="P36" s="4" t="str">
        <f t="shared" si="4"/>
        <v/>
      </c>
      <c r="Q36" s="82" t="str">
        <f t="shared" si="0"/>
        <v/>
      </c>
      <c r="R36" s="82" t="str">
        <f t="shared" si="5"/>
        <v/>
      </c>
      <c r="S36" s="15"/>
      <c r="T36" s="15"/>
    </row>
    <row r="37" spans="1:21" s="19" customFormat="1" ht="29.1" customHeight="1" x14ac:dyDescent="0.25">
      <c r="A37" s="32">
        <f t="shared" si="8"/>
        <v>34</v>
      </c>
      <c r="B37" s="87"/>
      <c r="C37" s="29"/>
      <c r="D37" s="1"/>
      <c r="E37" s="1"/>
      <c r="F37" s="1" t="str">
        <f>IFERROR(VLOOKUP(A37,Saisie!L:N,2,FALSE),"")</f>
        <v/>
      </c>
      <c r="G37" s="100"/>
      <c r="H37" s="101"/>
      <c r="I37" s="1"/>
      <c r="J37" s="1" t="str">
        <f>IFERROR(VLOOKUP(A37,Saisie!L:N,3,FALSE),"")</f>
        <v/>
      </c>
      <c r="K37" s="1"/>
      <c r="L37" s="1" t="str">
        <f t="shared" si="1"/>
        <v/>
      </c>
      <c r="M37" s="1" t="str">
        <f t="shared" si="2"/>
        <v/>
      </c>
      <c r="N37" s="1" t="str">
        <f t="shared" si="7"/>
        <v/>
      </c>
      <c r="O37" s="2" t="str">
        <f t="shared" si="3"/>
        <v/>
      </c>
      <c r="P37" s="4" t="str">
        <f t="shared" si="4"/>
        <v/>
      </c>
      <c r="Q37" s="82" t="str">
        <f t="shared" si="0"/>
        <v/>
      </c>
      <c r="R37" s="82" t="str">
        <f t="shared" si="5"/>
        <v/>
      </c>
      <c r="S37" s="15"/>
      <c r="T37" s="15"/>
    </row>
    <row r="38" spans="1:21" s="18" customFormat="1" ht="29.1" customHeight="1" x14ac:dyDescent="0.25">
      <c r="A38" s="32">
        <f t="shared" si="8"/>
        <v>35</v>
      </c>
      <c r="B38" s="87"/>
      <c r="C38" s="30"/>
      <c r="D38" s="1"/>
      <c r="E38" s="1"/>
      <c r="F38" s="1" t="str">
        <f>IFERROR(VLOOKUP(A38,Saisie!L:N,2,FALSE),"")</f>
        <v/>
      </c>
      <c r="G38" s="100"/>
      <c r="H38" s="101"/>
      <c r="I38" s="1"/>
      <c r="J38" s="1" t="str">
        <f>IFERROR(VLOOKUP(A38,Saisie!L:N,3,FALSE),"")</f>
        <v/>
      </c>
      <c r="K38" s="1"/>
      <c r="L38" s="1" t="str">
        <f t="shared" si="1"/>
        <v/>
      </c>
      <c r="M38" s="1" t="str">
        <f t="shared" si="2"/>
        <v/>
      </c>
      <c r="N38" s="1" t="str">
        <f t="shared" si="7"/>
        <v/>
      </c>
      <c r="O38" s="2" t="str">
        <f t="shared" si="3"/>
        <v/>
      </c>
      <c r="P38" s="4" t="str">
        <f t="shared" si="4"/>
        <v/>
      </c>
      <c r="Q38" s="82" t="str">
        <f t="shared" si="0"/>
        <v/>
      </c>
      <c r="R38" s="82" t="str">
        <f t="shared" si="5"/>
        <v/>
      </c>
      <c r="S38" s="15"/>
      <c r="T38" s="15"/>
    </row>
    <row r="39" spans="1:21" s="18" customFormat="1" ht="29.1" customHeight="1" x14ac:dyDescent="0.25">
      <c r="A39" s="32">
        <f t="shared" si="8"/>
        <v>36</v>
      </c>
      <c r="B39" s="87"/>
      <c r="C39" s="29"/>
      <c r="D39" s="1"/>
      <c r="E39" s="1"/>
      <c r="F39" s="1" t="str">
        <f>IFERROR(VLOOKUP(A39,Saisie!L:N,2,FALSE),"")</f>
        <v/>
      </c>
      <c r="G39" s="100"/>
      <c r="H39" s="101"/>
      <c r="I39" s="1"/>
      <c r="J39" s="1" t="str">
        <f>IFERROR(VLOOKUP(A39,Saisie!L:N,3,FALSE),"")</f>
        <v/>
      </c>
      <c r="K39" s="1"/>
      <c r="L39" s="1" t="str">
        <f t="shared" si="1"/>
        <v/>
      </c>
      <c r="M39" s="1" t="str">
        <f t="shared" si="2"/>
        <v/>
      </c>
      <c r="N39" s="1" t="str">
        <f t="shared" si="7"/>
        <v/>
      </c>
      <c r="O39" s="2" t="str">
        <f t="shared" si="3"/>
        <v/>
      </c>
      <c r="P39" s="4" t="str">
        <f t="shared" si="4"/>
        <v/>
      </c>
      <c r="Q39" s="82" t="str">
        <f t="shared" si="0"/>
        <v/>
      </c>
      <c r="R39" s="82" t="str">
        <f t="shared" si="5"/>
        <v/>
      </c>
      <c r="S39" s="15"/>
      <c r="T39" s="15"/>
    </row>
    <row r="40" spans="1:21" s="18" customFormat="1" ht="29.1" customHeight="1" x14ac:dyDescent="0.25">
      <c r="A40" s="32">
        <f t="shared" si="8"/>
        <v>37</v>
      </c>
      <c r="B40" s="87"/>
      <c r="C40" s="27"/>
      <c r="D40" s="1"/>
      <c r="E40" s="1"/>
      <c r="F40" s="1" t="str">
        <f>IFERROR(VLOOKUP(A40,Saisie!L:N,2,FALSE),"")</f>
        <v/>
      </c>
      <c r="G40" s="100"/>
      <c r="H40" s="101"/>
      <c r="I40" s="1"/>
      <c r="J40" s="1" t="str">
        <f>IFERROR(VLOOKUP(A40,Saisie!L:N,3,FALSE),"")</f>
        <v/>
      </c>
      <c r="K40" s="1"/>
      <c r="L40" s="1" t="str">
        <f t="shared" si="1"/>
        <v/>
      </c>
      <c r="M40" s="1" t="str">
        <f t="shared" si="2"/>
        <v/>
      </c>
      <c r="N40" s="1" t="str">
        <f t="shared" si="7"/>
        <v/>
      </c>
      <c r="O40" s="2" t="str">
        <f t="shared" si="3"/>
        <v/>
      </c>
      <c r="P40" s="4" t="str">
        <f t="shared" si="4"/>
        <v/>
      </c>
      <c r="Q40" s="82" t="str">
        <f t="shared" si="0"/>
        <v/>
      </c>
      <c r="R40" s="82" t="str">
        <f t="shared" si="5"/>
        <v/>
      </c>
      <c r="S40" s="15"/>
      <c r="T40" s="15"/>
    </row>
    <row r="41" spans="1:21" s="18" customFormat="1" ht="29.1" customHeight="1" x14ac:dyDescent="0.25">
      <c r="A41" s="32">
        <f>IF(B41="JOKER 1",97,IF(B41="JOKER 2",98,IF(B41="JOKER 3",99,A40+1)))</f>
        <v>38</v>
      </c>
      <c r="B41" s="87"/>
      <c r="C41" s="27"/>
      <c r="D41" s="1"/>
      <c r="E41" s="1"/>
      <c r="F41" s="1" t="str">
        <f>IFERROR(VLOOKUP(A41,Saisie!L:N,2,FALSE),"")</f>
        <v/>
      </c>
      <c r="G41" s="100"/>
      <c r="H41" s="101"/>
      <c r="I41" s="1"/>
      <c r="J41" s="1" t="str">
        <f>IFERROR(VLOOKUP(A41,Saisie!L:N,3,FALSE),"")</f>
        <v/>
      </c>
      <c r="K41" s="1"/>
      <c r="L41" s="1" t="str">
        <f t="shared" si="1"/>
        <v/>
      </c>
      <c r="M41" s="1" t="str">
        <f t="shared" si="2"/>
        <v/>
      </c>
      <c r="N41" s="1" t="str">
        <f t="shared" si="7"/>
        <v/>
      </c>
      <c r="O41" s="2" t="str">
        <f t="shared" si="3"/>
        <v/>
      </c>
      <c r="P41" s="4" t="str">
        <f t="shared" si="4"/>
        <v/>
      </c>
      <c r="Q41" s="82" t="str">
        <f t="shared" si="0"/>
        <v/>
      </c>
      <c r="R41" s="82" t="str">
        <f t="shared" si="5"/>
        <v/>
      </c>
      <c r="S41" s="15"/>
      <c r="T41" s="15"/>
    </row>
    <row r="42" spans="1:21" s="18" customFormat="1" ht="29.1" customHeight="1" x14ac:dyDescent="0.25">
      <c r="A42" s="32">
        <f>IF(B42="JOKER 1",97,IF(B42="JOKER 2",98,IF(B42="JOKER 3",99,A41+1)))</f>
        <v>39</v>
      </c>
      <c r="B42" s="88"/>
      <c r="C42" s="30"/>
      <c r="D42" s="1"/>
      <c r="E42" s="1"/>
      <c r="F42" s="1" t="str">
        <f>IFERROR(VLOOKUP(A42,Saisie!L:N,2,FALSE),"")</f>
        <v/>
      </c>
      <c r="G42" s="100"/>
      <c r="H42" s="101"/>
      <c r="I42" s="1"/>
      <c r="J42" s="1" t="str">
        <f>IFERROR(VLOOKUP(A42,Saisie!L:N,3,FALSE),"")</f>
        <v/>
      </c>
      <c r="K42" s="1"/>
      <c r="L42" s="1" t="str">
        <f t="shared" si="1"/>
        <v/>
      </c>
      <c r="M42" s="1" t="str">
        <f t="shared" si="2"/>
        <v/>
      </c>
      <c r="N42" s="1" t="str">
        <f t="shared" si="7"/>
        <v/>
      </c>
      <c r="O42" s="2" t="str">
        <f t="shared" si="3"/>
        <v/>
      </c>
      <c r="P42" s="4" t="str">
        <f t="shared" si="4"/>
        <v/>
      </c>
      <c r="Q42" s="82" t="str">
        <f t="shared" si="0"/>
        <v/>
      </c>
      <c r="R42" s="82" t="str">
        <f t="shared" si="5"/>
        <v/>
      </c>
      <c r="S42" s="15"/>
      <c r="T42" s="15"/>
    </row>
    <row r="43" spans="1:21" s="18" customFormat="1" ht="29.1" customHeight="1" x14ac:dyDescent="0.25">
      <c r="A43" s="32">
        <f>IF(B43="JOKER 1",97,IF(B43="JOKER 2",98,IF(B43="JOKER 3",99,A42+1)))</f>
        <v>40</v>
      </c>
      <c r="B43" s="87"/>
      <c r="C43" s="30"/>
      <c r="D43" s="1"/>
      <c r="E43" s="1"/>
      <c r="F43" s="1" t="str">
        <f>IFERROR(VLOOKUP(A43,Saisie!L:N,2,FALSE),"")</f>
        <v/>
      </c>
      <c r="G43" s="100"/>
      <c r="H43" s="101"/>
      <c r="I43" s="1"/>
      <c r="J43" s="1" t="str">
        <f>IFERROR(VLOOKUP(A43,Saisie!L:N,3,FALSE),"")</f>
        <v/>
      </c>
      <c r="K43" s="1"/>
      <c r="L43" s="1" t="str">
        <f t="shared" si="1"/>
        <v/>
      </c>
      <c r="M43" s="1" t="str">
        <f t="shared" si="2"/>
        <v/>
      </c>
      <c r="N43" s="1" t="str">
        <f>IFERROR(L43-M43,"")</f>
        <v/>
      </c>
      <c r="O43" s="2" t="str">
        <f>IF(B43="","",COUNTIF(D43:G43,13))</f>
        <v/>
      </c>
      <c r="P43" s="4" t="str">
        <f>IFERROR(IF(B43="","",RANK(R43,$R$4:$R$93)),"")</f>
        <v/>
      </c>
      <c r="Q43" s="82" t="str">
        <f t="shared" si="0"/>
        <v/>
      </c>
      <c r="R43" s="82" t="str">
        <f t="shared" si="5"/>
        <v/>
      </c>
      <c r="S43" s="15"/>
      <c r="T43" s="15"/>
    </row>
    <row r="44" spans="1:21" ht="29.1" customHeight="1" x14ac:dyDescent="0.25">
      <c r="A44" s="32">
        <f>IF(B44="JOKER 1",97,IF(B44="JOKER 2",98,IF(B44="JOKER 3",99,A43+1)))</f>
        <v>41</v>
      </c>
      <c r="B44" s="87"/>
      <c r="C44" s="27"/>
      <c r="D44" s="1"/>
      <c r="E44" s="1"/>
      <c r="F44" s="1" t="str">
        <f>IFERROR(VLOOKUP(A44,Saisie!L:N,2,FALSE),"")</f>
        <v/>
      </c>
      <c r="G44" s="100"/>
      <c r="H44" s="101"/>
      <c r="I44" s="1"/>
      <c r="J44" s="1" t="str">
        <f>IFERROR(VLOOKUP(A44,Saisie!L:N,3,FALSE),"")</f>
        <v/>
      </c>
      <c r="K44" s="1"/>
      <c r="L44" s="1" t="str">
        <f t="shared" si="1"/>
        <v/>
      </c>
      <c r="M44" s="1" t="str">
        <f t="shared" si="2"/>
        <v/>
      </c>
      <c r="N44" s="1" t="str">
        <f t="shared" si="7"/>
        <v/>
      </c>
      <c r="O44" s="2" t="str">
        <f t="shared" si="3"/>
        <v/>
      </c>
      <c r="P44" s="4" t="str">
        <f t="shared" si="4"/>
        <v/>
      </c>
      <c r="Q44" s="82" t="str">
        <f t="shared" si="0"/>
        <v/>
      </c>
      <c r="R44" s="82" t="str">
        <f t="shared" si="5"/>
        <v/>
      </c>
    </row>
    <row r="45" spans="1:21" s="19" customFormat="1" ht="29.1" customHeight="1" x14ac:dyDescent="0.25">
      <c r="A45" s="32">
        <f>IF(B45="JOKER 1",97,IF(B45="JOKER 2",98,IF(B45="JOKER 3",99,A44+1)))</f>
        <v>42</v>
      </c>
      <c r="B45" s="87"/>
      <c r="C45" s="30"/>
      <c r="D45" s="1"/>
      <c r="E45" s="1"/>
      <c r="F45" s="1" t="str">
        <f>IFERROR(VLOOKUP(A45,Saisie!L:N,2,FALSE),"")</f>
        <v/>
      </c>
      <c r="G45" s="100"/>
      <c r="H45" s="101"/>
      <c r="I45" s="1"/>
      <c r="J45" s="1" t="str">
        <f>IFERROR(VLOOKUP(A45,Saisie!L:N,3,FALSE),"")</f>
        <v/>
      </c>
      <c r="K45" s="1"/>
      <c r="L45" s="1" t="str">
        <f t="shared" si="1"/>
        <v/>
      </c>
      <c r="M45" s="1" t="str">
        <f t="shared" si="2"/>
        <v/>
      </c>
      <c r="N45" s="1" t="str">
        <f t="shared" si="7"/>
        <v/>
      </c>
      <c r="O45" s="2" t="str">
        <f t="shared" si="3"/>
        <v/>
      </c>
      <c r="P45" s="4" t="str">
        <f t="shared" si="4"/>
        <v/>
      </c>
      <c r="Q45" s="82" t="str">
        <f t="shared" si="0"/>
        <v/>
      </c>
      <c r="R45" s="82" t="str">
        <f t="shared" si="5"/>
        <v/>
      </c>
      <c r="S45" s="15"/>
      <c r="T45" s="15"/>
    </row>
    <row r="46" spans="1:21" s="19" customFormat="1" ht="29.1" customHeight="1" x14ac:dyDescent="0.25">
      <c r="A46" s="32">
        <f t="shared" ref="A46:A93" si="9">IF(B46="JOKER 1",97,IF(B46="JOKER 2",98,IF(B46="JOKER 3",99,A45+1)))</f>
        <v>43</v>
      </c>
      <c r="B46" s="87"/>
      <c r="C46" s="27"/>
      <c r="D46" s="1"/>
      <c r="E46" s="1"/>
      <c r="F46" s="1" t="str">
        <f>IFERROR(VLOOKUP(A46,Saisie!L:N,2,FALSE),"")</f>
        <v/>
      </c>
      <c r="G46" s="100"/>
      <c r="H46" s="101"/>
      <c r="I46" s="1"/>
      <c r="J46" s="1" t="str">
        <f>IFERROR(VLOOKUP(A46,Saisie!L:N,3,FALSE),"")</f>
        <v/>
      </c>
      <c r="K46" s="1"/>
      <c r="L46" s="1" t="str">
        <f t="shared" si="1"/>
        <v/>
      </c>
      <c r="M46" s="1" t="str">
        <f t="shared" si="2"/>
        <v/>
      </c>
      <c r="N46" s="1" t="str">
        <f t="shared" si="7"/>
        <v/>
      </c>
      <c r="O46" s="2" t="str">
        <f t="shared" si="3"/>
        <v/>
      </c>
      <c r="P46" s="4" t="str">
        <f>IFERROR(IF(B46="","",RANK(R46,$R$4:$R$93)),"")</f>
        <v/>
      </c>
      <c r="Q46" s="82" t="str">
        <f t="shared" si="0"/>
        <v/>
      </c>
      <c r="R46" s="82" t="str">
        <f t="shared" si="5"/>
        <v/>
      </c>
      <c r="S46" s="15"/>
      <c r="T46" s="15"/>
    </row>
    <row r="47" spans="1:21" s="18" customFormat="1" ht="29.1" customHeight="1" x14ac:dyDescent="0.25">
      <c r="A47" s="32">
        <f t="shared" si="9"/>
        <v>44</v>
      </c>
      <c r="B47" s="87"/>
      <c r="C47" s="27"/>
      <c r="D47" s="1"/>
      <c r="E47" s="1"/>
      <c r="F47" s="1" t="str">
        <f>IFERROR(VLOOKUP(A47,Saisie!L:N,2,FALSE),"")</f>
        <v/>
      </c>
      <c r="G47" s="100"/>
      <c r="H47" s="101"/>
      <c r="I47" s="1"/>
      <c r="J47" s="1" t="str">
        <f>IFERROR(VLOOKUP(A47,Saisie!L:N,3,FALSE),"")</f>
        <v/>
      </c>
      <c r="K47" s="1"/>
      <c r="L47" s="1" t="str">
        <f t="shared" si="1"/>
        <v/>
      </c>
      <c r="M47" s="1" t="str">
        <f t="shared" si="2"/>
        <v/>
      </c>
      <c r="N47" s="1" t="str">
        <f t="shared" si="7"/>
        <v/>
      </c>
      <c r="O47" s="2" t="str">
        <f t="shared" si="3"/>
        <v/>
      </c>
      <c r="P47" s="4" t="str">
        <f t="shared" si="4"/>
        <v/>
      </c>
      <c r="Q47" s="82" t="str">
        <f t="shared" si="0"/>
        <v/>
      </c>
      <c r="R47" s="82" t="str">
        <f t="shared" si="5"/>
        <v/>
      </c>
      <c r="S47" s="15"/>
      <c r="T47" s="15"/>
    </row>
    <row r="48" spans="1:21" s="18" customFormat="1" ht="29.1" customHeight="1" x14ac:dyDescent="0.25">
      <c r="A48" s="32">
        <f t="shared" si="9"/>
        <v>45</v>
      </c>
      <c r="B48" s="87"/>
      <c r="C48" s="27"/>
      <c r="D48" s="1"/>
      <c r="E48" s="1"/>
      <c r="F48" s="1" t="str">
        <f>IFERROR(VLOOKUP(A48,Saisie!L:N,2,FALSE),"")</f>
        <v/>
      </c>
      <c r="G48" s="100"/>
      <c r="H48" s="101"/>
      <c r="I48" s="1"/>
      <c r="J48" s="1" t="str">
        <f>IFERROR(VLOOKUP(A48,Saisie!L:N,3,FALSE),"")</f>
        <v/>
      </c>
      <c r="K48" s="1"/>
      <c r="L48" s="1" t="str">
        <f t="shared" si="1"/>
        <v/>
      </c>
      <c r="M48" s="1" t="str">
        <f t="shared" si="2"/>
        <v/>
      </c>
      <c r="N48" s="1" t="str">
        <f t="shared" si="7"/>
        <v/>
      </c>
      <c r="O48" s="2" t="str">
        <f t="shared" si="3"/>
        <v/>
      </c>
      <c r="P48" s="4" t="str">
        <f t="shared" si="4"/>
        <v/>
      </c>
      <c r="Q48" s="82" t="str">
        <f t="shared" si="0"/>
        <v/>
      </c>
      <c r="R48" s="82" t="str">
        <f t="shared" si="5"/>
        <v/>
      </c>
      <c r="S48" s="15"/>
      <c r="T48" s="15"/>
    </row>
    <row r="49" spans="1:20" s="18" customFormat="1" ht="29.1" customHeight="1" x14ac:dyDescent="0.25">
      <c r="A49" s="32">
        <f t="shared" si="9"/>
        <v>46</v>
      </c>
      <c r="B49" s="87"/>
      <c r="C49" s="27"/>
      <c r="D49" s="1"/>
      <c r="E49" s="1"/>
      <c r="F49" s="1" t="str">
        <f>IFERROR(VLOOKUP(A49,Saisie!L:N,2,FALSE),"")</f>
        <v/>
      </c>
      <c r="G49" s="100"/>
      <c r="H49" s="101"/>
      <c r="I49" s="1"/>
      <c r="J49" s="1" t="str">
        <f>IFERROR(VLOOKUP(A49,Saisie!L:N,3,FALSE),"")</f>
        <v/>
      </c>
      <c r="K49" s="1"/>
      <c r="L49" s="1" t="str">
        <f t="shared" si="1"/>
        <v/>
      </c>
      <c r="M49" s="1" t="str">
        <f t="shared" si="2"/>
        <v/>
      </c>
      <c r="N49" s="1" t="str">
        <f t="shared" si="7"/>
        <v/>
      </c>
      <c r="O49" s="2" t="str">
        <f t="shared" si="3"/>
        <v/>
      </c>
      <c r="P49" s="4" t="str">
        <f t="shared" si="4"/>
        <v/>
      </c>
      <c r="Q49" s="82" t="str">
        <f t="shared" si="0"/>
        <v/>
      </c>
      <c r="R49" s="82" t="str">
        <f t="shared" si="5"/>
        <v/>
      </c>
      <c r="S49" s="15"/>
      <c r="T49" s="15"/>
    </row>
    <row r="50" spans="1:20" ht="29.1" customHeight="1" x14ac:dyDescent="0.25">
      <c r="A50" s="32">
        <f t="shared" si="9"/>
        <v>47</v>
      </c>
      <c r="B50" s="87"/>
      <c r="C50" s="29"/>
      <c r="D50" s="1"/>
      <c r="E50" s="1"/>
      <c r="F50" s="1" t="str">
        <f>IFERROR(VLOOKUP(A50,Saisie!L:N,2,FALSE),"")</f>
        <v/>
      </c>
      <c r="G50" s="100"/>
      <c r="H50" s="101"/>
      <c r="I50" s="1"/>
      <c r="J50" s="1" t="str">
        <f>IFERROR(VLOOKUP(A50,Saisie!L:N,3,FALSE),"")</f>
        <v/>
      </c>
      <c r="K50" s="1"/>
      <c r="L50" s="1" t="str">
        <f t="shared" si="1"/>
        <v/>
      </c>
      <c r="M50" s="1" t="str">
        <f t="shared" si="2"/>
        <v/>
      </c>
      <c r="N50" s="1" t="str">
        <f t="shared" si="7"/>
        <v/>
      </c>
      <c r="O50" s="2" t="str">
        <f t="shared" si="3"/>
        <v/>
      </c>
      <c r="P50" s="4" t="str">
        <f t="shared" si="4"/>
        <v/>
      </c>
      <c r="Q50" s="82" t="str">
        <f t="shared" si="0"/>
        <v/>
      </c>
      <c r="R50" s="82" t="str">
        <f t="shared" si="5"/>
        <v/>
      </c>
    </row>
    <row r="51" spans="1:20" s="18" customFormat="1" ht="29.1" customHeight="1" x14ac:dyDescent="0.25">
      <c r="A51" s="32">
        <f t="shared" si="9"/>
        <v>48</v>
      </c>
      <c r="B51" s="87"/>
      <c r="C51" s="27"/>
      <c r="D51" s="1"/>
      <c r="E51" s="1"/>
      <c r="F51" s="1" t="str">
        <f>IFERROR(VLOOKUP(A51,Saisie!L:N,2,FALSE),"")</f>
        <v/>
      </c>
      <c r="G51" s="100"/>
      <c r="H51" s="101"/>
      <c r="I51" s="1"/>
      <c r="J51" s="1" t="str">
        <f>IFERROR(VLOOKUP(A51,Saisie!L:N,3,FALSE),"")</f>
        <v/>
      </c>
      <c r="K51" s="1"/>
      <c r="L51" s="1" t="str">
        <f t="shared" si="1"/>
        <v/>
      </c>
      <c r="M51" s="1" t="str">
        <f t="shared" si="2"/>
        <v/>
      </c>
      <c r="N51" s="1" t="str">
        <f t="shared" si="7"/>
        <v/>
      </c>
      <c r="O51" s="2" t="str">
        <f t="shared" si="3"/>
        <v/>
      </c>
      <c r="P51" s="4" t="str">
        <f t="shared" si="4"/>
        <v/>
      </c>
      <c r="Q51" s="82" t="str">
        <f t="shared" si="0"/>
        <v/>
      </c>
      <c r="R51" s="82" t="str">
        <f t="shared" si="5"/>
        <v/>
      </c>
      <c r="S51" s="15"/>
      <c r="T51" s="15"/>
    </row>
    <row r="52" spans="1:20" s="19" customFormat="1" ht="29.1" customHeight="1" x14ac:dyDescent="0.25">
      <c r="A52" s="32">
        <f t="shared" si="9"/>
        <v>49</v>
      </c>
      <c r="B52" s="87"/>
      <c r="C52" s="27"/>
      <c r="D52" s="1"/>
      <c r="E52" s="1"/>
      <c r="F52" s="1" t="str">
        <f>IFERROR(VLOOKUP(A52,Saisie!L:N,2,FALSE),"")</f>
        <v/>
      </c>
      <c r="G52" s="100"/>
      <c r="H52" s="101"/>
      <c r="I52" s="1"/>
      <c r="J52" s="1" t="str">
        <f>IFERROR(VLOOKUP(A52,Saisie!L:N,3,FALSE),"")</f>
        <v/>
      </c>
      <c r="K52" s="1"/>
      <c r="L52" s="1" t="str">
        <f t="shared" si="1"/>
        <v/>
      </c>
      <c r="M52" s="1" t="str">
        <f t="shared" si="2"/>
        <v/>
      </c>
      <c r="N52" s="1" t="str">
        <f t="shared" si="7"/>
        <v/>
      </c>
      <c r="O52" s="2" t="str">
        <f t="shared" si="3"/>
        <v/>
      </c>
      <c r="P52" s="4" t="str">
        <f t="shared" si="4"/>
        <v/>
      </c>
      <c r="Q52" s="82" t="str">
        <f t="shared" si="0"/>
        <v/>
      </c>
      <c r="R52" s="82" t="str">
        <f t="shared" si="5"/>
        <v/>
      </c>
      <c r="S52" s="15"/>
      <c r="T52" s="15"/>
    </row>
    <row r="53" spans="1:20" ht="29.1" customHeight="1" x14ac:dyDescent="0.25">
      <c r="A53" s="32">
        <f t="shared" si="9"/>
        <v>50</v>
      </c>
      <c r="B53" s="87"/>
      <c r="C53" s="27"/>
      <c r="D53" s="1"/>
      <c r="E53" s="1"/>
      <c r="F53" s="1" t="str">
        <f>IFERROR(VLOOKUP(A53,Saisie!L:N,2,FALSE),"")</f>
        <v/>
      </c>
      <c r="G53" s="100"/>
      <c r="H53" s="101"/>
      <c r="I53" s="1"/>
      <c r="J53" s="1" t="str">
        <f>IFERROR(VLOOKUP(A53,Saisie!L:N,3,FALSE),"")</f>
        <v/>
      </c>
      <c r="K53" s="1"/>
      <c r="L53" s="1" t="str">
        <f t="shared" si="1"/>
        <v/>
      </c>
      <c r="M53" s="1" t="str">
        <f t="shared" si="2"/>
        <v/>
      </c>
      <c r="N53" s="1" t="str">
        <f t="shared" si="7"/>
        <v/>
      </c>
      <c r="O53" s="2" t="str">
        <f t="shared" si="3"/>
        <v/>
      </c>
      <c r="P53" s="4" t="str">
        <f t="shared" si="4"/>
        <v/>
      </c>
      <c r="Q53" s="82" t="str">
        <f t="shared" si="0"/>
        <v/>
      </c>
      <c r="R53" s="82" t="str">
        <f t="shared" si="5"/>
        <v/>
      </c>
    </row>
    <row r="54" spans="1:20" s="19" customFormat="1" ht="29.1" customHeight="1" x14ac:dyDescent="0.25">
      <c r="A54" s="32">
        <f t="shared" si="9"/>
        <v>51</v>
      </c>
      <c r="B54" s="87"/>
      <c r="C54" s="30"/>
      <c r="D54" s="1"/>
      <c r="E54" s="1"/>
      <c r="F54" s="1" t="str">
        <f>IFERROR(VLOOKUP(A54,Saisie!L:N,2,FALSE),"")</f>
        <v/>
      </c>
      <c r="G54" s="100"/>
      <c r="H54" s="101"/>
      <c r="I54" s="1"/>
      <c r="J54" s="1" t="str">
        <f>IFERROR(VLOOKUP(A54,Saisie!L:N,3,FALSE),"")</f>
        <v/>
      </c>
      <c r="K54" s="1"/>
      <c r="L54" s="1" t="str">
        <f t="shared" si="1"/>
        <v/>
      </c>
      <c r="M54" s="1" t="str">
        <f t="shared" si="2"/>
        <v/>
      </c>
      <c r="N54" s="1" t="str">
        <f t="shared" si="7"/>
        <v/>
      </c>
      <c r="O54" s="2" t="str">
        <f t="shared" si="3"/>
        <v/>
      </c>
      <c r="P54" s="4" t="str">
        <f t="shared" si="4"/>
        <v/>
      </c>
      <c r="Q54" s="82" t="str">
        <f t="shared" si="0"/>
        <v/>
      </c>
      <c r="R54" s="82" t="str">
        <f t="shared" si="5"/>
        <v/>
      </c>
      <c r="S54" s="15"/>
      <c r="T54" s="15"/>
    </row>
    <row r="55" spans="1:20" s="18" customFormat="1" ht="29.1" customHeight="1" x14ac:dyDescent="0.25">
      <c r="A55" s="32">
        <f t="shared" si="9"/>
        <v>52</v>
      </c>
      <c r="B55" s="87"/>
      <c r="C55" s="27"/>
      <c r="D55" s="1"/>
      <c r="E55" s="1"/>
      <c r="F55" s="1" t="str">
        <f>IFERROR(VLOOKUP(A55,Saisie!L:N,2,FALSE),"")</f>
        <v/>
      </c>
      <c r="G55" s="100"/>
      <c r="H55" s="101"/>
      <c r="I55" s="1"/>
      <c r="J55" s="1" t="str">
        <f>IFERROR(VLOOKUP(A55,Saisie!L:N,3,FALSE),"")</f>
        <v/>
      </c>
      <c r="K55" s="1"/>
      <c r="L55" s="1" t="str">
        <f t="shared" si="1"/>
        <v/>
      </c>
      <c r="M55" s="1" t="str">
        <f t="shared" si="2"/>
        <v/>
      </c>
      <c r="N55" s="1" t="str">
        <f t="shared" si="7"/>
        <v/>
      </c>
      <c r="O55" s="2" t="str">
        <f t="shared" si="3"/>
        <v/>
      </c>
      <c r="P55" s="4" t="str">
        <f t="shared" si="4"/>
        <v/>
      </c>
      <c r="Q55" s="82" t="str">
        <f t="shared" si="0"/>
        <v/>
      </c>
      <c r="R55" s="82" t="str">
        <f t="shared" si="5"/>
        <v/>
      </c>
      <c r="S55" s="15"/>
      <c r="T55" s="15"/>
    </row>
    <row r="56" spans="1:20" s="19" customFormat="1" ht="29.1" customHeight="1" x14ac:dyDescent="0.25">
      <c r="A56" s="32">
        <f t="shared" si="9"/>
        <v>53</v>
      </c>
      <c r="B56" s="87"/>
      <c r="C56" s="27"/>
      <c r="D56" s="1"/>
      <c r="E56" s="1"/>
      <c r="F56" s="1" t="str">
        <f>IFERROR(VLOOKUP(A56,Saisie!L:N,2,FALSE),"")</f>
        <v/>
      </c>
      <c r="G56" s="100"/>
      <c r="H56" s="101"/>
      <c r="I56" s="1"/>
      <c r="J56" s="1" t="str">
        <f>IFERROR(VLOOKUP(A56,Saisie!L:N,3,FALSE),"")</f>
        <v/>
      </c>
      <c r="K56" s="1"/>
      <c r="L56" s="1" t="str">
        <f t="shared" si="1"/>
        <v/>
      </c>
      <c r="M56" s="1" t="str">
        <f t="shared" si="2"/>
        <v/>
      </c>
      <c r="N56" s="1" t="str">
        <f t="shared" si="7"/>
        <v/>
      </c>
      <c r="O56" s="2" t="str">
        <f t="shared" si="3"/>
        <v/>
      </c>
      <c r="P56" s="4" t="str">
        <f t="shared" si="4"/>
        <v/>
      </c>
      <c r="Q56" s="82" t="str">
        <f t="shared" si="0"/>
        <v/>
      </c>
      <c r="R56" s="82" t="str">
        <f t="shared" si="5"/>
        <v/>
      </c>
      <c r="S56" s="15"/>
      <c r="T56" s="15"/>
    </row>
    <row r="57" spans="1:20" s="18" customFormat="1" ht="29.1" customHeight="1" x14ac:dyDescent="0.25">
      <c r="A57" s="32">
        <f t="shared" si="9"/>
        <v>54</v>
      </c>
      <c r="B57" s="87"/>
      <c r="C57" s="27"/>
      <c r="D57" s="1"/>
      <c r="E57" s="1"/>
      <c r="F57" s="1" t="str">
        <f>IFERROR(VLOOKUP(A57,Saisie!L:N,2,FALSE),"")</f>
        <v/>
      </c>
      <c r="G57" s="100"/>
      <c r="H57" s="101"/>
      <c r="I57" s="1"/>
      <c r="J57" s="1" t="str">
        <f>IFERROR(VLOOKUP(A57,Saisie!L:N,3,FALSE),"")</f>
        <v/>
      </c>
      <c r="K57" s="1"/>
      <c r="L57" s="1" t="str">
        <f t="shared" si="1"/>
        <v/>
      </c>
      <c r="M57" s="1" t="str">
        <f t="shared" si="2"/>
        <v/>
      </c>
      <c r="N57" s="1" t="str">
        <f t="shared" si="7"/>
        <v/>
      </c>
      <c r="O57" s="2" t="str">
        <f t="shared" si="3"/>
        <v/>
      </c>
      <c r="P57" s="4" t="str">
        <f t="shared" si="4"/>
        <v/>
      </c>
      <c r="Q57" s="82" t="str">
        <f t="shared" si="0"/>
        <v/>
      </c>
      <c r="R57" s="82" t="str">
        <f t="shared" si="5"/>
        <v/>
      </c>
      <c r="S57" s="15"/>
      <c r="T57" s="15"/>
    </row>
    <row r="58" spans="1:20" s="18" customFormat="1" ht="29.1" customHeight="1" x14ac:dyDescent="0.25">
      <c r="A58" s="32">
        <f t="shared" si="9"/>
        <v>55</v>
      </c>
      <c r="B58" s="87"/>
      <c r="C58" s="27"/>
      <c r="D58" s="1"/>
      <c r="E58" s="1"/>
      <c r="F58" s="1" t="str">
        <f>IFERROR(VLOOKUP(A58,Saisie!L:N,2,FALSE),"")</f>
        <v/>
      </c>
      <c r="G58" s="100"/>
      <c r="H58" s="101"/>
      <c r="I58" s="1"/>
      <c r="J58" s="1" t="str">
        <f>IFERROR(VLOOKUP(A58,Saisie!L:N,3,FALSE),"")</f>
        <v/>
      </c>
      <c r="K58" s="1"/>
      <c r="L58" s="1" t="str">
        <f t="shared" si="1"/>
        <v/>
      </c>
      <c r="M58" s="1" t="str">
        <f t="shared" si="2"/>
        <v/>
      </c>
      <c r="N58" s="1" t="str">
        <f t="shared" si="7"/>
        <v/>
      </c>
      <c r="O58" s="2" t="str">
        <f t="shared" si="3"/>
        <v/>
      </c>
      <c r="P58" s="4" t="str">
        <f t="shared" si="4"/>
        <v/>
      </c>
      <c r="Q58" s="82" t="str">
        <f t="shared" si="0"/>
        <v/>
      </c>
      <c r="R58" s="82" t="str">
        <f t="shared" si="5"/>
        <v/>
      </c>
      <c r="S58" s="15"/>
      <c r="T58" s="15"/>
    </row>
    <row r="59" spans="1:20" s="18" customFormat="1" ht="29.1" customHeight="1" x14ac:dyDescent="0.25">
      <c r="A59" s="32">
        <f t="shared" si="9"/>
        <v>56</v>
      </c>
      <c r="B59" s="87"/>
      <c r="C59" s="27"/>
      <c r="D59" s="1"/>
      <c r="E59" s="1"/>
      <c r="F59" s="1" t="str">
        <f>IFERROR(VLOOKUP(A59,Saisie!L:N,2,FALSE),"")</f>
        <v/>
      </c>
      <c r="G59" s="100"/>
      <c r="H59" s="101"/>
      <c r="I59" s="1"/>
      <c r="J59" s="1" t="str">
        <f>IFERROR(VLOOKUP(A59,Saisie!L:N,3,FALSE),"")</f>
        <v/>
      </c>
      <c r="K59" s="1"/>
      <c r="L59" s="1" t="str">
        <f t="shared" si="1"/>
        <v/>
      </c>
      <c r="M59" s="1" t="str">
        <f t="shared" si="2"/>
        <v/>
      </c>
      <c r="N59" s="1" t="str">
        <f t="shared" si="7"/>
        <v/>
      </c>
      <c r="O59" s="2" t="str">
        <f t="shared" si="3"/>
        <v/>
      </c>
      <c r="P59" s="4" t="str">
        <f t="shared" si="4"/>
        <v/>
      </c>
      <c r="Q59" s="82" t="str">
        <f t="shared" si="0"/>
        <v/>
      </c>
      <c r="R59" s="82" t="str">
        <f t="shared" si="5"/>
        <v/>
      </c>
      <c r="S59" s="15"/>
      <c r="T59" s="15"/>
    </row>
    <row r="60" spans="1:20" ht="29.1" customHeight="1" x14ac:dyDescent="0.25">
      <c r="A60" s="32">
        <f t="shared" si="9"/>
        <v>57</v>
      </c>
      <c r="B60" s="87"/>
      <c r="C60" s="27"/>
      <c r="D60" s="1"/>
      <c r="E60" s="1"/>
      <c r="F60" s="1" t="str">
        <f>IFERROR(VLOOKUP(A60,Saisie!L:N,2,FALSE),"")</f>
        <v/>
      </c>
      <c r="G60" s="100"/>
      <c r="H60" s="101"/>
      <c r="I60" s="1"/>
      <c r="J60" s="1" t="str">
        <f>IFERROR(VLOOKUP(A60,Saisie!L:N,3,FALSE),"")</f>
        <v/>
      </c>
      <c r="K60" s="1"/>
      <c r="L60" s="1" t="str">
        <f t="shared" si="1"/>
        <v/>
      </c>
      <c r="M60" s="1" t="str">
        <f t="shared" si="2"/>
        <v/>
      </c>
      <c r="N60" s="1" t="str">
        <f t="shared" si="7"/>
        <v/>
      </c>
      <c r="O60" s="2" t="str">
        <f t="shared" si="3"/>
        <v/>
      </c>
      <c r="P60" s="4" t="str">
        <f t="shared" si="4"/>
        <v/>
      </c>
      <c r="Q60" s="82" t="str">
        <f t="shared" si="0"/>
        <v/>
      </c>
      <c r="R60" s="82" t="str">
        <f t="shared" si="5"/>
        <v/>
      </c>
    </row>
    <row r="61" spans="1:20" s="18" customFormat="1" ht="29.1" customHeight="1" x14ac:dyDescent="0.25">
      <c r="A61" s="32">
        <f t="shared" si="9"/>
        <v>58</v>
      </c>
      <c r="B61" s="87"/>
      <c r="C61" s="27"/>
      <c r="D61" s="1"/>
      <c r="E61" s="1"/>
      <c r="F61" s="1" t="str">
        <f>IFERROR(VLOOKUP(A61,Saisie!L:N,2,FALSE),"")</f>
        <v/>
      </c>
      <c r="G61" s="100"/>
      <c r="H61" s="101"/>
      <c r="I61" s="1"/>
      <c r="J61" s="1" t="str">
        <f>IFERROR(VLOOKUP(A61,Saisie!L:N,3,FALSE),"")</f>
        <v/>
      </c>
      <c r="K61" s="1"/>
      <c r="L61" s="1" t="str">
        <f t="shared" si="1"/>
        <v/>
      </c>
      <c r="M61" s="1" t="str">
        <f t="shared" si="2"/>
        <v/>
      </c>
      <c r="N61" s="1" t="str">
        <f t="shared" si="7"/>
        <v/>
      </c>
      <c r="O61" s="2" t="str">
        <f t="shared" si="3"/>
        <v/>
      </c>
      <c r="P61" s="4" t="str">
        <f t="shared" si="4"/>
        <v/>
      </c>
      <c r="Q61" s="82" t="str">
        <f t="shared" si="0"/>
        <v/>
      </c>
      <c r="R61" s="82" t="str">
        <f t="shared" si="5"/>
        <v/>
      </c>
      <c r="S61" s="15"/>
      <c r="T61" s="15"/>
    </row>
    <row r="62" spans="1:20" s="18" customFormat="1" ht="29.1" customHeight="1" x14ac:dyDescent="0.25">
      <c r="A62" s="32">
        <f t="shared" si="9"/>
        <v>59</v>
      </c>
      <c r="B62" s="87"/>
      <c r="C62" s="29"/>
      <c r="D62" s="1"/>
      <c r="E62" s="1"/>
      <c r="F62" s="1" t="str">
        <f>IFERROR(VLOOKUP(A62,Saisie!L:N,2,FALSE),"")</f>
        <v/>
      </c>
      <c r="G62" s="100"/>
      <c r="H62" s="101"/>
      <c r="I62" s="1"/>
      <c r="J62" s="1" t="str">
        <f>IFERROR(VLOOKUP(A62,Saisie!L:N,3,FALSE),"")</f>
        <v/>
      </c>
      <c r="K62" s="1"/>
      <c r="L62" s="1" t="str">
        <f t="shared" si="1"/>
        <v/>
      </c>
      <c r="M62" s="1" t="str">
        <f t="shared" si="2"/>
        <v/>
      </c>
      <c r="N62" s="1" t="str">
        <f t="shared" si="7"/>
        <v/>
      </c>
      <c r="O62" s="2" t="str">
        <f t="shared" si="3"/>
        <v/>
      </c>
      <c r="P62" s="4" t="str">
        <f t="shared" si="4"/>
        <v/>
      </c>
      <c r="Q62" s="82" t="str">
        <f t="shared" si="0"/>
        <v/>
      </c>
      <c r="R62" s="82" t="str">
        <f t="shared" si="5"/>
        <v/>
      </c>
      <c r="S62" s="15"/>
      <c r="T62" s="15"/>
    </row>
    <row r="63" spans="1:20" s="18" customFormat="1" ht="29.1" customHeight="1" x14ac:dyDescent="0.25">
      <c r="A63" s="32">
        <f t="shared" si="9"/>
        <v>60</v>
      </c>
      <c r="B63" s="87"/>
      <c r="C63" s="29"/>
      <c r="D63" s="1"/>
      <c r="E63" s="1"/>
      <c r="F63" s="1" t="str">
        <f>IFERROR(VLOOKUP(A63,Saisie!L:N,2,FALSE),"")</f>
        <v/>
      </c>
      <c r="G63" s="100"/>
      <c r="H63" s="101"/>
      <c r="I63" s="1"/>
      <c r="J63" s="1" t="str">
        <f>IFERROR(VLOOKUP(A63,Saisie!L:N,3,FALSE),"")</f>
        <v/>
      </c>
      <c r="K63" s="1"/>
      <c r="L63" s="1" t="str">
        <f t="shared" si="1"/>
        <v/>
      </c>
      <c r="M63" s="1" t="str">
        <f t="shared" si="2"/>
        <v/>
      </c>
      <c r="N63" s="1" t="str">
        <f t="shared" si="7"/>
        <v/>
      </c>
      <c r="O63" s="2" t="str">
        <f t="shared" si="3"/>
        <v/>
      </c>
      <c r="P63" s="4" t="str">
        <f t="shared" si="4"/>
        <v/>
      </c>
      <c r="Q63" s="82" t="str">
        <f t="shared" si="0"/>
        <v/>
      </c>
      <c r="R63" s="82" t="str">
        <f t="shared" si="5"/>
        <v/>
      </c>
      <c r="S63" s="15"/>
      <c r="T63" s="15"/>
    </row>
    <row r="64" spans="1:20" ht="29.1" customHeight="1" x14ac:dyDescent="0.25">
      <c r="A64" s="32">
        <f t="shared" si="9"/>
        <v>61</v>
      </c>
      <c r="B64" s="87"/>
      <c r="C64" s="27"/>
      <c r="D64" s="1"/>
      <c r="E64" s="1"/>
      <c r="F64" s="1" t="str">
        <f>IFERROR(VLOOKUP(A64,Saisie!L:N,2,FALSE),"")</f>
        <v/>
      </c>
      <c r="G64" s="100"/>
      <c r="H64" s="101"/>
      <c r="I64" s="1"/>
      <c r="J64" s="1" t="str">
        <f>IFERROR(VLOOKUP(A64,Saisie!L:N,3,FALSE),"")</f>
        <v/>
      </c>
      <c r="K64" s="1"/>
      <c r="L64" s="1" t="str">
        <f t="shared" si="1"/>
        <v/>
      </c>
      <c r="M64" s="1" t="str">
        <f t="shared" si="2"/>
        <v/>
      </c>
      <c r="N64" s="1" t="str">
        <f t="shared" si="7"/>
        <v/>
      </c>
      <c r="O64" s="2" t="str">
        <f t="shared" si="3"/>
        <v/>
      </c>
      <c r="P64" s="4" t="str">
        <f t="shared" si="4"/>
        <v/>
      </c>
      <c r="Q64" s="82" t="str">
        <f t="shared" si="0"/>
        <v/>
      </c>
      <c r="R64" s="82" t="str">
        <f t="shared" si="5"/>
        <v/>
      </c>
    </row>
    <row r="65" spans="1:20" ht="29.1" customHeight="1" x14ac:dyDescent="0.25">
      <c r="A65" s="32">
        <f t="shared" si="9"/>
        <v>62</v>
      </c>
      <c r="B65" s="87"/>
      <c r="C65" s="27"/>
      <c r="D65" s="1"/>
      <c r="E65" s="1"/>
      <c r="F65" s="1" t="str">
        <f>IFERROR(VLOOKUP(A65,Saisie!L:N,2,FALSE),"")</f>
        <v/>
      </c>
      <c r="G65" s="100"/>
      <c r="H65" s="101"/>
      <c r="I65" s="1"/>
      <c r="J65" s="1" t="str">
        <f>IFERROR(VLOOKUP(A65,Saisie!L:N,3,FALSE),"")</f>
        <v/>
      </c>
      <c r="K65" s="1"/>
      <c r="L65" s="1" t="str">
        <f t="shared" si="1"/>
        <v/>
      </c>
      <c r="M65" s="1" t="str">
        <f t="shared" si="2"/>
        <v/>
      </c>
      <c r="N65" s="1" t="str">
        <f t="shared" si="7"/>
        <v/>
      </c>
      <c r="O65" s="2" t="str">
        <f t="shared" si="3"/>
        <v/>
      </c>
      <c r="P65" s="4" t="str">
        <f t="shared" si="4"/>
        <v/>
      </c>
      <c r="Q65" s="82" t="str">
        <f t="shared" si="0"/>
        <v/>
      </c>
      <c r="R65" s="82" t="str">
        <f t="shared" si="5"/>
        <v/>
      </c>
    </row>
    <row r="66" spans="1:20" ht="29.1" customHeight="1" x14ac:dyDescent="0.25">
      <c r="A66" s="32">
        <f t="shared" si="9"/>
        <v>63</v>
      </c>
      <c r="B66" s="87"/>
      <c r="C66" s="27"/>
      <c r="D66" s="1"/>
      <c r="E66" s="1"/>
      <c r="F66" s="1" t="str">
        <f>IFERROR(VLOOKUP(A66,Saisie!L:N,2,FALSE),"")</f>
        <v/>
      </c>
      <c r="G66" s="100"/>
      <c r="H66" s="101"/>
      <c r="I66" s="1"/>
      <c r="J66" s="1" t="str">
        <f>IFERROR(VLOOKUP(A66,Saisie!L:N,3,FALSE),"")</f>
        <v/>
      </c>
      <c r="K66" s="1"/>
      <c r="L66" s="1" t="str">
        <f t="shared" si="1"/>
        <v/>
      </c>
      <c r="M66" s="1" t="str">
        <f t="shared" si="2"/>
        <v/>
      </c>
      <c r="N66" s="1" t="str">
        <f t="shared" si="7"/>
        <v/>
      </c>
      <c r="O66" s="2" t="str">
        <f t="shared" si="3"/>
        <v/>
      </c>
      <c r="P66" s="4" t="str">
        <f t="shared" si="4"/>
        <v/>
      </c>
      <c r="Q66" s="82" t="str">
        <f t="shared" si="0"/>
        <v/>
      </c>
      <c r="R66" s="82" t="str">
        <f t="shared" si="5"/>
        <v/>
      </c>
    </row>
    <row r="67" spans="1:20" s="19" customFormat="1" ht="29.1" customHeight="1" x14ac:dyDescent="0.25">
      <c r="A67" s="32">
        <f t="shared" si="9"/>
        <v>64</v>
      </c>
      <c r="B67" s="87"/>
      <c r="C67" s="29"/>
      <c r="D67" s="1"/>
      <c r="E67" s="1"/>
      <c r="F67" s="1" t="str">
        <f>IFERROR(VLOOKUP(A67,Saisie!L:N,2,FALSE),"")</f>
        <v/>
      </c>
      <c r="G67" s="100"/>
      <c r="H67" s="101"/>
      <c r="I67" s="1"/>
      <c r="J67" s="1" t="str">
        <f>IFERROR(VLOOKUP(A67,Saisie!L:N,3,FALSE),"")</f>
        <v/>
      </c>
      <c r="K67" s="1"/>
      <c r="L67" s="1" t="str">
        <f t="shared" si="1"/>
        <v/>
      </c>
      <c r="M67" s="1" t="str">
        <f t="shared" si="2"/>
        <v/>
      </c>
      <c r="N67" s="1" t="str">
        <f t="shared" si="7"/>
        <v/>
      </c>
      <c r="O67" s="2" t="str">
        <f t="shared" si="3"/>
        <v/>
      </c>
      <c r="P67" s="4" t="str">
        <f t="shared" si="4"/>
        <v/>
      </c>
      <c r="Q67" s="82" t="str">
        <f t="shared" si="0"/>
        <v/>
      </c>
      <c r="R67" s="82" t="str">
        <f t="shared" si="5"/>
        <v/>
      </c>
      <c r="S67" s="15"/>
      <c r="T67" s="15"/>
    </row>
    <row r="68" spans="1:20" s="19" customFormat="1" ht="29.1" customHeight="1" x14ac:dyDescent="0.25">
      <c r="A68" s="32">
        <f t="shared" si="9"/>
        <v>65</v>
      </c>
      <c r="B68" s="87"/>
      <c r="C68" s="27"/>
      <c r="D68" s="1"/>
      <c r="E68" s="1"/>
      <c r="F68" s="1" t="str">
        <f>IFERROR(VLOOKUP(A68,Saisie!L:N,2,FALSE),"")</f>
        <v/>
      </c>
      <c r="G68" s="100"/>
      <c r="H68" s="101"/>
      <c r="I68" s="1"/>
      <c r="J68" s="1" t="str">
        <f>IFERROR(VLOOKUP(A68,Saisie!L:N,3,FALSE),"")</f>
        <v/>
      </c>
      <c r="K68" s="1"/>
      <c r="L68" s="1" t="str">
        <f t="shared" si="1"/>
        <v/>
      </c>
      <c r="M68" s="1" t="str">
        <f t="shared" si="2"/>
        <v/>
      </c>
      <c r="N68" s="1" t="str">
        <f t="shared" si="7"/>
        <v/>
      </c>
      <c r="O68" s="2" t="str">
        <f t="shared" si="3"/>
        <v/>
      </c>
      <c r="P68" s="4" t="str">
        <f t="shared" si="4"/>
        <v/>
      </c>
      <c r="Q68" s="82" t="str">
        <f t="shared" ref="Q68:Q93" si="10">IF(B68="","",100*O68)</f>
        <v/>
      </c>
      <c r="R68" s="82" t="str">
        <f t="shared" si="5"/>
        <v/>
      </c>
      <c r="S68" s="15"/>
      <c r="T68" s="15"/>
    </row>
    <row r="69" spans="1:20" s="18" customFormat="1" ht="29.1" customHeight="1" x14ac:dyDescent="0.25">
      <c r="A69" s="32">
        <f t="shared" si="9"/>
        <v>66</v>
      </c>
      <c r="B69" s="87"/>
      <c r="C69" s="27"/>
      <c r="D69" s="1"/>
      <c r="E69" s="1"/>
      <c r="F69" s="1" t="str">
        <f>IFERROR(VLOOKUP(A69,Saisie!L:N,2,FALSE),"")</f>
        <v/>
      </c>
      <c r="G69" s="100"/>
      <c r="H69" s="101"/>
      <c r="I69" s="1"/>
      <c r="J69" s="1" t="str">
        <f>IFERROR(VLOOKUP(A69,Saisie!L:N,3,FALSE),"")</f>
        <v/>
      </c>
      <c r="K69" s="1"/>
      <c r="L69" s="1" t="str">
        <f t="shared" ref="L69:L93" si="11">IFERROR(IF(B69="","",D69+E69+F69+G69),"")</f>
        <v/>
      </c>
      <c r="M69" s="1" t="str">
        <f t="shared" ref="M69:M93" si="12">IFERROR(IF(B69="","",H69+I69+J69+K69),"")</f>
        <v/>
      </c>
      <c r="N69" s="1" t="str">
        <f t="shared" si="7"/>
        <v/>
      </c>
      <c r="O69" s="2" t="str">
        <f t="shared" ref="O69:O93" si="13">IF(B69="","",COUNTIF(D69:G69,13))</f>
        <v/>
      </c>
      <c r="P69" s="4" t="str">
        <f t="shared" ref="P69:P93" si="14">IFERROR(IF(B69="","",RANK(R69,$R$4:$R$93)),"")</f>
        <v/>
      </c>
      <c r="Q69" s="82" t="str">
        <f t="shared" si="10"/>
        <v/>
      </c>
      <c r="R69" s="82" t="str">
        <f t="shared" ref="R69:R93" si="15">IF(B69="","",Q69+N69)</f>
        <v/>
      </c>
      <c r="S69" s="15"/>
      <c r="T69" s="15"/>
    </row>
    <row r="70" spans="1:20" s="18" customFormat="1" ht="29.1" customHeight="1" x14ac:dyDescent="0.25">
      <c r="A70" s="32">
        <f t="shared" si="9"/>
        <v>67</v>
      </c>
      <c r="B70" s="87"/>
      <c r="C70" s="29"/>
      <c r="D70" s="1"/>
      <c r="E70" s="1"/>
      <c r="F70" s="1" t="str">
        <f>IFERROR(VLOOKUP(A70,Saisie!L:N,2,FALSE),"")</f>
        <v/>
      </c>
      <c r="G70" s="100"/>
      <c r="H70" s="101"/>
      <c r="I70" s="1"/>
      <c r="J70" s="1" t="str">
        <f>IFERROR(VLOOKUP(A70,Saisie!L:N,3,FALSE),"")</f>
        <v/>
      </c>
      <c r="K70" s="1"/>
      <c r="L70" s="1" t="str">
        <f t="shared" si="11"/>
        <v/>
      </c>
      <c r="M70" s="1" t="str">
        <f t="shared" si="12"/>
        <v/>
      </c>
      <c r="N70" s="1" t="str">
        <f t="shared" ref="N70:N93" si="16">IFERROR(L70-M70,"")</f>
        <v/>
      </c>
      <c r="O70" s="2" t="str">
        <f t="shared" si="13"/>
        <v/>
      </c>
      <c r="P70" s="4" t="str">
        <f t="shared" si="14"/>
        <v/>
      </c>
      <c r="Q70" s="82" t="str">
        <f t="shared" si="10"/>
        <v/>
      </c>
      <c r="R70" s="82" t="str">
        <f t="shared" si="15"/>
        <v/>
      </c>
      <c r="S70" s="15"/>
      <c r="T70" s="15"/>
    </row>
    <row r="71" spans="1:20" s="18" customFormat="1" ht="29.1" customHeight="1" x14ac:dyDescent="0.25">
      <c r="A71" s="32">
        <f t="shared" si="9"/>
        <v>68</v>
      </c>
      <c r="B71" s="87"/>
      <c r="C71" s="27"/>
      <c r="D71" s="1"/>
      <c r="E71" s="1"/>
      <c r="F71" s="1" t="str">
        <f>IFERROR(VLOOKUP(A71,Saisie!L:N,2,FALSE),"")</f>
        <v/>
      </c>
      <c r="G71" s="100"/>
      <c r="H71" s="101"/>
      <c r="I71" s="1"/>
      <c r="J71" s="1" t="str">
        <f>IFERROR(VLOOKUP(A71,Saisie!L:N,3,FALSE),"")</f>
        <v/>
      </c>
      <c r="K71" s="1"/>
      <c r="L71" s="1" t="str">
        <f t="shared" si="11"/>
        <v/>
      </c>
      <c r="M71" s="1" t="str">
        <f t="shared" si="12"/>
        <v/>
      </c>
      <c r="N71" s="1" t="str">
        <f t="shared" si="16"/>
        <v/>
      </c>
      <c r="O71" s="2" t="str">
        <f t="shared" si="13"/>
        <v/>
      </c>
      <c r="P71" s="4" t="str">
        <f t="shared" si="14"/>
        <v/>
      </c>
      <c r="Q71" s="82" t="str">
        <f t="shared" si="10"/>
        <v/>
      </c>
      <c r="R71" s="82" t="str">
        <f t="shared" si="15"/>
        <v/>
      </c>
      <c r="S71" s="15"/>
      <c r="T71" s="15"/>
    </row>
    <row r="72" spans="1:20" s="18" customFormat="1" ht="29.1" customHeight="1" x14ac:dyDescent="0.25">
      <c r="A72" s="32">
        <f t="shared" si="9"/>
        <v>69</v>
      </c>
      <c r="B72" s="87"/>
      <c r="C72" s="27"/>
      <c r="D72" s="1"/>
      <c r="E72" s="1"/>
      <c r="F72" s="1" t="str">
        <f>IFERROR(VLOOKUP(A72,Saisie!L:N,2,FALSE),"")</f>
        <v/>
      </c>
      <c r="G72" s="100"/>
      <c r="H72" s="101"/>
      <c r="I72" s="1"/>
      <c r="J72" s="1" t="str">
        <f>IFERROR(VLOOKUP(A72,Saisie!L:N,3,FALSE),"")</f>
        <v/>
      </c>
      <c r="K72" s="1"/>
      <c r="L72" s="1" t="str">
        <f t="shared" si="11"/>
        <v/>
      </c>
      <c r="M72" s="1" t="str">
        <f t="shared" si="12"/>
        <v/>
      </c>
      <c r="N72" s="1" t="str">
        <f t="shared" si="16"/>
        <v/>
      </c>
      <c r="O72" s="2" t="str">
        <f t="shared" si="13"/>
        <v/>
      </c>
      <c r="P72" s="4" t="str">
        <f t="shared" si="14"/>
        <v/>
      </c>
      <c r="Q72" s="82" t="str">
        <f t="shared" si="10"/>
        <v/>
      </c>
      <c r="R72" s="82" t="str">
        <f t="shared" si="15"/>
        <v/>
      </c>
      <c r="S72" s="15"/>
      <c r="T72" s="15"/>
    </row>
    <row r="73" spans="1:20" s="18" customFormat="1" ht="29.1" customHeight="1" x14ac:dyDescent="0.25">
      <c r="A73" s="32">
        <f t="shared" si="9"/>
        <v>70</v>
      </c>
      <c r="B73" s="87"/>
      <c r="C73" s="30"/>
      <c r="D73" s="1"/>
      <c r="E73" s="1"/>
      <c r="F73" s="1" t="str">
        <f>IFERROR(VLOOKUP(A73,Saisie!L:N,2,FALSE),"")</f>
        <v/>
      </c>
      <c r="G73" s="100"/>
      <c r="H73" s="101"/>
      <c r="I73" s="1"/>
      <c r="J73" s="1" t="str">
        <f>IFERROR(VLOOKUP(A73,Saisie!L:N,3,FALSE),"")</f>
        <v/>
      </c>
      <c r="K73" s="1"/>
      <c r="L73" s="1" t="str">
        <f t="shared" si="11"/>
        <v/>
      </c>
      <c r="M73" s="1" t="str">
        <f t="shared" si="12"/>
        <v/>
      </c>
      <c r="N73" s="1" t="str">
        <f t="shared" si="16"/>
        <v/>
      </c>
      <c r="O73" s="2" t="str">
        <f t="shared" si="13"/>
        <v/>
      </c>
      <c r="P73" s="4" t="str">
        <f t="shared" si="14"/>
        <v/>
      </c>
      <c r="Q73" s="82" t="str">
        <f t="shared" si="10"/>
        <v/>
      </c>
      <c r="R73" s="82" t="str">
        <f t="shared" si="15"/>
        <v/>
      </c>
      <c r="S73" s="15"/>
      <c r="T73" s="15"/>
    </row>
    <row r="74" spans="1:20" s="18" customFormat="1" ht="29.1" customHeight="1" x14ac:dyDescent="0.25">
      <c r="A74" s="32">
        <f t="shared" si="9"/>
        <v>71</v>
      </c>
      <c r="B74" s="87"/>
      <c r="C74" s="27"/>
      <c r="D74" s="1"/>
      <c r="E74" s="1"/>
      <c r="F74" s="1" t="str">
        <f>IFERROR(VLOOKUP(A74,Saisie!L:N,2,FALSE),"")</f>
        <v/>
      </c>
      <c r="G74" s="100"/>
      <c r="H74" s="101"/>
      <c r="I74" s="1"/>
      <c r="J74" s="1" t="str">
        <f>IFERROR(VLOOKUP(A74,Saisie!L:N,3,FALSE),"")</f>
        <v/>
      </c>
      <c r="K74" s="1"/>
      <c r="L74" s="1" t="str">
        <f t="shared" si="11"/>
        <v/>
      </c>
      <c r="M74" s="1" t="str">
        <f t="shared" si="12"/>
        <v/>
      </c>
      <c r="N74" s="1" t="str">
        <f t="shared" si="16"/>
        <v/>
      </c>
      <c r="O74" s="2" t="str">
        <f t="shared" si="13"/>
        <v/>
      </c>
      <c r="P74" s="4" t="str">
        <f t="shared" si="14"/>
        <v/>
      </c>
      <c r="Q74" s="82" t="str">
        <f t="shared" si="10"/>
        <v/>
      </c>
      <c r="R74" s="82" t="str">
        <f t="shared" si="15"/>
        <v/>
      </c>
      <c r="S74" s="15"/>
      <c r="T74" s="15"/>
    </row>
    <row r="75" spans="1:20" s="18" customFormat="1" ht="29.1" customHeight="1" x14ac:dyDescent="0.25">
      <c r="A75" s="32">
        <f t="shared" si="9"/>
        <v>72</v>
      </c>
      <c r="B75" s="87"/>
      <c r="C75" s="27"/>
      <c r="D75" s="1"/>
      <c r="E75" s="1"/>
      <c r="F75" s="1" t="str">
        <f>IFERROR(VLOOKUP(A75,Saisie!L:N,2,FALSE),"")</f>
        <v/>
      </c>
      <c r="G75" s="100"/>
      <c r="H75" s="101"/>
      <c r="I75" s="1"/>
      <c r="J75" s="1" t="str">
        <f>IFERROR(VLOOKUP(A75,Saisie!L:N,3,FALSE),"")</f>
        <v/>
      </c>
      <c r="K75" s="1"/>
      <c r="L75" s="1" t="str">
        <f t="shared" si="11"/>
        <v/>
      </c>
      <c r="M75" s="1" t="str">
        <f t="shared" si="12"/>
        <v/>
      </c>
      <c r="N75" s="1" t="str">
        <f t="shared" si="16"/>
        <v/>
      </c>
      <c r="O75" s="2" t="str">
        <f t="shared" si="13"/>
        <v/>
      </c>
      <c r="P75" s="4" t="str">
        <f t="shared" si="14"/>
        <v/>
      </c>
      <c r="Q75" s="82" t="str">
        <f t="shared" si="10"/>
        <v/>
      </c>
      <c r="R75" s="82" t="str">
        <f t="shared" si="15"/>
        <v/>
      </c>
      <c r="S75" s="15"/>
      <c r="T75" s="15"/>
    </row>
    <row r="76" spans="1:20" s="18" customFormat="1" ht="29.1" customHeight="1" x14ac:dyDescent="0.25">
      <c r="A76" s="32">
        <f t="shared" si="9"/>
        <v>73</v>
      </c>
      <c r="B76" s="87"/>
      <c r="C76" s="27"/>
      <c r="D76" s="1"/>
      <c r="E76" s="1"/>
      <c r="F76" s="1" t="str">
        <f>IFERROR(VLOOKUP(A76,Saisie!L:N,2,FALSE),"")</f>
        <v/>
      </c>
      <c r="G76" s="100"/>
      <c r="H76" s="101"/>
      <c r="I76" s="1"/>
      <c r="J76" s="1" t="str">
        <f>IFERROR(VLOOKUP(A76,Saisie!L:N,3,FALSE),"")</f>
        <v/>
      </c>
      <c r="K76" s="1"/>
      <c r="L76" s="1" t="str">
        <f t="shared" si="11"/>
        <v/>
      </c>
      <c r="M76" s="1" t="str">
        <f t="shared" si="12"/>
        <v/>
      </c>
      <c r="N76" s="1" t="str">
        <f t="shared" si="16"/>
        <v/>
      </c>
      <c r="O76" s="2" t="str">
        <f t="shared" si="13"/>
        <v/>
      </c>
      <c r="P76" s="4" t="str">
        <f t="shared" si="14"/>
        <v/>
      </c>
      <c r="Q76" s="82" t="str">
        <f t="shared" si="10"/>
        <v/>
      </c>
      <c r="R76" s="82" t="str">
        <f t="shared" si="15"/>
        <v/>
      </c>
      <c r="S76" s="15"/>
      <c r="T76" s="15"/>
    </row>
    <row r="77" spans="1:20" ht="29.1" customHeight="1" x14ac:dyDescent="0.25">
      <c r="A77" s="32">
        <f t="shared" si="9"/>
        <v>74</v>
      </c>
      <c r="B77" s="87"/>
      <c r="C77" s="29"/>
      <c r="D77" s="1"/>
      <c r="E77" s="1"/>
      <c r="F77" s="1" t="str">
        <f>IFERROR(VLOOKUP(A77,Saisie!L:N,2,FALSE),"")</f>
        <v/>
      </c>
      <c r="G77" s="100"/>
      <c r="H77" s="101"/>
      <c r="I77" s="1"/>
      <c r="J77" s="1" t="str">
        <f>IFERROR(VLOOKUP(A77,Saisie!L:N,3,FALSE),"")</f>
        <v/>
      </c>
      <c r="K77" s="1"/>
      <c r="L77" s="1" t="str">
        <f t="shared" si="11"/>
        <v/>
      </c>
      <c r="M77" s="1" t="str">
        <f t="shared" si="12"/>
        <v/>
      </c>
      <c r="N77" s="1" t="str">
        <f t="shared" si="16"/>
        <v/>
      </c>
      <c r="O77" s="2" t="str">
        <f t="shared" si="13"/>
        <v/>
      </c>
      <c r="P77" s="4" t="str">
        <f t="shared" si="14"/>
        <v/>
      </c>
      <c r="Q77" s="82" t="str">
        <f t="shared" si="10"/>
        <v/>
      </c>
      <c r="R77" s="82" t="str">
        <f t="shared" si="15"/>
        <v/>
      </c>
    </row>
    <row r="78" spans="1:20" s="19" customFormat="1" ht="29.1" customHeight="1" x14ac:dyDescent="0.25">
      <c r="A78" s="32">
        <f t="shared" si="9"/>
        <v>75</v>
      </c>
      <c r="B78" s="87"/>
      <c r="C78" s="29"/>
      <c r="D78" s="1"/>
      <c r="E78" s="1"/>
      <c r="F78" s="1" t="str">
        <f>IFERROR(VLOOKUP(A78,Saisie!L:N,2,FALSE),"")</f>
        <v/>
      </c>
      <c r="G78" s="100"/>
      <c r="H78" s="101"/>
      <c r="I78" s="1"/>
      <c r="J78" s="1" t="str">
        <f>IFERROR(VLOOKUP(A78,Saisie!L:N,3,FALSE),"")</f>
        <v/>
      </c>
      <c r="K78" s="1"/>
      <c r="L78" s="1" t="str">
        <f t="shared" si="11"/>
        <v/>
      </c>
      <c r="M78" s="1" t="str">
        <f t="shared" si="12"/>
        <v/>
      </c>
      <c r="N78" s="1" t="str">
        <f t="shared" si="16"/>
        <v/>
      </c>
      <c r="O78" s="2" t="str">
        <f t="shared" si="13"/>
        <v/>
      </c>
      <c r="P78" s="4" t="str">
        <f t="shared" si="14"/>
        <v/>
      </c>
      <c r="Q78" s="82" t="str">
        <f t="shared" si="10"/>
        <v/>
      </c>
      <c r="R78" s="82" t="str">
        <f t="shared" si="15"/>
        <v/>
      </c>
      <c r="S78" s="15"/>
      <c r="T78" s="15"/>
    </row>
    <row r="79" spans="1:20" s="18" customFormat="1" ht="29.1" customHeight="1" x14ac:dyDescent="0.25">
      <c r="A79" s="32">
        <f t="shared" si="9"/>
        <v>76</v>
      </c>
      <c r="B79" s="87"/>
      <c r="C79" s="27"/>
      <c r="D79" s="1"/>
      <c r="E79" s="1"/>
      <c r="F79" s="1" t="str">
        <f>IFERROR(VLOOKUP(A79,Saisie!L:N,2,FALSE),"")</f>
        <v/>
      </c>
      <c r="G79" s="100"/>
      <c r="H79" s="101"/>
      <c r="I79" s="1"/>
      <c r="J79" s="1" t="str">
        <f>IFERROR(VLOOKUP(A79,Saisie!L:N,3,FALSE),"")</f>
        <v/>
      </c>
      <c r="K79" s="1"/>
      <c r="L79" s="1" t="str">
        <f t="shared" si="11"/>
        <v/>
      </c>
      <c r="M79" s="1" t="str">
        <f t="shared" si="12"/>
        <v/>
      </c>
      <c r="N79" s="1" t="str">
        <f t="shared" si="16"/>
        <v/>
      </c>
      <c r="O79" s="2" t="str">
        <f t="shared" si="13"/>
        <v/>
      </c>
      <c r="P79" s="4" t="str">
        <f t="shared" si="14"/>
        <v/>
      </c>
      <c r="Q79" s="82" t="str">
        <f t="shared" si="10"/>
        <v/>
      </c>
      <c r="R79" s="82" t="str">
        <f t="shared" si="15"/>
        <v/>
      </c>
      <c r="S79" s="15"/>
      <c r="T79" s="15"/>
    </row>
    <row r="80" spans="1:20" s="19" customFormat="1" ht="29.1" customHeight="1" x14ac:dyDescent="0.25">
      <c r="A80" s="32">
        <f t="shared" si="9"/>
        <v>77</v>
      </c>
      <c r="B80" s="87"/>
      <c r="C80" s="29"/>
      <c r="D80" s="1"/>
      <c r="E80" s="1"/>
      <c r="F80" s="1" t="str">
        <f>IFERROR(VLOOKUP(A80,Saisie!L:N,2,FALSE),"")</f>
        <v/>
      </c>
      <c r="G80" s="100"/>
      <c r="H80" s="101"/>
      <c r="I80" s="1"/>
      <c r="J80" s="1" t="str">
        <f>IFERROR(VLOOKUP(A80,Saisie!L:N,3,FALSE),"")</f>
        <v/>
      </c>
      <c r="K80" s="1"/>
      <c r="L80" s="1" t="str">
        <f t="shared" si="11"/>
        <v/>
      </c>
      <c r="M80" s="1" t="str">
        <f t="shared" si="12"/>
        <v/>
      </c>
      <c r="N80" s="1" t="str">
        <f t="shared" si="16"/>
        <v/>
      </c>
      <c r="O80" s="2" t="str">
        <f t="shared" si="13"/>
        <v/>
      </c>
      <c r="P80" s="4" t="str">
        <f t="shared" si="14"/>
        <v/>
      </c>
      <c r="Q80" s="82" t="str">
        <f t="shared" si="10"/>
        <v/>
      </c>
      <c r="R80" s="82" t="str">
        <f t="shared" si="15"/>
        <v/>
      </c>
      <c r="S80" s="15"/>
      <c r="T80" s="15"/>
    </row>
    <row r="81" spans="1:20" s="19" customFormat="1" ht="29.1" customHeight="1" x14ac:dyDescent="0.25">
      <c r="A81" s="32">
        <f t="shared" si="9"/>
        <v>78</v>
      </c>
      <c r="B81" s="87"/>
      <c r="C81" s="27"/>
      <c r="D81" s="1"/>
      <c r="E81" s="1"/>
      <c r="F81" s="1" t="str">
        <f>IFERROR(VLOOKUP(A81,Saisie!L:N,2,FALSE),"")</f>
        <v/>
      </c>
      <c r="G81" s="100"/>
      <c r="H81" s="101"/>
      <c r="I81" s="1"/>
      <c r="J81" s="1" t="str">
        <f>IFERROR(VLOOKUP(A81,Saisie!L:N,3,FALSE),"")</f>
        <v/>
      </c>
      <c r="K81" s="1"/>
      <c r="L81" s="1" t="str">
        <f t="shared" si="11"/>
        <v/>
      </c>
      <c r="M81" s="1" t="str">
        <f t="shared" si="12"/>
        <v/>
      </c>
      <c r="N81" s="1" t="str">
        <f t="shared" si="16"/>
        <v/>
      </c>
      <c r="O81" s="2" t="str">
        <f t="shared" si="13"/>
        <v/>
      </c>
      <c r="P81" s="4" t="str">
        <f t="shared" si="14"/>
        <v/>
      </c>
      <c r="Q81" s="82" t="str">
        <f t="shared" si="10"/>
        <v/>
      </c>
      <c r="R81" s="82" t="str">
        <f t="shared" si="15"/>
        <v/>
      </c>
      <c r="S81" s="15"/>
      <c r="T81" s="15"/>
    </row>
    <row r="82" spans="1:20" s="18" customFormat="1" ht="29.1" customHeight="1" x14ac:dyDescent="0.25">
      <c r="A82" s="32">
        <f t="shared" si="9"/>
        <v>79</v>
      </c>
      <c r="B82" s="87"/>
      <c r="C82" s="27"/>
      <c r="D82" s="1"/>
      <c r="E82" s="1"/>
      <c r="F82" s="1" t="str">
        <f>IFERROR(VLOOKUP(A82,Saisie!L:N,2,FALSE),"")</f>
        <v/>
      </c>
      <c r="G82" s="100"/>
      <c r="H82" s="101"/>
      <c r="I82" s="1"/>
      <c r="J82" s="1" t="str">
        <f>IFERROR(VLOOKUP(A82,Saisie!L:N,3,FALSE),"")</f>
        <v/>
      </c>
      <c r="K82" s="1"/>
      <c r="L82" s="1" t="str">
        <f t="shared" si="11"/>
        <v/>
      </c>
      <c r="M82" s="1" t="str">
        <f t="shared" si="12"/>
        <v/>
      </c>
      <c r="N82" s="1" t="str">
        <f t="shared" si="16"/>
        <v/>
      </c>
      <c r="O82" s="2" t="str">
        <f t="shared" si="13"/>
        <v/>
      </c>
      <c r="P82" s="4" t="str">
        <f t="shared" si="14"/>
        <v/>
      </c>
      <c r="Q82" s="82" t="str">
        <f t="shared" si="10"/>
        <v/>
      </c>
      <c r="R82" s="82" t="str">
        <f t="shared" si="15"/>
        <v/>
      </c>
      <c r="S82" s="15"/>
      <c r="T82" s="15"/>
    </row>
    <row r="83" spans="1:20" s="18" customFormat="1" ht="29.1" customHeight="1" x14ac:dyDescent="0.25">
      <c r="A83" s="32">
        <f t="shared" si="9"/>
        <v>80</v>
      </c>
      <c r="B83" s="87"/>
      <c r="C83" s="27"/>
      <c r="D83" s="1"/>
      <c r="E83" s="1"/>
      <c r="F83" s="1" t="str">
        <f>IFERROR(VLOOKUP(A83,Saisie!L:N,2,FALSE),"")</f>
        <v/>
      </c>
      <c r="G83" s="100"/>
      <c r="H83" s="101"/>
      <c r="I83" s="1"/>
      <c r="J83" s="1" t="str">
        <f>IFERROR(VLOOKUP(A83,Saisie!L:N,3,FALSE),"")</f>
        <v/>
      </c>
      <c r="K83" s="1"/>
      <c r="L83" s="1" t="str">
        <f t="shared" si="11"/>
        <v/>
      </c>
      <c r="M83" s="1" t="str">
        <f t="shared" si="12"/>
        <v/>
      </c>
      <c r="N83" s="1" t="str">
        <f t="shared" si="16"/>
        <v/>
      </c>
      <c r="O83" s="2" t="str">
        <f t="shared" si="13"/>
        <v/>
      </c>
      <c r="P83" s="4" t="str">
        <f t="shared" si="14"/>
        <v/>
      </c>
      <c r="Q83" s="82" t="str">
        <f t="shared" si="10"/>
        <v/>
      </c>
      <c r="R83" s="82" t="str">
        <f t="shared" si="15"/>
        <v/>
      </c>
      <c r="S83" s="15"/>
      <c r="T83" s="15"/>
    </row>
    <row r="84" spans="1:20" s="18" customFormat="1" ht="29.1" customHeight="1" x14ac:dyDescent="0.25">
      <c r="A84" s="32">
        <f t="shared" si="9"/>
        <v>81</v>
      </c>
      <c r="B84" s="87"/>
      <c r="C84" s="27"/>
      <c r="D84" s="1"/>
      <c r="E84" s="1"/>
      <c r="F84" s="1" t="str">
        <f>IFERROR(VLOOKUP(A84,Saisie!L:N,2,FALSE),"")</f>
        <v/>
      </c>
      <c r="G84" s="100"/>
      <c r="H84" s="101"/>
      <c r="I84" s="1"/>
      <c r="J84" s="1" t="str">
        <f>IFERROR(VLOOKUP(A84,Saisie!L:N,3,FALSE),"")</f>
        <v/>
      </c>
      <c r="K84" s="1"/>
      <c r="L84" s="1" t="str">
        <f t="shared" si="11"/>
        <v/>
      </c>
      <c r="M84" s="1" t="str">
        <f t="shared" si="12"/>
        <v/>
      </c>
      <c r="N84" s="1" t="str">
        <f t="shared" si="16"/>
        <v/>
      </c>
      <c r="O84" s="2" t="str">
        <f t="shared" si="13"/>
        <v/>
      </c>
      <c r="P84" s="4" t="str">
        <f t="shared" si="14"/>
        <v/>
      </c>
      <c r="Q84" s="82" t="str">
        <f t="shared" si="10"/>
        <v/>
      </c>
      <c r="R84" s="82" t="str">
        <f t="shared" si="15"/>
        <v/>
      </c>
      <c r="S84" s="15"/>
      <c r="T84" s="15"/>
    </row>
    <row r="85" spans="1:20" s="18" customFormat="1" ht="29.1" customHeight="1" x14ac:dyDescent="0.25">
      <c r="A85" s="32">
        <f t="shared" si="9"/>
        <v>82</v>
      </c>
      <c r="B85" s="87"/>
      <c r="C85" s="27"/>
      <c r="D85" s="1"/>
      <c r="E85" s="1"/>
      <c r="F85" s="1" t="str">
        <f>IFERROR(VLOOKUP(A85,Saisie!L:N,2,FALSE),"")</f>
        <v/>
      </c>
      <c r="G85" s="100"/>
      <c r="H85" s="101"/>
      <c r="I85" s="1"/>
      <c r="J85" s="1" t="str">
        <f>IFERROR(VLOOKUP(A85,Saisie!L:N,3,FALSE),"")</f>
        <v/>
      </c>
      <c r="K85" s="1"/>
      <c r="L85" s="1" t="str">
        <f t="shared" si="11"/>
        <v/>
      </c>
      <c r="M85" s="1" t="str">
        <f t="shared" si="12"/>
        <v/>
      </c>
      <c r="N85" s="1" t="str">
        <f t="shared" si="16"/>
        <v/>
      </c>
      <c r="O85" s="2" t="str">
        <f t="shared" si="13"/>
        <v/>
      </c>
      <c r="P85" s="4" t="str">
        <f t="shared" si="14"/>
        <v/>
      </c>
      <c r="Q85" s="82" t="str">
        <f t="shared" si="10"/>
        <v/>
      </c>
      <c r="R85" s="82" t="str">
        <f t="shared" si="15"/>
        <v/>
      </c>
      <c r="S85" s="15"/>
      <c r="T85" s="15"/>
    </row>
    <row r="86" spans="1:20" ht="29.1" customHeight="1" x14ac:dyDescent="0.25">
      <c r="A86" s="32">
        <f t="shared" si="9"/>
        <v>83</v>
      </c>
      <c r="B86" s="87"/>
      <c r="C86" s="27"/>
      <c r="D86" s="1"/>
      <c r="E86" s="1"/>
      <c r="F86" s="1" t="str">
        <f>IFERROR(VLOOKUP(A86,Saisie!L:N,2,FALSE),"")</f>
        <v/>
      </c>
      <c r="G86" s="100"/>
      <c r="H86" s="101"/>
      <c r="I86" s="1"/>
      <c r="J86" s="1" t="str">
        <f>IFERROR(VLOOKUP(A86,Saisie!L:N,3,FALSE),"")</f>
        <v/>
      </c>
      <c r="K86" s="1"/>
      <c r="L86" s="1" t="str">
        <f t="shared" si="11"/>
        <v/>
      </c>
      <c r="M86" s="1" t="str">
        <f t="shared" si="12"/>
        <v/>
      </c>
      <c r="N86" s="1" t="str">
        <f t="shared" si="16"/>
        <v/>
      </c>
      <c r="O86" s="2" t="str">
        <f t="shared" si="13"/>
        <v/>
      </c>
      <c r="P86" s="4" t="str">
        <f t="shared" si="14"/>
        <v/>
      </c>
      <c r="Q86" s="82" t="str">
        <f t="shared" si="10"/>
        <v/>
      </c>
      <c r="R86" s="82" t="str">
        <f t="shared" si="15"/>
        <v/>
      </c>
    </row>
    <row r="87" spans="1:20" ht="29.1" customHeight="1" x14ac:dyDescent="0.25">
      <c r="A87" s="32">
        <f t="shared" si="9"/>
        <v>84</v>
      </c>
      <c r="B87" s="87"/>
      <c r="C87" s="29"/>
      <c r="D87" s="1"/>
      <c r="E87" s="1"/>
      <c r="F87" s="1" t="str">
        <f>IFERROR(VLOOKUP(A87,Saisie!L:N,2,FALSE),"")</f>
        <v/>
      </c>
      <c r="G87" s="100"/>
      <c r="H87" s="101"/>
      <c r="I87" s="1"/>
      <c r="J87" s="1" t="str">
        <f>IFERROR(VLOOKUP(A87,Saisie!L:N,3,FALSE),"")</f>
        <v/>
      </c>
      <c r="K87" s="1"/>
      <c r="L87" s="1" t="str">
        <f t="shared" si="11"/>
        <v/>
      </c>
      <c r="M87" s="1" t="str">
        <f t="shared" si="12"/>
        <v/>
      </c>
      <c r="N87" s="1" t="str">
        <f t="shared" si="16"/>
        <v/>
      </c>
      <c r="O87" s="2" t="str">
        <f t="shared" si="13"/>
        <v/>
      </c>
      <c r="P87" s="4" t="str">
        <f t="shared" si="14"/>
        <v/>
      </c>
      <c r="Q87" s="82" t="str">
        <f t="shared" si="10"/>
        <v/>
      </c>
      <c r="R87" s="82" t="str">
        <f t="shared" si="15"/>
        <v/>
      </c>
    </row>
    <row r="88" spans="1:20" ht="29.1" customHeight="1" x14ac:dyDescent="0.25">
      <c r="A88" s="32">
        <f t="shared" si="9"/>
        <v>85</v>
      </c>
      <c r="B88" s="87"/>
      <c r="C88" s="29"/>
      <c r="D88" s="1"/>
      <c r="E88" s="1"/>
      <c r="F88" s="1" t="str">
        <f>IFERROR(VLOOKUP(A88,Saisie!L:N,2,FALSE),"")</f>
        <v/>
      </c>
      <c r="G88" s="100"/>
      <c r="H88" s="101"/>
      <c r="I88" s="1"/>
      <c r="J88" s="1" t="str">
        <f>IFERROR(VLOOKUP(A88,Saisie!L:N,3,FALSE),"")</f>
        <v/>
      </c>
      <c r="K88" s="1"/>
      <c r="L88" s="1" t="str">
        <f t="shared" si="11"/>
        <v/>
      </c>
      <c r="M88" s="1" t="str">
        <f t="shared" si="12"/>
        <v/>
      </c>
      <c r="N88" s="1" t="str">
        <f t="shared" si="16"/>
        <v/>
      </c>
      <c r="O88" s="2" t="str">
        <f t="shared" si="13"/>
        <v/>
      </c>
      <c r="P88" s="4" t="str">
        <f t="shared" si="14"/>
        <v/>
      </c>
      <c r="Q88" s="82" t="str">
        <f t="shared" si="10"/>
        <v/>
      </c>
      <c r="R88" s="82" t="str">
        <f t="shared" si="15"/>
        <v/>
      </c>
    </row>
    <row r="89" spans="1:20" ht="29.1" customHeight="1" x14ac:dyDescent="0.25">
      <c r="A89" s="32">
        <f t="shared" si="9"/>
        <v>86</v>
      </c>
      <c r="B89" s="87"/>
      <c r="C89" s="27"/>
      <c r="D89" s="1"/>
      <c r="E89" s="1"/>
      <c r="F89" s="1" t="str">
        <f>IFERROR(VLOOKUP(A89,Saisie!L:N,2,FALSE),"")</f>
        <v/>
      </c>
      <c r="G89" s="100"/>
      <c r="H89" s="101"/>
      <c r="I89" s="1"/>
      <c r="J89" s="1" t="str">
        <f>IFERROR(VLOOKUP(A89,Saisie!L:N,3,FALSE),"")</f>
        <v/>
      </c>
      <c r="K89" s="1"/>
      <c r="L89" s="1" t="str">
        <f t="shared" si="11"/>
        <v/>
      </c>
      <c r="M89" s="1" t="str">
        <f t="shared" si="12"/>
        <v/>
      </c>
      <c r="N89" s="1" t="str">
        <f t="shared" si="16"/>
        <v/>
      </c>
      <c r="O89" s="2" t="str">
        <f t="shared" si="13"/>
        <v/>
      </c>
      <c r="P89" s="4" t="str">
        <f t="shared" si="14"/>
        <v/>
      </c>
      <c r="Q89" s="82" t="str">
        <f t="shared" si="10"/>
        <v/>
      </c>
      <c r="R89" s="82" t="str">
        <f t="shared" si="15"/>
        <v/>
      </c>
    </row>
    <row r="90" spans="1:20" ht="29.1" customHeight="1" x14ac:dyDescent="0.25">
      <c r="A90" s="32">
        <f t="shared" si="9"/>
        <v>87</v>
      </c>
      <c r="B90" s="87"/>
      <c r="C90" s="27"/>
      <c r="D90" s="1"/>
      <c r="E90" s="1"/>
      <c r="F90" s="1" t="str">
        <f>IFERROR(VLOOKUP(A90,Saisie!L:N,2,FALSE),"")</f>
        <v/>
      </c>
      <c r="G90" s="100"/>
      <c r="H90" s="101"/>
      <c r="I90" s="1"/>
      <c r="J90" s="1" t="str">
        <f>IFERROR(VLOOKUP(A90,Saisie!L:N,3,FALSE),"")</f>
        <v/>
      </c>
      <c r="K90" s="1"/>
      <c r="L90" s="1" t="str">
        <f t="shared" si="11"/>
        <v/>
      </c>
      <c r="M90" s="1" t="str">
        <f t="shared" si="12"/>
        <v/>
      </c>
      <c r="N90" s="1" t="str">
        <f t="shared" si="16"/>
        <v/>
      </c>
      <c r="O90" s="2" t="str">
        <f t="shared" si="13"/>
        <v/>
      </c>
      <c r="P90" s="4" t="str">
        <f t="shared" si="14"/>
        <v/>
      </c>
      <c r="Q90" s="82" t="str">
        <f t="shared" si="10"/>
        <v/>
      </c>
      <c r="R90" s="82" t="str">
        <f t="shared" si="15"/>
        <v/>
      </c>
    </row>
    <row r="91" spans="1:20" ht="29.1" customHeight="1" x14ac:dyDescent="0.25">
      <c r="A91" s="32">
        <f t="shared" si="9"/>
        <v>88</v>
      </c>
      <c r="B91" s="87"/>
      <c r="C91" s="29"/>
      <c r="D91" s="1"/>
      <c r="E91" s="1"/>
      <c r="F91" s="1" t="str">
        <f>IFERROR(VLOOKUP(A91,Saisie!L:N,2,FALSE),"")</f>
        <v/>
      </c>
      <c r="G91" s="100"/>
      <c r="H91" s="101"/>
      <c r="I91" s="1"/>
      <c r="J91" s="1" t="str">
        <f>IFERROR(VLOOKUP(A91,Saisie!L:N,3,FALSE),"")</f>
        <v/>
      </c>
      <c r="K91" s="1"/>
      <c r="L91" s="1" t="str">
        <f t="shared" si="11"/>
        <v/>
      </c>
      <c r="M91" s="1" t="str">
        <f t="shared" si="12"/>
        <v/>
      </c>
      <c r="N91" s="1" t="str">
        <f t="shared" si="16"/>
        <v/>
      </c>
      <c r="O91" s="2" t="str">
        <f t="shared" si="13"/>
        <v/>
      </c>
      <c r="P91" s="4" t="str">
        <f t="shared" si="14"/>
        <v/>
      </c>
      <c r="Q91" s="82" t="str">
        <f t="shared" si="10"/>
        <v/>
      </c>
      <c r="R91" s="82" t="str">
        <f t="shared" si="15"/>
        <v/>
      </c>
    </row>
    <row r="92" spans="1:20" ht="29.1" customHeight="1" x14ac:dyDescent="0.25">
      <c r="A92" s="32">
        <f t="shared" si="9"/>
        <v>89</v>
      </c>
      <c r="B92" s="87"/>
      <c r="C92" s="29"/>
      <c r="D92" s="1"/>
      <c r="E92" s="1"/>
      <c r="F92" s="1" t="str">
        <f>IFERROR(VLOOKUP(A92,Saisie!L:N,2,FALSE),"")</f>
        <v/>
      </c>
      <c r="G92" s="100"/>
      <c r="H92" s="101"/>
      <c r="I92" s="1"/>
      <c r="J92" s="1" t="str">
        <f>IFERROR(VLOOKUP(A92,Saisie!L:N,3,FALSE),"")</f>
        <v/>
      </c>
      <c r="K92" s="1"/>
      <c r="L92" s="1" t="str">
        <f t="shared" si="11"/>
        <v/>
      </c>
      <c r="M92" s="1" t="str">
        <f t="shared" si="12"/>
        <v/>
      </c>
      <c r="N92" s="1" t="str">
        <f t="shared" si="16"/>
        <v/>
      </c>
      <c r="O92" s="2" t="str">
        <f t="shared" si="13"/>
        <v/>
      </c>
      <c r="P92" s="4" t="str">
        <f t="shared" si="14"/>
        <v/>
      </c>
      <c r="Q92" s="82" t="str">
        <f t="shared" si="10"/>
        <v/>
      </c>
      <c r="R92" s="82" t="str">
        <f t="shared" si="15"/>
        <v/>
      </c>
    </row>
    <row r="93" spans="1:20" ht="35.25" x14ac:dyDescent="0.25">
      <c r="A93" s="32">
        <f t="shared" si="9"/>
        <v>90</v>
      </c>
      <c r="B93" s="87"/>
      <c r="C93" s="27"/>
      <c r="D93" s="1"/>
      <c r="E93" s="1"/>
      <c r="F93" s="1" t="str">
        <f>IFERROR(VLOOKUP(A93,Saisie!L:N,2,FALSE),"")</f>
        <v/>
      </c>
      <c r="G93" s="100"/>
      <c r="H93" s="101"/>
      <c r="I93" s="1"/>
      <c r="J93" s="1" t="str">
        <f>IFERROR(VLOOKUP(A93,Saisie!L:N,3,FALSE),"")</f>
        <v/>
      </c>
      <c r="K93" s="1"/>
      <c r="L93" s="1" t="str">
        <f t="shared" si="11"/>
        <v/>
      </c>
      <c r="M93" s="1" t="str">
        <f t="shared" si="12"/>
        <v/>
      </c>
      <c r="N93" s="1" t="str">
        <f t="shared" si="16"/>
        <v/>
      </c>
      <c r="O93" s="2" t="str">
        <f t="shared" si="13"/>
        <v/>
      </c>
      <c r="P93" s="4" t="str">
        <f t="shared" si="14"/>
        <v/>
      </c>
      <c r="Q93" s="82" t="str">
        <f t="shared" si="10"/>
        <v/>
      </c>
      <c r="R93" s="82" t="str">
        <f t="shared" si="15"/>
        <v/>
      </c>
    </row>
    <row r="94" spans="1:20" s="65" customFormat="1" ht="34.5" hidden="1" x14ac:dyDescent="0.45">
      <c r="A94" s="119"/>
      <c r="B94" s="21"/>
      <c r="C94" s="22"/>
      <c r="D94" s="3">
        <f t="shared" ref="D94:K94" si="17">SUM(D4:D93)</f>
        <v>0</v>
      </c>
      <c r="E94" s="3">
        <f t="shared" si="17"/>
        <v>0</v>
      </c>
      <c r="F94" s="205">
        <f t="shared" si="17"/>
        <v>16</v>
      </c>
      <c r="G94" s="3">
        <f t="shared" si="17"/>
        <v>0</v>
      </c>
      <c r="H94" s="3">
        <f t="shared" si="17"/>
        <v>0</v>
      </c>
      <c r="I94" s="3">
        <f t="shared" si="17"/>
        <v>0</v>
      </c>
      <c r="J94" s="205">
        <f t="shared" si="17"/>
        <v>16</v>
      </c>
      <c r="K94" s="3">
        <f t="shared" si="17"/>
        <v>0</v>
      </c>
      <c r="L94" s="23"/>
      <c r="M94" s="23"/>
      <c r="N94" s="23"/>
      <c r="O94" s="22"/>
      <c r="P94" s="156"/>
      <c r="Q94" s="157"/>
      <c r="R94" s="157"/>
      <c r="S94" s="37"/>
      <c r="T94" s="37"/>
    </row>
    <row r="95" spans="1:20" ht="34.5" x14ac:dyDescent="0.45"/>
  </sheetData>
  <sheetProtection selectLockedCells="1"/>
  <autoFilter ref="A3:R93" xr:uid="{BDA45685-0BD5-41E6-8752-B41566E3FD46}"/>
  <mergeCells count="7">
    <mergeCell ref="O1:O2"/>
    <mergeCell ref="P1:P2"/>
    <mergeCell ref="V1:X1"/>
    <mergeCell ref="A1:A2"/>
    <mergeCell ref="B1:C2"/>
    <mergeCell ref="L1:L2"/>
    <mergeCell ref="M1:M2"/>
  </mergeCells>
  <conditionalFormatting sqref="A4:A93">
    <cfRule type="expression" dxfId="1795" priority="33">
      <formula>$B4=""</formula>
    </cfRule>
  </conditionalFormatting>
  <conditionalFormatting sqref="O4:O42 O44:O93">
    <cfRule type="cellIs" dxfId="1794" priority="6" operator="equal">
      <formula>4</formula>
    </cfRule>
    <cfRule type="cellIs" dxfId="1793" priority="29" operator="equal">
      <formula>3</formula>
    </cfRule>
    <cfRule type="cellIs" dxfId="1792" priority="30" operator="equal">
      <formula>2</formula>
    </cfRule>
    <cfRule type="cellIs" dxfId="1791" priority="31" operator="equal">
      <formula>1</formula>
    </cfRule>
    <cfRule type="cellIs" dxfId="1790" priority="32" operator="equal">
      <formula>0</formula>
    </cfRule>
  </conditionalFormatting>
  <conditionalFormatting sqref="D2">
    <cfRule type="cellIs" dxfId="1789" priority="23" operator="equal">
      <formula>"1° P"</formula>
    </cfRule>
    <cfRule type="expression" dxfId="1788" priority="26">
      <formula>$D$94=0</formula>
    </cfRule>
    <cfRule type="expression" dxfId="1787" priority="27">
      <formula>$D$94&lt;&gt;$H$94</formula>
    </cfRule>
    <cfRule type="expression" dxfId="1786" priority="28">
      <formula>$D$94=$H$94</formula>
    </cfRule>
  </conditionalFormatting>
  <conditionalFormatting sqref="V1:X1">
    <cfRule type="cellIs" dxfId="1785" priority="24" operator="equal">
      <formula>0</formula>
    </cfRule>
    <cfRule type="cellIs" dxfId="1784" priority="25" operator="equal">
      <formula>"Ajouter un X"</formula>
    </cfRule>
  </conditionalFormatting>
  <conditionalFormatting sqref="E2:G2">
    <cfRule type="expression" dxfId="1783" priority="20">
      <formula>$D$94=0</formula>
    </cfRule>
    <cfRule type="expression" dxfId="1782" priority="21">
      <formula>$D$94&lt;&gt;$H$94</formula>
    </cfRule>
    <cfRule type="expression" dxfId="1781" priority="22">
      <formula>$D$94=$H$94</formula>
    </cfRule>
  </conditionalFormatting>
  <conditionalFormatting sqref="E2">
    <cfRule type="cellIs" dxfId="1780" priority="19" operator="equal">
      <formula>"2° P"</formula>
    </cfRule>
  </conditionalFormatting>
  <conditionalFormatting sqref="F2">
    <cfRule type="cellIs" dxfId="1779" priority="18" operator="equal">
      <formula>"3° P"</formula>
    </cfRule>
  </conditionalFormatting>
  <conditionalFormatting sqref="G2">
    <cfRule type="cellIs" dxfId="1778" priority="17" operator="equal">
      <formula>"4° P"</formula>
    </cfRule>
  </conditionalFormatting>
  <conditionalFormatting sqref="H2">
    <cfRule type="cellIs" dxfId="1777" priority="13" operator="equal">
      <formula>"1° P"</formula>
    </cfRule>
    <cfRule type="expression" dxfId="1776" priority="14">
      <formula>$D$94=0</formula>
    </cfRule>
    <cfRule type="expression" dxfId="1775" priority="15">
      <formula>$D$94&lt;&gt;$H$94</formula>
    </cfRule>
    <cfRule type="expression" dxfId="1774" priority="16">
      <formula>$D$94=$H$94</formula>
    </cfRule>
  </conditionalFormatting>
  <conditionalFormatting sqref="I2:K2">
    <cfRule type="expression" dxfId="1773" priority="10">
      <formula>$D$94=0</formula>
    </cfRule>
    <cfRule type="expression" dxfId="1772" priority="11">
      <formula>$D$94&lt;&gt;$H$94</formula>
    </cfRule>
    <cfRule type="expression" dxfId="1771" priority="12">
      <formula>$D$94=$H$94</formula>
    </cfRule>
  </conditionalFormatting>
  <conditionalFormatting sqref="I2">
    <cfRule type="cellIs" dxfId="1770" priority="9" operator="equal">
      <formula>"2° P"</formula>
    </cfRule>
  </conditionalFormatting>
  <conditionalFormatting sqref="J2">
    <cfRule type="cellIs" dxfId="1769" priority="8" operator="equal">
      <formula>"3° P"</formula>
    </cfRule>
  </conditionalFormatting>
  <conditionalFormatting sqref="K2">
    <cfRule type="cellIs" dxfId="1768" priority="7" operator="equal">
      <formula>"4° P"</formula>
    </cfRule>
  </conditionalFormatting>
  <conditionalFormatting sqref="O43">
    <cfRule type="cellIs" dxfId="1767" priority="1" operator="equal">
      <formula>4</formula>
    </cfRule>
    <cfRule type="cellIs" dxfId="1766" priority="2" operator="equal">
      <formula>3</formula>
    </cfRule>
    <cfRule type="cellIs" dxfId="1765" priority="3" operator="equal">
      <formula>2</formula>
    </cfRule>
    <cfRule type="cellIs" dxfId="1764" priority="4" operator="equal">
      <formula>1</formula>
    </cfRule>
    <cfRule type="cellIs" dxfId="1763" priority="5" operator="equal">
      <formula>0</formula>
    </cfRule>
  </conditionalFormatting>
  <hyperlinks>
    <hyperlink ref="U1" location="'Tableau public'!A1" display="Retour Tableau" xr:uid="{7EAC3D38-FED5-4EE3-B9EA-2F9735A21371}"/>
    <hyperlink ref="U2" location="Accueil!A1" display="Retour Accueil" xr:uid="{A224CA8A-BBCC-4B54-92BD-34F5D98D01CE}"/>
  </hyperlinks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C78B-A2B1-44C2-B9EF-93E76BFD347C}">
  <sheetPr codeName="Feuil75">
    <tabColor rgb="FF7030A0"/>
  </sheetPr>
  <dimension ref="A1:Y95"/>
  <sheetViews>
    <sheetView showGridLines="0" zoomScaleNormal="100" workbookViewId="0">
      <pane xSplit="19" ySplit="3" topLeftCell="T4" activePane="bottomRight" state="frozen"/>
      <selection activeCell="B4" sqref="B4:B29"/>
      <selection pane="topRight" activeCell="B4" sqref="B4:B29"/>
      <selection pane="bottomLeft" activeCell="B4" sqref="B4:B29"/>
      <selection pane="bottomRight"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6" width="4.42578125" style="3" hidden="1" customWidth="1"/>
    <col min="7" max="7" width="8.5703125" style="205" customWidth="1"/>
    <col min="8" max="10" width="4.42578125" style="3" hidden="1" customWidth="1"/>
    <col min="11" max="11" width="8.5703125" style="205" customWidth="1"/>
    <col min="12" max="13" width="10.42578125" style="23" hidden="1" customWidth="1"/>
    <col min="14" max="14" width="3.5703125" style="23" bestFit="1" customWidth="1"/>
    <col min="15" max="15" width="5.42578125" style="24" bestFit="1" customWidth="1"/>
    <col min="16" max="16" width="5.42578125" style="5" hidden="1" customWidth="1"/>
    <col min="17" max="17" width="6.5703125" style="25" hidden="1" customWidth="1"/>
    <col min="18" max="18" width="8.42578125" style="25" hidden="1" customWidth="1"/>
    <col min="19" max="19" width="9.42578125" style="15" hidden="1" customWidth="1"/>
    <col min="20" max="20" width="11.42578125" style="15"/>
    <col min="21" max="21" width="14.42578125" customWidth="1"/>
    <col min="22" max="22" width="13" customWidth="1"/>
    <col min="23" max="23" width="9" customWidth="1"/>
  </cols>
  <sheetData>
    <row r="1" spans="1:25" ht="36" customHeight="1" x14ac:dyDescent="0.25">
      <c r="A1" s="264" t="s">
        <v>0</v>
      </c>
      <c r="B1" s="272"/>
      <c r="C1" s="273"/>
      <c r="E1" s="201"/>
      <c r="F1" s="201"/>
      <c r="G1" s="203" t="s">
        <v>282</v>
      </c>
      <c r="I1" s="201"/>
      <c r="J1" s="201"/>
      <c r="K1" s="200" t="s">
        <v>283</v>
      </c>
      <c r="L1" s="270" t="s">
        <v>2</v>
      </c>
      <c r="M1" s="271" t="s">
        <v>9</v>
      </c>
      <c r="N1" s="13" t="s">
        <v>3</v>
      </c>
      <c r="O1" s="262" t="s">
        <v>6</v>
      </c>
      <c r="P1" s="263" t="s">
        <v>5</v>
      </c>
      <c r="Q1" s="14"/>
      <c r="R1" s="14"/>
      <c r="T1" s="79" t="s">
        <v>48</v>
      </c>
      <c r="U1" s="102" t="s">
        <v>170</v>
      </c>
      <c r="V1" s="261">
        <f>IF(V2=1,"",IFERROR(VLOOKUP(T2,bdd!I:K,3,0),""))</f>
        <v>0</v>
      </c>
      <c r="W1" s="261"/>
      <c r="X1" s="261"/>
    </row>
    <row r="2" spans="1:25" ht="42.75" customHeight="1" x14ac:dyDescent="0.5">
      <c r="A2" s="264"/>
      <c r="B2" s="274"/>
      <c r="C2" s="275"/>
      <c r="D2" s="7"/>
      <c r="E2" s="7"/>
      <c r="F2" s="7"/>
      <c r="G2" s="7" t="e">
        <f>IF(Saisie!S88=0,"4° P","Error")</f>
        <v>#REF!</v>
      </c>
      <c r="H2" s="7"/>
      <c r="I2" s="7"/>
      <c r="J2" s="7"/>
      <c r="K2" s="7" t="str">
        <f>IF(Saisie!W88=0,"4° P","Error")</f>
        <v>4° P</v>
      </c>
      <c r="L2" s="270"/>
      <c r="M2" s="271"/>
      <c r="N2" s="16" t="s">
        <v>4</v>
      </c>
      <c r="O2" s="262"/>
      <c r="P2" s="263"/>
      <c r="Q2" s="14"/>
      <c r="R2" s="14"/>
      <c r="T2" s="38">
        <f>COUNTA('Liste Présence-4'!B2:B91)</f>
        <v>16</v>
      </c>
      <c r="U2" s="98" t="s">
        <v>172</v>
      </c>
      <c r="V2" s="65">
        <f>COUNTIF(C4:C93,"X")</f>
        <v>0</v>
      </c>
      <c r="W2" s="196"/>
      <c r="X2" s="196"/>
      <c r="Y2" s="196"/>
    </row>
    <row r="3" spans="1:25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  <c r="Q3" s="14">
        <f>100*O3</f>
        <v>0</v>
      </c>
      <c r="R3" s="14">
        <f>+Q3+N3</f>
        <v>0</v>
      </c>
      <c r="W3" s="60"/>
      <c r="X3" s="60"/>
      <c r="Y3" s="60"/>
    </row>
    <row r="4" spans="1:25" ht="29.1" customHeight="1" x14ac:dyDescent="0.25">
      <c r="A4" s="32">
        <v>1</v>
      </c>
      <c r="B4" s="87" t="s">
        <v>376</v>
      </c>
      <c r="C4" s="26"/>
      <c r="D4" s="1"/>
      <c r="E4" s="1"/>
      <c r="F4" s="1"/>
      <c r="G4" s="100">
        <f>IFERROR(VLOOKUP(A4,Saisie!Q:S,2,FALSE),"")</f>
        <v>1</v>
      </c>
      <c r="H4" s="101"/>
      <c r="I4" s="1"/>
      <c r="J4" s="1"/>
      <c r="K4" s="1">
        <f>IFERROR(VLOOKUP(A4,Saisie!Q:S,3,FALSE),"")</f>
        <v>1</v>
      </c>
      <c r="L4" s="1">
        <f>IFERROR(IF(B4="","",D4+E4+F4+G4),"")</f>
        <v>1</v>
      </c>
      <c r="M4" s="1">
        <f>IFERROR(IF(B4="","",H4+I4+J4+K4),"")</f>
        <v>1</v>
      </c>
      <c r="N4" s="1">
        <f>IFERROR(L4-M4,"")</f>
        <v>0</v>
      </c>
      <c r="O4" s="2">
        <f>IF(B4="","",COUNTIF(D4:G4,13))</f>
        <v>0</v>
      </c>
      <c r="P4" s="4">
        <f>IFERROR(IF(B4="","",RANK(R4,$R$4:$R$93)),"")</f>
        <v>1</v>
      </c>
      <c r="Q4" s="82">
        <f t="shared" ref="Q4:Q67" si="0">IF(B4="","",100*O4)</f>
        <v>0</v>
      </c>
      <c r="R4" s="82">
        <f>IF(B4="","",Q4+N4)</f>
        <v>0</v>
      </c>
    </row>
    <row r="5" spans="1:25" s="18" customFormat="1" ht="29.1" customHeight="1" x14ac:dyDescent="0.25">
      <c r="A5" s="32">
        <f>A4+1</f>
        <v>2</v>
      </c>
      <c r="B5" s="87" t="s">
        <v>344</v>
      </c>
      <c r="C5" s="27"/>
      <c r="D5" s="1"/>
      <c r="E5" s="1"/>
      <c r="F5" s="1"/>
      <c r="G5" s="100">
        <f>IFERROR(VLOOKUP(A5,Saisie!Q:S,2,FALSE),"")</f>
        <v>1</v>
      </c>
      <c r="H5" s="101"/>
      <c r="I5" s="1"/>
      <c r="J5" s="1"/>
      <c r="K5" s="1">
        <f>IFERROR(VLOOKUP(A5,Saisie!Q:S,3,FALSE),"")</f>
        <v>1</v>
      </c>
      <c r="L5" s="1">
        <f t="shared" ref="L5:L68" si="1">IFERROR(IF(B5="","",D5+E5+F5+G5),"")</f>
        <v>1</v>
      </c>
      <c r="M5" s="1">
        <f t="shared" ref="M5:M68" si="2">IFERROR(IF(B5="","",H5+I5+J5+K5),"")</f>
        <v>1</v>
      </c>
      <c r="N5" s="1">
        <f>IFERROR(L5-M5,"")</f>
        <v>0</v>
      </c>
      <c r="O5" s="2">
        <f t="shared" ref="O5:O68" si="3">IF(B5="","",COUNTIF(D5:G5,13))</f>
        <v>0</v>
      </c>
      <c r="P5" s="4">
        <f t="shared" ref="P5:P68" si="4">IFERROR(IF(B5="","",RANK(R5,$R$4:$R$93)),"")</f>
        <v>1</v>
      </c>
      <c r="Q5" s="82">
        <f t="shared" si="0"/>
        <v>0</v>
      </c>
      <c r="R5" s="82">
        <f t="shared" ref="R5:R68" si="5">IF(B5="","",Q5+N5)</f>
        <v>0</v>
      </c>
      <c r="S5" s="15"/>
      <c r="T5" s="15"/>
    </row>
    <row r="6" spans="1:25" s="18" customFormat="1" ht="29.1" customHeight="1" x14ac:dyDescent="0.25">
      <c r="A6" s="32">
        <f t="shared" ref="A6:A10" si="6">A5+1</f>
        <v>3</v>
      </c>
      <c r="B6" s="87" t="s">
        <v>375</v>
      </c>
      <c r="C6" s="27"/>
      <c r="D6" s="1"/>
      <c r="E6" s="1"/>
      <c r="F6" s="1"/>
      <c r="G6" s="100">
        <f>IFERROR(VLOOKUP(A6,Saisie!Q:S,2,FALSE),"")</f>
        <v>1</v>
      </c>
      <c r="H6" s="101"/>
      <c r="I6" s="1"/>
      <c r="J6" s="1"/>
      <c r="K6" s="1">
        <f>IFERROR(VLOOKUP(A6,Saisie!Q:S,3,FALSE),"")</f>
        <v>1</v>
      </c>
      <c r="L6" s="1">
        <f t="shared" si="1"/>
        <v>1</v>
      </c>
      <c r="M6" s="1">
        <f t="shared" si="2"/>
        <v>1</v>
      </c>
      <c r="N6" s="1">
        <f t="shared" ref="N6:N69" si="7">IFERROR(L6-M6,"")</f>
        <v>0</v>
      </c>
      <c r="O6" s="2">
        <f t="shared" si="3"/>
        <v>0</v>
      </c>
      <c r="P6" s="4">
        <f t="shared" si="4"/>
        <v>1</v>
      </c>
      <c r="Q6" s="82">
        <f t="shared" si="0"/>
        <v>0</v>
      </c>
      <c r="R6" s="82">
        <f t="shared" si="5"/>
        <v>0</v>
      </c>
      <c r="S6" s="15"/>
      <c r="T6" s="15"/>
    </row>
    <row r="7" spans="1:25" s="18" customFormat="1" ht="29.1" customHeight="1" x14ac:dyDescent="0.25">
      <c r="A7" s="32">
        <f t="shared" si="6"/>
        <v>4</v>
      </c>
      <c r="B7" s="87" t="s">
        <v>301</v>
      </c>
      <c r="C7" s="28"/>
      <c r="D7" s="1"/>
      <c r="E7" s="1"/>
      <c r="F7" s="1"/>
      <c r="G7" s="100">
        <f>IFERROR(VLOOKUP(A7,Saisie!Q:S,2,FALSE),"")</f>
        <v>1</v>
      </c>
      <c r="H7" s="101"/>
      <c r="I7" s="1"/>
      <c r="J7" s="1"/>
      <c r="K7" s="1">
        <f>IFERROR(VLOOKUP(A7,Saisie!Q:S,3,FALSE),"")</f>
        <v>1</v>
      </c>
      <c r="L7" s="1">
        <f t="shared" si="1"/>
        <v>1</v>
      </c>
      <c r="M7" s="1">
        <f t="shared" si="2"/>
        <v>1</v>
      </c>
      <c r="N7" s="1">
        <f t="shared" si="7"/>
        <v>0</v>
      </c>
      <c r="O7" s="2">
        <f t="shared" si="3"/>
        <v>0</v>
      </c>
      <c r="P7" s="4">
        <f t="shared" si="4"/>
        <v>1</v>
      </c>
      <c r="Q7" s="82">
        <f t="shared" si="0"/>
        <v>0</v>
      </c>
      <c r="R7" s="82">
        <f t="shared" si="5"/>
        <v>0</v>
      </c>
      <c r="S7" s="15"/>
      <c r="T7" s="15"/>
    </row>
    <row r="8" spans="1:25" ht="29.1" customHeight="1" x14ac:dyDescent="0.25">
      <c r="A8" s="32">
        <f t="shared" si="6"/>
        <v>5</v>
      </c>
      <c r="B8" s="87" t="s">
        <v>367</v>
      </c>
      <c r="C8" s="29"/>
      <c r="D8" s="1"/>
      <c r="E8" s="1"/>
      <c r="F8" s="1"/>
      <c r="G8" s="100">
        <f>IFERROR(VLOOKUP(A8,Saisie!Q:S,2,FALSE),"")</f>
        <v>1</v>
      </c>
      <c r="H8" s="101"/>
      <c r="I8" s="1"/>
      <c r="J8" s="1"/>
      <c r="K8" s="1">
        <f>IFERROR(VLOOKUP(A8,Saisie!Q:S,3,FALSE),"")</f>
        <v>1</v>
      </c>
      <c r="L8" s="1">
        <f t="shared" si="1"/>
        <v>1</v>
      </c>
      <c r="M8" s="1">
        <f t="shared" si="2"/>
        <v>1</v>
      </c>
      <c r="N8" s="1">
        <f t="shared" si="7"/>
        <v>0</v>
      </c>
      <c r="O8" s="2">
        <f t="shared" si="3"/>
        <v>0</v>
      </c>
      <c r="P8" s="4">
        <f t="shared" si="4"/>
        <v>1</v>
      </c>
      <c r="Q8" s="82">
        <f t="shared" si="0"/>
        <v>0</v>
      </c>
      <c r="R8" s="82">
        <f t="shared" si="5"/>
        <v>0</v>
      </c>
      <c r="V8" s="18"/>
    </row>
    <row r="9" spans="1:25" ht="29.1" customHeight="1" x14ac:dyDescent="0.25">
      <c r="A9" s="32">
        <f t="shared" si="6"/>
        <v>6</v>
      </c>
      <c r="B9" s="87" t="s">
        <v>358</v>
      </c>
      <c r="C9" s="30"/>
      <c r="D9" s="1"/>
      <c r="E9" s="1"/>
      <c r="F9" s="1"/>
      <c r="G9" s="100">
        <f>IFERROR(VLOOKUP(A9,Saisie!Q:S,2,FALSE),"")</f>
        <v>1</v>
      </c>
      <c r="H9" s="101"/>
      <c r="I9" s="1"/>
      <c r="J9" s="1"/>
      <c r="K9" s="1">
        <f>IFERROR(VLOOKUP(A9,Saisie!Q:S,3,FALSE),"")</f>
        <v>1</v>
      </c>
      <c r="L9" s="1">
        <f t="shared" si="1"/>
        <v>1</v>
      </c>
      <c r="M9" s="1">
        <f t="shared" si="2"/>
        <v>1</v>
      </c>
      <c r="N9" s="1">
        <f t="shared" si="7"/>
        <v>0</v>
      </c>
      <c r="O9" s="2">
        <f t="shared" si="3"/>
        <v>0</v>
      </c>
      <c r="P9" s="4">
        <f t="shared" si="4"/>
        <v>1</v>
      </c>
      <c r="Q9" s="82">
        <f t="shared" si="0"/>
        <v>0</v>
      </c>
      <c r="R9" s="82">
        <f t="shared" si="5"/>
        <v>0</v>
      </c>
    </row>
    <row r="10" spans="1:25" ht="29.1" customHeight="1" x14ac:dyDescent="0.25">
      <c r="A10" s="32">
        <f t="shared" si="6"/>
        <v>7</v>
      </c>
      <c r="B10" s="87" t="s">
        <v>336</v>
      </c>
      <c r="C10" s="30"/>
      <c r="D10" s="1"/>
      <c r="E10" s="1"/>
      <c r="F10" s="1"/>
      <c r="G10" s="100">
        <f>IFERROR(VLOOKUP(A10,Saisie!Q:S,2,FALSE),"")</f>
        <v>1</v>
      </c>
      <c r="H10" s="101"/>
      <c r="I10" s="1"/>
      <c r="J10" s="1"/>
      <c r="K10" s="1">
        <f>IFERROR(VLOOKUP(A10,Saisie!Q:S,3,FALSE),"")</f>
        <v>1</v>
      </c>
      <c r="L10" s="1">
        <f t="shared" si="1"/>
        <v>1</v>
      </c>
      <c r="M10" s="1">
        <f t="shared" si="2"/>
        <v>1</v>
      </c>
      <c r="N10" s="1">
        <f t="shared" si="7"/>
        <v>0</v>
      </c>
      <c r="O10" s="2">
        <f t="shared" si="3"/>
        <v>0</v>
      </c>
      <c r="P10" s="4">
        <f t="shared" si="4"/>
        <v>1</v>
      </c>
      <c r="Q10" s="82">
        <f t="shared" si="0"/>
        <v>0</v>
      </c>
      <c r="R10" s="82">
        <f t="shared" si="5"/>
        <v>0</v>
      </c>
    </row>
    <row r="11" spans="1:25" ht="29.1" customHeight="1" x14ac:dyDescent="0.25">
      <c r="A11" s="32">
        <f t="shared" ref="A11:A40" si="8">IF(B11="JOKER 1",97,IF(B11="JOKER 2",98,IF(B11="JOKER 3",99,A10+1)))</f>
        <v>8</v>
      </c>
      <c r="B11" s="87" t="s">
        <v>324</v>
      </c>
      <c r="C11" s="29"/>
      <c r="D11" s="1"/>
      <c r="E11" s="1"/>
      <c r="F11" s="1"/>
      <c r="G11" s="100">
        <f>IFERROR(VLOOKUP(A11,Saisie!Q:S,2,FALSE),"")</f>
        <v>1</v>
      </c>
      <c r="H11" s="101"/>
      <c r="I11" s="1"/>
      <c r="J11" s="1"/>
      <c r="K11" s="1">
        <f>IFERROR(VLOOKUP(A11,Saisie!Q:S,3,FALSE),"")</f>
        <v>1</v>
      </c>
      <c r="L11" s="1">
        <f t="shared" si="1"/>
        <v>1</v>
      </c>
      <c r="M11" s="1">
        <f t="shared" si="2"/>
        <v>1</v>
      </c>
      <c r="N11" s="1">
        <f t="shared" si="7"/>
        <v>0</v>
      </c>
      <c r="O11" s="2">
        <f t="shared" si="3"/>
        <v>0</v>
      </c>
      <c r="P11" s="4">
        <f t="shared" si="4"/>
        <v>1</v>
      </c>
      <c r="Q11" s="82">
        <f t="shared" si="0"/>
        <v>0</v>
      </c>
      <c r="R11" s="82">
        <f t="shared" si="5"/>
        <v>0</v>
      </c>
    </row>
    <row r="12" spans="1:25" s="18" customFormat="1" ht="29.1" customHeight="1" x14ac:dyDescent="0.25">
      <c r="A12" s="32">
        <f t="shared" si="8"/>
        <v>9</v>
      </c>
      <c r="B12" s="88" t="s">
        <v>346</v>
      </c>
      <c r="C12" s="27"/>
      <c r="D12" s="1"/>
      <c r="E12" s="1"/>
      <c r="F12" s="1"/>
      <c r="G12" s="100">
        <f>IFERROR(VLOOKUP(A12,Saisie!Q:S,2,FALSE),"")</f>
        <v>1</v>
      </c>
      <c r="H12" s="101"/>
      <c r="I12" s="1"/>
      <c r="J12" s="1"/>
      <c r="K12" s="1">
        <f>IFERROR(VLOOKUP(A12,Saisie!Q:S,3,FALSE),"")</f>
        <v>1</v>
      </c>
      <c r="L12" s="1">
        <f t="shared" si="1"/>
        <v>1</v>
      </c>
      <c r="M12" s="1">
        <f t="shared" si="2"/>
        <v>1</v>
      </c>
      <c r="N12" s="1">
        <f t="shared" si="7"/>
        <v>0</v>
      </c>
      <c r="O12" s="2">
        <f t="shared" si="3"/>
        <v>0</v>
      </c>
      <c r="P12" s="4">
        <f t="shared" si="4"/>
        <v>1</v>
      </c>
      <c r="Q12" s="82">
        <f t="shared" si="0"/>
        <v>0</v>
      </c>
      <c r="R12" s="82">
        <f t="shared" si="5"/>
        <v>0</v>
      </c>
      <c r="S12" s="15"/>
      <c r="T12" s="15"/>
    </row>
    <row r="13" spans="1:25" s="18" customFormat="1" ht="29.1" customHeight="1" x14ac:dyDescent="0.25">
      <c r="A13" s="32">
        <f t="shared" si="8"/>
        <v>10</v>
      </c>
      <c r="B13" s="87" t="s">
        <v>326</v>
      </c>
      <c r="C13" s="27"/>
      <c r="D13" s="1"/>
      <c r="E13" s="1"/>
      <c r="F13" s="1"/>
      <c r="G13" s="100">
        <f>IFERROR(VLOOKUP(A13,Saisie!Q:S,2,FALSE),"")</f>
        <v>1</v>
      </c>
      <c r="H13" s="101"/>
      <c r="I13" s="1"/>
      <c r="J13" s="1"/>
      <c r="K13" s="1">
        <f>IFERROR(VLOOKUP(A13,Saisie!Q:S,3,FALSE),"")</f>
        <v>1</v>
      </c>
      <c r="L13" s="1">
        <f t="shared" si="1"/>
        <v>1</v>
      </c>
      <c r="M13" s="1">
        <f t="shared" si="2"/>
        <v>1</v>
      </c>
      <c r="N13" s="1">
        <f t="shared" si="7"/>
        <v>0</v>
      </c>
      <c r="O13" s="2">
        <f t="shared" si="3"/>
        <v>0</v>
      </c>
      <c r="P13" s="4">
        <f t="shared" si="4"/>
        <v>1</v>
      </c>
      <c r="Q13" s="82">
        <f t="shared" si="0"/>
        <v>0</v>
      </c>
      <c r="R13" s="82">
        <f t="shared" si="5"/>
        <v>0</v>
      </c>
      <c r="S13" s="15"/>
      <c r="T13" s="15"/>
    </row>
    <row r="14" spans="1:25" s="18" customFormat="1" ht="29.1" customHeight="1" x14ac:dyDescent="0.25">
      <c r="A14" s="32">
        <f t="shared" si="8"/>
        <v>11</v>
      </c>
      <c r="B14" s="87" t="s">
        <v>348</v>
      </c>
      <c r="C14" s="27"/>
      <c r="D14" s="1"/>
      <c r="E14" s="1"/>
      <c r="F14" s="1"/>
      <c r="G14" s="100">
        <f>IFERROR(VLOOKUP(A14,Saisie!Q:S,2,FALSE),"")</f>
        <v>1</v>
      </c>
      <c r="H14" s="101"/>
      <c r="I14" s="1"/>
      <c r="J14" s="1"/>
      <c r="K14" s="1">
        <f>IFERROR(VLOOKUP(A14,Saisie!Q:S,3,FALSE),"")</f>
        <v>1</v>
      </c>
      <c r="L14" s="1">
        <f t="shared" si="1"/>
        <v>1</v>
      </c>
      <c r="M14" s="1">
        <f t="shared" si="2"/>
        <v>1</v>
      </c>
      <c r="N14" s="1">
        <f t="shared" si="7"/>
        <v>0</v>
      </c>
      <c r="O14" s="2">
        <f t="shared" si="3"/>
        <v>0</v>
      </c>
      <c r="P14" s="4">
        <f t="shared" si="4"/>
        <v>1</v>
      </c>
      <c r="Q14" s="82">
        <f>IF(B14="","",100*O14)</f>
        <v>0</v>
      </c>
      <c r="R14" s="82">
        <f t="shared" si="5"/>
        <v>0</v>
      </c>
      <c r="S14" s="15"/>
      <c r="T14" s="15"/>
    </row>
    <row r="15" spans="1:25" s="18" customFormat="1" ht="29.1" customHeight="1" x14ac:dyDescent="0.25">
      <c r="A15" s="32">
        <f t="shared" si="8"/>
        <v>12</v>
      </c>
      <c r="B15" s="87" t="s">
        <v>340</v>
      </c>
      <c r="C15" s="27"/>
      <c r="D15" s="1"/>
      <c r="E15" s="1"/>
      <c r="F15" s="1"/>
      <c r="G15" s="100">
        <f>IFERROR(VLOOKUP(A15,Saisie!Q:S,2,FALSE),"")</f>
        <v>1</v>
      </c>
      <c r="H15" s="101"/>
      <c r="I15" s="1"/>
      <c r="J15" s="1"/>
      <c r="K15" s="1">
        <f>IFERROR(VLOOKUP(A15,Saisie!Q:S,3,FALSE),"")</f>
        <v>1</v>
      </c>
      <c r="L15" s="1">
        <f t="shared" si="1"/>
        <v>1</v>
      </c>
      <c r="M15" s="1">
        <f t="shared" si="2"/>
        <v>1</v>
      </c>
      <c r="N15" s="1">
        <f t="shared" si="7"/>
        <v>0</v>
      </c>
      <c r="O15" s="2">
        <f t="shared" si="3"/>
        <v>0</v>
      </c>
      <c r="P15" s="4">
        <f t="shared" si="4"/>
        <v>1</v>
      </c>
      <c r="Q15" s="82">
        <f t="shared" si="0"/>
        <v>0</v>
      </c>
      <c r="R15" s="82">
        <f t="shared" si="5"/>
        <v>0</v>
      </c>
      <c r="S15" s="15"/>
      <c r="T15" s="15"/>
    </row>
    <row r="16" spans="1:25" s="18" customFormat="1" ht="29.1" customHeight="1" x14ac:dyDescent="0.25">
      <c r="A16" s="32">
        <f t="shared" si="8"/>
        <v>13</v>
      </c>
      <c r="B16" s="88" t="s">
        <v>304</v>
      </c>
      <c r="C16" s="27"/>
      <c r="D16" s="1"/>
      <c r="E16" s="1"/>
      <c r="F16" s="1"/>
      <c r="G16" s="100">
        <f>IFERROR(VLOOKUP(A16,Saisie!Q:S,2,FALSE),"")</f>
        <v>1</v>
      </c>
      <c r="H16" s="101"/>
      <c r="I16" s="1"/>
      <c r="J16" s="1"/>
      <c r="K16" s="1">
        <f>IFERROR(VLOOKUP(A16,Saisie!Q:S,3,FALSE),"")</f>
        <v>1</v>
      </c>
      <c r="L16" s="1">
        <f t="shared" si="1"/>
        <v>1</v>
      </c>
      <c r="M16" s="1">
        <f t="shared" si="2"/>
        <v>1</v>
      </c>
      <c r="N16" s="1">
        <f t="shared" si="7"/>
        <v>0</v>
      </c>
      <c r="O16" s="2">
        <f t="shared" si="3"/>
        <v>0</v>
      </c>
      <c r="P16" s="4">
        <f t="shared" si="4"/>
        <v>1</v>
      </c>
      <c r="Q16" s="82">
        <f t="shared" si="0"/>
        <v>0</v>
      </c>
      <c r="R16" s="82">
        <f t="shared" si="5"/>
        <v>0</v>
      </c>
      <c r="S16" s="15"/>
      <c r="T16" s="15"/>
    </row>
    <row r="17" spans="1:20" s="18" customFormat="1" ht="29.1" customHeight="1" x14ac:dyDescent="0.25">
      <c r="A17" s="32">
        <f t="shared" si="8"/>
        <v>14</v>
      </c>
      <c r="B17" s="87" t="s">
        <v>314</v>
      </c>
      <c r="C17" s="27"/>
      <c r="D17" s="1"/>
      <c r="E17" s="1"/>
      <c r="F17" s="1"/>
      <c r="G17" s="100">
        <f>IFERROR(VLOOKUP(A17,Saisie!Q:S,2,FALSE),"")</f>
        <v>1</v>
      </c>
      <c r="H17" s="101"/>
      <c r="I17" s="1"/>
      <c r="J17" s="1"/>
      <c r="K17" s="1">
        <f>IFERROR(VLOOKUP(A17,Saisie!Q:S,3,FALSE),"")</f>
        <v>1</v>
      </c>
      <c r="L17" s="1">
        <f t="shared" si="1"/>
        <v>1</v>
      </c>
      <c r="M17" s="1">
        <f t="shared" si="2"/>
        <v>1</v>
      </c>
      <c r="N17" s="1">
        <f t="shared" si="7"/>
        <v>0</v>
      </c>
      <c r="O17" s="2">
        <f t="shared" si="3"/>
        <v>0</v>
      </c>
      <c r="P17" s="4">
        <f t="shared" si="4"/>
        <v>1</v>
      </c>
      <c r="Q17" s="82">
        <f t="shared" si="0"/>
        <v>0</v>
      </c>
      <c r="R17" s="82">
        <f t="shared" si="5"/>
        <v>0</v>
      </c>
      <c r="S17" s="15"/>
      <c r="T17" s="15"/>
    </row>
    <row r="18" spans="1:20" s="18" customFormat="1" ht="29.1" customHeight="1" x14ac:dyDescent="0.25">
      <c r="A18" s="32">
        <f t="shared" si="8"/>
        <v>15</v>
      </c>
      <c r="B18" s="87" t="s">
        <v>322</v>
      </c>
      <c r="C18" s="30"/>
      <c r="D18" s="1"/>
      <c r="E18" s="1"/>
      <c r="F18" s="1"/>
      <c r="G18" s="100">
        <f>IFERROR(VLOOKUP(A18,Saisie!Q:S,2,FALSE),"")</f>
        <v>1</v>
      </c>
      <c r="H18" s="101"/>
      <c r="I18" s="1"/>
      <c r="J18" s="1"/>
      <c r="K18" s="1">
        <f>IFERROR(VLOOKUP(A18,Saisie!Q:S,3,FALSE),"")</f>
        <v>1</v>
      </c>
      <c r="L18" s="1">
        <f t="shared" si="1"/>
        <v>1</v>
      </c>
      <c r="M18" s="1">
        <f t="shared" si="2"/>
        <v>1</v>
      </c>
      <c r="N18" s="1">
        <f t="shared" si="7"/>
        <v>0</v>
      </c>
      <c r="O18" s="2">
        <f t="shared" si="3"/>
        <v>0</v>
      </c>
      <c r="P18" s="4">
        <f t="shared" si="4"/>
        <v>1</v>
      </c>
      <c r="Q18" s="82">
        <f t="shared" si="0"/>
        <v>0</v>
      </c>
      <c r="R18" s="82">
        <f t="shared" si="5"/>
        <v>0</v>
      </c>
      <c r="S18" s="15"/>
      <c r="T18" s="15"/>
    </row>
    <row r="19" spans="1:20" s="18" customFormat="1" ht="29.1" customHeight="1" x14ac:dyDescent="0.25">
      <c r="A19" s="32">
        <f t="shared" si="8"/>
        <v>16</v>
      </c>
      <c r="B19" s="87" t="s">
        <v>379</v>
      </c>
      <c r="C19" s="30"/>
      <c r="D19" s="1"/>
      <c r="E19" s="1"/>
      <c r="F19" s="1"/>
      <c r="G19" s="100">
        <f>IFERROR(VLOOKUP(A19,Saisie!Q:S,2,FALSE),"")</f>
        <v>1</v>
      </c>
      <c r="H19" s="101"/>
      <c r="I19" s="1"/>
      <c r="J19" s="1"/>
      <c r="K19" s="1">
        <f>IFERROR(VLOOKUP(A19,Saisie!Q:S,3,FALSE),"")</f>
        <v>1</v>
      </c>
      <c r="L19" s="1">
        <f t="shared" si="1"/>
        <v>1</v>
      </c>
      <c r="M19" s="1">
        <f t="shared" si="2"/>
        <v>1</v>
      </c>
      <c r="N19" s="1">
        <f t="shared" si="7"/>
        <v>0</v>
      </c>
      <c r="O19" s="2">
        <f t="shared" si="3"/>
        <v>0</v>
      </c>
      <c r="P19" s="4">
        <f t="shared" si="4"/>
        <v>1</v>
      </c>
      <c r="Q19" s="82">
        <f t="shared" si="0"/>
        <v>0</v>
      </c>
      <c r="R19" s="82">
        <f t="shared" si="5"/>
        <v>0</v>
      </c>
      <c r="S19" s="15"/>
      <c r="T19" s="15"/>
    </row>
    <row r="20" spans="1:20" ht="29.1" customHeight="1" x14ac:dyDescent="0.25">
      <c r="A20" s="32">
        <f t="shared" si="8"/>
        <v>17</v>
      </c>
      <c r="B20" s="87"/>
      <c r="C20" s="27"/>
      <c r="D20" s="1"/>
      <c r="E20" s="1"/>
      <c r="F20" s="1"/>
      <c r="G20" s="100" t="str">
        <f>IFERROR(VLOOKUP(A20,Saisie!Q:S,2,FALSE),"")</f>
        <v/>
      </c>
      <c r="H20" s="101"/>
      <c r="I20" s="1"/>
      <c r="J20" s="1"/>
      <c r="K20" s="1" t="str">
        <f>IFERROR(VLOOKUP(A20,Saisie!Q:S,3,FALSE),"")</f>
        <v/>
      </c>
      <c r="L20" s="1" t="str">
        <f t="shared" si="1"/>
        <v/>
      </c>
      <c r="M20" s="1" t="str">
        <f t="shared" si="2"/>
        <v/>
      </c>
      <c r="N20" s="1" t="str">
        <f t="shared" si="7"/>
        <v/>
      </c>
      <c r="O20" s="2" t="str">
        <f t="shared" si="3"/>
        <v/>
      </c>
      <c r="P20" s="4" t="str">
        <f t="shared" si="4"/>
        <v/>
      </c>
      <c r="Q20" s="82" t="str">
        <f t="shared" si="0"/>
        <v/>
      </c>
      <c r="R20" s="82" t="str">
        <f t="shared" si="5"/>
        <v/>
      </c>
    </row>
    <row r="21" spans="1:20" s="18" customFormat="1" ht="29.1" customHeight="1" x14ac:dyDescent="0.25">
      <c r="A21" s="32">
        <f t="shared" si="8"/>
        <v>18</v>
      </c>
      <c r="B21" s="88"/>
      <c r="C21" s="29"/>
      <c r="D21" s="1"/>
      <c r="E21" s="1"/>
      <c r="F21" s="1"/>
      <c r="G21" s="100" t="str">
        <f>IFERROR(VLOOKUP(A21,Saisie!Q:S,2,FALSE),"")</f>
        <v/>
      </c>
      <c r="H21" s="101"/>
      <c r="I21" s="1"/>
      <c r="J21" s="1"/>
      <c r="K21" s="1" t="str">
        <f>IFERROR(VLOOKUP(A21,Saisie!Q:S,3,FALSE),"")</f>
        <v/>
      </c>
      <c r="L21" s="1" t="str">
        <f t="shared" si="1"/>
        <v/>
      </c>
      <c r="M21" s="1" t="str">
        <f t="shared" si="2"/>
        <v/>
      </c>
      <c r="N21" s="1" t="str">
        <f t="shared" si="7"/>
        <v/>
      </c>
      <c r="O21" s="2" t="str">
        <f t="shared" si="3"/>
        <v/>
      </c>
      <c r="P21" s="4" t="str">
        <f t="shared" si="4"/>
        <v/>
      </c>
      <c r="Q21" s="82" t="str">
        <f t="shared" si="0"/>
        <v/>
      </c>
      <c r="R21" s="82" t="str">
        <f t="shared" si="5"/>
        <v/>
      </c>
      <c r="S21" s="15"/>
      <c r="T21" s="15"/>
    </row>
    <row r="22" spans="1:20" s="18" customFormat="1" ht="29.1" customHeight="1" x14ac:dyDescent="0.25">
      <c r="A22" s="32">
        <f t="shared" si="8"/>
        <v>19</v>
      </c>
      <c r="B22" s="88"/>
      <c r="C22" s="27"/>
      <c r="D22" s="1"/>
      <c r="E22" s="1"/>
      <c r="F22" s="1"/>
      <c r="G22" s="100" t="str">
        <f>IFERROR(VLOOKUP(A22,Saisie!Q:S,2,FALSE),"")</f>
        <v/>
      </c>
      <c r="H22" s="101"/>
      <c r="I22" s="1"/>
      <c r="J22" s="1"/>
      <c r="K22" s="1" t="str">
        <f>IFERROR(VLOOKUP(A22,Saisie!Q:S,3,FALSE),"")</f>
        <v/>
      </c>
      <c r="L22" s="1" t="str">
        <f t="shared" si="1"/>
        <v/>
      </c>
      <c r="M22" s="1" t="str">
        <f t="shared" si="2"/>
        <v/>
      </c>
      <c r="N22" s="1" t="str">
        <f t="shared" si="7"/>
        <v/>
      </c>
      <c r="O22" s="2" t="str">
        <f t="shared" si="3"/>
        <v/>
      </c>
      <c r="P22" s="4" t="str">
        <f t="shared" si="4"/>
        <v/>
      </c>
      <c r="Q22" s="82" t="str">
        <f t="shared" si="0"/>
        <v/>
      </c>
      <c r="R22" s="82" t="str">
        <f t="shared" si="5"/>
        <v/>
      </c>
      <c r="S22" s="15"/>
      <c r="T22" s="15"/>
    </row>
    <row r="23" spans="1:20" s="18" customFormat="1" ht="29.1" customHeight="1" x14ac:dyDescent="0.25">
      <c r="A23" s="32">
        <f t="shared" si="8"/>
        <v>20</v>
      </c>
      <c r="B23" s="87"/>
      <c r="C23" s="30"/>
      <c r="D23" s="1"/>
      <c r="E23" s="1"/>
      <c r="F23" s="1"/>
      <c r="G23" s="100" t="str">
        <f>IFERROR(VLOOKUP(A23,Saisie!Q:S,2,FALSE),"")</f>
        <v/>
      </c>
      <c r="H23" s="101"/>
      <c r="I23" s="1"/>
      <c r="J23" s="1"/>
      <c r="K23" s="1" t="str">
        <f>IFERROR(VLOOKUP(A23,Saisie!Q:S,3,FALSE),"")</f>
        <v/>
      </c>
      <c r="L23" s="1" t="str">
        <f t="shared" si="1"/>
        <v/>
      </c>
      <c r="M23" s="1" t="str">
        <f t="shared" si="2"/>
        <v/>
      </c>
      <c r="N23" s="1" t="str">
        <f t="shared" si="7"/>
        <v/>
      </c>
      <c r="O23" s="2" t="str">
        <f t="shared" si="3"/>
        <v/>
      </c>
      <c r="P23" s="4" t="str">
        <f t="shared" si="4"/>
        <v/>
      </c>
      <c r="Q23" s="82" t="str">
        <f t="shared" si="0"/>
        <v/>
      </c>
      <c r="R23" s="82" t="str">
        <f t="shared" si="5"/>
        <v/>
      </c>
      <c r="S23" s="15"/>
      <c r="T23" s="15"/>
    </row>
    <row r="24" spans="1:20" s="18" customFormat="1" ht="29.1" customHeight="1" x14ac:dyDescent="0.25">
      <c r="A24" s="32">
        <f t="shared" si="8"/>
        <v>21</v>
      </c>
      <c r="B24" s="87"/>
      <c r="C24" s="27"/>
      <c r="D24" s="1"/>
      <c r="E24" s="1"/>
      <c r="F24" s="1"/>
      <c r="G24" s="100" t="str">
        <f>IFERROR(VLOOKUP(A24,Saisie!Q:S,2,FALSE),"")</f>
        <v/>
      </c>
      <c r="H24" s="101"/>
      <c r="I24" s="1"/>
      <c r="J24" s="1"/>
      <c r="K24" s="1" t="str">
        <f>IFERROR(VLOOKUP(A24,Saisie!Q:S,3,FALSE),"")</f>
        <v/>
      </c>
      <c r="L24" s="1" t="str">
        <f t="shared" si="1"/>
        <v/>
      </c>
      <c r="M24" s="1" t="str">
        <f t="shared" si="2"/>
        <v/>
      </c>
      <c r="N24" s="1" t="str">
        <f t="shared" si="7"/>
        <v/>
      </c>
      <c r="O24" s="2" t="str">
        <f t="shared" si="3"/>
        <v/>
      </c>
      <c r="P24" s="4" t="str">
        <f t="shared" si="4"/>
        <v/>
      </c>
      <c r="Q24" s="82" t="str">
        <f t="shared" si="0"/>
        <v/>
      </c>
      <c r="R24" s="82" t="str">
        <f t="shared" si="5"/>
        <v/>
      </c>
      <c r="S24" s="15"/>
      <c r="T24" s="15"/>
    </row>
    <row r="25" spans="1:20" s="18" customFormat="1" ht="29.1" customHeight="1" x14ac:dyDescent="0.25">
      <c r="A25" s="32">
        <f t="shared" si="8"/>
        <v>22</v>
      </c>
      <c r="B25" s="87"/>
      <c r="C25" s="30"/>
      <c r="D25" s="1"/>
      <c r="E25" s="1"/>
      <c r="F25" s="1"/>
      <c r="G25" s="100" t="str">
        <f>IFERROR(VLOOKUP(A25,Saisie!Q:S,2,FALSE),"")</f>
        <v/>
      </c>
      <c r="H25" s="101"/>
      <c r="I25" s="1"/>
      <c r="J25" s="1"/>
      <c r="K25" s="1" t="str">
        <f>IFERROR(VLOOKUP(A25,Saisie!Q:S,3,FALSE),"")</f>
        <v/>
      </c>
      <c r="L25" s="1" t="str">
        <f t="shared" si="1"/>
        <v/>
      </c>
      <c r="M25" s="1" t="str">
        <f t="shared" si="2"/>
        <v/>
      </c>
      <c r="N25" s="1" t="str">
        <f t="shared" si="7"/>
        <v/>
      </c>
      <c r="O25" s="2" t="str">
        <f t="shared" si="3"/>
        <v/>
      </c>
      <c r="P25" s="4" t="str">
        <f t="shared" si="4"/>
        <v/>
      </c>
      <c r="Q25" s="82" t="str">
        <f t="shared" si="0"/>
        <v/>
      </c>
      <c r="R25" s="82" t="str">
        <f t="shared" si="5"/>
        <v/>
      </c>
      <c r="S25" s="15"/>
      <c r="T25" s="15"/>
    </row>
    <row r="26" spans="1:20" s="18" customFormat="1" ht="29.1" customHeight="1" x14ac:dyDescent="0.25">
      <c r="A26" s="32">
        <f t="shared" si="8"/>
        <v>23</v>
      </c>
      <c r="B26" s="87"/>
      <c r="C26" s="27"/>
      <c r="D26" s="1"/>
      <c r="E26" s="1"/>
      <c r="F26" s="1"/>
      <c r="G26" s="100" t="str">
        <f>IFERROR(VLOOKUP(A26,Saisie!Q:S,2,FALSE),"")</f>
        <v/>
      </c>
      <c r="H26" s="101"/>
      <c r="I26" s="1"/>
      <c r="J26" s="1"/>
      <c r="K26" s="1" t="str">
        <f>IFERROR(VLOOKUP(A26,Saisie!Q:S,3,FALSE),"")</f>
        <v/>
      </c>
      <c r="L26" s="1" t="str">
        <f t="shared" si="1"/>
        <v/>
      </c>
      <c r="M26" s="1" t="str">
        <f t="shared" si="2"/>
        <v/>
      </c>
      <c r="N26" s="1" t="str">
        <f t="shared" si="7"/>
        <v/>
      </c>
      <c r="O26" s="2" t="str">
        <f t="shared" si="3"/>
        <v/>
      </c>
      <c r="P26" s="4" t="str">
        <f t="shared" si="4"/>
        <v/>
      </c>
      <c r="Q26" s="82" t="str">
        <f t="shared" si="0"/>
        <v/>
      </c>
      <c r="R26" s="82" t="str">
        <f t="shared" si="5"/>
        <v/>
      </c>
      <c r="S26" s="15"/>
      <c r="T26" s="15"/>
    </row>
    <row r="27" spans="1:20" ht="29.1" customHeight="1" x14ac:dyDescent="0.25">
      <c r="A27" s="32">
        <f t="shared" si="8"/>
        <v>24</v>
      </c>
      <c r="B27" s="87"/>
      <c r="C27" s="29"/>
      <c r="D27" s="1"/>
      <c r="E27" s="1"/>
      <c r="F27" s="1"/>
      <c r="G27" s="100" t="str">
        <f>IFERROR(VLOOKUP(A27,Saisie!Q:S,2,FALSE),"")</f>
        <v/>
      </c>
      <c r="H27" s="101"/>
      <c r="I27" s="1"/>
      <c r="J27" s="1"/>
      <c r="K27" s="1" t="str">
        <f>IFERROR(VLOOKUP(A27,Saisie!Q:S,3,FALSE),"")</f>
        <v/>
      </c>
      <c r="L27" s="1" t="str">
        <f t="shared" si="1"/>
        <v/>
      </c>
      <c r="M27" s="1" t="str">
        <f t="shared" si="2"/>
        <v/>
      </c>
      <c r="N27" s="1" t="str">
        <f t="shared" si="7"/>
        <v/>
      </c>
      <c r="O27" s="2" t="str">
        <f t="shared" si="3"/>
        <v/>
      </c>
      <c r="P27" s="4" t="str">
        <f t="shared" si="4"/>
        <v/>
      </c>
      <c r="Q27" s="82" t="str">
        <f t="shared" si="0"/>
        <v/>
      </c>
      <c r="R27" s="82" t="str">
        <f t="shared" si="5"/>
        <v/>
      </c>
    </row>
    <row r="28" spans="1:20" s="18" customFormat="1" ht="29.1" customHeight="1" x14ac:dyDescent="0.25">
      <c r="A28" s="32">
        <f t="shared" si="8"/>
        <v>25</v>
      </c>
      <c r="B28" s="87"/>
      <c r="C28" s="27"/>
      <c r="D28" s="1"/>
      <c r="E28" s="1"/>
      <c r="F28" s="1"/>
      <c r="G28" s="100" t="str">
        <f>IFERROR(VLOOKUP(A28,Saisie!Q:S,2,FALSE),"")</f>
        <v/>
      </c>
      <c r="H28" s="101"/>
      <c r="I28" s="1"/>
      <c r="J28" s="1"/>
      <c r="K28" s="1" t="str">
        <f>IFERROR(VLOOKUP(A28,Saisie!Q:S,3,FALSE),"")</f>
        <v/>
      </c>
      <c r="L28" s="1" t="str">
        <f t="shared" si="1"/>
        <v/>
      </c>
      <c r="M28" s="1" t="str">
        <f t="shared" si="2"/>
        <v/>
      </c>
      <c r="N28" s="1" t="str">
        <f t="shared" si="7"/>
        <v/>
      </c>
      <c r="O28" s="2" t="str">
        <f t="shared" si="3"/>
        <v/>
      </c>
      <c r="P28" s="4" t="str">
        <f t="shared" si="4"/>
        <v/>
      </c>
      <c r="Q28" s="82" t="str">
        <f t="shared" si="0"/>
        <v/>
      </c>
      <c r="R28" s="82" t="str">
        <f t="shared" si="5"/>
        <v/>
      </c>
      <c r="S28" s="15"/>
      <c r="T28" s="15"/>
    </row>
    <row r="29" spans="1:20" ht="29.1" customHeight="1" x14ac:dyDescent="0.25">
      <c r="A29" s="32">
        <f t="shared" si="8"/>
        <v>26</v>
      </c>
      <c r="B29" s="87"/>
      <c r="C29" s="30"/>
      <c r="D29" s="1"/>
      <c r="E29" s="1"/>
      <c r="F29" s="1"/>
      <c r="G29" s="100" t="str">
        <f>IFERROR(VLOOKUP(A29,Saisie!Q:S,2,FALSE),"")</f>
        <v/>
      </c>
      <c r="H29" s="101"/>
      <c r="I29" s="1"/>
      <c r="J29" s="1"/>
      <c r="K29" s="1" t="str">
        <f>IFERROR(VLOOKUP(A29,Saisie!Q:S,3,FALSE),"")</f>
        <v/>
      </c>
      <c r="L29" s="1" t="str">
        <f t="shared" si="1"/>
        <v/>
      </c>
      <c r="M29" s="1" t="str">
        <f t="shared" si="2"/>
        <v/>
      </c>
      <c r="N29" s="1" t="str">
        <f t="shared" si="7"/>
        <v/>
      </c>
      <c r="O29" s="2" t="str">
        <f t="shared" si="3"/>
        <v/>
      </c>
      <c r="P29" s="4" t="str">
        <f t="shared" si="4"/>
        <v/>
      </c>
      <c r="Q29" s="82" t="str">
        <f t="shared" si="0"/>
        <v/>
      </c>
      <c r="R29" s="82" t="str">
        <f t="shared" si="5"/>
        <v/>
      </c>
    </row>
    <row r="30" spans="1:20" s="19" customFormat="1" ht="29.1" customHeight="1" x14ac:dyDescent="0.25">
      <c r="A30" s="32">
        <f t="shared" si="8"/>
        <v>27</v>
      </c>
      <c r="B30" s="87"/>
      <c r="C30" s="27"/>
      <c r="D30" s="1"/>
      <c r="E30" s="1"/>
      <c r="F30" s="1"/>
      <c r="G30" s="100" t="str">
        <f>IFERROR(VLOOKUP(A30,Saisie!Q:S,2,FALSE),"")</f>
        <v/>
      </c>
      <c r="H30" s="101"/>
      <c r="I30" s="1"/>
      <c r="J30" s="1"/>
      <c r="K30" s="1" t="str">
        <f>IFERROR(VLOOKUP(A30,Saisie!Q:S,3,FALSE),"")</f>
        <v/>
      </c>
      <c r="L30" s="1" t="str">
        <f t="shared" si="1"/>
        <v/>
      </c>
      <c r="M30" s="1" t="str">
        <f t="shared" si="2"/>
        <v/>
      </c>
      <c r="N30" s="1" t="str">
        <f t="shared" si="7"/>
        <v/>
      </c>
      <c r="O30" s="2" t="str">
        <f t="shared" si="3"/>
        <v/>
      </c>
      <c r="P30" s="4" t="str">
        <f t="shared" si="4"/>
        <v/>
      </c>
      <c r="Q30" s="82" t="str">
        <f t="shared" si="0"/>
        <v/>
      </c>
      <c r="R30" s="82" t="str">
        <f t="shared" si="5"/>
        <v/>
      </c>
      <c r="S30" s="15"/>
      <c r="T30" s="15"/>
    </row>
    <row r="31" spans="1:20" s="18" customFormat="1" ht="29.1" customHeight="1" x14ac:dyDescent="0.25">
      <c r="A31" s="32">
        <f t="shared" si="8"/>
        <v>28</v>
      </c>
      <c r="B31" s="87"/>
      <c r="C31" s="27"/>
      <c r="D31" s="1"/>
      <c r="E31" s="1"/>
      <c r="F31" s="1"/>
      <c r="G31" s="100" t="str">
        <f>IFERROR(VLOOKUP(A31,Saisie!Q:S,2,FALSE),"")</f>
        <v/>
      </c>
      <c r="H31" s="101"/>
      <c r="I31" s="1"/>
      <c r="J31" s="1"/>
      <c r="K31" s="1" t="str">
        <f>IFERROR(VLOOKUP(A31,Saisie!Q:S,3,FALSE),"")</f>
        <v/>
      </c>
      <c r="L31" s="1" t="str">
        <f t="shared" si="1"/>
        <v/>
      </c>
      <c r="M31" s="1" t="str">
        <f t="shared" si="2"/>
        <v/>
      </c>
      <c r="N31" s="1" t="str">
        <f t="shared" si="7"/>
        <v/>
      </c>
      <c r="O31" s="2" t="str">
        <f t="shared" si="3"/>
        <v/>
      </c>
      <c r="P31" s="4" t="str">
        <f t="shared" si="4"/>
        <v/>
      </c>
      <c r="Q31" s="82" t="str">
        <f t="shared" si="0"/>
        <v/>
      </c>
      <c r="R31" s="82" t="str">
        <f t="shared" si="5"/>
        <v/>
      </c>
      <c r="S31" s="15"/>
      <c r="T31" s="15"/>
    </row>
    <row r="32" spans="1:20" s="18" customFormat="1" ht="29.1" customHeight="1" x14ac:dyDescent="0.25">
      <c r="A32" s="32">
        <f t="shared" si="8"/>
        <v>29</v>
      </c>
      <c r="B32" s="87"/>
      <c r="C32" s="27"/>
      <c r="D32" s="1"/>
      <c r="E32" s="1"/>
      <c r="F32" s="1"/>
      <c r="G32" s="100" t="str">
        <f>IFERROR(VLOOKUP(A32,Saisie!Q:S,2,FALSE),"")</f>
        <v/>
      </c>
      <c r="H32" s="101"/>
      <c r="I32" s="1"/>
      <c r="J32" s="1"/>
      <c r="K32" s="1" t="str">
        <f>IFERROR(VLOOKUP(A32,Saisie!Q:S,3,FALSE),"")</f>
        <v/>
      </c>
      <c r="L32" s="1" t="str">
        <f t="shared" si="1"/>
        <v/>
      </c>
      <c r="M32" s="1" t="str">
        <f t="shared" si="2"/>
        <v/>
      </c>
      <c r="N32" s="1" t="str">
        <f t="shared" si="7"/>
        <v/>
      </c>
      <c r="O32" s="2" t="str">
        <f t="shared" si="3"/>
        <v/>
      </c>
      <c r="P32" s="4" t="str">
        <f t="shared" si="4"/>
        <v/>
      </c>
      <c r="Q32" s="82" t="str">
        <f t="shared" si="0"/>
        <v/>
      </c>
      <c r="R32" s="82" t="str">
        <f t="shared" si="5"/>
        <v/>
      </c>
      <c r="S32" s="15"/>
      <c r="T32" s="15"/>
    </row>
    <row r="33" spans="1:21" s="18" customFormat="1" ht="29.1" customHeight="1" x14ac:dyDescent="0.25">
      <c r="A33" s="32">
        <f t="shared" si="8"/>
        <v>30</v>
      </c>
      <c r="B33" s="88"/>
      <c r="C33" s="27"/>
      <c r="D33" s="1"/>
      <c r="E33" s="1"/>
      <c r="F33" s="1"/>
      <c r="G33" s="100" t="str">
        <f>IFERROR(VLOOKUP(A33,Saisie!Q:S,2,FALSE),"")</f>
        <v/>
      </c>
      <c r="H33" s="101"/>
      <c r="I33" s="1"/>
      <c r="J33" s="1"/>
      <c r="K33" s="1" t="str">
        <f>IFERROR(VLOOKUP(A33,Saisie!Q:S,3,FALSE),"")</f>
        <v/>
      </c>
      <c r="L33" s="1" t="str">
        <f t="shared" si="1"/>
        <v/>
      </c>
      <c r="M33" s="1" t="str">
        <f t="shared" si="2"/>
        <v/>
      </c>
      <c r="N33" s="1" t="str">
        <f t="shared" si="7"/>
        <v/>
      </c>
      <c r="O33" s="2" t="str">
        <f t="shared" si="3"/>
        <v/>
      </c>
      <c r="P33" s="4" t="str">
        <f t="shared" si="4"/>
        <v/>
      </c>
      <c r="Q33" s="82" t="str">
        <f t="shared" si="0"/>
        <v/>
      </c>
      <c r="R33" s="82" t="str">
        <f t="shared" si="5"/>
        <v/>
      </c>
      <c r="S33" s="15"/>
      <c r="T33" s="15"/>
    </row>
    <row r="34" spans="1:21" s="18" customFormat="1" ht="29.1" customHeight="1" x14ac:dyDescent="0.25">
      <c r="A34" s="32">
        <f t="shared" si="8"/>
        <v>31</v>
      </c>
      <c r="B34" s="87"/>
      <c r="C34" s="27"/>
      <c r="D34" s="1"/>
      <c r="E34" s="1"/>
      <c r="F34" s="1"/>
      <c r="G34" s="100" t="str">
        <f>IFERROR(VLOOKUP(A34,Saisie!Q:S,2,FALSE),"")</f>
        <v/>
      </c>
      <c r="H34" s="101"/>
      <c r="I34" s="1"/>
      <c r="J34" s="1"/>
      <c r="K34" s="1" t="str">
        <f>IFERROR(VLOOKUP(A34,Saisie!Q:S,3,FALSE),"")</f>
        <v/>
      </c>
      <c r="L34" s="1" t="str">
        <f t="shared" si="1"/>
        <v/>
      </c>
      <c r="M34" s="1" t="str">
        <f t="shared" si="2"/>
        <v/>
      </c>
      <c r="N34" s="1" t="str">
        <f t="shared" si="7"/>
        <v/>
      </c>
      <c r="O34" s="2" t="str">
        <f t="shared" si="3"/>
        <v/>
      </c>
      <c r="P34" s="4" t="str">
        <f t="shared" si="4"/>
        <v/>
      </c>
      <c r="Q34" s="82" t="str">
        <f t="shared" si="0"/>
        <v/>
      </c>
      <c r="R34" s="82" t="str">
        <f t="shared" si="5"/>
        <v/>
      </c>
      <c r="S34" s="15"/>
      <c r="T34" s="15"/>
      <c r="U34" s="18" t="s">
        <v>42</v>
      </c>
    </row>
    <row r="35" spans="1:21" ht="29.1" customHeight="1" x14ac:dyDescent="0.25">
      <c r="A35" s="32">
        <f>IF(B35="JOKER 1",97,IF(B35="JOKER 2",98,IF(B35="JOKER 3",99,A34+1)))</f>
        <v>32</v>
      </c>
      <c r="B35" s="87"/>
      <c r="C35" s="27"/>
      <c r="D35" s="1"/>
      <c r="E35" s="1"/>
      <c r="F35" s="1"/>
      <c r="G35" s="100" t="str">
        <f>IFERROR(VLOOKUP(A35,Saisie!Q:S,2,FALSE),"")</f>
        <v/>
      </c>
      <c r="H35" s="101"/>
      <c r="I35" s="1"/>
      <c r="J35" s="1"/>
      <c r="K35" s="1" t="str">
        <f>IFERROR(VLOOKUP(A35,Saisie!Q:S,3,FALSE),"")</f>
        <v/>
      </c>
      <c r="L35" s="1" t="str">
        <f t="shared" si="1"/>
        <v/>
      </c>
      <c r="M35" s="1" t="str">
        <f t="shared" si="2"/>
        <v/>
      </c>
      <c r="N35" s="1" t="str">
        <f t="shared" si="7"/>
        <v/>
      </c>
      <c r="O35" s="2" t="str">
        <f t="shared" si="3"/>
        <v/>
      </c>
      <c r="P35" s="4" t="str">
        <f t="shared" si="4"/>
        <v/>
      </c>
      <c r="Q35" s="82" t="str">
        <f t="shared" si="0"/>
        <v/>
      </c>
      <c r="R35" s="82" t="str">
        <f t="shared" si="5"/>
        <v/>
      </c>
    </row>
    <row r="36" spans="1:21" s="18" customFormat="1" ht="29.1" customHeight="1" x14ac:dyDescent="0.25">
      <c r="A36" s="32">
        <f t="shared" si="8"/>
        <v>33</v>
      </c>
      <c r="B36" s="87"/>
      <c r="C36" s="27"/>
      <c r="D36" s="1"/>
      <c r="E36" s="1"/>
      <c r="F36" s="1"/>
      <c r="G36" s="100" t="str">
        <f>IFERROR(VLOOKUP(A36,Saisie!Q:S,2,FALSE),"")</f>
        <v/>
      </c>
      <c r="H36" s="101"/>
      <c r="I36" s="1"/>
      <c r="J36" s="1"/>
      <c r="K36" s="1" t="str">
        <f>IFERROR(VLOOKUP(A36,Saisie!Q:S,3,FALSE),"")</f>
        <v/>
      </c>
      <c r="L36" s="1" t="str">
        <f t="shared" si="1"/>
        <v/>
      </c>
      <c r="M36" s="1" t="str">
        <f t="shared" si="2"/>
        <v/>
      </c>
      <c r="N36" s="1" t="str">
        <f t="shared" si="7"/>
        <v/>
      </c>
      <c r="O36" s="2" t="str">
        <f t="shared" si="3"/>
        <v/>
      </c>
      <c r="P36" s="4" t="str">
        <f t="shared" si="4"/>
        <v/>
      </c>
      <c r="Q36" s="82" t="str">
        <f t="shared" si="0"/>
        <v/>
      </c>
      <c r="R36" s="82" t="str">
        <f t="shared" si="5"/>
        <v/>
      </c>
      <c r="S36" s="15"/>
      <c r="T36" s="15"/>
    </row>
    <row r="37" spans="1:21" s="19" customFormat="1" ht="29.1" customHeight="1" x14ac:dyDescent="0.25">
      <c r="A37" s="32">
        <f t="shared" si="8"/>
        <v>34</v>
      </c>
      <c r="B37" s="87"/>
      <c r="C37" s="29"/>
      <c r="D37" s="1"/>
      <c r="E37" s="1"/>
      <c r="F37" s="1"/>
      <c r="G37" s="100" t="str">
        <f>IFERROR(VLOOKUP(A37,Saisie!Q:S,2,FALSE),"")</f>
        <v/>
      </c>
      <c r="H37" s="101"/>
      <c r="I37" s="1"/>
      <c r="J37" s="1"/>
      <c r="K37" s="1" t="str">
        <f>IFERROR(VLOOKUP(A37,Saisie!Q:S,3,FALSE),"")</f>
        <v/>
      </c>
      <c r="L37" s="1" t="str">
        <f t="shared" si="1"/>
        <v/>
      </c>
      <c r="M37" s="1" t="str">
        <f t="shared" si="2"/>
        <v/>
      </c>
      <c r="N37" s="1" t="str">
        <f t="shared" si="7"/>
        <v/>
      </c>
      <c r="O37" s="2" t="str">
        <f t="shared" si="3"/>
        <v/>
      </c>
      <c r="P37" s="4" t="str">
        <f t="shared" si="4"/>
        <v/>
      </c>
      <c r="Q37" s="82" t="str">
        <f t="shared" si="0"/>
        <v/>
      </c>
      <c r="R37" s="82" t="str">
        <f t="shared" si="5"/>
        <v/>
      </c>
      <c r="S37" s="15"/>
      <c r="T37" s="15"/>
    </row>
    <row r="38" spans="1:21" s="18" customFormat="1" ht="29.1" customHeight="1" x14ac:dyDescent="0.25">
      <c r="A38" s="32">
        <f t="shared" si="8"/>
        <v>35</v>
      </c>
      <c r="B38" s="87"/>
      <c r="C38" s="30"/>
      <c r="D38" s="1"/>
      <c r="E38" s="1"/>
      <c r="F38" s="1"/>
      <c r="G38" s="100" t="str">
        <f>IFERROR(VLOOKUP(A38,Saisie!Q:S,2,FALSE),"")</f>
        <v/>
      </c>
      <c r="H38" s="101"/>
      <c r="I38" s="1"/>
      <c r="J38" s="1"/>
      <c r="K38" s="1" t="str">
        <f>IFERROR(VLOOKUP(A38,Saisie!Q:S,3,FALSE),"")</f>
        <v/>
      </c>
      <c r="L38" s="1" t="str">
        <f t="shared" si="1"/>
        <v/>
      </c>
      <c r="M38" s="1" t="str">
        <f t="shared" si="2"/>
        <v/>
      </c>
      <c r="N38" s="1" t="str">
        <f t="shared" si="7"/>
        <v/>
      </c>
      <c r="O38" s="2" t="str">
        <f t="shared" si="3"/>
        <v/>
      </c>
      <c r="P38" s="4" t="str">
        <f t="shared" si="4"/>
        <v/>
      </c>
      <c r="Q38" s="82" t="str">
        <f t="shared" si="0"/>
        <v/>
      </c>
      <c r="R38" s="82" t="str">
        <f t="shared" si="5"/>
        <v/>
      </c>
      <c r="S38" s="15"/>
      <c r="T38" s="15"/>
    </row>
    <row r="39" spans="1:21" s="18" customFormat="1" ht="29.1" customHeight="1" x14ac:dyDescent="0.25">
      <c r="A39" s="32">
        <f t="shared" si="8"/>
        <v>36</v>
      </c>
      <c r="B39" s="87"/>
      <c r="C39" s="29"/>
      <c r="D39" s="1"/>
      <c r="E39" s="1"/>
      <c r="F39" s="1"/>
      <c r="G39" s="100" t="str">
        <f>IFERROR(VLOOKUP(A39,Saisie!Q:S,2,FALSE),"")</f>
        <v/>
      </c>
      <c r="H39" s="101"/>
      <c r="I39" s="1"/>
      <c r="J39" s="1"/>
      <c r="K39" s="1" t="str">
        <f>IFERROR(VLOOKUP(A39,Saisie!Q:S,3,FALSE),"")</f>
        <v/>
      </c>
      <c r="L39" s="1" t="str">
        <f t="shared" si="1"/>
        <v/>
      </c>
      <c r="M39" s="1" t="str">
        <f t="shared" si="2"/>
        <v/>
      </c>
      <c r="N39" s="1" t="str">
        <f t="shared" si="7"/>
        <v/>
      </c>
      <c r="O39" s="2" t="str">
        <f t="shared" si="3"/>
        <v/>
      </c>
      <c r="P39" s="4" t="str">
        <f t="shared" si="4"/>
        <v/>
      </c>
      <c r="Q39" s="82" t="str">
        <f t="shared" si="0"/>
        <v/>
      </c>
      <c r="R39" s="82" t="str">
        <f t="shared" si="5"/>
        <v/>
      </c>
      <c r="S39" s="15"/>
      <c r="T39" s="15"/>
    </row>
    <row r="40" spans="1:21" s="18" customFormat="1" ht="29.1" customHeight="1" x14ac:dyDescent="0.25">
      <c r="A40" s="32">
        <f t="shared" si="8"/>
        <v>37</v>
      </c>
      <c r="B40" s="87"/>
      <c r="C40" s="27"/>
      <c r="D40" s="1"/>
      <c r="E40" s="1"/>
      <c r="F40" s="1"/>
      <c r="G40" s="100" t="str">
        <f>IFERROR(VLOOKUP(A40,Saisie!Q:S,2,FALSE),"")</f>
        <v/>
      </c>
      <c r="H40" s="101"/>
      <c r="I40" s="1"/>
      <c r="J40" s="1"/>
      <c r="K40" s="1" t="str">
        <f>IFERROR(VLOOKUP(A40,Saisie!Q:S,3,FALSE),"")</f>
        <v/>
      </c>
      <c r="L40" s="1" t="str">
        <f t="shared" si="1"/>
        <v/>
      </c>
      <c r="M40" s="1" t="str">
        <f t="shared" si="2"/>
        <v/>
      </c>
      <c r="N40" s="1" t="str">
        <f t="shared" si="7"/>
        <v/>
      </c>
      <c r="O40" s="2" t="str">
        <f t="shared" si="3"/>
        <v/>
      </c>
      <c r="P40" s="4" t="str">
        <f t="shared" si="4"/>
        <v/>
      </c>
      <c r="Q40" s="82" t="str">
        <f t="shared" si="0"/>
        <v/>
      </c>
      <c r="R40" s="82" t="str">
        <f t="shared" si="5"/>
        <v/>
      </c>
      <c r="S40" s="15"/>
      <c r="T40" s="15"/>
    </row>
    <row r="41" spans="1:21" s="18" customFormat="1" ht="29.1" customHeight="1" x14ac:dyDescent="0.25">
      <c r="A41" s="32">
        <f>IF(B41="JOKER 1",97,IF(B41="JOKER 2",98,IF(B41="JOKER 3",99,A40+1)))</f>
        <v>38</v>
      </c>
      <c r="B41" s="87"/>
      <c r="C41" s="27"/>
      <c r="D41" s="1"/>
      <c r="E41" s="1"/>
      <c r="F41" s="1"/>
      <c r="G41" s="100" t="str">
        <f>IFERROR(VLOOKUP(A41,Saisie!Q:S,2,FALSE),"")</f>
        <v/>
      </c>
      <c r="H41" s="101"/>
      <c r="I41" s="1"/>
      <c r="J41" s="1"/>
      <c r="K41" s="1" t="str">
        <f>IFERROR(VLOOKUP(A41,Saisie!Q:S,3,FALSE),"")</f>
        <v/>
      </c>
      <c r="L41" s="1" t="str">
        <f t="shared" si="1"/>
        <v/>
      </c>
      <c r="M41" s="1" t="str">
        <f t="shared" si="2"/>
        <v/>
      </c>
      <c r="N41" s="1" t="str">
        <f t="shared" si="7"/>
        <v/>
      </c>
      <c r="O41" s="2" t="str">
        <f t="shared" si="3"/>
        <v/>
      </c>
      <c r="P41" s="4" t="str">
        <f t="shared" si="4"/>
        <v/>
      </c>
      <c r="Q41" s="82" t="str">
        <f t="shared" si="0"/>
        <v/>
      </c>
      <c r="R41" s="82" t="str">
        <f t="shared" si="5"/>
        <v/>
      </c>
      <c r="S41" s="15"/>
      <c r="T41" s="15"/>
    </row>
    <row r="42" spans="1:21" s="18" customFormat="1" ht="29.1" customHeight="1" x14ac:dyDescent="0.25">
      <c r="A42" s="32">
        <f>IF(B42="JOKER 1",97,IF(B42="JOKER 2",98,IF(B42="JOKER 3",99,A41+1)))</f>
        <v>39</v>
      </c>
      <c r="B42" s="88"/>
      <c r="C42" s="30"/>
      <c r="D42" s="1"/>
      <c r="E42" s="1"/>
      <c r="F42" s="1"/>
      <c r="G42" s="100" t="str">
        <f>IFERROR(VLOOKUP(A42,Saisie!Q:S,2,FALSE),"")</f>
        <v/>
      </c>
      <c r="H42" s="101"/>
      <c r="I42" s="1"/>
      <c r="J42" s="1"/>
      <c r="K42" s="1" t="str">
        <f>IFERROR(VLOOKUP(A42,Saisie!Q:S,3,FALSE),"")</f>
        <v/>
      </c>
      <c r="L42" s="1" t="str">
        <f t="shared" si="1"/>
        <v/>
      </c>
      <c r="M42" s="1" t="str">
        <f t="shared" si="2"/>
        <v/>
      </c>
      <c r="N42" s="1" t="str">
        <f t="shared" si="7"/>
        <v/>
      </c>
      <c r="O42" s="2" t="str">
        <f t="shared" si="3"/>
        <v/>
      </c>
      <c r="P42" s="4" t="str">
        <f t="shared" si="4"/>
        <v/>
      </c>
      <c r="Q42" s="82" t="str">
        <f t="shared" si="0"/>
        <v/>
      </c>
      <c r="R42" s="82" t="str">
        <f t="shared" si="5"/>
        <v/>
      </c>
      <c r="S42" s="15"/>
      <c r="T42" s="15"/>
    </row>
    <row r="43" spans="1:21" s="18" customFormat="1" ht="29.1" customHeight="1" x14ac:dyDescent="0.25">
      <c r="A43" s="32">
        <f>IF(B43="JOKER 1",97,IF(B43="JOKER 2",98,IF(B43="JOKER 3",99,A42+1)))</f>
        <v>40</v>
      </c>
      <c r="B43" s="87"/>
      <c r="C43" s="30"/>
      <c r="D43" s="1"/>
      <c r="E43" s="1"/>
      <c r="F43" s="1"/>
      <c r="G43" s="100" t="str">
        <f>IFERROR(VLOOKUP(A43,Saisie!Q:S,2,FALSE),"")</f>
        <v/>
      </c>
      <c r="H43" s="101"/>
      <c r="I43" s="1"/>
      <c r="J43" s="1"/>
      <c r="K43" s="1" t="str">
        <f>IFERROR(VLOOKUP(A43,Saisie!Q:S,3,FALSE),"")</f>
        <v/>
      </c>
      <c r="L43" s="1" t="str">
        <f t="shared" si="1"/>
        <v/>
      </c>
      <c r="M43" s="1" t="str">
        <f t="shared" si="2"/>
        <v/>
      </c>
      <c r="N43" s="1" t="str">
        <f>IFERROR(L43-M43,"")</f>
        <v/>
      </c>
      <c r="O43" s="2" t="str">
        <f>IF(B43="","",COUNTIF(D43:G43,13))</f>
        <v/>
      </c>
      <c r="P43" s="4" t="str">
        <f>IFERROR(IF(B43="","",RANK(R43,$R$4:$R$93)),"")</f>
        <v/>
      </c>
      <c r="Q43" s="82" t="str">
        <f t="shared" si="0"/>
        <v/>
      </c>
      <c r="R43" s="82" t="str">
        <f t="shared" si="5"/>
        <v/>
      </c>
      <c r="S43" s="15"/>
      <c r="T43" s="15"/>
    </row>
    <row r="44" spans="1:21" ht="29.1" customHeight="1" x14ac:dyDescent="0.25">
      <c r="A44" s="32">
        <f>IF(B44="JOKER 1",97,IF(B44="JOKER 2",98,IF(B44="JOKER 3",99,A43+1)))</f>
        <v>41</v>
      </c>
      <c r="B44" s="87"/>
      <c r="C44" s="27"/>
      <c r="D44" s="1"/>
      <c r="E44" s="1"/>
      <c r="F44" s="1"/>
      <c r="G44" s="100" t="str">
        <f>IFERROR(VLOOKUP(A44,Saisie!Q:S,2,FALSE),"")</f>
        <v/>
      </c>
      <c r="H44" s="101"/>
      <c r="I44" s="1"/>
      <c r="J44" s="1"/>
      <c r="K44" s="1" t="str">
        <f>IFERROR(VLOOKUP(A44,Saisie!Q:S,3,FALSE),"")</f>
        <v/>
      </c>
      <c r="L44" s="1" t="str">
        <f t="shared" si="1"/>
        <v/>
      </c>
      <c r="M44" s="1" t="str">
        <f t="shared" si="2"/>
        <v/>
      </c>
      <c r="N44" s="1" t="str">
        <f t="shared" si="7"/>
        <v/>
      </c>
      <c r="O44" s="2" t="str">
        <f t="shared" si="3"/>
        <v/>
      </c>
      <c r="P44" s="4" t="str">
        <f t="shared" si="4"/>
        <v/>
      </c>
      <c r="Q44" s="82" t="str">
        <f t="shared" si="0"/>
        <v/>
      </c>
      <c r="R44" s="82" t="str">
        <f t="shared" si="5"/>
        <v/>
      </c>
    </row>
    <row r="45" spans="1:21" s="19" customFormat="1" ht="29.1" customHeight="1" x14ac:dyDescent="0.25">
      <c r="A45" s="32">
        <f>IF(B45="JOKER 1",97,IF(B45="JOKER 2",98,IF(B45="JOKER 3",99,A44+1)))</f>
        <v>42</v>
      </c>
      <c r="B45" s="87"/>
      <c r="C45" s="30"/>
      <c r="D45" s="1"/>
      <c r="E45" s="1"/>
      <c r="F45" s="1"/>
      <c r="G45" s="100" t="str">
        <f>IFERROR(VLOOKUP(A45,Saisie!Q:S,2,FALSE),"")</f>
        <v/>
      </c>
      <c r="H45" s="101"/>
      <c r="I45" s="1"/>
      <c r="J45" s="1"/>
      <c r="K45" s="1" t="str">
        <f>IFERROR(VLOOKUP(A45,Saisie!Q:S,3,FALSE),"")</f>
        <v/>
      </c>
      <c r="L45" s="1" t="str">
        <f t="shared" si="1"/>
        <v/>
      </c>
      <c r="M45" s="1" t="str">
        <f t="shared" si="2"/>
        <v/>
      </c>
      <c r="N45" s="1" t="str">
        <f t="shared" si="7"/>
        <v/>
      </c>
      <c r="O45" s="2" t="str">
        <f t="shared" si="3"/>
        <v/>
      </c>
      <c r="P45" s="4" t="str">
        <f t="shared" si="4"/>
        <v/>
      </c>
      <c r="Q45" s="82" t="str">
        <f t="shared" si="0"/>
        <v/>
      </c>
      <c r="R45" s="82" t="str">
        <f t="shared" si="5"/>
        <v/>
      </c>
      <c r="S45" s="15"/>
      <c r="T45" s="15"/>
    </row>
    <row r="46" spans="1:21" s="19" customFormat="1" ht="29.1" customHeight="1" x14ac:dyDescent="0.25">
      <c r="A46" s="32">
        <f t="shared" ref="A46:A93" si="9">IF(B46="JOKER 1",97,IF(B46="JOKER 2",98,IF(B46="JOKER 3",99,A45+1)))</f>
        <v>43</v>
      </c>
      <c r="B46" s="87"/>
      <c r="C46" s="27"/>
      <c r="D46" s="1"/>
      <c r="E46" s="1"/>
      <c r="F46" s="1"/>
      <c r="G46" s="100" t="str">
        <f>IFERROR(VLOOKUP(A46,Saisie!Q:S,2,FALSE),"")</f>
        <v/>
      </c>
      <c r="H46" s="101"/>
      <c r="I46" s="1"/>
      <c r="J46" s="1"/>
      <c r="K46" s="1" t="str">
        <f>IFERROR(VLOOKUP(A46,Saisie!Q:S,3,FALSE),"")</f>
        <v/>
      </c>
      <c r="L46" s="1" t="str">
        <f t="shared" si="1"/>
        <v/>
      </c>
      <c r="M46" s="1" t="str">
        <f t="shared" si="2"/>
        <v/>
      </c>
      <c r="N46" s="1" t="str">
        <f t="shared" si="7"/>
        <v/>
      </c>
      <c r="O46" s="2" t="str">
        <f t="shared" si="3"/>
        <v/>
      </c>
      <c r="P46" s="4" t="str">
        <f>IFERROR(IF(B46="","",RANK(R46,$R$4:$R$93)),"")</f>
        <v/>
      </c>
      <c r="Q46" s="82" t="str">
        <f t="shared" si="0"/>
        <v/>
      </c>
      <c r="R46" s="82" t="str">
        <f t="shared" si="5"/>
        <v/>
      </c>
      <c r="S46" s="15"/>
      <c r="T46" s="15"/>
    </row>
    <row r="47" spans="1:21" s="18" customFormat="1" ht="29.1" customHeight="1" x14ac:dyDescent="0.25">
      <c r="A47" s="32">
        <f t="shared" si="9"/>
        <v>44</v>
      </c>
      <c r="B47" s="87"/>
      <c r="C47" s="27"/>
      <c r="D47" s="1"/>
      <c r="E47" s="1"/>
      <c r="F47" s="1"/>
      <c r="G47" s="100" t="str">
        <f>IFERROR(VLOOKUP(A47,Saisie!Q:S,2,FALSE),"")</f>
        <v/>
      </c>
      <c r="H47" s="101"/>
      <c r="I47" s="1"/>
      <c r="J47" s="1"/>
      <c r="K47" s="1" t="str">
        <f>IFERROR(VLOOKUP(A47,Saisie!Q:S,3,FALSE),"")</f>
        <v/>
      </c>
      <c r="L47" s="1" t="str">
        <f t="shared" si="1"/>
        <v/>
      </c>
      <c r="M47" s="1" t="str">
        <f t="shared" si="2"/>
        <v/>
      </c>
      <c r="N47" s="1" t="str">
        <f t="shared" si="7"/>
        <v/>
      </c>
      <c r="O47" s="2" t="str">
        <f t="shared" si="3"/>
        <v/>
      </c>
      <c r="P47" s="4" t="str">
        <f t="shared" si="4"/>
        <v/>
      </c>
      <c r="Q47" s="82" t="str">
        <f t="shared" si="0"/>
        <v/>
      </c>
      <c r="R47" s="82" t="str">
        <f t="shared" si="5"/>
        <v/>
      </c>
      <c r="S47" s="15"/>
      <c r="T47" s="15"/>
    </row>
    <row r="48" spans="1:21" s="18" customFormat="1" ht="29.1" customHeight="1" x14ac:dyDescent="0.25">
      <c r="A48" s="32">
        <f t="shared" si="9"/>
        <v>45</v>
      </c>
      <c r="B48" s="87"/>
      <c r="C48" s="27"/>
      <c r="D48" s="1"/>
      <c r="E48" s="1"/>
      <c r="F48" s="1"/>
      <c r="G48" s="100" t="str">
        <f>IFERROR(VLOOKUP(A48,Saisie!Q:S,2,FALSE),"")</f>
        <v/>
      </c>
      <c r="H48" s="101"/>
      <c r="I48" s="1"/>
      <c r="J48" s="1"/>
      <c r="K48" s="1" t="str">
        <f>IFERROR(VLOOKUP(A48,Saisie!Q:S,3,FALSE),"")</f>
        <v/>
      </c>
      <c r="L48" s="1" t="str">
        <f t="shared" si="1"/>
        <v/>
      </c>
      <c r="M48" s="1" t="str">
        <f t="shared" si="2"/>
        <v/>
      </c>
      <c r="N48" s="1" t="str">
        <f t="shared" si="7"/>
        <v/>
      </c>
      <c r="O48" s="2" t="str">
        <f t="shared" si="3"/>
        <v/>
      </c>
      <c r="P48" s="4" t="str">
        <f t="shared" si="4"/>
        <v/>
      </c>
      <c r="Q48" s="82" t="str">
        <f t="shared" si="0"/>
        <v/>
      </c>
      <c r="R48" s="82" t="str">
        <f t="shared" si="5"/>
        <v/>
      </c>
      <c r="S48" s="15"/>
      <c r="T48" s="15"/>
    </row>
    <row r="49" spans="1:20" s="18" customFormat="1" ht="29.1" customHeight="1" x14ac:dyDescent="0.25">
      <c r="A49" s="32">
        <f t="shared" si="9"/>
        <v>46</v>
      </c>
      <c r="B49" s="87"/>
      <c r="C49" s="27"/>
      <c r="D49" s="1"/>
      <c r="E49" s="1"/>
      <c r="F49" s="1"/>
      <c r="G49" s="100" t="str">
        <f>IFERROR(VLOOKUP(A49,Saisie!Q:S,2,FALSE),"")</f>
        <v/>
      </c>
      <c r="H49" s="101"/>
      <c r="I49" s="1"/>
      <c r="J49" s="1"/>
      <c r="K49" s="1" t="str">
        <f>IFERROR(VLOOKUP(A49,Saisie!Q:S,3,FALSE),"")</f>
        <v/>
      </c>
      <c r="L49" s="1" t="str">
        <f t="shared" si="1"/>
        <v/>
      </c>
      <c r="M49" s="1" t="str">
        <f t="shared" si="2"/>
        <v/>
      </c>
      <c r="N49" s="1" t="str">
        <f t="shared" si="7"/>
        <v/>
      </c>
      <c r="O49" s="2" t="str">
        <f t="shared" si="3"/>
        <v/>
      </c>
      <c r="P49" s="4" t="str">
        <f t="shared" si="4"/>
        <v/>
      </c>
      <c r="Q49" s="82" t="str">
        <f t="shared" si="0"/>
        <v/>
      </c>
      <c r="R49" s="82" t="str">
        <f t="shared" si="5"/>
        <v/>
      </c>
      <c r="S49" s="15"/>
      <c r="T49" s="15"/>
    </row>
    <row r="50" spans="1:20" ht="29.1" customHeight="1" x14ac:dyDescent="0.25">
      <c r="A50" s="32">
        <f t="shared" si="9"/>
        <v>47</v>
      </c>
      <c r="B50" s="87"/>
      <c r="C50" s="29"/>
      <c r="D50" s="1"/>
      <c r="E50" s="1"/>
      <c r="F50" s="1"/>
      <c r="G50" s="100" t="str">
        <f>IFERROR(VLOOKUP(A50,Saisie!Q:S,2,FALSE),"")</f>
        <v/>
      </c>
      <c r="H50" s="101"/>
      <c r="I50" s="1"/>
      <c r="J50" s="1"/>
      <c r="K50" s="1" t="str">
        <f>IFERROR(VLOOKUP(A50,Saisie!Q:S,3,FALSE),"")</f>
        <v/>
      </c>
      <c r="L50" s="1" t="str">
        <f t="shared" si="1"/>
        <v/>
      </c>
      <c r="M50" s="1" t="str">
        <f t="shared" si="2"/>
        <v/>
      </c>
      <c r="N50" s="1" t="str">
        <f t="shared" si="7"/>
        <v/>
      </c>
      <c r="O50" s="2" t="str">
        <f t="shared" si="3"/>
        <v/>
      </c>
      <c r="P50" s="4" t="str">
        <f t="shared" si="4"/>
        <v/>
      </c>
      <c r="Q50" s="82" t="str">
        <f t="shared" si="0"/>
        <v/>
      </c>
      <c r="R50" s="82" t="str">
        <f t="shared" si="5"/>
        <v/>
      </c>
    </row>
    <row r="51" spans="1:20" s="18" customFormat="1" ht="29.1" customHeight="1" x14ac:dyDescent="0.25">
      <c r="A51" s="32">
        <f t="shared" si="9"/>
        <v>48</v>
      </c>
      <c r="B51" s="87"/>
      <c r="C51" s="27"/>
      <c r="D51" s="1"/>
      <c r="E51" s="1"/>
      <c r="F51" s="1"/>
      <c r="G51" s="100" t="str">
        <f>IFERROR(VLOOKUP(A51,Saisie!Q:S,2,FALSE),"")</f>
        <v/>
      </c>
      <c r="H51" s="101"/>
      <c r="I51" s="1"/>
      <c r="J51" s="1"/>
      <c r="K51" s="1" t="str">
        <f>IFERROR(VLOOKUP(A51,Saisie!Q:S,3,FALSE),"")</f>
        <v/>
      </c>
      <c r="L51" s="1" t="str">
        <f t="shared" si="1"/>
        <v/>
      </c>
      <c r="M51" s="1" t="str">
        <f t="shared" si="2"/>
        <v/>
      </c>
      <c r="N51" s="1" t="str">
        <f t="shared" si="7"/>
        <v/>
      </c>
      <c r="O51" s="2" t="str">
        <f t="shared" si="3"/>
        <v/>
      </c>
      <c r="P51" s="4" t="str">
        <f t="shared" si="4"/>
        <v/>
      </c>
      <c r="Q51" s="82" t="str">
        <f t="shared" si="0"/>
        <v/>
      </c>
      <c r="R51" s="82" t="str">
        <f t="shared" si="5"/>
        <v/>
      </c>
      <c r="S51" s="15"/>
      <c r="T51" s="15"/>
    </row>
    <row r="52" spans="1:20" s="19" customFormat="1" ht="29.1" customHeight="1" x14ac:dyDescent="0.25">
      <c r="A52" s="32">
        <f t="shared" si="9"/>
        <v>49</v>
      </c>
      <c r="B52" s="87"/>
      <c r="C52" s="27"/>
      <c r="D52" s="1"/>
      <c r="E52" s="1"/>
      <c r="F52" s="1"/>
      <c r="G52" s="100" t="str">
        <f>IFERROR(VLOOKUP(A52,Saisie!Q:S,2,FALSE),"")</f>
        <v/>
      </c>
      <c r="H52" s="101"/>
      <c r="I52" s="1"/>
      <c r="J52" s="1"/>
      <c r="K52" s="1" t="str">
        <f>IFERROR(VLOOKUP(A52,Saisie!Q:S,3,FALSE),"")</f>
        <v/>
      </c>
      <c r="L52" s="1" t="str">
        <f t="shared" si="1"/>
        <v/>
      </c>
      <c r="M52" s="1" t="str">
        <f t="shared" si="2"/>
        <v/>
      </c>
      <c r="N52" s="1" t="str">
        <f t="shared" si="7"/>
        <v/>
      </c>
      <c r="O52" s="2" t="str">
        <f t="shared" si="3"/>
        <v/>
      </c>
      <c r="P52" s="4" t="str">
        <f t="shared" si="4"/>
        <v/>
      </c>
      <c r="Q52" s="82" t="str">
        <f t="shared" si="0"/>
        <v/>
      </c>
      <c r="R52" s="82" t="str">
        <f t="shared" si="5"/>
        <v/>
      </c>
      <c r="S52" s="15"/>
      <c r="T52" s="15"/>
    </row>
    <row r="53" spans="1:20" ht="29.1" customHeight="1" x14ac:dyDescent="0.25">
      <c r="A53" s="32">
        <f t="shared" si="9"/>
        <v>50</v>
      </c>
      <c r="B53" s="87"/>
      <c r="C53" s="27"/>
      <c r="D53" s="1"/>
      <c r="E53" s="1"/>
      <c r="F53" s="1"/>
      <c r="G53" s="100" t="str">
        <f>IFERROR(VLOOKUP(A53,Saisie!Q:S,2,FALSE),"")</f>
        <v/>
      </c>
      <c r="H53" s="101"/>
      <c r="I53" s="1"/>
      <c r="J53" s="1"/>
      <c r="K53" s="1" t="str">
        <f>IFERROR(VLOOKUP(A53,Saisie!Q:S,3,FALSE),"")</f>
        <v/>
      </c>
      <c r="L53" s="1" t="str">
        <f t="shared" si="1"/>
        <v/>
      </c>
      <c r="M53" s="1" t="str">
        <f t="shared" si="2"/>
        <v/>
      </c>
      <c r="N53" s="1" t="str">
        <f t="shared" si="7"/>
        <v/>
      </c>
      <c r="O53" s="2" t="str">
        <f t="shared" si="3"/>
        <v/>
      </c>
      <c r="P53" s="4" t="str">
        <f t="shared" si="4"/>
        <v/>
      </c>
      <c r="Q53" s="82" t="str">
        <f t="shared" si="0"/>
        <v/>
      </c>
      <c r="R53" s="82" t="str">
        <f t="shared" si="5"/>
        <v/>
      </c>
    </row>
    <row r="54" spans="1:20" s="19" customFormat="1" ht="29.1" customHeight="1" x14ac:dyDescent="0.25">
      <c r="A54" s="32">
        <f t="shared" si="9"/>
        <v>51</v>
      </c>
      <c r="B54" s="87"/>
      <c r="C54" s="30"/>
      <c r="D54" s="1"/>
      <c r="E54" s="1"/>
      <c r="F54" s="1"/>
      <c r="G54" s="100" t="str">
        <f>IFERROR(VLOOKUP(A54,Saisie!Q:S,2,FALSE),"")</f>
        <v/>
      </c>
      <c r="H54" s="101"/>
      <c r="I54" s="1"/>
      <c r="J54" s="1"/>
      <c r="K54" s="1" t="str">
        <f>IFERROR(VLOOKUP(A54,Saisie!Q:S,3,FALSE),"")</f>
        <v/>
      </c>
      <c r="L54" s="1" t="str">
        <f t="shared" si="1"/>
        <v/>
      </c>
      <c r="M54" s="1" t="str">
        <f t="shared" si="2"/>
        <v/>
      </c>
      <c r="N54" s="1" t="str">
        <f t="shared" si="7"/>
        <v/>
      </c>
      <c r="O54" s="2" t="str">
        <f t="shared" si="3"/>
        <v/>
      </c>
      <c r="P54" s="4" t="str">
        <f t="shared" si="4"/>
        <v/>
      </c>
      <c r="Q54" s="82" t="str">
        <f t="shared" si="0"/>
        <v/>
      </c>
      <c r="R54" s="82" t="str">
        <f t="shared" si="5"/>
        <v/>
      </c>
      <c r="S54" s="15"/>
      <c r="T54" s="15"/>
    </row>
    <row r="55" spans="1:20" s="18" customFormat="1" ht="29.1" customHeight="1" x14ac:dyDescent="0.25">
      <c r="A55" s="32">
        <f t="shared" si="9"/>
        <v>52</v>
      </c>
      <c r="B55" s="87"/>
      <c r="C55" s="27"/>
      <c r="D55" s="1"/>
      <c r="E55" s="1"/>
      <c r="F55" s="1"/>
      <c r="G55" s="100" t="str">
        <f>IFERROR(VLOOKUP(A55,Saisie!Q:S,2,FALSE),"")</f>
        <v/>
      </c>
      <c r="H55" s="101"/>
      <c r="I55" s="1"/>
      <c r="J55" s="1"/>
      <c r="K55" s="1" t="str">
        <f>IFERROR(VLOOKUP(A55,Saisie!Q:S,3,FALSE),"")</f>
        <v/>
      </c>
      <c r="L55" s="1" t="str">
        <f t="shared" si="1"/>
        <v/>
      </c>
      <c r="M55" s="1" t="str">
        <f t="shared" si="2"/>
        <v/>
      </c>
      <c r="N55" s="1" t="str">
        <f t="shared" si="7"/>
        <v/>
      </c>
      <c r="O55" s="2" t="str">
        <f t="shared" si="3"/>
        <v/>
      </c>
      <c r="P55" s="4" t="str">
        <f t="shared" si="4"/>
        <v/>
      </c>
      <c r="Q55" s="82" t="str">
        <f t="shared" si="0"/>
        <v/>
      </c>
      <c r="R55" s="82" t="str">
        <f t="shared" si="5"/>
        <v/>
      </c>
      <c r="S55" s="15"/>
      <c r="T55" s="15"/>
    </row>
    <row r="56" spans="1:20" s="19" customFormat="1" ht="29.1" customHeight="1" x14ac:dyDescent="0.25">
      <c r="A56" s="32">
        <f t="shared" si="9"/>
        <v>53</v>
      </c>
      <c r="B56" s="87"/>
      <c r="C56" s="27"/>
      <c r="D56" s="1"/>
      <c r="E56" s="1"/>
      <c r="F56" s="1"/>
      <c r="G56" s="100" t="str">
        <f>IFERROR(VLOOKUP(A56,Saisie!Q:S,2,FALSE),"")</f>
        <v/>
      </c>
      <c r="H56" s="101"/>
      <c r="I56" s="1"/>
      <c r="J56" s="1"/>
      <c r="K56" s="1" t="str">
        <f>IFERROR(VLOOKUP(A56,Saisie!Q:S,3,FALSE),"")</f>
        <v/>
      </c>
      <c r="L56" s="1" t="str">
        <f t="shared" si="1"/>
        <v/>
      </c>
      <c r="M56" s="1" t="str">
        <f t="shared" si="2"/>
        <v/>
      </c>
      <c r="N56" s="1" t="str">
        <f t="shared" si="7"/>
        <v/>
      </c>
      <c r="O56" s="2" t="str">
        <f t="shared" si="3"/>
        <v/>
      </c>
      <c r="P56" s="4" t="str">
        <f t="shared" si="4"/>
        <v/>
      </c>
      <c r="Q56" s="82" t="str">
        <f t="shared" si="0"/>
        <v/>
      </c>
      <c r="R56" s="82" t="str">
        <f t="shared" si="5"/>
        <v/>
      </c>
      <c r="S56" s="15"/>
      <c r="T56" s="15"/>
    </row>
    <row r="57" spans="1:20" s="18" customFormat="1" ht="29.1" customHeight="1" x14ac:dyDescent="0.25">
      <c r="A57" s="32">
        <f t="shared" si="9"/>
        <v>54</v>
      </c>
      <c r="B57" s="87"/>
      <c r="C57" s="27"/>
      <c r="D57" s="1"/>
      <c r="E57" s="1"/>
      <c r="F57" s="1"/>
      <c r="G57" s="100" t="str">
        <f>IFERROR(VLOOKUP(A57,Saisie!Q:S,2,FALSE),"")</f>
        <v/>
      </c>
      <c r="H57" s="101"/>
      <c r="I57" s="1"/>
      <c r="J57" s="1"/>
      <c r="K57" s="1" t="str">
        <f>IFERROR(VLOOKUP(A57,Saisie!Q:S,3,FALSE),"")</f>
        <v/>
      </c>
      <c r="L57" s="1" t="str">
        <f t="shared" si="1"/>
        <v/>
      </c>
      <c r="M57" s="1" t="str">
        <f t="shared" si="2"/>
        <v/>
      </c>
      <c r="N57" s="1" t="str">
        <f t="shared" si="7"/>
        <v/>
      </c>
      <c r="O57" s="2" t="str">
        <f t="shared" si="3"/>
        <v/>
      </c>
      <c r="P57" s="4" t="str">
        <f t="shared" si="4"/>
        <v/>
      </c>
      <c r="Q57" s="82" t="str">
        <f t="shared" si="0"/>
        <v/>
      </c>
      <c r="R57" s="82" t="str">
        <f t="shared" si="5"/>
        <v/>
      </c>
      <c r="S57" s="15"/>
      <c r="T57" s="15"/>
    </row>
    <row r="58" spans="1:20" s="18" customFormat="1" ht="29.1" customHeight="1" x14ac:dyDescent="0.25">
      <c r="A58" s="32">
        <f t="shared" si="9"/>
        <v>55</v>
      </c>
      <c r="B58" s="87"/>
      <c r="C58" s="27"/>
      <c r="D58" s="1"/>
      <c r="E58" s="1"/>
      <c r="F58" s="1"/>
      <c r="G58" s="100" t="str">
        <f>IFERROR(VLOOKUP(A58,Saisie!Q:S,2,FALSE),"")</f>
        <v/>
      </c>
      <c r="H58" s="101"/>
      <c r="I58" s="1"/>
      <c r="J58" s="1"/>
      <c r="K58" s="1" t="str">
        <f>IFERROR(VLOOKUP(A58,Saisie!Q:S,3,FALSE),"")</f>
        <v/>
      </c>
      <c r="L58" s="1" t="str">
        <f t="shared" si="1"/>
        <v/>
      </c>
      <c r="M58" s="1" t="str">
        <f t="shared" si="2"/>
        <v/>
      </c>
      <c r="N58" s="1" t="str">
        <f t="shared" si="7"/>
        <v/>
      </c>
      <c r="O58" s="2" t="str">
        <f t="shared" si="3"/>
        <v/>
      </c>
      <c r="P58" s="4" t="str">
        <f t="shared" si="4"/>
        <v/>
      </c>
      <c r="Q58" s="82" t="str">
        <f t="shared" si="0"/>
        <v/>
      </c>
      <c r="R58" s="82" t="str">
        <f t="shared" si="5"/>
        <v/>
      </c>
      <c r="S58" s="15"/>
      <c r="T58" s="15"/>
    </row>
    <row r="59" spans="1:20" s="18" customFormat="1" ht="29.1" customHeight="1" x14ac:dyDescent="0.25">
      <c r="A59" s="32">
        <f t="shared" si="9"/>
        <v>56</v>
      </c>
      <c r="B59" s="87"/>
      <c r="C59" s="27"/>
      <c r="D59" s="1"/>
      <c r="E59" s="1"/>
      <c r="F59" s="1"/>
      <c r="G59" s="100" t="str">
        <f>IFERROR(VLOOKUP(A59,Saisie!Q:S,2,FALSE),"")</f>
        <v/>
      </c>
      <c r="H59" s="101"/>
      <c r="I59" s="1"/>
      <c r="J59" s="1"/>
      <c r="K59" s="1" t="str">
        <f>IFERROR(VLOOKUP(A59,Saisie!Q:S,3,FALSE),"")</f>
        <v/>
      </c>
      <c r="L59" s="1" t="str">
        <f t="shared" si="1"/>
        <v/>
      </c>
      <c r="M59" s="1" t="str">
        <f t="shared" si="2"/>
        <v/>
      </c>
      <c r="N59" s="1" t="str">
        <f t="shared" si="7"/>
        <v/>
      </c>
      <c r="O59" s="2" t="str">
        <f t="shared" si="3"/>
        <v/>
      </c>
      <c r="P59" s="4" t="str">
        <f t="shared" si="4"/>
        <v/>
      </c>
      <c r="Q59" s="82" t="str">
        <f t="shared" si="0"/>
        <v/>
      </c>
      <c r="R59" s="82" t="str">
        <f t="shared" si="5"/>
        <v/>
      </c>
      <c r="S59" s="15"/>
      <c r="T59" s="15"/>
    </row>
    <row r="60" spans="1:20" ht="29.1" customHeight="1" x14ac:dyDescent="0.25">
      <c r="A60" s="32">
        <f t="shared" si="9"/>
        <v>57</v>
      </c>
      <c r="B60" s="87"/>
      <c r="C60" s="27"/>
      <c r="D60" s="1"/>
      <c r="E60" s="1"/>
      <c r="F60" s="1"/>
      <c r="G60" s="100" t="str">
        <f>IFERROR(VLOOKUP(A60,Saisie!Q:S,2,FALSE),"")</f>
        <v/>
      </c>
      <c r="H60" s="101"/>
      <c r="I60" s="1"/>
      <c r="J60" s="1"/>
      <c r="K60" s="1" t="str">
        <f>IFERROR(VLOOKUP(A60,Saisie!Q:S,3,FALSE),"")</f>
        <v/>
      </c>
      <c r="L60" s="1" t="str">
        <f t="shared" si="1"/>
        <v/>
      </c>
      <c r="M60" s="1" t="str">
        <f t="shared" si="2"/>
        <v/>
      </c>
      <c r="N60" s="1" t="str">
        <f t="shared" si="7"/>
        <v/>
      </c>
      <c r="O60" s="2" t="str">
        <f t="shared" si="3"/>
        <v/>
      </c>
      <c r="P60" s="4" t="str">
        <f t="shared" si="4"/>
        <v/>
      </c>
      <c r="Q60" s="82" t="str">
        <f t="shared" si="0"/>
        <v/>
      </c>
      <c r="R60" s="82" t="str">
        <f t="shared" si="5"/>
        <v/>
      </c>
    </row>
    <row r="61" spans="1:20" s="18" customFormat="1" ht="29.1" customHeight="1" x14ac:dyDescent="0.25">
      <c r="A61" s="32">
        <f t="shared" si="9"/>
        <v>58</v>
      </c>
      <c r="B61" s="87"/>
      <c r="C61" s="27"/>
      <c r="D61" s="1"/>
      <c r="E61" s="1"/>
      <c r="F61" s="1"/>
      <c r="G61" s="100" t="str">
        <f>IFERROR(VLOOKUP(A61,Saisie!Q:S,2,FALSE),"")</f>
        <v/>
      </c>
      <c r="H61" s="101"/>
      <c r="I61" s="1"/>
      <c r="J61" s="1"/>
      <c r="K61" s="1" t="str">
        <f>IFERROR(VLOOKUP(A61,Saisie!Q:S,3,FALSE),"")</f>
        <v/>
      </c>
      <c r="L61" s="1" t="str">
        <f t="shared" si="1"/>
        <v/>
      </c>
      <c r="M61" s="1" t="str">
        <f t="shared" si="2"/>
        <v/>
      </c>
      <c r="N61" s="1" t="str">
        <f t="shared" si="7"/>
        <v/>
      </c>
      <c r="O61" s="2" t="str">
        <f t="shared" si="3"/>
        <v/>
      </c>
      <c r="P61" s="4" t="str">
        <f t="shared" si="4"/>
        <v/>
      </c>
      <c r="Q61" s="82" t="str">
        <f t="shared" si="0"/>
        <v/>
      </c>
      <c r="R61" s="82" t="str">
        <f t="shared" si="5"/>
        <v/>
      </c>
      <c r="S61" s="15"/>
      <c r="T61" s="15"/>
    </row>
    <row r="62" spans="1:20" s="18" customFormat="1" ht="29.1" customHeight="1" x14ac:dyDescent="0.25">
      <c r="A62" s="32">
        <f t="shared" si="9"/>
        <v>59</v>
      </c>
      <c r="B62" s="87"/>
      <c r="C62" s="29"/>
      <c r="D62" s="1"/>
      <c r="E62" s="1"/>
      <c r="F62" s="1"/>
      <c r="G62" s="100" t="str">
        <f>IFERROR(VLOOKUP(A62,Saisie!Q:S,2,FALSE),"")</f>
        <v/>
      </c>
      <c r="H62" s="101"/>
      <c r="I62" s="1"/>
      <c r="J62" s="1"/>
      <c r="K62" s="1" t="str">
        <f>IFERROR(VLOOKUP(A62,Saisie!Q:S,3,FALSE),"")</f>
        <v/>
      </c>
      <c r="L62" s="1" t="str">
        <f t="shared" si="1"/>
        <v/>
      </c>
      <c r="M62" s="1" t="str">
        <f t="shared" si="2"/>
        <v/>
      </c>
      <c r="N62" s="1" t="str">
        <f t="shared" si="7"/>
        <v/>
      </c>
      <c r="O62" s="2" t="str">
        <f t="shared" si="3"/>
        <v/>
      </c>
      <c r="P62" s="4" t="str">
        <f t="shared" si="4"/>
        <v/>
      </c>
      <c r="Q62" s="82" t="str">
        <f t="shared" si="0"/>
        <v/>
      </c>
      <c r="R62" s="82" t="str">
        <f t="shared" si="5"/>
        <v/>
      </c>
      <c r="S62" s="15"/>
      <c r="T62" s="15"/>
    </row>
    <row r="63" spans="1:20" s="18" customFormat="1" ht="29.1" customHeight="1" x14ac:dyDescent="0.25">
      <c r="A63" s="32">
        <f t="shared" si="9"/>
        <v>60</v>
      </c>
      <c r="B63" s="87"/>
      <c r="C63" s="29"/>
      <c r="D63" s="1"/>
      <c r="E63" s="1"/>
      <c r="F63" s="1"/>
      <c r="G63" s="100" t="str">
        <f>IFERROR(VLOOKUP(A63,Saisie!Q:S,2,FALSE),"")</f>
        <v/>
      </c>
      <c r="H63" s="101"/>
      <c r="I63" s="1"/>
      <c r="J63" s="1"/>
      <c r="K63" s="1" t="str">
        <f>IFERROR(VLOOKUP(A63,Saisie!Q:S,3,FALSE),"")</f>
        <v/>
      </c>
      <c r="L63" s="1" t="str">
        <f t="shared" si="1"/>
        <v/>
      </c>
      <c r="M63" s="1" t="str">
        <f t="shared" si="2"/>
        <v/>
      </c>
      <c r="N63" s="1" t="str">
        <f t="shared" si="7"/>
        <v/>
      </c>
      <c r="O63" s="2" t="str">
        <f t="shared" si="3"/>
        <v/>
      </c>
      <c r="P63" s="4" t="str">
        <f t="shared" si="4"/>
        <v/>
      </c>
      <c r="Q63" s="82" t="str">
        <f t="shared" si="0"/>
        <v/>
      </c>
      <c r="R63" s="82" t="str">
        <f t="shared" si="5"/>
        <v/>
      </c>
      <c r="S63" s="15"/>
      <c r="T63" s="15"/>
    </row>
    <row r="64" spans="1:20" ht="29.1" customHeight="1" x14ac:dyDescent="0.25">
      <c r="A64" s="32">
        <f t="shared" si="9"/>
        <v>61</v>
      </c>
      <c r="B64" s="87"/>
      <c r="C64" s="27"/>
      <c r="D64" s="1"/>
      <c r="E64" s="1"/>
      <c r="F64" s="1"/>
      <c r="G64" s="100" t="str">
        <f>IFERROR(VLOOKUP(A64,Saisie!Q:S,2,FALSE),"")</f>
        <v/>
      </c>
      <c r="H64" s="101"/>
      <c r="I64" s="1"/>
      <c r="J64" s="1"/>
      <c r="K64" s="1" t="str">
        <f>IFERROR(VLOOKUP(A64,Saisie!Q:S,3,FALSE),"")</f>
        <v/>
      </c>
      <c r="L64" s="1" t="str">
        <f t="shared" si="1"/>
        <v/>
      </c>
      <c r="M64" s="1" t="str">
        <f t="shared" si="2"/>
        <v/>
      </c>
      <c r="N64" s="1" t="str">
        <f t="shared" si="7"/>
        <v/>
      </c>
      <c r="O64" s="2" t="str">
        <f t="shared" si="3"/>
        <v/>
      </c>
      <c r="P64" s="4" t="str">
        <f t="shared" si="4"/>
        <v/>
      </c>
      <c r="Q64" s="82" t="str">
        <f t="shared" si="0"/>
        <v/>
      </c>
      <c r="R64" s="82" t="str">
        <f t="shared" si="5"/>
        <v/>
      </c>
    </row>
    <row r="65" spans="1:20" ht="29.1" customHeight="1" x14ac:dyDescent="0.25">
      <c r="A65" s="32">
        <f t="shared" si="9"/>
        <v>62</v>
      </c>
      <c r="B65" s="87"/>
      <c r="C65" s="27"/>
      <c r="D65" s="1"/>
      <c r="E65" s="1"/>
      <c r="F65" s="1"/>
      <c r="G65" s="100" t="str">
        <f>IFERROR(VLOOKUP(A65,Saisie!Q:S,2,FALSE),"")</f>
        <v/>
      </c>
      <c r="H65" s="101"/>
      <c r="I65" s="1"/>
      <c r="J65" s="1"/>
      <c r="K65" s="1" t="str">
        <f>IFERROR(VLOOKUP(A65,Saisie!Q:S,3,FALSE),"")</f>
        <v/>
      </c>
      <c r="L65" s="1" t="str">
        <f t="shared" si="1"/>
        <v/>
      </c>
      <c r="M65" s="1" t="str">
        <f t="shared" si="2"/>
        <v/>
      </c>
      <c r="N65" s="1" t="str">
        <f t="shared" si="7"/>
        <v/>
      </c>
      <c r="O65" s="2" t="str">
        <f t="shared" si="3"/>
        <v/>
      </c>
      <c r="P65" s="4" t="str">
        <f t="shared" si="4"/>
        <v/>
      </c>
      <c r="Q65" s="82" t="str">
        <f t="shared" si="0"/>
        <v/>
      </c>
      <c r="R65" s="82" t="str">
        <f t="shared" si="5"/>
        <v/>
      </c>
    </row>
    <row r="66" spans="1:20" ht="29.1" customHeight="1" x14ac:dyDescent="0.25">
      <c r="A66" s="32">
        <f t="shared" si="9"/>
        <v>63</v>
      </c>
      <c r="B66" s="87"/>
      <c r="C66" s="27"/>
      <c r="D66" s="1"/>
      <c r="E66" s="1"/>
      <c r="F66" s="1"/>
      <c r="G66" s="100" t="str">
        <f>IFERROR(VLOOKUP(A66,Saisie!Q:S,2,FALSE),"")</f>
        <v/>
      </c>
      <c r="H66" s="101"/>
      <c r="I66" s="1"/>
      <c r="J66" s="1"/>
      <c r="K66" s="1" t="str">
        <f>IFERROR(VLOOKUP(A66,Saisie!Q:S,3,FALSE),"")</f>
        <v/>
      </c>
      <c r="L66" s="1" t="str">
        <f t="shared" si="1"/>
        <v/>
      </c>
      <c r="M66" s="1" t="str">
        <f t="shared" si="2"/>
        <v/>
      </c>
      <c r="N66" s="1" t="str">
        <f t="shared" si="7"/>
        <v/>
      </c>
      <c r="O66" s="2" t="str">
        <f t="shared" si="3"/>
        <v/>
      </c>
      <c r="P66" s="4" t="str">
        <f t="shared" si="4"/>
        <v/>
      </c>
      <c r="Q66" s="82" t="str">
        <f t="shared" si="0"/>
        <v/>
      </c>
      <c r="R66" s="82" t="str">
        <f t="shared" si="5"/>
        <v/>
      </c>
    </row>
    <row r="67" spans="1:20" s="19" customFormat="1" ht="29.1" customHeight="1" x14ac:dyDescent="0.25">
      <c r="A67" s="32">
        <f t="shared" si="9"/>
        <v>64</v>
      </c>
      <c r="B67" s="87"/>
      <c r="C67" s="29"/>
      <c r="D67" s="1"/>
      <c r="E67" s="1"/>
      <c r="F67" s="1"/>
      <c r="G67" s="100" t="str">
        <f>IFERROR(VLOOKUP(A67,Saisie!Q:S,2,FALSE),"")</f>
        <v/>
      </c>
      <c r="H67" s="101"/>
      <c r="I67" s="1"/>
      <c r="J67" s="1"/>
      <c r="K67" s="1" t="str">
        <f>IFERROR(VLOOKUP(A67,Saisie!Q:S,3,FALSE),"")</f>
        <v/>
      </c>
      <c r="L67" s="1" t="str">
        <f t="shared" si="1"/>
        <v/>
      </c>
      <c r="M67" s="1" t="str">
        <f t="shared" si="2"/>
        <v/>
      </c>
      <c r="N67" s="1" t="str">
        <f t="shared" si="7"/>
        <v/>
      </c>
      <c r="O67" s="2" t="str">
        <f t="shared" si="3"/>
        <v/>
      </c>
      <c r="P67" s="4" t="str">
        <f t="shared" si="4"/>
        <v/>
      </c>
      <c r="Q67" s="82" t="str">
        <f t="shared" si="0"/>
        <v/>
      </c>
      <c r="R67" s="82" t="str">
        <f t="shared" si="5"/>
        <v/>
      </c>
      <c r="S67" s="15"/>
      <c r="T67" s="15"/>
    </row>
    <row r="68" spans="1:20" s="19" customFormat="1" ht="29.1" customHeight="1" x14ac:dyDescent="0.25">
      <c r="A68" s="32">
        <f t="shared" si="9"/>
        <v>65</v>
      </c>
      <c r="B68" s="87"/>
      <c r="C68" s="27"/>
      <c r="D68" s="1"/>
      <c r="E68" s="1"/>
      <c r="F68" s="1"/>
      <c r="G68" s="100" t="str">
        <f>IFERROR(VLOOKUP(A68,Saisie!Q:S,2,FALSE),"")</f>
        <v/>
      </c>
      <c r="H68" s="101"/>
      <c r="I68" s="1"/>
      <c r="J68" s="1"/>
      <c r="K68" s="1" t="str">
        <f>IFERROR(VLOOKUP(A68,Saisie!Q:S,3,FALSE),"")</f>
        <v/>
      </c>
      <c r="L68" s="1" t="str">
        <f t="shared" si="1"/>
        <v/>
      </c>
      <c r="M68" s="1" t="str">
        <f t="shared" si="2"/>
        <v/>
      </c>
      <c r="N68" s="1" t="str">
        <f t="shared" si="7"/>
        <v/>
      </c>
      <c r="O68" s="2" t="str">
        <f t="shared" si="3"/>
        <v/>
      </c>
      <c r="P68" s="4" t="str">
        <f t="shared" si="4"/>
        <v/>
      </c>
      <c r="Q68" s="82" t="str">
        <f t="shared" ref="Q68:Q93" si="10">IF(B68="","",100*O68)</f>
        <v/>
      </c>
      <c r="R68" s="82" t="str">
        <f t="shared" si="5"/>
        <v/>
      </c>
      <c r="S68" s="15"/>
      <c r="T68" s="15"/>
    </row>
    <row r="69" spans="1:20" s="18" customFormat="1" ht="29.1" customHeight="1" x14ac:dyDescent="0.25">
      <c r="A69" s="32">
        <f t="shared" si="9"/>
        <v>66</v>
      </c>
      <c r="B69" s="87"/>
      <c r="C69" s="27"/>
      <c r="D69" s="1"/>
      <c r="E69" s="1"/>
      <c r="F69" s="1"/>
      <c r="G69" s="100" t="str">
        <f>IFERROR(VLOOKUP(A69,Saisie!Q:S,2,FALSE),"")</f>
        <v/>
      </c>
      <c r="H69" s="101"/>
      <c r="I69" s="1"/>
      <c r="J69" s="1"/>
      <c r="K69" s="1" t="str">
        <f>IFERROR(VLOOKUP(A69,Saisie!Q:S,3,FALSE),"")</f>
        <v/>
      </c>
      <c r="L69" s="1" t="str">
        <f t="shared" ref="L69:L93" si="11">IFERROR(IF(B69="","",D69+E69+F69+G69),"")</f>
        <v/>
      </c>
      <c r="M69" s="1" t="str">
        <f t="shared" ref="M69:M93" si="12">IFERROR(IF(B69="","",H69+I69+J69+K69),"")</f>
        <v/>
      </c>
      <c r="N69" s="1" t="str">
        <f t="shared" si="7"/>
        <v/>
      </c>
      <c r="O69" s="2" t="str">
        <f t="shared" ref="O69:O93" si="13">IF(B69="","",COUNTIF(D69:G69,13))</f>
        <v/>
      </c>
      <c r="P69" s="4" t="str">
        <f t="shared" ref="P69:P93" si="14">IFERROR(IF(B69="","",RANK(R69,$R$4:$R$93)),"")</f>
        <v/>
      </c>
      <c r="Q69" s="82" t="str">
        <f t="shared" si="10"/>
        <v/>
      </c>
      <c r="R69" s="82" t="str">
        <f t="shared" ref="R69:R93" si="15">IF(B69="","",Q69+N69)</f>
        <v/>
      </c>
      <c r="S69" s="15"/>
      <c r="T69" s="15"/>
    </row>
    <row r="70" spans="1:20" s="18" customFormat="1" ht="29.1" customHeight="1" x14ac:dyDescent="0.25">
      <c r="A70" s="32">
        <f t="shared" si="9"/>
        <v>67</v>
      </c>
      <c r="B70" s="87"/>
      <c r="C70" s="29"/>
      <c r="D70" s="1"/>
      <c r="E70" s="1"/>
      <c r="F70" s="1"/>
      <c r="G70" s="100" t="str">
        <f>IFERROR(VLOOKUP(A70,Saisie!Q:S,2,FALSE),"")</f>
        <v/>
      </c>
      <c r="H70" s="101"/>
      <c r="I70" s="1"/>
      <c r="J70" s="1"/>
      <c r="K70" s="1" t="str">
        <f>IFERROR(VLOOKUP(A70,Saisie!Q:S,3,FALSE),"")</f>
        <v/>
      </c>
      <c r="L70" s="1" t="str">
        <f t="shared" si="11"/>
        <v/>
      </c>
      <c r="M70" s="1" t="str">
        <f t="shared" si="12"/>
        <v/>
      </c>
      <c r="N70" s="1" t="str">
        <f t="shared" ref="N70:N93" si="16">IFERROR(L70-M70,"")</f>
        <v/>
      </c>
      <c r="O70" s="2" t="str">
        <f t="shared" si="13"/>
        <v/>
      </c>
      <c r="P70" s="4" t="str">
        <f t="shared" si="14"/>
        <v/>
      </c>
      <c r="Q70" s="82" t="str">
        <f t="shared" si="10"/>
        <v/>
      </c>
      <c r="R70" s="82" t="str">
        <f t="shared" si="15"/>
        <v/>
      </c>
      <c r="S70" s="15"/>
      <c r="T70" s="15"/>
    </row>
    <row r="71" spans="1:20" s="18" customFormat="1" ht="29.1" customHeight="1" x14ac:dyDescent="0.25">
      <c r="A71" s="32">
        <f t="shared" si="9"/>
        <v>68</v>
      </c>
      <c r="B71" s="87"/>
      <c r="C71" s="27"/>
      <c r="D71" s="1"/>
      <c r="E71" s="1"/>
      <c r="F71" s="1"/>
      <c r="G71" s="100" t="str">
        <f>IFERROR(VLOOKUP(A71,Saisie!Q:S,2,FALSE),"")</f>
        <v/>
      </c>
      <c r="H71" s="101"/>
      <c r="I71" s="1"/>
      <c r="J71" s="1"/>
      <c r="K71" s="1" t="str">
        <f>IFERROR(VLOOKUP(A71,Saisie!Q:S,3,FALSE),"")</f>
        <v/>
      </c>
      <c r="L71" s="1" t="str">
        <f t="shared" si="11"/>
        <v/>
      </c>
      <c r="M71" s="1" t="str">
        <f t="shared" si="12"/>
        <v/>
      </c>
      <c r="N71" s="1" t="str">
        <f t="shared" si="16"/>
        <v/>
      </c>
      <c r="O71" s="2" t="str">
        <f t="shared" si="13"/>
        <v/>
      </c>
      <c r="P71" s="4" t="str">
        <f t="shared" si="14"/>
        <v/>
      </c>
      <c r="Q71" s="82" t="str">
        <f t="shared" si="10"/>
        <v/>
      </c>
      <c r="R71" s="82" t="str">
        <f t="shared" si="15"/>
        <v/>
      </c>
      <c r="S71" s="15"/>
      <c r="T71" s="15"/>
    </row>
    <row r="72" spans="1:20" s="18" customFormat="1" ht="29.1" customHeight="1" x14ac:dyDescent="0.25">
      <c r="A72" s="32">
        <f t="shared" si="9"/>
        <v>69</v>
      </c>
      <c r="B72" s="87"/>
      <c r="C72" s="27"/>
      <c r="D72" s="1"/>
      <c r="E72" s="1"/>
      <c r="F72" s="1"/>
      <c r="G72" s="100" t="str">
        <f>IFERROR(VLOOKUP(A72,Saisie!Q:S,2,FALSE),"")</f>
        <v/>
      </c>
      <c r="H72" s="101"/>
      <c r="I72" s="1"/>
      <c r="J72" s="1"/>
      <c r="K72" s="1" t="str">
        <f>IFERROR(VLOOKUP(A72,Saisie!Q:S,3,FALSE),"")</f>
        <v/>
      </c>
      <c r="L72" s="1" t="str">
        <f t="shared" si="11"/>
        <v/>
      </c>
      <c r="M72" s="1" t="str">
        <f t="shared" si="12"/>
        <v/>
      </c>
      <c r="N72" s="1" t="str">
        <f t="shared" si="16"/>
        <v/>
      </c>
      <c r="O72" s="2" t="str">
        <f t="shared" si="13"/>
        <v/>
      </c>
      <c r="P72" s="4" t="str">
        <f t="shared" si="14"/>
        <v/>
      </c>
      <c r="Q72" s="82" t="str">
        <f t="shared" si="10"/>
        <v/>
      </c>
      <c r="R72" s="82" t="str">
        <f t="shared" si="15"/>
        <v/>
      </c>
      <c r="S72" s="15"/>
      <c r="T72" s="15"/>
    </row>
    <row r="73" spans="1:20" s="18" customFormat="1" ht="29.1" customHeight="1" x14ac:dyDescent="0.25">
      <c r="A73" s="32">
        <f t="shared" si="9"/>
        <v>70</v>
      </c>
      <c r="B73" s="87"/>
      <c r="C73" s="30"/>
      <c r="D73" s="1"/>
      <c r="E73" s="1"/>
      <c r="F73" s="1"/>
      <c r="G73" s="100" t="str">
        <f>IFERROR(VLOOKUP(A73,Saisie!Q:S,2,FALSE),"")</f>
        <v/>
      </c>
      <c r="H73" s="101"/>
      <c r="I73" s="1"/>
      <c r="J73" s="1"/>
      <c r="K73" s="1" t="str">
        <f>IFERROR(VLOOKUP(A73,Saisie!Q:S,3,FALSE),"")</f>
        <v/>
      </c>
      <c r="L73" s="1" t="str">
        <f t="shared" si="11"/>
        <v/>
      </c>
      <c r="M73" s="1" t="str">
        <f t="shared" si="12"/>
        <v/>
      </c>
      <c r="N73" s="1" t="str">
        <f t="shared" si="16"/>
        <v/>
      </c>
      <c r="O73" s="2" t="str">
        <f t="shared" si="13"/>
        <v/>
      </c>
      <c r="P73" s="4" t="str">
        <f t="shared" si="14"/>
        <v/>
      </c>
      <c r="Q73" s="82" t="str">
        <f t="shared" si="10"/>
        <v/>
      </c>
      <c r="R73" s="82" t="str">
        <f t="shared" si="15"/>
        <v/>
      </c>
      <c r="S73" s="15"/>
      <c r="T73" s="15"/>
    </row>
    <row r="74" spans="1:20" s="18" customFormat="1" ht="29.1" customHeight="1" x14ac:dyDescent="0.25">
      <c r="A74" s="32">
        <f t="shared" si="9"/>
        <v>71</v>
      </c>
      <c r="B74" s="87"/>
      <c r="C74" s="27"/>
      <c r="D74" s="1"/>
      <c r="E74" s="1"/>
      <c r="F74" s="1"/>
      <c r="G74" s="100" t="str">
        <f>IFERROR(VLOOKUP(A74,Saisie!Q:S,2,FALSE),"")</f>
        <v/>
      </c>
      <c r="H74" s="101"/>
      <c r="I74" s="1"/>
      <c r="J74" s="1"/>
      <c r="K74" s="1" t="str">
        <f>IFERROR(VLOOKUP(A74,Saisie!Q:S,3,FALSE),"")</f>
        <v/>
      </c>
      <c r="L74" s="1" t="str">
        <f t="shared" si="11"/>
        <v/>
      </c>
      <c r="M74" s="1" t="str">
        <f t="shared" si="12"/>
        <v/>
      </c>
      <c r="N74" s="1" t="str">
        <f t="shared" si="16"/>
        <v/>
      </c>
      <c r="O74" s="2" t="str">
        <f t="shared" si="13"/>
        <v/>
      </c>
      <c r="P74" s="4" t="str">
        <f t="shared" si="14"/>
        <v/>
      </c>
      <c r="Q74" s="82" t="str">
        <f t="shared" si="10"/>
        <v/>
      </c>
      <c r="R74" s="82" t="str">
        <f t="shared" si="15"/>
        <v/>
      </c>
      <c r="S74" s="15"/>
      <c r="T74" s="15"/>
    </row>
    <row r="75" spans="1:20" s="18" customFormat="1" ht="29.1" customHeight="1" x14ac:dyDescent="0.25">
      <c r="A75" s="32">
        <f t="shared" si="9"/>
        <v>72</v>
      </c>
      <c r="B75" s="87"/>
      <c r="C75" s="27"/>
      <c r="D75" s="1"/>
      <c r="E75" s="1"/>
      <c r="F75" s="1"/>
      <c r="G75" s="100" t="str">
        <f>IFERROR(VLOOKUP(A75,Saisie!Q:S,2,FALSE),"")</f>
        <v/>
      </c>
      <c r="H75" s="101"/>
      <c r="I75" s="1"/>
      <c r="J75" s="1"/>
      <c r="K75" s="1" t="str">
        <f>IFERROR(VLOOKUP(A75,Saisie!Q:S,3,FALSE),"")</f>
        <v/>
      </c>
      <c r="L75" s="1" t="str">
        <f t="shared" si="11"/>
        <v/>
      </c>
      <c r="M75" s="1" t="str">
        <f t="shared" si="12"/>
        <v/>
      </c>
      <c r="N75" s="1" t="str">
        <f t="shared" si="16"/>
        <v/>
      </c>
      <c r="O75" s="2" t="str">
        <f t="shared" si="13"/>
        <v/>
      </c>
      <c r="P75" s="4" t="str">
        <f t="shared" si="14"/>
        <v/>
      </c>
      <c r="Q75" s="82" t="str">
        <f t="shared" si="10"/>
        <v/>
      </c>
      <c r="R75" s="82" t="str">
        <f t="shared" si="15"/>
        <v/>
      </c>
      <c r="S75" s="15"/>
      <c r="T75" s="15"/>
    </row>
    <row r="76" spans="1:20" s="18" customFormat="1" ht="29.1" customHeight="1" x14ac:dyDescent="0.25">
      <c r="A76" s="32">
        <f t="shared" si="9"/>
        <v>73</v>
      </c>
      <c r="B76" s="87"/>
      <c r="C76" s="27"/>
      <c r="D76" s="1"/>
      <c r="E76" s="1"/>
      <c r="F76" s="1"/>
      <c r="G76" s="100" t="str">
        <f>IFERROR(VLOOKUP(A76,Saisie!Q:S,2,FALSE),"")</f>
        <v/>
      </c>
      <c r="H76" s="101"/>
      <c r="I76" s="1"/>
      <c r="J76" s="1"/>
      <c r="K76" s="1" t="str">
        <f>IFERROR(VLOOKUP(A76,Saisie!Q:S,3,FALSE),"")</f>
        <v/>
      </c>
      <c r="L76" s="1" t="str">
        <f t="shared" si="11"/>
        <v/>
      </c>
      <c r="M76" s="1" t="str">
        <f t="shared" si="12"/>
        <v/>
      </c>
      <c r="N76" s="1" t="str">
        <f t="shared" si="16"/>
        <v/>
      </c>
      <c r="O76" s="2" t="str">
        <f t="shared" si="13"/>
        <v/>
      </c>
      <c r="P76" s="4" t="str">
        <f t="shared" si="14"/>
        <v/>
      </c>
      <c r="Q76" s="82" t="str">
        <f t="shared" si="10"/>
        <v/>
      </c>
      <c r="R76" s="82" t="str">
        <f t="shared" si="15"/>
        <v/>
      </c>
      <c r="S76" s="15"/>
      <c r="T76" s="15"/>
    </row>
    <row r="77" spans="1:20" ht="29.1" customHeight="1" x14ac:dyDescent="0.25">
      <c r="A77" s="32">
        <f t="shared" si="9"/>
        <v>74</v>
      </c>
      <c r="B77" s="87"/>
      <c r="C77" s="29"/>
      <c r="D77" s="1"/>
      <c r="E77" s="1"/>
      <c r="F77" s="1"/>
      <c r="G77" s="100" t="str">
        <f>IFERROR(VLOOKUP(A77,Saisie!Q:S,2,FALSE),"")</f>
        <v/>
      </c>
      <c r="H77" s="101"/>
      <c r="I77" s="1"/>
      <c r="J77" s="1"/>
      <c r="K77" s="1" t="str">
        <f>IFERROR(VLOOKUP(A77,Saisie!Q:S,3,FALSE),"")</f>
        <v/>
      </c>
      <c r="L77" s="1" t="str">
        <f t="shared" si="11"/>
        <v/>
      </c>
      <c r="M77" s="1" t="str">
        <f t="shared" si="12"/>
        <v/>
      </c>
      <c r="N77" s="1" t="str">
        <f t="shared" si="16"/>
        <v/>
      </c>
      <c r="O77" s="2" t="str">
        <f t="shared" si="13"/>
        <v/>
      </c>
      <c r="P77" s="4" t="str">
        <f t="shared" si="14"/>
        <v/>
      </c>
      <c r="Q77" s="82" t="str">
        <f t="shared" si="10"/>
        <v/>
      </c>
      <c r="R77" s="82" t="str">
        <f t="shared" si="15"/>
        <v/>
      </c>
    </row>
    <row r="78" spans="1:20" s="19" customFormat="1" ht="29.1" customHeight="1" x14ac:dyDescent="0.25">
      <c r="A78" s="32">
        <f t="shared" si="9"/>
        <v>75</v>
      </c>
      <c r="B78" s="87"/>
      <c r="C78" s="29"/>
      <c r="D78" s="1"/>
      <c r="E78" s="1"/>
      <c r="F78" s="1"/>
      <c r="G78" s="100" t="str">
        <f>IFERROR(VLOOKUP(A78,Saisie!Q:S,2,FALSE),"")</f>
        <v/>
      </c>
      <c r="H78" s="101"/>
      <c r="I78" s="1"/>
      <c r="J78" s="1"/>
      <c r="K78" s="1" t="str">
        <f>IFERROR(VLOOKUP(A78,Saisie!Q:S,3,FALSE),"")</f>
        <v/>
      </c>
      <c r="L78" s="1" t="str">
        <f t="shared" si="11"/>
        <v/>
      </c>
      <c r="M78" s="1" t="str">
        <f t="shared" si="12"/>
        <v/>
      </c>
      <c r="N78" s="1" t="str">
        <f t="shared" si="16"/>
        <v/>
      </c>
      <c r="O78" s="2" t="str">
        <f t="shared" si="13"/>
        <v/>
      </c>
      <c r="P78" s="4" t="str">
        <f t="shared" si="14"/>
        <v/>
      </c>
      <c r="Q78" s="82" t="str">
        <f t="shared" si="10"/>
        <v/>
      </c>
      <c r="R78" s="82" t="str">
        <f t="shared" si="15"/>
        <v/>
      </c>
      <c r="S78" s="15"/>
      <c r="T78" s="15"/>
    </row>
    <row r="79" spans="1:20" s="18" customFormat="1" ht="29.1" customHeight="1" x14ac:dyDescent="0.25">
      <c r="A79" s="32">
        <f t="shared" si="9"/>
        <v>76</v>
      </c>
      <c r="B79" s="87"/>
      <c r="C79" s="27"/>
      <c r="D79" s="1"/>
      <c r="E79" s="1"/>
      <c r="F79" s="1"/>
      <c r="G79" s="100" t="str">
        <f>IFERROR(VLOOKUP(A79,Saisie!Q:S,2,FALSE),"")</f>
        <v/>
      </c>
      <c r="H79" s="101"/>
      <c r="I79" s="1"/>
      <c r="J79" s="1"/>
      <c r="K79" s="1" t="str">
        <f>IFERROR(VLOOKUP(A79,Saisie!Q:S,3,FALSE),"")</f>
        <v/>
      </c>
      <c r="L79" s="1" t="str">
        <f t="shared" si="11"/>
        <v/>
      </c>
      <c r="M79" s="1" t="str">
        <f t="shared" si="12"/>
        <v/>
      </c>
      <c r="N79" s="1" t="str">
        <f t="shared" si="16"/>
        <v/>
      </c>
      <c r="O79" s="2" t="str">
        <f t="shared" si="13"/>
        <v/>
      </c>
      <c r="P79" s="4" t="str">
        <f t="shared" si="14"/>
        <v/>
      </c>
      <c r="Q79" s="82" t="str">
        <f t="shared" si="10"/>
        <v/>
      </c>
      <c r="R79" s="82" t="str">
        <f t="shared" si="15"/>
        <v/>
      </c>
      <c r="S79" s="15"/>
      <c r="T79" s="15"/>
    </row>
    <row r="80" spans="1:20" s="19" customFormat="1" ht="29.1" customHeight="1" x14ac:dyDescent="0.25">
      <c r="A80" s="32">
        <f t="shared" si="9"/>
        <v>77</v>
      </c>
      <c r="B80" s="87"/>
      <c r="C80" s="29"/>
      <c r="D80" s="1"/>
      <c r="E80" s="1"/>
      <c r="F80" s="1"/>
      <c r="G80" s="100" t="str">
        <f>IFERROR(VLOOKUP(A80,Saisie!Q:S,2,FALSE),"")</f>
        <v/>
      </c>
      <c r="H80" s="101"/>
      <c r="I80" s="1"/>
      <c r="J80" s="1"/>
      <c r="K80" s="1" t="str">
        <f>IFERROR(VLOOKUP(A80,Saisie!Q:S,3,FALSE),"")</f>
        <v/>
      </c>
      <c r="L80" s="1" t="str">
        <f t="shared" si="11"/>
        <v/>
      </c>
      <c r="M80" s="1" t="str">
        <f t="shared" si="12"/>
        <v/>
      </c>
      <c r="N80" s="1" t="str">
        <f t="shared" si="16"/>
        <v/>
      </c>
      <c r="O80" s="2" t="str">
        <f t="shared" si="13"/>
        <v/>
      </c>
      <c r="P80" s="4" t="str">
        <f t="shared" si="14"/>
        <v/>
      </c>
      <c r="Q80" s="82" t="str">
        <f t="shared" si="10"/>
        <v/>
      </c>
      <c r="R80" s="82" t="str">
        <f t="shared" si="15"/>
        <v/>
      </c>
      <c r="S80" s="15"/>
      <c r="T80" s="15"/>
    </row>
    <row r="81" spans="1:20" s="19" customFormat="1" ht="29.1" customHeight="1" x14ac:dyDescent="0.25">
      <c r="A81" s="32">
        <f t="shared" si="9"/>
        <v>78</v>
      </c>
      <c r="B81" s="87"/>
      <c r="C81" s="27"/>
      <c r="D81" s="1"/>
      <c r="E81" s="1"/>
      <c r="F81" s="1"/>
      <c r="G81" s="100" t="str">
        <f>IFERROR(VLOOKUP(A81,Saisie!Q:S,2,FALSE),"")</f>
        <v/>
      </c>
      <c r="H81" s="101"/>
      <c r="I81" s="1"/>
      <c r="J81" s="1"/>
      <c r="K81" s="1" t="str">
        <f>IFERROR(VLOOKUP(A81,Saisie!Q:S,3,FALSE),"")</f>
        <v/>
      </c>
      <c r="L81" s="1" t="str">
        <f t="shared" si="11"/>
        <v/>
      </c>
      <c r="M81" s="1" t="str">
        <f t="shared" si="12"/>
        <v/>
      </c>
      <c r="N81" s="1" t="str">
        <f t="shared" si="16"/>
        <v/>
      </c>
      <c r="O81" s="2" t="str">
        <f t="shared" si="13"/>
        <v/>
      </c>
      <c r="P81" s="4" t="str">
        <f t="shared" si="14"/>
        <v/>
      </c>
      <c r="Q81" s="82" t="str">
        <f t="shared" si="10"/>
        <v/>
      </c>
      <c r="R81" s="82" t="str">
        <f t="shared" si="15"/>
        <v/>
      </c>
      <c r="S81" s="15"/>
      <c r="T81" s="15"/>
    </row>
    <row r="82" spans="1:20" s="18" customFormat="1" ht="29.1" customHeight="1" x14ac:dyDescent="0.25">
      <c r="A82" s="32">
        <f t="shared" si="9"/>
        <v>79</v>
      </c>
      <c r="B82" s="87"/>
      <c r="C82" s="27"/>
      <c r="D82" s="1"/>
      <c r="E82" s="1"/>
      <c r="F82" s="1"/>
      <c r="G82" s="100" t="str">
        <f>IFERROR(VLOOKUP(A82,Saisie!Q:S,2,FALSE),"")</f>
        <v/>
      </c>
      <c r="H82" s="101"/>
      <c r="I82" s="1"/>
      <c r="J82" s="1"/>
      <c r="K82" s="1" t="str">
        <f>IFERROR(VLOOKUP(A82,Saisie!Q:S,3,FALSE),"")</f>
        <v/>
      </c>
      <c r="L82" s="1" t="str">
        <f t="shared" si="11"/>
        <v/>
      </c>
      <c r="M82" s="1" t="str">
        <f t="shared" si="12"/>
        <v/>
      </c>
      <c r="N82" s="1" t="str">
        <f t="shared" si="16"/>
        <v/>
      </c>
      <c r="O82" s="2" t="str">
        <f t="shared" si="13"/>
        <v/>
      </c>
      <c r="P82" s="4" t="str">
        <f t="shared" si="14"/>
        <v/>
      </c>
      <c r="Q82" s="82" t="str">
        <f t="shared" si="10"/>
        <v/>
      </c>
      <c r="R82" s="82" t="str">
        <f t="shared" si="15"/>
        <v/>
      </c>
      <c r="S82" s="15"/>
      <c r="T82" s="15"/>
    </row>
    <row r="83" spans="1:20" s="18" customFormat="1" ht="29.1" customHeight="1" x14ac:dyDescent="0.25">
      <c r="A83" s="32">
        <f t="shared" si="9"/>
        <v>80</v>
      </c>
      <c r="B83" s="87"/>
      <c r="C83" s="27"/>
      <c r="D83" s="1"/>
      <c r="E83" s="1"/>
      <c r="F83" s="1"/>
      <c r="G83" s="100" t="str">
        <f>IFERROR(VLOOKUP(A83,Saisie!Q:S,2,FALSE),"")</f>
        <v/>
      </c>
      <c r="H83" s="101"/>
      <c r="I83" s="1"/>
      <c r="J83" s="1"/>
      <c r="K83" s="1" t="str">
        <f>IFERROR(VLOOKUP(A83,Saisie!Q:S,3,FALSE),"")</f>
        <v/>
      </c>
      <c r="L83" s="1" t="str">
        <f t="shared" si="11"/>
        <v/>
      </c>
      <c r="M83" s="1" t="str">
        <f t="shared" si="12"/>
        <v/>
      </c>
      <c r="N83" s="1" t="str">
        <f t="shared" si="16"/>
        <v/>
      </c>
      <c r="O83" s="2" t="str">
        <f t="shared" si="13"/>
        <v/>
      </c>
      <c r="P83" s="4" t="str">
        <f t="shared" si="14"/>
        <v/>
      </c>
      <c r="Q83" s="82" t="str">
        <f t="shared" si="10"/>
        <v/>
      </c>
      <c r="R83" s="82" t="str">
        <f t="shared" si="15"/>
        <v/>
      </c>
      <c r="S83" s="15"/>
      <c r="T83" s="15"/>
    </row>
    <row r="84" spans="1:20" s="18" customFormat="1" ht="29.1" customHeight="1" x14ac:dyDescent="0.25">
      <c r="A84" s="32">
        <f t="shared" si="9"/>
        <v>81</v>
      </c>
      <c r="B84" s="87"/>
      <c r="C84" s="27"/>
      <c r="D84" s="1"/>
      <c r="E84" s="1"/>
      <c r="F84" s="1"/>
      <c r="G84" s="100" t="str">
        <f>IFERROR(VLOOKUP(A84,Saisie!Q:S,2,FALSE),"")</f>
        <v/>
      </c>
      <c r="H84" s="101"/>
      <c r="I84" s="1"/>
      <c r="J84" s="1"/>
      <c r="K84" s="1" t="str">
        <f>IFERROR(VLOOKUP(A84,Saisie!Q:S,3,FALSE),"")</f>
        <v/>
      </c>
      <c r="L84" s="1" t="str">
        <f t="shared" si="11"/>
        <v/>
      </c>
      <c r="M84" s="1" t="str">
        <f t="shared" si="12"/>
        <v/>
      </c>
      <c r="N84" s="1" t="str">
        <f t="shared" si="16"/>
        <v/>
      </c>
      <c r="O84" s="2" t="str">
        <f t="shared" si="13"/>
        <v/>
      </c>
      <c r="P84" s="4" t="str">
        <f t="shared" si="14"/>
        <v/>
      </c>
      <c r="Q84" s="82" t="str">
        <f t="shared" si="10"/>
        <v/>
      </c>
      <c r="R84" s="82" t="str">
        <f t="shared" si="15"/>
        <v/>
      </c>
      <c r="S84" s="15"/>
      <c r="T84" s="15"/>
    </row>
    <row r="85" spans="1:20" s="18" customFormat="1" ht="29.1" customHeight="1" x14ac:dyDescent="0.25">
      <c r="A85" s="32">
        <f t="shared" si="9"/>
        <v>82</v>
      </c>
      <c r="B85" s="87"/>
      <c r="C85" s="27"/>
      <c r="D85" s="1"/>
      <c r="E85" s="1"/>
      <c r="F85" s="1"/>
      <c r="G85" s="100" t="str">
        <f>IFERROR(VLOOKUP(A85,Saisie!Q:S,2,FALSE),"")</f>
        <v/>
      </c>
      <c r="H85" s="101"/>
      <c r="I85" s="1"/>
      <c r="J85" s="1"/>
      <c r="K85" s="1" t="str">
        <f>IFERROR(VLOOKUP(A85,Saisie!Q:S,3,FALSE),"")</f>
        <v/>
      </c>
      <c r="L85" s="1" t="str">
        <f t="shared" si="11"/>
        <v/>
      </c>
      <c r="M85" s="1" t="str">
        <f t="shared" si="12"/>
        <v/>
      </c>
      <c r="N85" s="1" t="str">
        <f t="shared" si="16"/>
        <v/>
      </c>
      <c r="O85" s="2" t="str">
        <f t="shared" si="13"/>
        <v/>
      </c>
      <c r="P85" s="4" t="str">
        <f t="shared" si="14"/>
        <v/>
      </c>
      <c r="Q85" s="82" t="str">
        <f t="shared" si="10"/>
        <v/>
      </c>
      <c r="R85" s="82" t="str">
        <f t="shared" si="15"/>
        <v/>
      </c>
      <c r="S85" s="15"/>
      <c r="T85" s="15"/>
    </row>
    <row r="86" spans="1:20" ht="29.1" customHeight="1" x14ac:dyDescent="0.25">
      <c r="A86" s="32">
        <f t="shared" si="9"/>
        <v>83</v>
      </c>
      <c r="B86" s="87"/>
      <c r="C86" s="27"/>
      <c r="D86" s="1"/>
      <c r="E86" s="1"/>
      <c r="F86" s="1"/>
      <c r="G86" s="100" t="str">
        <f>IFERROR(VLOOKUP(A86,Saisie!Q:S,2,FALSE),"")</f>
        <v/>
      </c>
      <c r="H86" s="101"/>
      <c r="I86" s="1"/>
      <c r="J86" s="1"/>
      <c r="K86" s="1" t="str">
        <f>IFERROR(VLOOKUP(A86,Saisie!Q:S,3,FALSE),"")</f>
        <v/>
      </c>
      <c r="L86" s="1" t="str">
        <f t="shared" si="11"/>
        <v/>
      </c>
      <c r="M86" s="1" t="str">
        <f t="shared" si="12"/>
        <v/>
      </c>
      <c r="N86" s="1" t="str">
        <f t="shared" si="16"/>
        <v/>
      </c>
      <c r="O86" s="2" t="str">
        <f t="shared" si="13"/>
        <v/>
      </c>
      <c r="P86" s="4" t="str">
        <f t="shared" si="14"/>
        <v/>
      </c>
      <c r="Q86" s="82" t="str">
        <f t="shared" si="10"/>
        <v/>
      </c>
      <c r="R86" s="82" t="str">
        <f t="shared" si="15"/>
        <v/>
      </c>
    </row>
    <row r="87" spans="1:20" ht="29.1" customHeight="1" x14ac:dyDescent="0.25">
      <c r="A87" s="32">
        <f t="shared" si="9"/>
        <v>84</v>
      </c>
      <c r="B87" s="87"/>
      <c r="C87" s="29"/>
      <c r="D87" s="1"/>
      <c r="E87" s="1"/>
      <c r="F87" s="1"/>
      <c r="G87" s="100" t="str">
        <f>IFERROR(VLOOKUP(A87,Saisie!Q:S,2,FALSE),"")</f>
        <v/>
      </c>
      <c r="H87" s="101"/>
      <c r="I87" s="1"/>
      <c r="J87" s="1"/>
      <c r="K87" s="1" t="str">
        <f>IFERROR(VLOOKUP(A87,Saisie!Q:S,3,FALSE),"")</f>
        <v/>
      </c>
      <c r="L87" s="1" t="str">
        <f t="shared" si="11"/>
        <v/>
      </c>
      <c r="M87" s="1" t="str">
        <f t="shared" si="12"/>
        <v/>
      </c>
      <c r="N87" s="1" t="str">
        <f t="shared" si="16"/>
        <v/>
      </c>
      <c r="O87" s="2" t="str">
        <f t="shared" si="13"/>
        <v/>
      </c>
      <c r="P87" s="4" t="str">
        <f t="shared" si="14"/>
        <v/>
      </c>
      <c r="Q87" s="82" t="str">
        <f t="shared" si="10"/>
        <v/>
      </c>
      <c r="R87" s="82" t="str">
        <f t="shared" si="15"/>
        <v/>
      </c>
    </row>
    <row r="88" spans="1:20" ht="29.1" customHeight="1" x14ac:dyDescent="0.25">
      <c r="A88" s="32">
        <f t="shared" si="9"/>
        <v>85</v>
      </c>
      <c r="B88" s="87"/>
      <c r="C88" s="29"/>
      <c r="D88" s="1"/>
      <c r="E88" s="1"/>
      <c r="F88" s="1"/>
      <c r="G88" s="100" t="str">
        <f>IFERROR(VLOOKUP(A88,Saisie!Q:S,2,FALSE),"")</f>
        <v/>
      </c>
      <c r="H88" s="101"/>
      <c r="I88" s="1"/>
      <c r="J88" s="1"/>
      <c r="K88" s="1" t="str">
        <f>IFERROR(VLOOKUP(A88,Saisie!Q:S,3,FALSE),"")</f>
        <v/>
      </c>
      <c r="L88" s="1" t="str">
        <f t="shared" si="11"/>
        <v/>
      </c>
      <c r="M88" s="1" t="str">
        <f t="shared" si="12"/>
        <v/>
      </c>
      <c r="N88" s="1" t="str">
        <f t="shared" si="16"/>
        <v/>
      </c>
      <c r="O88" s="2" t="str">
        <f t="shared" si="13"/>
        <v/>
      </c>
      <c r="P88" s="4" t="str">
        <f t="shared" si="14"/>
        <v/>
      </c>
      <c r="Q88" s="82" t="str">
        <f t="shared" si="10"/>
        <v/>
      </c>
      <c r="R88" s="82" t="str">
        <f t="shared" si="15"/>
        <v/>
      </c>
    </row>
    <row r="89" spans="1:20" ht="29.1" customHeight="1" x14ac:dyDescent="0.25">
      <c r="A89" s="32">
        <f t="shared" si="9"/>
        <v>86</v>
      </c>
      <c r="B89" s="87"/>
      <c r="C89" s="27"/>
      <c r="D89" s="1"/>
      <c r="E89" s="1"/>
      <c r="F89" s="1"/>
      <c r="G89" s="100" t="str">
        <f>IFERROR(VLOOKUP(A89,Saisie!Q:S,2,FALSE),"")</f>
        <v/>
      </c>
      <c r="H89" s="101"/>
      <c r="I89" s="1"/>
      <c r="J89" s="1"/>
      <c r="K89" s="1" t="str">
        <f>IFERROR(VLOOKUP(A89,Saisie!Q:S,3,FALSE),"")</f>
        <v/>
      </c>
      <c r="L89" s="1" t="str">
        <f t="shared" si="11"/>
        <v/>
      </c>
      <c r="M89" s="1" t="str">
        <f t="shared" si="12"/>
        <v/>
      </c>
      <c r="N89" s="1" t="str">
        <f t="shared" si="16"/>
        <v/>
      </c>
      <c r="O89" s="2" t="str">
        <f t="shared" si="13"/>
        <v/>
      </c>
      <c r="P89" s="4" t="str">
        <f t="shared" si="14"/>
        <v/>
      </c>
      <c r="Q89" s="82" t="str">
        <f t="shared" si="10"/>
        <v/>
      </c>
      <c r="R89" s="82" t="str">
        <f t="shared" si="15"/>
        <v/>
      </c>
    </row>
    <row r="90" spans="1:20" ht="29.1" customHeight="1" x14ac:dyDescent="0.25">
      <c r="A90" s="32">
        <f t="shared" si="9"/>
        <v>87</v>
      </c>
      <c r="B90" s="87"/>
      <c r="C90" s="27"/>
      <c r="D90" s="1"/>
      <c r="E90" s="1"/>
      <c r="F90" s="1"/>
      <c r="G90" s="100" t="str">
        <f>IFERROR(VLOOKUP(A90,Saisie!Q:S,2,FALSE),"")</f>
        <v/>
      </c>
      <c r="H90" s="101"/>
      <c r="I90" s="1"/>
      <c r="J90" s="1"/>
      <c r="K90" s="1" t="str">
        <f>IFERROR(VLOOKUP(A90,Saisie!Q:S,3,FALSE),"")</f>
        <v/>
      </c>
      <c r="L90" s="1" t="str">
        <f t="shared" si="11"/>
        <v/>
      </c>
      <c r="M90" s="1" t="str">
        <f t="shared" si="12"/>
        <v/>
      </c>
      <c r="N90" s="1" t="str">
        <f t="shared" si="16"/>
        <v/>
      </c>
      <c r="O90" s="2" t="str">
        <f t="shared" si="13"/>
        <v/>
      </c>
      <c r="P90" s="4" t="str">
        <f t="shared" si="14"/>
        <v/>
      </c>
      <c r="Q90" s="82" t="str">
        <f t="shared" si="10"/>
        <v/>
      </c>
      <c r="R90" s="82" t="str">
        <f t="shared" si="15"/>
        <v/>
      </c>
    </row>
    <row r="91" spans="1:20" ht="29.1" customHeight="1" x14ac:dyDescent="0.25">
      <c r="A91" s="32">
        <f t="shared" si="9"/>
        <v>88</v>
      </c>
      <c r="B91" s="87"/>
      <c r="C91" s="29"/>
      <c r="D91" s="1"/>
      <c r="E91" s="1"/>
      <c r="F91" s="1"/>
      <c r="G91" s="100" t="str">
        <f>IFERROR(VLOOKUP(A91,Saisie!Q:S,2,FALSE),"")</f>
        <v/>
      </c>
      <c r="H91" s="101"/>
      <c r="I91" s="1"/>
      <c r="J91" s="1"/>
      <c r="K91" s="1" t="str">
        <f>IFERROR(VLOOKUP(A91,Saisie!Q:S,3,FALSE),"")</f>
        <v/>
      </c>
      <c r="L91" s="1" t="str">
        <f t="shared" si="11"/>
        <v/>
      </c>
      <c r="M91" s="1" t="str">
        <f t="shared" si="12"/>
        <v/>
      </c>
      <c r="N91" s="1" t="str">
        <f t="shared" si="16"/>
        <v/>
      </c>
      <c r="O91" s="2" t="str">
        <f t="shared" si="13"/>
        <v/>
      </c>
      <c r="P91" s="4" t="str">
        <f t="shared" si="14"/>
        <v/>
      </c>
      <c r="Q91" s="82" t="str">
        <f t="shared" si="10"/>
        <v/>
      </c>
      <c r="R91" s="82" t="str">
        <f t="shared" si="15"/>
        <v/>
      </c>
    </row>
    <row r="92" spans="1:20" ht="29.1" customHeight="1" x14ac:dyDescent="0.25">
      <c r="A92" s="32">
        <f t="shared" si="9"/>
        <v>89</v>
      </c>
      <c r="B92" s="87"/>
      <c r="C92" s="29"/>
      <c r="D92" s="1"/>
      <c r="E92" s="1"/>
      <c r="F92" s="1"/>
      <c r="G92" s="100" t="str">
        <f>IFERROR(VLOOKUP(A92,Saisie!Q:S,2,FALSE),"")</f>
        <v/>
      </c>
      <c r="H92" s="101"/>
      <c r="I92" s="1"/>
      <c r="J92" s="1"/>
      <c r="K92" s="1" t="str">
        <f>IFERROR(VLOOKUP(A92,Saisie!Q:S,3,FALSE),"")</f>
        <v/>
      </c>
      <c r="L92" s="1" t="str">
        <f t="shared" si="11"/>
        <v/>
      </c>
      <c r="M92" s="1" t="str">
        <f t="shared" si="12"/>
        <v/>
      </c>
      <c r="N92" s="1" t="str">
        <f t="shared" si="16"/>
        <v/>
      </c>
      <c r="O92" s="2" t="str">
        <f t="shared" si="13"/>
        <v/>
      </c>
      <c r="P92" s="4" t="str">
        <f t="shared" si="14"/>
        <v/>
      </c>
      <c r="Q92" s="82" t="str">
        <f t="shared" si="10"/>
        <v/>
      </c>
      <c r="R92" s="82" t="str">
        <f t="shared" si="15"/>
        <v/>
      </c>
    </row>
    <row r="93" spans="1:20" ht="35.25" x14ac:dyDescent="0.25">
      <c r="A93" s="32">
        <f t="shared" si="9"/>
        <v>90</v>
      </c>
      <c r="B93" s="87"/>
      <c r="C93" s="27"/>
      <c r="D93" s="1"/>
      <c r="E93" s="1"/>
      <c r="F93" s="1"/>
      <c r="G93" s="100" t="str">
        <f>IFERROR(VLOOKUP(A93,Saisie!Q:S,2,FALSE),"")</f>
        <v/>
      </c>
      <c r="H93" s="101"/>
      <c r="I93" s="1"/>
      <c r="J93" s="1"/>
      <c r="K93" s="1" t="str">
        <f>IFERROR(VLOOKUP(A93,Saisie!Q:S,3,FALSE),"")</f>
        <v/>
      </c>
      <c r="L93" s="1" t="str">
        <f t="shared" si="11"/>
        <v/>
      </c>
      <c r="M93" s="1" t="str">
        <f t="shared" si="12"/>
        <v/>
      </c>
      <c r="N93" s="1" t="str">
        <f t="shared" si="16"/>
        <v/>
      </c>
      <c r="O93" s="2" t="str">
        <f t="shared" si="13"/>
        <v/>
      </c>
      <c r="P93" s="4" t="str">
        <f t="shared" si="14"/>
        <v/>
      </c>
      <c r="Q93" s="82" t="str">
        <f t="shared" si="10"/>
        <v/>
      </c>
      <c r="R93" s="82" t="str">
        <f t="shared" si="15"/>
        <v/>
      </c>
    </row>
    <row r="94" spans="1:20" s="65" customFormat="1" ht="34.5" hidden="1" x14ac:dyDescent="0.45">
      <c r="A94" s="119"/>
      <c r="B94" s="21"/>
      <c r="C94" s="22"/>
      <c r="D94" s="3">
        <f t="shared" ref="D94:K94" si="17">SUM(D4:D93)</f>
        <v>0</v>
      </c>
      <c r="E94" s="3">
        <f t="shared" si="17"/>
        <v>0</v>
      </c>
      <c r="F94" s="3">
        <f t="shared" si="17"/>
        <v>0</v>
      </c>
      <c r="G94" s="205">
        <f t="shared" si="17"/>
        <v>16</v>
      </c>
      <c r="H94" s="3">
        <f t="shared" si="17"/>
        <v>0</v>
      </c>
      <c r="I94" s="3">
        <f t="shared" si="17"/>
        <v>0</v>
      </c>
      <c r="J94" s="3">
        <f t="shared" si="17"/>
        <v>0</v>
      </c>
      <c r="K94" s="205">
        <f t="shared" si="17"/>
        <v>16</v>
      </c>
      <c r="L94" s="23"/>
      <c r="M94" s="23"/>
      <c r="N94" s="23"/>
      <c r="O94" s="22"/>
      <c r="P94" s="156"/>
      <c r="Q94" s="157"/>
      <c r="R94" s="157"/>
      <c r="S94" s="37"/>
      <c r="T94" s="37"/>
    </row>
    <row r="95" spans="1:20" ht="34.5" x14ac:dyDescent="0.45"/>
  </sheetData>
  <sheetProtection selectLockedCells="1"/>
  <autoFilter ref="A3:R93" xr:uid="{BDA45685-0BD5-41E6-8752-B41566E3FD46}"/>
  <mergeCells count="7">
    <mergeCell ref="O1:O2"/>
    <mergeCell ref="P1:P2"/>
    <mergeCell ref="V1:X1"/>
    <mergeCell ref="A1:A2"/>
    <mergeCell ref="B1:C2"/>
    <mergeCell ref="L1:L2"/>
    <mergeCell ref="M1:M2"/>
  </mergeCells>
  <conditionalFormatting sqref="A4:A93">
    <cfRule type="expression" dxfId="1762" priority="33">
      <formula>$B4=""</formula>
    </cfRule>
  </conditionalFormatting>
  <conditionalFormatting sqref="O4:O42 O44:O93">
    <cfRule type="cellIs" dxfId="1761" priority="6" operator="equal">
      <formula>4</formula>
    </cfRule>
    <cfRule type="cellIs" dxfId="1760" priority="29" operator="equal">
      <formula>3</formula>
    </cfRule>
    <cfRule type="cellIs" dxfId="1759" priority="30" operator="equal">
      <formula>2</formula>
    </cfRule>
    <cfRule type="cellIs" dxfId="1758" priority="31" operator="equal">
      <formula>1</formula>
    </cfRule>
    <cfRule type="cellIs" dxfId="1757" priority="32" operator="equal">
      <formula>0</formula>
    </cfRule>
  </conditionalFormatting>
  <conditionalFormatting sqref="D2">
    <cfRule type="cellIs" dxfId="1756" priority="23" operator="equal">
      <formula>"1° P"</formula>
    </cfRule>
    <cfRule type="expression" dxfId="1755" priority="26">
      <formula>$D$94=0</formula>
    </cfRule>
    <cfRule type="expression" dxfId="1754" priority="27">
      <formula>$D$94&lt;&gt;$H$94</formula>
    </cfRule>
    <cfRule type="expression" dxfId="1753" priority="28">
      <formula>$D$94=$H$94</formula>
    </cfRule>
  </conditionalFormatting>
  <conditionalFormatting sqref="V1:X1">
    <cfRule type="cellIs" dxfId="1752" priority="24" operator="equal">
      <formula>0</formula>
    </cfRule>
    <cfRule type="cellIs" dxfId="1751" priority="25" operator="equal">
      <formula>"Ajouter un X"</formula>
    </cfRule>
  </conditionalFormatting>
  <conditionalFormatting sqref="E2:G2">
    <cfRule type="expression" dxfId="1750" priority="20">
      <formula>$D$94=0</formula>
    </cfRule>
    <cfRule type="expression" dxfId="1749" priority="21">
      <formula>$D$94&lt;&gt;$H$94</formula>
    </cfRule>
    <cfRule type="expression" dxfId="1748" priority="22">
      <formula>$D$94=$H$94</formula>
    </cfRule>
  </conditionalFormatting>
  <conditionalFormatting sqref="E2">
    <cfRule type="cellIs" dxfId="1747" priority="19" operator="equal">
      <formula>"2° P"</formula>
    </cfRule>
  </conditionalFormatting>
  <conditionalFormatting sqref="F2">
    <cfRule type="cellIs" dxfId="1746" priority="18" operator="equal">
      <formula>"3° P"</formula>
    </cfRule>
  </conditionalFormatting>
  <conditionalFormatting sqref="G2">
    <cfRule type="cellIs" dxfId="1745" priority="17" operator="equal">
      <formula>"4° P"</formula>
    </cfRule>
  </conditionalFormatting>
  <conditionalFormatting sqref="H2">
    <cfRule type="cellIs" dxfId="1744" priority="13" operator="equal">
      <formula>"1° P"</formula>
    </cfRule>
    <cfRule type="expression" dxfId="1743" priority="14">
      <formula>$D$94=0</formula>
    </cfRule>
    <cfRule type="expression" dxfId="1742" priority="15">
      <formula>$D$94&lt;&gt;$H$94</formula>
    </cfRule>
    <cfRule type="expression" dxfId="1741" priority="16">
      <formula>$D$94=$H$94</formula>
    </cfRule>
  </conditionalFormatting>
  <conditionalFormatting sqref="I2:K2">
    <cfRule type="expression" dxfId="1740" priority="10">
      <formula>$D$94=0</formula>
    </cfRule>
    <cfRule type="expression" dxfId="1739" priority="11">
      <formula>$D$94&lt;&gt;$H$94</formula>
    </cfRule>
    <cfRule type="expression" dxfId="1738" priority="12">
      <formula>$D$94=$H$94</formula>
    </cfRule>
  </conditionalFormatting>
  <conditionalFormatting sqref="I2">
    <cfRule type="cellIs" dxfId="1737" priority="9" operator="equal">
      <formula>"2° P"</formula>
    </cfRule>
  </conditionalFormatting>
  <conditionalFormatting sqref="J2">
    <cfRule type="cellIs" dxfId="1736" priority="8" operator="equal">
      <formula>"3° P"</formula>
    </cfRule>
  </conditionalFormatting>
  <conditionalFormatting sqref="K2">
    <cfRule type="cellIs" dxfId="1735" priority="7" operator="equal">
      <formula>"4° P"</formula>
    </cfRule>
  </conditionalFormatting>
  <conditionalFormatting sqref="O43">
    <cfRule type="cellIs" dxfId="1734" priority="1" operator="equal">
      <formula>4</formula>
    </cfRule>
    <cfRule type="cellIs" dxfId="1733" priority="2" operator="equal">
      <formula>3</formula>
    </cfRule>
    <cfRule type="cellIs" dxfId="1732" priority="3" operator="equal">
      <formula>2</formula>
    </cfRule>
    <cfRule type="cellIs" dxfId="1731" priority="4" operator="equal">
      <formula>1</formula>
    </cfRule>
    <cfRule type="cellIs" dxfId="1730" priority="5" operator="equal">
      <formula>0</formula>
    </cfRule>
  </conditionalFormatting>
  <hyperlinks>
    <hyperlink ref="U1" location="'Tableau public'!A1" display="Retour Tableau" xr:uid="{10B5F1C3-2521-4AE0-8472-386406D20AFB}"/>
    <hyperlink ref="U2" location="Accueil!A1" display="Retour Accueil" xr:uid="{FC83D8E3-4C98-45B1-8226-DEAC323D08C1}"/>
  </hyperlinks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9502E-7ED6-447F-A1B5-181F0EC998FA}">
  <sheetPr codeName="Feuil81">
    <tabColor rgb="FF7030A0"/>
  </sheetPr>
  <dimension ref="A1:X95"/>
  <sheetViews>
    <sheetView showGridLines="0" zoomScaleNormal="100" workbookViewId="0">
      <pane xSplit="19" ySplit="3" topLeftCell="T4" activePane="bottomRight" state="frozen"/>
      <selection pane="topRight" activeCell="T1" sqref="T1"/>
      <selection pane="bottomLeft" activeCell="A4" sqref="A4"/>
      <selection pane="bottomRight"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7" width="5.42578125" style="3" bestFit="1" customWidth="1"/>
    <col min="8" max="10" width="4.42578125" style="3" customWidth="1"/>
    <col min="11" max="11" width="4.42578125" style="3" bestFit="1" customWidth="1"/>
    <col min="12" max="13" width="7.42578125" style="23" hidden="1" customWidth="1"/>
    <col min="14" max="14" width="3.5703125" style="23" bestFit="1" customWidth="1"/>
    <col min="15" max="15" width="5.42578125" style="24" bestFit="1" customWidth="1"/>
    <col min="16" max="16" width="5.42578125" style="5" bestFit="1" customWidth="1"/>
    <col min="17" max="17" width="6.5703125" style="25" hidden="1" customWidth="1"/>
    <col min="18" max="18" width="8.42578125" style="25" hidden="1" customWidth="1"/>
    <col min="19" max="19" width="9.42578125" style="15" hidden="1" customWidth="1"/>
    <col min="20" max="20" width="11.42578125" style="15"/>
    <col min="21" max="21" width="14.42578125" customWidth="1"/>
    <col min="22" max="22" width="18" customWidth="1"/>
    <col min="23" max="23" width="16" customWidth="1"/>
  </cols>
  <sheetData>
    <row r="1" spans="1:24" ht="41.1" customHeight="1" x14ac:dyDescent="0.25">
      <c r="A1" s="264" t="s">
        <v>0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270" t="s">
        <v>2</v>
      </c>
      <c r="M1" s="271" t="s">
        <v>9</v>
      </c>
      <c r="N1" s="13" t="s">
        <v>3</v>
      </c>
      <c r="O1" s="262" t="s">
        <v>6</v>
      </c>
      <c r="P1" s="263" t="s">
        <v>5</v>
      </c>
      <c r="Q1" s="14"/>
      <c r="R1" s="14"/>
      <c r="T1" s="79" t="s">
        <v>48</v>
      </c>
      <c r="U1" s="212" t="s">
        <v>290</v>
      </c>
      <c r="V1" s="261">
        <f>IF(V2=1,"",IFERROR(VLOOKUP(T2,bdd!I:K,3,0),""))</f>
        <v>0</v>
      </c>
      <c r="W1" s="261"/>
    </row>
    <row r="2" spans="1:24" ht="47.1" customHeight="1" x14ac:dyDescent="0.5">
      <c r="A2" s="264"/>
      <c r="B2" s="274"/>
      <c r="C2" s="275"/>
      <c r="D2" s="7" t="str">
        <f>IF(Saisie!D93=0,"1° P","Error")</f>
        <v>1° P</v>
      </c>
      <c r="E2" s="7" t="str">
        <f>IF(Saisie!E93=0,"2° P","Error")</f>
        <v>2° P</v>
      </c>
      <c r="F2" s="7" t="str">
        <f>IF(Saisie!F93=0,"3° P","Error")</f>
        <v>3° P</v>
      </c>
      <c r="G2" s="7" t="str">
        <f>IF(Saisie!G93=0,"4° P","Error")</f>
        <v>4° P</v>
      </c>
      <c r="H2" s="7" t="str">
        <f>IF(Saisie!H88=0,"1° P","Error")</f>
        <v>1° P</v>
      </c>
      <c r="I2" s="7" t="str">
        <f>IF(Saisie!M88=0,"2° P","Error")</f>
        <v>2° P</v>
      </c>
      <c r="J2" s="7" t="str">
        <f>IF(Saisie!R88=0,"3° P","Error")</f>
        <v>3° P</v>
      </c>
      <c r="K2" s="7" t="str">
        <f>IF(Saisie!W88=0,"4° P","Error")</f>
        <v>4° P</v>
      </c>
      <c r="L2" s="270"/>
      <c r="M2" s="271"/>
      <c r="N2" s="16" t="s">
        <v>4</v>
      </c>
      <c r="O2" s="262"/>
      <c r="P2" s="263"/>
      <c r="Q2" s="14"/>
      <c r="R2" s="14"/>
      <c r="T2" s="38">
        <f>COUNTA(B4:B93)</f>
        <v>12</v>
      </c>
      <c r="U2" s="98" t="s">
        <v>172</v>
      </c>
      <c r="V2" s="65">
        <f>COUNTIF(C4:C93,"X")</f>
        <v>0</v>
      </c>
      <c r="W2" s="196"/>
      <c r="X2" s="196"/>
    </row>
    <row r="3" spans="1:24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  <c r="Q3" s="14">
        <f>100*O3</f>
        <v>0</v>
      </c>
      <c r="R3" s="14">
        <f>+Q3+N3</f>
        <v>0</v>
      </c>
      <c r="W3" s="60"/>
      <c r="X3" s="60"/>
    </row>
    <row r="4" spans="1:24" ht="29.1" customHeight="1" x14ac:dyDescent="0.25">
      <c r="A4" s="32">
        <v>1</v>
      </c>
      <c r="B4" s="87" t="s">
        <v>338</v>
      </c>
      <c r="C4" s="26"/>
      <c r="D4" s="1">
        <f>IF(B4="","",IFERROR(VLOOKUP(B4,'Matrice Parties'!B:K,3,FALSE),0))</f>
        <v>0</v>
      </c>
      <c r="E4" s="1">
        <f>IF(B4="","",IFERROR(VLOOKUP(B4,'Matrice Parties-2'!B:K,4,FALSE),0))</f>
        <v>0</v>
      </c>
      <c r="F4" s="1">
        <f>IF(B4="","",IFERROR(VLOOKUP(B4,'Matrice Parties-3'!B:K,5,FALSE),0))</f>
        <v>0</v>
      </c>
      <c r="G4" s="100">
        <f>IF(B4="","",IFERROR(VLOOKUP(B4,'Matrice Parties-4'!B:K,6,FALSE),0))</f>
        <v>0</v>
      </c>
      <c r="H4" s="101">
        <f>IF(B4="","",IFERROR(VLOOKUP(B4,'Matrice Parties'!B:K,7,FALSE),0))</f>
        <v>0</v>
      </c>
      <c r="I4" s="1">
        <f>IF(B4="","",IFERROR(VLOOKUP(B4,'Matrice Parties-2'!B:K,8,FALSE),0))</f>
        <v>0</v>
      </c>
      <c r="J4" s="1">
        <f>IF(B4="","",IFERROR(VLOOKUP(B4,'Matrice Parties-3'!B:K,9,FALSE),0))</f>
        <v>0</v>
      </c>
      <c r="K4" s="1">
        <f>IF(B4="","",IFERROR(VLOOKUP(B4,'Matrice Parties-4'!B:K,10,FALSE),0))</f>
        <v>0</v>
      </c>
      <c r="L4" s="1">
        <f t="shared" ref="L4:L67" si="0">IFERROR(IF(B4="","",D4+E4+F4+G4),"")</f>
        <v>0</v>
      </c>
      <c r="M4" s="1">
        <f t="shared" ref="M4:M67" si="1">IFERROR(IF(B4="","",H4+I4+J4+K4),"")</f>
        <v>0</v>
      </c>
      <c r="N4" s="1">
        <f>IFERROR(L4-M4,"")</f>
        <v>0</v>
      </c>
      <c r="O4" s="2">
        <f t="shared" ref="O4:O67" si="2">IF(B4="","",COUNTIF(D4:G4,13))</f>
        <v>0</v>
      </c>
      <c r="P4" s="4">
        <f t="shared" ref="P4:P67" si="3">IFERROR(IF(B4="","",RANK(R4,$R$4:$R$93)),"")</f>
        <v>2</v>
      </c>
      <c r="Q4" s="82">
        <f t="shared" ref="Q4:Q67" si="4">IF(B4="","",100*O4)</f>
        <v>0</v>
      </c>
      <c r="R4" s="82">
        <f t="shared" ref="R4:R67" si="5">IF(B4="","",Q4+N4)</f>
        <v>0</v>
      </c>
      <c r="U4" s="18"/>
      <c r="W4" s="18"/>
    </row>
    <row r="5" spans="1:24" s="18" customFormat="1" ht="29.1" customHeight="1" x14ac:dyDescent="0.25">
      <c r="A5" s="32">
        <f>A4+1</f>
        <v>2</v>
      </c>
      <c r="B5" s="87" t="s">
        <v>334</v>
      </c>
      <c r="C5" s="27"/>
      <c r="D5" s="1">
        <f>IF(B5="","",IFERROR(VLOOKUP(B5,'Matrice Parties'!B:K,3,FALSE),0))</f>
        <v>0</v>
      </c>
      <c r="E5" s="1">
        <f>IF(B5="","",IFERROR(VLOOKUP(B5,'Matrice Parties-2'!B:K,4,FALSE),0))</f>
        <v>0</v>
      </c>
      <c r="F5" s="1">
        <f>IF(B5="","",IFERROR(VLOOKUP(B5,'Matrice Parties-3'!B:K,5,FALSE),0))</f>
        <v>0</v>
      </c>
      <c r="G5" s="100">
        <f>IF(B5="","",IFERROR(VLOOKUP(B5,'Matrice Parties-4'!B:K,6,FALSE),0))</f>
        <v>0</v>
      </c>
      <c r="H5" s="101">
        <f>IF(B5="","",IFERROR(VLOOKUP(B5,'Matrice Parties'!B:K,7,FALSE),0))</f>
        <v>0</v>
      </c>
      <c r="I5" s="1">
        <f>IF(B5="","",IFERROR(VLOOKUP(B5,'Matrice Parties-2'!B:K,8,FALSE),0))</f>
        <v>0</v>
      </c>
      <c r="J5" s="1">
        <f>IF(B5="","",IFERROR(VLOOKUP(B5,'Matrice Parties-3'!B:K,9,FALSE),0))</f>
        <v>0</v>
      </c>
      <c r="K5" s="1">
        <f>IF(B5="","",IFERROR(VLOOKUP(B5,'Matrice Parties-4'!B:K,10,FALSE),0))</f>
        <v>0</v>
      </c>
      <c r="L5" s="1">
        <f t="shared" si="0"/>
        <v>0</v>
      </c>
      <c r="M5" s="1">
        <f t="shared" si="1"/>
        <v>0</v>
      </c>
      <c r="N5" s="1">
        <f>IFERROR(L5-M5,"")</f>
        <v>0</v>
      </c>
      <c r="O5" s="2">
        <f t="shared" si="2"/>
        <v>0</v>
      </c>
      <c r="P5" s="4">
        <f t="shared" si="3"/>
        <v>2</v>
      </c>
      <c r="Q5" s="82">
        <f t="shared" si="4"/>
        <v>0</v>
      </c>
      <c r="R5" s="82">
        <f t="shared" si="5"/>
        <v>0</v>
      </c>
      <c r="S5" s="15"/>
      <c r="T5" s="15"/>
    </row>
    <row r="6" spans="1:24" s="18" customFormat="1" ht="29.1" customHeight="1" x14ac:dyDescent="0.25">
      <c r="A6" s="32">
        <f t="shared" ref="A6:A10" si="6">A5+1</f>
        <v>3</v>
      </c>
      <c r="B6" s="87" t="s">
        <v>333</v>
      </c>
      <c r="C6" s="27"/>
      <c r="D6" s="1">
        <f>IF(B6="","",IFERROR(VLOOKUP(B6,'Matrice Parties'!B:K,3,FALSE),0))</f>
        <v>0</v>
      </c>
      <c r="E6" s="1">
        <f>IF(B6="","",IFERROR(VLOOKUP(B6,'Matrice Parties-2'!B:K,4,FALSE),0))</f>
        <v>0</v>
      </c>
      <c r="F6" s="1">
        <f>IF(B6="","",IFERROR(VLOOKUP(B6,'Matrice Parties-3'!B:K,5,FALSE),0))</f>
        <v>0</v>
      </c>
      <c r="G6" s="100">
        <f>IF(B6="","",IFERROR(VLOOKUP(B6,'Matrice Parties-4'!B:K,6,FALSE),0))</f>
        <v>0</v>
      </c>
      <c r="H6" s="101">
        <f>IF(B6="","",IFERROR(VLOOKUP(B6,'Matrice Parties'!B:K,7,FALSE),0))</f>
        <v>0</v>
      </c>
      <c r="I6" s="1">
        <f>IF(B6="","",IFERROR(VLOOKUP(B6,'Matrice Parties-2'!B:K,8,FALSE),0))</f>
        <v>0</v>
      </c>
      <c r="J6" s="1">
        <f>IF(B6="","",IFERROR(VLOOKUP(B6,'Matrice Parties-3'!B:K,9,FALSE),0))</f>
        <v>0</v>
      </c>
      <c r="K6" s="1">
        <f>IF(B6="","",IFERROR(VLOOKUP(B6,'Matrice Parties-4'!B:K,10,FALSE),0))</f>
        <v>0</v>
      </c>
      <c r="L6" s="1">
        <f t="shared" si="0"/>
        <v>0</v>
      </c>
      <c r="M6" s="1">
        <f t="shared" si="1"/>
        <v>0</v>
      </c>
      <c r="N6" s="1">
        <f t="shared" ref="N6:N69" si="7">IFERROR(L6-M6,"")</f>
        <v>0</v>
      </c>
      <c r="O6" s="2">
        <f t="shared" si="2"/>
        <v>0</v>
      </c>
      <c r="P6" s="4">
        <f t="shared" si="3"/>
        <v>2</v>
      </c>
      <c r="Q6" s="82">
        <f t="shared" si="4"/>
        <v>0</v>
      </c>
      <c r="R6" s="82">
        <f t="shared" si="5"/>
        <v>0</v>
      </c>
      <c r="S6" s="15"/>
      <c r="T6" s="15"/>
    </row>
    <row r="7" spans="1:24" s="18" customFormat="1" ht="29.1" customHeight="1" x14ac:dyDescent="0.25">
      <c r="A7" s="32">
        <f t="shared" si="6"/>
        <v>4</v>
      </c>
      <c r="B7" s="87" t="s">
        <v>337</v>
      </c>
      <c r="C7" s="28"/>
      <c r="D7" s="1">
        <f>IF(B7="","",IFERROR(VLOOKUP(B7,'Matrice Parties'!B:K,3,FALSE),0))</f>
        <v>0</v>
      </c>
      <c r="E7" s="1">
        <f>IF(B7="","",IFERROR(VLOOKUP(B7,'Matrice Parties-2'!B:K,4,FALSE),0))</f>
        <v>0</v>
      </c>
      <c r="F7" s="1">
        <f>IF(B7="","",IFERROR(VLOOKUP(B7,'Matrice Parties-3'!B:K,5,FALSE),0))</f>
        <v>0</v>
      </c>
      <c r="G7" s="100">
        <f>IF(B7="","",IFERROR(VLOOKUP(B7,'Matrice Parties-4'!B:K,6,FALSE),0))</f>
        <v>0</v>
      </c>
      <c r="H7" s="101">
        <f>IF(B7="","",IFERROR(VLOOKUP(B7,'Matrice Parties'!B:K,7,FALSE),0))</f>
        <v>0</v>
      </c>
      <c r="I7" s="1">
        <f>IF(B7="","",IFERROR(VLOOKUP(B7,'Matrice Parties-2'!B:K,8,FALSE),0))</f>
        <v>0</v>
      </c>
      <c r="J7" s="1">
        <f>IF(B7="","",IFERROR(VLOOKUP(B7,'Matrice Parties-3'!B:K,9,FALSE),0))</f>
        <v>0</v>
      </c>
      <c r="K7" s="1">
        <f>IF(B7="","",IFERROR(VLOOKUP(B7,'Matrice Parties-4'!B:K,10,FALSE),0))</f>
        <v>0</v>
      </c>
      <c r="L7" s="1">
        <f t="shared" si="0"/>
        <v>0</v>
      </c>
      <c r="M7" s="1">
        <f t="shared" si="1"/>
        <v>0</v>
      </c>
      <c r="N7" s="1">
        <f t="shared" si="7"/>
        <v>0</v>
      </c>
      <c r="O7" s="2">
        <f t="shared" si="2"/>
        <v>0</v>
      </c>
      <c r="P7" s="4">
        <f t="shared" si="3"/>
        <v>2</v>
      </c>
      <c r="Q7" s="82">
        <f t="shared" si="4"/>
        <v>0</v>
      </c>
      <c r="R7" s="82">
        <f t="shared" si="5"/>
        <v>0</v>
      </c>
      <c r="S7" s="15"/>
      <c r="T7" s="15"/>
    </row>
    <row r="8" spans="1:24" ht="29.1" customHeight="1" x14ac:dyDescent="0.25">
      <c r="A8" s="32">
        <f t="shared" si="6"/>
        <v>5</v>
      </c>
      <c r="B8" s="87" t="s">
        <v>300</v>
      </c>
      <c r="C8" s="29"/>
      <c r="D8" s="1">
        <f>IF(B8="","",IFERROR(VLOOKUP(B8,'Matrice Parties'!B:K,3,FALSE),0))</f>
        <v>0</v>
      </c>
      <c r="E8" s="1">
        <f>IF(B8="","",IFERROR(VLOOKUP(B8,'Matrice Parties-2'!B:K,4,FALSE),0))</f>
        <v>0</v>
      </c>
      <c r="F8" s="1">
        <f>IF(B8="","",IFERROR(VLOOKUP(B8,'Matrice Parties-3'!B:K,5,FALSE),0))</f>
        <v>0</v>
      </c>
      <c r="G8" s="100">
        <f>IF(B8="","",IFERROR(VLOOKUP(B8,'Matrice Parties-4'!B:K,6,FALSE),0))</f>
        <v>0</v>
      </c>
      <c r="H8" s="101">
        <f>IF(B8="","",IFERROR(VLOOKUP(B8,'Matrice Parties'!B:K,7,FALSE),0))</f>
        <v>0</v>
      </c>
      <c r="I8" s="1">
        <f>IF(B8="","",IFERROR(VLOOKUP(B8,'Matrice Parties-2'!B:K,8,FALSE),0))</f>
        <v>0</v>
      </c>
      <c r="J8" s="1">
        <f>IF(B8="","",IFERROR(VLOOKUP(B8,'Matrice Parties-3'!B:K,9,FALSE),0))</f>
        <v>0</v>
      </c>
      <c r="K8" s="1">
        <f>IF(B8="","",IFERROR(VLOOKUP(B8,'Matrice Parties-4'!B:K,10,FALSE),0))</f>
        <v>0</v>
      </c>
      <c r="L8" s="1">
        <f t="shared" si="0"/>
        <v>0</v>
      </c>
      <c r="M8" s="1">
        <f t="shared" si="1"/>
        <v>0</v>
      </c>
      <c r="N8" s="1">
        <f t="shared" si="7"/>
        <v>0</v>
      </c>
      <c r="O8" s="2">
        <f t="shared" si="2"/>
        <v>0</v>
      </c>
      <c r="P8" s="4">
        <f t="shared" si="3"/>
        <v>2</v>
      </c>
      <c r="Q8" s="82">
        <f t="shared" si="4"/>
        <v>0</v>
      </c>
      <c r="R8" s="82">
        <f t="shared" si="5"/>
        <v>0</v>
      </c>
      <c r="U8" s="18"/>
      <c r="V8" s="18"/>
      <c r="X8" s="18"/>
    </row>
    <row r="9" spans="1:24" ht="29.1" customHeight="1" x14ac:dyDescent="0.25">
      <c r="A9" s="32">
        <f t="shared" si="6"/>
        <v>6</v>
      </c>
      <c r="B9" s="87" t="s">
        <v>330</v>
      </c>
      <c r="C9" s="30"/>
      <c r="D9" s="1">
        <f>IF(B9="","",IFERROR(VLOOKUP(B9,'Matrice Parties'!B:K,3,FALSE),0))</f>
        <v>0</v>
      </c>
      <c r="E9" s="1">
        <f>IF(B9="","",IFERROR(VLOOKUP(B9,'Matrice Parties-2'!B:K,4,FALSE),0))</f>
        <v>0</v>
      </c>
      <c r="F9" s="1">
        <f>IF(B9="","",IFERROR(VLOOKUP(B9,'Matrice Parties-3'!B:K,5,FALSE),0))</f>
        <v>0</v>
      </c>
      <c r="G9" s="100">
        <f>IF(B9="","",IFERROR(VLOOKUP(B9,'Matrice Parties-4'!B:K,6,FALSE),0))</f>
        <v>0</v>
      </c>
      <c r="H9" s="101">
        <f>IF(B9="","",IFERROR(VLOOKUP(B9,'Matrice Parties'!B:K,7,FALSE),0))</f>
        <v>0</v>
      </c>
      <c r="I9" s="1">
        <f>IF(B9="","",IFERROR(VLOOKUP(B9,'Matrice Parties-2'!B:K,8,FALSE),0))</f>
        <v>0</v>
      </c>
      <c r="J9" s="1">
        <f>IF(B9="","",IFERROR(VLOOKUP(B9,'Matrice Parties-3'!B:K,9,FALSE),0))</f>
        <v>0</v>
      </c>
      <c r="K9" s="1">
        <f>IF(B9="","",IFERROR(VLOOKUP(B9,'Matrice Parties-4'!B:K,10,FALSE),0))</f>
        <v>0</v>
      </c>
      <c r="L9" s="1">
        <f t="shared" si="0"/>
        <v>0</v>
      </c>
      <c r="M9" s="1">
        <f t="shared" si="1"/>
        <v>0</v>
      </c>
      <c r="N9" s="1">
        <f t="shared" si="7"/>
        <v>0</v>
      </c>
      <c r="O9" s="2">
        <f t="shared" si="2"/>
        <v>0</v>
      </c>
      <c r="P9" s="4">
        <f t="shared" si="3"/>
        <v>2</v>
      </c>
      <c r="Q9" s="82">
        <f t="shared" si="4"/>
        <v>0</v>
      </c>
      <c r="R9" s="82">
        <f t="shared" si="5"/>
        <v>0</v>
      </c>
      <c r="U9" s="18"/>
      <c r="W9" s="18"/>
      <c r="X9" s="18"/>
    </row>
    <row r="10" spans="1:24" ht="29.1" customHeight="1" x14ac:dyDescent="0.25">
      <c r="A10" s="32">
        <f t="shared" si="6"/>
        <v>7</v>
      </c>
      <c r="B10" s="87" t="s">
        <v>380</v>
      </c>
      <c r="C10" s="30"/>
      <c r="D10" s="1">
        <f>IF(B10="","",IFERROR(VLOOKUP(B10,'Matrice Parties'!B:K,3,FALSE),0))</f>
        <v>0</v>
      </c>
      <c r="E10" s="1">
        <f>IF(B10="","",IFERROR(VLOOKUP(B10,'Matrice Parties-2'!B:K,4,FALSE),0))</f>
        <v>0</v>
      </c>
      <c r="F10" s="1">
        <f>IF(B10="","",IFERROR(VLOOKUP(B10,'Matrice Parties-3'!B:K,5,FALSE),0))</f>
        <v>0</v>
      </c>
      <c r="G10" s="100">
        <f>IF(B10="","",IFERROR(VLOOKUP(B10,'Matrice Parties-4'!B:K,6,FALSE),0))</f>
        <v>0</v>
      </c>
      <c r="H10" s="101">
        <f>IF(B10="","",IFERROR(VLOOKUP(B10,'Matrice Parties'!B:K,7,FALSE),0))</f>
        <v>0</v>
      </c>
      <c r="I10" s="1">
        <f>IF(B10="","",IFERROR(VLOOKUP(B10,'Matrice Parties-2'!B:K,8,FALSE),0))</f>
        <v>0</v>
      </c>
      <c r="J10" s="1">
        <f>IF(B10="","",IFERROR(VLOOKUP(B10,'Matrice Parties-3'!B:K,9,FALSE),0))</f>
        <v>0</v>
      </c>
      <c r="K10" s="1">
        <f>IF(B10="","",IFERROR(VLOOKUP(B10,'Matrice Parties-4'!B:K,10,FALSE),0))</f>
        <v>0</v>
      </c>
      <c r="L10" s="1">
        <f t="shared" si="0"/>
        <v>0</v>
      </c>
      <c r="M10" s="1">
        <f t="shared" si="1"/>
        <v>0</v>
      </c>
      <c r="N10" s="1">
        <f t="shared" si="7"/>
        <v>0</v>
      </c>
      <c r="O10" s="2">
        <f t="shared" si="2"/>
        <v>0</v>
      </c>
      <c r="P10" s="4">
        <f t="shared" si="3"/>
        <v>2</v>
      </c>
      <c r="Q10" s="82">
        <f t="shared" si="4"/>
        <v>0</v>
      </c>
      <c r="R10" s="82">
        <f t="shared" si="5"/>
        <v>0</v>
      </c>
      <c r="U10" s="18"/>
      <c r="W10" s="18"/>
      <c r="X10" s="18"/>
    </row>
    <row r="11" spans="1:24" ht="29.1" customHeight="1" x14ac:dyDescent="0.25">
      <c r="A11" s="32">
        <f t="shared" ref="A11:A74" si="8">IF(B11="JOKER 1",97,IF(B11="JOKER 2",98,IF(B11="JOKER 3",99,A10+1)))</f>
        <v>8</v>
      </c>
      <c r="B11" s="87" t="s">
        <v>304</v>
      </c>
      <c r="C11" s="29"/>
      <c r="D11" s="1">
        <f>IF(B11="","",IFERROR(VLOOKUP(B11,'Matrice Parties'!B:K,3,FALSE),0))</f>
        <v>4</v>
      </c>
      <c r="E11" s="1">
        <f>IF(B11="","",IFERROR(VLOOKUP(B11,'Matrice Parties-2'!B:K,4,FALSE),0))</f>
        <v>1</v>
      </c>
      <c r="F11" s="1">
        <f>IF(B11="","",IFERROR(VLOOKUP(B11,'Matrice Parties-3'!B:K,5,FALSE),0))</f>
        <v>1</v>
      </c>
      <c r="G11" s="100">
        <f>IF(B11="","",IFERROR(VLOOKUP(B11,'Matrice Parties-4'!B:K,6,FALSE),0))</f>
        <v>1</v>
      </c>
      <c r="H11" s="101">
        <f>IF(B11="","",IFERROR(VLOOKUP(B11,'Matrice Parties'!B:K,7,FALSE),0))</f>
        <v>6</v>
      </c>
      <c r="I11" s="1">
        <f>IF(B11="","",IFERROR(VLOOKUP(B11,'Matrice Parties-2'!B:K,8,FALSE),0))</f>
        <v>13</v>
      </c>
      <c r="J11" s="1">
        <f>IF(B11="","",IFERROR(VLOOKUP(B11,'Matrice Parties-3'!B:K,9,FALSE),0))</f>
        <v>1</v>
      </c>
      <c r="K11" s="1">
        <f>IF(B11="","",IFERROR(VLOOKUP(B11,'Matrice Parties-4'!B:K,10,FALSE),0))</f>
        <v>1</v>
      </c>
      <c r="L11" s="1">
        <f t="shared" si="0"/>
        <v>7</v>
      </c>
      <c r="M11" s="1">
        <f t="shared" si="1"/>
        <v>21</v>
      </c>
      <c r="N11" s="1">
        <f t="shared" si="7"/>
        <v>-14</v>
      </c>
      <c r="O11" s="2">
        <f t="shared" si="2"/>
        <v>0</v>
      </c>
      <c r="P11" s="4">
        <f t="shared" si="3"/>
        <v>12</v>
      </c>
      <c r="Q11" s="82">
        <f t="shared" si="4"/>
        <v>0</v>
      </c>
      <c r="R11" s="82">
        <f t="shared" si="5"/>
        <v>-14</v>
      </c>
      <c r="U11" s="18"/>
      <c r="W11" s="18"/>
      <c r="X11" s="18"/>
    </row>
    <row r="12" spans="1:24" s="18" customFormat="1" ht="29.1" customHeight="1" x14ac:dyDescent="0.25">
      <c r="A12" s="32">
        <f t="shared" si="8"/>
        <v>9</v>
      </c>
      <c r="B12" s="88" t="s">
        <v>331</v>
      </c>
      <c r="C12" s="27"/>
      <c r="D12" s="1">
        <f>IF(B12="","",IFERROR(VLOOKUP(B12,'Matrice Parties'!B:K,3,FALSE),0))</f>
        <v>0</v>
      </c>
      <c r="E12" s="1">
        <f>IF(B12="","",IFERROR(VLOOKUP(B12,'Matrice Parties-2'!B:K,4,FALSE),0))</f>
        <v>0</v>
      </c>
      <c r="F12" s="1">
        <f>IF(B12="","",IFERROR(VLOOKUP(B12,'Matrice Parties-3'!B:K,5,FALSE),0))</f>
        <v>0</v>
      </c>
      <c r="G12" s="100">
        <f>IF(B12="","",IFERROR(VLOOKUP(B12,'Matrice Parties-4'!B:K,6,FALSE),0))</f>
        <v>0</v>
      </c>
      <c r="H12" s="101">
        <f>IF(B12="","",IFERROR(VLOOKUP(B12,'Matrice Parties'!B:K,7,FALSE),0))</f>
        <v>0</v>
      </c>
      <c r="I12" s="1">
        <f>IF(B12="","",IFERROR(VLOOKUP(B12,'Matrice Parties-2'!B:K,8,FALSE),0))</f>
        <v>0</v>
      </c>
      <c r="J12" s="1">
        <f>IF(B12="","",IFERROR(VLOOKUP(B12,'Matrice Parties-3'!B:K,9,FALSE),0))</f>
        <v>0</v>
      </c>
      <c r="K12" s="1">
        <f>IF(B12="","",IFERROR(VLOOKUP(B12,'Matrice Parties-4'!B:K,10,FALSE),0))</f>
        <v>0</v>
      </c>
      <c r="L12" s="1">
        <f t="shared" si="0"/>
        <v>0</v>
      </c>
      <c r="M12" s="1">
        <f t="shared" si="1"/>
        <v>0</v>
      </c>
      <c r="N12" s="1">
        <f t="shared" si="7"/>
        <v>0</v>
      </c>
      <c r="O12" s="2">
        <f t="shared" si="2"/>
        <v>0</v>
      </c>
      <c r="P12" s="4">
        <f t="shared" si="3"/>
        <v>2</v>
      </c>
      <c r="Q12" s="82">
        <f t="shared" si="4"/>
        <v>0</v>
      </c>
      <c r="R12" s="82">
        <f t="shared" si="5"/>
        <v>0</v>
      </c>
      <c r="S12" s="15"/>
      <c r="T12" s="15"/>
      <c r="X12"/>
    </row>
    <row r="13" spans="1:24" s="18" customFormat="1" ht="29.1" customHeight="1" x14ac:dyDescent="0.25">
      <c r="A13" s="32">
        <f t="shared" si="8"/>
        <v>10</v>
      </c>
      <c r="B13" s="87" t="s">
        <v>341</v>
      </c>
      <c r="C13" s="27"/>
      <c r="D13" s="1">
        <f>IF(B13="","",IFERROR(VLOOKUP(B13,'Matrice Parties'!B:K,3,FALSE),0))</f>
        <v>0</v>
      </c>
      <c r="E13" s="1">
        <f>IF(B13="","",IFERROR(VLOOKUP(B13,'Matrice Parties-2'!B:K,4,FALSE),0))</f>
        <v>0</v>
      </c>
      <c r="F13" s="1">
        <f>IF(B13="","",IFERROR(VLOOKUP(B13,'Matrice Parties-3'!B:K,5,FALSE),0))</f>
        <v>0</v>
      </c>
      <c r="G13" s="100">
        <f>IF(B13="","",IFERROR(VLOOKUP(B13,'Matrice Parties-4'!B:K,6,FALSE),0))</f>
        <v>0</v>
      </c>
      <c r="H13" s="101">
        <f>IF(B13="","",IFERROR(VLOOKUP(B13,'Matrice Parties'!B:K,7,FALSE),0))</f>
        <v>0</v>
      </c>
      <c r="I13" s="1">
        <f>IF(B13="","",IFERROR(VLOOKUP(B13,'Matrice Parties-2'!B:K,8,FALSE),0))</f>
        <v>0</v>
      </c>
      <c r="J13" s="1">
        <f>IF(B13="","",IFERROR(VLOOKUP(B13,'Matrice Parties-3'!B:K,9,FALSE),0))</f>
        <v>0</v>
      </c>
      <c r="K13" s="1">
        <f>IF(B13="","",IFERROR(VLOOKUP(B13,'Matrice Parties-4'!B:K,10,FALSE),0))</f>
        <v>0</v>
      </c>
      <c r="L13" s="1">
        <f t="shared" si="0"/>
        <v>0</v>
      </c>
      <c r="M13" s="1">
        <f t="shared" si="1"/>
        <v>0</v>
      </c>
      <c r="N13" s="1">
        <f t="shared" si="7"/>
        <v>0</v>
      </c>
      <c r="O13" s="2">
        <f t="shared" si="2"/>
        <v>0</v>
      </c>
      <c r="P13" s="4">
        <f t="shared" si="3"/>
        <v>2</v>
      </c>
      <c r="Q13" s="82">
        <f t="shared" si="4"/>
        <v>0</v>
      </c>
      <c r="R13" s="82">
        <f t="shared" si="5"/>
        <v>0</v>
      </c>
      <c r="S13" s="15"/>
      <c r="T13" s="15"/>
      <c r="X13"/>
    </row>
    <row r="14" spans="1:24" s="18" customFormat="1" ht="29.1" customHeight="1" x14ac:dyDescent="0.25">
      <c r="A14" s="32">
        <f t="shared" si="8"/>
        <v>11</v>
      </c>
      <c r="B14" s="87" t="s">
        <v>379</v>
      </c>
      <c r="C14" s="27"/>
      <c r="D14" s="1">
        <f>IF(B14="","",IFERROR(VLOOKUP(B14,'Matrice Parties'!B:K,3,FALSE),0))</f>
        <v>6</v>
      </c>
      <c r="E14" s="1">
        <f>IF(B14="","",IFERROR(VLOOKUP(B14,'Matrice Parties-2'!B:K,4,FALSE),0))</f>
        <v>9</v>
      </c>
      <c r="F14" s="1">
        <f>IF(B14="","",IFERROR(VLOOKUP(B14,'Matrice Parties-3'!B:K,5,FALSE),0))</f>
        <v>1</v>
      </c>
      <c r="G14" s="100">
        <f>IF(B14="","",IFERROR(VLOOKUP(B14,'Matrice Parties-4'!B:K,6,FALSE),0))</f>
        <v>1</v>
      </c>
      <c r="H14" s="101">
        <f>IF(B14="","",IFERROR(VLOOKUP(B14,'Matrice Parties'!B:K,7,FALSE),0))</f>
        <v>4</v>
      </c>
      <c r="I14" s="1">
        <f>IF(B14="","",IFERROR(VLOOKUP(B14,'Matrice Parties-2'!B:K,8,FALSE),0))</f>
        <v>13</v>
      </c>
      <c r="J14" s="1">
        <f>IF(B14="","",IFERROR(VLOOKUP(B14,'Matrice Parties-3'!B:K,9,FALSE),0))</f>
        <v>1</v>
      </c>
      <c r="K14" s="1">
        <f>IF(B14="","",IFERROR(VLOOKUP(B14,'Matrice Parties-4'!B:K,10,FALSE),0))</f>
        <v>1</v>
      </c>
      <c r="L14" s="1">
        <f t="shared" si="0"/>
        <v>17</v>
      </c>
      <c r="M14" s="1">
        <f t="shared" si="1"/>
        <v>19</v>
      </c>
      <c r="N14" s="1">
        <f t="shared" si="7"/>
        <v>-2</v>
      </c>
      <c r="O14" s="2">
        <f t="shared" si="2"/>
        <v>0</v>
      </c>
      <c r="P14" s="4">
        <f t="shared" si="3"/>
        <v>11</v>
      </c>
      <c r="Q14" s="82">
        <f t="shared" si="4"/>
        <v>0</v>
      </c>
      <c r="R14" s="82">
        <f t="shared" si="5"/>
        <v>-2</v>
      </c>
      <c r="S14" s="15"/>
      <c r="T14" s="15"/>
      <c r="X14"/>
    </row>
    <row r="15" spans="1:24" s="18" customFormat="1" ht="29.1" customHeight="1" x14ac:dyDescent="0.25">
      <c r="A15" s="32">
        <f t="shared" si="8"/>
        <v>12</v>
      </c>
      <c r="B15" s="87" t="s">
        <v>336</v>
      </c>
      <c r="C15" s="27"/>
      <c r="D15" s="1">
        <f>IF(B15="","",IFERROR(VLOOKUP(B15,'Matrice Parties'!B:K,3,FALSE),0))</f>
        <v>8</v>
      </c>
      <c r="E15" s="1">
        <f>IF(B15="","",IFERROR(VLOOKUP(B15,'Matrice Parties-2'!B:K,4,FALSE),0))</f>
        <v>13</v>
      </c>
      <c r="F15" s="1">
        <f>IF(B15="","",IFERROR(VLOOKUP(B15,'Matrice Parties-3'!B:K,5,FALSE),0))</f>
        <v>1</v>
      </c>
      <c r="G15" s="100">
        <f>IF(B15="","",IFERROR(VLOOKUP(B15,'Matrice Parties-4'!B:K,6,FALSE),0))</f>
        <v>1</v>
      </c>
      <c r="H15" s="101">
        <f>IF(B15="","",IFERROR(VLOOKUP(B15,'Matrice Parties'!B:K,7,FALSE),0))</f>
        <v>13</v>
      </c>
      <c r="I15" s="1">
        <f>IF(B15="","",IFERROR(VLOOKUP(B15,'Matrice Parties-2'!B:K,8,FALSE),0))</f>
        <v>1</v>
      </c>
      <c r="J15" s="1">
        <f>IF(B15="","",IFERROR(VLOOKUP(B15,'Matrice Parties-3'!B:K,9,FALSE),0))</f>
        <v>1</v>
      </c>
      <c r="K15" s="1">
        <f>IF(B15="","",IFERROR(VLOOKUP(B15,'Matrice Parties-4'!B:K,10,FALSE),0))</f>
        <v>1</v>
      </c>
      <c r="L15" s="206">
        <f t="shared" si="0"/>
        <v>23</v>
      </c>
      <c r="M15" s="206">
        <f t="shared" si="1"/>
        <v>16</v>
      </c>
      <c r="N15" s="206">
        <f t="shared" si="7"/>
        <v>7</v>
      </c>
      <c r="O15" s="2">
        <f t="shared" si="2"/>
        <v>1</v>
      </c>
      <c r="P15" s="4">
        <f t="shared" si="3"/>
        <v>1</v>
      </c>
      <c r="Q15" s="82">
        <f t="shared" si="4"/>
        <v>100</v>
      </c>
      <c r="R15" s="82">
        <f t="shared" si="5"/>
        <v>107</v>
      </c>
      <c r="S15" s="15"/>
      <c r="T15" s="15"/>
      <c r="X15"/>
    </row>
    <row r="16" spans="1:24" s="18" customFormat="1" ht="29.1" customHeight="1" x14ac:dyDescent="0.25">
      <c r="A16" s="32">
        <f t="shared" si="8"/>
        <v>13</v>
      </c>
      <c r="B16" s="88"/>
      <c r="C16" s="27"/>
      <c r="D16" s="1" t="str">
        <f>IF(B16="","",IFERROR(VLOOKUP(B16,'Matrice Parties'!B:K,3,FALSE),0))</f>
        <v/>
      </c>
      <c r="E16" s="1" t="str">
        <f>IF(B16="","",IFERROR(VLOOKUP(B16,'Matrice Parties-2'!B:K,4,FALSE),0))</f>
        <v/>
      </c>
      <c r="F16" s="1" t="str">
        <f>IF(B16="","",IFERROR(VLOOKUP(B16,'Matrice Parties-3'!B:K,5,FALSE),0))</f>
        <v/>
      </c>
      <c r="G16" s="100" t="str">
        <f>IF(B16="","",IFERROR(VLOOKUP(B16,'Matrice Parties-4'!B:K,6,FALSE),0))</f>
        <v/>
      </c>
      <c r="H16" s="101" t="str">
        <f>IF(B16="","",IFERROR(VLOOKUP(B16,'Matrice Parties'!B:K,7,FALSE),0))</f>
        <v/>
      </c>
      <c r="I16" s="1" t="str">
        <f>IF(B16="","",IFERROR(VLOOKUP(B16,'Matrice Parties-2'!B:K,8,FALSE),0))</f>
        <v/>
      </c>
      <c r="J16" s="1" t="str">
        <f>IF(B16="","",IFERROR(VLOOKUP(B16,'Matrice Parties-3'!B:K,9,FALSE),0))</f>
        <v/>
      </c>
      <c r="K16" s="1" t="str">
        <f>IF(B16="","",IFERROR(VLOOKUP(B16,'Matrice Parties-4'!B:K,10,FALSE),0))</f>
        <v/>
      </c>
      <c r="L16" s="1" t="str">
        <f t="shared" si="0"/>
        <v/>
      </c>
      <c r="M16" s="1" t="str">
        <f t="shared" si="1"/>
        <v/>
      </c>
      <c r="N16" s="1" t="str">
        <f t="shared" si="7"/>
        <v/>
      </c>
      <c r="O16" s="2" t="str">
        <f t="shared" si="2"/>
        <v/>
      </c>
      <c r="P16" s="4" t="str">
        <f t="shared" si="3"/>
        <v/>
      </c>
      <c r="Q16" s="82" t="str">
        <f t="shared" si="4"/>
        <v/>
      </c>
      <c r="R16" s="82" t="str">
        <f t="shared" si="5"/>
        <v/>
      </c>
      <c r="S16" s="15"/>
      <c r="T16" s="15"/>
    </row>
    <row r="17" spans="1:24" s="18" customFormat="1" ht="29.1" customHeight="1" x14ac:dyDescent="0.25">
      <c r="A17" s="32">
        <f t="shared" si="8"/>
        <v>14</v>
      </c>
      <c r="B17" s="87"/>
      <c r="C17" s="27"/>
      <c r="D17" s="1" t="str">
        <f>IF(B17="","",IFERROR(VLOOKUP(B17,'Matrice Parties'!B:K,3,FALSE),0))</f>
        <v/>
      </c>
      <c r="E17" s="1" t="str">
        <f>IF(B17="","",IFERROR(VLOOKUP(B17,'Matrice Parties-2'!B:K,4,FALSE),0))</f>
        <v/>
      </c>
      <c r="F17" s="1" t="str">
        <f>IF(B17="","",IFERROR(VLOOKUP(B17,'Matrice Parties-3'!B:K,5,FALSE),0))</f>
        <v/>
      </c>
      <c r="G17" s="100" t="str">
        <f>IF(B17="","",IFERROR(VLOOKUP(B17,'Matrice Parties-4'!B:K,6,FALSE),0))</f>
        <v/>
      </c>
      <c r="H17" s="101" t="str">
        <f>IF(B17="","",IFERROR(VLOOKUP(B17,'Matrice Parties'!B:K,7,FALSE),0))</f>
        <v/>
      </c>
      <c r="I17" s="1" t="str">
        <f>IF(B17="","",IFERROR(VLOOKUP(B17,'Matrice Parties-2'!B:K,8,FALSE),0))</f>
        <v/>
      </c>
      <c r="J17" s="1" t="str">
        <f>IF(B17="","",IFERROR(VLOOKUP(B17,'Matrice Parties-3'!B:K,9,FALSE),0))</f>
        <v/>
      </c>
      <c r="K17" s="1" t="str">
        <f>IF(B17="","",IFERROR(VLOOKUP(B17,'Matrice Parties-4'!B:K,10,FALSE),0))</f>
        <v/>
      </c>
      <c r="L17" s="1" t="str">
        <f t="shared" si="0"/>
        <v/>
      </c>
      <c r="M17" s="1" t="str">
        <f t="shared" si="1"/>
        <v/>
      </c>
      <c r="N17" s="1" t="str">
        <f t="shared" si="7"/>
        <v/>
      </c>
      <c r="O17" s="2" t="str">
        <f t="shared" si="2"/>
        <v/>
      </c>
      <c r="P17" s="4" t="str">
        <f t="shared" si="3"/>
        <v/>
      </c>
      <c r="Q17" s="82" t="str">
        <f t="shared" si="4"/>
        <v/>
      </c>
      <c r="R17" s="82" t="str">
        <f t="shared" si="5"/>
        <v/>
      </c>
      <c r="S17" s="15"/>
      <c r="T17" s="15"/>
      <c r="X17" s="19"/>
    </row>
    <row r="18" spans="1:24" s="18" customFormat="1" ht="29.1" customHeight="1" x14ac:dyDescent="0.25">
      <c r="A18" s="32">
        <f t="shared" si="8"/>
        <v>15</v>
      </c>
      <c r="B18" s="87"/>
      <c r="C18" s="30"/>
      <c r="D18" s="1" t="str">
        <f>IF(B18="","",IFERROR(VLOOKUP(B18,'Matrice Parties'!B:K,3,FALSE),0))</f>
        <v/>
      </c>
      <c r="E18" s="1" t="str">
        <f>IF(B18="","",IFERROR(VLOOKUP(B18,'Matrice Parties-2'!B:K,4,FALSE),0))</f>
        <v/>
      </c>
      <c r="F18" s="1" t="str">
        <f>IF(B18="","",IFERROR(VLOOKUP(B18,'Matrice Parties-3'!B:K,5,FALSE),0))</f>
        <v/>
      </c>
      <c r="G18" s="100" t="str">
        <f>IF(B18="","",IFERROR(VLOOKUP(B18,'Matrice Parties-4'!B:K,6,FALSE),0))</f>
        <v/>
      </c>
      <c r="H18" s="101" t="str">
        <f>IF(B18="","",IFERROR(VLOOKUP(B18,'Matrice Parties'!B:K,7,FALSE),0))</f>
        <v/>
      </c>
      <c r="I18" s="1" t="str">
        <f>IF(B18="","",IFERROR(VLOOKUP(B18,'Matrice Parties-2'!B:K,8,FALSE),0))</f>
        <v/>
      </c>
      <c r="J18" s="1" t="str">
        <f>IF(B18="","",IFERROR(VLOOKUP(B18,'Matrice Parties-3'!B:K,9,FALSE),0))</f>
        <v/>
      </c>
      <c r="K18" s="1" t="str">
        <f>IF(B18="","",IFERROR(VLOOKUP(B18,'Matrice Parties-4'!B:K,10,FALSE),0))</f>
        <v/>
      </c>
      <c r="L18" s="1" t="str">
        <f t="shared" si="0"/>
        <v/>
      </c>
      <c r="M18" s="1" t="str">
        <f t="shared" si="1"/>
        <v/>
      </c>
      <c r="N18" s="1" t="str">
        <f t="shared" si="7"/>
        <v/>
      </c>
      <c r="O18" s="2" t="str">
        <f t="shared" si="2"/>
        <v/>
      </c>
      <c r="P18" s="4" t="str">
        <f t="shared" si="3"/>
        <v/>
      </c>
      <c r="Q18" s="82" t="str">
        <f t="shared" si="4"/>
        <v/>
      </c>
      <c r="R18" s="82" t="str">
        <f t="shared" si="5"/>
        <v/>
      </c>
      <c r="S18" s="15"/>
      <c r="T18" s="15"/>
    </row>
    <row r="19" spans="1:24" s="18" customFormat="1" ht="29.1" customHeight="1" x14ac:dyDescent="0.25">
      <c r="A19" s="32">
        <f t="shared" si="8"/>
        <v>16</v>
      </c>
      <c r="B19" s="87"/>
      <c r="C19" s="30"/>
      <c r="D19" s="1" t="str">
        <f>IF(B19="","",IFERROR(VLOOKUP(B19,'Matrice Parties'!B:K,3,FALSE),0))</f>
        <v/>
      </c>
      <c r="E19" s="1" t="str">
        <f>IF(B19="","",IFERROR(VLOOKUP(B19,'Matrice Parties-2'!B:K,4,FALSE),0))</f>
        <v/>
      </c>
      <c r="F19" s="1" t="str">
        <f>IF(B19="","",IFERROR(VLOOKUP(B19,'Matrice Parties-3'!B:K,5,FALSE),0))</f>
        <v/>
      </c>
      <c r="G19" s="100" t="str">
        <f>IF(B19="","",IFERROR(VLOOKUP(B19,'Matrice Parties-4'!B:K,6,FALSE),0))</f>
        <v/>
      </c>
      <c r="H19" s="101" t="str">
        <f>IF(B19="","",IFERROR(VLOOKUP(B19,'Matrice Parties'!B:K,7,FALSE),0))</f>
        <v/>
      </c>
      <c r="I19" s="1" t="str">
        <f>IF(B19="","",IFERROR(VLOOKUP(B19,'Matrice Parties-2'!B:K,8,FALSE),0))</f>
        <v/>
      </c>
      <c r="J19" s="1" t="str">
        <f>IF(B19="","",IFERROR(VLOOKUP(B19,'Matrice Parties-3'!B:K,9,FALSE),0))</f>
        <v/>
      </c>
      <c r="K19" s="1" t="str">
        <f>IF(B19="","",IFERROR(VLOOKUP(B19,'Matrice Parties-4'!B:K,10,FALSE),0))</f>
        <v/>
      </c>
      <c r="L19" s="1" t="str">
        <f t="shared" si="0"/>
        <v/>
      </c>
      <c r="M19" s="1" t="str">
        <f t="shared" si="1"/>
        <v/>
      </c>
      <c r="N19" s="1" t="str">
        <f t="shared" si="7"/>
        <v/>
      </c>
      <c r="O19" s="2" t="str">
        <f t="shared" si="2"/>
        <v/>
      </c>
      <c r="P19" s="4" t="str">
        <f t="shared" si="3"/>
        <v/>
      </c>
      <c r="Q19" s="82" t="str">
        <f t="shared" si="4"/>
        <v/>
      </c>
      <c r="R19" s="82" t="str">
        <f t="shared" si="5"/>
        <v/>
      </c>
      <c r="S19" s="15"/>
      <c r="T19" s="15"/>
    </row>
    <row r="20" spans="1:24" ht="29.1" customHeight="1" x14ac:dyDescent="0.25">
      <c r="A20" s="32">
        <f t="shared" si="8"/>
        <v>17</v>
      </c>
      <c r="B20" s="87"/>
      <c r="C20" s="27"/>
      <c r="D20" s="1" t="str">
        <f>IF(B20="","",IFERROR(VLOOKUP(B20,'Matrice Parties'!B:K,3,FALSE),0))</f>
        <v/>
      </c>
      <c r="E20" s="1" t="str">
        <f>IF(B20="","",IFERROR(VLOOKUP(B20,'Matrice Parties-2'!B:K,4,FALSE),0))</f>
        <v/>
      </c>
      <c r="F20" s="1" t="str">
        <f>IF(B20="","",IFERROR(VLOOKUP(B20,'Matrice Parties-3'!B:K,5,FALSE),0))</f>
        <v/>
      </c>
      <c r="G20" s="100" t="str">
        <f>IF(B20="","",IFERROR(VLOOKUP(B20,'Matrice Parties-4'!B:K,6,FALSE),0))</f>
        <v/>
      </c>
      <c r="H20" s="101" t="str">
        <f>IF(B20="","",IFERROR(VLOOKUP(B20,'Matrice Parties'!B:K,7,FALSE),0))</f>
        <v/>
      </c>
      <c r="I20" s="1" t="str">
        <f>IF(B20="","",IFERROR(VLOOKUP(B20,'Matrice Parties-2'!B:K,8,FALSE),0))</f>
        <v/>
      </c>
      <c r="J20" s="1" t="str">
        <f>IF(B20="","",IFERROR(VLOOKUP(B20,'Matrice Parties-3'!B:K,9,FALSE),0))</f>
        <v/>
      </c>
      <c r="K20" s="1" t="str">
        <f>IF(B20="","",IFERROR(VLOOKUP(B20,'Matrice Parties-4'!B:K,10,FALSE),0))</f>
        <v/>
      </c>
      <c r="L20" s="1" t="str">
        <f t="shared" si="0"/>
        <v/>
      </c>
      <c r="M20" s="1" t="str">
        <f t="shared" si="1"/>
        <v/>
      </c>
      <c r="N20" s="1" t="str">
        <f t="shared" si="7"/>
        <v/>
      </c>
      <c r="O20" s="2" t="str">
        <f t="shared" si="2"/>
        <v/>
      </c>
      <c r="P20" s="4" t="str">
        <f t="shared" si="3"/>
        <v/>
      </c>
      <c r="Q20" s="82" t="str">
        <f t="shared" si="4"/>
        <v/>
      </c>
      <c r="R20" s="82" t="str">
        <f t="shared" si="5"/>
        <v/>
      </c>
      <c r="U20" s="18"/>
      <c r="W20" s="18"/>
      <c r="X20" s="18"/>
    </row>
    <row r="21" spans="1:24" s="18" customFormat="1" ht="29.1" customHeight="1" x14ac:dyDescent="0.25">
      <c r="A21" s="32">
        <f t="shared" si="8"/>
        <v>18</v>
      </c>
      <c r="B21" s="88"/>
      <c r="C21" s="29"/>
      <c r="D21" s="1" t="str">
        <f>IF(B21="","",IFERROR(VLOOKUP(B21,'Matrice Parties'!B:K,3,FALSE),0))</f>
        <v/>
      </c>
      <c r="E21" s="1" t="str">
        <f>IF(B21="","",IFERROR(VLOOKUP(B21,'Matrice Parties-2'!B:K,4,FALSE),0))</f>
        <v/>
      </c>
      <c r="F21" s="1" t="str">
        <f>IF(B21="","",IFERROR(VLOOKUP(B21,'Matrice Parties-3'!B:K,5,FALSE),0))</f>
        <v/>
      </c>
      <c r="G21" s="100" t="str">
        <f>IF(B21="","",IFERROR(VLOOKUP(B21,'Matrice Parties-4'!B:K,6,FALSE),0))</f>
        <v/>
      </c>
      <c r="H21" s="101" t="str">
        <f>IF(B21="","",IFERROR(VLOOKUP(B21,'Matrice Parties'!B:K,7,FALSE),0))</f>
        <v/>
      </c>
      <c r="I21" s="1" t="str">
        <f>IF(B21="","",IFERROR(VLOOKUP(B21,'Matrice Parties-2'!B:K,8,FALSE),0))</f>
        <v/>
      </c>
      <c r="J21" s="1" t="str">
        <f>IF(B21="","",IFERROR(VLOOKUP(B21,'Matrice Parties-3'!B:K,9,FALSE),0))</f>
        <v/>
      </c>
      <c r="K21" s="1" t="str">
        <f>IF(B21="","",IFERROR(VLOOKUP(B21,'Matrice Parties-4'!B:K,10,FALSE),0))</f>
        <v/>
      </c>
      <c r="L21" s="1" t="str">
        <f t="shared" si="0"/>
        <v/>
      </c>
      <c r="M21" s="1" t="str">
        <f t="shared" si="1"/>
        <v/>
      </c>
      <c r="N21" s="1" t="str">
        <f t="shared" si="7"/>
        <v/>
      </c>
      <c r="O21" s="2" t="str">
        <f t="shared" si="2"/>
        <v/>
      </c>
      <c r="P21" s="4" t="str">
        <f t="shared" si="3"/>
        <v/>
      </c>
      <c r="Q21" s="82" t="str">
        <f t="shared" si="4"/>
        <v/>
      </c>
      <c r="R21" s="82" t="str">
        <f t="shared" si="5"/>
        <v/>
      </c>
      <c r="S21" s="15"/>
      <c r="T21" s="15"/>
    </row>
    <row r="22" spans="1:24" s="18" customFormat="1" ht="29.1" customHeight="1" x14ac:dyDescent="0.25">
      <c r="A22" s="32">
        <f t="shared" si="8"/>
        <v>19</v>
      </c>
      <c r="B22" s="88"/>
      <c r="C22" s="27"/>
      <c r="D22" s="1" t="str">
        <f>IF(B22="","",IFERROR(VLOOKUP(B22,'Matrice Parties'!B:K,3,FALSE),0))</f>
        <v/>
      </c>
      <c r="E22" s="1" t="str">
        <f>IF(B22="","",IFERROR(VLOOKUP(B22,'Matrice Parties-2'!B:K,4,FALSE),0))</f>
        <v/>
      </c>
      <c r="F22" s="1" t="str">
        <f>IF(B22="","",IFERROR(VLOOKUP(B22,'Matrice Parties-3'!B:K,5,FALSE),0))</f>
        <v/>
      </c>
      <c r="G22" s="100" t="str">
        <f>IF(B22="","",IFERROR(VLOOKUP(B22,'Matrice Parties-4'!B:K,6,FALSE),0))</f>
        <v/>
      </c>
      <c r="H22" s="101" t="str">
        <f>IF(B22="","",IFERROR(VLOOKUP(B22,'Matrice Parties'!B:K,7,FALSE),0))</f>
        <v/>
      </c>
      <c r="I22" s="1" t="str">
        <f>IF(B22="","",IFERROR(VLOOKUP(B22,'Matrice Parties-2'!B:K,8,FALSE),0))</f>
        <v/>
      </c>
      <c r="J22" s="1" t="str">
        <f>IF(B22="","",IFERROR(VLOOKUP(B22,'Matrice Parties-3'!B:K,9,FALSE),0))</f>
        <v/>
      </c>
      <c r="K22" s="1" t="str">
        <f>IF(B22="","",IFERROR(VLOOKUP(B22,'Matrice Parties-4'!B:K,10,FALSE),0))</f>
        <v/>
      </c>
      <c r="L22" s="1" t="str">
        <f t="shared" si="0"/>
        <v/>
      </c>
      <c r="M22" s="1" t="str">
        <f t="shared" si="1"/>
        <v/>
      </c>
      <c r="N22" s="1" t="str">
        <f t="shared" si="7"/>
        <v/>
      </c>
      <c r="O22" s="2" t="str">
        <f t="shared" si="2"/>
        <v/>
      </c>
      <c r="P22" s="4" t="str">
        <f t="shared" si="3"/>
        <v/>
      </c>
      <c r="Q22" s="82" t="str">
        <f t="shared" si="4"/>
        <v/>
      </c>
      <c r="R22" s="82" t="str">
        <f t="shared" si="5"/>
        <v/>
      </c>
      <c r="S22" s="15"/>
      <c r="T22" s="15"/>
      <c r="X22"/>
    </row>
    <row r="23" spans="1:24" s="18" customFormat="1" ht="29.1" customHeight="1" x14ac:dyDescent="0.25">
      <c r="A23" s="32">
        <f t="shared" si="8"/>
        <v>20</v>
      </c>
      <c r="B23" s="87"/>
      <c r="C23" s="30"/>
      <c r="D23" s="1" t="str">
        <f>IF(B23="","",IFERROR(VLOOKUP(B23,'Matrice Parties'!B:K,3,FALSE),0))</f>
        <v/>
      </c>
      <c r="E23" s="1" t="str">
        <f>IF(B23="","",IFERROR(VLOOKUP(B23,'Matrice Parties-2'!B:K,4,FALSE),0))</f>
        <v/>
      </c>
      <c r="F23" s="1" t="str">
        <f>IF(B23="","",IFERROR(VLOOKUP(B23,'Matrice Parties-3'!B:K,5,FALSE),0))</f>
        <v/>
      </c>
      <c r="G23" s="100" t="str">
        <f>IF(B23="","",IFERROR(VLOOKUP(B23,'Matrice Parties-4'!B:K,6,FALSE),0))</f>
        <v/>
      </c>
      <c r="H23" s="101" t="str">
        <f>IF(B23="","",IFERROR(VLOOKUP(B23,'Matrice Parties'!B:K,7,FALSE),0))</f>
        <v/>
      </c>
      <c r="I23" s="1" t="str">
        <f>IF(B23="","",IFERROR(VLOOKUP(B23,'Matrice Parties-2'!B:K,8,FALSE),0))</f>
        <v/>
      </c>
      <c r="J23" s="1" t="str">
        <f>IF(B23="","",IFERROR(VLOOKUP(B23,'Matrice Parties-3'!B:K,9,FALSE),0))</f>
        <v/>
      </c>
      <c r="K23" s="1" t="str">
        <f>IF(B23="","",IFERROR(VLOOKUP(B23,'Matrice Parties-4'!B:K,10,FALSE),0))</f>
        <v/>
      </c>
      <c r="L23" s="1" t="str">
        <f t="shared" si="0"/>
        <v/>
      </c>
      <c r="M23" s="1" t="str">
        <f t="shared" si="1"/>
        <v/>
      </c>
      <c r="N23" s="1" t="str">
        <f t="shared" si="7"/>
        <v/>
      </c>
      <c r="O23" s="2" t="str">
        <f t="shared" si="2"/>
        <v/>
      </c>
      <c r="P23" s="4" t="str">
        <f t="shared" si="3"/>
        <v/>
      </c>
      <c r="Q23" s="82" t="str">
        <f t="shared" si="4"/>
        <v/>
      </c>
      <c r="R23" s="82" t="str">
        <f t="shared" si="5"/>
        <v/>
      </c>
      <c r="S23" s="15"/>
      <c r="T23" s="15"/>
    </row>
    <row r="24" spans="1:24" s="18" customFormat="1" ht="29.1" customHeight="1" x14ac:dyDescent="0.25">
      <c r="A24" s="32">
        <f t="shared" si="8"/>
        <v>21</v>
      </c>
      <c r="B24" s="87"/>
      <c r="C24" s="27"/>
      <c r="D24" s="1" t="str">
        <f>IF(B24="","",IFERROR(VLOOKUP(B24,'Matrice Parties'!B:K,3,FALSE),0))</f>
        <v/>
      </c>
      <c r="E24" s="1" t="str">
        <f>IF(B24="","",IFERROR(VLOOKUP(B24,'Matrice Parties-2'!B:K,4,FALSE),0))</f>
        <v/>
      </c>
      <c r="F24" s="1" t="str">
        <f>IF(B24="","",IFERROR(VLOOKUP(B24,'Matrice Parties-3'!B:K,5,FALSE),0))</f>
        <v/>
      </c>
      <c r="G24" s="100" t="str">
        <f>IF(B24="","",IFERROR(VLOOKUP(B24,'Matrice Parties-4'!B:K,6,FALSE),0))</f>
        <v/>
      </c>
      <c r="H24" s="101" t="str">
        <f>IF(B24="","",IFERROR(VLOOKUP(B24,'Matrice Parties'!B:K,7,FALSE),0))</f>
        <v/>
      </c>
      <c r="I24" s="1" t="str">
        <f>IF(B24="","",IFERROR(VLOOKUP(B24,'Matrice Parties-2'!B:K,8,FALSE),0))</f>
        <v/>
      </c>
      <c r="J24" s="1" t="str">
        <f>IF(B24="","",IFERROR(VLOOKUP(B24,'Matrice Parties-3'!B:K,9,FALSE),0))</f>
        <v/>
      </c>
      <c r="K24" s="1" t="str">
        <f>IF(B24="","",IFERROR(VLOOKUP(B24,'Matrice Parties-4'!B:K,10,FALSE),0))</f>
        <v/>
      </c>
      <c r="L24" s="1" t="str">
        <f t="shared" si="0"/>
        <v/>
      </c>
      <c r="M24" s="1" t="str">
        <f t="shared" si="1"/>
        <v/>
      </c>
      <c r="N24" s="1" t="str">
        <f t="shared" si="7"/>
        <v/>
      </c>
      <c r="O24" s="2" t="str">
        <f t="shared" si="2"/>
        <v/>
      </c>
      <c r="P24" s="4" t="str">
        <f t="shared" si="3"/>
        <v/>
      </c>
      <c r="Q24" s="82" t="str">
        <f t="shared" si="4"/>
        <v/>
      </c>
      <c r="R24" s="82" t="str">
        <f t="shared" si="5"/>
        <v/>
      </c>
      <c r="S24" s="15"/>
      <c r="T24" s="15"/>
      <c r="X24"/>
    </row>
    <row r="25" spans="1:24" s="18" customFormat="1" ht="29.1" customHeight="1" x14ac:dyDescent="0.25">
      <c r="A25" s="32">
        <f t="shared" si="8"/>
        <v>22</v>
      </c>
      <c r="B25" s="87"/>
      <c r="C25" s="30"/>
      <c r="D25" s="1" t="str">
        <f>IF(B25="","",IFERROR(VLOOKUP(B25,'Matrice Parties'!B:K,3,FALSE),0))</f>
        <v/>
      </c>
      <c r="E25" s="1" t="str">
        <f>IF(B25="","",IFERROR(VLOOKUP(B25,'Matrice Parties-2'!B:K,4,FALSE),0))</f>
        <v/>
      </c>
      <c r="F25" s="1" t="str">
        <f>IF(B25="","",IFERROR(VLOOKUP(B25,'Matrice Parties-3'!B:K,5,FALSE),0))</f>
        <v/>
      </c>
      <c r="G25" s="100" t="str">
        <f>IF(B25="","",IFERROR(VLOOKUP(B25,'Matrice Parties-4'!B:K,6,FALSE),0))</f>
        <v/>
      </c>
      <c r="H25" s="101" t="str">
        <f>IF(B25="","",IFERROR(VLOOKUP(B25,'Matrice Parties'!B:K,7,FALSE),0))</f>
        <v/>
      </c>
      <c r="I25" s="1" t="str">
        <f>IF(B25="","",IFERROR(VLOOKUP(B25,'Matrice Parties-2'!B:K,8,FALSE),0))</f>
        <v/>
      </c>
      <c r="J25" s="1" t="str">
        <f>IF(B25="","",IFERROR(VLOOKUP(B25,'Matrice Parties-3'!B:K,9,FALSE),0))</f>
        <v/>
      </c>
      <c r="K25" s="1" t="str">
        <f>IF(B25="","",IFERROR(VLOOKUP(B25,'Matrice Parties-4'!B:K,10,FALSE),0))</f>
        <v/>
      </c>
      <c r="L25" s="1" t="str">
        <f t="shared" si="0"/>
        <v/>
      </c>
      <c r="M25" s="1" t="str">
        <f t="shared" si="1"/>
        <v/>
      </c>
      <c r="N25" s="1" t="str">
        <f t="shared" si="7"/>
        <v/>
      </c>
      <c r="O25" s="2" t="str">
        <f t="shared" si="2"/>
        <v/>
      </c>
      <c r="P25" s="4" t="str">
        <f t="shared" si="3"/>
        <v/>
      </c>
      <c r="Q25" s="82" t="str">
        <f t="shared" si="4"/>
        <v/>
      </c>
      <c r="R25" s="82" t="str">
        <f t="shared" si="5"/>
        <v/>
      </c>
      <c r="S25" s="15"/>
      <c r="T25" s="15"/>
      <c r="X25"/>
    </row>
    <row r="26" spans="1:24" s="18" customFormat="1" ht="29.1" customHeight="1" x14ac:dyDescent="0.25">
      <c r="A26" s="32">
        <f t="shared" si="8"/>
        <v>23</v>
      </c>
      <c r="B26" s="87"/>
      <c r="C26" s="27"/>
      <c r="D26" s="1" t="str">
        <f>IF(B26="","",IFERROR(VLOOKUP(B26,'Matrice Parties'!B:K,3,FALSE),0))</f>
        <v/>
      </c>
      <c r="E26" s="1" t="str">
        <f>IF(B26="","",IFERROR(VLOOKUP(B26,'Matrice Parties-2'!B:K,4,FALSE),0))</f>
        <v/>
      </c>
      <c r="F26" s="1" t="str">
        <f>IF(B26="","",IFERROR(VLOOKUP(B26,'Matrice Parties-3'!B:K,5,FALSE),0))</f>
        <v/>
      </c>
      <c r="G26" s="100" t="str">
        <f>IF(B26="","",IFERROR(VLOOKUP(B26,'Matrice Parties-4'!B:K,6,FALSE),0))</f>
        <v/>
      </c>
      <c r="H26" s="101" t="str">
        <f>IF(B26="","",IFERROR(VLOOKUP(B26,'Matrice Parties'!B:K,7,FALSE),0))</f>
        <v/>
      </c>
      <c r="I26" s="1" t="str">
        <f>IF(B26="","",IFERROR(VLOOKUP(B26,'Matrice Parties-2'!B:K,8,FALSE),0))</f>
        <v/>
      </c>
      <c r="J26" s="1" t="str">
        <f>IF(B26="","",IFERROR(VLOOKUP(B26,'Matrice Parties-3'!B:K,9,FALSE),0))</f>
        <v/>
      </c>
      <c r="K26" s="1" t="str">
        <f>IF(B26="","",IFERROR(VLOOKUP(B26,'Matrice Parties-4'!B:K,10,FALSE),0))</f>
        <v/>
      </c>
      <c r="L26" s="1" t="str">
        <f t="shared" si="0"/>
        <v/>
      </c>
      <c r="M26" s="1" t="str">
        <f t="shared" si="1"/>
        <v/>
      </c>
      <c r="N26" s="1" t="str">
        <f t="shared" si="7"/>
        <v/>
      </c>
      <c r="O26" s="2" t="str">
        <f t="shared" si="2"/>
        <v/>
      </c>
      <c r="P26" s="4" t="str">
        <f t="shared" si="3"/>
        <v/>
      </c>
      <c r="Q26" s="82" t="str">
        <f t="shared" si="4"/>
        <v/>
      </c>
      <c r="R26" s="82" t="str">
        <f t="shared" si="5"/>
        <v/>
      </c>
      <c r="S26" s="15"/>
      <c r="T26" s="15"/>
      <c r="X26"/>
    </row>
    <row r="27" spans="1:24" ht="29.1" customHeight="1" x14ac:dyDescent="0.25">
      <c r="A27" s="32">
        <f t="shared" si="8"/>
        <v>24</v>
      </c>
      <c r="B27" s="87"/>
      <c r="C27" s="29"/>
      <c r="D27" s="1" t="str">
        <f>IF(B27="","",IFERROR(VLOOKUP(B27,'Matrice Parties'!B:K,3,FALSE),0))</f>
        <v/>
      </c>
      <c r="E27" s="1" t="str">
        <f>IF(B27="","",IFERROR(VLOOKUP(B27,'Matrice Parties-2'!B:K,4,FALSE),0))</f>
        <v/>
      </c>
      <c r="F27" s="1" t="str">
        <f>IF(B27="","",IFERROR(VLOOKUP(B27,'Matrice Parties-3'!B:K,5,FALSE),0))</f>
        <v/>
      </c>
      <c r="G27" s="100" t="str">
        <f>IF(B27="","",IFERROR(VLOOKUP(B27,'Matrice Parties-4'!B:K,6,FALSE),0))</f>
        <v/>
      </c>
      <c r="H27" s="101" t="str">
        <f>IF(B27="","",IFERROR(VLOOKUP(B27,'Matrice Parties'!B:K,7,FALSE),0))</f>
        <v/>
      </c>
      <c r="I27" s="1" t="str">
        <f>IF(B27="","",IFERROR(VLOOKUP(B27,'Matrice Parties-2'!B:K,8,FALSE),0))</f>
        <v/>
      </c>
      <c r="J27" s="1" t="str">
        <f>IF(B27="","",IFERROR(VLOOKUP(B27,'Matrice Parties-3'!B:K,9,FALSE),0))</f>
        <v/>
      </c>
      <c r="K27" s="1" t="str">
        <f>IF(B27="","",IFERROR(VLOOKUP(B27,'Matrice Parties-4'!B:K,10,FALSE),0))</f>
        <v/>
      </c>
      <c r="L27" s="1" t="str">
        <f t="shared" si="0"/>
        <v/>
      </c>
      <c r="M27" s="1" t="str">
        <f t="shared" si="1"/>
        <v/>
      </c>
      <c r="N27" s="1" t="str">
        <f t="shared" si="7"/>
        <v/>
      </c>
      <c r="O27" s="2" t="str">
        <f t="shared" si="2"/>
        <v/>
      </c>
      <c r="P27" s="4" t="str">
        <f t="shared" si="3"/>
        <v/>
      </c>
      <c r="Q27" s="82" t="str">
        <f t="shared" si="4"/>
        <v/>
      </c>
      <c r="R27" s="82" t="str">
        <f t="shared" si="5"/>
        <v/>
      </c>
      <c r="U27" s="18"/>
      <c r="W27" s="18"/>
    </row>
    <row r="28" spans="1:24" s="18" customFormat="1" ht="29.1" customHeight="1" x14ac:dyDescent="0.25">
      <c r="A28" s="32">
        <f t="shared" si="8"/>
        <v>25</v>
      </c>
      <c r="B28" s="87"/>
      <c r="C28" s="27"/>
      <c r="D28" s="1" t="str">
        <f>IF(B28="","",IFERROR(VLOOKUP(B28,'Matrice Parties'!B:K,3,FALSE),0))</f>
        <v/>
      </c>
      <c r="E28" s="1" t="str">
        <f>IF(B28="","",IFERROR(VLOOKUP(B28,'Matrice Parties-2'!B:K,4,FALSE),0))</f>
        <v/>
      </c>
      <c r="F28" s="1" t="str">
        <f>IF(B28="","",IFERROR(VLOOKUP(B28,'Matrice Parties-3'!B:K,5,FALSE),0))</f>
        <v/>
      </c>
      <c r="G28" s="100" t="str">
        <f>IF(B28="","",IFERROR(VLOOKUP(B28,'Matrice Parties-4'!B:K,6,FALSE),0))</f>
        <v/>
      </c>
      <c r="H28" s="101" t="str">
        <f>IF(B28="","",IFERROR(VLOOKUP(B28,'Matrice Parties'!B:K,7,FALSE),0))</f>
        <v/>
      </c>
      <c r="I28" s="1" t="str">
        <f>IF(B28="","",IFERROR(VLOOKUP(B28,'Matrice Parties-2'!B:K,8,FALSE),0))</f>
        <v/>
      </c>
      <c r="J28" s="1" t="str">
        <f>IF(B28="","",IFERROR(VLOOKUP(B28,'Matrice Parties-3'!B:K,9,FALSE),0))</f>
        <v/>
      </c>
      <c r="K28" s="1" t="str">
        <f>IF(B28="","",IFERROR(VLOOKUP(B28,'Matrice Parties-4'!B:K,10,FALSE),0))</f>
        <v/>
      </c>
      <c r="L28" s="1" t="str">
        <f t="shared" si="0"/>
        <v/>
      </c>
      <c r="M28" s="1" t="str">
        <f t="shared" si="1"/>
        <v/>
      </c>
      <c r="N28" s="1" t="str">
        <f t="shared" si="7"/>
        <v/>
      </c>
      <c r="O28" s="2" t="str">
        <f t="shared" si="2"/>
        <v/>
      </c>
      <c r="P28" s="4" t="str">
        <f t="shared" si="3"/>
        <v/>
      </c>
      <c r="Q28" s="82" t="str">
        <f t="shared" si="4"/>
        <v/>
      </c>
      <c r="R28" s="82" t="str">
        <f t="shared" si="5"/>
        <v/>
      </c>
      <c r="S28" s="15"/>
      <c r="T28" s="15"/>
      <c r="X28"/>
    </row>
    <row r="29" spans="1:24" ht="29.1" customHeight="1" x14ac:dyDescent="0.25">
      <c r="A29" s="32">
        <f t="shared" si="8"/>
        <v>26</v>
      </c>
      <c r="B29" s="87"/>
      <c r="C29" s="30"/>
      <c r="D29" s="1" t="str">
        <f>IF(B29="","",IFERROR(VLOOKUP(B29,'Matrice Parties'!B:K,3,FALSE),0))</f>
        <v/>
      </c>
      <c r="E29" s="1" t="str">
        <f>IF(B29="","",IFERROR(VLOOKUP(B29,'Matrice Parties-2'!B:K,4,FALSE),0))</f>
        <v/>
      </c>
      <c r="F29" s="1" t="str">
        <f>IF(B29="","",IFERROR(VLOOKUP(B29,'Matrice Parties-3'!B:K,5,FALSE),0))</f>
        <v/>
      </c>
      <c r="G29" s="100" t="str">
        <f>IF(B29="","",IFERROR(VLOOKUP(B29,'Matrice Parties-4'!B:K,6,FALSE),0))</f>
        <v/>
      </c>
      <c r="H29" s="101" t="str">
        <f>IF(B29="","",IFERROR(VLOOKUP(B29,'Matrice Parties'!B:K,7,FALSE),0))</f>
        <v/>
      </c>
      <c r="I29" s="1" t="str">
        <f>IF(B29="","",IFERROR(VLOOKUP(B29,'Matrice Parties-2'!B:K,8,FALSE),0))</f>
        <v/>
      </c>
      <c r="J29" s="1" t="str">
        <f>IF(B29="","",IFERROR(VLOOKUP(B29,'Matrice Parties-3'!B:K,9,FALSE),0))</f>
        <v/>
      </c>
      <c r="K29" s="1" t="str">
        <f>IF(B29="","",IFERROR(VLOOKUP(B29,'Matrice Parties-4'!B:K,10,FALSE),0))</f>
        <v/>
      </c>
      <c r="L29" s="1" t="str">
        <f t="shared" si="0"/>
        <v/>
      </c>
      <c r="M29" s="1" t="str">
        <f t="shared" si="1"/>
        <v/>
      </c>
      <c r="N29" s="1" t="str">
        <f t="shared" si="7"/>
        <v/>
      </c>
      <c r="O29" s="2" t="str">
        <f t="shared" si="2"/>
        <v/>
      </c>
      <c r="P29" s="4" t="str">
        <f t="shared" si="3"/>
        <v/>
      </c>
      <c r="Q29" s="82" t="str">
        <f t="shared" si="4"/>
        <v/>
      </c>
      <c r="R29" s="82" t="str">
        <f t="shared" si="5"/>
        <v/>
      </c>
      <c r="U29" s="18"/>
      <c r="W29" s="18"/>
    </row>
    <row r="30" spans="1:24" s="19" customFormat="1" ht="29.1" customHeight="1" x14ac:dyDescent="0.25">
      <c r="A30" s="32">
        <f t="shared" si="8"/>
        <v>27</v>
      </c>
      <c r="B30" s="87"/>
      <c r="C30" s="27"/>
      <c r="D30" s="1" t="str">
        <f>IF(B30="","",IFERROR(VLOOKUP(B30,'Matrice Parties'!B:K,3,FALSE),0))</f>
        <v/>
      </c>
      <c r="E30" s="1" t="str">
        <f>IF(B30="","",IFERROR(VLOOKUP(B30,'Matrice Parties-2'!B:K,4,FALSE),0))</f>
        <v/>
      </c>
      <c r="F30" s="1" t="str">
        <f>IF(B30="","",IFERROR(VLOOKUP(B30,'Matrice Parties-3'!B:K,5,FALSE),0))</f>
        <v/>
      </c>
      <c r="G30" s="100" t="str">
        <f>IF(B30="","",IFERROR(VLOOKUP(B30,'Matrice Parties-4'!B:K,6,FALSE),0))</f>
        <v/>
      </c>
      <c r="H30" s="101" t="str">
        <f>IF(B30="","",IFERROR(VLOOKUP(B30,'Matrice Parties'!B:K,7,FALSE),0))</f>
        <v/>
      </c>
      <c r="I30" s="1" t="str">
        <f>IF(B30="","",IFERROR(VLOOKUP(B30,'Matrice Parties-2'!B:K,8,FALSE),0))</f>
        <v/>
      </c>
      <c r="J30" s="1" t="str">
        <f>IF(B30="","",IFERROR(VLOOKUP(B30,'Matrice Parties-3'!B:K,9,FALSE),0))</f>
        <v/>
      </c>
      <c r="K30" s="1" t="str">
        <f>IF(B30="","",IFERROR(VLOOKUP(B30,'Matrice Parties-4'!B:K,10,FALSE),0))</f>
        <v/>
      </c>
      <c r="L30" s="1" t="str">
        <f t="shared" si="0"/>
        <v/>
      </c>
      <c r="M30" s="1" t="str">
        <f t="shared" si="1"/>
        <v/>
      </c>
      <c r="N30" s="1" t="str">
        <f t="shared" si="7"/>
        <v/>
      </c>
      <c r="O30" s="2" t="str">
        <f t="shared" si="2"/>
        <v/>
      </c>
      <c r="P30" s="4" t="str">
        <f t="shared" si="3"/>
        <v/>
      </c>
      <c r="Q30" s="82" t="str">
        <f t="shared" si="4"/>
        <v/>
      </c>
      <c r="R30" s="82" t="str">
        <f t="shared" si="5"/>
        <v/>
      </c>
      <c r="S30" s="15"/>
      <c r="T30" s="15"/>
      <c r="U30" s="18"/>
      <c r="W30" s="18"/>
      <c r="X30"/>
    </row>
    <row r="31" spans="1:24" s="18" customFormat="1" ht="29.1" customHeight="1" x14ac:dyDescent="0.25">
      <c r="A31" s="32">
        <f t="shared" si="8"/>
        <v>28</v>
      </c>
      <c r="B31" s="87"/>
      <c r="C31" s="27"/>
      <c r="D31" s="1" t="str">
        <f>IF(B31="","",IFERROR(VLOOKUP(B31,'Matrice Parties'!B:K,3,FALSE),0))</f>
        <v/>
      </c>
      <c r="E31" s="1" t="str">
        <f>IF(B31="","",IFERROR(VLOOKUP(B31,'Matrice Parties-2'!B:K,4,FALSE),0))</f>
        <v/>
      </c>
      <c r="F31" s="1" t="str">
        <f>IF(B31="","",IFERROR(VLOOKUP(B31,'Matrice Parties-3'!B:K,5,FALSE),0))</f>
        <v/>
      </c>
      <c r="G31" s="100" t="str">
        <f>IF(B31="","",IFERROR(VLOOKUP(B31,'Matrice Parties-4'!B:K,6,FALSE),0))</f>
        <v/>
      </c>
      <c r="H31" s="101" t="str">
        <f>IF(B31="","",IFERROR(VLOOKUP(B31,'Matrice Parties'!B:K,7,FALSE),0))</f>
        <v/>
      </c>
      <c r="I31" s="1" t="str">
        <f>IF(B31="","",IFERROR(VLOOKUP(B31,'Matrice Parties-2'!B:K,8,FALSE),0))</f>
        <v/>
      </c>
      <c r="J31" s="1" t="str">
        <f>IF(B31="","",IFERROR(VLOOKUP(B31,'Matrice Parties-3'!B:K,9,FALSE),0))</f>
        <v/>
      </c>
      <c r="K31" s="1" t="str">
        <f>IF(B31="","",IFERROR(VLOOKUP(B31,'Matrice Parties-4'!B:K,10,FALSE),0))</f>
        <v/>
      </c>
      <c r="L31" s="1" t="str">
        <f t="shared" si="0"/>
        <v/>
      </c>
      <c r="M31" s="1" t="str">
        <f t="shared" si="1"/>
        <v/>
      </c>
      <c r="N31" s="1" t="str">
        <f t="shared" si="7"/>
        <v/>
      </c>
      <c r="O31" s="2" t="str">
        <f t="shared" si="2"/>
        <v/>
      </c>
      <c r="P31" s="4" t="str">
        <f t="shared" si="3"/>
        <v/>
      </c>
      <c r="Q31" s="82" t="str">
        <f t="shared" si="4"/>
        <v/>
      </c>
      <c r="R31" s="82" t="str">
        <f t="shared" si="5"/>
        <v/>
      </c>
      <c r="S31" s="15"/>
      <c r="T31" s="15"/>
      <c r="X31"/>
    </row>
    <row r="32" spans="1:24" s="18" customFormat="1" ht="29.1" customHeight="1" x14ac:dyDescent="0.25">
      <c r="A32" s="32">
        <f t="shared" si="8"/>
        <v>29</v>
      </c>
      <c r="B32" s="87"/>
      <c r="C32" s="27"/>
      <c r="D32" s="1" t="str">
        <f>IF(B32="","",IFERROR(VLOOKUP(B32,'Matrice Parties'!B:K,3,FALSE),0))</f>
        <v/>
      </c>
      <c r="E32" s="1" t="str">
        <f>IF(B32="","",IFERROR(VLOOKUP(B32,'Matrice Parties-2'!B:K,4,FALSE),0))</f>
        <v/>
      </c>
      <c r="F32" s="1" t="str">
        <f>IF(B32="","",IFERROR(VLOOKUP(B32,'Matrice Parties-3'!B:K,5,FALSE),0))</f>
        <v/>
      </c>
      <c r="G32" s="100" t="str">
        <f>IF(B32="","",IFERROR(VLOOKUP(B32,'Matrice Parties-4'!B:K,6,FALSE),0))</f>
        <v/>
      </c>
      <c r="H32" s="101" t="str">
        <f>IF(B32="","",IFERROR(VLOOKUP(B32,'Matrice Parties'!B:K,7,FALSE),0))</f>
        <v/>
      </c>
      <c r="I32" s="1" t="str">
        <f>IF(B32="","",IFERROR(VLOOKUP(B32,'Matrice Parties-2'!B:K,8,FALSE),0))</f>
        <v/>
      </c>
      <c r="J32" s="1" t="str">
        <f>IF(B32="","",IFERROR(VLOOKUP(B32,'Matrice Parties-3'!B:K,9,FALSE),0))</f>
        <v/>
      </c>
      <c r="K32" s="1" t="str">
        <f>IF(B32="","",IFERROR(VLOOKUP(B32,'Matrice Parties-4'!B:K,10,FALSE),0))</f>
        <v/>
      </c>
      <c r="L32" s="1" t="str">
        <f t="shared" si="0"/>
        <v/>
      </c>
      <c r="M32" s="1" t="str">
        <f t="shared" si="1"/>
        <v/>
      </c>
      <c r="N32" s="1" t="str">
        <f t="shared" si="7"/>
        <v/>
      </c>
      <c r="O32" s="2" t="str">
        <f t="shared" si="2"/>
        <v/>
      </c>
      <c r="P32" s="4" t="str">
        <f t="shared" si="3"/>
        <v/>
      </c>
      <c r="Q32" s="82" t="str">
        <f t="shared" si="4"/>
        <v/>
      </c>
      <c r="R32" s="82" t="str">
        <f t="shared" si="5"/>
        <v/>
      </c>
      <c r="S32" s="15"/>
      <c r="T32" s="15"/>
    </row>
    <row r="33" spans="1:24" s="18" customFormat="1" ht="29.1" customHeight="1" x14ac:dyDescent="0.25">
      <c r="A33" s="32">
        <f t="shared" si="8"/>
        <v>30</v>
      </c>
      <c r="B33" s="88"/>
      <c r="C33" s="27"/>
      <c r="D33" s="1" t="str">
        <f>IF(B33="","",IFERROR(VLOOKUP(B33,'Matrice Parties'!B:K,3,FALSE),0))</f>
        <v/>
      </c>
      <c r="E33" s="1" t="str">
        <f>IF(B33="","",IFERROR(VLOOKUP(B33,'Matrice Parties-2'!B:K,4,FALSE),0))</f>
        <v/>
      </c>
      <c r="F33" s="1" t="str">
        <f>IF(B33="","",IFERROR(VLOOKUP(B33,'Matrice Parties-3'!B:K,5,FALSE),0))</f>
        <v/>
      </c>
      <c r="G33" s="100" t="str">
        <f>IF(B33="","",IFERROR(VLOOKUP(B33,'Matrice Parties-4'!B:K,6,FALSE),0))</f>
        <v/>
      </c>
      <c r="H33" s="101" t="str">
        <f>IF(B33="","",IFERROR(VLOOKUP(B33,'Matrice Parties'!B:K,7,FALSE),0))</f>
        <v/>
      </c>
      <c r="I33" s="1" t="str">
        <f>IF(B33="","",IFERROR(VLOOKUP(B33,'Matrice Parties-2'!B:K,8,FALSE),0))</f>
        <v/>
      </c>
      <c r="J33" s="1" t="str">
        <f>IF(B33="","",IFERROR(VLOOKUP(B33,'Matrice Parties-3'!B:K,9,FALSE),0))</f>
        <v/>
      </c>
      <c r="K33" s="1" t="str">
        <f>IF(B33="","",IFERROR(VLOOKUP(B33,'Matrice Parties-4'!B:K,10,FALSE),0))</f>
        <v/>
      </c>
      <c r="L33" s="1" t="str">
        <f t="shared" si="0"/>
        <v/>
      </c>
      <c r="M33" s="1" t="str">
        <f t="shared" si="1"/>
        <v/>
      </c>
      <c r="N33" s="1" t="str">
        <f t="shared" si="7"/>
        <v/>
      </c>
      <c r="O33" s="2" t="str">
        <f t="shared" si="2"/>
        <v/>
      </c>
      <c r="P33" s="4" t="str">
        <f t="shared" si="3"/>
        <v/>
      </c>
      <c r="Q33" s="82" t="str">
        <f t="shared" si="4"/>
        <v/>
      </c>
      <c r="R33" s="82" t="str">
        <f t="shared" si="5"/>
        <v/>
      </c>
      <c r="S33" s="15"/>
      <c r="T33" s="15"/>
      <c r="X33"/>
    </row>
    <row r="34" spans="1:24" s="18" customFormat="1" ht="29.1" customHeight="1" x14ac:dyDescent="0.25">
      <c r="A34" s="32">
        <f t="shared" si="8"/>
        <v>31</v>
      </c>
      <c r="B34" s="87"/>
      <c r="C34" s="27"/>
      <c r="D34" s="1" t="str">
        <f>IF(B34="","",IFERROR(VLOOKUP(B34,'Matrice Parties'!B:K,3,FALSE),0))</f>
        <v/>
      </c>
      <c r="E34" s="1" t="str">
        <f>IF(B34="","",IFERROR(VLOOKUP(B34,'Matrice Parties-2'!B:K,4,FALSE),0))</f>
        <v/>
      </c>
      <c r="F34" s="1" t="str">
        <f>IF(B34="","",IFERROR(VLOOKUP(B34,'Matrice Parties-3'!B:K,5,FALSE),0))</f>
        <v/>
      </c>
      <c r="G34" s="100" t="str">
        <f>IF(B34="","",IFERROR(VLOOKUP(B34,'Matrice Parties-4'!B:K,6,FALSE),0))</f>
        <v/>
      </c>
      <c r="H34" s="101" t="str">
        <f>IF(B34="","",IFERROR(VLOOKUP(B34,'Matrice Parties'!B:K,7,FALSE),0))</f>
        <v/>
      </c>
      <c r="I34" s="1" t="str">
        <f>IF(B34="","",IFERROR(VLOOKUP(B34,'Matrice Parties-2'!B:K,8,FALSE),0))</f>
        <v/>
      </c>
      <c r="J34" s="1" t="str">
        <f>IF(B34="","",IFERROR(VLOOKUP(B34,'Matrice Parties-3'!B:K,9,FALSE),0))</f>
        <v/>
      </c>
      <c r="K34" s="1" t="str">
        <f>IF(B34="","",IFERROR(VLOOKUP(B34,'Matrice Parties-4'!B:K,10,FALSE),0))</f>
        <v/>
      </c>
      <c r="L34" s="1" t="str">
        <f t="shared" si="0"/>
        <v/>
      </c>
      <c r="M34" s="1" t="str">
        <f t="shared" si="1"/>
        <v/>
      </c>
      <c r="N34" s="1" t="str">
        <f t="shared" si="7"/>
        <v/>
      </c>
      <c r="O34" s="2" t="str">
        <f t="shared" si="2"/>
        <v/>
      </c>
      <c r="P34" s="4" t="str">
        <f t="shared" si="3"/>
        <v/>
      </c>
      <c r="Q34" s="82" t="str">
        <f t="shared" si="4"/>
        <v/>
      </c>
      <c r="R34" s="82" t="str">
        <f t="shared" si="5"/>
        <v/>
      </c>
      <c r="S34" s="15"/>
      <c r="T34" s="15"/>
    </row>
    <row r="35" spans="1:24" ht="29.1" customHeight="1" x14ac:dyDescent="0.25">
      <c r="A35" s="32">
        <f t="shared" si="8"/>
        <v>32</v>
      </c>
      <c r="B35" s="87"/>
      <c r="C35" s="27"/>
      <c r="D35" s="1" t="str">
        <f>IF(B35="","",IFERROR(VLOOKUP(B35,'Matrice Parties'!B:K,3,FALSE),0))</f>
        <v/>
      </c>
      <c r="E35" s="1" t="str">
        <f>IF(B35="","",IFERROR(VLOOKUP(B35,'Matrice Parties-2'!B:K,4,FALSE),0))</f>
        <v/>
      </c>
      <c r="F35" s="1" t="str">
        <f>IF(B35="","",IFERROR(VLOOKUP(B35,'Matrice Parties-3'!B:K,5,FALSE),0))</f>
        <v/>
      </c>
      <c r="G35" s="100" t="str">
        <f>IF(B35="","",IFERROR(VLOOKUP(B35,'Matrice Parties-4'!B:K,6,FALSE),0))</f>
        <v/>
      </c>
      <c r="H35" s="101" t="str">
        <f>IF(B35="","",IFERROR(VLOOKUP(B35,'Matrice Parties'!B:K,7,FALSE),0))</f>
        <v/>
      </c>
      <c r="I35" s="1" t="str">
        <f>IF(B35="","",IFERROR(VLOOKUP(B35,'Matrice Parties-2'!B:K,8,FALSE),0))</f>
        <v/>
      </c>
      <c r="J35" s="1" t="str">
        <f>IF(B35="","",IFERROR(VLOOKUP(B35,'Matrice Parties-3'!B:K,9,FALSE),0))</f>
        <v/>
      </c>
      <c r="K35" s="1" t="str">
        <f>IF(B35="","",IFERROR(VLOOKUP(B35,'Matrice Parties-4'!B:K,10,FALSE),0))</f>
        <v/>
      </c>
      <c r="L35" s="1" t="str">
        <f t="shared" si="0"/>
        <v/>
      </c>
      <c r="M35" s="1" t="str">
        <f t="shared" si="1"/>
        <v/>
      </c>
      <c r="N35" s="1" t="str">
        <f t="shared" si="7"/>
        <v/>
      </c>
      <c r="O35" s="2" t="str">
        <f t="shared" si="2"/>
        <v/>
      </c>
      <c r="P35" s="4" t="str">
        <f t="shared" si="3"/>
        <v/>
      </c>
      <c r="Q35" s="82" t="str">
        <f t="shared" si="4"/>
        <v/>
      </c>
      <c r="R35" s="82" t="str">
        <f t="shared" si="5"/>
        <v/>
      </c>
      <c r="U35" s="18"/>
      <c r="X35" s="18"/>
    </row>
    <row r="36" spans="1:24" s="18" customFormat="1" ht="29.1" customHeight="1" x14ac:dyDescent="0.25">
      <c r="A36" s="32">
        <f t="shared" si="8"/>
        <v>33</v>
      </c>
      <c r="B36" s="87"/>
      <c r="C36" s="27"/>
      <c r="D36" s="1" t="str">
        <f>IF(B36="","",IFERROR(VLOOKUP(B36,'Matrice Parties'!B:K,3,FALSE),0))</f>
        <v/>
      </c>
      <c r="E36" s="1" t="str">
        <f>IF(B36="","",IFERROR(VLOOKUP(B36,'Matrice Parties-2'!B:K,4,FALSE),0))</f>
        <v/>
      </c>
      <c r="F36" s="1" t="str">
        <f>IF(B36="","",IFERROR(VLOOKUP(B36,'Matrice Parties-3'!B:K,5,FALSE),0))</f>
        <v/>
      </c>
      <c r="G36" s="100" t="str">
        <f>IF(B36="","",IFERROR(VLOOKUP(B36,'Matrice Parties-4'!B:K,6,FALSE),0))</f>
        <v/>
      </c>
      <c r="H36" s="101" t="str">
        <f>IF(B36="","",IFERROR(VLOOKUP(B36,'Matrice Parties'!B:K,7,FALSE),0))</f>
        <v/>
      </c>
      <c r="I36" s="1" t="str">
        <f>IF(B36="","",IFERROR(VLOOKUP(B36,'Matrice Parties-2'!B:K,8,FALSE),0))</f>
        <v/>
      </c>
      <c r="J36" s="1" t="str">
        <f>IF(B36="","",IFERROR(VLOOKUP(B36,'Matrice Parties-3'!B:K,9,FALSE),0))</f>
        <v/>
      </c>
      <c r="K36" s="1" t="str">
        <f>IF(B36="","",IFERROR(VLOOKUP(B36,'Matrice Parties-4'!B:K,10,FALSE),0))</f>
        <v/>
      </c>
      <c r="L36" s="1" t="str">
        <f t="shared" si="0"/>
        <v/>
      </c>
      <c r="M36" s="1" t="str">
        <f t="shared" si="1"/>
        <v/>
      </c>
      <c r="N36" s="1" t="str">
        <f t="shared" si="7"/>
        <v/>
      </c>
      <c r="O36" s="2" t="str">
        <f t="shared" si="2"/>
        <v/>
      </c>
      <c r="P36" s="4" t="str">
        <f t="shared" si="3"/>
        <v/>
      </c>
      <c r="Q36" s="82" t="str">
        <f t="shared" si="4"/>
        <v/>
      </c>
      <c r="R36" s="82" t="str">
        <f t="shared" si="5"/>
        <v/>
      </c>
      <c r="S36" s="15"/>
      <c r="T36" s="15"/>
    </row>
    <row r="37" spans="1:24" s="19" customFormat="1" ht="29.1" customHeight="1" x14ac:dyDescent="0.25">
      <c r="A37" s="32">
        <f t="shared" si="8"/>
        <v>34</v>
      </c>
      <c r="B37" s="87"/>
      <c r="C37" s="29"/>
      <c r="D37" s="1" t="str">
        <f>IF(B37="","",IFERROR(VLOOKUP(B37,'Matrice Parties'!B:K,3,FALSE),0))</f>
        <v/>
      </c>
      <c r="E37" s="1" t="str">
        <f>IF(B37="","",IFERROR(VLOOKUP(B37,'Matrice Parties-2'!B:K,4,FALSE),0))</f>
        <v/>
      </c>
      <c r="F37" s="1" t="str">
        <f>IF(B37="","",IFERROR(VLOOKUP(B37,'Matrice Parties-3'!B:K,5,FALSE),0))</f>
        <v/>
      </c>
      <c r="G37" s="100" t="str">
        <f>IF(B37="","",IFERROR(VLOOKUP(B37,'Matrice Parties-4'!B:K,6,FALSE),0))</f>
        <v/>
      </c>
      <c r="H37" s="101" t="str">
        <f>IF(B37="","",IFERROR(VLOOKUP(B37,'Matrice Parties'!B:K,7,FALSE),0))</f>
        <v/>
      </c>
      <c r="I37" s="1" t="str">
        <f>IF(B37="","",IFERROR(VLOOKUP(B37,'Matrice Parties-2'!B:K,8,FALSE),0))</f>
        <v/>
      </c>
      <c r="J37" s="1" t="str">
        <f>IF(B37="","",IFERROR(VLOOKUP(B37,'Matrice Parties-3'!B:K,9,FALSE),0))</f>
        <v/>
      </c>
      <c r="K37" s="1" t="str">
        <f>IF(B37="","",IFERROR(VLOOKUP(B37,'Matrice Parties-4'!B:K,10,FALSE),0))</f>
        <v/>
      </c>
      <c r="L37" s="1" t="str">
        <f t="shared" si="0"/>
        <v/>
      </c>
      <c r="M37" s="1" t="str">
        <f t="shared" si="1"/>
        <v/>
      </c>
      <c r="N37" s="1" t="str">
        <f t="shared" si="7"/>
        <v/>
      </c>
      <c r="O37" s="2" t="str">
        <f t="shared" si="2"/>
        <v/>
      </c>
      <c r="P37" s="4" t="str">
        <f t="shared" si="3"/>
        <v/>
      </c>
      <c r="Q37" s="82" t="str">
        <f t="shared" si="4"/>
        <v/>
      </c>
      <c r="R37" s="82" t="str">
        <f t="shared" si="5"/>
        <v/>
      </c>
      <c r="S37" s="15"/>
      <c r="T37" s="15"/>
      <c r="U37" s="18"/>
      <c r="X37"/>
    </row>
    <row r="38" spans="1:24" s="18" customFormat="1" ht="29.1" customHeight="1" x14ac:dyDescent="0.25">
      <c r="A38" s="32">
        <f t="shared" si="8"/>
        <v>35</v>
      </c>
      <c r="B38" s="87"/>
      <c r="C38" s="30"/>
      <c r="D38" s="1" t="str">
        <f>IF(B38="","",IFERROR(VLOOKUP(B38,'Matrice Parties'!B:K,3,FALSE),0))</f>
        <v/>
      </c>
      <c r="E38" s="1" t="str">
        <f>IF(B38="","",IFERROR(VLOOKUP(B38,'Matrice Parties-2'!B:K,4,FALSE),0))</f>
        <v/>
      </c>
      <c r="F38" s="1" t="str">
        <f>IF(B38="","",IFERROR(VLOOKUP(B38,'Matrice Parties-3'!B:K,5,FALSE),0))</f>
        <v/>
      </c>
      <c r="G38" s="100" t="str">
        <f>IF(B38="","",IFERROR(VLOOKUP(B38,'Matrice Parties-4'!B:K,6,FALSE),0))</f>
        <v/>
      </c>
      <c r="H38" s="101" t="str">
        <f>IF(B38="","",IFERROR(VLOOKUP(B38,'Matrice Parties'!B:K,7,FALSE),0))</f>
        <v/>
      </c>
      <c r="I38" s="1" t="str">
        <f>IF(B38="","",IFERROR(VLOOKUP(B38,'Matrice Parties-2'!B:K,8,FALSE),0))</f>
        <v/>
      </c>
      <c r="J38" s="1" t="str">
        <f>IF(B38="","",IFERROR(VLOOKUP(B38,'Matrice Parties-3'!B:K,9,FALSE),0))</f>
        <v/>
      </c>
      <c r="K38" s="1" t="str">
        <f>IF(B38="","",IFERROR(VLOOKUP(B38,'Matrice Parties-4'!B:K,10,FALSE),0))</f>
        <v/>
      </c>
      <c r="L38" s="1" t="str">
        <f t="shared" si="0"/>
        <v/>
      </c>
      <c r="M38" s="1" t="str">
        <f t="shared" si="1"/>
        <v/>
      </c>
      <c r="N38" s="1" t="str">
        <f t="shared" si="7"/>
        <v/>
      </c>
      <c r="O38" s="2" t="str">
        <f t="shared" si="2"/>
        <v/>
      </c>
      <c r="P38" s="4" t="str">
        <f t="shared" si="3"/>
        <v/>
      </c>
      <c r="Q38" s="82" t="str">
        <f t="shared" si="4"/>
        <v/>
      </c>
      <c r="R38" s="82" t="str">
        <f t="shared" si="5"/>
        <v/>
      </c>
      <c r="S38" s="15"/>
      <c r="T38" s="15"/>
    </row>
    <row r="39" spans="1:24" s="18" customFormat="1" ht="29.1" customHeight="1" x14ac:dyDescent="0.25">
      <c r="A39" s="32">
        <f t="shared" si="8"/>
        <v>36</v>
      </c>
      <c r="B39" s="87"/>
      <c r="C39" s="29"/>
      <c r="D39" s="1" t="str">
        <f>IF(B39="","",IFERROR(VLOOKUP(B39,'Matrice Parties'!B:K,3,FALSE),0))</f>
        <v/>
      </c>
      <c r="E39" s="1" t="str">
        <f>IF(B39="","",IFERROR(VLOOKUP(B39,'Matrice Parties-2'!B:K,4,FALSE),0))</f>
        <v/>
      </c>
      <c r="F39" s="1" t="str">
        <f>IF(B39="","",IFERROR(VLOOKUP(B39,'Matrice Parties-3'!B:K,5,FALSE),0))</f>
        <v/>
      </c>
      <c r="G39" s="100" t="str">
        <f>IF(B39="","",IFERROR(VLOOKUP(B39,'Matrice Parties-4'!B:K,6,FALSE),0))</f>
        <v/>
      </c>
      <c r="H39" s="101" t="str">
        <f>IF(B39="","",IFERROR(VLOOKUP(B39,'Matrice Parties'!B:K,7,FALSE),0))</f>
        <v/>
      </c>
      <c r="I39" s="1" t="str">
        <f>IF(B39="","",IFERROR(VLOOKUP(B39,'Matrice Parties-2'!B:K,8,FALSE),0))</f>
        <v/>
      </c>
      <c r="J39" s="1" t="str">
        <f>IF(B39="","",IFERROR(VLOOKUP(B39,'Matrice Parties-3'!B:K,9,FALSE),0))</f>
        <v/>
      </c>
      <c r="K39" s="1" t="str">
        <f>IF(B39="","",IFERROR(VLOOKUP(B39,'Matrice Parties-4'!B:K,10,FALSE),0))</f>
        <v/>
      </c>
      <c r="L39" s="1" t="str">
        <f t="shared" si="0"/>
        <v/>
      </c>
      <c r="M39" s="1" t="str">
        <f t="shared" si="1"/>
        <v/>
      </c>
      <c r="N39" s="1" t="str">
        <f t="shared" si="7"/>
        <v/>
      </c>
      <c r="O39" s="2" t="str">
        <f t="shared" si="2"/>
        <v/>
      </c>
      <c r="P39" s="4" t="str">
        <f t="shared" si="3"/>
        <v/>
      </c>
      <c r="Q39" s="82" t="str">
        <f t="shared" si="4"/>
        <v/>
      </c>
      <c r="R39" s="82" t="str">
        <f t="shared" si="5"/>
        <v/>
      </c>
      <c r="S39" s="15"/>
      <c r="T39" s="15"/>
      <c r="X39" s="65"/>
    </row>
    <row r="40" spans="1:24" s="18" customFormat="1" ht="29.1" customHeight="1" x14ac:dyDescent="0.25">
      <c r="A40" s="32">
        <f t="shared" si="8"/>
        <v>37</v>
      </c>
      <c r="B40" s="87"/>
      <c r="C40" s="27"/>
      <c r="D40" s="1" t="str">
        <f>IF(B40="","",IFERROR(VLOOKUP(B40,'Matrice Parties'!B:K,3,FALSE),0))</f>
        <v/>
      </c>
      <c r="E40" s="1" t="str">
        <f>IF(B40="","",IFERROR(VLOOKUP(B40,'Matrice Parties-2'!B:K,4,FALSE),0))</f>
        <v/>
      </c>
      <c r="F40" s="1" t="str">
        <f>IF(B40="","",IFERROR(VLOOKUP(B40,'Matrice Parties-3'!B:K,5,FALSE),0))</f>
        <v/>
      </c>
      <c r="G40" s="100" t="str">
        <f>IF(B40="","",IFERROR(VLOOKUP(B40,'Matrice Parties-4'!B:K,6,FALSE),0))</f>
        <v/>
      </c>
      <c r="H40" s="101" t="str">
        <f>IF(B40="","",IFERROR(VLOOKUP(B40,'Matrice Parties'!B:K,7,FALSE),0))</f>
        <v/>
      </c>
      <c r="I40" s="1" t="str">
        <f>IF(B40="","",IFERROR(VLOOKUP(B40,'Matrice Parties-2'!B:K,8,FALSE),0))</f>
        <v/>
      </c>
      <c r="J40" s="1" t="str">
        <f>IF(B40="","",IFERROR(VLOOKUP(B40,'Matrice Parties-3'!B:K,9,FALSE),0))</f>
        <v/>
      </c>
      <c r="K40" s="1" t="str">
        <f>IF(B40="","",IFERROR(VLOOKUP(B40,'Matrice Parties-4'!B:K,10,FALSE),0))</f>
        <v/>
      </c>
      <c r="L40" s="1" t="str">
        <f t="shared" si="0"/>
        <v/>
      </c>
      <c r="M40" s="1" t="str">
        <f t="shared" si="1"/>
        <v/>
      </c>
      <c r="N40" s="1" t="str">
        <f t="shared" si="7"/>
        <v/>
      </c>
      <c r="O40" s="2" t="str">
        <f t="shared" si="2"/>
        <v/>
      </c>
      <c r="P40" s="4" t="str">
        <f t="shared" si="3"/>
        <v/>
      </c>
      <c r="Q40" s="82" t="str">
        <f t="shared" si="4"/>
        <v/>
      </c>
      <c r="R40" s="82" t="str">
        <f t="shared" si="5"/>
        <v/>
      </c>
      <c r="S40" s="15"/>
      <c r="T40" s="15"/>
      <c r="X40"/>
    </row>
    <row r="41" spans="1:24" s="18" customFormat="1" ht="29.1" customHeight="1" x14ac:dyDescent="0.25">
      <c r="A41" s="32">
        <f t="shared" si="8"/>
        <v>38</v>
      </c>
      <c r="B41" s="87"/>
      <c r="C41" s="27"/>
      <c r="D41" s="1" t="str">
        <f>IF(B41="","",IFERROR(VLOOKUP(B41,'Matrice Parties'!B:K,3,FALSE),0))</f>
        <v/>
      </c>
      <c r="E41" s="1" t="str">
        <f>IF(B41="","",IFERROR(VLOOKUP(B41,'Matrice Parties-2'!B:K,4,FALSE),0))</f>
        <v/>
      </c>
      <c r="F41" s="1" t="str">
        <f>IF(B41="","",IFERROR(VLOOKUP(B41,'Matrice Parties-3'!B:K,5,FALSE),0))</f>
        <v/>
      </c>
      <c r="G41" s="100" t="str">
        <f>IF(B41="","",IFERROR(VLOOKUP(B41,'Matrice Parties-4'!B:K,6,FALSE),0))</f>
        <v/>
      </c>
      <c r="H41" s="101" t="str">
        <f>IF(B41="","",IFERROR(VLOOKUP(B41,'Matrice Parties'!B:K,7,FALSE),0))</f>
        <v/>
      </c>
      <c r="I41" s="1" t="str">
        <f>IF(B41="","",IFERROR(VLOOKUP(B41,'Matrice Parties-2'!B:K,8,FALSE),0))</f>
        <v/>
      </c>
      <c r="J41" s="1" t="str">
        <f>IF(B41="","",IFERROR(VLOOKUP(B41,'Matrice Parties-3'!B:K,9,FALSE),0))</f>
        <v/>
      </c>
      <c r="K41" s="1" t="str">
        <f>IF(B41="","",IFERROR(VLOOKUP(B41,'Matrice Parties-4'!B:K,10,FALSE),0))</f>
        <v/>
      </c>
      <c r="L41" s="1" t="str">
        <f t="shared" si="0"/>
        <v/>
      </c>
      <c r="M41" s="1" t="str">
        <f t="shared" si="1"/>
        <v/>
      </c>
      <c r="N41" s="1" t="str">
        <f t="shared" si="7"/>
        <v/>
      </c>
      <c r="O41" s="2" t="str">
        <f t="shared" si="2"/>
        <v/>
      </c>
      <c r="P41" s="4" t="str">
        <f t="shared" si="3"/>
        <v/>
      </c>
      <c r="Q41" s="82" t="str">
        <f t="shared" si="4"/>
        <v/>
      </c>
      <c r="R41" s="82" t="str">
        <f t="shared" si="5"/>
        <v/>
      </c>
      <c r="S41" s="15"/>
      <c r="T41" s="15"/>
      <c r="X41"/>
    </row>
    <row r="42" spans="1:24" s="18" customFormat="1" ht="29.1" customHeight="1" x14ac:dyDescent="0.25">
      <c r="A42" s="32">
        <f t="shared" si="8"/>
        <v>39</v>
      </c>
      <c r="B42" s="88"/>
      <c r="C42" s="30"/>
      <c r="D42" s="1" t="str">
        <f>IF(B42="","",IFERROR(VLOOKUP(B42,'Matrice Parties'!B:K,3,FALSE),0))</f>
        <v/>
      </c>
      <c r="E42" s="1" t="str">
        <f>IF(B42="","",IFERROR(VLOOKUP(B42,'Matrice Parties-2'!B:K,4,FALSE),0))</f>
        <v/>
      </c>
      <c r="F42" s="1" t="str">
        <f>IF(B42="","",IFERROR(VLOOKUP(B42,'Matrice Parties-3'!B:K,5,FALSE),0))</f>
        <v/>
      </c>
      <c r="G42" s="100" t="str">
        <f>IF(B42="","",IFERROR(VLOOKUP(B42,'Matrice Parties-4'!B:K,6,FALSE),0))</f>
        <v/>
      </c>
      <c r="H42" s="101" t="str">
        <f>IF(B42="","",IFERROR(VLOOKUP(B42,'Matrice Parties'!B:K,7,FALSE),0))</f>
        <v/>
      </c>
      <c r="I42" s="1" t="str">
        <f>IF(B42="","",IFERROR(VLOOKUP(B42,'Matrice Parties-2'!B:K,8,FALSE),0))</f>
        <v/>
      </c>
      <c r="J42" s="1" t="str">
        <f>IF(B42="","",IFERROR(VLOOKUP(B42,'Matrice Parties-3'!B:K,9,FALSE),0))</f>
        <v/>
      </c>
      <c r="K42" s="1" t="str">
        <f>IF(B42="","",IFERROR(VLOOKUP(B42,'Matrice Parties-4'!B:K,10,FALSE),0))</f>
        <v/>
      </c>
      <c r="L42" s="1" t="str">
        <f t="shared" si="0"/>
        <v/>
      </c>
      <c r="M42" s="1" t="str">
        <f t="shared" si="1"/>
        <v/>
      </c>
      <c r="N42" s="1" t="str">
        <f t="shared" si="7"/>
        <v/>
      </c>
      <c r="O42" s="2" t="str">
        <f t="shared" si="2"/>
        <v/>
      </c>
      <c r="P42" s="4" t="str">
        <f t="shared" si="3"/>
        <v/>
      </c>
      <c r="Q42" s="82" t="str">
        <f t="shared" si="4"/>
        <v/>
      </c>
      <c r="R42" s="82" t="str">
        <f t="shared" si="5"/>
        <v/>
      </c>
      <c r="S42" s="15"/>
      <c r="T42" s="15"/>
      <c r="X42"/>
    </row>
    <row r="43" spans="1:24" s="18" customFormat="1" ht="29.1" customHeight="1" x14ac:dyDescent="0.25">
      <c r="A43" s="32">
        <f t="shared" si="8"/>
        <v>40</v>
      </c>
      <c r="B43" s="87"/>
      <c r="C43" s="30"/>
      <c r="D43" s="1" t="str">
        <f>IF(B43="","",IFERROR(VLOOKUP(B43,'Matrice Parties'!B:K,3,FALSE),0))</f>
        <v/>
      </c>
      <c r="E43" s="1" t="str">
        <f>IF(B43="","",IFERROR(VLOOKUP(B43,'Matrice Parties-2'!B:K,4,FALSE),0))</f>
        <v/>
      </c>
      <c r="F43" s="1" t="str">
        <f>IF(B43="","",IFERROR(VLOOKUP(B43,'Matrice Parties-3'!B:K,5,FALSE),0))</f>
        <v/>
      </c>
      <c r="G43" s="100" t="str">
        <f>IF(B43="","",IFERROR(VLOOKUP(B43,'Matrice Parties-4'!B:K,6,FALSE),0))</f>
        <v/>
      </c>
      <c r="H43" s="101" t="str">
        <f>IF(B43="","",IFERROR(VLOOKUP(B43,'Matrice Parties'!B:K,7,FALSE),0))</f>
        <v/>
      </c>
      <c r="I43" s="1" t="str">
        <f>IF(B43="","",IFERROR(VLOOKUP(B43,'Matrice Parties-2'!B:K,8,FALSE),0))</f>
        <v/>
      </c>
      <c r="J43" s="1" t="str">
        <f>IF(B43="","",IFERROR(VLOOKUP(B43,'Matrice Parties-3'!B:K,9,FALSE),0))</f>
        <v/>
      </c>
      <c r="K43" s="1" t="str">
        <f>IF(B43="","",IFERROR(VLOOKUP(B43,'Matrice Parties-4'!B:K,10,FALSE),0))</f>
        <v/>
      </c>
      <c r="L43" s="1" t="str">
        <f t="shared" si="0"/>
        <v/>
      </c>
      <c r="M43" s="1" t="str">
        <f t="shared" si="1"/>
        <v/>
      </c>
      <c r="N43" s="1" t="str">
        <f>IFERROR(L43-M43,"")</f>
        <v/>
      </c>
      <c r="O43" s="2" t="str">
        <f t="shared" si="2"/>
        <v/>
      </c>
      <c r="P43" s="4" t="str">
        <f t="shared" si="3"/>
        <v/>
      </c>
      <c r="Q43" s="82" t="str">
        <f t="shared" si="4"/>
        <v/>
      </c>
      <c r="R43" s="82" t="str">
        <f t="shared" si="5"/>
        <v/>
      </c>
      <c r="S43" s="15"/>
      <c r="T43" s="15"/>
      <c r="X43"/>
    </row>
    <row r="44" spans="1:24" ht="29.1" customHeight="1" x14ac:dyDescent="0.25">
      <c r="A44" s="32">
        <f t="shared" si="8"/>
        <v>41</v>
      </c>
      <c r="B44" s="87"/>
      <c r="C44" s="27"/>
      <c r="D44" s="1" t="str">
        <f>IF(B44="","",IFERROR(VLOOKUP(B44,'Matrice Parties'!B:K,3,FALSE),0))</f>
        <v/>
      </c>
      <c r="E44" s="1" t="str">
        <f>IF(B44="","",IFERROR(VLOOKUP(B44,'Matrice Parties-2'!B:K,4,FALSE),0))</f>
        <v/>
      </c>
      <c r="F44" s="1" t="str">
        <f>IF(B44="","",IFERROR(VLOOKUP(B44,'Matrice Parties-3'!B:K,5,FALSE),0))</f>
        <v/>
      </c>
      <c r="G44" s="100" t="str">
        <f>IF(B44="","",IFERROR(VLOOKUP(B44,'Matrice Parties-4'!B:K,6,FALSE),0))</f>
        <v/>
      </c>
      <c r="H44" s="101" t="str">
        <f>IF(B44="","",IFERROR(VLOOKUP(B44,'Matrice Parties'!B:K,7,FALSE),0))</f>
        <v/>
      </c>
      <c r="I44" s="1" t="str">
        <f>IF(B44="","",IFERROR(VLOOKUP(B44,'Matrice Parties-2'!B:K,8,FALSE),0))</f>
        <v/>
      </c>
      <c r="J44" s="1" t="str">
        <f>IF(B44="","",IFERROR(VLOOKUP(B44,'Matrice Parties-3'!B:K,9,FALSE),0))</f>
        <v/>
      </c>
      <c r="K44" s="1" t="str">
        <f>IF(B44="","",IFERROR(VLOOKUP(B44,'Matrice Parties-4'!B:K,10,FALSE),0))</f>
        <v/>
      </c>
      <c r="L44" s="1" t="str">
        <f t="shared" si="0"/>
        <v/>
      </c>
      <c r="M44" s="1" t="str">
        <f t="shared" si="1"/>
        <v/>
      </c>
      <c r="N44" s="1" t="str">
        <f t="shared" si="7"/>
        <v/>
      </c>
      <c r="O44" s="2" t="str">
        <f t="shared" si="2"/>
        <v/>
      </c>
      <c r="P44" s="4" t="str">
        <f t="shared" si="3"/>
        <v/>
      </c>
      <c r="Q44" s="82" t="str">
        <f t="shared" si="4"/>
        <v/>
      </c>
      <c r="R44" s="82" t="str">
        <f t="shared" si="5"/>
        <v/>
      </c>
    </row>
    <row r="45" spans="1:24" s="19" customFormat="1" ht="29.1" customHeight="1" x14ac:dyDescent="0.25">
      <c r="A45" s="32">
        <f t="shared" si="8"/>
        <v>42</v>
      </c>
      <c r="B45" s="87"/>
      <c r="C45" s="30"/>
      <c r="D45" s="1" t="str">
        <f>IF(B45="","",IFERROR(VLOOKUP(B45,'Matrice Parties'!B:K,3,FALSE),0))</f>
        <v/>
      </c>
      <c r="E45" s="1" t="str">
        <f>IF(B45="","",IFERROR(VLOOKUP(B45,'Matrice Parties-2'!B:K,4,FALSE),0))</f>
        <v/>
      </c>
      <c r="F45" s="1" t="str">
        <f>IF(B45="","",IFERROR(VLOOKUP(B45,'Matrice Parties-3'!B:K,5,FALSE),0))</f>
        <v/>
      </c>
      <c r="G45" s="100" t="str">
        <f>IF(B45="","",IFERROR(VLOOKUP(B45,'Matrice Parties-4'!B:K,6,FALSE),0))</f>
        <v/>
      </c>
      <c r="H45" s="101" t="str">
        <f>IF(B45="","",IFERROR(VLOOKUP(B45,'Matrice Parties'!B:K,7,FALSE),0))</f>
        <v/>
      </c>
      <c r="I45" s="1" t="str">
        <f>IF(B45="","",IFERROR(VLOOKUP(B45,'Matrice Parties-2'!B:K,8,FALSE),0))</f>
        <v/>
      </c>
      <c r="J45" s="1" t="str">
        <f>IF(B45="","",IFERROR(VLOOKUP(B45,'Matrice Parties-3'!B:K,9,FALSE),0))</f>
        <v/>
      </c>
      <c r="K45" s="1" t="str">
        <f>IF(B45="","",IFERROR(VLOOKUP(B45,'Matrice Parties-4'!B:K,10,FALSE),0))</f>
        <v/>
      </c>
      <c r="L45" s="1" t="str">
        <f t="shared" si="0"/>
        <v/>
      </c>
      <c r="M45" s="1" t="str">
        <f t="shared" si="1"/>
        <v/>
      </c>
      <c r="N45" s="1" t="str">
        <f t="shared" si="7"/>
        <v/>
      </c>
      <c r="O45" s="2" t="str">
        <f t="shared" si="2"/>
        <v/>
      </c>
      <c r="P45" s="4" t="str">
        <f t="shared" si="3"/>
        <v/>
      </c>
      <c r="Q45" s="82" t="str">
        <f t="shared" si="4"/>
        <v/>
      </c>
      <c r="R45" s="82" t="str">
        <f t="shared" si="5"/>
        <v/>
      </c>
      <c r="S45" s="15"/>
      <c r="T45" s="15"/>
      <c r="X45"/>
    </row>
    <row r="46" spans="1:24" s="19" customFormat="1" ht="29.1" customHeight="1" x14ac:dyDescent="0.25">
      <c r="A46" s="32">
        <f t="shared" si="8"/>
        <v>43</v>
      </c>
      <c r="B46" s="87"/>
      <c r="C46" s="27"/>
      <c r="D46" s="1" t="str">
        <f>IF(B46="","",IFERROR(VLOOKUP(B46,'Matrice Parties'!B:K,3,FALSE),0))</f>
        <v/>
      </c>
      <c r="E46" s="1" t="str">
        <f>IF(B46="","",IFERROR(VLOOKUP(B46,'Matrice Parties-2'!B:K,4,FALSE),0))</f>
        <v/>
      </c>
      <c r="F46" s="1" t="str">
        <f>IF(B46="","",IFERROR(VLOOKUP(B46,'Matrice Parties-3'!B:K,5,FALSE),0))</f>
        <v/>
      </c>
      <c r="G46" s="100" t="str">
        <f>IF(B46="","",IFERROR(VLOOKUP(B46,'Matrice Parties-4'!B:K,6,FALSE),0))</f>
        <v/>
      </c>
      <c r="H46" s="101" t="str">
        <f>IF(B46="","",IFERROR(VLOOKUP(B46,'Matrice Parties'!B:K,7,FALSE),0))</f>
        <v/>
      </c>
      <c r="I46" s="1" t="str">
        <f>IF(B46="","",IFERROR(VLOOKUP(B46,'Matrice Parties-2'!B:K,8,FALSE),0))</f>
        <v/>
      </c>
      <c r="J46" s="1" t="str">
        <f>IF(B46="","",IFERROR(VLOOKUP(B46,'Matrice Parties-3'!B:K,9,FALSE),0))</f>
        <v/>
      </c>
      <c r="K46" s="1" t="str">
        <f>IF(B46="","",IFERROR(VLOOKUP(B46,'Matrice Parties-4'!B:K,10,FALSE),0))</f>
        <v/>
      </c>
      <c r="L46" s="1" t="str">
        <f t="shared" si="0"/>
        <v/>
      </c>
      <c r="M46" s="1" t="str">
        <f t="shared" si="1"/>
        <v/>
      </c>
      <c r="N46" s="1" t="str">
        <f t="shared" si="7"/>
        <v/>
      </c>
      <c r="O46" s="2" t="str">
        <f t="shared" si="2"/>
        <v/>
      </c>
      <c r="P46" s="4" t="str">
        <f t="shared" si="3"/>
        <v/>
      </c>
      <c r="Q46" s="82" t="str">
        <f t="shared" si="4"/>
        <v/>
      </c>
      <c r="R46" s="82" t="str">
        <f t="shared" si="5"/>
        <v/>
      </c>
      <c r="S46" s="15"/>
      <c r="T46" s="15"/>
      <c r="X46"/>
    </row>
    <row r="47" spans="1:24" s="18" customFormat="1" ht="29.1" customHeight="1" x14ac:dyDescent="0.25">
      <c r="A47" s="32">
        <f t="shared" si="8"/>
        <v>44</v>
      </c>
      <c r="B47" s="87"/>
      <c r="C47" s="27"/>
      <c r="D47" s="1" t="str">
        <f>IF(B47="","",IFERROR(VLOOKUP(B47,'Matrice Parties'!B:K,3,FALSE),0))</f>
        <v/>
      </c>
      <c r="E47" s="1" t="str">
        <f>IF(B47="","",IFERROR(VLOOKUP(B47,'Matrice Parties-2'!B:K,4,FALSE),0))</f>
        <v/>
      </c>
      <c r="F47" s="1" t="str">
        <f>IF(B47="","",IFERROR(VLOOKUP(B47,'Matrice Parties-3'!B:K,5,FALSE),0))</f>
        <v/>
      </c>
      <c r="G47" s="100" t="str">
        <f>IF(B47="","",IFERROR(VLOOKUP(B47,'Matrice Parties-4'!B:K,6,FALSE),0))</f>
        <v/>
      </c>
      <c r="H47" s="101" t="str">
        <f>IF(B47="","",IFERROR(VLOOKUP(B47,'Matrice Parties'!B:K,7,FALSE),0))</f>
        <v/>
      </c>
      <c r="I47" s="1" t="str">
        <f>IF(B47="","",IFERROR(VLOOKUP(B47,'Matrice Parties-2'!B:K,8,FALSE),0))</f>
        <v/>
      </c>
      <c r="J47" s="1" t="str">
        <f>IF(B47="","",IFERROR(VLOOKUP(B47,'Matrice Parties-3'!B:K,9,FALSE),0))</f>
        <v/>
      </c>
      <c r="K47" s="1" t="str">
        <f>IF(B47="","",IFERROR(VLOOKUP(B47,'Matrice Parties-4'!B:K,10,FALSE),0))</f>
        <v/>
      </c>
      <c r="L47" s="1" t="str">
        <f t="shared" si="0"/>
        <v/>
      </c>
      <c r="M47" s="1" t="str">
        <f t="shared" si="1"/>
        <v/>
      </c>
      <c r="N47" s="1" t="str">
        <f t="shared" si="7"/>
        <v/>
      </c>
      <c r="O47" s="2" t="str">
        <f t="shared" si="2"/>
        <v/>
      </c>
      <c r="P47" s="4" t="str">
        <f t="shared" si="3"/>
        <v/>
      </c>
      <c r="Q47" s="82" t="str">
        <f t="shared" si="4"/>
        <v/>
      </c>
      <c r="R47" s="82" t="str">
        <f t="shared" si="5"/>
        <v/>
      </c>
      <c r="S47" s="15"/>
      <c r="T47" s="15"/>
      <c r="X47"/>
    </row>
    <row r="48" spans="1:24" s="18" customFormat="1" ht="29.1" customHeight="1" x14ac:dyDescent="0.25">
      <c r="A48" s="32">
        <f t="shared" si="8"/>
        <v>45</v>
      </c>
      <c r="B48" s="87"/>
      <c r="C48" s="27"/>
      <c r="D48" s="1" t="str">
        <f>IF(B48="","",IFERROR(VLOOKUP(B48,'Matrice Parties'!B:K,3,FALSE),0))</f>
        <v/>
      </c>
      <c r="E48" s="1" t="str">
        <f>IF(B48="","",IFERROR(VLOOKUP(B48,'Matrice Parties-2'!B:K,4,FALSE),0))</f>
        <v/>
      </c>
      <c r="F48" s="1" t="str">
        <f>IF(B48="","",IFERROR(VLOOKUP(B48,'Matrice Parties-3'!B:K,5,FALSE),0))</f>
        <v/>
      </c>
      <c r="G48" s="100" t="str">
        <f>IF(B48="","",IFERROR(VLOOKUP(B48,'Matrice Parties-4'!B:K,6,FALSE),0))</f>
        <v/>
      </c>
      <c r="H48" s="101" t="str">
        <f>IF(B48="","",IFERROR(VLOOKUP(B48,'Matrice Parties'!B:K,7,FALSE),0))</f>
        <v/>
      </c>
      <c r="I48" s="1" t="str">
        <f>IF(B48="","",IFERROR(VLOOKUP(B48,'Matrice Parties-2'!B:K,8,FALSE),0))</f>
        <v/>
      </c>
      <c r="J48" s="1" t="str">
        <f>IF(B48="","",IFERROR(VLOOKUP(B48,'Matrice Parties-3'!B:K,9,FALSE),0))</f>
        <v/>
      </c>
      <c r="K48" s="1" t="str">
        <f>IF(B48="","",IFERROR(VLOOKUP(B48,'Matrice Parties-4'!B:K,10,FALSE),0))</f>
        <v/>
      </c>
      <c r="L48" s="1" t="str">
        <f t="shared" si="0"/>
        <v/>
      </c>
      <c r="M48" s="1" t="str">
        <f t="shared" si="1"/>
        <v/>
      </c>
      <c r="N48" s="1" t="str">
        <f t="shared" si="7"/>
        <v/>
      </c>
      <c r="O48" s="2" t="str">
        <f t="shared" si="2"/>
        <v/>
      </c>
      <c r="P48" s="4" t="str">
        <f t="shared" si="3"/>
        <v/>
      </c>
      <c r="Q48" s="82" t="str">
        <f t="shared" si="4"/>
        <v/>
      </c>
      <c r="R48" s="82" t="str">
        <f t="shared" si="5"/>
        <v/>
      </c>
      <c r="S48" s="15"/>
      <c r="T48" s="15"/>
      <c r="X48"/>
    </row>
    <row r="49" spans="1:24" s="18" customFormat="1" ht="29.1" customHeight="1" x14ac:dyDescent="0.25">
      <c r="A49" s="32">
        <f t="shared" si="8"/>
        <v>46</v>
      </c>
      <c r="B49" s="87"/>
      <c r="C49" s="27"/>
      <c r="D49" s="1" t="str">
        <f>IF(B49="","",IFERROR(VLOOKUP(B49,'Matrice Parties'!B:K,3,FALSE),0))</f>
        <v/>
      </c>
      <c r="E49" s="1" t="str">
        <f>IF(B49="","",IFERROR(VLOOKUP(B49,'Matrice Parties-2'!B:K,4,FALSE),0))</f>
        <v/>
      </c>
      <c r="F49" s="1" t="str">
        <f>IF(B49="","",IFERROR(VLOOKUP(B49,'Matrice Parties-3'!B:K,5,FALSE),0))</f>
        <v/>
      </c>
      <c r="G49" s="100" t="str">
        <f>IF(B49="","",IFERROR(VLOOKUP(B49,'Matrice Parties-4'!B:K,6,FALSE),0))</f>
        <v/>
      </c>
      <c r="H49" s="101" t="str">
        <f>IF(B49="","",IFERROR(VLOOKUP(B49,'Matrice Parties'!B:K,7,FALSE),0))</f>
        <v/>
      </c>
      <c r="I49" s="1" t="str">
        <f>IF(B49="","",IFERROR(VLOOKUP(B49,'Matrice Parties-2'!B:K,8,FALSE),0))</f>
        <v/>
      </c>
      <c r="J49" s="1" t="str">
        <f>IF(B49="","",IFERROR(VLOOKUP(B49,'Matrice Parties-3'!B:K,9,FALSE),0))</f>
        <v/>
      </c>
      <c r="K49" s="1" t="str">
        <f>IF(B49="","",IFERROR(VLOOKUP(B49,'Matrice Parties-4'!B:K,10,FALSE),0))</f>
        <v/>
      </c>
      <c r="L49" s="1" t="str">
        <f t="shared" si="0"/>
        <v/>
      </c>
      <c r="M49" s="1" t="str">
        <f t="shared" si="1"/>
        <v/>
      </c>
      <c r="N49" s="1" t="str">
        <f t="shared" si="7"/>
        <v/>
      </c>
      <c r="O49" s="2" t="str">
        <f t="shared" si="2"/>
        <v/>
      </c>
      <c r="P49" s="4" t="str">
        <f t="shared" si="3"/>
        <v/>
      </c>
      <c r="Q49" s="82" t="str">
        <f t="shared" si="4"/>
        <v/>
      </c>
      <c r="R49" s="82" t="str">
        <f t="shared" si="5"/>
        <v/>
      </c>
      <c r="S49" s="15"/>
      <c r="T49" s="15"/>
      <c r="X49"/>
    </row>
    <row r="50" spans="1:24" ht="29.1" customHeight="1" x14ac:dyDescent="0.25">
      <c r="A50" s="32">
        <f t="shared" si="8"/>
        <v>47</v>
      </c>
      <c r="B50" s="87"/>
      <c r="C50" s="29"/>
      <c r="D50" s="1" t="str">
        <f>IF(B50="","",IFERROR(VLOOKUP(B50,'Matrice Parties'!B:K,3,FALSE),0))</f>
        <v/>
      </c>
      <c r="E50" s="1" t="str">
        <f>IF(B50="","",IFERROR(VLOOKUP(B50,'Matrice Parties-2'!B:K,4,FALSE),0))</f>
        <v/>
      </c>
      <c r="F50" s="1" t="str">
        <f>IF(B50="","",IFERROR(VLOOKUP(B50,'Matrice Parties-3'!B:K,5,FALSE),0))</f>
        <v/>
      </c>
      <c r="G50" s="100" t="str">
        <f>IF(B50="","",IFERROR(VLOOKUP(B50,'Matrice Parties-4'!B:K,6,FALSE),0))</f>
        <v/>
      </c>
      <c r="H50" s="101" t="str">
        <f>IF(B50="","",IFERROR(VLOOKUP(B50,'Matrice Parties'!B:K,7,FALSE),0))</f>
        <v/>
      </c>
      <c r="I50" s="1" t="str">
        <f>IF(B50="","",IFERROR(VLOOKUP(B50,'Matrice Parties-2'!B:K,8,FALSE),0))</f>
        <v/>
      </c>
      <c r="J50" s="1" t="str">
        <f>IF(B50="","",IFERROR(VLOOKUP(B50,'Matrice Parties-3'!B:K,9,FALSE),0))</f>
        <v/>
      </c>
      <c r="K50" s="1" t="str">
        <f>IF(B50="","",IFERROR(VLOOKUP(B50,'Matrice Parties-4'!B:K,10,FALSE),0))</f>
        <v/>
      </c>
      <c r="L50" s="1" t="str">
        <f t="shared" si="0"/>
        <v/>
      </c>
      <c r="M50" s="1" t="str">
        <f t="shared" si="1"/>
        <v/>
      </c>
      <c r="N50" s="1" t="str">
        <f t="shared" si="7"/>
        <v/>
      </c>
      <c r="O50" s="2" t="str">
        <f t="shared" si="2"/>
        <v/>
      </c>
      <c r="P50" s="4" t="str">
        <f t="shared" si="3"/>
        <v/>
      </c>
      <c r="Q50" s="82" t="str">
        <f t="shared" si="4"/>
        <v/>
      </c>
      <c r="R50" s="82" t="str">
        <f t="shared" si="5"/>
        <v/>
      </c>
    </row>
    <row r="51" spans="1:24" s="18" customFormat="1" ht="29.1" customHeight="1" x14ac:dyDescent="0.25">
      <c r="A51" s="32">
        <f t="shared" si="8"/>
        <v>48</v>
      </c>
      <c r="B51" s="87"/>
      <c r="C51" s="27"/>
      <c r="D51" s="1" t="str">
        <f>IF(B51="","",IFERROR(VLOOKUP(B51,'Matrice Parties'!B:K,3,FALSE),0))</f>
        <v/>
      </c>
      <c r="E51" s="1" t="str">
        <f>IF(B51="","",IFERROR(VLOOKUP(B51,'Matrice Parties-2'!B:K,4,FALSE),0))</f>
        <v/>
      </c>
      <c r="F51" s="1" t="str">
        <f>IF(B51="","",IFERROR(VLOOKUP(B51,'Matrice Parties-3'!B:K,5,FALSE),0))</f>
        <v/>
      </c>
      <c r="G51" s="100" t="str">
        <f>IF(B51="","",IFERROR(VLOOKUP(B51,'Matrice Parties-4'!B:K,6,FALSE),0))</f>
        <v/>
      </c>
      <c r="H51" s="101" t="str">
        <f>IF(B51="","",IFERROR(VLOOKUP(B51,'Matrice Parties'!B:K,7,FALSE),0))</f>
        <v/>
      </c>
      <c r="I51" s="1" t="str">
        <f>IF(B51="","",IFERROR(VLOOKUP(B51,'Matrice Parties-2'!B:K,8,FALSE),0))</f>
        <v/>
      </c>
      <c r="J51" s="1" t="str">
        <f>IF(B51="","",IFERROR(VLOOKUP(B51,'Matrice Parties-3'!B:K,9,FALSE),0))</f>
        <v/>
      </c>
      <c r="K51" s="1" t="str">
        <f>IF(B51="","",IFERROR(VLOOKUP(B51,'Matrice Parties-4'!B:K,10,FALSE),0))</f>
        <v/>
      </c>
      <c r="L51" s="1" t="str">
        <f t="shared" si="0"/>
        <v/>
      </c>
      <c r="M51" s="1" t="str">
        <f t="shared" si="1"/>
        <v/>
      </c>
      <c r="N51" s="1" t="str">
        <f t="shared" si="7"/>
        <v/>
      </c>
      <c r="O51" s="2" t="str">
        <f t="shared" si="2"/>
        <v/>
      </c>
      <c r="P51" s="4" t="str">
        <f t="shared" si="3"/>
        <v/>
      </c>
      <c r="Q51" s="82" t="str">
        <f t="shared" si="4"/>
        <v/>
      </c>
      <c r="R51" s="82" t="str">
        <f t="shared" si="5"/>
        <v/>
      </c>
      <c r="S51" s="15"/>
      <c r="T51" s="15"/>
      <c r="X51"/>
    </row>
    <row r="52" spans="1:24" s="19" customFormat="1" ht="29.1" customHeight="1" x14ac:dyDescent="0.25">
      <c r="A52" s="32">
        <f t="shared" si="8"/>
        <v>49</v>
      </c>
      <c r="B52" s="87"/>
      <c r="C52" s="27"/>
      <c r="D52" s="1" t="str">
        <f>IF(B52="","",IFERROR(VLOOKUP(B52,'Matrice Parties'!B:K,3,FALSE),0))</f>
        <v/>
      </c>
      <c r="E52" s="1" t="str">
        <f>IF(B52="","",IFERROR(VLOOKUP(B52,'Matrice Parties-2'!B:K,4,FALSE),0))</f>
        <v/>
      </c>
      <c r="F52" s="1" t="str">
        <f>IF(B52="","",IFERROR(VLOOKUP(B52,'Matrice Parties-3'!B:K,5,FALSE),0))</f>
        <v/>
      </c>
      <c r="G52" s="100" t="str">
        <f>IF(B52="","",IFERROR(VLOOKUP(B52,'Matrice Parties-4'!B:K,6,FALSE),0))</f>
        <v/>
      </c>
      <c r="H52" s="101" t="str">
        <f>IF(B52="","",IFERROR(VLOOKUP(B52,'Matrice Parties'!B:K,7,FALSE),0))</f>
        <v/>
      </c>
      <c r="I52" s="1" t="str">
        <f>IF(B52="","",IFERROR(VLOOKUP(B52,'Matrice Parties-2'!B:K,8,FALSE),0))</f>
        <v/>
      </c>
      <c r="J52" s="1" t="str">
        <f>IF(B52="","",IFERROR(VLOOKUP(B52,'Matrice Parties-3'!B:K,9,FALSE),0))</f>
        <v/>
      </c>
      <c r="K52" s="1" t="str">
        <f>IF(B52="","",IFERROR(VLOOKUP(B52,'Matrice Parties-4'!B:K,10,FALSE),0))</f>
        <v/>
      </c>
      <c r="L52" s="1" t="str">
        <f t="shared" si="0"/>
        <v/>
      </c>
      <c r="M52" s="1" t="str">
        <f t="shared" si="1"/>
        <v/>
      </c>
      <c r="N52" s="1" t="str">
        <f t="shared" si="7"/>
        <v/>
      </c>
      <c r="O52" s="2" t="str">
        <f t="shared" si="2"/>
        <v/>
      </c>
      <c r="P52" s="4" t="str">
        <f t="shared" si="3"/>
        <v/>
      </c>
      <c r="Q52" s="82" t="str">
        <f t="shared" si="4"/>
        <v/>
      </c>
      <c r="R52" s="82" t="str">
        <f t="shared" si="5"/>
        <v/>
      </c>
      <c r="S52" s="15"/>
      <c r="T52" s="15"/>
      <c r="X52"/>
    </row>
    <row r="53" spans="1:24" ht="29.1" customHeight="1" x14ac:dyDescent="0.25">
      <c r="A53" s="32">
        <f t="shared" si="8"/>
        <v>50</v>
      </c>
      <c r="B53" s="87"/>
      <c r="C53" s="27"/>
      <c r="D53" s="1" t="str">
        <f>IF(B53="","",IFERROR(VLOOKUP(B53,'Matrice Parties'!B:K,3,FALSE),0))</f>
        <v/>
      </c>
      <c r="E53" s="1" t="str">
        <f>IF(B53="","",IFERROR(VLOOKUP(B53,'Matrice Parties-2'!B:K,4,FALSE),0))</f>
        <v/>
      </c>
      <c r="F53" s="1" t="str">
        <f>IF(B53="","",IFERROR(VLOOKUP(B53,'Matrice Parties-3'!B:K,5,FALSE),0))</f>
        <v/>
      </c>
      <c r="G53" s="100" t="str">
        <f>IF(B53="","",IFERROR(VLOOKUP(B53,'Matrice Parties-4'!B:K,6,FALSE),0))</f>
        <v/>
      </c>
      <c r="H53" s="101" t="str">
        <f>IF(B53="","",IFERROR(VLOOKUP(B53,'Matrice Parties'!B:K,7,FALSE),0))</f>
        <v/>
      </c>
      <c r="I53" s="1" t="str">
        <f>IF(B53="","",IFERROR(VLOOKUP(B53,'Matrice Parties-2'!B:K,8,FALSE),0))</f>
        <v/>
      </c>
      <c r="J53" s="1" t="str">
        <f>IF(B53="","",IFERROR(VLOOKUP(B53,'Matrice Parties-3'!B:K,9,FALSE),0))</f>
        <v/>
      </c>
      <c r="K53" s="1" t="str">
        <f>IF(B53="","",IFERROR(VLOOKUP(B53,'Matrice Parties-4'!B:K,10,FALSE),0))</f>
        <v/>
      </c>
      <c r="L53" s="1" t="str">
        <f t="shared" si="0"/>
        <v/>
      </c>
      <c r="M53" s="1" t="str">
        <f t="shared" si="1"/>
        <v/>
      </c>
      <c r="N53" s="1" t="str">
        <f t="shared" si="7"/>
        <v/>
      </c>
      <c r="O53" s="2" t="str">
        <f t="shared" si="2"/>
        <v/>
      </c>
      <c r="P53" s="4" t="str">
        <f t="shared" si="3"/>
        <v/>
      </c>
      <c r="Q53" s="82" t="str">
        <f t="shared" si="4"/>
        <v/>
      </c>
      <c r="R53" s="82" t="str">
        <f t="shared" si="5"/>
        <v/>
      </c>
    </row>
    <row r="54" spans="1:24" s="19" customFormat="1" ht="29.1" customHeight="1" x14ac:dyDescent="0.25">
      <c r="A54" s="32">
        <f t="shared" si="8"/>
        <v>51</v>
      </c>
      <c r="B54" s="87"/>
      <c r="C54" s="30"/>
      <c r="D54" s="1" t="str">
        <f>IF(B54="","",IFERROR(VLOOKUP(B54,'Matrice Parties'!B:K,3,FALSE),0))</f>
        <v/>
      </c>
      <c r="E54" s="1" t="str">
        <f>IF(B54="","",IFERROR(VLOOKUP(B54,'Matrice Parties-2'!B:K,4,FALSE),0))</f>
        <v/>
      </c>
      <c r="F54" s="1" t="str">
        <f>IF(B54="","",IFERROR(VLOOKUP(B54,'Matrice Parties-3'!B:K,5,FALSE),0))</f>
        <v/>
      </c>
      <c r="G54" s="100" t="str">
        <f>IF(B54="","",IFERROR(VLOOKUP(B54,'Matrice Parties-4'!B:K,6,FALSE),0))</f>
        <v/>
      </c>
      <c r="H54" s="101" t="str">
        <f>IF(B54="","",IFERROR(VLOOKUP(B54,'Matrice Parties'!B:K,7,FALSE),0))</f>
        <v/>
      </c>
      <c r="I54" s="1" t="str">
        <f>IF(B54="","",IFERROR(VLOOKUP(B54,'Matrice Parties-2'!B:K,8,FALSE),0))</f>
        <v/>
      </c>
      <c r="J54" s="1" t="str">
        <f>IF(B54="","",IFERROR(VLOOKUP(B54,'Matrice Parties-3'!B:K,9,FALSE),0))</f>
        <v/>
      </c>
      <c r="K54" s="1" t="str">
        <f>IF(B54="","",IFERROR(VLOOKUP(B54,'Matrice Parties-4'!B:K,10,FALSE),0))</f>
        <v/>
      </c>
      <c r="L54" s="1" t="str">
        <f t="shared" si="0"/>
        <v/>
      </c>
      <c r="M54" s="1" t="str">
        <f t="shared" si="1"/>
        <v/>
      </c>
      <c r="N54" s="1" t="str">
        <f t="shared" si="7"/>
        <v/>
      </c>
      <c r="O54" s="2" t="str">
        <f t="shared" si="2"/>
        <v/>
      </c>
      <c r="P54" s="4" t="str">
        <f t="shared" si="3"/>
        <v/>
      </c>
      <c r="Q54" s="82" t="str">
        <f t="shared" si="4"/>
        <v/>
      </c>
      <c r="R54" s="82" t="str">
        <f t="shared" si="5"/>
        <v/>
      </c>
      <c r="S54" s="15"/>
      <c r="T54" s="15"/>
      <c r="X54"/>
    </row>
    <row r="55" spans="1:24" s="18" customFormat="1" ht="29.1" customHeight="1" x14ac:dyDescent="0.25">
      <c r="A55" s="32">
        <f t="shared" si="8"/>
        <v>52</v>
      </c>
      <c r="B55" s="87"/>
      <c r="C55" s="27"/>
      <c r="D55" s="1" t="str">
        <f>IF(B55="","",IFERROR(VLOOKUP(B55,'Matrice Parties'!B:K,3,FALSE),0))</f>
        <v/>
      </c>
      <c r="E55" s="1" t="str">
        <f>IF(B55="","",IFERROR(VLOOKUP(B55,'Matrice Parties-2'!B:K,4,FALSE),0))</f>
        <v/>
      </c>
      <c r="F55" s="1" t="str">
        <f>IF(B55="","",IFERROR(VLOOKUP(B55,'Matrice Parties-3'!B:K,5,FALSE),0))</f>
        <v/>
      </c>
      <c r="G55" s="100" t="str">
        <f>IF(B55="","",IFERROR(VLOOKUP(B55,'Matrice Parties-4'!B:K,6,FALSE),0))</f>
        <v/>
      </c>
      <c r="H55" s="101" t="str">
        <f>IF(B55="","",IFERROR(VLOOKUP(B55,'Matrice Parties'!B:K,7,FALSE),0))</f>
        <v/>
      </c>
      <c r="I55" s="1" t="str">
        <f>IF(B55="","",IFERROR(VLOOKUP(B55,'Matrice Parties-2'!B:K,8,FALSE),0))</f>
        <v/>
      </c>
      <c r="J55" s="1" t="str">
        <f>IF(B55="","",IFERROR(VLOOKUP(B55,'Matrice Parties-3'!B:K,9,FALSE),0))</f>
        <v/>
      </c>
      <c r="K55" s="1" t="str">
        <f>IF(B55="","",IFERROR(VLOOKUP(B55,'Matrice Parties-4'!B:K,10,FALSE),0))</f>
        <v/>
      </c>
      <c r="L55" s="1" t="str">
        <f t="shared" si="0"/>
        <v/>
      </c>
      <c r="M55" s="1" t="str">
        <f t="shared" si="1"/>
        <v/>
      </c>
      <c r="N55" s="1" t="str">
        <f t="shared" si="7"/>
        <v/>
      </c>
      <c r="O55" s="2" t="str">
        <f t="shared" si="2"/>
        <v/>
      </c>
      <c r="P55" s="4" t="str">
        <f t="shared" si="3"/>
        <v/>
      </c>
      <c r="Q55" s="82" t="str">
        <f t="shared" si="4"/>
        <v/>
      </c>
      <c r="R55" s="82" t="str">
        <f t="shared" si="5"/>
        <v/>
      </c>
      <c r="S55" s="15"/>
      <c r="T55" s="15"/>
      <c r="X55"/>
    </row>
    <row r="56" spans="1:24" s="19" customFormat="1" ht="29.1" customHeight="1" x14ac:dyDescent="0.25">
      <c r="A56" s="32">
        <f t="shared" si="8"/>
        <v>53</v>
      </c>
      <c r="B56" s="87"/>
      <c r="C56" s="27"/>
      <c r="D56" s="1" t="str">
        <f>IF(B56="","",IFERROR(VLOOKUP(B56,'Matrice Parties'!B:K,3,FALSE),0))</f>
        <v/>
      </c>
      <c r="E56" s="1" t="str">
        <f>IF(B56="","",IFERROR(VLOOKUP(B56,'Matrice Parties-2'!B:K,4,FALSE),0))</f>
        <v/>
      </c>
      <c r="F56" s="1" t="str">
        <f>IF(B56="","",IFERROR(VLOOKUP(B56,'Matrice Parties-3'!B:K,5,FALSE),0))</f>
        <v/>
      </c>
      <c r="G56" s="100" t="str">
        <f>IF(B56="","",IFERROR(VLOOKUP(B56,'Matrice Parties-4'!B:K,6,FALSE),0))</f>
        <v/>
      </c>
      <c r="H56" s="101" t="str">
        <f>IF(B56="","",IFERROR(VLOOKUP(B56,'Matrice Parties'!B:K,7,FALSE),0))</f>
        <v/>
      </c>
      <c r="I56" s="1" t="str">
        <f>IF(B56="","",IFERROR(VLOOKUP(B56,'Matrice Parties-2'!B:K,8,FALSE),0))</f>
        <v/>
      </c>
      <c r="J56" s="1" t="str">
        <f>IF(B56="","",IFERROR(VLOOKUP(B56,'Matrice Parties-3'!B:K,9,FALSE),0))</f>
        <v/>
      </c>
      <c r="K56" s="1" t="str">
        <f>IF(B56="","",IFERROR(VLOOKUP(B56,'Matrice Parties-4'!B:K,10,FALSE),0))</f>
        <v/>
      </c>
      <c r="L56" s="1" t="str">
        <f t="shared" si="0"/>
        <v/>
      </c>
      <c r="M56" s="1" t="str">
        <f t="shared" si="1"/>
        <v/>
      </c>
      <c r="N56" s="1" t="str">
        <f t="shared" si="7"/>
        <v/>
      </c>
      <c r="O56" s="2" t="str">
        <f t="shared" si="2"/>
        <v/>
      </c>
      <c r="P56" s="4" t="str">
        <f t="shared" si="3"/>
        <v/>
      </c>
      <c r="Q56" s="82" t="str">
        <f t="shared" si="4"/>
        <v/>
      </c>
      <c r="R56" s="82" t="str">
        <f t="shared" si="5"/>
        <v/>
      </c>
      <c r="S56" s="15"/>
      <c r="T56" s="15"/>
      <c r="X56"/>
    </row>
    <row r="57" spans="1:24" s="18" customFormat="1" ht="29.1" customHeight="1" x14ac:dyDescent="0.25">
      <c r="A57" s="32">
        <f t="shared" si="8"/>
        <v>54</v>
      </c>
      <c r="B57" s="87"/>
      <c r="C57" s="27"/>
      <c r="D57" s="1" t="str">
        <f>IF(B57="","",IFERROR(VLOOKUP(B57,'Matrice Parties'!B:K,3,FALSE),0))</f>
        <v/>
      </c>
      <c r="E57" s="1" t="str">
        <f>IF(B57="","",IFERROR(VLOOKUP(B57,'Matrice Parties-2'!B:K,4,FALSE),0))</f>
        <v/>
      </c>
      <c r="F57" s="1" t="str">
        <f>IF(B57="","",IFERROR(VLOOKUP(B57,'Matrice Parties-3'!B:K,5,FALSE),0))</f>
        <v/>
      </c>
      <c r="G57" s="100" t="str">
        <f>IF(B57="","",IFERROR(VLOOKUP(B57,'Matrice Parties-4'!B:K,6,FALSE),0))</f>
        <v/>
      </c>
      <c r="H57" s="101" t="str">
        <f>IF(B57="","",IFERROR(VLOOKUP(B57,'Matrice Parties'!B:K,7,FALSE),0))</f>
        <v/>
      </c>
      <c r="I57" s="1" t="str">
        <f>IF(B57="","",IFERROR(VLOOKUP(B57,'Matrice Parties-2'!B:K,8,FALSE),0))</f>
        <v/>
      </c>
      <c r="J57" s="1" t="str">
        <f>IF(B57="","",IFERROR(VLOOKUP(B57,'Matrice Parties-3'!B:K,9,FALSE),0))</f>
        <v/>
      </c>
      <c r="K57" s="1" t="str">
        <f>IF(B57="","",IFERROR(VLOOKUP(B57,'Matrice Parties-4'!B:K,10,FALSE),0))</f>
        <v/>
      </c>
      <c r="L57" s="1" t="str">
        <f t="shared" si="0"/>
        <v/>
      </c>
      <c r="M57" s="1" t="str">
        <f t="shared" si="1"/>
        <v/>
      </c>
      <c r="N57" s="1" t="str">
        <f t="shared" si="7"/>
        <v/>
      </c>
      <c r="O57" s="2" t="str">
        <f t="shared" si="2"/>
        <v/>
      </c>
      <c r="P57" s="4" t="str">
        <f t="shared" si="3"/>
        <v/>
      </c>
      <c r="Q57" s="82" t="str">
        <f t="shared" si="4"/>
        <v/>
      </c>
      <c r="R57" s="82" t="str">
        <f t="shared" si="5"/>
        <v/>
      </c>
      <c r="S57" s="15"/>
      <c r="T57" s="15"/>
      <c r="X57"/>
    </row>
    <row r="58" spans="1:24" s="18" customFormat="1" ht="29.1" customHeight="1" x14ac:dyDescent="0.25">
      <c r="A58" s="32">
        <f t="shared" si="8"/>
        <v>55</v>
      </c>
      <c r="B58" s="87"/>
      <c r="C58" s="27"/>
      <c r="D58" s="1" t="str">
        <f>IF(B58="","",IFERROR(VLOOKUP(B58,'Matrice Parties'!B:K,3,FALSE),0))</f>
        <v/>
      </c>
      <c r="E58" s="1" t="str">
        <f>IF(B58="","",IFERROR(VLOOKUP(B58,'Matrice Parties-2'!B:K,4,FALSE),0))</f>
        <v/>
      </c>
      <c r="F58" s="1" t="str">
        <f>IF(B58="","",IFERROR(VLOOKUP(B58,'Matrice Parties-3'!B:K,5,FALSE),0))</f>
        <v/>
      </c>
      <c r="G58" s="100" t="str">
        <f>IF(B58="","",IFERROR(VLOOKUP(B58,'Matrice Parties-4'!B:K,6,FALSE),0))</f>
        <v/>
      </c>
      <c r="H58" s="101" t="str">
        <f>IF(B58="","",IFERROR(VLOOKUP(B58,'Matrice Parties'!B:K,7,FALSE),0))</f>
        <v/>
      </c>
      <c r="I58" s="1" t="str">
        <f>IF(B58="","",IFERROR(VLOOKUP(B58,'Matrice Parties-2'!B:K,8,FALSE),0))</f>
        <v/>
      </c>
      <c r="J58" s="1" t="str">
        <f>IF(B58="","",IFERROR(VLOOKUP(B58,'Matrice Parties-3'!B:K,9,FALSE),0))</f>
        <v/>
      </c>
      <c r="K58" s="1" t="str">
        <f>IF(B58="","",IFERROR(VLOOKUP(B58,'Matrice Parties-4'!B:K,10,FALSE),0))</f>
        <v/>
      </c>
      <c r="L58" s="1" t="str">
        <f t="shared" si="0"/>
        <v/>
      </c>
      <c r="M58" s="1" t="str">
        <f t="shared" si="1"/>
        <v/>
      </c>
      <c r="N58" s="1" t="str">
        <f t="shared" si="7"/>
        <v/>
      </c>
      <c r="O58" s="2" t="str">
        <f t="shared" si="2"/>
        <v/>
      </c>
      <c r="P58" s="4" t="str">
        <f t="shared" si="3"/>
        <v/>
      </c>
      <c r="Q58" s="82" t="str">
        <f t="shared" si="4"/>
        <v/>
      </c>
      <c r="R58" s="82" t="str">
        <f t="shared" si="5"/>
        <v/>
      </c>
      <c r="S58" s="15"/>
      <c r="T58" s="15"/>
      <c r="X58"/>
    </row>
    <row r="59" spans="1:24" s="18" customFormat="1" ht="29.1" customHeight="1" x14ac:dyDescent="0.25">
      <c r="A59" s="32">
        <f t="shared" si="8"/>
        <v>56</v>
      </c>
      <c r="B59" s="87"/>
      <c r="C59" s="27"/>
      <c r="D59" s="1" t="str">
        <f>IF(B59="","",IFERROR(VLOOKUP(B59,'Matrice Parties'!B:K,3,FALSE),0))</f>
        <v/>
      </c>
      <c r="E59" s="1" t="str">
        <f>IF(B59="","",IFERROR(VLOOKUP(B59,'Matrice Parties-2'!B:K,4,FALSE),0))</f>
        <v/>
      </c>
      <c r="F59" s="1" t="str">
        <f>IF(B59="","",IFERROR(VLOOKUP(B59,'Matrice Parties-3'!B:K,5,FALSE),0))</f>
        <v/>
      </c>
      <c r="G59" s="100" t="str">
        <f>IF(B59="","",IFERROR(VLOOKUP(B59,'Matrice Parties-4'!B:K,6,FALSE),0))</f>
        <v/>
      </c>
      <c r="H59" s="101" t="str">
        <f>IF(B59="","",IFERROR(VLOOKUP(B59,'Matrice Parties'!B:K,7,FALSE),0))</f>
        <v/>
      </c>
      <c r="I59" s="1" t="str">
        <f>IF(B59="","",IFERROR(VLOOKUP(B59,'Matrice Parties-2'!B:K,8,FALSE),0))</f>
        <v/>
      </c>
      <c r="J59" s="1" t="str">
        <f>IF(B59="","",IFERROR(VLOOKUP(B59,'Matrice Parties-3'!B:K,9,FALSE),0))</f>
        <v/>
      </c>
      <c r="K59" s="1" t="str">
        <f>IF(B59="","",IFERROR(VLOOKUP(B59,'Matrice Parties-4'!B:K,10,FALSE),0))</f>
        <v/>
      </c>
      <c r="L59" s="1" t="str">
        <f t="shared" si="0"/>
        <v/>
      </c>
      <c r="M59" s="1" t="str">
        <f t="shared" si="1"/>
        <v/>
      </c>
      <c r="N59" s="1" t="str">
        <f t="shared" si="7"/>
        <v/>
      </c>
      <c r="O59" s="2" t="str">
        <f t="shared" si="2"/>
        <v/>
      </c>
      <c r="P59" s="4" t="str">
        <f t="shared" si="3"/>
        <v/>
      </c>
      <c r="Q59" s="82" t="str">
        <f t="shared" si="4"/>
        <v/>
      </c>
      <c r="R59" s="82" t="str">
        <f t="shared" si="5"/>
        <v/>
      </c>
      <c r="S59" s="15"/>
      <c r="T59" s="15"/>
      <c r="X59"/>
    </row>
    <row r="60" spans="1:24" ht="29.1" customHeight="1" x14ac:dyDescent="0.25">
      <c r="A60" s="32">
        <f t="shared" si="8"/>
        <v>57</v>
      </c>
      <c r="B60" s="87"/>
      <c r="C60" s="27"/>
      <c r="D60" s="1" t="str">
        <f>IF(B60="","",IFERROR(VLOOKUP(B60,'Matrice Parties'!B:K,3,FALSE),0))</f>
        <v/>
      </c>
      <c r="E60" s="1" t="str">
        <f>IF(B60="","",IFERROR(VLOOKUP(B60,'Matrice Parties-2'!B:K,4,FALSE),0))</f>
        <v/>
      </c>
      <c r="F60" s="1" t="str">
        <f>IF(B60="","",IFERROR(VLOOKUP(B60,'Matrice Parties-3'!B:K,5,FALSE),0))</f>
        <v/>
      </c>
      <c r="G60" s="100" t="str">
        <f>IF(B60="","",IFERROR(VLOOKUP(B60,'Matrice Parties-4'!B:K,6,FALSE),0))</f>
        <v/>
      </c>
      <c r="H60" s="101" t="str">
        <f>IF(B60="","",IFERROR(VLOOKUP(B60,'Matrice Parties'!B:K,7,FALSE),0))</f>
        <v/>
      </c>
      <c r="I60" s="1" t="str">
        <f>IF(B60="","",IFERROR(VLOOKUP(B60,'Matrice Parties-2'!B:K,8,FALSE),0))</f>
        <v/>
      </c>
      <c r="J60" s="1" t="str">
        <f>IF(B60="","",IFERROR(VLOOKUP(B60,'Matrice Parties-3'!B:K,9,FALSE),0))</f>
        <v/>
      </c>
      <c r="K60" s="1" t="str">
        <f>IF(B60="","",IFERROR(VLOOKUP(B60,'Matrice Parties-4'!B:K,10,FALSE),0))</f>
        <v/>
      </c>
      <c r="L60" s="1" t="str">
        <f t="shared" si="0"/>
        <v/>
      </c>
      <c r="M60" s="1" t="str">
        <f t="shared" si="1"/>
        <v/>
      </c>
      <c r="N60" s="1" t="str">
        <f t="shared" si="7"/>
        <v/>
      </c>
      <c r="O60" s="2" t="str">
        <f t="shared" si="2"/>
        <v/>
      </c>
      <c r="P60" s="4" t="str">
        <f t="shared" si="3"/>
        <v/>
      </c>
      <c r="Q60" s="82" t="str">
        <f t="shared" si="4"/>
        <v/>
      </c>
      <c r="R60" s="82" t="str">
        <f t="shared" si="5"/>
        <v/>
      </c>
    </row>
    <row r="61" spans="1:24" s="18" customFormat="1" ht="29.1" customHeight="1" x14ac:dyDescent="0.25">
      <c r="A61" s="32">
        <f t="shared" si="8"/>
        <v>58</v>
      </c>
      <c r="B61" s="87"/>
      <c r="C61" s="27"/>
      <c r="D61" s="1" t="str">
        <f>IF(B61="","",IFERROR(VLOOKUP(B61,'Matrice Parties'!B:K,3,FALSE),0))</f>
        <v/>
      </c>
      <c r="E61" s="1" t="str">
        <f>IF(B61="","",IFERROR(VLOOKUP(B61,'Matrice Parties-2'!B:K,4,FALSE),0))</f>
        <v/>
      </c>
      <c r="F61" s="1" t="str">
        <f>IF(B61="","",IFERROR(VLOOKUP(B61,'Matrice Parties-3'!B:K,5,FALSE),0))</f>
        <v/>
      </c>
      <c r="G61" s="100" t="str">
        <f>IF(B61="","",IFERROR(VLOOKUP(B61,'Matrice Parties-4'!B:K,6,FALSE),0))</f>
        <v/>
      </c>
      <c r="H61" s="101" t="str">
        <f>IF(B61="","",IFERROR(VLOOKUP(B61,'Matrice Parties'!B:K,7,FALSE),0))</f>
        <v/>
      </c>
      <c r="I61" s="1" t="str">
        <f>IF(B61="","",IFERROR(VLOOKUP(B61,'Matrice Parties-2'!B:K,8,FALSE),0))</f>
        <v/>
      </c>
      <c r="J61" s="1" t="str">
        <f>IF(B61="","",IFERROR(VLOOKUP(B61,'Matrice Parties-3'!B:K,9,FALSE),0))</f>
        <v/>
      </c>
      <c r="K61" s="1" t="str">
        <f>IF(B61="","",IFERROR(VLOOKUP(B61,'Matrice Parties-4'!B:K,10,FALSE),0))</f>
        <v/>
      </c>
      <c r="L61" s="1" t="str">
        <f t="shared" si="0"/>
        <v/>
      </c>
      <c r="M61" s="1" t="str">
        <f t="shared" si="1"/>
        <v/>
      </c>
      <c r="N61" s="1" t="str">
        <f t="shared" si="7"/>
        <v/>
      </c>
      <c r="O61" s="2" t="str">
        <f t="shared" si="2"/>
        <v/>
      </c>
      <c r="P61" s="4" t="str">
        <f t="shared" si="3"/>
        <v/>
      </c>
      <c r="Q61" s="82" t="str">
        <f t="shared" si="4"/>
        <v/>
      </c>
      <c r="R61" s="82" t="str">
        <f t="shared" si="5"/>
        <v/>
      </c>
      <c r="S61" s="15"/>
      <c r="T61" s="15"/>
      <c r="X61"/>
    </row>
    <row r="62" spans="1:24" s="18" customFormat="1" ht="29.1" customHeight="1" x14ac:dyDescent="0.25">
      <c r="A62" s="32">
        <f t="shared" si="8"/>
        <v>59</v>
      </c>
      <c r="B62" s="87"/>
      <c r="C62" s="29"/>
      <c r="D62" s="1" t="str">
        <f>IF(B62="","",IFERROR(VLOOKUP(B62,'Matrice Parties'!B:K,3,FALSE),0))</f>
        <v/>
      </c>
      <c r="E62" s="1" t="str">
        <f>IF(B62="","",IFERROR(VLOOKUP(B62,'Matrice Parties-2'!B:K,4,FALSE),0))</f>
        <v/>
      </c>
      <c r="F62" s="1" t="str">
        <f>IF(B62="","",IFERROR(VLOOKUP(B62,'Matrice Parties-3'!B:K,5,FALSE),0))</f>
        <v/>
      </c>
      <c r="G62" s="100" t="str">
        <f>IF(B62="","",IFERROR(VLOOKUP(B62,'Matrice Parties-4'!B:K,6,FALSE),0))</f>
        <v/>
      </c>
      <c r="H62" s="101" t="str">
        <f>IF(B62="","",IFERROR(VLOOKUP(B62,'Matrice Parties'!B:K,7,FALSE),0))</f>
        <v/>
      </c>
      <c r="I62" s="1" t="str">
        <f>IF(B62="","",IFERROR(VLOOKUP(B62,'Matrice Parties-2'!B:K,8,FALSE),0))</f>
        <v/>
      </c>
      <c r="J62" s="1" t="str">
        <f>IF(B62="","",IFERROR(VLOOKUP(B62,'Matrice Parties-3'!B:K,9,FALSE),0))</f>
        <v/>
      </c>
      <c r="K62" s="1" t="str">
        <f>IF(B62="","",IFERROR(VLOOKUP(B62,'Matrice Parties-4'!B:K,10,FALSE),0))</f>
        <v/>
      </c>
      <c r="L62" s="1" t="str">
        <f t="shared" si="0"/>
        <v/>
      </c>
      <c r="M62" s="1" t="str">
        <f t="shared" si="1"/>
        <v/>
      </c>
      <c r="N62" s="1" t="str">
        <f t="shared" si="7"/>
        <v/>
      </c>
      <c r="O62" s="2" t="str">
        <f t="shared" si="2"/>
        <v/>
      </c>
      <c r="P62" s="4" t="str">
        <f t="shared" si="3"/>
        <v/>
      </c>
      <c r="Q62" s="82" t="str">
        <f t="shared" si="4"/>
        <v/>
      </c>
      <c r="R62" s="82" t="str">
        <f t="shared" si="5"/>
        <v/>
      </c>
      <c r="S62" s="15"/>
      <c r="T62" s="15"/>
      <c r="X62"/>
    </row>
    <row r="63" spans="1:24" s="18" customFormat="1" ht="29.1" customHeight="1" x14ac:dyDescent="0.25">
      <c r="A63" s="32">
        <f t="shared" si="8"/>
        <v>60</v>
      </c>
      <c r="B63" s="87"/>
      <c r="C63" s="29"/>
      <c r="D63" s="1" t="str">
        <f>IF(B63="","",IFERROR(VLOOKUP(B63,'Matrice Parties'!B:K,3,FALSE),0))</f>
        <v/>
      </c>
      <c r="E63" s="1" t="str">
        <f>IF(B63="","",IFERROR(VLOOKUP(B63,'Matrice Parties-2'!B:K,4,FALSE),0))</f>
        <v/>
      </c>
      <c r="F63" s="1" t="str">
        <f>IF(B63="","",IFERROR(VLOOKUP(B63,'Matrice Parties-3'!B:K,5,FALSE),0))</f>
        <v/>
      </c>
      <c r="G63" s="100" t="str">
        <f>IF(B63="","",IFERROR(VLOOKUP(B63,'Matrice Parties-4'!B:K,6,FALSE),0))</f>
        <v/>
      </c>
      <c r="H63" s="101" t="str">
        <f>IF(B63="","",IFERROR(VLOOKUP(B63,'Matrice Parties'!B:K,7,FALSE),0))</f>
        <v/>
      </c>
      <c r="I63" s="1" t="str">
        <f>IF(B63="","",IFERROR(VLOOKUP(B63,'Matrice Parties-2'!B:K,8,FALSE),0))</f>
        <v/>
      </c>
      <c r="J63" s="1" t="str">
        <f>IF(B63="","",IFERROR(VLOOKUP(B63,'Matrice Parties-3'!B:K,9,FALSE),0))</f>
        <v/>
      </c>
      <c r="K63" s="1" t="str">
        <f>IF(B63="","",IFERROR(VLOOKUP(B63,'Matrice Parties-4'!B:K,10,FALSE),0))</f>
        <v/>
      </c>
      <c r="L63" s="1" t="str">
        <f t="shared" si="0"/>
        <v/>
      </c>
      <c r="M63" s="1" t="str">
        <f t="shared" si="1"/>
        <v/>
      </c>
      <c r="N63" s="1" t="str">
        <f t="shared" si="7"/>
        <v/>
      </c>
      <c r="O63" s="2" t="str">
        <f t="shared" si="2"/>
        <v/>
      </c>
      <c r="P63" s="4" t="str">
        <f t="shared" si="3"/>
        <v/>
      </c>
      <c r="Q63" s="82" t="str">
        <f t="shared" si="4"/>
        <v/>
      </c>
      <c r="R63" s="82" t="str">
        <f t="shared" si="5"/>
        <v/>
      </c>
      <c r="S63" s="15"/>
      <c r="T63" s="15"/>
      <c r="X63"/>
    </row>
    <row r="64" spans="1:24" ht="29.1" customHeight="1" x14ac:dyDescent="0.25">
      <c r="A64" s="32">
        <f t="shared" si="8"/>
        <v>61</v>
      </c>
      <c r="B64" s="87"/>
      <c r="C64" s="27"/>
      <c r="D64" s="1" t="str">
        <f>IF(B64="","",IFERROR(VLOOKUP(B64,'Matrice Parties'!B:K,3,FALSE),0))</f>
        <v/>
      </c>
      <c r="E64" s="1" t="str">
        <f>IF(B64="","",IFERROR(VLOOKUP(B64,'Matrice Parties-2'!B:K,4,FALSE),0))</f>
        <v/>
      </c>
      <c r="F64" s="1" t="str">
        <f>IF(B64="","",IFERROR(VLOOKUP(B64,'Matrice Parties-3'!B:K,5,FALSE),0))</f>
        <v/>
      </c>
      <c r="G64" s="100" t="str">
        <f>IF(B64="","",IFERROR(VLOOKUP(B64,'Matrice Parties-4'!B:K,6,FALSE),0))</f>
        <v/>
      </c>
      <c r="H64" s="101" t="str">
        <f>IF(B64="","",IFERROR(VLOOKUP(B64,'Matrice Parties'!B:K,7,FALSE),0))</f>
        <v/>
      </c>
      <c r="I64" s="1" t="str">
        <f>IF(B64="","",IFERROR(VLOOKUP(B64,'Matrice Parties-2'!B:K,8,FALSE),0))</f>
        <v/>
      </c>
      <c r="J64" s="1" t="str">
        <f>IF(B64="","",IFERROR(VLOOKUP(B64,'Matrice Parties-3'!B:K,9,FALSE),0))</f>
        <v/>
      </c>
      <c r="K64" s="1" t="str">
        <f>IF(B64="","",IFERROR(VLOOKUP(B64,'Matrice Parties-4'!B:K,10,FALSE),0))</f>
        <v/>
      </c>
      <c r="L64" s="1" t="str">
        <f t="shared" si="0"/>
        <v/>
      </c>
      <c r="M64" s="1" t="str">
        <f t="shared" si="1"/>
        <v/>
      </c>
      <c r="N64" s="1" t="str">
        <f t="shared" si="7"/>
        <v/>
      </c>
      <c r="O64" s="2" t="str">
        <f t="shared" si="2"/>
        <v/>
      </c>
      <c r="P64" s="4" t="str">
        <f t="shared" si="3"/>
        <v/>
      </c>
      <c r="Q64" s="82" t="str">
        <f t="shared" si="4"/>
        <v/>
      </c>
      <c r="R64" s="82" t="str">
        <f t="shared" si="5"/>
        <v/>
      </c>
    </row>
    <row r="65" spans="1:24" ht="29.1" customHeight="1" x14ac:dyDescent="0.25">
      <c r="A65" s="32">
        <f t="shared" si="8"/>
        <v>62</v>
      </c>
      <c r="B65" s="87"/>
      <c r="C65" s="27"/>
      <c r="D65" s="1" t="str">
        <f>IF(B65="","",IFERROR(VLOOKUP(B65,'Matrice Parties'!B:K,3,FALSE),0))</f>
        <v/>
      </c>
      <c r="E65" s="1" t="str">
        <f>IF(B65="","",IFERROR(VLOOKUP(B65,'Matrice Parties-2'!B:K,4,FALSE),0))</f>
        <v/>
      </c>
      <c r="F65" s="1" t="str">
        <f>IF(B65="","",IFERROR(VLOOKUP(B65,'Matrice Parties-3'!B:K,5,FALSE),0))</f>
        <v/>
      </c>
      <c r="G65" s="100" t="str">
        <f>IF(B65="","",IFERROR(VLOOKUP(B65,'Matrice Parties-4'!B:K,6,FALSE),0))</f>
        <v/>
      </c>
      <c r="H65" s="101" t="str">
        <f>IF(B65="","",IFERROR(VLOOKUP(B65,'Matrice Parties'!B:K,7,FALSE),0))</f>
        <v/>
      </c>
      <c r="I65" s="1" t="str">
        <f>IF(B65="","",IFERROR(VLOOKUP(B65,'Matrice Parties-2'!B:K,8,FALSE),0))</f>
        <v/>
      </c>
      <c r="J65" s="1" t="str">
        <f>IF(B65="","",IFERROR(VLOOKUP(B65,'Matrice Parties-3'!B:K,9,FALSE),0))</f>
        <v/>
      </c>
      <c r="K65" s="1" t="str">
        <f>IF(B65="","",IFERROR(VLOOKUP(B65,'Matrice Parties-4'!B:K,10,FALSE),0))</f>
        <v/>
      </c>
      <c r="L65" s="1" t="str">
        <f t="shared" si="0"/>
        <v/>
      </c>
      <c r="M65" s="1" t="str">
        <f t="shared" si="1"/>
        <v/>
      </c>
      <c r="N65" s="1" t="str">
        <f t="shared" si="7"/>
        <v/>
      </c>
      <c r="O65" s="2" t="str">
        <f t="shared" si="2"/>
        <v/>
      </c>
      <c r="P65" s="4" t="str">
        <f t="shared" si="3"/>
        <v/>
      </c>
      <c r="Q65" s="82" t="str">
        <f t="shared" si="4"/>
        <v/>
      </c>
      <c r="R65" s="82" t="str">
        <f t="shared" si="5"/>
        <v/>
      </c>
    </row>
    <row r="66" spans="1:24" ht="29.1" customHeight="1" x14ac:dyDescent="0.25">
      <c r="A66" s="32">
        <f t="shared" si="8"/>
        <v>63</v>
      </c>
      <c r="B66" s="87"/>
      <c r="C66" s="27"/>
      <c r="D66" s="1" t="str">
        <f>IF(B66="","",IFERROR(VLOOKUP(B66,'Matrice Parties'!B:K,3,FALSE),0))</f>
        <v/>
      </c>
      <c r="E66" s="1" t="str">
        <f>IF(B66="","",IFERROR(VLOOKUP(B66,'Matrice Parties-2'!B:K,4,FALSE),0))</f>
        <v/>
      </c>
      <c r="F66" s="1" t="str">
        <f>IF(B66="","",IFERROR(VLOOKUP(B66,'Matrice Parties-3'!B:K,5,FALSE),0))</f>
        <v/>
      </c>
      <c r="G66" s="100" t="str">
        <f>IF(B66="","",IFERROR(VLOOKUP(B66,'Matrice Parties-4'!B:K,6,FALSE),0))</f>
        <v/>
      </c>
      <c r="H66" s="101" t="str">
        <f>IF(B66="","",IFERROR(VLOOKUP(B66,'Matrice Parties'!B:K,7,FALSE),0))</f>
        <v/>
      </c>
      <c r="I66" s="1" t="str">
        <f>IF(B66="","",IFERROR(VLOOKUP(B66,'Matrice Parties-2'!B:K,8,FALSE),0))</f>
        <v/>
      </c>
      <c r="J66" s="1" t="str">
        <f>IF(B66="","",IFERROR(VLOOKUP(B66,'Matrice Parties-3'!B:K,9,FALSE),0))</f>
        <v/>
      </c>
      <c r="K66" s="1" t="str">
        <f>IF(B66="","",IFERROR(VLOOKUP(B66,'Matrice Parties-4'!B:K,10,FALSE),0))</f>
        <v/>
      </c>
      <c r="L66" s="1" t="str">
        <f t="shared" si="0"/>
        <v/>
      </c>
      <c r="M66" s="1" t="str">
        <f t="shared" si="1"/>
        <v/>
      </c>
      <c r="N66" s="1" t="str">
        <f t="shared" si="7"/>
        <v/>
      </c>
      <c r="O66" s="2" t="str">
        <f t="shared" si="2"/>
        <v/>
      </c>
      <c r="P66" s="4" t="str">
        <f t="shared" si="3"/>
        <v/>
      </c>
      <c r="Q66" s="82" t="str">
        <f t="shared" si="4"/>
        <v/>
      </c>
      <c r="R66" s="82" t="str">
        <f t="shared" si="5"/>
        <v/>
      </c>
    </row>
    <row r="67" spans="1:24" s="19" customFormat="1" ht="29.1" customHeight="1" x14ac:dyDescent="0.25">
      <c r="A67" s="32">
        <f t="shared" si="8"/>
        <v>64</v>
      </c>
      <c r="B67" s="87"/>
      <c r="C67" s="29"/>
      <c r="D67" s="1" t="str">
        <f>IF(B67="","",IFERROR(VLOOKUP(B67,'Matrice Parties'!B:K,3,FALSE),0))</f>
        <v/>
      </c>
      <c r="E67" s="1" t="str">
        <f>IF(B67="","",IFERROR(VLOOKUP(B67,'Matrice Parties-2'!B:K,4,FALSE),0))</f>
        <v/>
      </c>
      <c r="F67" s="1" t="str">
        <f>IF(B67="","",IFERROR(VLOOKUP(B67,'Matrice Parties-3'!B:K,5,FALSE),0))</f>
        <v/>
      </c>
      <c r="G67" s="100" t="str">
        <f>IF(B67="","",IFERROR(VLOOKUP(B67,'Matrice Parties-4'!B:K,6,FALSE),0))</f>
        <v/>
      </c>
      <c r="H67" s="101" t="str">
        <f>IF(B67="","",IFERROR(VLOOKUP(B67,'Matrice Parties'!B:K,7,FALSE),0))</f>
        <v/>
      </c>
      <c r="I67" s="1" t="str">
        <f>IF(B67="","",IFERROR(VLOOKUP(B67,'Matrice Parties-2'!B:K,8,FALSE),0))</f>
        <v/>
      </c>
      <c r="J67" s="1" t="str">
        <f>IF(B67="","",IFERROR(VLOOKUP(B67,'Matrice Parties-3'!B:K,9,FALSE),0))</f>
        <v/>
      </c>
      <c r="K67" s="1" t="str">
        <f>IF(B67="","",IFERROR(VLOOKUP(B67,'Matrice Parties-4'!B:K,10,FALSE),0))</f>
        <v/>
      </c>
      <c r="L67" s="1" t="str">
        <f t="shared" si="0"/>
        <v/>
      </c>
      <c r="M67" s="1" t="str">
        <f t="shared" si="1"/>
        <v/>
      </c>
      <c r="N67" s="1" t="str">
        <f t="shared" si="7"/>
        <v/>
      </c>
      <c r="O67" s="2" t="str">
        <f t="shared" si="2"/>
        <v/>
      </c>
      <c r="P67" s="4" t="str">
        <f t="shared" si="3"/>
        <v/>
      </c>
      <c r="Q67" s="82" t="str">
        <f t="shared" si="4"/>
        <v/>
      </c>
      <c r="R67" s="82" t="str">
        <f t="shared" si="5"/>
        <v/>
      </c>
      <c r="S67" s="15"/>
      <c r="T67" s="15"/>
      <c r="X67"/>
    </row>
    <row r="68" spans="1:24" s="19" customFormat="1" ht="29.1" customHeight="1" x14ac:dyDescent="0.25">
      <c r="A68" s="32">
        <f t="shared" si="8"/>
        <v>65</v>
      </c>
      <c r="B68" s="87"/>
      <c r="C68" s="27"/>
      <c r="D68" s="1" t="str">
        <f>IF(B68="","",IFERROR(VLOOKUP(B68,'Matrice Parties'!B:K,3,FALSE),0))</f>
        <v/>
      </c>
      <c r="E68" s="1" t="str">
        <f>IF(B68="","",IFERROR(VLOOKUP(B68,'Matrice Parties-2'!B:K,4,FALSE),0))</f>
        <v/>
      </c>
      <c r="F68" s="1" t="str">
        <f>IF(B68="","",IFERROR(VLOOKUP(B68,'Matrice Parties-3'!B:K,5,FALSE),0))</f>
        <v/>
      </c>
      <c r="G68" s="100" t="str">
        <f>IF(B68="","",IFERROR(VLOOKUP(B68,'Matrice Parties-4'!B:K,6,FALSE),0))</f>
        <v/>
      </c>
      <c r="H68" s="101" t="str">
        <f>IF(B68="","",IFERROR(VLOOKUP(B68,'Matrice Parties'!B:K,7,FALSE),0))</f>
        <v/>
      </c>
      <c r="I68" s="1" t="str">
        <f>IF(B68="","",IFERROR(VLOOKUP(B68,'Matrice Parties-2'!B:K,8,FALSE),0))</f>
        <v/>
      </c>
      <c r="J68" s="1" t="str">
        <f>IF(B68="","",IFERROR(VLOOKUP(B68,'Matrice Parties-3'!B:K,9,FALSE),0))</f>
        <v/>
      </c>
      <c r="K68" s="1" t="str">
        <f>IF(B68="","",IFERROR(VLOOKUP(B68,'Matrice Parties-4'!B:K,10,FALSE),0))</f>
        <v/>
      </c>
      <c r="L68" s="1" t="str">
        <f t="shared" ref="L68:L93" si="9">IFERROR(IF(B68="","",D68+E68+F68+G68),"")</f>
        <v/>
      </c>
      <c r="M68" s="1" t="str">
        <f t="shared" ref="M68:M93" si="10">IFERROR(IF(B68="","",H68+I68+J68+K68),"")</f>
        <v/>
      </c>
      <c r="N68" s="1" t="str">
        <f t="shared" si="7"/>
        <v/>
      </c>
      <c r="O68" s="2" t="str">
        <f t="shared" ref="O68:O93" si="11">IF(B68="","",COUNTIF(D68:G68,13))</f>
        <v/>
      </c>
      <c r="P68" s="4" t="str">
        <f t="shared" ref="P68:P93" si="12">IFERROR(IF(B68="","",RANK(R68,$R$4:$R$93)),"")</f>
        <v/>
      </c>
      <c r="Q68" s="82" t="str">
        <f t="shared" ref="Q68:Q93" si="13">IF(B68="","",100*O68)</f>
        <v/>
      </c>
      <c r="R68" s="82" t="str">
        <f t="shared" ref="R68:R93" si="14">IF(B68="","",Q68+N68)</f>
        <v/>
      </c>
      <c r="S68" s="15"/>
      <c r="T68" s="15"/>
      <c r="X68"/>
    </row>
    <row r="69" spans="1:24" s="18" customFormat="1" ht="29.1" customHeight="1" x14ac:dyDescent="0.25">
      <c r="A69" s="32">
        <f t="shared" si="8"/>
        <v>66</v>
      </c>
      <c r="B69" s="87"/>
      <c r="C69" s="27"/>
      <c r="D69" s="1" t="str">
        <f>IF(B69="","",IFERROR(VLOOKUP(B69,'Matrice Parties'!B:K,3,FALSE),0))</f>
        <v/>
      </c>
      <c r="E69" s="1" t="str">
        <f>IF(B69="","",IFERROR(VLOOKUP(B69,'Matrice Parties-2'!B:K,4,FALSE),0))</f>
        <v/>
      </c>
      <c r="F69" s="1" t="str">
        <f>IF(B69="","",IFERROR(VLOOKUP(B69,'Matrice Parties-3'!B:K,5,FALSE),0))</f>
        <v/>
      </c>
      <c r="G69" s="100" t="str">
        <f>IF(B69="","",IFERROR(VLOOKUP(B69,'Matrice Parties-4'!B:K,6,FALSE),0))</f>
        <v/>
      </c>
      <c r="H69" s="101" t="str">
        <f>IF(B69="","",IFERROR(VLOOKUP(B69,'Matrice Parties'!B:K,7,FALSE),0))</f>
        <v/>
      </c>
      <c r="I69" s="1" t="str">
        <f>IF(B69="","",IFERROR(VLOOKUP(B69,'Matrice Parties-2'!B:K,8,FALSE),0))</f>
        <v/>
      </c>
      <c r="J69" s="1" t="str">
        <f>IF(B69="","",IFERROR(VLOOKUP(B69,'Matrice Parties-3'!B:K,9,FALSE),0))</f>
        <v/>
      </c>
      <c r="K69" s="1" t="str">
        <f>IF(B69="","",IFERROR(VLOOKUP(B69,'Matrice Parties-4'!B:K,10,FALSE),0))</f>
        <v/>
      </c>
      <c r="L69" s="1" t="str">
        <f t="shared" si="9"/>
        <v/>
      </c>
      <c r="M69" s="1" t="str">
        <f t="shared" si="10"/>
        <v/>
      </c>
      <c r="N69" s="1" t="str">
        <f t="shared" si="7"/>
        <v/>
      </c>
      <c r="O69" s="2" t="str">
        <f t="shared" si="11"/>
        <v/>
      </c>
      <c r="P69" s="4" t="str">
        <f t="shared" si="12"/>
        <v/>
      </c>
      <c r="Q69" s="82" t="str">
        <f t="shared" si="13"/>
        <v/>
      </c>
      <c r="R69" s="82" t="str">
        <f t="shared" si="14"/>
        <v/>
      </c>
      <c r="S69" s="15"/>
      <c r="T69" s="15"/>
      <c r="X69"/>
    </row>
    <row r="70" spans="1:24" s="18" customFormat="1" ht="29.1" customHeight="1" x14ac:dyDescent="0.25">
      <c r="A70" s="32">
        <f t="shared" si="8"/>
        <v>67</v>
      </c>
      <c r="B70" s="87"/>
      <c r="C70" s="29"/>
      <c r="D70" s="1" t="str">
        <f>IF(B70="","",IFERROR(VLOOKUP(B70,'Matrice Parties'!B:K,3,FALSE),0))</f>
        <v/>
      </c>
      <c r="E70" s="1" t="str">
        <f>IF(B70="","",IFERROR(VLOOKUP(B70,'Matrice Parties-2'!B:K,4,FALSE),0))</f>
        <v/>
      </c>
      <c r="F70" s="1" t="str">
        <f>IF(B70="","",IFERROR(VLOOKUP(B70,'Matrice Parties-3'!B:K,5,FALSE),0))</f>
        <v/>
      </c>
      <c r="G70" s="100" t="str">
        <f>IF(B70="","",IFERROR(VLOOKUP(B70,'Matrice Parties-4'!B:K,6,FALSE),0))</f>
        <v/>
      </c>
      <c r="H70" s="101" t="str">
        <f>IF(B70="","",IFERROR(VLOOKUP(B70,'Matrice Parties'!B:K,7,FALSE),0))</f>
        <v/>
      </c>
      <c r="I70" s="1" t="str">
        <f>IF(B70="","",IFERROR(VLOOKUP(B70,'Matrice Parties-2'!B:K,8,FALSE),0))</f>
        <v/>
      </c>
      <c r="J70" s="1" t="str">
        <f>IF(B70="","",IFERROR(VLOOKUP(B70,'Matrice Parties-3'!B:K,9,FALSE),0))</f>
        <v/>
      </c>
      <c r="K70" s="1" t="str">
        <f>IF(B70="","",IFERROR(VLOOKUP(B70,'Matrice Parties-4'!B:K,10,FALSE),0))</f>
        <v/>
      </c>
      <c r="L70" s="1" t="str">
        <f t="shared" si="9"/>
        <v/>
      </c>
      <c r="M70" s="1" t="str">
        <f t="shared" si="10"/>
        <v/>
      </c>
      <c r="N70" s="1" t="str">
        <f t="shared" ref="N70:N93" si="15">IFERROR(L70-M70,"")</f>
        <v/>
      </c>
      <c r="O70" s="2" t="str">
        <f t="shared" si="11"/>
        <v/>
      </c>
      <c r="P70" s="4" t="str">
        <f t="shared" si="12"/>
        <v/>
      </c>
      <c r="Q70" s="82" t="str">
        <f t="shared" si="13"/>
        <v/>
      </c>
      <c r="R70" s="82" t="str">
        <f t="shared" si="14"/>
        <v/>
      </c>
      <c r="S70" s="15"/>
      <c r="T70" s="15"/>
      <c r="X70"/>
    </row>
    <row r="71" spans="1:24" s="18" customFormat="1" ht="29.1" customHeight="1" x14ac:dyDescent="0.25">
      <c r="A71" s="32">
        <f t="shared" si="8"/>
        <v>68</v>
      </c>
      <c r="B71" s="87"/>
      <c r="C71" s="27"/>
      <c r="D71" s="1" t="str">
        <f>IF(B71="","",IFERROR(VLOOKUP(B71,'Matrice Parties'!B:K,3,FALSE),0))</f>
        <v/>
      </c>
      <c r="E71" s="1" t="str">
        <f>IF(B71="","",IFERROR(VLOOKUP(B71,'Matrice Parties-2'!B:K,4,FALSE),0))</f>
        <v/>
      </c>
      <c r="F71" s="1" t="str">
        <f>IF(B71="","",IFERROR(VLOOKUP(B71,'Matrice Parties-3'!B:K,5,FALSE),0))</f>
        <v/>
      </c>
      <c r="G71" s="100" t="str">
        <f>IF(B71="","",IFERROR(VLOOKUP(B71,'Matrice Parties-4'!B:K,6,FALSE),0))</f>
        <v/>
      </c>
      <c r="H71" s="101" t="str">
        <f>IF(B71="","",IFERROR(VLOOKUP(B71,'Matrice Parties'!B:K,7,FALSE),0))</f>
        <v/>
      </c>
      <c r="I71" s="1" t="str">
        <f>IF(B71="","",IFERROR(VLOOKUP(B71,'Matrice Parties-2'!B:K,8,FALSE),0))</f>
        <v/>
      </c>
      <c r="J71" s="1" t="str">
        <f>IF(B71="","",IFERROR(VLOOKUP(B71,'Matrice Parties-3'!B:K,9,FALSE),0))</f>
        <v/>
      </c>
      <c r="K71" s="1" t="str">
        <f>IF(B71="","",IFERROR(VLOOKUP(B71,'Matrice Parties-4'!B:K,10,FALSE),0))</f>
        <v/>
      </c>
      <c r="L71" s="1" t="str">
        <f t="shared" si="9"/>
        <v/>
      </c>
      <c r="M71" s="1" t="str">
        <f t="shared" si="10"/>
        <v/>
      </c>
      <c r="N71" s="1" t="str">
        <f t="shared" si="15"/>
        <v/>
      </c>
      <c r="O71" s="2" t="str">
        <f t="shared" si="11"/>
        <v/>
      </c>
      <c r="P71" s="4" t="str">
        <f t="shared" si="12"/>
        <v/>
      </c>
      <c r="Q71" s="82" t="str">
        <f t="shared" si="13"/>
        <v/>
      </c>
      <c r="R71" s="82" t="str">
        <f t="shared" si="14"/>
        <v/>
      </c>
      <c r="S71" s="15"/>
      <c r="T71" s="15"/>
      <c r="X71"/>
    </row>
    <row r="72" spans="1:24" s="18" customFormat="1" ht="29.1" customHeight="1" x14ac:dyDescent="0.25">
      <c r="A72" s="32">
        <f t="shared" si="8"/>
        <v>69</v>
      </c>
      <c r="B72" s="87"/>
      <c r="C72" s="27"/>
      <c r="D72" s="1" t="str">
        <f>IF(B72="","",IFERROR(VLOOKUP(B72,'Matrice Parties'!B:K,3,FALSE),0))</f>
        <v/>
      </c>
      <c r="E72" s="1" t="str">
        <f>IF(B72="","",IFERROR(VLOOKUP(B72,'Matrice Parties-2'!B:K,4,FALSE),0))</f>
        <v/>
      </c>
      <c r="F72" s="1" t="str">
        <f>IF(B72="","",IFERROR(VLOOKUP(B72,'Matrice Parties-3'!B:K,5,FALSE),0))</f>
        <v/>
      </c>
      <c r="G72" s="100" t="str">
        <f>IF(B72="","",IFERROR(VLOOKUP(B72,'Matrice Parties-4'!B:K,6,FALSE),0))</f>
        <v/>
      </c>
      <c r="H72" s="101" t="str">
        <f>IF(B72="","",IFERROR(VLOOKUP(B72,'Matrice Parties'!B:K,7,FALSE),0))</f>
        <v/>
      </c>
      <c r="I72" s="1" t="str">
        <f>IF(B72="","",IFERROR(VLOOKUP(B72,'Matrice Parties-2'!B:K,8,FALSE),0))</f>
        <v/>
      </c>
      <c r="J72" s="1" t="str">
        <f>IF(B72="","",IFERROR(VLOOKUP(B72,'Matrice Parties-3'!B:K,9,FALSE),0))</f>
        <v/>
      </c>
      <c r="K72" s="1" t="str">
        <f>IF(B72="","",IFERROR(VLOOKUP(B72,'Matrice Parties-4'!B:K,10,FALSE),0))</f>
        <v/>
      </c>
      <c r="L72" s="1" t="str">
        <f t="shared" si="9"/>
        <v/>
      </c>
      <c r="M72" s="1" t="str">
        <f t="shared" si="10"/>
        <v/>
      </c>
      <c r="N72" s="1" t="str">
        <f t="shared" si="15"/>
        <v/>
      </c>
      <c r="O72" s="2" t="str">
        <f t="shared" si="11"/>
        <v/>
      </c>
      <c r="P72" s="4" t="str">
        <f t="shared" si="12"/>
        <v/>
      </c>
      <c r="Q72" s="82" t="str">
        <f t="shared" si="13"/>
        <v/>
      </c>
      <c r="R72" s="82" t="str">
        <f t="shared" si="14"/>
        <v/>
      </c>
      <c r="S72" s="15"/>
      <c r="T72" s="15"/>
      <c r="X72"/>
    </row>
    <row r="73" spans="1:24" s="18" customFormat="1" ht="29.1" customHeight="1" x14ac:dyDescent="0.25">
      <c r="A73" s="32">
        <f t="shared" si="8"/>
        <v>70</v>
      </c>
      <c r="B73" s="87"/>
      <c r="C73" s="30"/>
      <c r="D73" s="1" t="str">
        <f>IF(B73="","",IFERROR(VLOOKUP(B73,'Matrice Parties'!B:K,3,FALSE),0))</f>
        <v/>
      </c>
      <c r="E73" s="1" t="str">
        <f>IF(B73="","",IFERROR(VLOOKUP(B73,'Matrice Parties-2'!B:K,4,FALSE),0))</f>
        <v/>
      </c>
      <c r="F73" s="1" t="str">
        <f>IF(B73="","",IFERROR(VLOOKUP(B73,'Matrice Parties-3'!B:K,5,FALSE),0))</f>
        <v/>
      </c>
      <c r="G73" s="100" t="str">
        <f>IF(B73="","",IFERROR(VLOOKUP(B73,'Matrice Parties-4'!B:K,6,FALSE),0))</f>
        <v/>
      </c>
      <c r="H73" s="101" t="str">
        <f>IF(B73="","",IFERROR(VLOOKUP(B73,'Matrice Parties'!B:K,7,FALSE),0))</f>
        <v/>
      </c>
      <c r="I73" s="1" t="str">
        <f>IF(B73="","",IFERROR(VLOOKUP(B73,'Matrice Parties-2'!B:K,8,FALSE),0))</f>
        <v/>
      </c>
      <c r="J73" s="1" t="str">
        <f>IF(B73="","",IFERROR(VLOOKUP(B73,'Matrice Parties-3'!B:K,9,FALSE),0))</f>
        <v/>
      </c>
      <c r="K73" s="1" t="str">
        <f>IF(B73="","",IFERROR(VLOOKUP(B73,'Matrice Parties-4'!B:K,10,FALSE),0))</f>
        <v/>
      </c>
      <c r="L73" s="1" t="str">
        <f t="shared" si="9"/>
        <v/>
      </c>
      <c r="M73" s="1" t="str">
        <f t="shared" si="10"/>
        <v/>
      </c>
      <c r="N73" s="1" t="str">
        <f t="shared" si="15"/>
        <v/>
      </c>
      <c r="O73" s="2" t="str">
        <f t="shared" si="11"/>
        <v/>
      </c>
      <c r="P73" s="4" t="str">
        <f t="shared" si="12"/>
        <v/>
      </c>
      <c r="Q73" s="82" t="str">
        <f t="shared" si="13"/>
        <v/>
      </c>
      <c r="R73" s="82" t="str">
        <f t="shared" si="14"/>
        <v/>
      </c>
      <c r="S73" s="15"/>
      <c r="T73" s="15"/>
      <c r="X73"/>
    </row>
    <row r="74" spans="1:24" s="18" customFormat="1" ht="29.1" customHeight="1" x14ac:dyDescent="0.25">
      <c r="A74" s="32">
        <f t="shared" si="8"/>
        <v>71</v>
      </c>
      <c r="B74" s="87"/>
      <c r="C74" s="27"/>
      <c r="D74" s="1" t="str">
        <f>IF(B74="","",IFERROR(VLOOKUP(B74,'Matrice Parties'!B:K,3,FALSE),0))</f>
        <v/>
      </c>
      <c r="E74" s="1" t="str">
        <f>IF(B74="","",IFERROR(VLOOKUP(B74,'Matrice Parties-2'!B:K,4,FALSE),0))</f>
        <v/>
      </c>
      <c r="F74" s="1" t="str">
        <f>IF(B74="","",IFERROR(VLOOKUP(B74,'Matrice Parties-3'!B:K,5,FALSE),0))</f>
        <v/>
      </c>
      <c r="G74" s="100" t="str">
        <f>IF(B74="","",IFERROR(VLOOKUP(B74,'Matrice Parties-4'!B:K,6,FALSE),0))</f>
        <v/>
      </c>
      <c r="H74" s="101" t="str">
        <f>IF(B74="","",IFERROR(VLOOKUP(B74,'Matrice Parties'!B:K,7,FALSE),0))</f>
        <v/>
      </c>
      <c r="I74" s="1" t="str">
        <f>IF(B74="","",IFERROR(VLOOKUP(B74,'Matrice Parties-2'!B:K,8,FALSE),0))</f>
        <v/>
      </c>
      <c r="J74" s="1" t="str">
        <f>IF(B74="","",IFERROR(VLOOKUP(B74,'Matrice Parties-3'!B:K,9,FALSE),0))</f>
        <v/>
      </c>
      <c r="K74" s="1" t="str">
        <f>IF(B74="","",IFERROR(VLOOKUP(B74,'Matrice Parties-4'!B:K,10,FALSE),0))</f>
        <v/>
      </c>
      <c r="L74" s="1" t="str">
        <f t="shared" si="9"/>
        <v/>
      </c>
      <c r="M74" s="1" t="str">
        <f t="shared" si="10"/>
        <v/>
      </c>
      <c r="N74" s="1" t="str">
        <f t="shared" si="15"/>
        <v/>
      </c>
      <c r="O74" s="2" t="str">
        <f t="shared" si="11"/>
        <v/>
      </c>
      <c r="P74" s="4" t="str">
        <f t="shared" si="12"/>
        <v/>
      </c>
      <c r="Q74" s="82" t="str">
        <f t="shared" si="13"/>
        <v/>
      </c>
      <c r="R74" s="82" t="str">
        <f t="shared" si="14"/>
        <v/>
      </c>
      <c r="S74" s="15"/>
      <c r="T74" s="15"/>
      <c r="X74"/>
    </row>
    <row r="75" spans="1:24" s="18" customFormat="1" ht="29.1" customHeight="1" x14ac:dyDescent="0.25">
      <c r="A75" s="32">
        <f t="shared" ref="A75:A93" si="16">IF(B75="JOKER 1",97,IF(B75="JOKER 2",98,IF(B75="JOKER 3",99,A74+1)))</f>
        <v>72</v>
      </c>
      <c r="B75" s="87"/>
      <c r="C75" s="27"/>
      <c r="D75" s="1" t="str">
        <f>IF(B75="","",IFERROR(VLOOKUP(B75,'Matrice Parties'!B:K,3,FALSE),0))</f>
        <v/>
      </c>
      <c r="E75" s="1" t="str">
        <f>IF(B75="","",IFERROR(VLOOKUP(B75,'Matrice Parties-2'!B:K,4,FALSE),0))</f>
        <v/>
      </c>
      <c r="F75" s="1" t="str">
        <f>IF(B75="","",IFERROR(VLOOKUP(B75,'Matrice Parties-3'!B:K,5,FALSE),0))</f>
        <v/>
      </c>
      <c r="G75" s="100" t="str">
        <f>IF(B75="","",IFERROR(VLOOKUP(B75,'Matrice Parties-4'!B:K,6,FALSE),0))</f>
        <v/>
      </c>
      <c r="H75" s="101" t="str">
        <f>IF(B75="","",IFERROR(VLOOKUP(B75,'Matrice Parties'!B:K,7,FALSE),0))</f>
        <v/>
      </c>
      <c r="I75" s="1" t="str">
        <f>IF(B75="","",IFERROR(VLOOKUP(B75,'Matrice Parties-2'!B:K,8,FALSE),0))</f>
        <v/>
      </c>
      <c r="J75" s="1" t="str">
        <f>IF(B75="","",IFERROR(VLOOKUP(B75,'Matrice Parties-3'!B:K,9,FALSE),0))</f>
        <v/>
      </c>
      <c r="K75" s="1" t="str">
        <f>IF(B75="","",IFERROR(VLOOKUP(B75,'Matrice Parties-4'!B:K,10,FALSE),0))</f>
        <v/>
      </c>
      <c r="L75" s="1" t="str">
        <f t="shared" si="9"/>
        <v/>
      </c>
      <c r="M75" s="1" t="str">
        <f t="shared" si="10"/>
        <v/>
      </c>
      <c r="N75" s="1" t="str">
        <f t="shared" si="15"/>
        <v/>
      </c>
      <c r="O75" s="2" t="str">
        <f t="shared" si="11"/>
        <v/>
      </c>
      <c r="P75" s="4" t="str">
        <f t="shared" si="12"/>
        <v/>
      </c>
      <c r="Q75" s="82" t="str">
        <f t="shared" si="13"/>
        <v/>
      </c>
      <c r="R75" s="82" t="str">
        <f t="shared" si="14"/>
        <v/>
      </c>
      <c r="S75" s="15"/>
      <c r="T75" s="15"/>
      <c r="X75"/>
    </row>
    <row r="76" spans="1:24" s="18" customFormat="1" ht="29.1" customHeight="1" x14ac:dyDescent="0.25">
      <c r="A76" s="32">
        <f t="shared" si="16"/>
        <v>73</v>
      </c>
      <c r="B76" s="87"/>
      <c r="C76" s="27"/>
      <c r="D76" s="1" t="str">
        <f>IF(B76="","",IFERROR(VLOOKUP(B76,'Matrice Parties'!B:K,3,FALSE),0))</f>
        <v/>
      </c>
      <c r="E76" s="1" t="str">
        <f>IF(B76="","",IFERROR(VLOOKUP(B76,'Matrice Parties-2'!B:K,4,FALSE),0))</f>
        <v/>
      </c>
      <c r="F76" s="1" t="str">
        <f>IF(B76="","",IFERROR(VLOOKUP(B76,'Matrice Parties-3'!B:K,5,FALSE),0))</f>
        <v/>
      </c>
      <c r="G76" s="100" t="str">
        <f>IF(B76="","",IFERROR(VLOOKUP(B76,'Matrice Parties-4'!B:K,6,FALSE),0))</f>
        <v/>
      </c>
      <c r="H76" s="101" t="str">
        <f>IF(B76="","",IFERROR(VLOOKUP(B76,'Matrice Parties'!B:K,7,FALSE),0))</f>
        <v/>
      </c>
      <c r="I76" s="1" t="str">
        <f>IF(B76="","",IFERROR(VLOOKUP(B76,'Matrice Parties-2'!B:K,8,FALSE),0))</f>
        <v/>
      </c>
      <c r="J76" s="1" t="str">
        <f>IF(B76="","",IFERROR(VLOOKUP(B76,'Matrice Parties-3'!B:K,9,FALSE),0))</f>
        <v/>
      </c>
      <c r="K76" s="1" t="str">
        <f>IF(B76="","",IFERROR(VLOOKUP(B76,'Matrice Parties-4'!B:K,10,FALSE),0))</f>
        <v/>
      </c>
      <c r="L76" s="1" t="str">
        <f t="shared" si="9"/>
        <v/>
      </c>
      <c r="M76" s="1" t="str">
        <f t="shared" si="10"/>
        <v/>
      </c>
      <c r="N76" s="1" t="str">
        <f t="shared" si="15"/>
        <v/>
      </c>
      <c r="O76" s="2" t="str">
        <f t="shared" si="11"/>
        <v/>
      </c>
      <c r="P76" s="4" t="str">
        <f t="shared" si="12"/>
        <v/>
      </c>
      <c r="Q76" s="82" t="str">
        <f t="shared" si="13"/>
        <v/>
      </c>
      <c r="R76" s="82" t="str">
        <f t="shared" si="14"/>
        <v/>
      </c>
      <c r="S76" s="15"/>
      <c r="T76" s="15"/>
      <c r="X76"/>
    </row>
    <row r="77" spans="1:24" ht="29.1" customHeight="1" x14ac:dyDescent="0.25">
      <c r="A77" s="32">
        <f t="shared" si="16"/>
        <v>74</v>
      </c>
      <c r="B77" s="87"/>
      <c r="C77" s="29"/>
      <c r="D77" s="1" t="str">
        <f>IF(B77="","",IFERROR(VLOOKUP(B77,'Matrice Parties'!B:K,3,FALSE),0))</f>
        <v/>
      </c>
      <c r="E77" s="1" t="str">
        <f>IF(B77="","",IFERROR(VLOOKUP(B77,'Matrice Parties-2'!B:K,4,FALSE),0))</f>
        <v/>
      </c>
      <c r="F77" s="1" t="str">
        <f>IF(B77="","",IFERROR(VLOOKUP(B77,'Matrice Parties-3'!B:K,5,FALSE),0))</f>
        <v/>
      </c>
      <c r="G77" s="100" t="str">
        <f>IF(B77="","",IFERROR(VLOOKUP(B77,'Matrice Parties-4'!B:K,6,FALSE),0))</f>
        <v/>
      </c>
      <c r="H77" s="101" t="str">
        <f>IF(B77="","",IFERROR(VLOOKUP(B77,'Matrice Parties'!B:K,7,FALSE),0))</f>
        <v/>
      </c>
      <c r="I77" s="1" t="str">
        <f>IF(B77="","",IFERROR(VLOOKUP(B77,'Matrice Parties-2'!B:K,8,FALSE),0))</f>
        <v/>
      </c>
      <c r="J77" s="1" t="str">
        <f>IF(B77="","",IFERROR(VLOOKUP(B77,'Matrice Parties-3'!B:K,9,FALSE),0))</f>
        <v/>
      </c>
      <c r="K77" s="1" t="str">
        <f>IF(B77="","",IFERROR(VLOOKUP(B77,'Matrice Parties-4'!B:K,10,FALSE),0))</f>
        <v/>
      </c>
      <c r="L77" s="1" t="str">
        <f t="shared" si="9"/>
        <v/>
      </c>
      <c r="M77" s="1" t="str">
        <f t="shared" si="10"/>
        <v/>
      </c>
      <c r="N77" s="1" t="str">
        <f t="shared" si="15"/>
        <v/>
      </c>
      <c r="O77" s="2" t="str">
        <f t="shared" si="11"/>
        <v/>
      </c>
      <c r="P77" s="4" t="str">
        <f t="shared" si="12"/>
        <v/>
      </c>
      <c r="Q77" s="82" t="str">
        <f t="shared" si="13"/>
        <v/>
      </c>
      <c r="R77" s="82" t="str">
        <f t="shared" si="14"/>
        <v/>
      </c>
    </row>
    <row r="78" spans="1:24" s="19" customFormat="1" ht="29.1" customHeight="1" x14ac:dyDescent="0.25">
      <c r="A78" s="32">
        <f t="shared" si="16"/>
        <v>75</v>
      </c>
      <c r="B78" s="87"/>
      <c r="C78" s="29"/>
      <c r="D78" s="1" t="str">
        <f>IF(B78="","",IFERROR(VLOOKUP(B78,'Matrice Parties'!B:K,3,FALSE),0))</f>
        <v/>
      </c>
      <c r="E78" s="1" t="str">
        <f>IF(B78="","",IFERROR(VLOOKUP(B78,'Matrice Parties-2'!B:K,4,FALSE),0))</f>
        <v/>
      </c>
      <c r="F78" s="1" t="str">
        <f>IF(B78="","",IFERROR(VLOOKUP(B78,'Matrice Parties-3'!B:K,5,FALSE),0))</f>
        <v/>
      </c>
      <c r="G78" s="100" t="str">
        <f>IF(B78="","",IFERROR(VLOOKUP(B78,'Matrice Parties-4'!B:K,6,FALSE),0))</f>
        <v/>
      </c>
      <c r="H78" s="101" t="str">
        <f>IF(B78="","",IFERROR(VLOOKUP(B78,'Matrice Parties'!B:K,7,FALSE),0))</f>
        <v/>
      </c>
      <c r="I78" s="1" t="str">
        <f>IF(B78="","",IFERROR(VLOOKUP(B78,'Matrice Parties-2'!B:K,8,FALSE),0))</f>
        <v/>
      </c>
      <c r="J78" s="1" t="str">
        <f>IF(B78="","",IFERROR(VLOOKUP(B78,'Matrice Parties-3'!B:K,9,FALSE),0))</f>
        <v/>
      </c>
      <c r="K78" s="1" t="str">
        <f>IF(B78="","",IFERROR(VLOOKUP(B78,'Matrice Parties-4'!B:K,10,FALSE),0))</f>
        <v/>
      </c>
      <c r="L78" s="1" t="str">
        <f t="shared" si="9"/>
        <v/>
      </c>
      <c r="M78" s="1" t="str">
        <f t="shared" si="10"/>
        <v/>
      </c>
      <c r="N78" s="1" t="str">
        <f t="shared" si="15"/>
        <v/>
      </c>
      <c r="O78" s="2" t="str">
        <f t="shared" si="11"/>
        <v/>
      </c>
      <c r="P78" s="4" t="str">
        <f t="shared" si="12"/>
        <v/>
      </c>
      <c r="Q78" s="82" t="str">
        <f t="shared" si="13"/>
        <v/>
      </c>
      <c r="R78" s="82" t="str">
        <f t="shared" si="14"/>
        <v/>
      </c>
      <c r="S78" s="15"/>
      <c r="T78" s="15"/>
      <c r="X78"/>
    </row>
    <row r="79" spans="1:24" s="18" customFormat="1" ht="29.1" customHeight="1" x14ac:dyDescent="0.25">
      <c r="A79" s="32">
        <f t="shared" si="16"/>
        <v>76</v>
      </c>
      <c r="B79" s="87"/>
      <c r="C79" s="27"/>
      <c r="D79" s="1" t="str">
        <f>IF(B79="","",IFERROR(VLOOKUP(B79,'Matrice Parties'!B:K,3,FALSE),0))</f>
        <v/>
      </c>
      <c r="E79" s="1" t="str">
        <f>IF(B79="","",IFERROR(VLOOKUP(B79,'Matrice Parties-2'!B:K,4,FALSE),0))</f>
        <v/>
      </c>
      <c r="F79" s="1" t="str">
        <f>IF(B79="","",IFERROR(VLOOKUP(B79,'Matrice Parties-3'!B:K,5,FALSE),0))</f>
        <v/>
      </c>
      <c r="G79" s="100" t="str">
        <f>IF(B79="","",IFERROR(VLOOKUP(B79,'Matrice Parties-4'!B:K,6,FALSE),0))</f>
        <v/>
      </c>
      <c r="H79" s="101" t="str">
        <f>IF(B79="","",IFERROR(VLOOKUP(B79,'Matrice Parties'!B:K,7,FALSE),0))</f>
        <v/>
      </c>
      <c r="I79" s="1" t="str">
        <f>IF(B79="","",IFERROR(VLOOKUP(B79,'Matrice Parties-2'!B:K,8,FALSE),0))</f>
        <v/>
      </c>
      <c r="J79" s="1" t="str">
        <f>IF(B79="","",IFERROR(VLOOKUP(B79,'Matrice Parties-3'!B:K,9,FALSE),0))</f>
        <v/>
      </c>
      <c r="K79" s="1" t="str">
        <f>IF(B79="","",IFERROR(VLOOKUP(B79,'Matrice Parties-4'!B:K,10,FALSE),0))</f>
        <v/>
      </c>
      <c r="L79" s="1" t="str">
        <f t="shared" si="9"/>
        <v/>
      </c>
      <c r="M79" s="1" t="str">
        <f t="shared" si="10"/>
        <v/>
      </c>
      <c r="N79" s="1" t="str">
        <f t="shared" si="15"/>
        <v/>
      </c>
      <c r="O79" s="2" t="str">
        <f t="shared" si="11"/>
        <v/>
      </c>
      <c r="P79" s="4" t="str">
        <f t="shared" si="12"/>
        <v/>
      </c>
      <c r="Q79" s="82" t="str">
        <f t="shared" si="13"/>
        <v/>
      </c>
      <c r="R79" s="82" t="str">
        <f t="shared" si="14"/>
        <v/>
      </c>
      <c r="S79" s="15"/>
      <c r="T79" s="15"/>
      <c r="X79"/>
    </row>
    <row r="80" spans="1:24" s="19" customFormat="1" ht="29.1" customHeight="1" x14ac:dyDescent="0.25">
      <c r="A80" s="32">
        <f t="shared" si="16"/>
        <v>77</v>
      </c>
      <c r="B80" s="87"/>
      <c r="C80" s="29"/>
      <c r="D80" s="1" t="str">
        <f>IF(B80="","",IFERROR(VLOOKUP(B80,'Matrice Parties'!B:K,3,FALSE),0))</f>
        <v/>
      </c>
      <c r="E80" s="1" t="str">
        <f>IF(B80="","",IFERROR(VLOOKUP(B80,'Matrice Parties-2'!B:K,4,FALSE),0))</f>
        <v/>
      </c>
      <c r="F80" s="1" t="str">
        <f>IF(B80="","",IFERROR(VLOOKUP(B80,'Matrice Parties-3'!B:K,5,FALSE),0))</f>
        <v/>
      </c>
      <c r="G80" s="100" t="str">
        <f>IF(B80="","",IFERROR(VLOOKUP(B80,'Matrice Parties-4'!B:K,6,FALSE),0))</f>
        <v/>
      </c>
      <c r="H80" s="101" t="str">
        <f>IF(B80="","",IFERROR(VLOOKUP(B80,'Matrice Parties'!B:K,7,FALSE),0))</f>
        <v/>
      </c>
      <c r="I80" s="1" t="str">
        <f>IF(B80="","",IFERROR(VLOOKUP(B80,'Matrice Parties-2'!B:K,8,FALSE),0))</f>
        <v/>
      </c>
      <c r="J80" s="1" t="str">
        <f>IF(B80="","",IFERROR(VLOOKUP(B80,'Matrice Parties-3'!B:K,9,FALSE),0))</f>
        <v/>
      </c>
      <c r="K80" s="1" t="str">
        <f>IF(B80="","",IFERROR(VLOOKUP(B80,'Matrice Parties-4'!B:K,10,FALSE),0))</f>
        <v/>
      </c>
      <c r="L80" s="1" t="str">
        <f t="shared" si="9"/>
        <v/>
      </c>
      <c r="M80" s="1" t="str">
        <f t="shared" si="10"/>
        <v/>
      </c>
      <c r="N80" s="1" t="str">
        <f t="shared" si="15"/>
        <v/>
      </c>
      <c r="O80" s="2" t="str">
        <f t="shared" si="11"/>
        <v/>
      </c>
      <c r="P80" s="4" t="str">
        <f t="shared" si="12"/>
        <v/>
      </c>
      <c r="Q80" s="82" t="str">
        <f t="shared" si="13"/>
        <v/>
      </c>
      <c r="R80" s="82" t="str">
        <f t="shared" si="14"/>
        <v/>
      </c>
      <c r="S80" s="15"/>
      <c r="T80" s="15"/>
      <c r="X80"/>
    </row>
    <row r="81" spans="1:24" s="19" customFormat="1" ht="29.1" customHeight="1" x14ac:dyDescent="0.25">
      <c r="A81" s="32">
        <f t="shared" si="16"/>
        <v>78</v>
      </c>
      <c r="B81" s="87"/>
      <c r="C81" s="27"/>
      <c r="D81" s="1" t="str">
        <f>IF(B81="","",IFERROR(VLOOKUP(B81,'Matrice Parties'!B:K,3,FALSE),0))</f>
        <v/>
      </c>
      <c r="E81" s="1" t="str">
        <f>IF(B81="","",IFERROR(VLOOKUP(B81,'Matrice Parties-2'!B:K,4,FALSE),0))</f>
        <v/>
      </c>
      <c r="F81" s="1" t="str">
        <f>IF(B81="","",IFERROR(VLOOKUP(B81,'Matrice Parties-3'!B:K,5,FALSE),0))</f>
        <v/>
      </c>
      <c r="G81" s="100" t="str">
        <f>IF(B81="","",IFERROR(VLOOKUP(B81,'Matrice Parties-4'!B:K,6,FALSE),0))</f>
        <v/>
      </c>
      <c r="H81" s="101" t="str">
        <f>IF(B81="","",IFERROR(VLOOKUP(B81,'Matrice Parties'!B:K,7,FALSE),0))</f>
        <v/>
      </c>
      <c r="I81" s="1" t="str">
        <f>IF(B81="","",IFERROR(VLOOKUP(B81,'Matrice Parties-2'!B:K,8,FALSE),0))</f>
        <v/>
      </c>
      <c r="J81" s="1" t="str">
        <f>IF(B81="","",IFERROR(VLOOKUP(B81,'Matrice Parties-3'!B:K,9,FALSE),0))</f>
        <v/>
      </c>
      <c r="K81" s="1" t="str">
        <f>IF(B81="","",IFERROR(VLOOKUP(B81,'Matrice Parties-4'!B:K,10,FALSE),0))</f>
        <v/>
      </c>
      <c r="L81" s="1" t="str">
        <f t="shared" si="9"/>
        <v/>
      </c>
      <c r="M81" s="1" t="str">
        <f t="shared" si="10"/>
        <v/>
      </c>
      <c r="N81" s="1" t="str">
        <f t="shared" si="15"/>
        <v/>
      </c>
      <c r="O81" s="2" t="str">
        <f t="shared" si="11"/>
        <v/>
      </c>
      <c r="P81" s="4" t="str">
        <f t="shared" si="12"/>
        <v/>
      </c>
      <c r="Q81" s="82" t="str">
        <f t="shared" si="13"/>
        <v/>
      </c>
      <c r="R81" s="82" t="str">
        <f t="shared" si="14"/>
        <v/>
      </c>
      <c r="S81" s="15"/>
      <c r="T81" s="15"/>
      <c r="X81"/>
    </row>
    <row r="82" spans="1:24" s="18" customFormat="1" ht="29.1" customHeight="1" x14ac:dyDescent="0.25">
      <c r="A82" s="32">
        <f t="shared" si="16"/>
        <v>79</v>
      </c>
      <c r="B82" s="87"/>
      <c r="C82" s="27"/>
      <c r="D82" s="1" t="str">
        <f>IF(B82="","",IFERROR(VLOOKUP(B82,'Matrice Parties'!B:K,3,FALSE),0))</f>
        <v/>
      </c>
      <c r="E82" s="1" t="str">
        <f>IF(B82="","",IFERROR(VLOOKUP(B82,'Matrice Parties-2'!B:K,4,FALSE),0))</f>
        <v/>
      </c>
      <c r="F82" s="1" t="str">
        <f>IF(B82="","",IFERROR(VLOOKUP(B82,'Matrice Parties-3'!B:K,5,FALSE),0))</f>
        <v/>
      </c>
      <c r="G82" s="100" t="str">
        <f>IF(B82="","",IFERROR(VLOOKUP(B82,'Matrice Parties-4'!B:K,6,FALSE),0))</f>
        <v/>
      </c>
      <c r="H82" s="101" t="str">
        <f>IF(B82="","",IFERROR(VLOOKUP(B82,'Matrice Parties'!B:K,7,FALSE),0))</f>
        <v/>
      </c>
      <c r="I82" s="1" t="str">
        <f>IF(B82="","",IFERROR(VLOOKUP(B82,'Matrice Parties-2'!B:K,8,FALSE),0))</f>
        <v/>
      </c>
      <c r="J82" s="1" t="str">
        <f>IF(B82="","",IFERROR(VLOOKUP(B82,'Matrice Parties-3'!B:K,9,FALSE),0))</f>
        <v/>
      </c>
      <c r="K82" s="1" t="str">
        <f>IF(B82="","",IFERROR(VLOOKUP(B82,'Matrice Parties-4'!B:K,10,FALSE),0))</f>
        <v/>
      </c>
      <c r="L82" s="1" t="str">
        <f t="shared" si="9"/>
        <v/>
      </c>
      <c r="M82" s="1" t="str">
        <f t="shared" si="10"/>
        <v/>
      </c>
      <c r="N82" s="1" t="str">
        <f t="shared" si="15"/>
        <v/>
      </c>
      <c r="O82" s="2" t="str">
        <f t="shared" si="11"/>
        <v/>
      </c>
      <c r="P82" s="4" t="str">
        <f t="shared" si="12"/>
        <v/>
      </c>
      <c r="Q82" s="82" t="str">
        <f t="shared" si="13"/>
        <v/>
      </c>
      <c r="R82" s="82" t="str">
        <f t="shared" si="14"/>
        <v/>
      </c>
      <c r="S82" s="15"/>
      <c r="T82" s="15"/>
      <c r="X82"/>
    </row>
    <row r="83" spans="1:24" s="18" customFormat="1" ht="29.1" customHeight="1" x14ac:dyDescent="0.25">
      <c r="A83" s="32">
        <f t="shared" si="16"/>
        <v>80</v>
      </c>
      <c r="B83" s="87"/>
      <c r="C83" s="27"/>
      <c r="D83" s="1" t="str">
        <f>IF(B83="","",IFERROR(VLOOKUP(B83,'Matrice Parties'!B:K,3,FALSE),0))</f>
        <v/>
      </c>
      <c r="E83" s="1" t="str">
        <f>IF(B83="","",IFERROR(VLOOKUP(B83,'Matrice Parties-2'!B:K,4,FALSE),0))</f>
        <v/>
      </c>
      <c r="F83" s="1" t="str">
        <f>IF(B83="","",IFERROR(VLOOKUP(B83,'Matrice Parties-3'!B:K,5,FALSE),0))</f>
        <v/>
      </c>
      <c r="G83" s="100" t="str">
        <f>IF(B83="","",IFERROR(VLOOKUP(B83,'Matrice Parties-4'!B:K,6,FALSE),0))</f>
        <v/>
      </c>
      <c r="H83" s="101" t="str">
        <f>IF(B83="","",IFERROR(VLOOKUP(B83,'Matrice Parties'!B:K,7,FALSE),0))</f>
        <v/>
      </c>
      <c r="I83" s="1" t="str">
        <f>IF(B83="","",IFERROR(VLOOKUP(B83,'Matrice Parties-2'!B:K,8,FALSE),0))</f>
        <v/>
      </c>
      <c r="J83" s="1" t="str">
        <f>IF(B83="","",IFERROR(VLOOKUP(B83,'Matrice Parties-3'!B:K,9,FALSE),0))</f>
        <v/>
      </c>
      <c r="K83" s="1" t="str">
        <f>IF(B83="","",IFERROR(VLOOKUP(B83,'Matrice Parties-4'!B:K,10,FALSE),0))</f>
        <v/>
      </c>
      <c r="L83" s="1" t="str">
        <f t="shared" si="9"/>
        <v/>
      </c>
      <c r="M83" s="1" t="str">
        <f t="shared" si="10"/>
        <v/>
      </c>
      <c r="N83" s="1" t="str">
        <f t="shared" si="15"/>
        <v/>
      </c>
      <c r="O83" s="2" t="str">
        <f t="shared" si="11"/>
        <v/>
      </c>
      <c r="P83" s="4" t="str">
        <f t="shared" si="12"/>
        <v/>
      </c>
      <c r="Q83" s="82" t="str">
        <f t="shared" si="13"/>
        <v/>
      </c>
      <c r="R83" s="82" t="str">
        <f t="shared" si="14"/>
        <v/>
      </c>
      <c r="S83" s="15"/>
      <c r="T83" s="15"/>
      <c r="X83"/>
    </row>
    <row r="84" spans="1:24" s="18" customFormat="1" ht="29.1" customHeight="1" x14ac:dyDescent="0.25">
      <c r="A84" s="32">
        <f t="shared" si="16"/>
        <v>81</v>
      </c>
      <c r="B84" s="87"/>
      <c r="C84" s="27"/>
      <c r="D84" s="1" t="str">
        <f>IF(B84="","",IFERROR(VLOOKUP(B84,'Matrice Parties'!B:K,3,FALSE),0))</f>
        <v/>
      </c>
      <c r="E84" s="1" t="str">
        <f>IF(B84="","",IFERROR(VLOOKUP(B84,'Matrice Parties-2'!B:K,4,FALSE),0))</f>
        <v/>
      </c>
      <c r="F84" s="1" t="str">
        <f>IF(B84="","",IFERROR(VLOOKUP(B84,'Matrice Parties-3'!B:K,5,FALSE),0))</f>
        <v/>
      </c>
      <c r="G84" s="100" t="str">
        <f>IF(B84="","",IFERROR(VLOOKUP(B84,'Matrice Parties-4'!B:K,6,FALSE),0))</f>
        <v/>
      </c>
      <c r="H84" s="101" t="str">
        <f>IF(B84="","",IFERROR(VLOOKUP(B84,'Matrice Parties'!B:K,7,FALSE),0))</f>
        <v/>
      </c>
      <c r="I84" s="1" t="str">
        <f>IF(B84="","",IFERROR(VLOOKUP(B84,'Matrice Parties-2'!B:K,8,FALSE),0))</f>
        <v/>
      </c>
      <c r="J84" s="1" t="str">
        <f>IF(B84="","",IFERROR(VLOOKUP(B84,'Matrice Parties-3'!B:K,9,FALSE),0))</f>
        <v/>
      </c>
      <c r="K84" s="1" t="str">
        <f>IF(B84="","",IFERROR(VLOOKUP(B84,'Matrice Parties-4'!B:K,10,FALSE),0))</f>
        <v/>
      </c>
      <c r="L84" s="1" t="str">
        <f t="shared" si="9"/>
        <v/>
      </c>
      <c r="M84" s="1" t="str">
        <f t="shared" si="10"/>
        <v/>
      </c>
      <c r="N84" s="1" t="str">
        <f t="shared" si="15"/>
        <v/>
      </c>
      <c r="O84" s="2" t="str">
        <f t="shared" si="11"/>
        <v/>
      </c>
      <c r="P84" s="4" t="str">
        <f t="shared" si="12"/>
        <v/>
      </c>
      <c r="Q84" s="82" t="str">
        <f t="shared" si="13"/>
        <v/>
      </c>
      <c r="R84" s="82" t="str">
        <f t="shared" si="14"/>
        <v/>
      </c>
      <c r="S84" s="15"/>
      <c r="T84" s="15"/>
      <c r="X84"/>
    </row>
    <row r="85" spans="1:24" s="18" customFormat="1" ht="29.1" customHeight="1" x14ac:dyDescent="0.25">
      <c r="A85" s="32">
        <f t="shared" si="16"/>
        <v>82</v>
      </c>
      <c r="B85" s="87"/>
      <c r="C85" s="27"/>
      <c r="D85" s="1" t="str">
        <f>IF(B85="","",IFERROR(VLOOKUP(B85,'Matrice Parties'!B:K,3,FALSE),0))</f>
        <v/>
      </c>
      <c r="E85" s="1" t="str">
        <f>IF(B85="","",IFERROR(VLOOKUP(B85,'Matrice Parties-2'!B:K,4,FALSE),0))</f>
        <v/>
      </c>
      <c r="F85" s="1" t="str">
        <f>IF(B85="","",IFERROR(VLOOKUP(B85,'Matrice Parties-3'!B:K,5,FALSE),0))</f>
        <v/>
      </c>
      <c r="G85" s="100" t="str">
        <f>IF(B85="","",IFERROR(VLOOKUP(B85,'Matrice Parties-4'!B:K,6,FALSE),0))</f>
        <v/>
      </c>
      <c r="H85" s="101" t="str">
        <f>IF(B85="","",IFERROR(VLOOKUP(B85,'Matrice Parties'!B:K,7,FALSE),0))</f>
        <v/>
      </c>
      <c r="I85" s="1" t="str">
        <f>IF(B85="","",IFERROR(VLOOKUP(B85,'Matrice Parties-2'!B:K,8,FALSE),0))</f>
        <v/>
      </c>
      <c r="J85" s="1" t="str">
        <f>IF(B85="","",IFERROR(VLOOKUP(B85,'Matrice Parties-3'!B:K,9,FALSE),0))</f>
        <v/>
      </c>
      <c r="K85" s="1" t="str">
        <f>IF(B85="","",IFERROR(VLOOKUP(B85,'Matrice Parties-4'!B:K,10,FALSE),0))</f>
        <v/>
      </c>
      <c r="L85" s="1" t="str">
        <f t="shared" si="9"/>
        <v/>
      </c>
      <c r="M85" s="1" t="str">
        <f t="shared" si="10"/>
        <v/>
      </c>
      <c r="N85" s="1" t="str">
        <f t="shared" si="15"/>
        <v/>
      </c>
      <c r="O85" s="2" t="str">
        <f t="shared" si="11"/>
        <v/>
      </c>
      <c r="P85" s="4" t="str">
        <f t="shared" si="12"/>
        <v/>
      </c>
      <c r="Q85" s="82" t="str">
        <f t="shared" si="13"/>
        <v/>
      </c>
      <c r="R85" s="82" t="str">
        <f t="shared" si="14"/>
        <v/>
      </c>
      <c r="S85" s="15"/>
      <c r="T85" s="15"/>
      <c r="X85"/>
    </row>
    <row r="86" spans="1:24" ht="29.1" customHeight="1" x14ac:dyDescent="0.25">
      <c r="A86" s="32">
        <f t="shared" si="16"/>
        <v>83</v>
      </c>
      <c r="B86" s="87"/>
      <c r="C86" s="27"/>
      <c r="D86" s="1" t="str">
        <f>IF(B86="","",IFERROR(VLOOKUP(B86,'Matrice Parties'!B:K,3,FALSE),0))</f>
        <v/>
      </c>
      <c r="E86" s="1" t="str">
        <f>IF(B86="","",IFERROR(VLOOKUP(B86,'Matrice Parties-2'!B:K,4,FALSE),0))</f>
        <v/>
      </c>
      <c r="F86" s="1" t="str">
        <f>IF(B86="","",IFERROR(VLOOKUP(B86,'Matrice Parties-3'!B:K,5,FALSE),0))</f>
        <v/>
      </c>
      <c r="G86" s="100" t="str">
        <f>IF(B86="","",IFERROR(VLOOKUP(B86,'Matrice Parties-4'!B:K,6,FALSE),0))</f>
        <v/>
      </c>
      <c r="H86" s="101" t="str">
        <f>IF(B86="","",IFERROR(VLOOKUP(B86,'Matrice Parties'!B:K,7,FALSE),0))</f>
        <v/>
      </c>
      <c r="I86" s="1" t="str">
        <f>IF(B86="","",IFERROR(VLOOKUP(B86,'Matrice Parties-2'!B:K,8,FALSE),0))</f>
        <v/>
      </c>
      <c r="J86" s="1" t="str">
        <f>IF(B86="","",IFERROR(VLOOKUP(B86,'Matrice Parties-3'!B:K,9,FALSE),0))</f>
        <v/>
      </c>
      <c r="K86" s="1" t="str">
        <f>IF(B86="","",IFERROR(VLOOKUP(B86,'Matrice Parties-4'!B:K,10,FALSE),0))</f>
        <v/>
      </c>
      <c r="L86" s="1" t="str">
        <f t="shared" si="9"/>
        <v/>
      </c>
      <c r="M86" s="1" t="str">
        <f t="shared" si="10"/>
        <v/>
      </c>
      <c r="N86" s="1" t="str">
        <f t="shared" si="15"/>
        <v/>
      </c>
      <c r="O86" s="2" t="str">
        <f t="shared" si="11"/>
        <v/>
      </c>
      <c r="P86" s="4" t="str">
        <f t="shared" si="12"/>
        <v/>
      </c>
      <c r="Q86" s="82" t="str">
        <f t="shared" si="13"/>
        <v/>
      </c>
      <c r="R86" s="82" t="str">
        <f t="shared" si="14"/>
        <v/>
      </c>
    </row>
    <row r="87" spans="1:24" ht="29.1" customHeight="1" x14ac:dyDescent="0.25">
      <c r="A87" s="32">
        <f t="shared" si="16"/>
        <v>84</v>
      </c>
      <c r="B87" s="87"/>
      <c r="C87" s="29"/>
      <c r="D87" s="1" t="str">
        <f>IF(B87="","",IFERROR(VLOOKUP(B87,'Matrice Parties'!B:K,3,FALSE),0))</f>
        <v/>
      </c>
      <c r="E87" s="1" t="str">
        <f>IF(B87="","",IFERROR(VLOOKUP(B87,'Matrice Parties-2'!B:K,4,FALSE),0))</f>
        <v/>
      </c>
      <c r="F87" s="1" t="str">
        <f>IF(B87="","",IFERROR(VLOOKUP(B87,'Matrice Parties-3'!B:K,5,FALSE),0))</f>
        <v/>
      </c>
      <c r="G87" s="100" t="str">
        <f>IF(B87="","",IFERROR(VLOOKUP(B87,'Matrice Parties-4'!B:K,6,FALSE),0))</f>
        <v/>
      </c>
      <c r="H87" s="101" t="str">
        <f>IF(B87="","",IFERROR(VLOOKUP(B87,'Matrice Parties'!B:K,7,FALSE),0))</f>
        <v/>
      </c>
      <c r="I87" s="1" t="str">
        <f>IF(B87="","",IFERROR(VLOOKUP(B87,'Matrice Parties-2'!B:K,8,FALSE),0))</f>
        <v/>
      </c>
      <c r="J87" s="1" t="str">
        <f>IF(B87="","",IFERROR(VLOOKUP(B87,'Matrice Parties-3'!B:K,9,FALSE),0))</f>
        <v/>
      </c>
      <c r="K87" s="1" t="str">
        <f>IF(B87="","",IFERROR(VLOOKUP(B87,'Matrice Parties-4'!B:K,10,FALSE),0))</f>
        <v/>
      </c>
      <c r="L87" s="1" t="str">
        <f t="shared" si="9"/>
        <v/>
      </c>
      <c r="M87" s="1" t="str">
        <f t="shared" si="10"/>
        <v/>
      </c>
      <c r="N87" s="1" t="str">
        <f t="shared" si="15"/>
        <v/>
      </c>
      <c r="O87" s="2" t="str">
        <f t="shared" si="11"/>
        <v/>
      </c>
      <c r="P87" s="4" t="str">
        <f t="shared" si="12"/>
        <v/>
      </c>
      <c r="Q87" s="82" t="str">
        <f t="shared" si="13"/>
        <v/>
      </c>
      <c r="R87" s="82" t="str">
        <f t="shared" si="14"/>
        <v/>
      </c>
    </row>
    <row r="88" spans="1:24" ht="29.1" customHeight="1" x14ac:dyDescent="0.25">
      <c r="A88" s="32">
        <f t="shared" si="16"/>
        <v>85</v>
      </c>
      <c r="B88" s="87"/>
      <c r="C88" s="29"/>
      <c r="D88" s="1" t="str">
        <f>IF(B88="","",IFERROR(VLOOKUP(B88,'Matrice Parties'!B:K,3,FALSE),0))</f>
        <v/>
      </c>
      <c r="E88" s="1" t="str">
        <f>IF(B88="","",IFERROR(VLOOKUP(B88,'Matrice Parties-2'!B:K,4,FALSE),0))</f>
        <v/>
      </c>
      <c r="F88" s="1" t="str">
        <f>IF(B88="","",IFERROR(VLOOKUP(B88,'Matrice Parties-3'!B:K,5,FALSE),0))</f>
        <v/>
      </c>
      <c r="G88" s="100" t="str">
        <f>IF(B88="","",IFERROR(VLOOKUP(B88,'Matrice Parties-4'!B:K,6,FALSE),0))</f>
        <v/>
      </c>
      <c r="H88" s="101" t="str">
        <f>IF(B88="","",IFERROR(VLOOKUP(B88,'Matrice Parties'!B:K,7,FALSE),0))</f>
        <v/>
      </c>
      <c r="I88" s="1" t="str">
        <f>IF(B88="","",IFERROR(VLOOKUP(B88,'Matrice Parties-2'!B:K,8,FALSE),0))</f>
        <v/>
      </c>
      <c r="J88" s="1" t="str">
        <f>IF(B88="","",IFERROR(VLOOKUP(B88,'Matrice Parties-3'!B:K,9,FALSE),0))</f>
        <v/>
      </c>
      <c r="K88" s="1" t="str">
        <f>IF(B88="","",IFERROR(VLOOKUP(B88,'Matrice Parties-4'!B:K,10,FALSE),0))</f>
        <v/>
      </c>
      <c r="L88" s="1" t="str">
        <f t="shared" si="9"/>
        <v/>
      </c>
      <c r="M88" s="1" t="str">
        <f t="shared" si="10"/>
        <v/>
      </c>
      <c r="N88" s="1" t="str">
        <f t="shared" si="15"/>
        <v/>
      </c>
      <c r="O88" s="2" t="str">
        <f t="shared" si="11"/>
        <v/>
      </c>
      <c r="P88" s="4" t="str">
        <f t="shared" si="12"/>
        <v/>
      </c>
      <c r="Q88" s="82" t="str">
        <f t="shared" si="13"/>
        <v/>
      </c>
      <c r="R88" s="82" t="str">
        <f t="shared" si="14"/>
        <v/>
      </c>
    </row>
    <row r="89" spans="1:24" ht="29.1" customHeight="1" x14ac:dyDescent="0.25">
      <c r="A89" s="32">
        <f t="shared" si="16"/>
        <v>86</v>
      </c>
      <c r="B89" s="87"/>
      <c r="C89" s="27"/>
      <c r="D89" s="1" t="str">
        <f>IF(B89="","",IFERROR(VLOOKUP(B89,'Matrice Parties'!B:K,3,FALSE),0))</f>
        <v/>
      </c>
      <c r="E89" s="1" t="str">
        <f>IF(B89="","",IFERROR(VLOOKUP(B89,'Matrice Parties-2'!B:K,4,FALSE),0))</f>
        <v/>
      </c>
      <c r="F89" s="1" t="str">
        <f>IF(B89="","",IFERROR(VLOOKUP(B89,'Matrice Parties-3'!B:K,5,FALSE),0))</f>
        <v/>
      </c>
      <c r="G89" s="100" t="str">
        <f>IF(B89="","",IFERROR(VLOOKUP(B89,'Matrice Parties-4'!B:K,6,FALSE),0))</f>
        <v/>
      </c>
      <c r="H89" s="101" t="str">
        <f>IF(B89="","",IFERROR(VLOOKUP(B89,'Matrice Parties'!B:K,7,FALSE),0))</f>
        <v/>
      </c>
      <c r="I89" s="1" t="str">
        <f>IF(B89="","",IFERROR(VLOOKUP(B89,'Matrice Parties-2'!B:K,8,FALSE),0))</f>
        <v/>
      </c>
      <c r="J89" s="1" t="str">
        <f>IF(B89="","",IFERROR(VLOOKUP(B89,'Matrice Parties-3'!B:K,9,FALSE),0))</f>
        <v/>
      </c>
      <c r="K89" s="1" t="str">
        <f>IF(B89="","",IFERROR(VLOOKUP(B89,'Matrice Parties-4'!B:K,10,FALSE),0))</f>
        <v/>
      </c>
      <c r="L89" s="1" t="str">
        <f t="shared" si="9"/>
        <v/>
      </c>
      <c r="M89" s="1" t="str">
        <f t="shared" si="10"/>
        <v/>
      </c>
      <c r="N89" s="1" t="str">
        <f t="shared" si="15"/>
        <v/>
      </c>
      <c r="O89" s="2" t="str">
        <f t="shared" si="11"/>
        <v/>
      </c>
      <c r="P89" s="4" t="str">
        <f t="shared" si="12"/>
        <v/>
      </c>
      <c r="Q89" s="82" t="str">
        <f t="shared" si="13"/>
        <v/>
      </c>
      <c r="R89" s="82" t="str">
        <f t="shared" si="14"/>
        <v/>
      </c>
    </row>
    <row r="90" spans="1:24" ht="29.1" customHeight="1" x14ac:dyDescent="0.25">
      <c r="A90" s="32">
        <f t="shared" si="16"/>
        <v>87</v>
      </c>
      <c r="B90" s="87"/>
      <c r="C90" s="27"/>
      <c r="D90" s="1" t="str">
        <f>IF(B90="","",IFERROR(VLOOKUP(B90,'Matrice Parties'!B:K,3,FALSE),0))</f>
        <v/>
      </c>
      <c r="E90" s="1" t="str">
        <f>IF(B90="","",IFERROR(VLOOKUP(B90,'Matrice Parties-2'!B:K,4,FALSE),0))</f>
        <v/>
      </c>
      <c r="F90" s="1" t="str">
        <f>IF(B90="","",IFERROR(VLOOKUP(B90,'Matrice Parties-3'!B:K,5,FALSE),0))</f>
        <v/>
      </c>
      <c r="G90" s="100" t="str">
        <f>IF(B90="","",IFERROR(VLOOKUP(B90,'Matrice Parties-4'!B:K,6,FALSE),0))</f>
        <v/>
      </c>
      <c r="H90" s="101" t="str">
        <f>IF(B90="","",IFERROR(VLOOKUP(B90,'Matrice Parties'!B:K,7,FALSE),0))</f>
        <v/>
      </c>
      <c r="I90" s="1" t="str">
        <f>IF(B90="","",IFERROR(VLOOKUP(B90,'Matrice Parties-2'!B:K,8,FALSE),0))</f>
        <v/>
      </c>
      <c r="J90" s="1" t="str">
        <f>IF(B90="","",IFERROR(VLOOKUP(B90,'Matrice Parties-3'!B:K,9,FALSE),0))</f>
        <v/>
      </c>
      <c r="K90" s="1" t="str">
        <f>IF(B90="","",IFERROR(VLOOKUP(B90,'Matrice Parties-4'!B:K,10,FALSE),0))</f>
        <v/>
      </c>
      <c r="L90" s="1" t="str">
        <f t="shared" si="9"/>
        <v/>
      </c>
      <c r="M90" s="1" t="str">
        <f t="shared" si="10"/>
        <v/>
      </c>
      <c r="N90" s="1" t="str">
        <f t="shared" si="15"/>
        <v/>
      </c>
      <c r="O90" s="2" t="str">
        <f t="shared" si="11"/>
        <v/>
      </c>
      <c r="P90" s="4" t="str">
        <f t="shared" si="12"/>
        <v/>
      </c>
      <c r="Q90" s="82" t="str">
        <f t="shared" si="13"/>
        <v/>
      </c>
      <c r="R90" s="82" t="str">
        <f t="shared" si="14"/>
        <v/>
      </c>
    </row>
    <row r="91" spans="1:24" ht="29.1" customHeight="1" x14ac:dyDescent="0.25">
      <c r="A91" s="32">
        <f t="shared" si="16"/>
        <v>88</v>
      </c>
      <c r="B91" s="87"/>
      <c r="C91" s="29"/>
      <c r="D91" s="1" t="str">
        <f>IF(B91="","",IFERROR(VLOOKUP(B91,'Matrice Parties'!B:K,3,FALSE),0))</f>
        <v/>
      </c>
      <c r="E91" s="1" t="str">
        <f>IF(B91="","",IFERROR(VLOOKUP(B91,'Matrice Parties-2'!B:K,4,FALSE),0))</f>
        <v/>
      </c>
      <c r="F91" s="1" t="str">
        <f>IF(B91="","",IFERROR(VLOOKUP(B91,'Matrice Parties-3'!B:K,5,FALSE),0))</f>
        <v/>
      </c>
      <c r="G91" s="100" t="str">
        <f>IF(B91="","",IFERROR(VLOOKUP(B91,'Matrice Parties-4'!B:K,6,FALSE),0))</f>
        <v/>
      </c>
      <c r="H91" s="101" t="str">
        <f>IF(B91="","",IFERROR(VLOOKUP(B91,'Matrice Parties'!B:K,7,FALSE),0))</f>
        <v/>
      </c>
      <c r="I91" s="1" t="str">
        <f>IF(B91="","",IFERROR(VLOOKUP(B91,'Matrice Parties-2'!B:K,8,FALSE),0))</f>
        <v/>
      </c>
      <c r="J91" s="1" t="str">
        <f>IF(B91="","",IFERROR(VLOOKUP(B91,'Matrice Parties-3'!B:K,9,FALSE),0))</f>
        <v/>
      </c>
      <c r="K91" s="1" t="str">
        <f>IF(B91="","",IFERROR(VLOOKUP(B91,'Matrice Parties-4'!B:K,10,FALSE),0))</f>
        <v/>
      </c>
      <c r="L91" s="1" t="str">
        <f t="shared" si="9"/>
        <v/>
      </c>
      <c r="M91" s="1" t="str">
        <f t="shared" si="10"/>
        <v/>
      </c>
      <c r="N91" s="1" t="str">
        <f t="shared" si="15"/>
        <v/>
      </c>
      <c r="O91" s="2" t="str">
        <f t="shared" si="11"/>
        <v/>
      </c>
      <c r="P91" s="4" t="str">
        <f t="shared" si="12"/>
        <v/>
      </c>
      <c r="Q91" s="82" t="str">
        <f t="shared" si="13"/>
        <v/>
      </c>
      <c r="R91" s="82" t="str">
        <f t="shared" si="14"/>
        <v/>
      </c>
    </row>
    <row r="92" spans="1:24" ht="29.1" customHeight="1" x14ac:dyDescent="0.25">
      <c r="A92" s="32">
        <f t="shared" si="16"/>
        <v>89</v>
      </c>
      <c r="B92" s="87"/>
      <c r="C92" s="29"/>
      <c r="D92" s="1" t="str">
        <f>IF(B92="","",IFERROR(VLOOKUP(B92,'Matrice Parties'!B:K,3,FALSE),0))</f>
        <v/>
      </c>
      <c r="E92" s="1" t="str">
        <f>IF(B92="","",IFERROR(VLOOKUP(B92,'Matrice Parties-2'!B:K,4,FALSE),0))</f>
        <v/>
      </c>
      <c r="F92" s="1" t="str">
        <f>IF(B92="","",IFERROR(VLOOKUP(B92,'Matrice Parties-3'!B:K,5,FALSE),0))</f>
        <v/>
      </c>
      <c r="G92" s="100" t="str">
        <f>IF(B92="","",IFERROR(VLOOKUP(B92,'Matrice Parties-4'!B:K,6,FALSE),0))</f>
        <v/>
      </c>
      <c r="H92" s="101" t="str">
        <f>IF(B92="","",IFERROR(VLOOKUP(B92,'Matrice Parties'!B:K,7,FALSE),0))</f>
        <v/>
      </c>
      <c r="I92" s="1" t="str">
        <f>IF(B92="","",IFERROR(VLOOKUP(B92,'Matrice Parties-2'!B:K,8,FALSE),0))</f>
        <v/>
      </c>
      <c r="J92" s="1" t="str">
        <f>IF(B92="","",IFERROR(VLOOKUP(B92,'Matrice Parties-3'!B:K,9,FALSE),0))</f>
        <v/>
      </c>
      <c r="K92" s="1" t="str">
        <f>IF(B92="","",IFERROR(VLOOKUP(B92,'Matrice Parties-4'!B:K,10,FALSE),0))</f>
        <v/>
      </c>
      <c r="L92" s="1" t="str">
        <f t="shared" si="9"/>
        <v/>
      </c>
      <c r="M92" s="1" t="str">
        <f t="shared" si="10"/>
        <v/>
      </c>
      <c r="N92" s="1" t="str">
        <f t="shared" si="15"/>
        <v/>
      </c>
      <c r="O92" s="2" t="str">
        <f t="shared" si="11"/>
        <v/>
      </c>
      <c r="P92" s="4" t="str">
        <f t="shared" si="12"/>
        <v/>
      </c>
      <c r="Q92" s="82" t="str">
        <f t="shared" si="13"/>
        <v/>
      </c>
      <c r="R92" s="82" t="str">
        <f t="shared" si="14"/>
        <v/>
      </c>
    </row>
    <row r="93" spans="1:24" ht="35.25" x14ac:dyDescent="0.25">
      <c r="A93" s="32">
        <f t="shared" si="16"/>
        <v>90</v>
      </c>
      <c r="B93" s="87"/>
      <c r="C93" s="27"/>
      <c r="D93" s="1" t="str">
        <f>IF(B93="","",IFERROR(VLOOKUP(B93,'Matrice Parties'!B:K,3,FALSE),0))</f>
        <v/>
      </c>
      <c r="E93" s="1" t="str">
        <f>IF(B93="","",IFERROR(VLOOKUP(B93,'Matrice Parties-2'!B:K,4,FALSE),0))</f>
        <v/>
      </c>
      <c r="F93" s="1" t="str">
        <f>IF(B93="","",IFERROR(VLOOKUP(B93,'Matrice Parties-3'!B:K,5,FALSE),0))</f>
        <v/>
      </c>
      <c r="G93" s="100" t="str">
        <f>IF(B93="","",IFERROR(VLOOKUP(B93,'Matrice Parties-4'!B:K,6,FALSE),0))</f>
        <v/>
      </c>
      <c r="H93" s="101" t="str">
        <f>IF(B93="","",IFERROR(VLOOKUP(B93,'Matrice Parties'!B:K,7,FALSE),0))</f>
        <v/>
      </c>
      <c r="I93" s="1" t="str">
        <f>IF(B93="","",IFERROR(VLOOKUP(B93,'Matrice Parties-2'!B:K,8,FALSE),0))</f>
        <v/>
      </c>
      <c r="J93" s="1" t="str">
        <f>IF(B93="","",IFERROR(VLOOKUP(B93,'Matrice Parties-3'!B:K,9,FALSE),0))</f>
        <v/>
      </c>
      <c r="K93" s="1" t="str">
        <f>IF(B93="","",IFERROR(VLOOKUP(B93,'Matrice Parties-4'!B:K,10,FALSE),0))</f>
        <v/>
      </c>
      <c r="L93" s="1" t="str">
        <f t="shared" si="9"/>
        <v/>
      </c>
      <c r="M93" s="1" t="str">
        <f t="shared" si="10"/>
        <v/>
      </c>
      <c r="N93" s="1" t="str">
        <f t="shared" si="15"/>
        <v/>
      </c>
      <c r="O93" s="2" t="str">
        <f t="shared" si="11"/>
        <v/>
      </c>
      <c r="P93" s="4" t="str">
        <f t="shared" si="12"/>
        <v/>
      </c>
      <c r="Q93" s="82" t="str">
        <f t="shared" si="13"/>
        <v/>
      </c>
      <c r="R93" s="82" t="str">
        <f t="shared" si="14"/>
        <v/>
      </c>
    </row>
    <row r="94" spans="1:24" s="65" customFormat="1" ht="34.5" hidden="1" x14ac:dyDescent="0.45">
      <c r="A94" s="119"/>
      <c r="B94" s="21"/>
      <c r="C94" s="22"/>
      <c r="D94" s="3"/>
      <c r="E94" s="3"/>
      <c r="F94" s="3"/>
      <c r="G94" s="3"/>
      <c r="H94" s="3">
        <f t="shared" ref="H94:K94" si="17">SUM(H4:H93)</f>
        <v>23</v>
      </c>
      <c r="I94" s="3">
        <f t="shared" si="17"/>
        <v>27</v>
      </c>
      <c r="J94" s="3">
        <f t="shared" si="17"/>
        <v>3</v>
      </c>
      <c r="K94" s="3">
        <f t="shared" si="17"/>
        <v>3</v>
      </c>
      <c r="L94" s="23"/>
      <c r="M94" s="23"/>
      <c r="N94" s="23"/>
      <c r="O94" s="22"/>
      <c r="P94" s="156"/>
      <c r="Q94" s="157"/>
      <c r="R94" s="157"/>
      <c r="S94" s="37"/>
      <c r="T94" s="37"/>
      <c r="X94"/>
    </row>
    <row r="95" spans="1:24" ht="34.5" x14ac:dyDescent="0.45"/>
  </sheetData>
  <sheetProtection selectLockedCells="1"/>
  <autoFilter ref="A3:R93" xr:uid="{BDA45685-0BD5-41E6-8752-B41566E3FD46}"/>
  <mergeCells count="9">
    <mergeCell ref="O1:O2"/>
    <mergeCell ref="P1:P2"/>
    <mergeCell ref="V1:W1"/>
    <mergeCell ref="A1:A2"/>
    <mergeCell ref="B1:C2"/>
    <mergeCell ref="D1:G1"/>
    <mergeCell ref="H1:K1"/>
    <mergeCell ref="L1:L2"/>
    <mergeCell ref="M1:M2"/>
  </mergeCells>
  <conditionalFormatting sqref="A4:A93">
    <cfRule type="expression" dxfId="1729" priority="33">
      <formula>$B4=""</formula>
    </cfRule>
  </conditionalFormatting>
  <conditionalFormatting sqref="O4:O42 O44:O93">
    <cfRule type="cellIs" dxfId="1728" priority="16" operator="equal">
      <formula>4</formula>
    </cfRule>
    <cfRule type="cellIs" dxfId="1727" priority="29" operator="equal">
      <formula>3</formula>
    </cfRule>
    <cfRule type="cellIs" dxfId="1726" priority="30" operator="equal">
      <formula>2</formula>
    </cfRule>
    <cfRule type="cellIs" dxfId="1725" priority="31" operator="equal">
      <formula>1</formula>
    </cfRule>
    <cfRule type="cellIs" dxfId="1724" priority="32" operator="equal">
      <formula>0</formula>
    </cfRule>
  </conditionalFormatting>
  <conditionalFormatting sqref="V1:W1">
    <cfRule type="cellIs" dxfId="1723" priority="27" operator="equal">
      <formula>0</formula>
    </cfRule>
    <cfRule type="cellIs" dxfId="1722" priority="28" operator="equal">
      <formula>"Ajouter un X"</formula>
    </cfRule>
  </conditionalFormatting>
  <conditionalFormatting sqref="I2:K2">
    <cfRule type="expression" dxfId="1721" priority="20">
      <formula>$D$94=0</formula>
    </cfRule>
    <cfRule type="expression" dxfId="1720" priority="21">
      <formula>$D$94&lt;&gt;$H$94</formula>
    </cfRule>
    <cfRule type="expression" dxfId="1719" priority="22">
      <formula>$D$94=$H$94</formula>
    </cfRule>
  </conditionalFormatting>
  <conditionalFormatting sqref="I2">
    <cfRule type="cellIs" dxfId="1718" priority="19" operator="equal">
      <formula>"2° P"</formula>
    </cfRule>
  </conditionalFormatting>
  <conditionalFormatting sqref="J2">
    <cfRule type="cellIs" dxfId="1717" priority="18" operator="equal">
      <formula>"3° P"</formula>
    </cfRule>
  </conditionalFormatting>
  <conditionalFormatting sqref="K2">
    <cfRule type="cellIs" dxfId="1716" priority="17" operator="equal">
      <formula>"4° P"</formula>
    </cfRule>
  </conditionalFormatting>
  <conditionalFormatting sqref="H2">
    <cfRule type="cellIs" dxfId="1715" priority="23" operator="equal">
      <formula>"1° P"</formula>
    </cfRule>
    <cfRule type="expression" dxfId="1714" priority="24">
      <formula>$D$94=0</formula>
    </cfRule>
    <cfRule type="expression" dxfId="1713" priority="25">
      <formula>$D$94&lt;&gt;$H$94</formula>
    </cfRule>
    <cfRule type="expression" dxfId="1712" priority="26">
      <formula>$D$94=$H$94</formula>
    </cfRule>
  </conditionalFormatting>
  <conditionalFormatting sqref="O43">
    <cfRule type="cellIs" dxfId="1711" priority="11" operator="equal">
      <formula>4</formula>
    </cfRule>
    <cfRule type="cellIs" dxfId="1710" priority="12" operator="equal">
      <formula>3</formula>
    </cfRule>
    <cfRule type="cellIs" dxfId="1709" priority="13" operator="equal">
      <formula>2</formula>
    </cfRule>
    <cfRule type="cellIs" dxfId="1708" priority="14" operator="equal">
      <formula>1</formula>
    </cfRule>
    <cfRule type="cellIs" dxfId="1707" priority="15" operator="equal">
      <formula>0</formula>
    </cfRule>
  </conditionalFormatting>
  <conditionalFormatting sqref="D2">
    <cfRule type="cellIs" dxfId="1706" priority="7" operator="equal">
      <formula>"1° P"</formula>
    </cfRule>
    <cfRule type="expression" dxfId="1705" priority="8">
      <formula>$D$94=0</formula>
    </cfRule>
    <cfRule type="expression" dxfId="1704" priority="9">
      <formula>$D$94&lt;&gt;$H$94</formula>
    </cfRule>
    <cfRule type="expression" dxfId="1703" priority="10">
      <formula>$D$94=$H$94</formula>
    </cfRule>
  </conditionalFormatting>
  <conditionalFormatting sqref="E2:G2">
    <cfRule type="expression" dxfId="1702" priority="4">
      <formula>$D$94=0</formula>
    </cfRule>
    <cfRule type="expression" dxfId="1701" priority="5">
      <formula>$D$94&lt;&gt;$H$94</formula>
    </cfRule>
    <cfRule type="expression" dxfId="1700" priority="6">
      <formula>$D$94=$H$94</formula>
    </cfRule>
  </conditionalFormatting>
  <conditionalFormatting sqref="E2">
    <cfRule type="cellIs" dxfId="1699" priority="3" operator="equal">
      <formula>"2° P"</formula>
    </cfRule>
  </conditionalFormatting>
  <conditionalFormatting sqref="F2">
    <cfRule type="cellIs" dxfId="1698" priority="2" operator="equal">
      <formula>"3° P"</formula>
    </cfRule>
  </conditionalFormatting>
  <conditionalFormatting sqref="G2">
    <cfRule type="cellIs" dxfId="1697" priority="1" operator="equal">
      <formula>"4° P"</formula>
    </cfRule>
  </conditionalFormatting>
  <hyperlinks>
    <hyperlink ref="U1" location="'Feuille de Marque'!A1" display="Tableau Public" xr:uid="{DA053A33-7A7B-4027-A9C8-083A74F8ABD6}"/>
    <hyperlink ref="U2" location="Accueil!A1" display="Retour Accueil" xr:uid="{77D6CDDF-3C90-4DF0-94FC-50C288BECDCC}"/>
  </hyperlinks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29379-D522-4EC9-9A49-FC84412E1407}">
  <sheetPr codeName="Feuil80">
    <tabColor rgb="FF7030A0"/>
  </sheetPr>
  <dimension ref="A1:X95"/>
  <sheetViews>
    <sheetView showGridLines="0" zoomScaleNormal="100" workbookViewId="0">
      <pane xSplit="19" ySplit="3" topLeftCell="T4" activePane="bottomRight" state="frozen"/>
      <selection pane="topRight" activeCell="T1" sqref="T1"/>
      <selection pane="bottomLeft" activeCell="A4" sqref="A4"/>
      <selection pane="bottomRight"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7" width="5.42578125" style="3" bestFit="1" customWidth="1"/>
    <col min="8" max="10" width="4.42578125" style="3" customWidth="1"/>
    <col min="11" max="11" width="4.42578125" style="3" bestFit="1" customWidth="1"/>
    <col min="12" max="13" width="7.42578125" style="23" hidden="1" customWidth="1"/>
    <col min="14" max="14" width="3.5703125" style="23" bestFit="1" customWidth="1"/>
    <col min="15" max="15" width="5.42578125" style="24" bestFit="1" customWidth="1"/>
    <col min="16" max="16" width="5.42578125" style="5" bestFit="1" customWidth="1"/>
    <col min="17" max="17" width="6.5703125" style="25" hidden="1" customWidth="1"/>
    <col min="18" max="18" width="8.42578125" style="25" hidden="1" customWidth="1"/>
    <col min="19" max="19" width="9.42578125" style="15" hidden="1" customWidth="1"/>
    <col min="20" max="20" width="11.42578125" style="15"/>
    <col min="21" max="21" width="14.42578125" customWidth="1"/>
    <col min="22" max="22" width="18" customWidth="1"/>
    <col min="23" max="23" width="16" customWidth="1"/>
  </cols>
  <sheetData>
    <row r="1" spans="1:24" ht="41.1" customHeight="1" x14ac:dyDescent="0.25">
      <c r="A1" s="264" t="s">
        <v>0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270" t="s">
        <v>2</v>
      </c>
      <c r="M1" s="271" t="s">
        <v>9</v>
      </c>
      <c r="N1" s="13" t="s">
        <v>3</v>
      </c>
      <c r="O1" s="262" t="s">
        <v>6</v>
      </c>
      <c r="P1" s="263" t="s">
        <v>5</v>
      </c>
      <c r="Q1" s="14"/>
      <c r="R1" s="14"/>
      <c r="T1" s="79" t="s">
        <v>48</v>
      </c>
      <c r="U1" s="212" t="s">
        <v>290</v>
      </c>
      <c r="V1" s="261">
        <f>IF(V2=1,"",IFERROR(VLOOKUP(T2,bdd!I:K,3,0),""))</f>
        <v>0</v>
      </c>
      <c r="W1" s="261"/>
    </row>
    <row r="2" spans="1:24" ht="47.1" customHeight="1" x14ac:dyDescent="0.5">
      <c r="A2" s="264"/>
      <c r="B2" s="274"/>
      <c r="C2" s="275"/>
      <c r="D2" s="7" t="str">
        <f>IF(Saisie!D93=0,"1° P","Error")</f>
        <v>1° P</v>
      </c>
      <c r="E2" s="7" t="str">
        <f>IF(Saisie!E93=0,"2° P","Error")</f>
        <v>2° P</v>
      </c>
      <c r="F2" s="7" t="str">
        <f>IF(Saisie!F93=0,"3° P","Error")</f>
        <v>3° P</v>
      </c>
      <c r="G2" s="7" t="str">
        <f>IF(Saisie!G93=0,"4° P","Error")</f>
        <v>4° P</v>
      </c>
      <c r="H2" s="7" t="str">
        <f>IF(Saisie!H88=0,"1° P","Error")</f>
        <v>1° P</v>
      </c>
      <c r="I2" s="7" t="str">
        <f>IF(Saisie!M88=0,"2° P","Error")</f>
        <v>2° P</v>
      </c>
      <c r="J2" s="7" t="str">
        <f>IF(Saisie!R88=0,"3° P","Error")</f>
        <v>3° P</v>
      </c>
      <c r="K2" s="7" t="str">
        <f>IF(Saisie!W88=0,"4° P","Error")</f>
        <v>4° P</v>
      </c>
      <c r="L2" s="270"/>
      <c r="M2" s="271"/>
      <c r="N2" s="16" t="s">
        <v>4</v>
      </c>
      <c r="O2" s="262"/>
      <c r="P2" s="263"/>
      <c r="Q2" s="14"/>
      <c r="R2" s="14"/>
      <c r="T2" s="38">
        <f>COUNTA(B4:B93)</f>
        <v>12</v>
      </c>
      <c r="U2" s="98" t="s">
        <v>172</v>
      </c>
      <c r="V2" s="65">
        <f>COUNTIF(C4:C93,"X")</f>
        <v>0</v>
      </c>
      <c r="W2" s="196"/>
      <c r="X2" s="196"/>
    </row>
    <row r="3" spans="1:24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  <c r="Q3" s="14">
        <f>100*O3</f>
        <v>0</v>
      </c>
      <c r="R3" s="14">
        <f>+Q3+N3</f>
        <v>0</v>
      </c>
      <c r="W3" s="60"/>
      <c r="X3" s="60"/>
    </row>
    <row r="4" spans="1:24" ht="29.1" customHeight="1" x14ac:dyDescent="0.25">
      <c r="A4" s="32">
        <v>1</v>
      </c>
      <c r="B4" s="87" t="s">
        <v>338</v>
      </c>
      <c r="C4" s="26"/>
      <c r="D4" s="1">
        <f>IF(B4="","",IFERROR(VLOOKUP(B4,'Matrice Parties'!B:K,3,FALSE),0))</f>
        <v>0</v>
      </c>
      <c r="E4" s="1">
        <f>IF(B4="","",IFERROR(VLOOKUP(B4,'Matrice Parties-2'!B:K,4,FALSE),0))</f>
        <v>0</v>
      </c>
      <c r="F4" s="1">
        <f>IF(B4="","",IFERROR(VLOOKUP(B4,'Matrice Parties-3'!B:K,5,FALSE),0))</f>
        <v>0</v>
      </c>
      <c r="G4" s="100">
        <f>IF(B4="","",IFERROR(VLOOKUP(B4,'Matrice Parties-4'!B:K,6,FALSE),0))</f>
        <v>0</v>
      </c>
      <c r="H4" s="101">
        <f>IF(B4="","",IFERROR(VLOOKUP(B4,'Matrice Parties'!B:K,7,FALSE),0))</f>
        <v>0</v>
      </c>
      <c r="I4" s="1">
        <f>IF(B4="","",IFERROR(VLOOKUP(B4,'Matrice Parties-2'!B:K,8,FALSE),0))</f>
        <v>0</v>
      </c>
      <c r="J4" s="1">
        <f>IF(B4="","",IFERROR(VLOOKUP(B4,'Matrice Parties-3'!B:K,9,FALSE),0))</f>
        <v>0</v>
      </c>
      <c r="K4" s="1">
        <f>IF(B4="","",IFERROR(VLOOKUP(B4,'Matrice Parties-4'!B:K,10,FALSE),0))</f>
        <v>0</v>
      </c>
      <c r="L4" s="1">
        <f t="shared" ref="L4:L67" si="0">IFERROR(IF(B4="","",D4+E4+F4+G4),"")</f>
        <v>0</v>
      </c>
      <c r="M4" s="1">
        <f t="shared" ref="M4:M67" si="1">IFERROR(IF(B4="","",H4+I4+J4+K4),"")</f>
        <v>0</v>
      </c>
      <c r="N4" s="1">
        <f>IFERROR(L4-M4,"")</f>
        <v>0</v>
      </c>
      <c r="O4" s="2">
        <f t="shared" ref="O4:O67" si="2">IF(B4="","",COUNTIF(D4:G4,13))</f>
        <v>0</v>
      </c>
      <c r="P4" s="4">
        <f t="shared" ref="P4:P67" si="3">IFERROR(IF(B4="","",RANK(R4,$R$4:$R$93)),"")</f>
        <v>2</v>
      </c>
      <c r="Q4" s="82">
        <f t="shared" ref="Q4:Q67" si="4">IF(B4="","",100*O4)</f>
        <v>0</v>
      </c>
      <c r="R4" s="82">
        <f t="shared" ref="R4:R67" si="5">IF(B4="","",Q4+N4)</f>
        <v>0</v>
      </c>
      <c r="U4" s="18"/>
      <c r="W4" s="18"/>
    </row>
    <row r="5" spans="1:24" s="18" customFormat="1" ht="29.1" customHeight="1" x14ac:dyDescent="0.25">
      <c r="A5" s="32">
        <f>A4+1</f>
        <v>2</v>
      </c>
      <c r="B5" s="87" t="s">
        <v>334</v>
      </c>
      <c r="C5" s="27"/>
      <c r="D5" s="1">
        <f>IF(B5="","",IFERROR(VLOOKUP(B5,'Matrice Parties'!B:K,3,FALSE),0))</f>
        <v>0</v>
      </c>
      <c r="E5" s="1">
        <f>IF(B5="","",IFERROR(VLOOKUP(B5,'Matrice Parties-2'!B:K,4,FALSE),0))</f>
        <v>0</v>
      </c>
      <c r="F5" s="1">
        <f>IF(B5="","",IFERROR(VLOOKUP(B5,'Matrice Parties-3'!B:K,5,FALSE),0))</f>
        <v>0</v>
      </c>
      <c r="G5" s="100">
        <f>IF(B5="","",IFERROR(VLOOKUP(B5,'Matrice Parties-4'!B:K,6,FALSE),0))</f>
        <v>0</v>
      </c>
      <c r="H5" s="101">
        <f>IF(B5="","",IFERROR(VLOOKUP(B5,'Matrice Parties'!B:K,7,FALSE),0))</f>
        <v>0</v>
      </c>
      <c r="I5" s="1">
        <f>IF(B5="","",IFERROR(VLOOKUP(B5,'Matrice Parties-2'!B:K,8,FALSE),0))</f>
        <v>0</v>
      </c>
      <c r="J5" s="1">
        <f>IF(B5="","",IFERROR(VLOOKUP(B5,'Matrice Parties-3'!B:K,9,FALSE),0))</f>
        <v>0</v>
      </c>
      <c r="K5" s="1">
        <f>IF(B5="","",IFERROR(VLOOKUP(B5,'Matrice Parties-4'!B:K,10,FALSE),0))</f>
        <v>0</v>
      </c>
      <c r="L5" s="1">
        <f t="shared" si="0"/>
        <v>0</v>
      </c>
      <c r="M5" s="1">
        <f t="shared" si="1"/>
        <v>0</v>
      </c>
      <c r="N5" s="1">
        <f>IFERROR(L5-M5,"")</f>
        <v>0</v>
      </c>
      <c r="O5" s="2">
        <f t="shared" si="2"/>
        <v>0</v>
      </c>
      <c r="P5" s="4">
        <f t="shared" si="3"/>
        <v>2</v>
      </c>
      <c r="Q5" s="82">
        <f t="shared" si="4"/>
        <v>0</v>
      </c>
      <c r="R5" s="82">
        <f t="shared" si="5"/>
        <v>0</v>
      </c>
      <c r="S5" s="15"/>
      <c r="T5" s="15"/>
    </row>
    <row r="6" spans="1:24" s="18" customFormat="1" ht="29.1" customHeight="1" x14ac:dyDescent="0.25">
      <c r="A6" s="32">
        <f t="shared" ref="A6:A10" si="6">A5+1</f>
        <v>3</v>
      </c>
      <c r="B6" s="87" t="s">
        <v>333</v>
      </c>
      <c r="C6" s="27"/>
      <c r="D6" s="1">
        <f>IF(B6="","",IFERROR(VLOOKUP(B6,'Matrice Parties'!B:K,3,FALSE),0))</f>
        <v>0</v>
      </c>
      <c r="E6" s="1">
        <f>IF(B6="","",IFERROR(VLOOKUP(B6,'Matrice Parties-2'!B:K,4,FALSE),0))</f>
        <v>0</v>
      </c>
      <c r="F6" s="1">
        <f>IF(B6="","",IFERROR(VLOOKUP(B6,'Matrice Parties-3'!B:K,5,FALSE),0))</f>
        <v>0</v>
      </c>
      <c r="G6" s="100">
        <f>IF(B6="","",IFERROR(VLOOKUP(B6,'Matrice Parties-4'!B:K,6,FALSE),0))</f>
        <v>0</v>
      </c>
      <c r="H6" s="101">
        <f>IF(B6="","",IFERROR(VLOOKUP(B6,'Matrice Parties'!B:K,7,FALSE),0))</f>
        <v>0</v>
      </c>
      <c r="I6" s="1">
        <f>IF(B6="","",IFERROR(VLOOKUP(B6,'Matrice Parties-2'!B:K,8,FALSE),0))</f>
        <v>0</v>
      </c>
      <c r="J6" s="1">
        <f>IF(B6="","",IFERROR(VLOOKUP(B6,'Matrice Parties-3'!B:K,9,FALSE),0))</f>
        <v>0</v>
      </c>
      <c r="K6" s="1">
        <f>IF(B6="","",IFERROR(VLOOKUP(B6,'Matrice Parties-4'!B:K,10,FALSE),0))</f>
        <v>0</v>
      </c>
      <c r="L6" s="1">
        <f t="shared" si="0"/>
        <v>0</v>
      </c>
      <c r="M6" s="1">
        <f t="shared" si="1"/>
        <v>0</v>
      </c>
      <c r="N6" s="1">
        <f t="shared" ref="N6:N69" si="7">IFERROR(L6-M6,"")</f>
        <v>0</v>
      </c>
      <c r="O6" s="2">
        <f t="shared" si="2"/>
        <v>0</v>
      </c>
      <c r="P6" s="4">
        <f t="shared" si="3"/>
        <v>2</v>
      </c>
      <c r="Q6" s="82">
        <f t="shared" si="4"/>
        <v>0</v>
      </c>
      <c r="R6" s="82">
        <f t="shared" si="5"/>
        <v>0</v>
      </c>
      <c r="S6" s="15"/>
      <c r="T6" s="15"/>
    </row>
    <row r="7" spans="1:24" s="18" customFormat="1" ht="29.1" customHeight="1" x14ac:dyDescent="0.25">
      <c r="A7" s="32">
        <f t="shared" si="6"/>
        <v>4</v>
      </c>
      <c r="B7" s="87" t="s">
        <v>337</v>
      </c>
      <c r="C7" s="28"/>
      <c r="D7" s="1">
        <f>IF(B7="","",IFERROR(VLOOKUP(B7,'Matrice Parties'!B:K,3,FALSE),0))</f>
        <v>0</v>
      </c>
      <c r="E7" s="1">
        <f>IF(B7="","",IFERROR(VLOOKUP(B7,'Matrice Parties-2'!B:K,4,FALSE),0))</f>
        <v>0</v>
      </c>
      <c r="F7" s="1">
        <f>IF(B7="","",IFERROR(VLOOKUP(B7,'Matrice Parties-3'!B:K,5,FALSE),0))</f>
        <v>0</v>
      </c>
      <c r="G7" s="100">
        <f>IF(B7="","",IFERROR(VLOOKUP(B7,'Matrice Parties-4'!B:K,6,FALSE),0))</f>
        <v>0</v>
      </c>
      <c r="H7" s="101">
        <f>IF(B7="","",IFERROR(VLOOKUP(B7,'Matrice Parties'!B:K,7,FALSE),0))</f>
        <v>0</v>
      </c>
      <c r="I7" s="1">
        <f>IF(B7="","",IFERROR(VLOOKUP(B7,'Matrice Parties-2'!B:K,8,FALSE),0))</f>
        <v>0</v>
      </c>
      <c r="J7" s="1">
        <f>IF(B7="","",IFERROR(VLOOKUP(B7,'Matrice Parties-3'!B:K,9,FALSE),0))</f>
        <v>0</v>
      </c>
      <c r="K7" s="1">
        <f>IF(B7="","",IFERROR(VLOOKUP(B7,'Matrice Parties-4'!B:K,10,FALSE),0))</f>
        <v>0</v>
      </c>
      <c r="L7" s="1">
        <f t="shared" si="0"/>
        <v>0</v>
      </c>
      <c r="M7" s="1">
        <f t="shared" si="1"/>
        <v>0</v>
      </c>
      <c r="N7" s="1">
        <f t="shared" si="7"/>
        <v>0</v>
      </c>
      <c r="O7" s="2">
        <f t="shared" si="2"/>
        <v>0</v>
      </c>
      <c r="P7" s="4">
        <f t="shared" si="3"/>
        <v>2</v>
      </c>
      <c r="Q7" s="82">
        <f t="shared" si="4"/>
        <v>0</v>
      </c>
      <c r="R7" s="82">
        <f t="shared" si="5"/>
        <v>0</v>
      </c>
      <c r="S7" s="15"/>
      <c r="T7" s="15"/>
    </row>
    <row r="8" spans="1:24" ht="29.1" customHeight="1" x14ac:dyDescent="0.25">
      <c r="A8" s="32">
        <f t="shared" si="6"/>
        <v>5</v>
      </c>
      <c r="B8" s="87" t="s">
        <v>300</v>
      </c>
      <c r="C8" s="29"/>
      <c r="D8" s="1">
        <f>IF(B8="","",IFERROR(VLOOKUP(B8,'Matrice Parties'!B:K,3,FALSE),0))</f>
        <v>0</v>
      </c>
      <c r="E8" s="1">
        <f>IF(B8="","",IFERROR(VLOOKUP(B8,'Matrice Parties-2'!B:K,4,FALSE),0))</f>
        <v>0</v>
      </c>
      <c r="F8" s="1">
        <f>IF(B8="","",IFERROR(VLOOKUP(B8,'Matrice Parties-3'!B:K,5,FALSE),0))</f>
        <v>0</v>
      </c>
      <c r="G8" s="100">
        <f>IF(B8="","",IFERROR(VLOOKUP(B8,'Matrice Parties-4'!B:K,6,FALSE),0))</f>
        <v>0</v>
      </c>
      <c r="H8" s="101">
        <f>IF(B8="","",IFERROR(VLOOKUP(B8,'Matrice Parties'!B:K,7,FALSE),0))</f>
        <v>0</v>
      </c>
      <c r="I8" s="1">
        <f>IF(B8="","",IFERROR(VLOOKUP(B8,'Matrice Parties-2'!B:K,8,FALSE),0))</f>
        <v>0</v>
      </c>
      <c r="J8" s="1">
        <f>IF(B8="","",IFERROR(VLOOKUP(B8,'Matrice Parties-3'!B:K,9,FALSE),0))</f>
        <v>0</v>
      </c>
      <c r="K8" s="1">
        <f>IF(B8="","",IFERROR(VLOOKUP(B8,'Matrice Parties-4'!B:K,10,FALSE),0))</f>
        <v>0</v>
      </c>
      <c r="L8" s="1">
        <f t="shared" si="0"/>
        <v>0</v>
      </c>
      <c r="M8" s="1">
        <f t="shared" si="1"/>
        <v>0</v>
      </c>
      <c r="N8" s="1">
        <f t="shared" si="7"/>
        <v>0</v>
      </c>
      <c r="O8" s="2">
        <f t="shared" si="2"/>
        <v>0</v>
      </c>
      <c r="P8" s="4">
        <f t="shared" si="3"/>
        <v>2</v>
      </c>
      <c r="Q8" s="82">
        <f t="shared" si="4"/>
        <v>0</v>
      </c>
      <c r="R8" s="82">
        <f t="shared" si="5"/>
        <v>0</v>
      </c>
      <c r="U8" s="18"/>
      <c r="V8" s="18"/>
      <c r="X8" s="18"/>
    </row>
    <row r="9" spans="1:24" ht="29.1" customHeight="1" x14ac:dyDescent="0.25">
      <c r="A9" s="32">
        <f t="shared" si="6"/>
        <v>6</v>
      </c>
      <c r="B9" s="87" t="s">
        <v>330</v>
      </c>
      <c r="C9" s="30"/>
      <c r="D9" s="1">
        <f>IF(B9="","",IFERROR(VLOOKUP(B9,'Matrice Parties'!B:K,3,FALSE),0))</f>
        <v>0</v>
      </c>
      <c r="E9" s="1">
        <f>IF(B9="","",IFERROR(VLOOKUP(B9,'Matrice Parties-2'!B:K,4,FALSE),0))</f>
        <v>0</v>
      </c>
      <c r="F9" s="1">
        <f>IF(B9="","",IFERROR(VLOOKUP(B9,'Matrice Parties-3'!B:K,5,FALSE),0))</f>
        <v>0</v>
      </c>
      <c r="G9" s="100">
        <f>IF(B9="","",IFERROR(VLOOKUP(B9,'Matrice Parties-4'!B:K,6,FALSE),0))</f>
        <v>0</v>
      </c>
      <c r="H9" s="101">
        <f>IF(B9="","",IFERROR(VLOOKUP(B9,'Matrice Parties'!B:K,7,FALSE),0))</f>
        <v>0</v>
      </c>
      <c r="I9" s="1">
        <f>IF(B9="","",IFERROR(VLOOKUP(B9,'Matrice Parties-2'!B:K,8,FALSE),0))</f>
        <v>0</v>
      </c>
      <c r="J9" s="1">
        <f>IF(B9="","",IFERROR(VLOOKUP(B9,'Matrice Parties-3'!B:K,9,FALSE),0))</f>
        <v>0</v>
      </c>
      <c r="K9" s="1">
        <f>IF(B9="","",IFERROR(VLOOKUP(B9,'Matrice Parties-4'!B:K,10,FALSE),0))</f>
        <v>0</v>
      </c>
      <c r="L9" s="1">
        <f t="shared" si="0"/>
        <v>0</v>
      </c>
      <c r="M9" s="1">
        <f t="shared" si="1"/>
        <v>0</v>
      </c>
      <c r="N9" s="1">
        <f t="shared" si="7"/>
        <v>0</v>
      </c>
      <c r="O9" s="2">
        <f t="shared" si="2"/>
        <v>0</v>
      </c>
      <c r="P9" s="4">
        <f t="shared" si="3"/>
        <v>2</v>
      </c>
      <c r="Q9" s="82">
        <f t="shared" si="4"/>
        <v>0</v>
      </c>
      <c r="R9" s="82">
        <f t="shared" si="5"/>
        <v>0</v>
      </c>
      <c r="U9" s="18"/>
      <c r="W9" s="18"/>
      <c r="X9" s="18"/>
    </row>
    <row r="10" spans="1:24" ht="29.1" customHeight="1" x14ac:dyDescent="0.25">
      <c r="A10" s="32">
        <f t="shared" si="6"/>
        <v>7</v>
      </c>
      <c r="B10" s="87" t="s">
        <v>380</v>
      </c>
      <c r="C10" s="30"/>
      <c r="D10" s="1">
        <f>IF(B10="","",IFERROR(VLOOKUP(B10,'Matrice Parties'!B:K,3,FALSE),0))</f>
        <v>0</v>
      </c>
      <c r="E10" s="1">
        <f>IF(B10="","",IFERROR(VLOOKUP(B10,'Matrice Parties-2'!B:K,4,FALSE),0))</f>
        <v>0</v>
      </c>
      <c r="F10" s="1">
        <f>IF(B10="","",IFERROR(VLOOKUP(B10,'Matrice Parties-3'!B:K,5,FALSE),0))</f>
        <v>0</v>
      </c>
      <c r="G10" s="100">
        <f>IF(B10="","",IFERROR(VLOOKUP(B10,'Matrice Parties-4'!B:K,6,FALSE),0))</f>
        <v>0</v>
      </c>
      <c r="H10" s="101">
        <f>IF(B10="","",IFERROR(VLOOKUP(B10,'Matrice Parties'!B:K,7,FALSE),0))</f>
        <v>0</v>
      </c>
      <c r="I10" s="1">
        <f>IF(B10="","",IFERROR(VLOOKUP(B10,'Matrice Parties-2'!B:K,8,FALSE),0))</f>
        <v>0</v>
      </c>
      <c r="J10" s="1">
        <f>IF(B10="","",IFERROR(VLOOKUP(B10,'Matrice Parties-3'!B:K,9,FALSE),0))</f>
        <v>0</v>
      </c>
      <c r="K10" s="1">
        <f>IF(B10="","",IFERROR(VLOOKUP(B10,'Matrice Parties-4'!B:K,10,FALSE),0))</f>
        <v>0</v>
      </c>
      <c r="L10" s="1">
        <f t="shared" si="0"/>
        <v>0</v>
      </c>
      <c r="M10" s="1">
        <f t="shared" si="1"/>
        <v>0</v>
      </c>
      <c r="N10" s="1">
        <f t="shared" si="7"/>
        <v>0</v>
      </c>
      <c r="O10" s="2">
        <f t="shared" si="2"/>
        <v>0</v>
      </c>
      <c r="P10" s="4">
        <f t="shared" si="3"/>
        <v>2</v>
      </c>
      <c r="Q10" s="82">
        <f t="shared" si="4"/>
        <v>0</v>
      </c>
      <c r="R10" s="82">
        <f t="shared" si="5"/>
        <v>0</v>
      </c>
      <c r="U10" s="18"/>
      <c r="W10" s="18"/>
      <c r="X10" s="18"/>
    </row>
    <row r="11" spans="1:24" ht="29.1" customHeight="1" x14ac:dyDescent="0.25">
      <c r="A11" s="32">
        <f t="shared" ref="A11:A74" si="8">IF(B11="JOKER 1",97,IF(B11="JOKER 2",98,IF(B11="JOKER 3",99,A10+1)))</f>
        <v>8</v>
      </c>
      <c r="B11" s="87" t="s">
        <v>304</v>
      </c>
      <c r="C11" s="29"/>
      <c r="D11" s="1">
        <f>IF(B11="","",IFERROR(VLOOKUP(B11,'Matrice Parties'!B:K,3,FALSE),0))</f>
        <v>4</v>
      </c>
      <c r="E11" s="1">
        <f>IF(B11="","",IFERROR(VLOOKUP(B11,'Matrice Parties-2'!B:K,4,FALSE),0))</f>
        <v>1</v>
      </c>
      <c r="F11" s="1">
        <f>IF(B11="","",IFERROR(VLOOKUP(B11,'Matrice Parties-3'!B:K,5,FALSE),0))</f>
        <v>1</v>
      </c>
      <c r="G11" s="100">
        <f>IF(B11="","",IFERROR(VLOOKUP(B11,'Matrice Parties-4'!B:K,6,FALSE),0))</f>
        <v>1</v>
      </c>
      <c r="H11" s="101">
        <f>IF(B11="","",IFERROR(VLOOKUP(B11,'Matrice Parties'!B:K,7,FALSE),0))</f>
        <v>6</v>
      </c>
      <c r="I11" s="1">
        <f>IF(B11="","",IFERROR(VLOOKUP(B11,'Matrice Parties-2'!B:K,8,FALSE),0))</f>
        <v>13</v>
      </c>
      <c r="J11" s="1">
        <f>IF(B11="","",IFERROR(VLOOKUP(B11,'Matrice Parties-3'!B:K,9,FALSE),0))</f>
        <v>1</v>
      </c>
      <c r="K11" s="1">
        <f>IF(B11="","",IFERROR(VLOOKUP(B11,'Matrice Parties-4'!B:K,10,FALSE),0))</f>
        <v>1</v>
      </c>
      <c r="L11" s="1">
        <f t="shared" si="0"/>
        <v>7</v>
      </c>
      <c r="M11" s="1">
        <f t="shared" si="1"/>
        <v>21</v>
      </c>
      <c r="N11" s="1">
        <f t="shared" si="7"/>
        <v>-14</v>
      </c>
      <c r="O11" s="2">
        <f t="shared" si="2"/>
        <v>0</v>
      </c>
      <c r="P11" s="4">
        <f t="shared" si="3"/>
        <v>12</v>
      </c>
      <c r="Q11" s="82">
        <f t="shared" si="4"/>
        <v>0</v>
      </c>
      <c r="R11" s="82">
        <f t="shared" si="5"/>
        <v>-14</v>
      </c>
      <c r="U11" s="18"/>
      <c r="W11" s="18"/>
      <c r="X11" s="18"/>
    </row>
    <row r="12" spans="1:24" s="18" customFormat="1" ht="29.1" customHeight="1" x14ac:dyDescent="0.25">
      <c r="A12" s="32">
        <f t="shared" si="8"/>
        <v>9</v>
      </c>
      <c r="B12" s="88" t="s">
        <v>331</v>
      </c>
      <c r="C12" s="27"/>
      <c r="D12" s="1">
        <f>IF(B12="","",IFERROR(VLOOKUP(B12,'Matrice Parties'!B:K,3,FALSE),0))</f>
        <v>0</v>
      </c>
      <c r="E12" s="1">
        <f>IF(B12="","",IFERROR(VLOOKUP(B12,'Matrice Parties-2'!B:K,4,FALSE),0))</f>
        <v>0</v>
      </c>
      <c r="F12" s="1">
        <f>IF(B12="","",IFERROR(VLOOKUP(B12,'Matrice Parties-3'!B:K,5,FALSE),0))</f>
        <v>0</v>
      </c>
      <c r="G12" s="100">
        <f>IF(B12="","",IFERROR(VLOOKUP(B12,'Matrice Parties-4'!B:K,6,FALSE),0))</f>
        <v>0</v>
      </c>
      <c r="H12" s="101">
        <f>IF(B12="","",IFERROR(VLOOKUP(B12,'Matrice Parties'!B:K,7,FALSE),0))</f>
        <v>0</v>
      </c>
      <c r="I12" s="1">
        <f>IF(B12="","",IFERROR(VLOOKUP(B12,'Matrice Parties-2'!B:K,8,FALSE),0))</f>
        <v>0</v>
      </c>
      <c r="J12" s="1">
        <f>IF(B12="","",IFERROR(VLOOKUP(B12,'Matrice Parties-3'!B:K,9,FALSE),0))</f>
        <v>0</v>
      </c>
      <c r="K12" s="1">
        <f>IF(B12="","",IFERROR(VLOOKUP(B12,'Matrice Parties-4'!B:K,10,FALSE),0))</f>
        <v>0</v>
      </c>
      <c r="L12" s="1">
        <f t="shared" si="0"/>
        <v>0</v>
      </c>
      <c r="M12" s="1">
        <f t="shared" si="1"/>
        <v>0</v>
      </c>
      <c r="N12" s="1">
        <f t="shared" si="7"/>
        <v>0</v>
      </c>
      <c r="O12" s="2">
        <f t="shared" si="2"/>
        <v>0</v>
      </c>
      <c r="P12" s="4">
        <f t="shared" si="3"/>
        <v>2</v>
      </c>
      <c r="Q12" s="82">
        <f t="shared" si="4"/>
        <v>0</v>
      </c>
      <c r="R12" s="82">
        <f t="shared" si="5"/>
        <v>0</v>
      </c>
      <c r="S12" s="15"/>
      <c r="T12" s="15"/>
      <c r="X12"/>
    </row>
    <row r="13" spans="1:24" s="18" customFormat="1" ht="29.1" customHeight="1" x14ac:dyDescent="0.25">
      <c r="A13" s="32">
        <f t="shared" si="8"/>
        <v>10</v>
      </c>
      <c r="B13" s="87" t="s">
        <v>341</v>
      </c>
      <c r="C13" s="27"/>
      <c r="D13" s="1">
        <f>IF(B13="","",IFERROR(VLOOKUP(B13,'Matrice Parties'!B:K,3,FALSE),0))</f>
        <v>0</v>
      </c>
      <c r="E13" s="1">
        <f>IF(B13="","",IFERROR(VLOOKUP(B13,'Matrice Parties-2'!B:K,4,FALSE),0))</f>
        <v>0</v>
      </c>
      <c r="F13" s="1">
        <f>IF(B13="","",IFERROR(VLOOKUP(B13,'Matrice Parties-3'!B:K,5,FALSE),0))</f>
        <v>0</v>
      </c>
      <c r="G13" s="100">
        <f>IF(B13="","",IFERROR(VLOOKUP(B13,'Matrice Parties-4'!B:K,6,FALSE),0))</f>
        <v>0</v>
      </c>
      <c r="H13" s="101">
        <f>IF(B13="","",IFERROR(VLOOKUP(B13,'Matrice Parties'!B:K,7,FALSE),0))</f>
        <v>0</v>
      </c>
      <c r="I13" s="1">
        <f>IF(B13="","",IFERROR(VLOOKUP(B13,'Matrice Parties-2'!B:K,8,FALSE),0))</f>
        <v>0</v>
      </c>
      <c r="J13" s="1">
        <f>IF(B13="","",IFERROR(VLOOKUP(B13,'Matrice Parties-3'!B:K,9,FALSE),0))</f>
        <v>0</v>
      </c>
      <c r="K13" s="1">
        <f>IF(B13="","",IFERROR(VLOOKUP(B13,'Matrice Parties-4'!B:K,10,FALSE),0))</f>
        <v>0</v>
      </c>
      <c r="L13" s="1">
        <f t="shared" si="0"/>
        <v>0</v>
      </c>
      <c r="M13" s="1">
        <f t="shared" si="1"/>
        <v>0</v>
      </c>
      <c r="N13" s="1">
        <f t="shared" si="7"/>
        <v>0</v>
      </c>
      <c r="O13" s="2">
        <f t="shared" si="2"/>
        <v>0</v>
      </c>
      <c r="P13" s="4">
        <f t="shared" si="3"/>
        <v>2</v>
      </c>
      <c r="Q13" s="82">
        <f t="shared" si="4"/>
        <v>0</v>
      </c>
      <c r="R13" s="82">
        <f t="shared" si="5"/>
        <v>0</v>
      </c>
      <c r="S13" s="15"/>
      <c r="T13" s="15"/>
      <c r="X13"/>
    </row>
    <row r="14" spans="1:24" s="18" customFormat="1" ht="29.1" customHeight="1" x14ac:dyDescent="0.25">
      <c r="A14" s="32">
        <f t="shared" si="8"/>
        <v>11</v>
      </c>
      <c r="B14" s="87" t="s">
        <v>379</v>
      </c>
      <c r="C14" s="27"/>
      <c r="D14" s="1">
        <f>IF(B14="","",IFERROR(VLOOKUP(B14,'Matrice Parties'!B:K,3,FALSE),0))</f>
        <v>6</v>
      </c>
      <c r="E14" s="1">
        <f>IF(B14="","",IFERROR(VLOOKUP(B14,'Matrice Parties-2'!B:K,4,FALSE),0))</f>
        <v>9</v>
      </c>
      <c r="F14" s="1">
        <f>IF(B14="","",IFERROR(VLOOKUP(B14,'Matrice Parties-3'!B:K,5,FALSE),0))</f>
        <v>1</v>
      </c>
      <c r="G14" s="100">
        <f>IF(B14="","",IFERROR(VLOOKUP(B14,'Matrice Parties-4'!B:K,6,FALSE),0))</f>
        <v>1</v>
      </c>
      <c r="H14" s="101">
        <f>IF(B14="","",IFERROR(VLOOKUP(B14,'Matrice Parties'!B:K,7,FALSE),0))</f>
        <v>4</v>
      </c>
      <c r="I14" s="1">
        <f>IF(B14="","",IFERROR(VLOOKUP(B14,'Matrice Parties-2'!B:K,8,FALSE),0))</f>
        <v>13</v>
      </c>
      <c r="J14" s="1">
        <f>IF(B14="","",IFERROR(VLOOKUP(B14,'Matrice Parties-3'!B:K,9,FALSE),0))</f>
        <v>1</v>
      </c>
      <c r="K14" s="1">
        <f>IF(B14="","",IFERROR(VLOOKUP(B14,'Matrice Parties-4'!B:K,10,FALSE),0))</f>
        <v>1</v>
      </c>
      <c r="L14" s="1">
        <f t="shared" si="0"/>
        <v>17</v>
      </c>
      <c r="M14" s="1">
        <f t="shared" si="1"/>
        <v>19</v>
      </c>
      <c r="N14" s="1">
        <f t="shared" si="7"/>
        <v>-2</v>
      </c>
      <c r="O14" s="2">
        <f t="shared" si="2"/>
        <v>0</v>
      </c>
      <c r="P14" s="4">
        <f t="shared" si="3"/>
        <v>11</v>
      </c>
      <c r="Q14" s="82">
        <f t="shared" si="4"/>
        <v>0</v>
      </c>
      <c r="R14" s="82">
        <f t="shared" si="5"/>
        <v>-2</v>
      </c>
      <c r="S14" s="15"/>
      <c r="T14" s="15"/>
      <c r="X14"/>
    </row>
    <row r="15" spans="1:24" s="18" customFormat="1" ht="29.1" customHeight="1" x14ac:dyDescent="0.25">
      <c r="A15" s="32">
        <f t="shared" si="8"/>
        <v>12</v>
      </c>
      <c r="B15" s="87" t="s">
        <v>336</v>
      </c>
      <c r="C15" s="27"/>
      <c r="D15" s="1">
        <f>IF(B15="","",IFERROR(VLOOKUP(B15,'Matrice Parties'!B:K,3,FALSE),0))</f>
        <v>8</v>
      </c>
      <c r="E15" s="1">
        <f>IF(B15="","",IFERROR(VLOOKUP(B15,'Matrice Parties-2'!B:K,4,FALSE),0))</f>
        <v>13</v>
      </c>
      <c r="F15" s="1">
        <f>IF(B15="","",IFERROR(VLOOKUP(B15,'Matrice Parties-3'!B:K,5,FALSE),0))</f>
        <v>1</v>
      </c>
      <c r="G15" s="100">
        <f>IF(B15="","",IFERROR(VLOOKUP(B15,'Matrice Parties-4'!B:K,6,FALSE),0))</f>
        <v>1</v>
      </c>
      <c r="H15" s="101">
        <f>IF(B15="","",IFERROR(VLOOKUP(B15,'Matrice Parties'!B:K,7,FALSE),0))</f>
        <v>13</v>
      </c>
      <c r="I15" s="1">
        <f>IF(B15="","",IFERROR(VLOOKUP(B15,'Matrice Parties-2'!B:K,8,FALSE),0))</f>
        <v>1</v>
      </c>
      <c r="J15" s="1">
        <f>IF(B15="","",IFERROR(VLOOKUP(B15,'Matrice Parties-3'!B:K,9,FALSE),0))</f>
        <v>1</v>
      </c>
      <c r="K15" s="1">
        <f>IF(B15="","",IFERROR(VLOOKUP(B15,'Matrice Parties-4'!B:K,10,FALSE),0))</f>
        <v>1</v>
      </c>
      <c r="L15" s="206">
        <f t="shared" si="0"/>
        <v>23</v>
      </c>
      <c r="M15" s="206">
        <f t="shared" si="1"/>
        <v>16</v>
      </c>
      <c r="N15" s="206">
        <f t="shared" si="7"/>
        <v>7</v>
      </c>
      <c r="O15" s="2">
        <f t="shared" si="2"/>
        <v>1</v>
      </c>
      <c r="P15" s="4">
        <f t="shared" si="3"/>
        <v>1</v>
      </c>
      <c r="Q15" s="82">
        <f t="shared" si="4"/>
        <v>100</v>
      </c>
      <c r="R15" s="82">
        <f t="shared" si="5"/>
        <v>107</v>
      </c>
      <c r="S15" s="15"/>
      <c r="T15" s="15"/>
      <c r="X15"/>
    </row>
    <row r="16" spans="1:24" s="18" customFormat="1" ht="29.1" customHeight="1" x14ac:dyDescent="0.25">
      <c r="A16" s="32">
        <f t="shared" si="8"/>
        <v>13</v>
      </c>
      <c r="B16" s="88"/>
      <c r="C16" s="27"/>
      <c r="D16" s="1" t="str">
        <f>IF(B16="","",IFERROR(VLOOKUP(B16,'Matrice Parties'!B:K,3,FALSE),0))</f>
        <v/>
      </c>
      <c r="E16" s="1" t="str">
        <f>IF(B16="","",IFERROR(VLOOKUP(B16,'Matrice Parties-2'!B:K,4,FALSE),0))</f>
        <v/>
      </c>
      <c r="F16" s="1" t="str">
        <f>IF(B16="","",IFERROR(VLOOKUP(B16,'Matrice Parties-3'!B:K,5,FALSE),0))</f>
        <v/>
      </c>
      <c r="G16" s="100" t="str">
        <f>IF(B16="","",IFERROR(VLOOKUP(B16,'Matrice Parties-4'!B:K,6,FALSE),0))</f>
        <v/>
      </c>
      <c r="H16" s="101" t="str">
        <f>IF(B16="","",IFERROR(VLOOKUP(B16,'Matrice Parties'!B:K,7,FALSE),0))</f>
        <v/>
      </c>
      <c r="I16" s="1" t="str">
        <f>IF(B16="","",IFERROR(VLOOKUP(B16,'Matrice Parties-2'!B:K,8,FALSE),0))</f>
        <v/>
      </c>
      <c r="J16" s="1" t="str">
        <f>IF(B16="","",IFERROR(VLOOKUP(B16,'Matrice Parties-3'!B:K,9,FALSE),0))</f>
        <v/>
      </c>
      <c r="K16" s="1" t="str">
        <f>IF(B16="","",IFERROR(VLOOKUP(B16,'Matrice Parties-4'!B:K,10,FALSE),0))</f>
        <v/>
      </c>
      <c r="L16" s="1" t="str">
        <f t="shared" si="0"/>
        <v/>
      </c>
      <c r="M16" s="1" t="str">
        <f t="shared" si="1"/>
        <v/>
      </c>
      <c r="N16" s="1" t="str">
        <f t="shared" si="7"/>
        <v/>
      </c>
      <c r="O16" s="2" t="str">
        <f t="shared" si="2"/>
        <v/>
      </c>
      <c r="P16" s="4" t="str">
        <f t="shared" si="3"/>
        <v/>
      </c>
      <c r="Q16" s="82" t="str">
        <f t="shared" si="4"/>
        <v/>
      </c>
      <c r="R16" s="82" t="str">
        <f t="shared" si="5"/>
        <v/>
      </c>
      <c r="S16" s="15"/>
      <c r="T16" s="15"/>
    </row>
    <row r="17" spans="1:24" s="18" customFormat="1" ht="29.1" customHeight="1" x14ac:dyDescent="0.25">
      <c r="A17" s="32">
        <f t="shared" si="8"/>
        <v>14</v>
      </c>
      <c r="B17" s="87"/>
      <c r="C17" s="27"/>
      <c r="D17" s="1" t="str">
        <f>IF(B17="","",IFERROR(VLOOKUP(B17,'Matrice Parties'!B:K,3,FALSE),0))</f>
        <v/>
      </c>
      <c r="E17" s="1" t="str">
        <f>IF(B17="","",IFERROR(VLOOKUP(B17,'Matrice Parties-2'!B:K,4,FALSE),0))</f>
        <v/>
      </c>
      <c r="F17" s="1" t="str">
        <f>IF(B17="","",IFERROR(VLOOKUP(B17,'Matrice Parties-3'!B:K,5,FALSE),0))</f>
        <v/>
      </c>
      <c r="G17" s="100" t="str">
        <f>IF(B17="","",IFERROR(VLOOKUP(B17,'Matrice Parties-4'!B:K,6,FALSE),0))</f>
        <v/>
      </c>
      <c r="H17" s="101" t="str">
        <f>IF(B17="","",IFERROR(VLOOKUP(B17,'Matrice Parties'!B:K,7,FALSE),0))</f>
        <v/>
      </c>
      <c r="I17" s="1" t="str">
        <f>IF(B17="","",IFERROR(VLOOKUP(B17,'Matrice Parties-2'!B:K,8,FALSE),0))</f>
        <v/>
      </c>
      <c r="J17" s="1" t="str">
        <f>IF(B17="","",IFERROR(VLOOKUP(B17,'Matrice Parties-3'!B:K,9,FALSE),0))</f>
        <v/>
      </c>
      <c r="K17" s="1" t="str">
        <f>IF(B17="","",IFERROR(VLOOKUP(B17,'Matrice Parties-4'!B:K,10,FALSE),0))</f>
        <v/>
      </c>
      <c r="L17" s="1" t="str">
        <f t="shared" si="0"/>
        <v/>
      </c>
      <c r="M17" s="1" t="str">
        <f t="shared" si="1"/>
        <v/>
      </c>
      <c r="N17" s="1" t="str">
        <f t="shared" si="7"/>
        <v/>
      </c>
      <c r="O17" s="2" t="str">
        <f t="shared" si="2"/>
        <v/>
      </c>
      <c r="P17" s="4" t="str">
        <f t="shared" si="3"/>
        <v/>
      </c>
      <c r="Q17" s="82" t="str">
        <f t="shared" si="4"/>
        <v/>
      </c>
      <c r="R17" s="82" t="str">
        <f t="shared" si="5"/>
        <v/>
      </c>
      <c r="S17" s="15"/>
      <c r="T17" s="15"/>
      <c r="X17" s="19"/>
    </row>
    <row r="18" spans="1:24" s="18" customFormat="1" ht="29.1" customHeight="1" x14ac:dyDescent="0.25">
      <c r="A18" s="32">
        <f t="shared" si="8"/>
        <v>15</v>
      </c>
      <c r="B18" s="87"/>
      <c r="C18" s="30"/>
      <c r="D18" s="1" t="str">
        <f>IF(B18="","",IFERROR(VLOOKUP(B18,'Matrice Parties'!B:K,3,FALSE),0))</f>
        <v/>
      </c>
      <c r="E18" s="1" t="str">
        <f>IF(B18="","",IFERROR(VLOOKUP(B18,'Matrice Parties-2'!B:K,4,FALSE),0))</f>
        <v/>
      </c>
      <c r="F18" s="1" t="str">
        <f>IF(B18="","",IFERROR(VLOOKUP(B18,'Matrice Parties-3'!B:K,5,FALSE),0))</f>
        <v/>
      </c>
      <c r="G18" s="100" t="str">
        <f>IF(B18="","",IFERROR(VLOOKUP(B18,'Matrice Parties-4'!B:K,6,FALSE),0))</f>
        <v/>
      </c>
      <c r="H18" s="101" t="str">
        <f>IF(B18="","",IFERROR(VLOOKUP(B18,'Matrice Parties'!B:K,7,FALSE),0))</f>
        <v/>
      </c>
      <c r="I18" s="1" t="str">
        <f>IF(B18="","",IFERROR(VLOOKUP(B18,'Matrice Parties-2'!B:K,8,FALSE),0))</f>
        <v/>
      </c>
      <c r="J18" s="1" t="str">
        <f>IF(B18="","",IFERROR(VLOOKUP(B18,'Matrice Parties-3'!B:K,9,FALSE),0))</f>
        <v/>
      </c>
      <c r="K18" s="1" t="str">
        <f>IF(B18="","",IFERROR(VLOOKUP(B18,'Matrice Parties-4'!B:K,10,FALSE),0))</f>
        <v/>
      </c>
      <c r="L18" s="1" t="str">
        <f t="shared" si="0"/>
        <v/>
      </c>
      <c r="M18" s="1" t="str">
        <f t="shared" si="1"/>
        <v/>
      </c>
      <c r="N18" s="1" t="str">
        <f t="shared" si="7"/>
        <v/>
      </c>
      <c r="O18" s="2" t="str">
        <f t="shared" si="2"/>
        <v/>
      </c>
      <c r="P18" s="4" t="str">
        <f t="shared" si="3"/>
        <v/>
      </c>
      <c r="Q18" s="82" t="str">
        <f t="shared" si="4"/>
        <v/>
      </c>
      <c r="R18" s="82" t="str">
        <f t="shared" si="5"/>
        <v/>
      </c>
      <c r="S18" s="15"/>
      <c r="T18" s="15"/>
    </row>
    <row r="19" spans="1:24" s="18" customFormat="1" ht="29.1" customHeight="1" x14ac:dyDescent="0.25">
      <c r="A19" s="32">
        <f t="shared" si="8"/>
        <v>16</v>
      </c>
      <c r="B19" s="87"/>
      <c r="C19" s="30"/>
      <c r="D19" s="1" t="str">
        <f>IF(B19="","",IFERROR(VLOOKUP(B19,'Matrice Parties'!B:K,3,FALSE),0))</f>
        <v/>
      </c>
      <c r="E19" s="1" t="str">
        <f>IF(B19="","",IFERROR(VLOOKUP(B19,'Matrice Parties-2'!B:K,4,FALSE),0))</f>
        <v/>
      </c>
      <c r="F19" s="1" t="str">
        <f>IF(B19="","",IFERROR(VLOOKUP(B19,'Matrice Parties-3'!B:K,5,FALSE),0))</f>
        <v/>
      </c>
      <c r="G19" s="100" t="str">
        <f>IF(B19="","",IFERROR(VLOOKUP(B19,'Matrice Parties-4'!B:K,6,FALSE),0))</f>
        <v/>
      </c>
      <c r="H19" s="101" t="str">
        <f>IF(B19="","",IFERROR(VLOOKUP(B19,'Matrice Parties'!B:K,7,FALSE),0))</f>
        <v/>
      </c>
      <c r="I19" s="1" t="str">
        <f>IF(B19="","",IFERROR(VLOOKUP(B19,'Matrice Parties-2'!B:K,8,FALSE),0))</f>
        <v/>
      </c>
      <c r="J19" s="1" t="str">
        <f>IF(B19="","",IFERROR(VLOOKUP(B19,'Matrice Parties-3'!B:K,9,FALSE),0))</f>
        <v/>
      </c>
      <c r="K19" s="1" t="str">
        <f>IF(B19="","",IFERROR(VLOOKUP(B19,'Matrice Parties-4'!B:K,10,FALSE),0))</f>
        <v/>
      </c>
      <c r="L19" s="1" t="str">
        <f t="shared" si="0"/>
        <v/>
      </c>
      <c r="M19" s="1" t="str">
        <f t="shared" si="1"/>
        <v/>
      </c>
      <c r="N19" s="1" t="str">
        <f t="shared" si="7"/>
        <v/>
      </c>
      <c r="O19" s="2" t="str">
        <f t="shared" si="2"/>
        <v/>
      </c>
      <c r="P19" s="4" t="str">
        <f t="shared" si="3"/>
        <v/>
      </c>
      <c r="Q19" s="82" t="str">
        <f t="shared" si="4"/>
        <v/>
      </c>
      <c r="R19" s="82" t="str">
        <f t="shared" si="5"/>
        <v/>
      </c>
      <c r="S19" s="15"/>
      <c r="T19" s="15"/>
    </row>
    <row r="20" spans="1:24" ht="29.1" customHeight="1" x14ac:dyDescent="0.25">
      <c r="A20" s="32">
        <f t="shared" si="8"/>
        <v>17</v>
      </c>
      <c r="B20" s="87"/>
      <c r="C20" s="27"/>
      <c r="D20" s="1" t="str">
        <f>IF(B20="","",IFERROR(VLOOKUP(B20,'Matrice Parties'!B:K,3,FALSE),0))</f>
        <v/>
      </c>
      <c r="E20" s="1" t="str">
        <f>IF(B20="","",IFERROR(VLOOKUP(B20,'Matrice Parties-2'!B:K,4,FALSE),0))</f>
        <v/>
      </c>
      <c r="F20" s="1" t="str">
        <f>IF(B20="","",IFERROR(VLOOKUP(B20,'Matrice Parties-3'!B:K,5,FALSE),0))</f>
        <v/>
      </c>
      <c r="G20" s="100" t="str">
        <f>IF(B20="","",IFERROR(VLOOKUP(B20,'Matrice Parties-4'!B:K,6,FALSE),0))</f>
        <v/>
      </c>
      <c r="H20" s="101" t="str">
        <f>IF(B20="","",IFERROR(VLOOKUP(B20,'Matrice Parties'!B:K,7,FALSE),0))</f>
        <v/>
      </c>
      <c r="I20" s="1" t="str">
        <f>IF(B20="","",IFERROR(VLOOKUP(B20,'Matrice Parties-2'!B:K,8,FALSE),0))</f>
        <v/>
      </c>
      <c r="J20" s="1" t="str">
        <f>IF(B20="","",IFERROR(VLOOKUP(B20,'Matrice Parties-3'!B:K,9,FALSE),0))</f>
        <v/>
      </c>
      <c r="K20" s="1" t="str">
        <f>IF(B20="","",IFERROR(VLOOKUP(B20,'Matrice Parties-4'!B:K,10,FALSE),0))</f>
        <v/>
      </c>
      <c r="L20" s="1" t="str">
        <f t="shared" si="0"/>
        <v/>
      </c>
      <c r="M20" s="1" t="str">
        <f t="shared" si="1"/>
        <v/>
      </c>
      <c r="N20" s="1" t="str">
        <f t="shared" si="7"/>
        <v/>
      </c>
      <c r="O20" s="2" t="str">
        <f t="shared" si="2"/>
        <v/>
      </c>
      <c r="P20" s="4" t="str">
        <f t="shared" si="3"/>
        <v/>
      </c>
      <c r="Q20" s="82" t="str">
        <f t="shared" si="4"/>
        <v/>
      </c>
      <c r="R20" s="82" t="str">
        <f t="shared" si="5"/>
        <v/>
      </c>
      <c r="U20" s="18"/>
      <c r="W20" s="18"/>
      <c r="X20" s="18"/>
    </row>
    <row r="21" spans="1:24" s="18" customFormat="1" ht="29.1" customHeight="1" x14ac:dyDescent="0.25">
      <c r="A21" s="32">
        <f t="shared" si="8"/>
        <v>18</v>
      </c>
      <c r="B21" s="88"/>
      <c r="C21" s="29"/>
      <c r="D21" s="1" t="str">
        <f>IF(B21="","",IFERROR(VLOOKUP(B21,'Matrice Parties'!B:K,3,FALSE),0))</f>
        <v/>
      </c>
      <c r="E21" s="1" t="str">
        <f>IF(B21="","",IFERROR(VLOOKUP(B21,'Matrice Parties-2'!B:K,4,FALSE),0))</f>
        <v/>
      </c>
      <c r="F21" s="1" t="str">
        <f>IF(B21="","",IFERROR(VLOOKUP(B21,'Matrice Parties-3'!B:K,5,FALSE),0))</f>
        <v/>
      </c>
      <c r="G21" s="100" t="str">
        <f>IF(B21="","",IFERROR(VLOOKUP(B21,'Matrice Parties-4'!B:K,6,FALSE),0))</f>
        <v/>
      </c>
      <c r="H21" s="101" t="str">
        <f>IF(B21="","",IFERROR(VLOOKUP(B21,'Matrice Parties'!B:K,7,FALSE),0))</f>
        <v/>
      </c>
      <c r="I21" s="1" t="str">
        <f>IF(B21="","",IFERROR(VLOOKUP(B21,'Matrice Parties-2'!B:K,8,FALSE),0))</f>
        <v/>
      </c>
      <c r="J21" s="1" t="str">
        <f>IF(B21="","",IFERROR(VLOOKUP(B21,'Matrice Parties-3'!B:K,9,FALSE),0))</f>
        <v/>
      </c>
      <c r="K21" s="1" t="str">
        <f>IF(B21="","",IFERROR(VLOOKUP(B21,'Matrice Parties-4'!B:K,10,FALSE),0))</f>
        <v/>
      </c>
      <c r="L21" s="1" t="str">
        <f t="shared" si="0"/>
        <v/>
      </c>
      <c r="M21" s="1" t="str">
        <f t="shared" si="1"/>
        <v/>
      </c>
      <c r="N21" s="1" t="str">
        <f t="shared" si="7"/>
        <v/>
      </c>
      <c r="O21" s="2" t="str">
        <f t="shared" si="2"/>
        <v/>
      </c>
      <c r="P21" s="4" t="str">
        <f t="shared" si="3"/>
        <v/>
      </c>
      <c r="Q21" s="82" t="str">
        <f t="shared" si="4"/>
        <v/>
      </c>
      <c r="R21" s="82" t="str">
        <f t="shared" si="5"/>
        <v/>
      </c>
      <c r="S21" s="15"/>
      <c r="T21" s="15"/>
    </row>
    <row r="22" spans="1:24" s="18" customFormat="1" ht="29.1" customHeight="1" x14ac:dyDescent="0.25">
      <c r="A22" s="32">
        <f t="shared" si="8"/>
        <v>19</v>
      </c>
      <c r="B22" s="88"/>
      <c r="C22" s="27"/>
      <c r="D22" s="1" t="str">
        <f>IF(B22="","",IFERROR(VLOOKUP(B22,'Matrice Parties'!B:K,3,FALSE),0))</f>
        <v/>
      </c>
      <c r="E22" s="1" t="str">
        <f>IF(B22="","",IFERROR(VLOOKUP(B22,'Matrice Parties-2'!B:K,4,FALSE),0))</f>
        <v/>
      </c>
      <c r="F22" s="1" t="str">
        <f>IF(B22="","",IFERROR(VLOOKUP(B22,'Matrice Parties-3'!B:K,5,FALSE),0))</f>
        <v/>
      </c>
      <c r="G22" s="100" t="str">
        <f>IF(B22="","",IFERROR(VLOOKUP(B22,'Matrice Parties-4'!B:K,6,FALSE),0))</f>
        <v/>
      </c>
      <c r="H22" s="101" t="str">
        <f>IF(B22="","",IFERROR(VLOOKUP(B22,'Matrice Parties'!B:K,7,FALSE),0))</f>
        <v/>
      </c>
      <c r="I22" s="1" t="str">
        <f>IF(B22="","",IFERROR(VLOOKUP(B22,'Matrice Parties-2'!B:K,8,FALSE),0))</f>
        <v/>
      </c>
      <c r="J22" s="1" t="str">
        <f>IF(B22="","",IFERROR(VLOOKUP(B22,'Matrice Parties-3'!B:K,9,FALSE),0))</f>
        <v/>
      </c>
      <c r="K22" s="1" t="str">
        <f>IF(B22="","",IFERROR(VLOOKUP(B22,'Matrice Parties-4'!B:K,10,FALSE),0))</f>
        <v/>
      </c>
      <c r="L22" s="1" t="str">
        <f t="shared" si="0"/>
        <v/>
      </c>
      <c r="M22" s="1" t="str">
        <f t="shared" si="1"/>
        <v/>
      </c>
      <c r="N22" s="1" t="str">
        <f t="shared" si="7"/>
        <v/>
      </c>
      <c r="O22" s="2" t="str">
        <f t="shared" si="2"/>
        <v/>
      </c>
      <c r="P22" s="4" t="str">
        <f t="shared" si="3"/>
        <v/>
      </c>
      <c r="Q22" s="82" t="str">
        <f t="shared" si="4"/>
        <v/>
      </c>
      <c r="R22" s="82" t="str">
        <f t="shared" si="5"/>
        <v/>
      </c>
      <c r="S22" s="15"/>
      <c r="T22" s="15"/>
      <c r="X22"/>
    </row>
    <row r="23" spans="1:24" s="18" customFormat="1" ht="29.1" customHeight="1" x14ac:dyDescent="0.25">
      <c r="A23" s="32">
        <f t="shared" si="8"/>
        <v>20</v>
      </c>
      <c r="B23" s="87"/>
      <c r="C23" s="30"/>
      <c r="D23" s="1" t="str">
        <f>IF(B23="","",IFERROR(VLOOKUP(B23,'Matrice Parties'!B:K,3,FALSE),0))</f>
        <v/>
      </c>
      <c r="E23" s="1" t="str">
        <f>IF(B23="","",IFERROR(VLOOKUP(B23,'Matrice Parties-2'!B:K,4,FALSE),0))</f>
        <v/>
      </c>
      <c r="F23" s="1" t="str">
        <f>IF(B23="","",IFERROR(VLOOKUP(B23,'Matrice Parties-3'!B:K,5,FALSE),0))</f>
        <v/>
      </c>
      <c r="G23" s="100" t="str">
        <f>IF(B23="","",IFERROR(VLOOKUP(B23,'Matrice Parties-4'!B:K,6,FALSE),0))</f>
        <v/>
      </c>
      <c r="H23" s="101" t="str">
        <f>IF(B23="","",IFERROR(VLOOKUP(B23,'Matrice Parties'!B:K,7,FALSE),0))</f>
        <v/>
      </c>
      <c r="I23" s="1" t="str">
        <f>IF(B23="","",IFERROR(VLOOKUP(B23,'Matrice Parties-2'!B:K,8,FALSE),0))</f>
        <v/>
      </c>
      <c r="J23" s="1" t="str">
        <f>IF(B23="","",IFERROR(VLOOKUP(B23,'Matrice Parties-3'!B:K,9,FALSE),0))</f>
        <v/>
      </c>
      <c r="K23" s="1" t="str">
        <f>IF(B23="","",IFERROR(VLOOKUP(B23,'Matrice Parties-4'!B:K,10,FALSE),0))</f>
        <v/>
      </c>
      <c r="L23" s="1" t="str">
        <f t="shared" si="0"/>
        <v/>
      </c>
      <c r="M23" s="1" t="str">
        <f t="shared" si="1"/>
        <v/>
      </c>
      <c r="N23" s="1" t="str">
        <f t="shared" si="7"/>
        <v/>
      </c>
      <c r="O23" s="2" t="str">
        <f t="shared" si="2"/>
        <v/>
      </c>
      <c r="P23" s="4" t="str">
        <f t="shared" si="3"/>
        <v/>
      </c>
      <c r="Q23" s="82" t="str">
        <f t="shared" si="4"/>
        <v/>
      </c>
      <c r="R23" s="82" t="str">
        <f t="shared" si="5"/>
        <v/>
      </c>
      <c r="S23" s="15"/>
      <c r="T23" s="15"/>
    </row>
    <row r="24" spans="1:24" s="18" customFormat="1" ht="29.1" customHeight="1" x14ac:dyDescent="0.25">
      <c r="A24" s="32">
        <f t="shared" si="8"/>
        <v>21</v>
      </c>
      <c r="B24" s="87"/>
      <c r="C24" s="27"/>
      <c r="D24" s="1" t="str">
        <f>IF(B24="","",IFERROR(VLOOKUP(B24,'Matrice Parties'!B:K,3,FALSE),0))</f>
        <v/>
      </c>
      <c r="E24" s="1" t="str">
        <f>IF(B24="","",IFERROR(VLOOKUP(B24,'Matrice Parties-2'!B:K,4,FALSE),0))</f>
        <v/>
      </c>
      <c r="F24" s="1" t="str">
        <f>IF(B24="","",IFERROR(VLOOKUP(B24,'Matrice Parties-3'!B:K,5,FALSE),0))</f>
        <v/>
      </c>
      <c r="G24" s="100" t="str">
        <f>IF(B24="","",IFERROR(VLOOKUP(B24,'Matrice Parties-4'!B:K,6,FALSE),0))</f>
        <v/>
      </c>
      <c r="H24" s="101" t="str">
        <f>IF(B24="","",IFERROR(VLOOKUP(B24,'Matrice Parties'!B:K,7,FALSE),0))</f>
        <v/>
      </c>
      <c r="I24" s="1" t="str">
        <f>IF(B24="","",IFERROR(VLOOKUP(B24,'Matrice Parties-2'!B:K,8,FALSE),0))</f>
        <v/>
      </c>
      <c r="J24" s="1" t="str">
        <f>IF(B24="","",IFERROR(VLOOKUP(B24,'Matrice Parties-3'!B:K,9,FALSE),0))</f>
        <v/>
      </c>
      <c r="K24" s="1" t="str">
        <f>IF(B24="","",IFERROR(VLOOKUP(B24,'Matrice Parties-4'!B:K,10,FALSE),0))</f>
        <v/>
      </c>
      <c r="L24" s="1" t="str">
        <f t="shared" si="0"/>
        <v/>
      </c>
      <c r="M24" s="1" t="str">
        <f t="shared" si="1"/>
        <v/>
      </c>
      <c r="N24" s="1" t="str">
        <f t="shared" si="7"/>
        <v/>
      </c>
      <c r="O24" s="2" t="str">
        <f t="shared" si="2"/>
        <v/>
      </c>
      <c r="P24" s="4" t="str">
        <f t="shared" si="3"/>
        <v/>
      </c>
      <c r="Q24" s="82" t="str">
        <f t="shared" si="4"/>
        <v/>
      </c>
      <c r="R24" s="82" t="str">
        <f t="shared" si="5"/>
        <v/>
      </c>
      <c r="S24" s="15"/>
      <c r="T24" s="15"/>
      <c r="X24"/>
    </row>
    <row r="25" spans="1:24" s="18" customFormat="1" ht="29.1" customHeight="1" x14ac:dyDescent="0.25">
      <c r="A25" s="32">
        <f t="shared" si="8"/>
        <v>22</v>
      </c>
      <c r="B25" s="87"/>
      <c r="C25" s="30"/>
      <c r="D25" s="1" t="str">
        <f>IF(B25="","",IFERROR(VLOOKUP(B25,'Matrice Parties'!B:K,3,FALSE),0))</f>
        <v/>
      </c>
      <c r="E25" s="1" t="str">
        <f>IF(B25="","",IFERROR(VLOOKUP(B25,'Matrice Parties-2'!B:K,4,FALSE),0))</f>
        <v/>
      </c>
      <c r="F25" s="1" t="str">
        <f>IF(B25="","",IFERROR(VLOOKUP(B25,'Matrice Parties-3'!B:K,5,FALSE),0))</f>
        <v/>
      </c>
      <c r="G25" s="100" t="str">
        <f>IF(B25="","",IFERROR(VLOOKUP(B25,'Matrice Parties-4'!B:K,6,FALSE),0))</f>
        <v/>
      </c>
      <c r="H25" s="101" t="str">
        <f>IF(B25="","",IFERROR(VLOOKUP(B25,'Matrice Parties'!B:K,7,FALSE),0))</f>
        <v/>
      </c>
      <c r="I25" s="1" t="str">
        <f>IF(B25="","",IFERROR(VLOOKUP(B25,'Matrice Parties-2'!B:K,8,FALSE),0))</f>
        <v/>
      </c>
      <c r="J25" s="1" t="str">
        <f>IF(B25="","",IFERROR(VLOOKUP(B25,'Matrice Parties-3'!B:K,9,FALSE),0))</f>
        <v/>
      </c>
      <c r="K25" s="1" t="str">
        <f>IF(B25="","",IFERROR(VLOOKUP(B25,'Matrice Parties-4'!B:K,10,FALSE),0))</f>
        <v/>
      </c>
      <c r="L25" s="1" t="str">
        <f t="shared" si="0"/>
        <v/>
      </c>
      <c r="M25" s="1" t="str">
        <f t="shared" si="1"/>
        <v/>
      </c>
      <c r="N25" s="1" t="str">
        <f t="shared" si="7"/>
        <v/>
      </c>
      <c r="O25" s="2" t="str">
        <f t="shared" si="2"/>
        <v/>
      </c>
      <c r="P25" s="4" t="str">
        <f t="shared" si="3"/>
        <v/>
      </c>
      <c r="Q25" s="82" t="str">
        <f t="shared" si="4"/>
        <v/>
      </c>
      <c r="R25" s="82" t="str">
        <f t="shared" si="5"/>
        <v/>
      </c>
      <c r="S25" s="15"/>
      <c r="T25" s="15"/>
      <c r="X25"/>
    </row>
    <row r="26" spans="1:24" s="18" customFormat="1" ht="29.1" customHeight="1" x14ac:dyDescent="0.25">
      <c r="A26" s="32">
        <f t="shared" si="8"/>
        <v>23</v>
      </c>
      <c r="B26" s="87"/>
      <c r="C26" s="27"/>
      <c r="D26" s="1" t="str">
        <f>IF(B26="","",IFERROR(VLOOKUP(B26,'Matrice Parties'!B:K,3,FALSE),0))</f>
        <v/>
      </c>
      <c r="E26" s="1" t="str">
        <f>IF(B26="","",IFERROR(VLOOKUP(B26,'Matrice Parties-2'!B:K,4,FALSE),0))</f>
        <v/>
      </c>
      <c r="F26" s="1" t="str">
        <f>IF(B26="","",IFERROR(VLOOKUP(B26,'Matrice Parties-3'!B:K,5,FALSE),0))</f>
        <v/>
      </c>
      <c r="G26" s="100" t="str">
        <f>IF(B26="","",IFERROR(VLOOKUP(B26,'Matrice Parties-4'!B:K,6,FALSE),0))</f>
        <v/>
      </c>
      <c r="H26" s="101" t="str">
        <f>IF(B26="","",IFERROR(VLOOKUP(B26,'Matrice Parties'!B:K,7,FALSE),0))</f>
        <v/>
      </c>
      <c r="I26" s="1" t="str">
        <f>IF(B26="","",IFERROR(VLOOKUP(B26,'Matrice Parties-2'!B:K,8,FALSE),0))</f>
        <v/>
      </c>
      <c r="J26" s="1" t="str">
        <f>IF(B26="","",IFERROR(VLOOKUP(B26,'Matrice Parties-3'!B:K,9,FALSE),0))</f>
        <v/>
      </c>
      <c r="K26" s="1" t="str">
        <f>IF(B26="","",IFERROR(VLOOKUP(B26,'Matrice Parties-4'!B:K,10,FALSE),0))</f>
        <v/>
      </c>
      <c r="L26" s="1" t="str">
        <f t="shared" si="0"/>
        <v/>
      </c>
      <c r="M26" s="1" t="str">
        <f t="shared" si="1"/>
        <v/>
      </c>
      <c r="N26" s="1" t="str">
        <f t="shared" si="7"/>
        <v/>
      </c>
      <c r="O26" s="2" t="str">
        <f t="shared" si="2"/>
        <v/>
      </c>
      <c r="P26" s="4" t="str">
        <f t="shared" si="3"/>
        <v/>
      </c>
      <c r="Q26" s="82" t="str">
        <f t="shared" si="4"/>
        <v/>
      </c>
      <c r="R26" s="82" t="str">
        <f t="shared" si="5"/>
        <v/>
      </c>
      <c r="S26" s="15"/>
      <c r="T26" s="15"/>
      <c r="X26"/>
    </row>
    <row r="27" spans="1:24" ht="29.1" customHeight="1" x14ac:dyDescent="0.25">
      <c r="A27" s="32">
        <f t="shared" si="8"/>
        <v>24</v>
      </c>
      <c r="B27" s="87"/>
      <c r="C27" s="29"/>
      <c r="D27" s="1" t="str">
        <f>IF(B27="","",IFERROR(VLOOKUP(B27,'Matrice Parties'!B:K,3,FALSE),0))</f>
        <v/>
      </c>
      <c r="E27" s="1" t="str">
        <f>IF(B27="","",IFERROR(VLOOKUP(B27,'Matrice Parties-2'!B:K,4,FALSE),0))</f>
        <v/>
      </c>
      <c r="F27" s="1" t="str">
        <f>IF(B27="","",IFERROR(VLOOKUP(B27,'Matrice Parties-3'!B:K,5,FALSE),0))</f>
        <v/>
      </c>
      <c r="G27" s="100" t="str">
        <f>IF(B27="","",IFERROR(VLOOKUP(B27,'Matrice Parties-4'!B:K,6,FALSE),0))</f>
        <v/>
      </c>
      <c r="H27" s="101" t="str">
        <f>IF(B27="","",IFERROR(VLOOKUP(B27,'Matrice Parties'!B:K,7,FALSE),0))</f>
        <v/>
      </c>
      <c r="I27" s="1" t="str">
        <f>IF(B27="","",IFERROR(VLOOKUP(B27,'Matrice Parties-2'!B:K,8,FALSE),0))</f>
        <v/>
      </c>
      <c r="J27" s="1" t="str">
        <f>IF(B27="","",IFERROR(VLOOKUP(B27,'Matrice Parties-3'!B:K,9,FALSE),0))</f>
        <v/>
      </c>
      <c r="K27" s="1" t="str">
        <f>IF(B27="","",IFERROR(VLOOKUP(B27,'Matrice Parties-4'!B:K,10,FALSE),0))</f>
        <v/>
      </c>
      <c r="L27" s="1" t="str">
        <f t="shared" si="0"/>
        <v/>
      </c>
      <c r="M27" s="1" t="str">
        <f t="shared" si="1"/>
        <v/>
      </c>
      <c r="N27" s="1" t="str">
        <f t="shared" si="7"/>
        <v/>
      </c>
      <c r="O27" s="2" t="str">
        <f t="shared" si="2"/>
        <v/>
      </c>
      <c r="P27" s="4" t="str">
        <f t="shared" si="3"/>
        <v/>
      </c>
      <c r="Q27" s="82" t="str">
        <f t="shared" si="4"/>
        <v/>
      </c>
      <c r="R27" s="82" t="str">
        <f t="shared" si="5"/>
        <v/>
      </c>
      <c r="U27" s="18"/>
      <c r="W27" s="18"/>
    </row>
    <row r="28" spans="1:24" s="18" customFormat="1" ht="29.1" customHeight="1" x14ac:dyDescent="0.25">
      <c r="A28" s="32">
        <f t="shared" si="8"/>
        <v>25</v>
      </c>
      <c r="B28" s="87"/>
      <c r="C28" s="27"/>
      <c r="D28" s="1" t="str">
        <f>IF(B28="","",IFERROR(VLOOKUP(B28,'Matrice Parties'!B:K,3,FALSE),0))</f>
        <v/>
      </c>
      <c r="E28" s="1" t="str">
        <f>IF(B28="","",IFERROR(VLOOKUP(B28,'Matrice Parties-2'!B:K,4,FALSE),0))</f>
        <v/>
      </c>
      <c r="F28" s="1" t="str">
        <f>IF(B28="","",IFERROR(VLOOKUP(B28,'Matrice Parties-3'!B:K,5,FALSE),0))</f>
        <v/>
      </c>
      <c r="G28" s="100" t="str">
        <f>IF(B28="","",IFERROR(VLOOKUP(B28,'Matrice Parties-4'!B:K,6,FALSE),0))</f>
        <v/>
      </c>
      <c r="H28" s="101" t="str">
        <f>IF(B28="","",IFERROR(VLOOKUP(B28,'Matrice Parties'!B:K,7,FALSE),0))</f>
        <v/>
      </c>
      <c r="I28" s="1" t="str">
        <f>IF(B28="","",IFERROR(VLOOKUP(B28,'Matrice Parties-2'!B:K,8,FALSE),0))</f>
        <v/>
      </c>
      <c r="J28" s="1" t="str">
        <f>IF(B28="","",IFERROR(VLOOKUP(B28,'Matrice Parties-3'!B:K,9,FALSE),0))</f>
        <v/>
      </c>
      <c r="K28" s="1" t="str">
        <f>IF(B28="","",IFERROR(VLOOKUP(B28,'Matrice Parties-4'!B:K,10,FALSE),0))</f>
        <v/>
      </c>
      <c r="L28" s="1" t="str">
        <f t="shared" si="0"/>
        <v/>
      </c>
      <c r="M28" s="1" t="str">
        <f t="shared" si="1"/>
        <v/>
      </c>
      <c r="N28" s="1" t="str">
        <f t="shared" si="7"/>
        <v/>
      </c>
      <c r="O28" s="2" t="str">
        <f t="shared" si="2"/>
        <v/>
      </c>
      <c r="P28" s="4" t="str">
        <f t="shared" si="3"/>
        <v/>
      </c>
      <c r="Q28" s="82" t="str">
        <f t="shared" si="4"/>
        <v/>
      </c>
      <c r="R28" s="82" t="str">
        <f t="shared" si="5"/>
        <v/>
      </c>
      <c r="S28" s="15"/>
      <c r="T28" s="15"/>
      <c r="X28"/>
    </row>
    <row r="29" spans="1:24" ht="29.1" customHeight="1" x14ac:dyDescent="0.25">
      <c r="A29" s="32">
        <f t="shared" si="8"/>
        <v>26</v>
      </c>
      <c r="B29" s="87"/>
      <c r="C29" s="30"/>
      <c r="D29" s="1" t="str">
        <f>IF(B29="","",IFERROR(VLOOKUP(B29,'Matrice Parties'!B:K,3,FALSE),0))</f>
        <v/>
      </c>
      <c r="E29" s="1" t="str">
        <f>IF(B29="","",IFERROR(VLOOKUP(B29,'Matrice Parties-2'!B:K,4,FALSE),0))</f>
        <v/>
      </c>
      <c r="F29" s="1" t="str">
        <f>IF(B29="","",IFERROR(VLOOKUP(B29,'Matrice Parties-3'!B:K,5,FALSE),0))</f>
        <v/>
      </c>
      <c r="G29" s="100" t="str">
        <f>IF(B29="","",IFERROR(VLOOKUP(B29,'Matrice Parties-4'!B:K,6,FALSE),0))</f>
        <v/>
      </c>
      <c r="H29" s="101" t="str">
        <f>IF(B29="","",IFERROR(VLOOKUP(B29,'Matrice Parties'!B:K,7,FALSE),0))</f>
        <v/>
      </c>
      <c r="I29" s="1" t="str">
        <f>IF(B29="","",IFERROR(VLOOKUP(B29,'Matrice Parties-2'!B:K,8,FALSE),0))</f>
        <v/>
      </c>
      <c r="J29" s="1" t="str">
        <f>IF(B29="","",IFERROR(VLOOKUP(B29,'Matrice Parties-3'!B:K,9,FALSE),0))</f>
        <v/>
      </c>
      <c r="K29" s="1" t="str">
        <f>IF(B29="","",IFERROR(VLOOKUP(B29,'Matrice Parties-4'!B:K,10,FALSE),0))</f>
        <v/>
      </c>
      <c r="L29" s="1" t="str">
        <f t="shared" si="0"/>
        <v/>
      </c>
      <c r="M29" s="1" t="str">
        <f t="shared" si="1"/>
        <v/>
      </c>
      <c r="N29" s="1" t="str">
        <f t="shared" si="7"/>
        <v/>
      </c>
      <c r="O29" s="2" t="str">
        <f t="shared" si="2"/>
        <v/>
      </c>
      <c r="P29" s="4" t="str">
        <f t="shared" si="3"/>
        <v/>
      </c>
      <c r="Q29" s="82" t="str">
        <f t="shared" si="4"/>
        <v/>
      </c>
      <c r="R29" s="82" t="str">
        <f t="shared" si="5"/>
        <v/>
      </c>
      <c r="U29" s="18"/>
      <c r="W29" s="18"/>
    </row>
    <row r="30" spans="1:24" s="19" customFormat="1" ht="29.1" customHeight="1" x14ac:dyDescent="0.25">
      <c r="A30" s="32">
        <f t="shared" si="8"/>
        <v>27</v>
      </c>
      <c r="B30" s="87"/>
      <c r="C30" s="27"/>
      <c r="D30" s="1" t="str">
        <f>IF(B30="","",IFERROR(VLOOKUP(B30,'Matrice Parties'!B:K,3,FALSE),0))</f>
        <v/>
      </c>
      <c r="E30" s="1" t="str">
        <f>IF(B30="","",IFERROR(VLOOKUP(B30,'Matrice Parties-2'!B:K,4,FALSE),0))</f>
        <v/>
      </c>
      <c r="F30" s="1" t="str">
        <f>IF(B30="","",IFERROR(VLOOKUP(B30,'Matrice Parties-3'!B:K,5,FALSE),0))</f>
        <v/>
      </c>
      <c r="G30" s="100" t="str">
        <f>IF(B30="","",IFERROR(VLOOKUP(B30,'Matrice Parties-4'!B:K,6,FALSE),0))</f>
        <v/>
      </c>
      <c r="H30" s="101" t="str">
        <f>IF(B30="","",IFERROR(VLOOKUP(B30,'Matrice Parties'!B:K,7,FALSE),0))</f>
        <v/>
      </c>
      <c r="I30" s="1" t="str">
        <f>IF(B30="","",IFERROR(VLOOKUP(B30,'Matrice Parties-2'!B:K,8,FALSE),0))</f>
        <v/>
      </c>
      <c r="J30" s="1" t="str">
        <f>IF(B30="","",IFERROR(VLOOKUP(B30,'Matrice Parties-3'!B:K,9,FALSE),0))</f>
        <v/>
      </c>
      <c r="K30" s="1" t="str">
        <f>IF(B30="","",IFERROR(VLOOKUP(B30,'Matrice Parties-4'!B:K,10,FALSE),0))</f>
        <v/>
      </c>
      <c r="L30" s="1" t="str">
        <f t="shared" si="0"/>
        <v/>
      </c>
      <c r="M30" s="1" t="str">
        <f t="shared" si="1"/>
        <v/>
      </c>
      <c r="N30" s="1" t="str">
        <f t="shared" si="7"/>
        <v/>
      </c>
      <c r="O30" s="2" t="str">
        <f t="shared" si="2"/>
        <v/>
      </c>
      <c r="P30" s="4" t="str">
        <f t="shared" si="3"/>
        <v/>
      </c>
      <c r="Q30" s="82" t="str">
        <f t="shared" si="4"/>
        <v/>
      </c>
      <c r="R30" s="82" t="str">
        <f t="shared" si="5"/>
        <v/>
      </c>
      <c r="S30" s="15"/>
      <c r="T30" s="15"/>
      <c r="U30" s="18"/>
      <c r="W30" s="18"/>
      <c r="X30"/>
    </row>
    <row r="31" spans="1:24" s="18" customFormat="1" ht="29.1" customHeight="1" x14ac:dyDescent="0.25">
      <c r="A31" s="32">
        <f t="shared" si="8"/>
        <v>28</v>
      </c>
      <c r="B31" s="87"/>
      <c r="C31" s="27"/>
      <c r="D31" s="1" t="str">
        <f>IF(B31="","",IFERROR(VLOOKUP(B31,'Matrice Parties'!B:K,3,FALSE),0))</f>
        <v/>
      </c>
      <c r="E31" s="1" t="str">
        <f>IF(B31="","",IFERROR(VLOOKUP(B31,'Matrice Parties-2'!B:K,4,FALSE),0))</f>
        <v/>
      </c>
      <c r="F31" s="1" t="str">
        <f>IF(B31="","",IFERROR(VLOOKUP(B31,'Matrice Parties-3'!B:K,5,FALSE),0))</f>
        <v/>
      </c>
      <c r="G31" s="100" t="str">
        <f>IF(B31="","",IFERROR(VLOOKUP(B31,'Matrice Parties-4'!B:K,6,FALSE),0))</f>
        <v/>
      </c>
      <c r="H31" s="101" t="str">
        <f>IF(B31="","",IFERROR(VLOOKUP(B31,'Matrice Parties'!B:K,7,FALSE),0))</f>
        <v/>
      </c>
      <c r="I31" s="1" t="str">
        <f>IF(B31="","",IFERROR(VLOOKUP(B31,'Matrice Parties-2'!B:K,8,FALSE),0))</f>
        <v/>
      </c>
      <c r="J31" s="1" t="str">
        <f>IF(B31="","",IFERROR(VLOOKUP(B31,'Matrice Parties-3'!B:K,9,FALSE),0))</f>
        <v/>
      </c>
      <c r="K31" s="1" t="str">
        <f>IF(B31="","",IFERROR(VLOOKUP(B31,'Matrice Parties-4'!B:K,10,FALSE),0))</f>
        <v/>
      </c>
      <c r="L31" s="1" t="str">
        <f t="shared" si="0"/>
        <v/>
      </c>
      <c r="M31" s="1" t="str">
        <f t="shared" si="1"/>
        <v/>
      </c>
      <c r="N31" s="1" t="str">
        <f t="shared" si="7"/>
        <v/>
      </c>
      <c r="O31" s="2" t="str">
        <f t="shared" si="2"/>
        <v/>
      </c>
      <c r="P31" s="4" t="str">
        <f t="shared" si="3"/>
        <v/>
      </c>
      <c r="Q31" s="82" t="str">
        <f t="shared" si="4"/>
        <v/>
      </c>
      <c r="R31" s="82" t="str">
        <f t="shared" si="5"/>
        <v/>
      </c>
      <c r="S31" s="15"/>
      <c r="T31" s="15"/>
      <c r="X31"/>
    </row>
    <row r="32" spans="1:24" s="18" customFormat="1" ht="29.1" customHeight="1" x14ac:dyDescent="0.25">
      <c r="A32" s="32">
        <f t="shared" si="8"/>
        <v>29</v>
      </c>
      <c r="B32" s="87"/>
      <c r="C32" s="27"/>
      <c r="D32" s="1" t="str">
        <f>IF(B32="","",IFERROR(VLOOKUP(B32,'Matrice Parties'!B:K,3,FALSE),0))</f>
        <v/>
      </c>
      <c r="E32" s="1" t="str">
        <f>IF(B32="","",IFERROR(VLOOKUP(B32,'Matrice Parties-2'!B:K,4,FALSE),0))</f>
        <v/>
      </c>
      <c r="F32" s="1" t="str">
        <f>IF(B32="","",IFERROR(VLOOKUP(B32,'Matrice Parties-3'!B:K,5,FALSE),0))</f>
        <v/>
      </c>
      <c r="G32" s="100" t="str">
        <f>IF(B32="","",IFERROR(VLOOKUP(B32,'Matrice Parties-4'!B:K,6,FALSE),0))</f>
        <v/>
      </c>
      <c r="H32" s="101" t="str">
        <f>IF(B32="","",IFERROR(VLOOKUP(B32,'Matrice Parties'!B:K,7,FALSE),0))</f>
        <v/>
      </c>
      <c r="I32" s="1" t="str">
        <f>IF(B32="","",IFERROR(VLOOKUP(B32,'Matrice Parties-2'!B:K,8,FALSE),0))</f>
        <v/>
      </c>
      <c r="J32" s="1" t="str">
        <f>IF(B32="","",IFERROR(VLOOKUP(B32,'Matrice Parties-3'!B:K,9,FALSE),0))</f>
        <v/>
      </c>
      <c r="K32" s="1" t="str">
        <f>IF(B32="","",IFERROR(VLOOKUP(B32,'Matrice Parties-4'!B:K,10,FALSE),0))</f>
        <v/>
      </c>
      <c r="L32" s="1" t="str">
        <f t="shared" si="0"/>
        <v/>
      </c>
      <c r="M32" s="1" t="str">
        <f t="shared" si="1"/>
        <v/>
      </c>
      <c r="N32" s="1" t="str">
        <f t="shared" si="7"/>
        <v/>
      </c>
      <c r="O32" s="2" t="str">
        <f t="shared" si="2"/>
        <v/>
      </c>
      <c r="P32" s="4" t="str">
        <f t="shared" si="3"/>
        <v/>
      </c>
      <c r="Q32" s="82" t="str">
        <f t="shared" si="4"/>
        <v/>
      </c>
      <c r="R32" s="82" t="str">
        <f t="shared" si="5"/>
        <v/>
      </c>
      <c r="S32" s="15"/>
      <c r="T32" s="15"/>
    </row>
    <row r="33" spans="1:24" s="18" customFormat="1" ht="29.1" customHeight="1" x14ac:dyDescent="0.25">
      <c r="A33" s="32">
        <f t="shared" si="8"/>
        <v>30</v>
      </c>
      <c r="B33" s="88"/>
      <c r="C33" s="27"/>
      <c r="D33" s="1" t="str">
        <f>IF(B33="","",IFERROR(VLOOKUP(B33,'Matrice Parties'!B:K,3,FALSE),0))</f>
        <v/>
      </c>
      <c r="E33" s="1" t="str">
        <f>IF(B33="","",IFERROR(VLOOKUP(B33,'Matrice Parties-2'!B:K,4,FALSE),0))</f>
        <v/>
      </c>
      <c r="F33" s="1" t="str">
        <f>IF(B33="","",IFERROR(VLOOKUP(B33,'Matrice Parties-3'!B:K,5,FALSE),0))</f>
        <v/>
      </c>
      <c r="G33" s="100" t="str">
        <f>IF(B33="","",IFERROR(VLOOKUP(B33,'Matrice Parties-4'!B:K,6,FALSE),0))</f>
        <v/>
      </c>
      <c r="H33" s="101" t="str">
        <f>IF(B33="","",IFERROR(VLOOKUP(B33,'Matrice Parties'!B:K,7,FALSE),0))</f>
        <v/>
      </c>
      <c r="I33" s="1" t="str">
        <f>IF(B33="","",IFERROR(VLOOKUP(B33,'Matrice Parties-2'!B:K,8,FALSE),0))</f>
        <v/>
      </c>
      <c r="J33" s="1" t="str">
        <f>IF(B33="","",IFERROR(VLOOKUP(B33,'Matrice Parties-3'!B:K,9,FALSE),0))</f>
        <v/>
      </c>
      <c r="K33" s="1" t="str">
        <f>IF(B33="","",IFERROR(VLOOKUP(B33,'Matrice Parties-4'!B:K,10,FALSE),0))</f>
        <v/>
      </c>
      <c r="L33" s="1" t="str">
        <f t="shared" si="0"/>
        <v/>
      </c>
      <c r="M33" s="1" t="str">
        <f t="shared" si="1"/>
        <v/>
      </c>
      <c r="N33" s="1" t="str">
        <f t="shared" si="7"/>
        <v/>
      </c>
      <c r="O33" s="2" t="str">
        <f t="shared" si="2"/>
        <v/>
      </c>
      <c r="P33" s="4" t="str">
        <f t="shared" si="3"/>
        <v/>
      </c>
      <c r="Q33" s="82" t="str">
        <f t="shared" si="4"/>
        <v/>
      </c>
      <c r="R33" s="82" t="str">
        <f t="shared" si="5"/>
        <v/>
      </c>
      <c r="S33" s="15"/>
      <c r="T33" s="15"/>
      <c r="X33"/>
    </row>
    <row r="34" spans="1:24" s="18" customFormat="1" ht="29.1" customHeight="1" x14ac:dyDescent="0.25">
      <c r="A34" s="32">
        <f t="shared" si="8"/>
        <v>31</v>
      </c>
      <c r="B34" s="87"/>
      <c r="C34" s="27"/>
      <c r="D34" s="1" t="str">
        <f>IF(B34="","",IFERROR(VLOOKUP(B34,'Matrice Parties'!B:K,3,FALSE),0))</f>
        <v/>
      </c>
      <c r="E34" s="1" t="str">
        <f>IF(B34="","",IFERROR(VLOOKUP(B34,'Matrice Parties-2'!B:K,4,FALSE),0))</f>
        <v/>
      </c>
      <c r="F34" s="1" t="str">
        <f>IF(B34="","",IFERROR(VLOOKUP(B34,'Matrice Parties-3'!B:K,5,FALSE),0))</f>
        <v/>
      </c>
      <c r="G34" s="100" t="str">
        <f>IF(B34="","",IFERROR(VLOOKUP(B34,'Matrice Parties-4'!B:K,6,FALSE),0))</f>
        <v/>
      </c>
      <c r="H34" s="101" t="str">
        <f>IF(B34="","",IFERROR(VLOOKUP(B34,'Matrice Parties'!B:K,7,FALSE),0))</f>
        <v/>
      </c>
      <c r="I34" s="1" t="str">
        <f>IF(B34="","",IFERROR(VLOOKUP(B34,'Matrice Parties-2'!B:K,8,FALSE),0))</f>
        <v/>
      </c>
      <c r="J34" s="1" t="str">
        <f>IF(B34="","",IFERROR(VLOOKUP(B34,'Matrice Parties-3'!B:K,9,FALSE),0))</f>
        <v/>
      </c>
      <c r="K34" s="1" t="str">
        <f>IF(B34="","",IFERROR(VLOOKUP(B34,'Matrice Parties-4'!B:K,10,FALSE),0))</f>
        <v/>
      </c>
      <c r="L34" s="1" t="str">
        <f t="shared" si="0"/>
        <v/>
      </c>
      <c r="M34" s="1" t="str">
        <f t="shared" si="1"/>
        <v/>
      </c>
      <c r="N34" s="1" t="str">
        <f t="shared" si="7"/>
        <v/>
      </c>
      <c r="O34" s="2" t="str">
        <f t="shared" si="2"/>
        <v/>
      </c>
      <c r="P34" s="4" t="str">
        <f t="shared" si="3"/>
        <v/>
      </c>
      <c r="Q34" s="82" t="str">
        <f t="shared" si="4"/>
        <v/>
      </c>
      <c r="R34" s="82" t="str">
        <f t="shared" si="5"/>
        <v/>
      </c>
      <c r="S34" s="15"/>
      <c r="T34" s="15"/>
    </row>
    <row r="35" spans="1:24" ht="29.1" customHeight="1" x14ac:dyDescent="0.25">
      <c r="A35" s="32">
        <f t="shared" si="8"/>
        <v>32</v>
      </c>
      <c r="B35" s="87"/>
      <c r="C35" s="27"/>
      <c r="D35" s="1" t="str">
        <f>IF(B35="","",IFERROR(VLOOKUP(B35,'Matrice Parties'!B:K,3,FALSE),0))</f>
        <v/>
      </c>
      <c r="E35" s="1" t="str">
        <f>IF(B35="","",IFERROR(VLOOKUP(B35,'Matrice Parties-2'!B:K,4,FALSE),0))</f>
        <v/>
      </c>
      <c r="F35" s="1" t="str">
        <f>IF(B35="","",IFERROR(VLOOKUP(B35,'Matrice Parties-3'!B:K,5,FALSE),0))</f>
        <v/>
      </c>
      <c r="G35" s="100" t="str">
        <f>IF(B35="","",IFERROR(VLOOKUP(B35,'Matrice Parties-4'!B:K,6,FALSE),0))</f>
        <v/>
      </c>
      <c r="H35" s="101" t="str">
        <f>IF(B35="","",IFERROR(VLOOKUP(B35,'Matrice Parties'!B:K,7,FALSE),0))</f>
        <v/>
      </c>
      <c r="I35" s="1" t="str">
        <f>IF(B35="","",IFERROR(VLOOKUP(B35,'Matrice Parties-2'!B:K,8,FALSE),0))</f>
        <v/>
      </c>
      <c r="J35" s="1" t="str">
        <f>IF(B35="","",IFERROR(VLOOKUP(B35,'Matrice Parties-3'!B:K,9,FALSE),0))</f>
        <v/>
      </c>
      <c r="K35" s="1" t="str">
        <f>IF(B35="","",IFERROR(VLOOKUP(B35,'Matrice Parties-4'!B:K,10,FALSE),0))</f>
        <v/>
      </c>
      <c r="L35" s="1" t="str">
        <f t="shared" si="0"/>
        <v/>
      </c>
      <c r="M35" s="1" t="str">
        <f t="shared" si="1"/>
        <v/>
      </c>
      <c r="N35" s="1" t="str">
        <f t="shared" si="7"/>
        <v/>
      </c>
      <c r="O35" s="2" t="str">
        <f t="shared" si="2"/>
        <v/>
      </c>
      <c r="P35" s="4" t="str">
        <f t="shared" si="3"/>
        <v/>
      </c>
      <c r="Q35" s="82" t="str">
        <f t="shared" si="4"/>
        <v/>
      </c>
      <c r="R35" s="82" t="str">
        <f t="shared" si="5"/>
        <v/>
      </c>
      <c r="U35" s="18"/>
      <c r="X35" s="18"/>
    </row>
    <row r="36" spans="1:24" s="18" customFormat="1" ht="29.1" customHeight="1" x14ac:dyDescent="0.25">
      <c r="A36" s="32">
        <f t="shared" si="8"/>
        <v>33</v>
      </c>
      <c r="B36" s="87"/>
      <c r="C36" s="27"/>
      <c r="D36" s="1" t="str">
        <f>IF(B36="","",IFERROR(VLOOKUP(B36,'Matrice Parties'!B:K,3,FALSE),0))</f>
        <v/>
      </c>
      <c r="E36" s="1" t="str">
        <f>IF(B36="","",IFERROR(VLOOKUP(B36,'Matrice Parties-2'!B:K,4,FALSE),0))</f>
        <v/>
      </c>
      <c r="F36" s="1" t="str">
        <f>IF(B36="","",IFERROR(VLOOKUP(B36,'Matrice Parties-3'!B:K,5,FALSE),0))</f>
        <v/>
      </c>
      <c r="G36" s="100" t="str">
        <f>IF(B36="","",IFERROR(VLOOKUP(B36,'Matrice Parties-4'!B:K,6,FALSE),0))</f>
        <v/>
      </c>
      <c r="H36" s="101" t="str">
        <f>IF(B36="","",IFERROR(VLOOKUP(B36,'Matrice Parties'!B:K,7,FALSE),0))</f>
        <v/>
      </c>
      <c r="I36" s="1" t="str">
        <f>IF(B36="","",IFERROR(VLOOKUP(B36,'Matrice Parties-2'!B:K,8,FALSE),0))</f>
        <v/>
      </c>
      <c r="J36" s="1" t="str">
        <f>IF(B36="","",IFERROR(VLOOKUP(B36,'Matrice Parties-3'!B:K,9,FALSE),0))</f>
        <v/>
      </c>
      <c r="K36" s="1" t="str">
        <f>IF(B36="","",IFERROR(VLOOKUP(B36,'Matrice Parties-4'!B:K,10,FALSE),0))</f>
        <v/>
      </c>
      <c r="L36" s="1" t="str">
        <f t="shared" si="0"/>
        <v/>
      </c>
      <c r="M36" s="1" t="str">
        <f t="shared" si="1"/>
        <v/>
      </c>
      <c r="N36" s="1" t="str">
        <f t="shared" si="7"/>
        <v/>
      </c>
      <c r="O36" s="2" t="str">
        <f t="shared" si="2"/>
        <v/>
      </c>
      <c r="P36" s="4" t="str">
        <f t="shared" si="3"/>
        <v/>
      </c>
      <c r="Q36" s="82" t="str">
        <f t="shared" si="4"/>
        <v/>
      </c>
      <c r="R36" s="82" t="str">
        <f t="shared" si="5"/>
        <v/>
      </c>
      <c r="S36" s="15"/>
      <c r="T36" s="15"/>
    </row>
    <row r="37" spans="1:24" s="19" customFormat="1" ht="29.1" customHeight="1" x14ac:dyDescent="0.25">
      <c r="A37" s="32">
        <f t="shared" si="8"/>
        <v>34</v>
      </c>
      <c r="B37" s="87"/>
      <c r="C37" s="29"/>
      <c r="D37" s="1" t="str">
        <f>IF(B37="","",IFERROR(VLOOKUP(B37,'Matrice Parties'!B:K,3,FALSE),0))</f>
        <v/>
      </c>
      <c r="E37" s="1" t="str">
        <f>IF(B37="","",IFERROR(VLOOKUP(B37,'Matrice Parties-2'!B:K,4,FALSE),0))</f>
        <v/>
      </c>
      <c r="F37" s="1" t="str">
        <f>IF(B37="","",IFERROR(VLOOKUP(B37,'Matrice Parties-3'!B:K,5,FALSE),0))</f>
        <v/>
      </c>
      <c r="G37" s="100" t="str">
        <f>IF(B37="","",IFERROR(VLOOKUP(B37,'Matrice Parties-4'!B:K,6,FALSE),0))</f>
        <v/>
      </c>
      <c r="H37" s="101" t="str">
        <f>IF(B37="","",IFERROR(VLOOKUP(B37,'Matrice Parties'!B:K,7,FALSE),0))</f>
        <v/>
      </c>
      <c r="I37" s="1" t="str">
        <f>IF(B37="","",IFERROR(VLOOKUP(B37,'Matrice Parties-2'!B:K,8,FALSE),0))</f>
        <v/>
      </c>
      <c r="J37" s="1" t="str">
        <f>IF(B37="","",IFERROR(VLOOKUP(B37,'Matrice Parties-3'!B:K,9,FALSE),0))</f>
        <v/>
      </c>
      <c r="K37" s="1" t="str">
        <f>IF(B37="","",IFERROR(VLOOKUP(B37,'Matrice Parties-4'!B:K,10,FALSE),0))</f>
        <v/>
      </c>
      <c r="L37" s="1" t="str">
        <f t="shared" si="0"/>
        <v/>
      </c>
      <c r="M37" s="1" t="str">
        <f t="shared" si="1"/>
        <v/>
      </c>
      <c r="N37" s="1" t="str">
        <f t="shared" si="7"/>
        <v/>
      </c>
      <c r="O37" s="2" t="str">
        <f t="shared" si="2"/>
        <v/>
      </c>
      <c r="P37" s="4" t="str">
        <f t="shared" si="3"/>
        <v/>
      </c>
      <c r="Q37" s="82" t="str">
        <f t="shared" si="4"/>
        <v/>
      </c>
      <c r="R37" s="82" t="str">
        <f t="shared" si="5"/>
        <v/>
      </c>
      <c r="S37" s="15"/>
      <c r="T37" s="15"/>
      <c r="U37" s="18"/>
      <c r="X37"/>
    </row>
    <row r="38" spans="1:24" s="18" customFormat="1" ht="29.1" customHeight="1" x14ac:dyDescent="0.25">
      <c r="A38" s="32">
        <f t="shared" si="8"/>
        <v>35</v>
      </c>
      <c r="B38" s="87"/>
      <c r="C38" s="30"/>
      <c r="D38" s="1" t="str">
        <f>IF(B38="","",IFERROR(VLOOKUP(B38,'Matrice Parties'!B:K,3,FALSE),0))</f>
        <v/>
      </c>
      <c r="E38" s="1" t="str">
        <f>IF(B38="","",IFERROR(VLOOKUP(B38,'Matrice Parties-2'!B:K,4,FALSE),0))</f>
        <v/>
      </c>
      <c r="F38" s="1" t="str">
        <f>IF(B38="","",IFERROR(VLOOKUP(B38,'Matrice Parties-3'!B:K,5,FALSE),0))</f>
        <v/>
      </c>
      <c r="G38" s="100" t="str">
        <f>IF(B38="","",IFERROR(VLOOKUP(B38,'Matrice Parties-4'!B:K,6,FALSE),0))</f>
        <v/>
      </c>
      <c r="H38" s="101" t="str">
        <f>IF(B38="","",IFERROR(VLOOKUP(B38,'Matrice Parties'!B:K,7,FALSE),0))</f>
        <v/>
      </c>
      <c r="I38" s="1" t="str">
        <f>IF(B38="","",IFERROR(VLOOKUP(B38,'Matrice Parties-2'!B:K,8,FALSE),0))</f>
        <v/>
      </c>
      <c r="J38" s="1" t="str">
        <f>IF(B38="","",IFERROR(VLOOKUP(B38,'Matrice Parties-3'!B:K,9,FALSE),0))</f>
        <v/>
      </c>
      <c r="K38" s="1" t="str">
        <f>IF(B38="","",IFERROR(VLOOKUP(B38,'Matrice Parties-4'!B:K,10,FALSE),0))</f>
        <v/>
      </c>
      <c r="L38" s="1" t="str">
        <f t="shared" si="0"/>
        <v/>
      </c>
      <c r="M38" s="1" t="str">
        <f t="shared" si="1"/>
        <v/>
      </c>
      <c r="N38" s="1" t="str">
        <f t="shared" si="7"/>
        <v/>
      </c>
      <c r="O38" s="2" t="str">
        <f t="shared" si="2"/>
        <v/>
      </c>
      <c r="P38" s="4" t="str">
        <f t="shared" si="3"/>
        <v/>
      </c>
      <c r="Q38" s="82" t="str">
        <f t="shared" si="4"/>
        <v/>
      </c>
      <c r="R38" s="82" t="str">
        <f t="shared" si="5"/>
        <v/>
      </c>
      <c r="S38" s="15"/>
      <c r="T38" s="15"/>
    </row>
    <row r="39" spans="1:24" s="18" customFormat="1" ht="29.1" customHeight="1" x14ac:dyDescent="0.25">
      <c r="A39" s="32">
        <f t="shared" si="8"/>
        <v>36</v>
      </c>
      <c r="B39" s="87"/>
      <c r="C39" s="29"/>
      <c r="D39" s="1" t="str">
        <f>IF(B39="","",IFERROR(VLOOKUP(B39,'Matrice Parties'!B:K,3,FALSE),0))</f>
        <v/>
      </c>
      <c r="E39" s="1" t="str">
        <f>IF(B39="","",IFERROR(VLOOKUP(B39,'Matrice Parties-2'!B:K,4,FALSE),0))</f>
        <v/>
      </c>
      <c r="F39" s="1" t="str">
        <f>IF(B39="","",IFERROR(VLOOKUP(B39,'Matrice Parties-3'!B:K,5,FALSE),0))</f>
        <v/>
      </c>
      <c r="G39" s="100" t="str">
        <f>IF(B39="","",IFERROR(VLOOKUP(B39,'Matrice Parties-4'!B:K,6,FALSE),0))</f>
        <v/>
      </c>
      <c r="H39" s="101" t="str">
        <f>IF(B39="","",IFERROR(VLOOKUP(B39,'Matrice Parties'!B:K,7,FALSE),0))</f>
        <v/>
      </c>
      <c r="I39" s="1" t="str">
        <f>IF(B39="","",IFERROR(VLOOKUP(B39,'Matrice Parties-2'!B:K,8,FALSE),0))</f>
        <v/>
      </c>
      <c r="J39" s="1" t="str">
        <f>IF(B39="","",IFERROR(VLOOKUP(B39,'Matrice Parties-3'!B:K,9,FALSE),0))</f>
        <v/>
      </c>
      <c r="K39" s="1" t="str">
        <f>IF(B39="","",IFERROR(VLOOKUP(B39,'Matrice Parties-4'!B:K,10,FALSE),0))</f>
        <v/>
      </c>
      <c r="L39" s="1" t="str">
        <f t="shared" si="0"/>
        <v/>
      </c>
      <c r="M39" s="1" t="str">
        <f t="shared" si="1"/>
        <v/>
      </c>
      <c r="N39" s="1" t="str">
        <f t="shared" si="7"/>
        <v/>
      </c>
      <c r="O39" s="2" t="str">
        <f t="shared" si="2"/>
        <v/>
      </c>
      <c r="P39" s="4" t="str">
        <f t="shared" si="3"/>
        <v/>
      </c>
      <c r="Q39" s="82" t="str">
        <f t="shared" si="4"/>
        <v/>
      </c>
      <c r="R39" s="82" t="str">
        <f t="shared" si="5"/>
        <v/>
      </c>
      <c r="S39" s="15"/>
      <c r="T39" s="15"/>
      <c r="X39" s="65"/>
    </row>
    <row r="40" spans="1:24" s="18" customFormat="1" ht="29.1" customHeight="1" x14ac:dyDescent="0.25">
      <c r="A40" s="32">
        <f t="shared" si="8"/>
        <v>37</v>
      </c>
      <c r="B40" s="87"/>
      <c r="C40" s="27"/>
      <c r="D40" s="1" t="str">
        <f>IF(B40="","",IFERROR(VLOOKUP(B40,'Matrice Parties'!B:K,3,FALSE),0))</f>
        <v/>
      </c>
      <c r="E40" s="1" t="str">
        <f>IF(B40="","",IFERROR(VLOOKUP(B40,'Matrice Parties-2'!B:K,4,FALSE),0))</f>
        <v/>
      </c>
      <c r="F40" s="1" t="str">
        <f>IF(B40="","",IFERROR(VLOOKUP(B40,'Matrice Parties-3'!B:K,5,FALSE),0))</f>
        <v/>
      </c>
      <c r="G40" s="100" t="str">
        <f>IF(B40="","",IFERROR(VLOOKUP(B40,'Matrice Parties-4'!B:K,6,FALSE),0))</f>
        <v/>
      </c>
      <c r="H40" s="101" t="str">
        <f>IF(B40="","",IFERROR(VLOOKUP(B40,'Matrice Parties'!B:K,7,FALSE),0))</f>
        <v/>
      </c>
      <c r="I40" s="1" t="str">
        <f>IF(B40="","",IFERROR(VLOOKUP(B40,'Matrice Parties-2'!B:K,8,FALSE),0))</f>
        <v/>
      </c>
      <c r="J40" s="1" t="str">
        <f>IF(B40="","",IFERROR(VLOOKUP(B40,'Matrice Parties-3'!B:K,9,FALSE),0))</f>
        <v/>
      </c>
      <c r="K40" s="1" t="str">
        <f>IF(B40="","",IFERROR(VLOOKUP(B40,'Matrice Parties-4'!B:K,10,FALSE),0))</f>
        <v/>
      </c>
      <c r="L40" s="1" t="str">
        <f t="shared" si="0"/>
        <v/>
      </c>
      <c r="M40" s="1" t="str">
        <f t="shared" si="1"/>
        <v/>
      </c>
      <c r="N40" s="1" t="str">
        <f t="shared" si="7"/>
        <v/>
      </c>
      <c r="O40" s="2" t="str">
        <f t="shared" si="2"/>
        <v/>
      </c>
      <c r="P40" s="4" t="str">
        <f t="shared" si="3"/>
        <v/>
      </c>
      <c r="Q40" s="82" t="str">
        <f t="shared" si="4"/>
        <v/>
      </c>
      <c r="R40" s="82" t="str">
        <f t="shared" si="5"/>
        <v/>
      </c>
      <c r="S40" s="15"/>
      <c r="T40" s="15"/>
      <c r="X40"/>
    </row>
    <row r="41" spans="1:24" s="18" customFormat="1" ht="29.1" customHeight="1" x14ac:dyDescent="0.25">
      <c r="A41" s="32">
        <f t="shared" si="8"/>
        <v>38</v>
      </c>
      <c r="B41" s="87"/>
      <c r="C41" s="27"/>
      <c r="D41" s="1" t="str">
        <f>IF(B41="","",IFERROR(VLOOKUP(B41,'Matrice Parties'!B:K,3,FALSE),0))</f>
        <v/>
      </c>
      <c r="E41" s="1" t="str">
        <f>IF(B41="","",IFERROR(VLOOKUP(B41,'Matrice Parties-2'!B:K,4,FALSE),0))</f>
        <v/>
      </c>
      <c r="F41" s="1" t="str">
        <f>IF(B41="","",IFERROR(VLOOKUP(B41,'Matrice Parties-3'!B:K,5,FALSE),0))</f>
        <v/>
      </c>
      <c r="G41" s="100" t="str">
        <f>IF(B41="","",IFERROR(VLOOKUP(B41,'Matrice Parties-4'!B:K,6,FALSE),0))</f>
        <v/>
      </c>
      <c r="H41" s="101" t="str">
        <f>IF(B41="","",IFERROR(VLOOKUP(B41,'Matrice Parties'!B:K,7,FALSE),0))</f>
        <v/>
      </c>
      <c r="I41" s="1" t="str">
        <f>IF(B41="","",IFERROR(VLOOKUP(B41,'Matrice Parties-2'!B:K,8,FALSE),0))</f>
        <v/>
      </c>
      <c r="J41" s="1" t="str">
        <f>IF(B41="","",IFERROR(VLOOKUP(B41,'Matrice Parties-3'!B:K,9,FALSE),0))</f>
        <v/>
      </c>
      <c r="K41" s="1" t="str">
        <f>IF(B41="","",IFERROR(VLOOKUP(B41,'Matrice Parties-4'!B:K,10,FALSE),0))</f>
        <v/>
      </c>
      <c r="L41" s="1" t="str">
        <f t="shared" si="0"/>
        <v/>
      </c>
      <c r="M41" s="1" t="str">
        <f t="shared" si="1"/>
        <v/>
      </c>
      <c r="N41" s="1" t="str">
        <f t="shared" si="7"/>
        <v/>
      </c>
      <c r="O41" s="2" t="str">
        <f t="shared" si="2"/>
        <v/>
      </c>
      <c r="P41" s="4" t="str">
        <f t="shared" si="3"/>
        <v/>
      </c>
      <c r="Q41" s="82" t="str">
        <f t="shared" si="4"/>
        <v/>
      </c>
      <c r="R41" s="82" t="str">
        <f t="shared" si="5"/>
        <v/>
      </c>
      <c r="S41" s="15"/>
      <c r="T41" s="15"/>
      <c r="X41"/>
    </row>
    <row r="42" spans="1:24" s="18" customFormat="1" ht="29.1" customHeight="1" x14ac:dyDescent="0.25">
      <c r="A42" s="32">
        <f t="shared" si="8"/>
        <v>39</v>
      </c>
      <c r="B42" s="88"/>
      <c r="C42" s="30"/>
      <c r="D42" s="1" t="str">
        <f>IF(B42="","",IFERROR(VLOOKUP(B42,'Matrice Parties'!B:K,3,FALSE),0))</f>
        <v/>
      </c>
      <c r="E42" s="1" t="str">
        <f>IF(B42="","",IFERROR(VLOOKUP(B42,'Matrice Parties-2'!B:K,4,FALSE),0))</f>
        <v/>
      </c>
      <c r="F42" s="1" t="str">
        <f>IF(B42="","",IFERROR(VLOOKUP(B42,'Matrice Parties-3'!B:K,5,FALSE),0))</f>
        <v/>
      </c>
      <c r="G42" s="100" t="str">
        <f>IF(B42="","",IFERROR(VLOOKUP(B42,'Matrice Parties-4'!B:K,6,FALSE),0))</f>
        <v/>
      </c>
      <c r="H42" s="101" t="str">
        <f>IF(B42="","",IFERROR(VLOOKUP(B42,'Matrice Parties'!B:K,7,FALSE),0))</f>
        <v/>
      </c>
      <c r="I42" s="1" t="str">
        <f>IF(B42="","",IFERROR(VLOOKUP(B42,'Matrice Parties-2'!B:K,8,FALSE),0))</f>
        <v/>
      </c>
      <c r="J42" s="1" t="str">
        <f>IF(B42="","",IFERROR(VLOOKUP(B42,'Matrice Parties-3'!B:K,9,FALSE),0))</f>
        <v/>
      </c>
      <c r="K42" s="1" t="str">
        <f>IF(B42="","",IFERROR(VLOOKUP(B42,'Matrice Parties-4'!B:K,10,FALSE),0))</f>
        <v/>
      </c>
      <c r="L42" s="1" t="str">
        <f t="shared" si="0"/>
        <v/>
      </c>
      <c r="M42" s="1" t="str">
        <f t="shared" si="1"/>
        <v/>
      </c>
      <c r="N42" s="1" t="str">
        <f t="shared" si="7"/>
        <v/>
      </c>
      <c r="O42" s="2" t="str">
        <f t="shared" si="2"/>
        <v/>
      </c>
      <c r="P42" s="4" t="str">
        <f t="shared" si="3"/>
        <v/>
      </c>
      <c r="Q42" s="82" t="str">
        <f t="shared" si="4"/>
        <v/>
      </c>
      <c r="R42" s="82" t="str">
        <f t="shared" si="5"/>
        <v/>
      </c>
      <c r="S42" s="15"/>
      <c r="T42" s="15"/>
      <c r="X42"/>
    </row>
    <row r="43" spans="1:24" s="18" customFormat="1" ht="29.1" customHeight="1" x14ac:dyDescent="0.25">
      <c r="A43" s="32">
        <f t="shared" si="8"/>
        <v>40</v>
      </c>
      <c r="B43" s="87"/>
      <c r="C43" s="30"/>
      <c r="D43" s="1" t="str">
        <f>IF(B43="","",IFERROR(VLOOKUP(B43,'Matrice Parties'!B:K,3,FALSE),0))</f>
        <v/>
      </c>
      <c r="E43" s="1" t="str">
        <f>IF(B43="","",IFERROR(VLOOKUP(B43,'Matrice Parties-2'!B:K,4,FALSE),0))</f>
        <v/>
      </c>
      <c r="F43" s="1" t="str">
        <f>IF(B43="","",IFERROR(VLOOKUP(B43,'Matrice Parties-3'!B:K,5,FALSE),0))</f>
        <v/>
      </c>
      <c r="G43" s="100" t="str">
        <f>IF(B43="","",IFERROR(VLOOKUP(B43,'Matrice Parties-4'!B:K,6,FALSE),0))</f>
        <v/>
      </c>
      <c r="H43" s="101" t="str">
        <f>IF(B43="","",IFERROR(VLOOKUP(B43,'Matrice Parties'!B:K,7,FALSE),0))</f>
        <v/>
      </c>
      <c r="I43" s="1" t="str">
        <f>IF(B43="","",IFERROR(VLOOKUP(B43,'Matrice Parties-2'!B:K,8,FALSE),0))</f>
        <v/>
      </c>
      <c r="J43" s="1" t="str">
        <f>IF(B43="","",IFERROR(VLOOKUP(B43,'Matrice Parties-3'!B:K,9,FALSE),0))</f>
        <v/>
      </c>
      <c r="K43" s="1" t="str">
        <f>IF(B43="","",IFERROR(VLOOKUP(B43,'Matrice Parties-4'!B:K,10,FALSE),0))</f>
        <v/>
      </c>
      <c r="L43" s="1" t="str">
        <f t="shared" si="0"/>
        <v/>
      </c>
      <c r="M43" s="1" t="str">
        <f t="shared" si="1"/>
        <v/>
      </c>
      <c r="N43" s="1" t="str">
        <f>IFERROR(L43-M43,"")</f>
        <v/>
      </c>
      <c r="O43" s="2" t="str">
        <f t="shared" si="2"/>
        <v/>
      </c>
      <c r="P43" s="4" t="str">
        <f t="shared" si="3"/>
        <v/>
      </c>
      <c r="Q43" s="82" t="str">
        <f t="shared" si="4"/>
        <v/>
      </c>
      <c r="R43" s="82" t="str">
        <f t="shared" si="5"/>
        <v/>
      </c>
      <c r="S43" s="15"/>
      <c r="T43" s="15"/>
      <c r="X43"/>
    </row>
    <row r="44" spans="1:24" ht="29.1" customHeight="1" x14ac:dyDescent="0.25">
      <c r="A44" s="32">
        <f t="shared" si="8"/>
        <v>41</v>
      </c>
      <c r="B44" s="87"/>
      <c r="C44" s="27"/>
      <c r="D44" s="1" t="str">
        <f>IF(B44="","",IFERROR(VLOOKUP(B44,'Matrice Parties'!B:K,3,FALSE),0))</f>
        <v/>
      </c>
      <c r="E44" s="1" t="str">
        <f>IF(B44="","",IFERROR(VLOOKUP(B44,'Matrice Parties-2'!B:K,4,FALSE),0))</f>
        <v/>
      </c>
      <c r="F44" s="1" t="str">
        <f>IF(B44="","",IFERROR(VLOOKUP(B44,'Matrice Parties-3'!B:K,5,FALSE),0))</f>
        <v/>
      </c>
      <c r="G44" s="100" t="str">
        <f>IF(B44="","",IFERROR(VLOOKUP(B44,'Matrice Parties-4'!B:K,6,FALSE),0))</f>
        <v/>
      </c>
      <c r="H44" s="101" t="str">
        <f>IF(B44="","",IFERROR(VLOOKUP(B44,'Matrice Parties'!B:K,7,FALSE),0))</f>
        <v/>
      </c>
      <c r="I44" s="1" t="str">
        <f>IF(B44="","",IFERROR(VLOOKUP(B44,'Matrice Parties-2'!B:K,8,FALSE),0))</f>
        <v/>
      </c>
      <c r="J44" s="1" t="str">
        <f>IF(B44="","",IFERROR(VLOOKUP(B44,'Matrice Parties-3'!B:K,9,FALSE),0))</f>
        <v/>
      </c>
      <c r="K44" s="1" t="str">
        <f>IF(B44="","",IFERROR(VLOOKUP(B44,'Matrice Parties-4'!B:K,10,FALSE),0))</f>
        <v/>
      </c>
      <c r="L44" s="1" t="str">
        <f t="shared" si="0"/>
        <v/>
      </c>
      <c r="M44" s="1" t="str">
        <f t="shared" si="1"/>
        <v/>
      </c>
      <c r="N44" s="1" t="str">
        <f t="shared" si="7"/>
        <v/>
      </c>
      <c r="O44" s="2" t="str">
        <f t="shared" si="2"/>
        <v/>
      </c>
      <c r="P44" s="4" t="str">
        <f t="shared" si="3"/>
        <v/>
      </c>
      <c r="Q44" s="82" t="str">
        <f t="shared" si="4"/>
        <v/>
      </c>
      <c r="R44" s="82" t="str">
        <f t="shared" si="5"/>
        <v/>
      </c>
    </row>
    <row r="45" spans="1:24" s="19" customFormat="1" ht="29.1" customHeight="1" x14ac:dyDescent="0.25">
      <c r="A45" s="32">
        <f t="shared" si="8"/>
        <v>42</v>
      </c>
      <c r="B45" s="87"/>
      <c r="C45" s="30"/>
      <c r="D45" s="1" t="str">
        <f>IF(B45="","",IFERROR(VLOOKUP(B45,'Matrice Parties'!B:K,3,FALSE),0))</f>
        <v/>
      </c>
      <c r="E45" s="1" t="str">
        <f>IF(B45="","",IFERROR(VLOOKUP(B45,'Matrice Parties-2'!B:K,4,FALSE),0))</f>
        <v/>
      </c>
      <c r="F45" s="1" t="str">
        <f>IF(B45="","",IFERROR(VLOOKUP(B45,'Matrice Parties-3'!B:K,5,FALSE),0))</f>
        <v/>
      </c>
      <c r="G45" s="100" t="str">
        <f>IF(B45="","",IFERROR(VLOOKUP(B45,'Matrice Parties-4'!B:K,6,FALSE),0))</f>
        <v/>
      </c>
      <c r="H45" s="101" t="str">
        <f>IF(B45="","",IFERROR(VLOOKUP(B45,'Matrice Parties'!B:K,7,FALSE),0))</f>
        <v/>
      </c>
      <c r="I45" s="1" t="str">
        <f>IF(B45="","",IFERROR(VLOOKUP(B45,'Matrice Parties-2'!B:K,8,FALSE),0))</f>
        <v/>
      </c>
      <c r="J45" s="1" t="str">
        <f>IF(B45="","",IFERROR(VLOOKUP(B45,'Matrice Parties-3'!B:K,9,FALSE),0))</f>
        <v/>
      </c>
      <c r="K45" s="1" t="str">
        <f>IF(B45="","",IFERROR(VLOOKUP(B45,'Matrice Parties-4'!B:K,10,FALSE),0))</f>
        <v/>
      </c>
      <c r="L45" s="1" t="str">
        <f t="shared" si="0"/>
        <v/>
      </c>
      <c r="M45" s="1" t="str">
        <f t="shared" si="1"/>
        <v/>
      </c>
      <c r="N45" s="1" t="str">
        <f t="shared" si="7"/>
        <v/>
      </c>
      <c r="O45" s="2" t="str">
        <f t="shared" si="2"/>
        <v/>
      </c>
      <c r="P45" s="4" t="str">
        <f t="shared" si="3"/>
        <v/>
      </c>
      <c r="Q45" s="82" t="str">
        <f t="shared" si="4"/>
        <v/>
      </c>
      <c r="R45" s="82" t="str">
        <f t="shared" si="5"/>
        <v/>
      </c>
      <c r="S45" s="15"/>
      <c r="T45" s="15"/>
      <c r="X45"/>
    </row>
    <row r="46" spans="1:24" s="19" customFormat="1" ht="29.1" customHeight="1" x14ac:dyDescent="0.25">
      <c r="A46" s="32">
        <f t="shared" si="8"/>
        <v>43</v>
      </c>
      <c r="B46" s="87"/>
      <c r="C46" s="27"/>
      <c r="D46" s="1" t="str">
        <f>IF(B46="","",IFERROR(VLOOKUP(B46,'Matrice Parties'!B:K,3,FALSE),0))</f>
        <v/>
      </c>
      <c r="E46" s="1" t="str">
        <f>IF(B46="","",IFERROR(VLOOKUP(B46,'Matrice Parties-2'!B:K,4,FALSE),0))</f>
        <v/>
      </c>
      <c r="F46" s="1" t="str">
        <f>IF(B46="","",IFERROR(VLOOKUP(B46,'Matrice Parties-3'!B:K,5,FALSE),0))</f>
        <v/>
      </c>
      <c r="G46" s="100" t="str">
        <f>IF(B46="","",IFERROR(VLOOKUP(B46,'Matrice Parties-4'!B:K,6,FALSE),0))</f>
        <v/>
      </c>
      <c r="H46" s="101" t="str">
        <f>IF(B46="","",IFERROR(VLOOKUP(B46,'Matrice Parties'!B:K,7,FALSE),0))</f>
        <v/>
      </c>
      <c r="I46" s="1" t="str">
        <f>IF(B46="","",IFERROR(VLOOKUP(B46,'Matrice Parties-2'!B:K,8,FALSE),0))</f>
        <v/>
      </c>
      <c r="J46" s="1" t="str">
        <f>IF(B46="","",IFERROR(VLOOKUP(B46,'Matrice Parties-3'!B:K,9,FALSE),0))</f>
        <v/>
      </c>
      <c r="K46" s="1" t="str">
        <f>IF(B46="","",IFERROR(VLOOKUP(B46,'Matrice Parties-4'!B:K,10,FALSE),0))</f>
        <v/>
      </c>
      <c r="L46" s="1" t="str">
        <f t="shared" si="0"/>
        <v/>
      </c>
      <c r="M46" s="1" t="str">
        <f t="shared" si="1"/>
        <v/>
      </c>
      <c r="N46" s="1" t="str">
        <f t="shared" si="7"/>
        <v/>
      </c>
      <c r="O46" s="2" t="str">
        <f t="shared" si="2"/>
        <v/>
      </c>
      <c r="P46" s="4" t="str">
        <f t="shared" si="3"/>
        <v/>
      </c>
      <c r="Q46" s="82" t="str">
        <f t="shared" si="4"/>
        <v/>
      </c>
      <c r="R46" s="82" t="str">
        <f t="shared" si="5"/>
        <v/>
      </c>
      <c r="S46" s="15"/>
      <c r="T46" s="15"/>
      <c r="X46"/>
    </row>
    <row r="47" spans="1:24" s="18" customFormat="1" ht="29.1" customHeight="1" x14ac:dyDescent="0.25">
      <c r="A47" s="32">
        <f t="shared" si="8"/>
        <v>44</v>
      </c>
      <c r="B47" s="87"/>
      <c r="C47" s="27"/>
      <c r="D47" s="1" t="str">
        <f>IF(B47="","",IFERROR(VLOOKUP(B47,'Matrice Parties'!B:K,3,FALSE),0))</f>
        <v/>
      </c>
      <c r="E47" s="1" t="str">
        <f>IF(B47="","",IFERROR(VLOOKUP(B47,'Matrice Parties-2'!B:K,4,FALSE),0))</f>
        <v/>
      </c>
      <c r="F47" s="1" t="str">
        <f>IF(B47="","",IFERROR(VLOOKUP(B47,'Matrice Parties-3'!B:K,5,FALSE),0))</f>
        <v/>
      </c>
      <c r="G47" s="100" t="str">
        <f>IF(B47="","",IFERROR(VLOOKUP(B47,'Matrice Parties-4'!B:K,6,FALSE),0))</f>
        <v/>
      </c>
      <c r="H47" s="101" t="str">
        <f>IF(B47="","",IFERROR(VLOOKUP(B47,'Matrice Parties'!B:K,7,FALSE),0))</f>
        <v/>
      </c>
      <c r="I47" s="1" t="str">
        <f>IF(B47="","",IFERROR(VLOOKUP(B47,'Matrice Parties-2'!B:K,8,FALSE),0))</f>
        <v/>
      </c>
      <c r="J47" s="1" t="str">
        <f>IF(B47="","",IFERROR(VLOOKUP(B47,'Matrice Parties-3'!B:K,9,FALSE),0))</f>
        <v/>
      </c>
      <c r="K47" s="1" t="str">
        <f>IF(B47="","",IFERROR(VLOOKUP(B47,'Matrice Parties-4'!B:K,10,FALSE),0))</f>
        <v/>
      </c>
      <c r="L47" s="1" t="str">
        <f t="shared" si="0"/>
        <v/>
      </c>
      <c r="M47" s="1" t="str">
        <f t="shared" si="1"/>
        <v/>
      </c>
      <c r="N47" s="1" t="str">
        <f t="shared" si="7"/>
        <v/>
      </c>
      <c r="O47" s="2" t="str">
        <f t="shared" si="2"/>
        <v/>
      </c>
      <c r="P47" s="4" t="str">
        <f t="shared" si="3"/>
        <v/>
      </c>
      <c r="Q47" s="82" t="str">
        <f t="shared" si="4"/>
        <v/>
      </c>
      <c r="R47" s="82" t="str">
        <f t="shared" si="5"/>
        <v/>
      </c>
      <c r="S47" s="15"/>
      <c r="T47" s="15"/>
      <c r="X47"/>
    </row>
    <row r="48" spans="1:24" s="18" customFormat="1" ht="29.1" customHeight="1" x14ac:dyDescent="0.25">
      <c r="A48" s="32">
        <f t="shared" si="8"/>
        <v>45</v>
      </c>
      <c r="B48" s="87"/>
      <c r="C48" s="27"/>
      <c r="D48" s="1" t="str">
        <f>IF(B48="","",IFERROR(VLOOKUP(B48,'Matrice Parties'!B:K,3,FALSE),0))</f>
        <v/>
      </c>
      <c r="E48" s="1" t="str">
        <f>IF(B48="","",IFERROR(VLOOKUP(B48,'Matrice Parties-2'!B:K,4,FALSE),0))</f>
        <v/>
      </c>
      <c r="F48" s="1" t="str">
        <f>IF(B48="","",IFERROR(VLOOKUP(B48,'Matrice Parties-3'!B:K,5,FALSE),0))</f>
        <v/>
      </c>
      <c r="G48" s="100" t="str">
        <f>IF(B48="","",IFERROR(VLOOKUP(B48,'Matrice Parties-4'!B:K,6,FALSE),0))</f>
        <v/>
      </c>
      <c r="H48" s="101" t="str">
        <f>IF(B48="","",IFERROR(VLOOKUP(B48,'Matrice Parties'!B:K,7,FALSE),0))</f>
        <v/>
      </c>
      <c r="I48" s="1" t="str">
        <f>IF(B48="","",IFERROR(VLOOKUP(B48,'Matrice Parties-2'!B:K,8,FALSE),0))</f>
        <v/>
      </c>
      <c r="J48" s="1" t="str">
        <f>IF(B48="","",IFERROR(VLOOKUP(B48,'Matrice Parties-3'!B:K,9,FALSE),0))</f>
        <v/>
      </c>
      <c r="K48" s="1" t="str">
        <f>IF(B48="","",IFERROR(VLOOKUP(B48,'Matrice Parties-4'!B:K,10,FALSE),0))</f>
        <v/>
      </c>
      <c r="L48" s="1" t="str">
        <f t="shared" si="0"/>
        <v/>
      </c>
      <c r="M48" s="1" t="str">
        <f t="shared" si="1"/>
        <v/>
      </c>
      <c r="N48" s="1" t="str">
        <f t="shared" si="7"/>
        <v/>
      </c>
      <c r="O48" s="2" t="str">
        <f t="shared" si="2"/>
        <v/>
      </c>
      <c r="P48" s="4" t="str">
        <f t="shared" si="3"/>
        <v/>
      </c>
      <c r="Q48" s="82" t="str">
        <f t="shared" si="4"/>
        <v/>
      </c>
      <c r="R48" s="82" t="str">
        <f t="shared" si="5"/>
        <v/>
      </c>
      <c r="S48" s="15"/>
      <c r="T48" s="15"/>
      <c r="X48"/>
    </row>
    <row r="49" spans="1:24" s="18" customFormat="1" ht="29.1" customHeight="1" x14ac:dyDescent="0.25">
      <c r="A49" s="32">
        <f t="shared" si="8"/>
        <v>46</v>
      </c>
      <c r="B49" s="87"/>
      <c r="C49" s="27"/>
      <c r="D49" s="1" t="str">
        <f>IF(B49="","",IFERROR(VLOOKUP(B49,'Matrice Parties'!B:K,3,FALSE),0))</f>
        <v/>
      </c>
      <c r="E49" s="1" t="str">
        <f>IF(B49="","",IFERROR(VLOOKUP(B49,'Matrice Parties-2'!B:K,4,FALSE),0))</f>
        <v/>
      </c>
      <c r="F49" s="1" t="str">
        <f>IF(B49="","",IFERROR(VLOOKUP(B49,'Matrice Parties-3'!B:K,5,FALSE),0))</f>
        <v/>
      </c>
      <c r="G49" s="100" t="str">
        <f>IF(B49="","",IFERROR(VLOOKUP(B49,'Matrice Parties-4'!B:K,6,FALSE),0))</f>
        <v/>
      </c>
      <c r="H49" s="101" t="str">
        <f>IF(B49="","",IFERROR(VLOOKUP(B49,'Matrice Parties'!B:K,7,FALSE),0))</f>
        <v/>
      </c>
      <c r="I49" s="1" t="str">
        <f>IF(B49="","",IFERROR(VLOOKUP(B49,'Matrice Parties-2'!B:K,8,FALSE),0))</f>
        <v/>
      </c>
      <c r="J49" s="1" t="str">
        <f>IF(B49="","",IFERROR(VLOOKUP(B49,'Matrice Parties-3'!B:K,9,FALSE),0))</f>
        <v/>
      </c>
      <c r="K49" s="1" t="str">
        <f>IF(B49="","",IFERROR(VLOOKUP(B49,'Matrice Parties-4'!B:K,10,FALSE),0))</f>
        <v/>
      </c>
      <c r="L49" s="1" t="str">
        <f t="shared" si="0"/>
        <v/>
      </c>
      <c r="M49" s="1" t="str">
        <f t="shared" si="1"/>
        <v/>
      </c>
      <c r="N49" s="1" t="str">
        <f t="shared" si="7"/>
        <v/>
      </c>
      <c r="O49" s="2" t="str">
        <f t="shared" si="2"/>
        <v/>
      </c>
      <c r="P49" s="4" t="str">
        <f t="shared" si="3"/>
        <v/>
      </c>
      <c r="Q49" s="82" t="str">
        <f t="shared" si="4"/>
        <v/>
      </c>
      <c r="R49" s="82" t="str">
        <f t="shared" si="5"/>
        <v/>
      </c>
      <c r="S49" s="15"/>
      <c r="T49" s="15"/>
      <c r="X49"/>
    </row>
    <row r="50" spans="1:24" ht="29.1" customHeight="1" x14ac:dyDescent="0.25">
      <c r="A50" s="32">
        <f t="shared" si="8"/>
        <v>47</v>
      </c>
      <c r="B50" s="87"/>
      <c r="C50" s="29"/>
      <c r="D50" s="1" t="str">
        <f>IF(B50="","",IFERROR(VLOOKUP(B50,'Matrice Parties'!B:K,3,FALSE),0))</f>
        <v/>
      </c>
      <c r="E50" s="1" t="str">
        <f>IF(B50="","",IFERROR(VLOOKUP(B50,'Matrice Parties-2'!B:K,4,FALSE),0))</f>
        <v/>
      </c>
      <c r="F50" s="1" t="str">
        <f>IF(B50="","",IFERROR(VLOOKUP(B50,'Matrice Parties-3'!B:K,5,FALSE),0))</f>
        <v/>
      </c>
      <c r="G50" s="100" t="str">
        <f>IF(B50="","",IFERROR(VLOOKUP(B50,'Matrice Parties-4'!B:K,6,FALSE),0))</f>
        <v/>
      </c>
      <c r="H50" s="101" t="str">
        <f>IF(B50="","",IFERROR(VLOOKUP(B50,'Matrice Parties'!B:K,7,FALSE),0))</f>
        <v/>
      </c>
      <c r="I50" s="1" t="str">
        <f>IF(B50="","",IFERROR(VLOOKUP(B50,'Matrice Parties-2'!B:K,8,FALSE),0))</f>
        <v/>
      </c>
      <c r="J50" s="1" t="str">
        <f>IF(B50="","",IFERROR(VLOOKUP(B50,'Matrice Parties-3'!B:K,9,FALSE),0))</f>
        <v/>
      </c>
      <c r="K50" s="1" t="str">
        <f>IF(B50="","",IFERROR(VLOOKUP(B50,'Matrice Parties-4'!B:K,10,FALSE),0))</f>
        <v/>
      </c>
      <c r="L50" s="1" t="str">
        <f t="shared" si="0"/>
        <v/>
      </c>
      <c r="M50" s="1" t="str">
        <f t="shared" si="1"/>
        <v/>
      </c>
      <c r="N50" s="1" t="str">
        <f t="shared" si="7"/>
        <v/>
      </c>
      <c r="O50" s="2" t="str">
        <f t="shared" si="2"/>
        <v/>
      </c>
      <c r="P50" s="4" t="str">
        <f t="shared" si="3"/>
        <v/>
      </c>
      <c r="Q50" s="82" t="str">
        <f t="shared" si="4"/>
        <v/>
      </c>
      <c r="R50" s="82" t="str">
        <f t="shared" si="5"/>
        <v/>
      </c>
    </row>
    <row r="51" spans="1:24" s="18" customFormat="1" ht="29.1" customHeight="1" x14ac:dyDescent="0.25">
      <c r="A51" s="32">
        <f t="shared" si="8"/>
        <v>48</v>
      </c>
      <c r="B51" s="87"/>
      <c r="C51" s="27"/>
      <c r="D51" s="1" t="str">
        <f>IF(B51="","",IFERROR(VLOOKUP(B51,'Matrice Parties'!B:K,3,FALSE),0))</f>
        <v/>
      </c>
      <c r="E51" s="1" t="str">
        <f>IF(B51="","",IFERROR(VLOOKUP(B51,'Matrice Parties-2'!B:K,4,FALSE),0))</f>
        <v/>
      </c>
      <c r="F51" s="1" t="str">
        <f>IF(B51="","",IFERROR(VLOOKUP(B51,'Matrice Parties-3'!B:K,5,FALSE),0))</f>
        <v/>
      </c>
      <c r="G51" s="100" t="str">
        <f>IF(B51="","",IFERROR(VLOOKUP(B51,'Matrice Parties-4'!B:K,6,FALSE),0))</f>
        <v/>
      </c>
      <c r="H51" s="101" t="str">
        <f>IF(B51="","",IFERROR(VLOOKUP(B51,'Matrice Parties'!B:K,7,FALSE),0))</f>
        <v/>
      </c>
      <c r="I51" s="1" t="str">
        <f>IF(B51="","",IFERROR(VLOOKUP(B51,'Matrice Parties-2'!B:K,8,FALSE),0))</f>
        <v/>
      </c>
      <c r="J51" s="1" t="str">
        <f>IF(B51="","",IFERROR(VLOOKUP(B51,'Matrice Parties-3'!B:K,9,FALSE),0))</f>
        <v/>
      </c>
      <c r="K51" s="1" t="str">
        <f>IF(B51="","",IFERROR(VLOOKUP(B51,'Matrice Parties-4'!B:K,10,FALSE),0))</f>
        <v/>
      </c>
      <c r="L51" s="1" t="str">
        <f t="shared" si="0"/>
        <v/>
      </c>
      <c r="M51" s="1" t="str">
        <f t="shared" si="1"/>
        <v/>
      </c>
      <c r="N51" s="1" t="str">
        <f t="shared" si="7"/>
        <v/>
      </c>
      <c r="O51" s="2" t="str">
        <f t="shared" si="2"/>
        <v/>
      </c>
      <c r="P51" s="4" t="str">
        <f t="shared" si="3"/>
        <v/>
      </c>
      <c r="Q51" s="82" t="str">
        <f t="shared" si="4"/>
        <v/>
      </c>
      <c r="R51" s="82" t="str">
        <f t="shared" si="5"/>
        <v/>
      </c>
      <c r="S51" s="15"/>
      <c r="T51" s="15"/>
      <c r="X51"/>
    </row>
    <row r="52" spans="1:24" s="19" customFormat="1" ht="29.1" customHeight="1" x14ac:dyDescent="0.25">
      <c r="A52" s="32">
        <f t="shared" si="8"/>
        <v>49</v>
      </c>
      <c r="B52" s="87"/>
      <c r="C52" s="27"/>
      <c r="D52" s="1" t="str">
        <f>IF(B52="","",IFERROR(VLOOKUP(B52,'Matrice Parties'!B:K,3,FALSE),0))</f>
        <v/>
      </c>
      <c r="E52" s="1" t="str">
        <f>IF(B52="","",IFERROR(VLOOKUP(B52,'Matrice Parties-2'!B:K,4,FALSE),0))</f>
        <v/>
      </c>
      <c r="F52" s="1" t="str">
        <f>IF(B52="","",IFERROR(VLOOKUP(B52,'Matrice Parties-3'!B:K,5,FALSE),0))</f>
        <v/>
      </c>
      <c r="G52" s="100" t="str">
        <f>IF(B52="","",IFERROR(VLOOKUP(B52,'Matrice Parties-4'!B:K,6,FALSE),0))</f>
        <v/>
      </c>
      <c r="H52" s="101" t="str">
        <f>IF(B52="","",IFERROR(VLOOKUP(B52,'Matrice Parties'!B:K,7,FALSE),0))</f>
        <v/>
      </c>
      <c r="I52" s="1" t="str">
        <f>IF(B52="","",IFERROR(VLOOKUP(B52,'Matrice Parties-2'!B:K,8,FALSE),0))</f>
        <v/>
      </c>
      <c r="J52" s="1" t="str">
        <f>IF(B52="","",IFERROR(VLOOKUP(B52,'Matrice Parties-3'!B:K,9,FALSE),0))</f>
        <v/>
      </c>
      <c r="K52" s="1" t="str">
        <f>IF(B52="","",IFERROR(VLOOKUP(B52,'Matrice Parties-4'!B:K,10,FALSE),0))</f>
        <v/>
      </c>
      <c r="L52" s="1" t="str">
        <f t="shared" si="0"/>
        <v/>
      </c>
      <c r="M52" s="1" t="str">
        <f t="shared" si="1"/>
        <v/>
      </c>
      <c r="N52" s="1" t="str">
        <f t="shared" si="7"/>
        <v/>
      </c>
      <c r="O52" s="2" t="str">
        <f t="shared" si="2"/>
        <v/>
      </c>
      <c r="P52" s="4" t="str">
        <f t="shared" si="3"/>
        <v/>
      </c>
      <c r="Q52" s="82" t="str">
        <f t="shared" si="4"/>
        <v/>
      </c>
      <c r="R52" s="82" t="str">
        <f t="shared" si="5"/>
        <v/>
      </c>
      <c r="S52" s="15"/>
      <c r="T52" s="15"/>
      <c r="X52"/>
    </row>
    <row r="53" spans="1:24" ht="29.1" customHeight="1" x14ac:dyDescent="0.25">
      <c r="A53" s="32">
        <f t="shared" si="8"/>
        <v>50</v>
      </c>
      <c r="B53" s="87"/>
      <c r="C53" s="27"/>
      <c r="D53" s="1" t="str">
        <f>IF(B53="","",IFERROR(VLOOKUP(B53,'Matrice Parties'!B:K,3,FALSE),0))</f>
        <v/>
      </c>
      <c r="E53" s="1" t="str">
        <f>IF(B53="","",IFERROR(VLOOKUP(B53,'Matrice Parties-2'!B:K,4,FALSE),0))</f>
        <v/>
      </c>
      <c r="F53" s="1" t="str">
        <f>IF(B53="","",IFERROR(VLOOKUP(B53,'Matrice Parties-3'!B:K,5,FALSE),0))</f>
        <v/>
      </c>
      <c r="G53" s="100" t="str">
        <f>IF(B53="","",IFERROR(VLOOKUP(B53,'Matrice Parties-4'!B:K,6,FALSE),0))</f>
        <v/>
      </c>
      <c r="H53" s="101" t="str">
        <f>IF(B53="","",IFERROR(VLOOKUP(B53,'Matrice Parties'!B:K,7,FALSE),0))</f>
        <v/>
      </c>
      <c r="I53" s="1" t="str">
        <f>IF(B53="","",IFERROR(VLOOKUP(B53,'Matrice Parties-2'!B:K,8,FALSE),0))</f>
        <v/>
      </c>
      <c r="J53" s="1" t="str">
        <f>IF(B53="","",IFERROR(VLOOKUP(B53,'Matrice Parties-3'!B:K,9,FALSE),0))</f>
        <v/>
      </c>
      <c r="K53" s="1" t="str">
        <f>IF(B53="","",IFERROR(VLOOKUP(B53,'Matrice Parties-4'!B:K,10,FALSE),0))</f>
        <v/>
      </c>
      <c r="L53" s="1" t="str">
        <f t="shared" si="0"/>
        <v/>
      </c>
      <c r="M53" s="1" t="str">
        <f t="shared" si="1"/>
        <v/>
      </c>
      <c r="N53" s="1" t="str">
        <f t="shared" si="7"/>
        <v/>
      </c>
      <c r="O53" s="2" t="str">
        <f t="shared" si="2"/>
        <v/>
      </c>
      <c r="P53" s="4" t="str">
        <f t="shared" si="3"/>
        <v/>
      </c>
      <c r="Q53" s="82" t="str">
        <f t="shared" si="4"/>
        <v/>
      </c>
      <c r="R53" s="82" t="str">
        <f t="shared" si="5"/>
        <v/>
      </c>
    </row>
    <row r="54" spans="1:24" s="19" customFormat="1" ht="29.1" customHeight="1" x14ac:dyDescent="0.25">
      <c r="A54" s="32">
        <f t="shared" si="8"/>
        <v>51</v>
      </c>
      <c r="B54" s="87"/>
      <c r="C54" s="30"/>
      <c r="D54" s="1" t="str">
        <f>IF(B54="","",IFERROR(VLOOKUP(B54,'Matrice Parties'!B:K,3,FALSE),0))</f>
        <v/>
      </c>
      <c r="E54" s="1" t="str">
        <f>IF(B54="","",IFERROR(VLOOKUP(B54,'Matrice Parties-2'!B:K,4,FALSE),0))</f>
        <v/>
      </c>
      <c r="F54" s="1" t="str">
        <f>IF(B54="","",IFERROR(VLOOKUP(B54,'Matrice Parties-3'!B:K,5,FALSE),0))</f>
        <v/>
      </c>
      <c r="G54" s="100" t="str">
        <f>IF(B54="","",IFERROR(VLOOKUP(B54,'Matrice Parties-4'!B:K,6,FALSE),0))</f>
        <v/>
      </c>
      <c r="H54" s="101" t="str">
        <f>IF(B54="","",IFERROR(VLOOKUP(B54,'Matrice Parties'!B:K,7,FALSE),0))</f>
        <v/>
      </c>
      <c r="I54" s="1" t="str">
        <f>IF(B54="","",IFERROR(VLOOKUP(B54,'Matrice Parties-2'!B:K,8,FALSE),0))</f>
        <v/>
      </c>
      <c r="J54" s="1" t="str">
        <f>IF(B54="","",IFERROR(VLOOKUP(B54,'Matrice Parties-3'!B:K,9,FALSE),0))</f>
        <v/>
      </c>
      <c r="K54" s="1" t="str">
        <f>IF(B54="","",IFERROR(VLOOKUP(B54,'Matrice Parties-4'!B:K,10,FALSE),0))</f>
        <v/>
      </c>
      <c r="L54" s="1" t="str">
        <f t="shared" si="0"/>
        <v/>
      </c>
      <c r="M54" s="1" t="str">
        <f t="shared" si="1"/>
        <v/>
      </c>
      <c r="N54" s="1" t="str">
        <f t="shared" si="7"/>
        <v/>
      </c>
      <c r="O54" s="2" t="str">
        <f t="shared" si="2"/>
        <v/>
      </c>
      <c r="P54" s="4" t="str">
        <f t="shared" si="3"/>
        <v/>
      </c>
      <c r="Q54" s="82" t="str">
        <f t="shared" si="4"/>
        <v/>
      </c>
      <c r="R54" s="82" t="str">
        <f t="shared" si="5"/>
        <v/>
      </c>
      <c r="S54" s="15"/>
      <c r="T54" s="15"/>
      <c r="X54"/>
    </row>
    <row r="55" spans="1:24" s="18" customFormat="1" ht="29.1" customHeight="1" x14ac:dyDescent="0.25">
      <c r="A55" s="32">
        <f t="shared" si="8"/>
        <v>52</v>
      </c>
      <c r="B55" s="87"/>
      <c r="C55" s="27"/>
      <c r="D55" s="1" t="str">
        <f>IF(B55="","",IFERROR(VLOOKUP(B55,'Matrice Parties'!B:K,3,FALSE),0))</f>
        <v/>
      </c>
      <c r="E55" s="1" t="str">
        <f>IF(B55="","",IFERROR(VLOOKUP(B55,'Matrice Parties-2'!B:K,4,FALSE),0))</f>
        <v/>
      </c>
      <c r="F55" s="1" t="str">
        <f>IF(B55="","",IFERROR(VLOOKUP(B55,'Matrice Parties-3'!B:K,5,FALSE),0))</f>
        <v/>
      </c>
      <c r="G55" s="100" t="str">
        <f>IF(B55="","",IFERROR(VLOOKUP(B55,'Matrice Parties-4'!B:K,6,FALSE),0))</f>
        <v/>
      </c>
      <c r="H55" s="101" t="str">
        <f>IF(B55="","",IFERROR(VLOOKUP(B55,'Matrice Parties'!B:K,7,FALSE),0))</f>
        <v/>
      </c>
      <c r="I55" s="1" t="str">
        <f>IF(B55="","",IFERROR(VLOOKUP(B55,'Matrice Parties-2'!B:K,8,FALSE),0))</f>
        <v/>
      </c>
      <c r="J55" s="1" t="str">
        <f>IF(B55="","",IFERROR(VLOOKUP(B55,'Matrice Parties-3'!B:K,9,FALSE),0))</f>
        <v/>
      </c>
      <c r="K55" s="1" t="str">
        <f>IF(B55="","",IFERROR(VLOOKUP(B55,'Matrice Parties-4'!B:K,10,FALSE),0))</f>
        <v/>
      </c>
      <c r="L55" s="1" t="str">
        <f t="shared" si="0"/>
        <v/>
      </c>
      <c r="M55" s="1" t="str">
        <f t="shared" si="1"/>
        <v/>
      </c>
      <c r="N55" s="1" t="str">
        <f t="shared" si="7"/>
        <v/>
      </c>
      <c r="O55" s="2" t="str">
        <f t="shared" si="2"/>
        <v/>
      </c>
      <c r="P55" s="4" t="str">
        <f t="shared" si="3"/>
        <v/>
      </c>
      <c r="Q55" s="82" t="str">
        <f t="shared" si="4"/>
        <v/>
      </c>
      <c r="R55" s="82" t="str">
        <f t="shared" si="5"/>
        <v/>
      </c>
      <c r="S55" s="15"/>
      <c r="T55" s="15"/>
      <c r="X55"/>
    </row>
    <row r="56" spans="1:24" s="19" customFormat="1" ht="29.1" customHeight="1" x14ac:dyDescent="0.25">
      <c r="A56" s="32">
        <f t="shared" si="8"/>
        <v>53</v>
      </c>
      <c r="B56" s="87"/>
      <c r="C56" s="27"/>
      <c r="D56" s="1" t="str">
        <f>IF(B56="","",IFERROR(VLOOKUP(B56,'Matrice Parties'!B:K,3,FALSE),0))</f>
        <v/>
      </c>
      <c r="E56" s="1" t="str">
        <f>IF(B56="","",IFERROR(VLOOKUP(B56,'Matrice Parties-2'!B:K,4,FALSE),0))</f>
        <v/>
      </c>
      <c r="F56" s="1" t="str">
        <f>IF(B56="","",IFERROR(VLOOKUP(B56,'Matrice Parties-3'!B:K,5,FALSE),0))</f>
        <v/>
      </c>
      <c r="G56" s="100" t="str">
        <f>IF(B56="","",IFERROR(VLOOKUP(B56,'Matrice Parties-4'!B:K,6,FALSE),0))</f>
        <v/>
      </c>
      <c r="H56" s="101" t="str">
        <f>IF(B56="","",IFERROR(VLOOKUP(B56,'Matrice Parties'!B:K,7,FALSE),0))</f>
        <v/>
      </c>
      <c r="I56" s="1" t="str">
        <f>IF(B56="","",IFERROR(VLOOKUP(B56,'Matrice Parties-2'!B:K,8,FALSE),0))</f>
        <v/>
      </c>
      <c r="J56" s="1" t="str">
        <f>IF(B56="","",IFERROR(VLOOKUP(B56,'Matrice Parties-3'!B:K,9,FALSE),0))</f>
        <v/>
      </c>
      <c r="K56" s="1" t="str">
        <f>IF(B56="","",IFERROR(VLOOKUP(B56,'Matrice Parties-4'!B:K,10,FALSE),0))</f>
        <v/>
      </c>
      <c r="L56" s="1" t="str">
        <f t="shared" si="0"/>
        <v/>
      </c>
      <c r="M56" s="1" t="str">
        <f t="shared" si="1"/>
        <v/>
      </c>
      <c r="N56" s="1" t="str">
        <f t="shared" si="7"/>
        <v/>
      </c>
      <c r="O56" s="2" t="str">
        <f t="shared" si="2"/>
        <v/>
      </c>
      <c r="P56" s="4" t="str">
        <f t="shared" si="3"/>
        <v/>
      </c>
      <c r="Q56" s="82" t="str">
        <f t="shared" si="4"/>
        <v/>
      </c>
      <c r="R56" s="82" t="str">
        <f t="shared" si="5"/>
        <v/>
      </c>
      <c r="S56" s="15"/>
      <c r="T56" s="15"/>
      <c r="X56"/>
    </row>
    <row r="57" spans="1:24" s="18" customFormat="1" ht="29.1" customHeight="1" x14ac:dyDescent="0.25">
      <c r="A57" s="32">
        <f t="shared" si="8"/>
        <v>54</v>
      </c>
      <c r="B57" s="87"/>
      <c r="C57" s="27"/>
      <c r="D57" s="1" t="str">
        <f>IF(B57="","",IFERROR(VLOOKUP(B57,'Matrice Parties'!B:K,3,FALSE),0))</f>
        <v/>
      </c>
      <c r="E57" s="1" t="str">
        <f>IF(B57="","",IFERROR(VLOOKUP(B57,'Matrice Parties-2'!B:K,4,FALSE),0))</f>
        <v/>
      </c>
      <c r="F57" s="1" t="str">
        <f>IF(B57="","",IFERROR(VLOOKUP(B57,'Matrice Parties-3'!B:K,5,FALSE),0))</f>
        <v/>
      </c>
      <c r="G57" s="100" t="str">
        <f>IF(B57="","",IFERROR(VLOOKUP(B57,'Matrice Parties-4'!B:K,6,FALSE),0))</f>
        <v/>
      </c>
      <c r="H57" s="101" t="str">
        <f>IF(B57="","",IFERROR(VLOOKUP(B57,'Matrice Parties'!B:K,7,FALSE),0))</f>
        <v/>
      </c>
      <c r="I57" s="1" t="str">
        <f>IF(B57="","",IFERROR(VLOOKUP(B57,'Matrice Parties-2'!B:K,8,FALSE),0))</f>
        <v/>
      </c>
      <c r="J57" s="1" t="str">
        <f>IF(B57="","",IFERROR(VLOOKUP(B57,'Matrice Parties-3'!B:K,9,FALSE),0))</f>
        <v/>
      </c>
      <c r="K57" s="1" t="str">
        <f>IF(B57="","",IFERROR(VLOOKUP(B57,'Matrice Parties-4'!B:K,10,FALSE),0))</f>
        <v/>
      </c>
      <c r="L57" s="1" t="str">
        <f t="shared" si="0"/>
        <v/>
      </c>
      <c r="M57" s="1" t="str">
        <f t="shared" si="1"/>
        <v/>
      </c>
      <c r="N57" s="1" t="str">
        <f t="shared" si="7"/>
        <v/>
      </c>
      <c r="O57" s="2" t="str">
        <f t="shared" si="2"/>
        <v/>
      </c>
      <c r="P57" s="4" t="str">
        <f t="shared" si="3"/>
        <v/>
      </c>
      <c r="Q57" s="82" t="str">
        <f t="shared" si="4"/>
        <v/>
      </c>
      <c r="R57" s="82" t="str">
        <f t="shared" si="5"/>
        <v/>
      </c>
      <c r="S57" s="15"/>
      <c r="T57" s="15"/>
      <c r="X57"/>
    </row>
    <row r="58" spans="1:24" s="18" customFormat="1" ht="29.1" customHeight="1" x14ac:dyDescent="0.25">
      <c r="A58" s="32">
        <f t="shared" si="8"/>
        <v>55</v>
      </c>
      <c r="B58" s="87"/>
      <c r="C58" s="27"/>
      <c r="D58" s="1" t="str">
        <f>IF(B58="","",IFERROR(VLOOKUP(B58,'Matrice Parties'!B:K,3,FALSE),0))</f>
        <v/>
      </c>
      <c r="E58" s="1" t="str">
        <f>IF(B58="","",IFERROR(VLOOKUP(B58,'Matrice Parties-2'!B:K,4,FALSE),0))</f>
        <v/>
      </c>
      <c r="F58" s="1" t="str">
        <f>IF(B58="","",IFERROR(VLOOKUP(B58,'Matrice Parties-3'!B:K,5,FALSE),0))</f>
        <v/>
      </c>
      <c r="G58" s="100" t="str">
        <f>IF(B58="","",IFERROR(VLOOKUP(B58,'Matrice Parties-4'!B:K,6,FALSE),0))</f>
        <v/>
      </c>
      <c r="H58" s="101" t="str">
        <f>IF(B58="","",IFERROR(VLOOKUP(B58,'Matrice Parties'!B:K,7,FALSE),0))</f>
        <v/>
      </c>
      <c r="I58" s="1" t="str">
        <f>IF(B58="","",IFERROR(VLOOKUP(B58,'Matrice Parties-2'!B:K,8,FALSE),0))</f>
        <v/>
      </c>
      <c r="J58" s="1" t="str">
        <f>IF(B58="","",IFERROR(VLOOKUP(B58,'Matrice Parties-3'!B:K,9,FALSE),0))</f>
        <v/>
      </c>
      <c r="K58" s="1" t="str">
        <f>IF(B58="","",IFERROR(VLOOKUP(B58,'Matrice Parties-4'!B:K,10,FALSE),0))</f>
        <v/>
      </c>
      <c r="L58" s="1" t="str">
        <f t="shared" si="0"/>
        <v/>
      </c>
      <c r="M58" s="1" t="str">
        <f t="shared" si="1"/>
        <v/>
      </c>
      <c r="N58" s="1" t="str">
        <f t="shared" si="7"/>
        <v/>
      </c>
      <c r="O58" s="2" t="str">
        <f t="shared" si="2"/>
        <v/>
      </c>
      <c r="P58" s="4" t="str">
        <f t="shared" si="3"/>
        <v/>
      </c>
      <c r="Q58" s="82" t="str">
        <f t="shared" si="4"/>
        <v/>
      </c>
      <c r="R58" s="82" t="str">
        <f t="shared" si="5"/>
        <v/>
      </c>
      <c r="S58" s="15"/>
      <c r="T58" s="15"/>
      <c r="X58"/>
    </row>
    <row r="59" spans="1:24" s="18" customFormat="1" ht="29.1" customHeight="1" x14ac:dyDescent="0.25">
      <c r="A59" s="32">
        <f t="shared" si="8"/>
        <v>56</v>
      </c>
      <c r="B59" s="87"/>
      <c r="C59" s="27"/>
      <c r="D59" s="1" t="str">
        <f>IF(B59="","",IFERROR(VLOOKUP(B59,'Matrice Parties'!B:K,3,FALSE),0))</f>
        <v/>
      </c>
      <c r="E59" s="1" t="str">
        <f>IF(B59="","",IFERROR(VLOOKUP(B59,'Matrice Parties-2'!B:K,4,FALSE),0))</f>
        <v/>
      </c>
      <c r="F59" s="1" t="str">
        <f>IF(B59="","",IFERROR(VLOOKUP(B59,'Matrice Parties-3'!B:K,5,FALSE),0))</f>
        <v/>
      </c>
      <c r="G59" s="100" t="str">
        <f>IF(B59="","",IFERROR(VLOOKUP(B59,'Matrice Parties-4'!B:K,6,FALSE),0))</f>
        <v/>
      </c>
      <c r="H59" s="101" t="str">
        <f>IF(B59="","",IFERROR(VLOOKUP(B59,'Matrice Parties'!B:K,7,FALSE),0))</f>
        <v/>
      </c>
      <c r="I59" s="1" t="str">
        <f>IF(B59="","",IFERROR(VLOOKUP(B59,'Matrice Parties-2'!B:K,8,FALSE),0))</f>
        <v/>
      </c>
      <c r="J59" s="1" t="str">
        <f>IF(B59="","",IFERROR(VLOOKUP(B59,'Matrice Parties-3'!B:K,9,FALSE),0))</f>
        <v/>
      </c>
      <c r="K59" s="1" t="str">
        <f>IF(B59="","",IFERROR(VLOOKUP(B59,'Matrice Parties-4'!B:K,10,FALSE),0))</f>
        <v/>
      </c>
      <c r="L59" s="1" t="str">
        <f t="shared" si="0"/>
        <v/>
      </c>
      <c r="M59" s="1" t="str">
        <f t="shared" si="1"/>
        <v/>
      </c>
      <c r="N59" s="1" t="str">
        <f t="shared" si="7"/>
        <v/>
      </c>
      <c r="O59" s="2" t="str">
        <f t="shared" si="2"/>
        <v/>
      </c>
      <c r="P59" s="4" t="str">
        <f t="shared" si="3"/>
        <v/>
      </c>
      <c r="Q59" s="82" t="str">
        <f t="shared" si="4"/>
        <v/>
      </c>
      <c r="R59" s="82" t="str">
        <f t="shared" si="5"/>
        <v/>
      </c>
      <c r="S59" s="15"/>
      <c r="T59" s="15"/>
      <c r="X59"/>
    </row>
    <row r="60" spans="1:24" ht="29.1" customHeight="1" x14ac:dyDescent="0.25">
      <c r="A60" s="32">
        <f t="shared" si="8"/>
        <v>57</v>
      </c>
      <c r="B60" s="87"/>
      <c r="C60" s="27"/>
      <c r="D60" s="1" t="str">
        <f>IF(B60="","",IFERROR(VLOOKUP(B60,'Matrice Parties'!B:K,3,FALSE),0))</f>
        <v/>
      </c>
      <c r="E60" s="1" t="str">
        <f>IF(B60="","",IFERROR(VLOOKUP(B60,'Matrice Parties-2'!B:K,4,FALSE),0))</f>
        <v/>
      </c>
      <c r="F60" s="1" t="str">
        <f>IF(B60="","",IFERROR(VLOOKUP(B60,'Matrice Parties-3'!B:K,5,FALSE),0))</f>
        <v/>
      </c>
      <c r="G60" s="100" t="str">
        <f>IF(B60="","",IFERROR(VLOOKUP(B60,'Matrice Parties-4'!B:K,6,FALSE),0))</f>
        <v/>
      </c>
      <c r="H60" s="101" t="str">
        <f>IF(B60="","",IFERROR(VLOOKUP(B60,'Matrice Parties'!B:K,7,FALSE),0))</f>
        <v/>
      </c>
      <c r="I60" s="1" t="str">
        <f>IF(B60="","",IFERROR(VLOOKUP(B60,'Matrice Parties-2'!B:K,8,FALSE),0))</f>
        <v/>
      </c>
      <c r="J60" s="1" t="str">
        <f>IF(B60="","",IFERROR(VLOOKUP(B60,'Matrice Parties-3'!B:K,9,FALSE),0))</f>
        <v/>
      </c>
      <c r="K60" s="1" t="str">
        <f>IF(B60="","",IFERROR(VLOOKUP(B60,'Matrice Parties-4'!B:K,10,FALSE),0))</f>
        <v/>
      </c>
      <c r="L60" s="1" t="str">
        <f t="shared" si="0"/>
        <v/>
      </c>
      <c r="M60" s="1" t="str">
        <f t="shared" si="1"/>
        <v/>
      </c>
      <c r="N60" s="1" t="str">
        <f t="shared" si="7"/>
        <v/>
      </c>
      <c r="O60" s="2" t="str">
        <f t="shared" si="2"/>
        <v/>
      </c>
      <c r="P60" s="4" t="str">
        <f t="shared" si="3"/>
        <v/>
      </c>
      <c r="Q60" s="82" t="str">
        <f t="shared" si="4"/>
        <v/>
      </c>
      <c r="R60" s="82" t="str">
        <f t="shared" si="5"/>
        <v/>
      </c>
    </row>
    <row r="61" spans="1:24" s="18" customFormat="1" ht="29.1" customHeight="1" x14ac:dyDescent="0.25">
      <c r="A61" s="32">
        <f t="shared" si="8"/>
        <v>58</v>
      </c>
      <c r="B61" s="87"/>
      <c r="C61" s="27"/>
      <c r="D61" s="1" t="str">
        <f>IF(B61="","",IFERROR(VLOOKUP(B61,'Matrice Parties'!B:K,3,FALSE),0))</f>
        <v/>
      </c>
      <c r="E61" s="1" t="str">
        <f>IF(B61="","",IFERROR(VLOOKUP(B61,'Matrice Parties-2'!B:K,4,FALSE),0))</f>
        <v/>
      </c>
      <c r="F61" s="1" t="str">
        <f>IF(B61="","",IFERROR(VLOOKUP(B61,'Matrice Parties-3'!B:K,5,FALSE),0))</f>
        <v/>
      </c>
      <c r="G61" s="100" t="str">
        <f>IF(B61="","",IFERROR(VLOOKUP(B61,'Matrice Parties-4'!B:K,6,FALSE),0))</f>
        <v/>
      </c>
      <c r="H61" s="101" t="str">
        <f>IF(B61="","",IFERROR(VLOOKUP(B61,'Matrice Parties'!B:K,7,FALSE),0))</f>
        <v/>
      </c>
      <c r="I61" s="1" t="str">
        <f>IF(B61="","",IFERROR(VLOOKUP(B61,'Matrice Parties-2'!B:K,8,FALSE),0))</f>
        <v/>
      </c>
      <c r="J61" s="1" t="str">
        <f>IF(B61="","",IFERROR(VLOOKUP(B61,'Matrice Parties-3'!B:K,9,FALSE),0))</f>
        <v/>
      </c>
      <c r="K61" s="1" t="str">
        <f>IF(B61="","",IFERROR(VLOOKUP(B61,'Matrice Parties-4'!B:K,10,FALSE),0))</f>
        <v/>
      </c>
      <c r="L61" s="1" t="str">
        <f t="shared" si="0"/>
        <v/>
      </c>
      <c r="M61" s="1" t="str">
        <f t="shared" si="1"/>
        <v/>
      </c>
      <c r="N61" s="1" t="str">
        <f t="shared" si="7"/>
        <v/>
      </c>
      <c r="O61" s="2" t="str">
        <f t="shared" si="2"/>
        <v/>
      </c>
      <c r="P61" s="4" t="str">
        <f t="shared" si="3"/>
        <v/>
      </c>
      <c r="Q61" s="82" t="str">
        <f t="shared" si="4"/>
        <v/>
      </c>
      <c r="R61" s="82" t="str">
        <f t="shared" si="5"/>
        <v/>
      </c>
      <c r="S61" s="15"/>
      <c r="T61" s="15"/>
      <c r="X61"/>
    </row>
    <row r="62" spans="1:24" s="18" customFormat="1" ht="29.1" customHeight="1" x14ac:dyDescent="0.25">
      <c r="A62" s="32">
        <f t="shared" si="8"/>
        <v>59</v>
      </c>
      <c r="B62" s="87"/>
      <c r="C62" s="29"/>
      <c r="D62" s="1" t="str">
        <f>IF(B62="","",IFERROR(VLOOKUP(B62,'Matrice Parties'!B:K,3,FALSE),0))</f>
        <v/>
      </c>
      <c r="E62" s="1" t="str">
        <f>IF(B62="","",IFERROR(VLOOKUP(B62,'Matrice Parties-2'!B:K,4,FALSE),0))</f>
        <v/>
      </c>
      <c r="F62" s="1" t="str">
        <f>IF(B62="","",IFERROR(VLOOKUP(B62,'Matrice Parties-3'!B:K,5,FALSE),0))</f>
        <v/>
      </c>
      <c r="G62" s="100" t="str">
        <f>IF(B62="","",IFERROR(VLOOKUP(B62,'Matrice Parties-4'!B:K,6,FALSE),0))</f>
        <v/>
      </c>
      <c r="H62" s="101" t="str">
        <f>IF(B62="","",IFERROR(VLOOKUP(B62,'Matrice Parties'!B:K,7,FALSE),0))</f>
        <v/>
      </c>
      <c r="I62" s="1" t="str">
        <f>IF(B62="","",IFERROR(VLOOKUP(B62,'Matrice Parties-2'!B:K,8,FALSE),0))</f>
        <v/>
      </c>
      <c r="J62" s="1" t="str">
        <f>IF(B62="","",IFERROR(VLOOKUP(B62,'Matrice Parties-3'!B:K,9,FALSE),0))</f>
        <v/>
      </c>
      <c r="K62" s="1" t="str">
        <f>IF(B62="","",IFERROR(VLOOKUP(B62,'Matrice Parties-4'!B:K,10,FALSE),0))</f>
        <v/>
      </c>
      <c r="L62" s="1" t="str">
        <f t="shared" si="0"/>
        <v/>
      </c>
      <c r="M62" s="1" t="str">
        <f t="shared" si="1"/>
        <v/>
      </c>
      <c r="N62" s="1" t="str">
        <f t="shared" si="7"/>
        <v/>
      </c>
      <c r="O62" s="2" t="str">
        <f t="shared" si="2"/>
        <v/>
      </c>
      <c r="P62" s="4" t="str">
        <f t="shared" si="3"/>
        <v/>
      </c>
      <c r="Q62" s="82" t="str">
        <f t="shared" si="4"/>
        <v/>
      </c>
      <c r="R62" s="82" t="str">
        <f t="shared" si="5"/>
        <v/>
      </c>
      <c r="S62" s="15"/>
      <c r="T62" s="15"/>
      <c r="X62"/>
    </row>
    <row r="63" spans="1:24" s="18" customFormat="1" ht="29.1" customHeight="1" x14ac:dyDescent="0.25">
      <c r="A63" s="32">
        <f t="shared" si="8"/>
        <v>60</v>
      </c>
      <c r="B63" s="87"/>
      <c r="C63" s="29"/>
      <c r="D63" s="1" t="str">
        <f>IF(B63="","",IFERROR(VLOOKUP(B63,'Matrice Parties'!B:K,3,FALSE),0))</f>
        <v/>
      </c>
      <c r="E63" s="1" t="str">
        <f>IF(B63="","",IFERROR(VLOOKUP(B63,'Matrice Parties-2'!B:K,4,FALSE),0))</f>
        <v/>
      </c>
      <c r="F63" s="1" t="str">
        <f>IF(B63="","",IFERROR(VLOOKUP(B63,'Matrice Parties-3'!B:K,5,FALSE),0))</f>
        <v/>
      </c>
      <c r="G63" s="100" t="str">
        <f>IF(B63="","",IFERROR(VLOOKUP(B63,'Matrice Parties-4'!B:K,6,FALSE),0))</f>
        <v/>
      </c>
      <c r="H63" s="101" t="str">
        <f>IF(B63="","",IFERROR(VLOOKUP(B63,'Matrice Parties'!B:K,7,FALSE),0))</f>
        <v/>
      </c>
      <c r="I63" s="1" t="str">
        <f>IF(B63="","",IFERROR(VLOOKUP(B63,'Matrice Parties-2'!B:K,8,FALSE),0))</f>
        <v/>
      </c>
      <c r="J63" s="1" t="str">
        <f>IF(B63="","",IFERROR(VLOOKUP(B63,'Matrice Parties-3'!B:K,9,FALSE),0))</f>
        <v/>
      </c>
      <c r="K63" s="1" t="str">
        <f>IF(B63="","",IFERROR(VLOOKUP(B63,'Matrice Parties-4'!B:K,10,FALSE),0))</f>
        <v/>
      </c>
      <c r="L63" s="1" t="str">
        <f t="shared" si="0"/>
        <v/>
      </c>
      <c r="M63" s="1" t="str">
        <f t="shared" si="1"/>
        <v/>
      </c>
      <c r="N63" s="1" t="str">
        <f t="shared" si="7"/>
        <v/>
      </c>
      <c r="O63" s="2" t="str">
        <f t="shared" si="2"/>
        <v/>
      </c>
      <c r="P63" s="4" t="str">
        <f t="shared" si="3"/>
        <v/>
      </c>
      <c r="Q63" s="82" t="str">
        <f t="shared" si="4"/>
        <v/>
      </c>
      <c r="R63" s="82" t="str">
        <f t="shared" si="5"/>
        <v/>
      </c>
      <c r="S63" s="15"/>
      <c r="T63" s="15"/>
      <c r="X63"/>
    </row>
    <row r="64" spans="1:24" ht="29.1" customHeight="1" x14ac:dyDescent="0.25">
      <c r="A64" s="32">
        <f t="shared" si="8"/>
        <v>61</v>
      </c>
      <c r="B64" s="87"/>
      <c r="C64" s="27"/>
      <c r="D64" s="1" t="str">
        <f>IF(B64="","",IFERROR(VLOOKUP(B64,'Matrice Parties'!B:K,3,FALSE),0))</f>
        <v/>
      </c>
      <c r="E64" s="1" t="str">
        <f>IF(B64="","",IFERROR(VLOOKUP(B64,'Matrice Parties-2'!B:K,4,FALSE),0))</f>
        <v/>
      </c>
      <c r="F64" s="1" t="str">
        <f>IF(B64="","",IFERROR(VLOOKUP(B64,'Matrice Parties-3'!B:K,5,FALSE),0))</f>
        <v/>
      </c>
      <c r="G64" s="100" t="str">
        <f>IF(B64="","",IFERROR(VLOOKUP(B64,'Matrice Parties-4'!B:K,6,FALSE),0))</f>
        <v/>
      </c>
      <c r="H64" s="101" t="str">
        <f>IF(B64="","",IFERROR(VLOOKUP(B64,'Matrice Parties'!B:K,7,FALSE),0))</f>
        <v/>
      </c>
      <c r="I64" s="1" t="str">
        <f>IF(B64="","",IFERROR(VLOOKUP(B64,'Matrice Parties-2'!B:K,8,FALSE),0))</f>
        <v/>
      </c>
      <c r="J64" s="1" t="str">
        <f>IF(B64="","",IFERROR(VLOOKUP(B64,'Matrice Parties-3'!B:K,9,FALSE),0))</f>
        <v/>
      </c>
      <c r="K64" s="1" t="str">
        <f>IF(B64="","",IFERROR(VLOOKUP(B64,'Matrice Parties-4'!B:K,10,FALSE),0))</f>
        <v/>
      </c>
      <c r="L64" s="1" t="str">
        <f t="shared" si="0"/>
        <v/>
      </c>
      <c r="M64" s="1" t="str">
        <f t="shared" si="1"/>
        <v/>
      </c>
      <c r="N64" s="1" t="str">
        <f t="shared" si="7"/>
        <v/>
      </c>
      <c r="O64" s="2" t="str">
        <f t="shared" si="2"/>
        <v/>
      </c>
      <c r="P64" s="4" t="str">
        <f t="shared" si="3"/>
        <v/>
      </c>
      <c r="Q64" s="82" t="str">
        <f t="shared" si="4"/>
        <v/>
      </c>
      <c r="R64" s="82" t="str">
        <f t="shared" si="5"/>
        <v/>
      </c>
    </row>
    <row r="65" spans="1:24" ht="29.1" customHeight="1" x14ac:dyDescent="0.25">
      <c r="A65" s="32">
        <f t="shared" si="8"/>
        <v>62</v>
      </c>
      <c r="B65" s="87"/>
      <c r="C65" s="27"/>
      <c r="D65" s="1" t="str">
        <f>IF(B65="","",IFERROR(VLOOKUP(B65,'Matrice Parties'!B:K,3,FALSE),0))</f>
        <v/>
      </c>
      <c r="E65" s="1" t="str">
        <f>IF(B65="","",IFERROR(VLOOKUP(B65,'Matrice Parties-2'!B:K,4,FALSE),0))</f>
        <v/>
      </c>
      <c r="F65" s="1" t="str">
        <f>IF(B65="","",IFERROR(VLOOKUP(B65,'Matrice Parties-3'!B:K,5,FALSE),0))</f>
        <v/>
      </c>
      <c r="G65" s="100" t="str">
        <f>IF(B65="","",IFERROR(VLOOKUP(B65,'Matrice Parties-4'!B:K,6,FALSE),0))</f>
        <v/>
      </c>
      <c r="H65" s="101" t="str">
        <f>IF(B65="","",IFERROR(VLOOKUP(B65,'Matrice Parties'!B:K,7,FALSE),0))</f>
        <v/>
      </c>
      <c r="I65" s="1" t="str">
        <f>IF(B65="","",IFERROR(VLOOKUP(B65,'Matrice Parties-2'!B:K,8,FALSE),0))</f>
        <v/>
      </c>
      <c r="J65" s="1" t="str">
        <f>IF(B65="","",IFERROR(VLOOKUP(B65,'Matrice Parties-3'!B:K,9,FALSE),0))</f>
        <v/>
      </c>
      <c r="K65" s="1" t="str">
        <f>IF(B65="","",IFERROR(VLOOKUP(B65,'Matrice Parties-4'!B:K,10,FALSE),0))</f>
        <v/>
      </c>
      <c r="L65" s="1" t="str">
        <f t="shared" si="0"/>
        <v/>
      </c>
      <c r="M65" s="1" t="str">
        <f t="shared" si="1"/>
        <v/>
      </c>
      <c r="N65" s="1" t="str">
        <f t="shared" si="7"/>
        <v/>
      </c>
      <c r="O65" s="2" t="str">
        <f t="shared" si="2"/>
        <v/>
      </c>
      <c r="P65" s="4" t="str">
        <f t="shared" si="3"/>
        <v/>
      </c>
      <c r="Q65" s="82" t="str">
        <f t="shared" si="4"/>
        <v/>
      </c>
      <c r="R65" s="82" t="str">
        <f t="shared" si="5"/>
        <v/>
      </c>
    </row>
    <row r="66" spans="1:24" ht="29.1" customHeight="1" x14ac:dyDescent="0.25">
      <c r="A66" s="32">
        <f t="shared" si="8"/>
        <v>63</v>
      </c>
      <c r="B66" s="87"/>
      <c r="C66" s="27"/>
      <c r="D66" s="1" t="str">
        <f>IF(B66="","",IFERROR(VLOOKUP(B66,'Matrice Parties'!B:K,3,FALSE),0))</f>
        <v/>
      </c>
      <c r="E66" s="1" t="str">
        <f>IF(B66="","",IFERROR(VLOOKUP(B66,'Matrice Parties-2'!B:K,4,FALSE),0))</f>
        <v/>
      </c>
      <c r="F66" s="1" t="str">
        <f>IF(B66="","",IFERROR(VLOOKUP(B66,'Matrice Parties-3'!B:K,5,FALSE),0))</f>
        <v/>
      </c>
      <c r="G66" s="100" t="str">
        <f>IF(B66="","",IFERROR(VLOOKUP(B66,'Matrice Parties-4'!B:K,6,FALSE),0))</f>
        <v/>
      </c>
      <c r="H66" s="101" t="str">
        <f>IF(B66="","",IFERROR(VLOOKUP(B66,'Matrice Parties'!B:K,7,FALSE),0))</f>
        <v/>
      </c>
      <c r="I66" s="1" t="str">
        <f>IF(B66="","",IFERROR(VLOOKUP(B66,'Matrice Parties-2'!B:K,8,FALSE),0))</f>
        <v/>
      </c>
      <c r="J66" s="1" t="str">
        <f>IF(B66="","",IFERROR(VLOOKUP(B66,'Matrice Parties-3'!B:K,9,FALSE),0))</f>
        <v/>
      </c>
      <c r="K66" s="1" t="str">
        <f>IF(B66="","",IFERROR(VLOOKUP(B66,'Matrice Parties-4'!B:K,10,FALSE),0))</f>
        <v/>
      </c>
      <c r="L66" s="1" t="str">
        <f t="shared" si="0"/>
        <v/>
      </c>
      <c r="M66" s="1" t="str">
        <f t="shared" si="1"/>
        <v/>
      </c>
      <c r="N66" s="1" t="str">
        <f t="shared" si="7"/>
        <v/>
      </c>
      <c r="O66" s="2" t="str">
        <f t="shared" si="2"/>
        <v/>
      </c>
      <c r="P66" s="4" t="str">
        <f t="shared" si="3"/>
        <v/>
      </c>
      <c r="Q66" s="82" t="str">
        <f t="shared" si="4"/>
        <v/>
      </c>
      <c r="R66" s="82" t="str">
        <f t="shared" si="5"/>
        <v/>
      </c>
    </row>
    <row r="67" spans="1:24" s="19" customFormat="1" ht="29.1" customHeight="1" x14ac:dyDescent="0.25">
      <c r="A67" s="32">
        <f t="shared" si="8"/>
        <v>64</v>
      </c>
      <c r="B67" s="87"/>
      <c r="C67" s="29"/>
      <c r="D67" s="1" t="str">
        <f>IF(B67="","",IFERROR(VLOOKUP(B67,'Matrice Parties'!B:K,3,FALSE),0))</f>
        <v/>
      </c>
      <c r="E67" s="1" t="str">
        <f>IF(B67="","",IFERROR(VLOOKUP(B67,'Matrice Parties-2'!B:K,4,FALSE),0))</f>
        <v/>
      </c>
      <c r="F67" s="1" t="str">
        <f>IF(B67="","",IFERROR(VLOOKUP(B67,'Matrice Parties-3'!B:K,5,FALSE),0))</f>
        <v/>
      </c>
      <c r="G67" s="100" t="str">
        <f>IF(B67="","",IFERROR(VLOOKUP(B67,'Matrice Parties-4'!B:K,6,FALSE),0))</f>
        <v/>
      </c>
      <c r="H67" s="101" t="str">
        <f>IF(B67="","",IFERROR(VLOOKUP(B67,'Matrice Parties'!B:K,7,FALSE),0))</f>
        <v/>
      </c>
      <c r="I67" s="1" t="str">
        <f>IF(B67="","",IFERROR(VLOOKUP(B67,'Matrice Parties-2'!B:K,8,FALSE),0))</f>
        <v/>
      </c>
      <c r="J67" s="1" t="str">
        <f>IF(B67="","",IFERROR(VLOOKUP(B67,'Matrice Parties-3'!B:K,9,FALSE),0))</f>
        <v/>
      </c>
      <c r="K67" s="1" t="str">
        <f>IF(B67="","",IFERROR(VLOOKUP(B67,'Matrice Parties-4'!B:K,10,FALSE),0))</f>
        <v/>
      </c>
      <c r="L67" s="1" t="str">
        <f t="shared" si="0"/>
        <v/>
      </c>
      <c r="M67" s="1" t="str">
        <f t="shared" si="1"/>
        <v/>
      </c>
      <c r="N67" s="1" t="str">
        <f t="shared" si="7"/>
        <v/>
      </c>
      <c r="O67" s="2" t="str">
        <f t="shared" si="2"/>
        <v/>
      </c>
      <c r="P67" s="4" t="str">
        <f t="shared" si="3"/>
        <v/>
      </c>
      <c r="Q67" s="82" t="str">
        <f t="shared" si="4"/>
        <v/>
      </c>
      <c r="R67" s="82" t="str">
        <f t="shared" si="5"/>
        <v/>
      </c>
      <c r="S67" s="15"/>
      <c r="T67" s="15"/>
      <c r="X67"/>
    </row>
    <row r="68" spans="1:24" s="19" customFormat="1" ht="29.1" customHeight="1" x14ac:dyDescent="0.25">
      <c r="A68" s="32">
        <f t="shared" si="8"/>
        <v>65</v>
      </c>
      <c r="B68" s="87"/>
      <c r="C68" s="27"/>
      <c r="D68" s="1" t="str">
        <f>IF(B68="","",IFERROR(VLOOKUP(B68,'Matrice Parties'!B:K,3,FALSE),0))</f>
        <v/>
      </c>
      <c r="E68" s="1" t="str">
        <f>IF(B68="","",IFERROR(VLOOKUP(B68,'Matrice Parties-2'!B:K,4,FALSE),0))</f>
        <v/>
      </c>
      <c r="F68" s="1" t="str">
        <f>IF(B68="","",IFERROR(VLOOKUP(B68,'Matrice Parties-3'!B:K,5,FALSE),0))</f>
        <v/>
      </c>
      <c r="G68" s="100" t="str">
        <f>IF(B68="","",IFERROR(VLOOKUP(B68,'Matrice Parties-4'!B:K,6,FALSE),0))</f>
        <v/>
      </c>
      <c r="H68" s="101" t="str">
        <f>IF(B68="","",IFERROR(VLOOKUP(B68,'Matrice Parties'!B:K,7,FALSE),0))</f>
        <v/>
      </c>
      <c r="I68" s="1" t="str">
        <f>IF(B68="","",IFERROR(VLOOKUP(B68,'Matrice Parties-2'!B:K,8,FALSE),0))</f>
        <v/>
      </c>
      <c r="J68" s="1" t="str">
        <f>IF(B68="","",IFERROR(VLOOKUP(B68,'Matrice Parties-3'!B:K,9,FALSE),0))</f>
        <v/>
      </c>
      <c r="K68" s="1" t="str">
        <f>IF(B68="","",IFERROR(VLOOKUP(B68,'Matrice Parties-4'!B:K,10,FALSE),0))</f>
        <v/>
      </c>
      <c r="L68" s="1" t="str">
        <f t="shared" ref="L68:L93" si="9">IFERROR(IF(B68="","",D68+E68+F68+G68),"")</f>
        <v/>
      </c>
      <c r="M68" s="1" t="str">
        <f t="shared" ref="M68:M93" si="10">IFERROR(IF(B68="","",H68+I68+J68+K68),"")</f>
        <v/>
      </c>
      <c r="N68" s="1" t="str">
        <f t="shared" si="7"/>
        <v/>
      </c>
      <c r="O68" s="2" t="str">
        <f t="shared" ref="O68:O93" si="11">IF(B68="","",COUNTIF(D68:G68,13))</f>
        <v/>
      </c>
      <c r="P68" s="4" t="str">
        <f t="shared" ref="P68:P93" si="12">IFERROR(IF(B68="","",RANK(R68,$R$4:$R$93)),"")</f>
        <v/>
      </c>
      <c r="Q68" s="82" t="str">
        <f t="shared" ref="Q68:Q93" si="13">IF(B68="","",100*O68)</f>
        <v/>
      </c>
      <c r="R68" s="82" t="str">
        <f t="shared" ref="R68:R93" si="14">IF(B68="","",Q68+N68)</f>
        <v/>
      </c>
      <c r="S68" s="15"/>
      <c r="T68" s="15"/>
      <c r="X68"/>
    </row>
    <row r="69" spans="1:24" s="18" customFormat="1" ht="29.1" customHeight="1" x14ac:dyDescent="0.25">
      <c r="A69" s="32">
        <f t="shared" si="8"/>
        <v>66</v>
      </c>
      <c r="B69" s="87"/>
      <c r="C69" s="27"/>
      <c r="D69" s="1" t="str">
        <f>IF(B69="","",IFERROR(VLOOKUP(B69,'Matrice Parties'!B:K,3,FALSE),0))</f>
        <v/>
      </c>
      <c r="E69" s="1" t="str">
        <f>IF(B69="","",IFERROR(VLOOKUP(B69,'Matrice Parties-2'!B:K,4,FALSE),0))</f>
        <v/>
      </c>
      <c r="F69" s="1" t="str">
        <f>IF(B69="","",IFERROR(VLOOKUP(B69,'Matrice Parties-3'!B:K,5,FALSE),0))</f>
        <v/>
      </c>
      <c r="G69" s="100" t="str">
        <f>IF(B69="","",IFERROR(VLOOKUP(B69,'Matrice Parties-4'!B:K,6,FALSE),0))</f>
        <v/>
      </c>
      <c r="H69" s="101" t="str">
        <f>IF(B69="","",IFERROR(VLOOKUP(B69,'Matrice Parties'!B:K,7,FALSE),0))</f>
        <v/>
      </c>
      <c r="I69" s="1" t="str">
        <f>IF(B69="","",IFERROR(VLOOKUP(B69,'Matrice Parties-2'!B:K,8,FALSE),0))</f>
        <v/>
      </c>
      <c r="J69" s="1" t="str">
        <f>IF(B69="","",IFERROR(VLOOKUP(B69,'Matrice Parties-3'!B:K,9,FALSE),0))</f>
        <v/>
      </c>
      <c r="K69" s="1" t="str">
        <f>IF(B69="","",IFERROR(VLOOKUP(B69,'Matrice Parties-4'!B:K,10,FALSE),0))</f>
        <v/>
      </c>
      <c r="L69" s="1" t="str">
        <f t="shared" si="9"/>
        <v/>
      </c>
      <c r="M69" s="1" t="str">
        <f t="shared" si="10"/>
        <v/>
      </c>
      <c r="N69" s="1" t="str">
        <f t="shared" si="7"/>
        <v/>
      </c>
      <c r="O69" s="2" t="str">
        <f t="shared" si="11"/>
        <v/>
      </c>
      <c r="P69" s="4" t="str">
        <f t="shared" si="12"/>
        <v/>
      </c>
      <c r="Q69" s="82" t="str">
        <f t="shared" si="13"/>
        <v/>
      </c>
      <c r="R69" s="82" t="str">
        <f t="shared" si="14"/>
        <v/>
      </c>
      <c r="S69" s="15"/>
      <c r="T69" s="15"/>
      <c r="X69"/>
    </row>
    <row r="70" spans="1:24" s="18" customFormat="1" ht="29.1" customHeight="1" x14ac:dyDescent="0.25">
      <c r="A70" s="32">
        <f t="shared" si="8"/>
        <v>67</v>
      </c>
      <c r="B70" s="87"/>
      <c r="C70" s="29"/>
      <c r="D70" s="1" t="str">
        <f>IF(B70="","",IFERROR(VLOOKUP(B70,'Matrice Parties'!B:K,3,FALSE),0))</f>
        <v/>
      </c>
      <c r="E70" s="1" t="str">
        <f>IF(B70="","",IFERROR(VLOOKUP(B70,'Matrice Parties-2'!B:K,4,FALSE),0))</f>
        <v/>
      </c>
      <c r="F70" s="1" t="str">
        <f>IF(B70="","",IFERROR(VLOOKUP(B70,'Matrice Parties-3'!B:K,5,FALSE),0))</f>
        <v/>
      </c>
      <c r="G70" s="100" t="str">
        <f>IF(B70="","",IFERROR(VLOOKUP(B70,'Matrice Parties-4'!B:K,6,FALSE),0))</f>
        <v/>
      </c>
      <c r="H70" s="101" t="str">
        <f>IF(B70="","",IFERROR(VLOOKUP(B70,'Matrice Parties'!B:K,7,FALSE),0))</f>
        <v/>
      </c>
      <c r="I70" s="1" t="str">
        <f>IF(B70="","",IFERROR(VLOOKUP(B70,'Matrice Parties-2'!B:K,8,FALSE),0))</f>
        <v/>
      </c>
      <c r="J70" s="1" t="str">
        <f>IF(B70="","",IFERROR(VLOOKUP(B70,'Matrice Parties-3'!B:K,9,FALSE),0))</f>
        <v/>
      </c>
      <c r="K70" s="1" t="str">
        <f>IF(B70="","",IFERROR(VLOOKUP(B70,'Matrice Parties-4'!B:K,10,FALSE),0))</f>
        <v/>
      </c>
      <c r="L70" s="1" t="str">
        <f t="shared" si="9"/>
        <v/>
      </c>
      <c r="M70" s="1" t="str">
        <f t="shared" si="10"/>
        <v/>
      </c>
      <c r="N70" s="1" t="str">
        <f t="shared" ref="N70:N93" si="15">IFERROR(L70-M70,"")</f>
        <v/>
      </c>
      <c r="O70" s="2" t="str">
        <f t="shared" si="11"/>
        <v/>
      </c>
      <c r="P70" s="4" t="str">
        <f t="shared" si="12"/>
        <v/>
      </c>
      <c r="Q70" s="82" t="str">
        <f t="shared" si="13"/>
        <v/>
      </c>
      <c r="R70" s="82" t="str">
        <f t="shared" si="14"/>
        <v/>
      </c>
      <c r="S70" s="15"/>
      <c r="T70" s="15"/>
      <c r="X70"/>
    </row>
    <row r="71" spans="1:24" s="18" customFormat="1" ht="29.1" customHeight="1" x14ac:dyDescent="0.25">
      <c r="A71" s="32">
        <f t="shared" si="8"/>
        <v>68</v>
      </c>
      <c r="B71" s="87"/>
      <c r="C71" s="27"/>
      <c r="D71" s="1" t="str">
        <f>IF(B71="","",IFERROR(VLOOKUP(B71,'Matrice Parties'!B:K,3,FALSE),0))</f>
        <v/>
      </c>
      <c r="E71" s="1" t="str">
        <f>IF(B71="","",IFERROR(VLOOKUP(B71,'Matrice Parties-2'!B:K,4,FALSE),0))</f>
        <v/>
      </c>
      <c r="F71" s="1" t="str">
        <f>IF(B71="","",IFERROR(VLOOKUP(B71,'Matrice Parties-3'!B:K,5,FALSE),0))</f>
        <v/>
      </c>
      <c r="G71" s="100" t="str">
        <f>IF(B71="","",IFERROR(VLOOKUP(B71,'Matrice Parties-4'!B:K,6,FALSE),0))</f>
        <v/>
      </c>
      <c r="H71" s="101" t="str">
        <f>IF(B71="","",IFERROR(VLOOKUP(B71,'Matrice Parties'!B:K,7,FALSE),0))</f>
        <v/>
      </c>
      <c r="I71" s="1" t="str">
        <f>IF(B71="","",IFERROR(VLOOKUP(B71,'Matrice Parties-2'!B:K,8,FALSE),0))</f>
        <v/>
      </c>
      <c r="J71" s="1" t="str">
        <f>IF(B71="","",IFERROR(VLOOKUP(B71,'Matrice Parties-3'!B:K,9,FALSE),0))</f>
        <v/>
      </c>
      <c r="K71" s="1" t="str">
        <f>IF(B71="","",IFERROR(VLOOKUP(B71,'Matrice Parties-4'!B:K,10,FALSE),0))</f>
        <v/>
      </c>
      <c r="L71" s="1" t="str">
        <f t="shared" si="9"/>
        <v/>
      </c>
      <c r="M71" s="1" t="str">
        <f t="shared" si="10"/>
        <v/>
      </c>
      <c r="N71" s="1" t="str">
        <f t="shared" si="15"/>
        <v/>
      </c>
      <c r="O71" s="2" t="str">
        <f t="shared" si="11"/>
        <v/>
      </c>
      <c r="P71" s="4" t="str">
        <f t="shared" si="12"/>
        <v/>
      </c>
      <c r="Q71" s="82" t="str">
        <f t="shared" si="13"/>
        <v/>
      </c>
      <c r="R71" s="82" t="str">
        <f t="shared" si="14"/>
        <v/>
      </c>
      <c r="S71" s="15"/>
      <c r="T71" s="15"/>
      <c r="X71"/>
    </row>
    <row r="72" spans="1:24" s="18" customFormat="1" ht="29.1" customHeight="1" x14ac:dyDescent="0.25">
      <c r="A72" s="32">
        <f t="shared" si="8"/>
        <v>69</v>
      </c>
      <c r="B72" s="87"/>
      <c r="C72" s="27"/>
      <c r="D72" s="1" t="str">
        <f>IF(B72="","",IFERROR(VLOOKUP(B72,'Matrice Parties'!B:K,3,FALSE),0))</f>
        <v/>
      </c>
      <c r="E72" s="1" t="str">
        <f>IF(B72="","",IFERROR(VLOOKUP(B72,'Matrice Parties-2'!B:K,4,FALSE),0))</f>
        <v/>
      </c>
      <c r="F72" s="1" t="str">
        <f>IF(B72="","",IFERROR(VLOOKUP(B72,'Matrice Parties-3'!B:K,5,FALSE),0))</f>
        <v/>
      </c>
      <c r="G72" s="100" t="str">
        <f>IF(B72="","",IFERROR(VLOOKUP(B72,'Matrice Parties-4'!B:K,6,FALSE),0))</f>
        <v/>
      </c>
      <c r="H72" s="101" t="str">
        <f>IF(B72="","",IFERROR(VLOOKUP(B72,'Matrice Parties'!B:K,7,FALSE),0))</f>
        <v/>
      </c>
      <c r="I72" s="1" t="str">
        <f>IF(B72="","",IFERROR(VLOOKUP(B72,'Matrice Parties-2'!B:K,8,FALSE),0))</f>
        <v/>
      </c>
      <c r="J72" s="1" t="str">
        <f>IF(B72="","",IFERROR(VLOOKUP(B72,'Matrice Parties-3'!B:K,9,FALSE),0))</f>
        <v/>
      </c>
      <c r="K72" s="1" t="str">
        <f>IF(B72="","",IFERROR(VLOOKUP(B72,'Matrice Parties-4'!B:K,10,FALSE),0))</f>
        <v/>
      </c>
      <c r="L72" s="1" t="str">
        <f t="shared" si="9"/>
        <v/>
      </c>
      <c r="M72" s="1" t="str">
        <f t="shared" si="10"/>
        <v/>
      </c>
      <c r="N72" s="1" t="str">
        <f t="shared" si="15"/>
        <v/>
      </c>
      <c r="O72" s="2" t="str">
        <f t="shared" si="11"/>
        <v/>
      </c>
      <c r="P72" s="4" t="str">
        <f t="shared" si="12"/>
        <v/>
      </c>
      <c r="Q72" s="82" t="str">
        <f t="shared" si="13"/>
        <v/>
      </c>
      <c r="R72" s="82" t="str">
        <f t="shared" si="14"/>
        <v/>
      </c>
      <c r="S72" s="15"/>
      <c r="T72" s="15"/>
      <c r="X72"/>
    </row>
    <row r="73" spans="1:24" s="18" customFormat="1" ht="29.1" customHeight="1" x14ac:dyDescent="0.25">
      <c r="A73" s="32">
        <f t="shared" si="8"/>
        <v>70</v>
      </c>
      <c r="B73" s="87"/>
      <c r="C73" s="30"/>
      <c r="D73" s="1" t="str">
        <f>IF(B73="","",IFERROR(VLOOKUP(B73,'Matrice Parties'!B:K,3,FALSE),0))</f>
        <v/>
      </c>
      <c r="E73" s="1" t="str">
        <f>IF(B73="","",IFERROR(VLOOKUP(B73,'Matrice Parties-2'!B:K,4,FALSE),0))</f>
        <v/>
      </c>
      <c r="F73" s="1" t="str">
        <f>IF(B73="","",IFERROR(VLOOKUP(B73,'Matrice Parties-3'!B:K,5,FALSE),0))</f>
        <v/>
      </c>
      <c r="G73" s="100" t="str">
        <f>IF(B73="","",IFERROR(VLOOKUP(B73,'Matrice Parties-4'!B:K,6,FALSE),0))</f>
        <v/>
      </c>
      <c r="H73" s="101" t="str">
        <f>IF(B73="","",IFERROR(VLOOKUP(B73,'Matrice Parties'!B:K,7,FALSE),0))</f>
        <v/>
      </c>
      <c r="I73" s="1" t="str">
        <f>IF(B73="","",IFERROR(VLOOKUP(B73,'Matrice Parties-2'!B:K,8,FALSE),0))</f>
        <v/>
      </c>
      <c r="J73" s="1" t="str">
        <f>IF(B73="","",IFERROR(VLOOKUP(B73,'Matrice Parties-3'!B:K,9,FALSE),0))</f>
        <v/>
      </c>
      <c r="K73" s="1" t="str">
        <f>IF(B73="","",IFERROR(VLOOKUP(B73,'Matrice Parties-4'!B:K,10,FALSE),0))</f>
        <v/>
      </c>
      <c r="L73" s="1" t="str">
        <f t="shared" si="9"/>
        <v/>
      </c>
      <c r="M73" s="1" t="str">
        <f t="shared" si="10"/>
        <v/>
      </c>
      <c r="N73" s="1" t="str">
        <f t="shared" si="15"/>
        <v/>
      </c>
      <c r="O73" s="2" t="str">
        <f t="shared" si="11"/>
        <v/>
      </c>
      <c r="P73" s="4" t="str">
        <f t="shared" si="12"/>
        <v/>
      </c>
      <c r="Q73" s="82" t="str">
        <f t="shared" si="13"/>
        <v/>
      </c>
      <c r="R73" s="82" t="str">
        <f t="shared" si="14"/>
        <v/>
      </c>
      <c r="S73" s="15"/>
      <c r="T73" s="15"/>
      <c r="X73"/>
    </row>
    <row r="74" spans="1:24" s="18" customFormat="1" ht="29.1" customHeight="1" x14ac:dyDescent="0.25">
      <c r="A74" s="32">
        <f t="shared" si="8"/>
        <v>71</v>
      </c>
      <c r="B74" s="87"/>
      <c r="C74" s="27"/>
      <c r="D74" s="1" t="str">
        <f>IF(B74="","",IFERROR(VLOOKUP(B74,'Matrice Parties'!B:K,3,FALSE),0))</f>
        <v/>
      </c>
      <c r="E74" s="1" t="str">
        <f>IF(B74="","",IFERROR(VLOOKUP(B74,'Matrice Parties-2'!B:K,4,FALSE),0))</f>
        <v/>
      </c>
      <c r="F74" s="1" t="str">
        <f>IF(B74="","",IFERROR(VLOOKUP(B74,'Matrice Parties-3'!B:K,5,FALSE),0))</f>
        <v/>
      </c>
      <c r="G74" s="100" t="str">
        <f>IF(B74="","",IFERROR(VLOOKUP(B74,'Matrice Parties-4'!B:K,6,FALSE),0))</f>
        <v/>
      </c>
      <c r="H74" s="101" t="str">
        <f>IF(B74="","",IFERROR(VLOOKUP(B74,'Matrice Parties'!B:K,7,FALSE),0))</f>
        <v/>
      </c>
      <c r="I74" s="1" t="str">
        <f>IF(B74="","",IFERROR(VLOOKUP(B74,'Matrice Parties-2'!B:K,8,FALSE),0))</f>
        <v/>
      </c>
      <c r="J74" s="1" t="str">
        <f>IF(B74="","",IFERROR(VLOOKUP(B74,'Matrice Parties-3'!B:K,9,FALSE),0))</f>
        <v/>
      </c>
      <c r="K74" s="1" t="str">
        <f>IF(B74="","",IFERROR(VLOOKUP(B74,'Matrice Parties-4'!B:K,10,FALSE),0))</f>
        <v/>
      </c>
      <c r="L74" s="1" t="str">
        <f t="shared" si="9"/>
        <v/>
      </c>
      <c r="M74" s="1" t="str">
        <f t="shared" si="10"/>
        <v/>
      </c>
      <c r="N74" s="1" t="str">
        <f t="shared" si="15"/>
        <v/>
      </c>
      <c r="O74" s="2" t="str">
        <f t="shared" si="11"/>
        <v/>
      </c>
      <c r="P74" s="4" t="str">
        <f t="shared" si="12"/>
        <v/>
      </c>
      <c r="Q74" s="82" t="str">
        <f t="shared" si="13"/>
        <v/>
      </c>
      <c r="R74" s="82" t="str">
        <f t="shared" si="14"/>
        <v/>
      </c>
      <c r="S74" s="15"/>
      <c r="T74" s="15"/>
      <c r="X74"/>
    </row>
    <row r="75" spans="1:24" s="18" customFormat="1" ht="29.1" customHeight="1" x14ac:dyDescent="0.25">
      <c r="A75" s="32">
        <f t="shared" ref="A75:A93" si="16">IF(B75="JOKER 1",97,IF(B75="JOKER 2",98,IF(B75="JOKER 3",99,A74+1)))</f>
        <v>72</v>
      </c>
      <c r="B75" s="87"/>
      <c r="C75" s="27"/>
      <c r="D75" s="1" t="str">
        <f>IF(B75="","",IFERROR(VLOOKUP(B75,'Matrice Parties'!B:K,3,FALSE),0))</f>
        <v/>
      </c>
      <c r="E75" s="1" t="str">
        <f>IF(B75="","",IFERROR(VLOOKUP(B75,'Matrice Parties-2'!B:K,4,FALSE),0))</f>
        <v/>
      </c>
      <c r="F75" s="1" t="str">
        <f>IF(B75="","",IFERROR(VLOOKUP(B75,'Matrice Parties-3'!B:K,5,FALSE),0))</f>
        <v/>
      </c>
      <c r="G75" s="100" t="str">
        <f>IF(B75="","",IFERROR(VLOOKUP(B75,'Matrice Parties-4'!B:K,6,FALSE),0))</f>
        <v/>
      </c>
      <c r="H75" s="101" t="str">
        <f>IF(B75="","",IFERROR(VLOOKUP(B75,'Matrice Parties'!B:K,7,FALSE),0))</f>
        <v/>
      </c>
      <c r="I75" s="1" t="str">
        <f>IF(B75="","",IFERROR(VLOOKUP(B75,'Matrice Parties-2'!B:K,8,FALSE),0))</f>
        <v/>
      </c>
      <c r="J75" s="1" t="str">
        <f>IF(B75="","",IFERROR(VLOOKUP(B75,'Matrice Parties-3'!B:K,9,FALSE),0))</f>
        <v/>
      </c>
      <c r="K75" s="1" t="str">
        <f>IF(B75="","",IFERROR(VLOOKUP(B75,'Matrice Parties-4'!B:K,10,FALSE),0))</f>
        <v/>
      </c>
      <c r="L75" s="1" t="str">
        <f t="shared" si="9"/>
        <v/>
      </c>
      <c r="M75" s="1" t="str">
        <f t="shared" si="10"/>
        <v/>
      </c>
      <c r="N75" s="1" t="str">
        <f t="shared" si="15"/>
        <v/>
      </c>
      <c r="O75" s="2" t="str">
        <f t="shared" si="11"/>
        <v/>
      </c>
      <c r="P75" s="4" t="str">
        <f t="shared" si="12"/>
        <v/>
      </c>
      <c r="Q75" s="82" t="str">
        <f t="shared" si="13"/>
        <v/>
      </c>
      <c r="R75" s="82" t="str">
        <f t="shared" si="14"/>
        <v/>
      </c>
      <c r="S75" s="15"/>
      <c r="T75" s="15"/>
      <c r="X75"/>
    </row>
    <row r="76" spans="1:24" s="18" customFormat="1" ht="29.1" customHeight="1" x14ac:dyDescent="0.25">
      <c r="A76" s="32">
        <f t="shared" si="16"/>
        <v>73</v>
      </c>
      <c r="B76" s="87"/>
      <c r="C76" s="27"/>
      <c r="D76" s="1" t="str">
        <f>IF(B76="","",IFERROR(VLOOKUP(B76,'Matrice Parties'!B:K,3,FALSE),0))</f>
        <v/>
      </c>
      <c r="E76" s="1" t="str">
        <f>IF(B76="","",IFERROR(VLOOKUP(B76,'Matrice Parties-2'!B:K,4,FALSE),0))</f>
        <v/>
      </c>
      <c r="F76" s="1" t="str">
        <f>IF(B76="","",IFERROR(VLOOKUP(B76,'Matrice Parties-3'!B:K,5,FALSE),0))</f>
        <v/>
      </c>
      <c r="G76" s="100" t="str">
        <f>IF(B76="","",IFERROR(VLOOKUP(B76,'Matrice Parties-4'!B:K,6,FALSE),0))</f>
        <v/>
      </c>
      <c r="H76" s="101" t="str">
        <f>IF(B76="","",IFERROR(VLOOKUP(B76,'Matrice Parties'!B:K,7,FALSE),0))</f>
        <v/>
      </c>
      <c r="I76" s="1" t="str">
        <f>IF(B76="","",IFERROR(VLOOKUP(B76,'Matrice Parties-2'!B:K,8,FALSE),0))</f>
        <v/>
      </c>
      <c r="J76" s="1" t="str">
        <f>IF(B76="","",IFERROR(VLOOKUP(B76,'Matrice Parties-3'!B:K,9,FALSE),0))</f>
        <v/>
      </c>
      <c r="K76" s="1" t="str">
        <f>IF(B76="","",IFERROR(VLOOKUP(B76,'Matrice Parties-4'!B:K,10,FALSE),0))</f>
        <v/>
      </c>
      <c r="L76" s="1" t="str">
        <f t="shared" si="9"/>
        <v/>
      </c>
      <c r="M76" s="1" t="str">
        <f t="shared" si="10"/>
        <v/>
      </c>
      <c r="N76" s="1" t="str">
        <f t="shared" si="15"/>
        <v/>
      </c>
      <c r="O76" s="2" t="str">
        <f t="shared" si="11"/>
        <v/>
      </c>
      <c r="P76" s="4" t="str">
        <f t="shared" si="12"/>
        <v/>
      </c>
      <c r="Q76" s="82" t="str">
        <f t="shared" si="13"/>
        <v/>
      </c>
      <c r="R76" s="82" t="str">
        <f t="shared" si="14"/>
        <v/>
      </c>
      <c r="S76" s="15"/>
      <c r="T76" s="15"/>
      <c r="X76"/>
    </row>
    <row r="77" spans="1:24" ht="29.1" customHeight="1" x14ac:dyDescent="0.25">
      <c r="A77" s="32">
        <f t="shared" si="16"/>
        <v>74</v>
      </c>
      <c r="B77" s="87"/>
      <c r="C77" s="29"/>
      <c r="D77" s="1" t="str">
        <f>IF(B77="","",IFERROR(VLOOKUP(B77,'Matrice Parties'!B:K,3,FALSE),0))</f>
        <v/>
      </c>
      <c r="E77" s="1" t="str">
        <f>IF(B77="","",IFERROR(VLOOKUP(B77,'Matrice Parties-2'!B:K,4,FALSE),0))</f>
        <v/>
      </c>
      <c r="F77" s="1" t="str">
        <f>IF(B77="","",IFERROR(VLOOKUP(B77,'Matrice Parties-3'!B:K,5,FALSE),0))</f>
        <v/>
      </c>
      <c r="G77" s="100" t="str">
        <f>IF(B77="","",IFERROR(VLOOKUP(B77,'Matrice Parties-4'!B:K,6,FALSE),0))</f>
        <v/>
      </c>
      <c r="H77" s="101" t="str">
        <f>IF(B77="","",IFERROR(VLOOKUP(B77,'Matrice Parties'!B:K,7,FALSE),0))</f>
        <v/>
      </c>
      <c r="I77" s="1" t="str">
        <f>IF(B77="","",IFERROR(VLOOKUP(B77,'Matrice Parties-2'!B:K,8,FALSE),0))</f>
        <v/>
      </c>
      <c r="J77" s="1" t="str">
        <f>IF(B77="","",IFERROR(VLOOKUP(B77,'Matrice Parties-3'!B:K,9,FALSE),0))</f>
        <v/>
      </c>
      <c r="K77" s="1" t="str">
        <f>IF(B77="","",IFERROR(VLOOKUP(B77,'Matrice Parties-4'!B:K,10,FALSE),0))</f>
        <v/>
      </c>
      <c r="L77" s="1" t="str">
        <f t="shared" si="9"/>
        <v/>
      </c>
      <c r="M77" s="1" t="str">
        <f t="shared" si="10"/>
        <v/>
      </c>
      <c r="N77" s="1" t="str">
        <f t="shared" si="15"/>
        <v/>
      </c>
      <c r="O77" s="2" t="str">
        <f t="shared" si="11"/>
        <v/>
      </c>
      <c r="P77" s="4" t="str">
        <f t="shared" si="12"/>
        <v/>
      </c>
      <c r="Q77" s="82" t="str">
        <f t="shared" si="13"/>
        <v/>
      </c>
      <c r="R77" s="82" t="str">
        <f t="shared" si="14"/>
        <v/>
      </c>
    </row>
    <row r="78" spans="1:24" s="19" customFormat="1" ht="29.1" customHeight="1" x14ac:dyDescent="0.25">
      <c r="A78" s="32">
        <f t="shared" si="16"/>
        <v>75</v>
      </c>
      <c r="B78" s="87"/>
      <c r="C78" s="29"/>
      <c r="D78" s="1" t="str">
        <f>IF(B78="","",IFERROR(VLOOKUP(B78,'Matrice Parties'!B:K,3,FALSE),0))</f>
        <v/>
      </c>
      <c r="E78" s="1" t="str">
        <f>IF(B78="","",IFERROR(VLOOKUP(B78,'Matrice Parties-2'!B:K,4,FALSE),0))</f>
        <v/>
      </c>
      <c r="F78" s="1" t="str">
        <f>IF(B78="","",IFERROR(VLOOKUP(B78,'Matrice Parties-3'!B:K,5,FALSE),0))</f>
        <v/>
      </c>
      <c r="G78" s="100" t="str">
        <f>IF(B78="","",IFERROR(VLOOKUP(B78,'Matrice Parties-4'!B:K,6,FALSE),0))</f>
        <v/>
      </c>
      <c r="H78" s="101" t="str">
        <f>IF(B78="","",IFERROR(VLOOKUP(B78,'Matrice Parties'!B:K,7,FALSE),0))</f>
        <v/>
      </c>
      <c r="I78" s="1" t="str">
        <f>IF(B78="","",IFERROR(VLOOKUP(B78,'Matrice Parties-2'!B:K,8,FALSE),0))</f>
        <v/>
      </c>
      <c r="J78" s="1" t="str">
        <f>IF(B78="","",IFERROR(VLOOKUP(B78,'Matrice Parties-3'!B:K,9,FALSE),0))</f>
        <v/>
      </c>
      <c r="K78" s="1" t="str">
        <f>IF(B78="","",IFERROR(VLOOKUP(B78,'Matrice Parties-4'!B:K,10,FALSE),0))</f>
        <v/>
      </c>
      <c r="L78" s="1" t="str">
        <f t="shared" si="9"/>
        <v/>
      </c>
      <c r="M78" s="1" t="str">
        <f t="shared" si="10"/>
        <v/>
      </c>
      <c r="N78" s="1" t="str">
        <f t="shared" si="15"/>
        <v/>
      </c>
      <c r="O78" s="2" t="str">
        <f t="shared" si="11"/>
        <v/>
      </c>
      <c r="P78" s="4" t="str">
        <f t="shared" si="12"/>
        <v/>
      </c>
      <c r="Q78" s="82" t="str">
        <f t="shared" si="13"/>
        <v/>
      </c>
      <c r="R78" s="82" t="str">
        <f t="shared" si="14"/>
        <v/>
      </c>
      <c r="S78" s="15"/>
      <c r="T78" s="15"/>
      <c r="X78"/>
    </row>
    <row r="79" spans="1:24" s="18" customFormat="1" ht="29.1" customHeight="1" x14ac:dyDescent="0.25">
      <c r="A79" s="32">
        <f t="shared" si="16"/>
        <v>76</v>
      </c>
      <c r="B79" s="87"/>
      <c r="C79" s="27"/>
      <c r="D79" s="1" t="str">
        <f>IF(B79="","",IFERROR(VLOOKUP(B79,'Matrice Parties'!B:K,3,FALSE),0))</f>
        <v/>
      </c>
      <c r="E79" s="1" t="str">
        <f>IF(B79="","",IFERROR(VLOOKUP(B79,'Matrice Parties-2'!B:K,4,FALSE),0))</f>
        <v/>
      </c>
      <c r="F79" s="1" t="str">
        <f>IF(B79="","",IFERROR(VLOOKUP(B79,'Matrice Parties-3'!B:K,5,FALSE),0))</f>
        <v/>
      </c>
      <c r="G79" s="100" t="str">
        <f>IF(B79="","",IFERROR(VLOOKUP(B79,'Matrice Parties-4'!B:K,6,FALSE),0))</f>
        <v/>
      </c>
      <c r="H79" s="101" t="str">
        <f>IF(B79="","",IFERROR(VLOOKUP(B79,'Matrice Parties'!B:K,7,FALSE),0))</f>
        <v/>
      </c>
      <c r="I79" s="1" t="str">
        <f>IF(B79="","",IFERROR(VLOOKUP(B79,'Matrice Parties-2'!B:K,8,FALSE),0))</f>
        <v/>
      </c>
      <c r="J79" s="1" t="str">
        <f>IF(B79="","",IFERROR(VLOOKUP(B79,'Matrice Parties-3'!B:K,9,FALSE),0))</f>
        <v/>
      </c>
      <c r="K79" s="1" t="str">
        <f>IF(B79="","",IFERROR(VLOOKUP(B79,'Matrice Parties-4'!B:K,10,FALSE),0))</f>
        <v/>
      </c>
      <c r="L79" s="1" t="str">
        <f t="shared" si="9"/>
        <v/>
      </c>
      <c r="M79" s="1" t="str">
        <f t="shared" si="10"/>
        <v/>
      </c>
      <c r="N79" s="1" t="str">
        <f t="shared" si="15"/>
        <v/>
      </c>
      <c r="O79" s="2" t="str">
        <f t="shared" si="11"/>
        <v/>
      </c>
      <c r="P79" s="4" t="str">
        <f t="shared" si="12"/>
        <v/>
      </c>
      <c r="Q79" s="82" t="str">
        <f t="shared" si="13"/>
        <v/>
      </c>
      <c r="R79" s="82" t="str">
        <f t="shared" si="14"/>
        <v/>
      </c>
      <c r="S79" s="15"/>
      <c r="T79" s="15"/>
      <c r="X79"/>
    </row>
    <row r="80" spans="1:24" s="19" customFormat="1" ht="29.1" customHeight="1" x14ac:dyDescent="0.25">
      <c r="A80" s="32">
        <f t="shared" si="16"/>
        <v>77</v>
      </c>
      <c r="B80" s="87"/>
      <c r="C80" s="29"/>
      <c r="D80" s="1" t="str">
        <f>IF(B80="","",IFERROR(VLOOKUP(B80,'Matrice Parties'!B:K,3,FALSE),0))</f>
        <v/>
      </c>
      <c r="E80" s="1" t="str">
        <f>IF(B80="","",IFERROR(VLOOKUP(B80,'Matrice Parties-2'!B:K,4,FALSE),0))</f>
        <v/>
      </c>
      <c r="F80" s="1" t="str">
        <f>IF(B80="","",IFERROR(VLOOKUP(B80,'Matrice Parties-3'!B:K,5,FALSE),0))</f>
        <v/>
      </c>
      <c r="G80" s="100" t="str">
        <f>IF(B80="","",IFERROR(VLOOKUP(B80,'Matrice Parties-4'!B:K,6,FALSE),0))</f>
        <v/>
      </c>
      <c r="H80" s="101" t="str">
        <f>IF(B80="","",IFERROR(VLOOKUP(B80,'Matrice Parties'!B:K,7,FALSE),0))</f>
        <v/>
      </c>
      <c r="I80" s="1" t="str">
        <f>IF(B80="","",IFERROR(VLOOKUP(B80,'Matrice Parties-2'!B:K,8,FALSE),0))</f>
        <v/>
      </c>
      <c r="J80" s="1" t="str">
        <f>IF(B80="","",IFERROR(VLOOKUP(B80,'Matrice Parties-3'!B:K,9,FALSE),0))</f>
        <v/>
      </c>
      <c r="K80" s="1" t="str">
        <f>IF(B80="","",IFERROR(VLOOKUP(B80,'Matrice Parties-4'!B:K,10,FALSE),0))</f>
        <v/>
      </c>
      <c r="L80" s="1" t="str">
        <f t="shared" si="9"/>
        <v/>
      </c>
      <c r="M80" s="1" t="str">
        <f t="shared" si="10"/>
        <v/>
      </c>
      <c r="N80" s="1" t="str">
        <f t="shared" si="15"/>
        <v/>
      </c>
      <c r="O80" s="2" t="str">
        <f t="shared" si="11"/>
        <v/>
      </c>
      <c r="P80" s="4" t="str">
        <f t="shared" si="12"/>
        <v/>
      </c>
      <c r="Q80" s="82" t="str">
        <f t="shared" si="13"/>
        <v/>
      </c>
      <c r="R80" s="82" t="str">
        <f t="shared" si="14"/>
        <v/>
      </c>
      <c r="S80" s="15"/>
      <c r="T80" s="15"/>
      <c r="X80"/>
    </row>
    <row r="81" spans="1:24" s="19" customFormat="1" ht="29.1" customHeight="1" x14ac:dyDescent="0.25">
      <c r="A81" s="32">
        <f t="shared" si="16"/>
        <v>78</v>
      </c>
      <c r="B81" s="87"/>
      <c r="C81" s="27"/>
      <c r="D81" s="1" t="str">
        <f>IF(B81="","",IFERROR(VLOOKUP(B81,'Matrice Parties'!B:K,3,FALSE),0))</f>
        <v/>
      </c>
      <c r="E81" s="1" t="str">
        <f>IF(B81="","",IFERROR(VLOOKUP(B81,'Matrice Parties-2'!B:K,4,FALSE),0))</f>
        <v/>
      </c>
      <c r="F81" s="1" t="str">
        <f>IF(B81="","",IFERROR(VLOOKUP(B81,'Matrice Parties-3'!B:K,5,FALSE),0))</f>
        <v/>
      </c>
      <c r="G81" s="100" t="str">
        <f>IF(B81="","",IFERROR(VLOOKUP(B81,'Matrice Parties-4'!B:K,6,FALSE),0))</f>
        <v/>
      </c>
      <c r="H81" s="101" t="str">
        <f>IF(B81="","",IFERROR(VLOOKUP(B81,'Matrice Parties'!B:K,7,FALSE),0))</f>
        <v/>
      </c>
      <c r="I81" s="1" t="str">
        <f>IF(B81="","",IFERROR(VLOOKUP(B81,'Matrice Parties-2'!B:K,8,FALSE),0))</f>
        <v/>
      </c>
      <c r="J81" s="1" t="str">
        <f>IF(B81="","",IFERROR(VLOOKUP(B81,'Matrice Parties-3'!B:K,9,FALSE),0))</f>
        <v/>
      </c>
      <c r="K81" s="1" t="str">
        <f>IF(B81="","",IFERROR(VLOOKUP(B81,'Matrice Parties-4'!B:K,10,FALSE),0))</f>
        <v/>
      </c>
      <c r="L81" s="1" t="str">
        <f t="shared" si="9"/>
        <v/>
      </c>
      <c r="M81" s="1" t="str">
        <f t="shared" si="10"/>
        <v/>
      </c>
      <c r="N81" s="1" t="str">
        <f t="shared" si="15"/>
        <v/>
      </c>
      <c r="O81" s="2" t="str">
        <f t="shared" si="11"/>
        <v/>
      </c>
      <c r="P81" s="4" t="str">
        <f t="shared" si="12"/>
        <v/>
      </c>
      <c r="Q81" s="82" t="str">
        <f t="shared" si="13"/>
        <v/>
      </c>
      <c r="R81" s="82" t="str">
        <f t="shared" si="14"/>
        <v/>
      </c>
      <c r="S81" s="15"/>
      <c r="T81" s="15"/>
      <c r="X81"/>
    </row>
    <row r="82" spans="1:24" s="18" customFormat="1" ht="29.1" customHeight="1" x14ac:dyDescent="0.25">
      <c r="A82" s="32">
        <f t="shared" si="16"/>
        <v>79</v>
      </c>
      <c r="B82" s="87"/>
      <c r="C82" s="27"/>
      <c r="D82" s="1" t="str">
        <f>IF(B82="","",IFERROR(VLOOKUP(B82,'Matrice Parties'!B:K,3,FALSE),0))</f>
        <v/>
      </c>
      <c r="E82" s="1" t="str">
        <f>IF(B82="","",IFERROR(VLOOKUP(B82,'Matrice Parties-2'!B:K,4,FALSE),0))</f>
        <v/>
      </c>
      <c r="F82" s="1" t="str">
        <f>IF(B82="","",IFERROR(VLOOKUP(B82,'Matrice Parties-3'!B:K,5,FALSE),0))</f>
        <v/>
      </c>
      <c r="G82" s="100" t="str">
        <f>IF(B82="","",IFERROR(VLOOKUP(B82,'Matrice Parties-4'!B:K,6,FALSE),0))</f>
        <v/>
      </c>
      <c r="H82" s="101" t="str">
        <f>IF(B82="","",IFERROR(VLOOKUP(B82,'Matrice Parties'!B:K,7,FALSE),0))</f>
        <v/>
      </c>
      <c r="I82" s="1" t="str">
        <f>IF(B82="","",IFERROR(VLOOKUP(B82,'Matrice Parties-2'!B:K,8,FALSE),0))</f>
        <v/>
      </c>
      <c r="J82" s="1" t="str">
        <f>IF(B82="","",IFERROR(VLOOKUP(B82,'Matrice Parties-3'!B:K,9,FALSE),0))</f>
        <v/>
      </c>
      <c r="K82" s="1" t="str">
        <f>IF(B82="","",IFERROR(VLOOKUP(B82,'Matrice Parties-4'!B:K,10,FALSE),0))</f>
        <v/>
      </c>
      <c r="L82" s="1" t="str">
        <f t="shared" si="9"/>
        <v/>
      </c>
      <c r="M82" s="1" t="str">
        <f t="shared" si="10"/>
        <v/>
      </c>
      <c r="N82" s="1" t="str">
        <f t="shared" si="15"/>
        <v/>
      </c>
      <c r="O82" s="2" t="str">
        <f t="shared" si="11"/>
        <v/>
      </c>
      <c r="P82" s="4" t="str">
        <f t="shared" si="12"/>
        <v/>
      </c>
      <c r="Q82" s="82" t="str">
        <f t="shared" si="13"/>
        <v/>
      </c>
      <c r="R82" s="82" t="str">
        <f t="shared" si="14"/>
        <v/>
      </c>
      <c r="S82" s="15"/>
      <c r="T82" s="15"/>
      <c r="X82"/>
    </row>
    <row r="83" spans="1:24" s="18" customFormat="1" ht="29.1" customHeight="1" x14ac:dyDescent="0.25">
      <c r="A83" s="32">
        <f t="shared" si="16"/>
        <v>80</v>
      </c>
      <c r="B83" s="87"/>
      <c r="C83" s="27"/>
      <c r="D83" s="1" t="str">
        <f>IF(B83="","",IFERROR(VLOOKUP(B83,'Matrice Parties'!B:K,3,FALSE),0))</f>
        <v/>
      </c>
      <c r="E83" s="1" t="str">
        <f>IF(B83="","",IFERROR(VLOOKUP(B83,'Matrice Parties-2'!B:K,4,FALSE),0))</f>
        <v/>
      </c>
      <c r="F83" s="1" t="str">
        <f>IF(B83="","",IFERROR(VLOOKUP(B83,'Matrice Parties-3'!B:K,5,FALSE),0))</f>
        <v/>
      </c>
      <c r="G83" s="100" t="str">
        <f>IF(B83="","",IFERROR(VLOOKUP(B83,'Matrice Parties-4'!B:K,6,FALSE),0))</f>
        <v/>
      </c>
      <c r="H83" s="101" t="str">
        <f>IF(B83="","",IFERROR(VLOOKUP(B83,'Matrice Parties'!B:K,7,FALSE),0))</f>
        <v/>
      </c>
      <c r="I83" s="1" t="str">
        <f>IF(B83="","",IFERROR(VLOOKUP(B83,'Matrice Parties-2'!B:K,8,FALSE),0))</f>
        <v/>
      </c>
      <c r="J83" s="1" t="str">
        <f>IF(B83="","",IFERROR(VLOOKUP(B83,'Matrice Parties-3'!B:K,9,FALSE),0))</f>
        <v/>
      </c>
      <c r="K83" s="1" t="str">
        <f>IF(B83="","",IFERROR(VLOOKUP(B83,'Matrice Parties-4'!B:K,10,FALSE),0))</f>
        <v/>
      </c>
      <c r="L83" s="1" t="str">
        <f t="shared" si="9"/>
        <v/>
      </c>
      <c r="M83" s="1" t="str">
        <f t="shared" si="10"/>
        <v/>
      </c>
      <c r="N83" s="1" t="str">
        <f t="shared" si="15"/>
        <v/>
      </c>
      <c r="O83" s="2" t="str">
        <f t="shared" si="11"/>
        <v/>
      </c>
      <c r="P83" s="4" t="str">
        <f t="shared" si="12"/>
        <v/>
      </c>
      <c r="Q83" s="82" t="str">
        <f t="shared" si="13"/>
        <v/>
      </c>
      <c r="R83" s="82" t="str">
        <f t="shared" si="14"/>
        <v/>
      </c>
      <c r="S83" s="15"/>
      <c r="T83" s="15"/>
      <c r="X83"/>
    </row>
    <row r="84" spans="1:24" s="18" customFormat="1" ht="29.1" customHeight="1" x14ac:dyDescent="0.25">
      <c r="A84" s="32">
        <f t="shared" si="16"/>
        <v>81</v>
      </c>
      <c r="B84" s="87"/>
      <c r="C84" s="27"/>
      <c r="D84" s="1" t="str">
        <f>IF(B84="","",IFERROR(VLOOKUP(B84,'Matrice Parties'!B:K,3,FALSE),0))</f>
        <v/>
      </c>
      <c r="E84" s="1" t="str">
        <f>IF(B84="","",IFERROR(VLOOKUP(B84,'Matrice Parties-2'!B:K,4,FALSE),0))</f>
        <v/>
      </c>
      <c r="F84" s="1" t="str">
        <f>IF(B84="","",IFERROR(VLOOKUP(B84,'Matrice Parties-3'!B:K,5,FALSE),0))</f>
        <v/>
      </c>
      <c r="G84" s="100" t="str">
        <f>IF(B84="","",IFERROR(VLOOKUP(B84,'Matrice Parties-4'!B:K,6,FALSE),0))</f>
        <v/>
      </c>
      <c r="H84" s="101" t="str">
        <f>IF(B84="","",IFERROR(VLOOKUP(B84,'Matrice Parties'!B:K,7,FALSE),0))</f>
        <v/>
      </c>
      <c r="I84" s="1" t="str">
        <f>IF(B84="","",IFERROR(VLOOKUP(B84,'Matrice Parties-2'!B:K,8,FALSE),0))</f>
        <v/>
      </c>
      <c r="J84" s="1" t="str">
        <f>IF(B84="","",IFERROR(VLOOKUP(B84,'Matrice Parties-3'!B:K,9,FALSE),0))</f>
        <v/>
      </c>
      <c r="K84" s="1" t="str">
        <f>IF(B84="","",IFERROR(VLOOKUP(B84,'Matrice Parties-4'!B:K,10,FALSE),0))</f>
        <v/>
      </c>
      <c r="L84" s="1" t="str">
        <f t="shared" si="9"/>
        <v/>
      </c>
      <c r="M84" s="1" t="str">
        <f t="shared" si="10"/>
        <v/>
      </c>
      <c r="N84" s="1" t="str">
        <f t="shared" si="15"/>
        <v/>
      </c>
      <c r="O84" s="2" t="str">
        <f t="shared" si="11"/>
        <v/>
      </c>
      <c r="P84" s="4" t="str">
        <f t="shared" si="12"/>
        <v/>
      </c>
      <c r="Q84" s="82" t="str">
        <f t="shared" si="13"/>
        <v/>
      </c>
      <c r="R84" s="82" t="str">
        <f t="shared" si="14"/>
        <v/>
      </c>
      <c r="S84" s="15"/>
      <c r="T84" s="15"/>
      <c r="X84"/>
    </row>
    <row r="85" spans="1:24" s="18" customFormat="1" ht="29.1" customHeight="1" x14ac:dyDescent="0.25">
      <c r="A85" s="32">
        <f t="shared" si="16"/>
        <v>82</v>
      </c>
      <c r="B85" s="87"/>
      <c r="C85" s="27"/>
      <c r="D85" s="1" t="str">
        <f>IF(B85="","",IFERROR(VLOOKUP(B85,'Matrice Parties'!B:K,3,FALSE),0))</f>
        <v/>
      </c>
      <c r="E85" s="1" t="str">
        <f>IF(B85="","",IFERROR(VLOOKUP(B85,'Matrice Parties-2'!B:K,4,FALSE),0))</f>
        <v/>
      </c>
      <c r="F85" s="1" t="str">
        <f>IF(B85="","",IFERROR(VLOOKUP(B85,'Matrice Parties-3'!B:K,5,FALSE),0))</f>
        <v/>
      </c>
      <c r="G85" s="100" t="str">
        <f>IF(B85="","",IFERROR(VLOOKUP(B85,'Matrice Parties-4'!B:K,6,FALSE),0))</f>
        <v/>
      </c>
      <c r="H85" s="101" t="str">
        <f>IF(B85="","",IFERROR(VLOOKUP(B85,'Matrice Parties'!B:K,7,FALSE),0))</f>
        <v/>
      </c>
      <c r="I85" s="1" t="str">
        <f>IF(B85="","",IFERROR(VLOOKUP(B85,'Matrice Parties-2'!B:K,8,FALSE),0))</f>
        <v/>
      </c>
      <c r="J85" s="1" t="str">
        <f>IF(B85="","",IFERROR(VLOOKUP(B85,'Matrice Parties-3'!B:K,9,FALSE),0))</f>
        <v/>
      </c>
      <c r="K85" s="1" t="str">
        <f>IF(B85="","",IFERROR(VLOOKUP(B85,'Matrice Parties-4'!B:K,10,FALSE),0))</f>
        <v/>
      </c>
      <c r="L85" s="1" t="str">
        <f t="shared" si="9"/>
        <v/>
      </c>
      <c r="M85" s="1" t="str">
        <f t="shared" si="10"/>
        <v/>
      </c>
      <c r="N85" s="1" t="str">
        <f t="shared" si="15"/>
        <v/>
      </c>
      <c r="O85" s="2" t="str">
        <f t="shared" si="11"/>
        <v/>
      </c>
      <c r="P85" s="4" t="str">
        <f t="shared" si="12"/>
        <v/>
      </c>
      <c r="Q85" s="82" t="str">
        <f t="shared" si="13"/>
        <v/>
      </c>
      <c r="R85" s="82" t="str">
        <f t="shared" si="14"/>
        <v/>
      </c>
      <c r="S85" s="15"/>
      <c r="T85" s="15"/>
      <c r="X85"/>
    </row>
    <row r="86" spans="1:24" ht="29.1" customHeight="1" x14ac:dyDescent="0.25">
      <c r="A86" s="32">
        <f t="shared" si="16"/>
        <v>83</v>
      </c>
      <c r="B86" s="87"/>
      <c r="C86" s="27"/>
      <c r="D86" s="1" t="str">
        <f>IF(B86="","",IFERROR(VLOOKUP(B86,'Matrice Parties'!B:K,3,FALSE),0))</f>
        <v/>
      </c>
      <c r="E86" s="1" t="str">
        <f>IF(B86="","",IFERROR(VLOOKUP(B86,'Matrice Parties-2'!B:K,4,FALSE),0))</f>
        <v/>
      </c>
      <c r="F86" s="1" t="str">
        <f>IF(B86="","",IFERROR(VLOOKUP(B86,'Matrice Parties-3'!B:K,5,FALSE),0))</f>
        <v/>
      </c>
      <c r="G86" s="100" t="str">
        <f>IF(B86="","",IFERROR(VLOOKUP(B86,'Matrice Parties-4'!B:K,6,FALSE),0))</f>
        <v/>
      </c>
      <c r="H86" s="101" t="str">
        <f>IF(B86="","",IFERROR(VLOOKUP(B86,'Matrice Parties'!B:K,7,FALSE),0))</f>
        <v/>
      </c>
      <c r="I86" s="1" t="str">
        <f>IF(B86="","",IFERROR(VLOOKUP(B86,'Matrice Parties-2'!B:K,8,FALSE),0))</f>
        <v/>
      </c>
      <c r="J86" s="1" t="str">
        <f>IF(B86="","",IFERROR(VLOOKUP(B86,'Matrice Parties-3'!B:K,9,FALSE),0))</f>
        <v/>
      </c>
      <c r="K86" s="1" t="str">
        <f>IF(B86="","",IFERROR(VLOOKUP(B86,'Matrice Parties-4'!B:K,10,FALSE),0))</f>
        <v/>
      </c>
      <c r="L86" s="1" t="str">
        <f t="shared" si="9"/>
        <v/>
      </c>
      <c r="M86" s="1" t="str">
        <f t="shared" si="10"/>
        <v/>
      </c>
      <c r="N86" s="1" t="str">
        <f t="shared" si="15"/>
        <v/>
      </c>
      <c r="O86" s="2" t="str">
        <f t="shared" si="11"/>
        <v/>
      </c>
      <c r="P86" s="4" t="str">
        <f t="shared" si="12"/>
        <v/>
      </c>
      <c r="Q86" s="82" t="str">
        <f t="shared" si="13"/>
        <v/>
      </c>
      <c r="R86" s="82" t="str">
        <f t="shared" si="14"/>
        <v/>
      </c>
    </row>
    <row r="87" spans="1:24" ht="29.1" customHeight="1" x14ac:dyDescent="0.25">
      <c r="A87" s="32">
        <f t="shared" si="16"/>
        <v>84</v>
      </c>
      <c r="B87" s="87"/>
      <c r="C87" s="29"/>
      <c r="D87" s="1" t="str">
        <f>IF(B87="","",IFERROR(VLOOKUP(B87,'Matrice Parties'!B:K,3,FALSE),0))</f>
        <v/>
      </c>
      <c r="E87" s="1" t="str">
        <f>IF(B87="","",IFERROR(VLOOKUP(B87,'Matrice Parties-2'!B:K,4,FALSE),0))</f>
        <v/>
      </c>
      <c r="F87" s="1" t="str">
        <f>IF(B87="","",IFERROR(VLOOKUP(B87,'Matrice Parties-3'!B:K,5,FALSE),0))</f>
        <v/>
      </c>
      <c r="G87" s="100" t="str">
        <f>IF(B87="","",IFERROR(VLOOKUP(B87,'Matrice Parties-4'!B:K,6,FALSE),0))</f>
        <v/>
      </c>
      <c r="H87" s="101" t="str">
        <f>IF(B87="","",IFERROR(VLOOKUP(B87,'Matrice Parties'!B:K,7,FALSE),0))</f>
        <v/>
      </c>
      <c r="I87" s="1" t="str">
        <f>IF(B87="","",IFERROR(VLOOKUP(B87,'Matrice Parties-2'!B:K,8,FALSE),0))</f>
        <v/>
      </c>
      <c r="J87" s="1" t="str">
        <f>IF(B87="","",IFERROR(VLOOKUP(B87,'Matrice Parties-3'!B:K,9,FALSE),0))</f>
        <v/>
      </c>
      <c r="K87" s="1" t="str">
        <f>IF(B87="","",IFERROR(VLOOKUP(B87,'Matrice Parties-4'!B:K,10,FALSE),0))</f>
        <v/>
      </c>
      <c r="L87" s="1" t="str">
        <f t="shared" si="9"/>
        <v/>
      </c>
      <c r="M87" s="1" t="str">
        <f t="shared" si="10"/>
        <v/>
      </c>
      <c r="N87" s="1" t="str">
        <f t="shared" si="15"/>
        <v/>
      </c>
      <c r="O87" s="2" t="str">
        <f t="shared" si="11"/>
        <v/>
      </c>
      <c r="P87" s="4" t="str">
        <f t="shared" si="12"/>
        <v/>
      </c>
      <c r="Q87" s="82" t="str">
        <f t="shared" si="13"/>
        <v/>
      </c>
      <c r="R87" s="82" t="str">
        <f t="shared" si="14"/>
        <v/>
      </c>
    </row>
    <row r="88" spans="1:24" ht="29.1" customHeight="1" x14ac:dyDescent="0.25">
      <c r="A88" s="32">
        <f t="shared" si="16"/>
        <v>85</v>
      </c>
      <c r="B88" s="87"/>
      <c r="C88" s="29"/>
      <c r="D88" s="1" t="str">
        <f>IF(B88="","",IFERROR(VLOOKUP(B88,'Matrice Parties'!B:K,3,FALSE),0))</f>
        <v/>
      </c>
      <c r="E88" s="1" t="str">
        <f>IF(B88="","",IFERROR(VLOOKUP(B88,'Matrice Parties-2'!B:K,4,FALSE),0))</f>
        <v/>
      </c>
      <c r="F88" s="1" t="str">
        <f>IF(B88="","",IFERROR(VLOOKUP(B88,'Matrice Parties-3'!B:K,5,FALSE),0))</f>
        <v/>
      </c>
      <c r="G88" s="100" t="str">
        <f>IF(B88="","",IFERROR(VLOOKUP(B88,'Matrice Parties-4'!B:K,6,FALSE),0))</f>
        <v/>
      </c>
      <c r="H88" s="101" t="str">
        <f>IF(B88="","",IFERROR(VLOOKUP(B88,'Matrice Parties'!B:K,7,FALSE),0))</f>
        <v/>
      </c>
      <c r="I88" s="1" t="str">
        <f>IF(B88="","",IFERROR(VLOOKUP(B88,'Matrice Parties-2'!B:K,8,FALSE),0))</f>
        <v/>
      </c>
      <c r="J88" s="1" t="str">
        <f>IF(B88="","",IFERROR(VLOOKUP(B88,'Matrice Parties-3'!B:K,9,FALSE),0))</f>
        <v/>
      </c>
      <c r="K88" s="1" t="str">
        <f>IF(B88="","",IFERROR(VLOOKUP(B88,'Matrice Parties-4'!B:K,10,FALSE),0))</f>
        <v/>
      </c>
      <c r="L88" s="1" t="str">
        <f t="shared" si="9"/>
        <v/>
      </c>
      <c r="M88" s="1" t="str">
        <f t="shared" si="10"/>
        <v/>
      </c>
      <c r="N88" s="1" t="str">
        <f t="shared" si="15"/>
        <v/>
      </c>
      <c r="O88" s="2" t="str">
        <f t="shared" si="11"/>
        <v/>
      </c>
      <c r="P88" s="4" t="str">
        <f t="shared" si="12"/>
        <v/>
      </c>
      <c r="Q88" s="82" t="str">
        <f t="shared" si="13"/>
        <v/>
      </c>
      <c r="R88" s="82" t="str">
        <f t="shared" si="14"/>
        <v/>
      </c>
    </row>
    <row r="89" spans="1:24" ht="29.1" customHeight="1" x14ac:dyDescent="0.25">
      <c r="A89" s="32">
        <f t="shared" si="16"/>
        <v>86</v>
      </c>
      <c r="B89" s="87"/>
      <c r="C89" s="27"/>
      <c r="D89" s="1" t="str">
        <f>IF(B89="","",IFERROR(VLOOKUP(B89,'Matrice Parties'!B:K,3,FALSE),0))</f>
        <v/>
      </c>
      <c r="E89" s="1" t="str">
        <f>IF(B89="","",IFERROR(VLOOKUP(B89,'Matrice Parties-2'!B:K,4,FALSE),0))</f>
        <v/>
      </c>
      <c r="F89" s="1" t="str">
        <f>IF(B89="","",IFERROR(VLOOKUP(B89,'Matrice Parties-3'!B:K,5,FALSE),0))</f>
        <v/>
      </c>
      <c r="G89" s="100" t="str">
        <f>IF(B89="","",IFERROR(VLOOKUP(B89,'Matrice Parties-4'!B:K,6,FALSE),0))</f>
        <v/>
      </c>
      <c r="H89" s="101" t="str">
        <f>IF(B89="","",IFERROR(VLOOKUP(B89,'Matrice Parties'!B:K,7,FALSE),0))</f>
        <v/>
      </c>
      <c r="I89" s="1" t="str">
        <f>IF(B89="","",IFERROR(VLOOKUP(B89,'Matrice Parties-2'!B:K,8,FALSE),0))</f>
        <v/>
      </c>
      <c r="J89" s="1" t="str">
        <f>IF(B89="","",IFERROR(VLOOKUP(B89,'Matrice Parties-3'!B:K,9,FALSE),0))</f>
        <v/>
      </c>
      <c r="K89" s="1" t="str">
        <f>IF(B89="","",IFERROR(VLOOKUP(B89,'Matrice Parties-4'!B:K,10,FALSE),0))</f>
        <v/>
      </c>
      <c r="L89" s="1" t="str">
        <f t="shared" si="9"/>
        <v/>
      </c>
      <c r="M89" s="1" t="str">
        <f t="shared" si="10"/>
        <v/>
      </c>
      <c r="N89" s="1" t="str">
        <f t="shared" si="15"/>
        <v/>
      </c>
      <c r="O89" s="2" t="str">
        <f t="shared" si="11"/>
        <v/>
      </c>
      <c r="P89" s="4" t="str">
        <f t="shared" si="12"/>
        <v/>
      </c>
      <c r="Q89" s="82" t="str">
        <f t="shared" si="13"/>
        <v/>
      </c>
      <c r="R89" s="82" t="str">
        <f t="shared" si="14"/>
        <v/>
      </c>
    </row>
    <row r="90" spans="1:24" ht="29.1" customHeight="1" x14ac:dyDescent="0.25">
      <c r="A90" s="32">
        <f t="shared" si="16"/>
        <v>87</v>
      </c>
      <c r="B90" s="87"/>
      <c r="C90" s="27"/>
      <c r="D90" s="1" t="str">
        <f>IF(B90="","",IFERROR(VLOOKUP(B90,'Matrice Parties'!B:K,3,FALSE),0))</f>
        <v/>
      </c>
      <c r="E90" s="1" t="str">
        <f>IF(B90="","",IFERROR(VLOOKUP(B90,'Matrice Parties-2'!B:K,4,FALSE),0))</f>
        <v/>
      </c>
      <c r="F90" s="1" t="str">
        <f>IF(B90="","",IFERROR(VLOOKUP(B90,'Matrice Parties-3'!B:K,5,FALSE),0))</f>
        <v/>
      </c>
      <c r="G90" s="100" t="str">
        <f>IF(B90="","",IFERROR(VLOOKUP(B90,'Matrice Parties-4'!B:K,6,FALSE),0))</f>
        <v/>
      </c>
      <c r="H90" s="101" t="str">
        <f>IF(B90="","",IFERROR(VLOOKUP(B90,'Matrice Parties'!B:K,7,FALSE),0))</f>
        <v/>
      </c>
      <c r="I90" s="1" t="str">
        <f>IF(B90="","",IFERROR(VLOOKUP(B90,'Matrice Parties-2'!B:K,8,FALSE),0))</f>
        <v/>
      </c>
      <c r="J90" s="1" t="str">
        <f>IF(B90="","",IFERROR(VLOOKUP(B90,'Matrice Parties-3'!B:K,9,FALSE),0))</f>
        <v/>
      </c>
      <c r="K90" s="1" t="str">
        <f>IF(B90="","",IFERROR(VLOOKUP(B90,'Matrice Parties-4'!B:K,10,FALSE),0))</f>
        <v/>
      </c>
      <c r="L90" s="1" t="str">
        <f t="shared" si="9"/>
        <v/>
      </c>
      <c r="M90" s="1" t="str">
        <f t="shared" si="10"/>
        <v/>
      </c>
      <c r="N90" s="1" t="str">
        <f t="shared" si="15"/>
        <v/>
      </c>
      <c r="O90" s="2" t="str">
        <f t="shared" si="11"/>
        <v/>
      </c>
      <c r="P90" s="4" t="str">
        <f t="shared" si="12"/>
        <v/>
      </c>
      <c r="Q90" s="82" t="str">
        <f t="shared" si="13"/>
        <v/>
      </c>
      <c r="R90" s="82" t="str">
        <f t="shared" si="14"/>
        <v/>
      </c>
    </row>
    <row r="91" spans="1:24" ht="29.1" customHeight="1" x14ac:dyDescent="0.25">
      <c r="A91" s="32">
        <f t="shared" si="16"/>
        <v>88</v>
      </c>
      <c r="B91" s="87"/>
      <c r="C91" s="29"/>
      <c r="D91" s="1" t="str">
        <f>IF(B91="","",IFERROR(VLOOKUP(B91,'Matrice Parties'!B:K,3,FALSE),0))</f>
        <v/>
      </c>
      <c r="E91" s="1" t="str">
        <f>IF(B91="","",IFERROR(VLOOKUP(B91,'Matrice Parties-2'!B:K,4,FALSE),0))</f>
        <v/>
      </c>
      <c r="F91" s="1" t="str">
        <f>IF(B91="","",IFERROR(VLOOKUP(B91,'Matrice Parties-3'!B:K,5,FALSE),0))</f>
        <v/>
      </c>
      <c r="G91" s="100" t="str">
        <f>IF(B91="","",IFERROR(VLOOKUP(B91,'Matrice Parties-4'!B:K,6,FALSE),0))</f>
        <v/>
      </c>
      <c r="H91" s="101" t="str">
        <f>IF(B91="","",IFERROR(VLOOKUP(B91,'Matrice Parties'!B:K,7,FALSE),0))</f>
        <v/>
      </c>
      <c r="I91" s="1" t="str">
        <f>IF(B91="","",IFERROR(VLOOKUP(B91,'Matrice Parties-2'!B:K,8,FALSE),0))</f>
        <v/>
      </c>
      <c r="J91" s="1" t="str">
        <f>IF(B91="","",IFERROR(VLOOKUP(B91,'Matrice Parties-3'!B:K,9,FALSE),0))</f>
        <v/>
      </c>
      <c r="K91" s="1" t="str">
        <f>IF(B91="","",IFERROR(VLOOKUP(B91,'Matrice Parties-4'!B:K,10,FALSE),0))</f>
        <v/>
      </c>
      <c r="L91" s="1" t="str">
        <f t="shared" si="9"/>
        <v/>
      </c>
      <c r="M91" s="1" t="str">
        <f t="shared" si="10"/>
        <v/>
      </c>
      <c r="N91" s="1" t="str">
        <f t="shared" si="15"/>
        <v/>
      </c>
      <c r="O91" s="2" t="str">
        <f t="shared" si="11"/>
        <v/>
      </c>
      <c r="P91" s="4" t="str">
        <f t="shared" si="12"/>
        <v/>
      </c>
      <c r="Q91" s="82" t="str">
        <f t="shared" si="13"/>
        <v/>
      </c>
      <c r="R91" s="82" t="str">
        <f t="shared" si="14"/>
        <v/>
      </c>
    </row>
    <row r="92" spans="1:24" ht="29.1" customHeight="1" x14ac:dyDescent="0.25">
      <c r="A92" s="32">
        <f t="shared" si="16"/>
        <v>89</v>
      </c>
      <c r="B92" s="87"/>
      <c r="C92" s="29"/>
      <c r="D92" s="1" t="str">
        <f>IF(B92="","",IFERROR(VLOOKUP(B92,'Matrice Parties'!B:K,3,FALSE),0))</f>
        <v/>
      </c>
      <c r="E92" s="1" t="str">
        <f>IF(B92="","",IFERROR(VLOOKUP(B92,'Matrice Parties-2'!B:K,4,FALSE),0))</f>
        <v/>
      </c>
      <c r="F92" s="1" t="str">
        <f>IF(B92="","",IFERROR(VLOOKUP(B92,'Matrice Parties-3'!B:K,5,FALSE),0))</f>
        <v/>
      </c>
      <c r="G92" s="100" t="str">
        <f>IF(B92="","",IFERROR(VLOOKUP(B92,'Matrice Parties-4'!B:K,6,FALSE),0))</f>
        <v/>
      </c>
      <c r="H92" s="101" t="str">
        <f>IF(B92="","",IFERROR(VLOOKUP(B92,'Matrice Parties'!B:K,7,FALSE),0))</f>
        <v/>
      </c>
      <c r="I92" s="1" t="str">
        <f>IF(B92="","",IFERROR(VLOOKUP(B92,'Matrice Parties-2'!B:K,8,FALSE),0))</f>
        <v/>
      </c>
      <c r="J92" s="1" t="str">
        <f>IF(B92="","",IFERROR(VLOOKUP(B92,'Matrice Parties-3'!B:K,9,FALSE),0))</f>
        <v/>
      </c>
      <c r="K92" s="1" t="str">
        <f>IF(B92="","",IFERROR(VLOOKUP(B92,'Matrice Parties-4'!B:K,10,FALSE),0))</f>
        <v/>
      </c>
      <c r="L92" s="1" t="str">
        <f t="shared" si="9"/>
        <v/>
      </c>
      <c r="M92" s="1" t="str">
        <f t="shared" si="10"/>
        <v/>
      </c>
      <c r="N92" s="1" t="str">
        <f t="shared" si="15"/>
        <v/>
      </c>
      <c r="O92" s="2" t="str">
        <f t="shared" si="11"/>
        <v/>
      </c>
      <c r="P92" s="4" t="str">
        <f t="shared" si="12"/>
        <v/>
      </c>
      <c r="Q92" s="82" t="str">
        <f t="shared" si="13"/>
        <v/>
      </c>
      <c r="R92" s="82" t="str">
        <f t="shared" si="14"/>
        <v/>
      </c>
    </row>
    <row r="93" spans="1:24" ht="35.25" x14ac:dyDescent="0.25">
      <c r="A93" s="32">
        <f t="shared" si="16"/>
        <v>90</v>
      </c>
      <c r="B93" s="87"/>
      <c r="C93" s="27"/>
      <c r="D93" s="1" t="str">
        <f>IF(B93="","",IFERROR(VLOOKUP(B93,'Matrice Parties'!B:K,3,FALSE),0))</f>
        <v/>
      </c>
      <c r="E93" s="1" t="str">
        <f>IF(B93="","",IFERROR(VLOOKUP(B93,'Matrice Parties-2'!B:K,4,FALSE),0))</f>
        <v/>
      </c>
      <c r="F93" s="1" t="str">
        <f>IF(B93="","",IFERROR(VLOOKUP(B93,'Matrice Parties-3'!B:K,5,FALSE),0))</f>
        <v/>
      </c>
      <c r="G93" s="100" t="str">
        <f>IF(B93="","",IFERROR(VLOOKUP(B93,'Matrice Parties-4'!B:K,6,FALSE),0))</f>
        <v/>
      </c>
      <c r="H93" s="101" t="str">
        <f>IF(B93="","",IFERROR(VLOOKUP(B93,'Matrice Parties'!B:K,7,FALSE),0))</f>
        <v/>
      </c>
      <c r="I93" s="1" t="str">
        <f>IF(B93="","",IFERROR(VLOOKUP(B93,'Matrice Parties-2'!B:K,8,FALSE),0))</f>
        <v/>
      </c>
      <c r="J93" s="1" t="str">
        <f>IF(B93="","",IFERROR(VLOOKUP(B93,'Matrice Parties-3'!B:K,9,FALSE),0))</f>
        <v/>
      </c>
      <c r="K93" s="1" t="str">
        <f>IF(B93="","",IFERROR(VLOOKUP(B93,'Matrice Parties-4'!B:K,10,FALSE),0))</f>
        <v/>
      </c>
      <c r="L93" s="1" t="str">
        <f t="shared" si="9"/>
        <v/>
      </c>
      <c r="M93" s="1" t="str">
        <f t="shared" si="10"/>
        <v/>
      </c>
      <c r="N93" s="1" t="str">
        <f t="shared" si="15"/>
        <v/>
      </c>
      <c r="O93" s="2" t="str">
        <f t="shared" si="11"/>
        <v/>
      </c>
      <c r="P93" s="4" t="str">
        <f t="shared" si="12"/>
        <v/>
      </c>
      <c r="Q93" s="82" t="str">
        <f t="shared" si="13"/>
        <v/>
      </c>
      <c r="R93" s="82" t="str">
        <f t="shared" si="14"/>
        <v/>
      </c>
    </row>
    <row r="94" spans="1:24" s="65" customFormat="1" ht="34.5" hidden="1" x14ac:dyDescent="0.45">
      <c r="A94" s="119"/>
      <c r="B94" s="21"/>
      <c r="C94" s="22"/>
      <c r="D94" s="3"/>
      <c r="E94" s="3"/>
      <c r="F94" s="3"/>
      <c r="G94" s="3"/>
      <c r="H94" s="3">
        <f t="shared" ref="H94:K94" si="17">SUM(H4:H93)</f>
        <v>23</v>
      </c>
      <c r="I94" s="3">
        <f t="shared" si="17"/>
        <v>27</v>
      </c>
      <c r="J94" s="3">
        <f t="shared" si="17"/>
        <v>3</v>
      </c>
      <c r="K94" s="3">
        <f t="shared" si="17"/>
        <v>3</v>
      </c>
      <c r="L94" s="23"/>
      <c r="M94" s="23"/>
      <c r="N94" s="23"/>
      <c r="O94" s="22"/>
      <c r="P94" s="156"/>
      <c r="Q94" s="157"/>
      <c r="R94" s="157"/>
      <c r="S94" s="37"/>
      <c r="T94" s="37"/>
      <c r="X94"/>
    </row>
    <row r="95" spans="1:24" ht="34.5" x14ac:dyDescent="0.45"/>
  </sheetData>
  <sheetProtection selectLockedCells="1"/>
  <autoFilter ref="A3:R93" xr:uid="{BDA45685-0BD5-41E6-8752-B41566E3FD46}"/>
  <mergeCells count="9">
    <mergeCell ref="O1:O2"/>
    <mergeCell ref="P1:P2"/>
    <mergeCell ref="V1:W1"/>
    <mergeCell ref="A1:A2"/>
    <mergeCell ref="B1:C2"/>
    <mergeCell ref="D1:G1"/>
    <mergeCell ref="H1:K1"/>
    <mergeCell ref="L1:L2"/>
    <mergeCell ref="M1:M2"/>
  </mergeCells>
  <conditionalFormatting sqref="A4:A93">
    <cfRule type="expression" dxfId="1696" priority="33">
      <formula>$B4=""</formula>
    </cfRule>
  </conditionalFormatting>
  <conditionalFormatting sqref="O4:O42 O44:O93">
    <cfRule type="cellIs" dxfId="1695" priority="16" operator="equal">
      <formula>4</formula>
    </cfRule>
    <cfRule type="cellIs" dxfId="1694" priority="29" operator="equal">
      <formula>3</formula>
    </cfRule>
    <cfRule type="cellIs" dxfId="1693" priority="30" operator="equal">
      <formula>2</formula>
    </cfRule>
    <cfRule type="cellIs" dxfId="1692" priority="31" operator="equal">
      <formula>1</formula>
    </cfRule>
    <cfRule type="cellIs" dxfId="1691" priority="32" operator="equal">
      <formula>0</formula>
    </cfRule>
  </conditionalFormatting>
  <conditionalFormatting sqref="V1:W1">
    <cfRule type="cellIs" dxfId="1690" priority="27" operator="equal">
      <formula>0</formula>
    </cfRule>
    <cfRule type="cellIs" dxfId="1689" priority="28" operator="equal">
      <formula>"Ajouter un X"</formula>
    </cfRule>
  </conditionalFormatting>
  <conditionalFormatting sqref="I2:K2">
    <cfRule type="expression" dxfId="1688" priority="20">
      <formula>$D$94=0</formula>
    </cfRule>
    <cfRule type="expression" dxfId="1687" priority="21">
      <formula>$D$94&lt;&gt;$H$94</formula>
    </cfRule>
    <cfRule type="expression" dxfId="1686" priority="22">
      <formula>$D$94=$H$94</formula>
    </cfRule>
  </conditionalFormatting>
  <conditionalFormatting sqref="I2">
    <cfRule type="cellIs" dxfId="1685" priority="19" operator="equal">
      <formula>"2° P"</formula>
    </cfRule>
  </conditionalFormatting>
  <conditionalFormatting sqref="J2">
    <cfRule type="cellIs" dxfId="1684" priority="18" operator="equal">
      <formula>"3° P"</formula>
    </cfRule>
  </conditionalFormatting>
  <conditionalFormatting sqref="K2">
    <cfRule type="cellIs" dxfId="1683" priority="17" operator="equal">
      <formula>"4° P"</formula>
    </cfRule>
  </conditionalFormatting>
  <conditionalFormatting sqref="H2">
    <cfRule type="cellIs" dxfId="1682" priority="23" operator="equal">
      <formula>"1° P"</formula>
    </cfRule>
    <cfRule type="expression" dxfId="1681" priority="24">
      <formula>$D$94=0</formula>
    </cfRule>
    <cfRule type="expression" dxfId="1680" priority="25">
      <formula>$D$94&lt;&gt;$H$94</formula>
    </cfRule>
    <cfRule type="expression" dxfId="1679" priority="26">
      <formula>$D$94=$H$94</formula>
    </cfRule>
  </conditionalFormatting>
  <conditionalFormatting sqref="O43">
    <cfRule type="cellIs" dxfId="1678" priority="11" operator="equal">
      <formula>4</formula>
    </cfRule>
    <cfRule type="cellIs" dxfId="1677" priority="12" operator="equal">
      <formula>3</formula>
    </cfRule>
    <cfRule type="cellIs" dxfId="1676" priority="13" operator="equal">
      <formula>2</formula>
    </cfRule>
    <cfRule type="cellIs" dxfId="1675" priority="14" operator="equal">
      <formula>1</formula>
    </cfRule>
    <cfRule type="cellIs" dxfId="1674" priority="15" operator="equal">
      <formula>0</formula>
    </cfRule>
  </conditionalFormatting>
  <conditionalFormatting sqref="D2">
    <cfRule type="cellIs" dxfId="1673" priority="7" operator="equal">
      <formula>"1° P"</formula>
    </cfRule>
    <cfRule type="expression" dxfId="1672" priority="8">
      <formula>$D$94=0</formula>
    </cfRule>
    <cfRule type="expression" dxfId="1671" priority="9">
      <formula>$D$94&lt;&gt;$H$94</formula>
    </cfRule>
    <cfRule type="expression" dxfId="1670" priority="10">
      <formula>$D$94=$H$94</formula>
    </cfRule>
  </conditionalFormatting>
  <conditionalFormatting sqref="E2:G2">
    <cfRule type="expression" dxfId="1669" priority="4">
      <formula>$D$94=0</formula>
    </cfRule>
    <cfRule type="expression" dxfId="1668" priority="5">
      <formula>$D$94&lt;&gt;$H$94</formula>
    </cfRule>
    <cfRule type="expression" dxfId="1667" priority="6">
      <formula>$D$94=$H$94</formula>
    </cfRule>
  </conditionalFormatting>
  <conditionalFormatting sqref="E2">
    <cfRule type="cellIs" dxfId="1666" priority="3" operator="equal">
      <formula>"2° P"</formula>
    </cfRule>
  </conditionalFormatting>
  <conditionalFormatting sqref="F2">
    <cfRule type="cellIs" dxfId="1665" priority="2" operator="equal">
      <formula>"3° P"</formula>
    </cfRule>
  </conditionalFormatting>
  <conditionalFormatting sqref="G2">
    <cfRule type="cellIs" dxfId="1664" priority="1" operator="equal">
      <formula>"4° P"</formula>
    </cfRule>
  </conditionalFormatting>
  <hyperlinks>
    <hyperlink ref="U1" location="'Feuille de Marque'!A1" display="Tableau Public" xr:uid="{11A01262-D12B-4999-BD2F-A35760F66D2E}"/>
    <hyperlink ref="U2" location="Accueil!A1" display="Retour Accueil" xr:uid="{2B035A61-3218-4EE9-9A9B-43C8B5DA1755}"/>
  </hyperlinks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0AFA4-9637-4AE4-B609-7BE745EEDD72}">
  <sheetPr codeName="Feuil79">
    <tabColor rgb="FF7030A0"/>
  </sheetPr>
  <dimension ref="A1:K95"/>
  <sheetViews>
    <sheetView showGridLines="0" zoomScaleNormal="100" workbookViewId="0">
      <pane xSplit="11" ySplit="3" topLeftCell="S4" activePane="bottomRight" state="frozen"/>
      <selection pane="topRight" activeCell="T1" sqref="T1"/>
      <selection pane="bottomLeft" activeCell="A4" sqref="A4"/>
      <selection pane="bottomRight"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7" width="5.42578125" style="3" bestFit="1" customWidth="1"/>
    <col min="8" max="10" width="4.42578125" style="3" customWidth="1"/>
    <col min="11" max="11" width="4.42578125" style="3" bestFit="1" customWidth="1"/>
    <col min="22" max="23" width="0" hidden="1" customWidth="1"/>
  </cols>
  <sheetData>
    <row r="1" spans="1:11" ht="41.1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</row>
    <row r="2" spans="1:11" ht="47.1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</row>
    <row r="3" spans="1:11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</row>
    <row r="4" spans="1:11" ht="29.1" customHeight="1" x14ac:dyDescent="0.5">
      <c r="A4" s="239"/>
      <c r="B4" s="177" t="s">
        <v>311</v>
      </c>
      <c r="C4" s="26"/>
      <c r="D4" s="1">
        <v>13</v>
      </c>
      <c r="E4" s="1">
        <v>13</v>
      </c>
      <c r="F4" s="1">
        <v>13</v>
      </c>
      <c r="G4" s="100">
        <v>1</v>
      </c>
      <c r="H4" s="101">
        <v>0</v>
      </c>
      <c r="I4" s="1">
        <v>1</v>
      </c>
      <c r="J4" s="1">
        <v>2</v>
      </c>
      <c r="K4" s="1">
        <v>1</v>
      </c>
    </row>
    <row r="5" spans="1:11" s="18" customFormat="1" ht="29.1" customHeight="1" x14ac:dyDescent="0.5">
      <c r="A5" s="240"/>
      <c r="B5" s="176" t="s">
        <v>316</v>
      </c>
      <c r="C5" s="30"/>
      <c r="D5" s="1">
        <v>13</v>
      </c>
      <c r="E5" s="1">
        <v>13</v>
      </c>
      <c r="F5" s="1">
        <v>13</v>
      </c>
      <c r="G5" s="100">
        <v>1</v>
      </c>
      <c r="H5" s="101">
        <v>4</v>
      </c>
      <c r="I5" s="1">
        <v>7</v>
      </c>
      <c r="J5" s="1">
        <v>9</v>
      </c>
      <c r="K5" s="1">
        <v>1</v>
      </c>
    </row>
    <row r="6" spans="1:11" s="18" customFormat="1" ht="29.1" customHeight="1" x14ac:dyDescent="0.5">
      <c r="A6" s="240"/>
      <c r="B6" s="176" t="s">
        <v>301</v>
      </c>
      <c r="C6" s="30"/>
      <c r="D6" s="1">
        <v>4</v>
      </c>
      <c r="E6" s="1">
        <v>13</v>
      </c>
      <c r="F6" s="1">
        <v>13</v>
      </c>
      <c r="G6" s="100">
        <v>1</v>
      </c>
      <c r="H6" s="101">
        <v>13</v>
      </c>
      <c r="I6" s="1">
        <v>1</v>
      </c>
      <c r="J6" s="1">
        <v>2</v>
      </c>
      <c r="K6" s="1">
        <v>1</v>
      </c>
    </row>
    <row r="7" spans="1:11" s="18" customFormat="1" ht="29.1" customHeight="1" x14ac:dyDescent="0.5">
      <c r="A7" s="240"/>
      <c r="B7" s="176" t="s">
        <v>319</v>
      </c>
      <c r="C7" s="238"/>
      <c r="D7" s="1">
        <v>13</v>
      </c>
      <c r="E7" s="1">
        <v>13</v>
      </c>
      <c r="F7" s="1">
        <v>9</v>
      </c>
      <c r="G7" s="100">
        <v>1</v>
      </c>
      <c r="H7" s="101">
        <v>7</v>
      </c>
      <c r="I7" s="1">
        <v>1</v>
      </c>
      <c r="J7" s="1">
        <v>13</v>
      </c>
      <c r="K7" s="1">
        <v>1</v>
      </c>
    </row>
    <row r="8" spans="1:11" ht="29.1" customHeight="1" x14ac:dyDescent="0.5">
      <c r="A8" s="239"/>
      <c r="B8" s="176" t="s">
        <v>380</v>
      </c>
      <c r="C8" s="27"/>
      <c r="D8" s="1">
        <v>5</v>
      </c>
      <c r="E8" s="1">
        <v>13</v>
      </c>
      <c r="F8" s="1">
        <v>13</v>
      </c>
      <c r="G8" s="100">
        <v>1</v>
      </c>
      <c r="H8" s="101">
        <v>13</v>
      </c>
      <c r="I8" s="1">
        <v>5</v>
      </c>
      <c r="J8" s="1">
        <v>2</v>
      </c>
      <c r="K8" s="1">
        <v>1</v>
      </c>
    </row>
    <row r="9" spans="1:11" ht="29.1" customHeight="1" x14ac:dyDescent="0.5">
      <c r="A9" s="239"/>
      <c r="B9" s="176" t="s">
        <v>381</v>
      </c>
      <c r="C9" s="29"/>
      <c r="D9" s="1">
        <v>13</v>
      </c>
      <c r="E9" s="1">
        <v>13</v>
      </c>
      <c r="F9" s="1">
        <v>8</v>
      </c>
      <c r="G9" s="100">
        <v>1</v>
      </c>
      <c r="H9" s="101">
        <v>4</v>
      </c>
      <c r="I9" s="1">
        <v>6</v>
      </c>
      <c r="J9" s="1">
        <v>13</v>
      </c>
      <c r="K9" s="1">
        <v>1</v>
      </c>
    </row>
    <row r="10" spans="1:11" ht="29.1" customHeight="1" x14ac:dyDescent="0.5">
      <c r="A10" s="239"/>
      <c r="B10" s="176" t="s">
        <v>307</v>
      </c>
      <c r="C10" s="27"/>
      <c r="D10" s="1">
        <v>13</v>
      </c>
      <c r="E10" s="1">
        <v>13</v>
      </c>
      <c r="F10" s="1">
        <v>8</v>
      </c>
      <c r="G10" s="100">
        <v>1</v>
      </c>
      <c r="H10" s="101">
        <v>5</v>
      </c>
      <c r="I10" s="1">
        <v>6</v>
      </c>
      <c r="J10" s="1">
        <v>13</v>
      </c>
      <c r="K10" s="1">
        <v>1</v>
      </c>
    </row>
    <row r="11" spans="1:11" ht="29.1" customHeight="1" x14ac:dyDescent="0.5">
      <c r="A11" s="239"/>
      <c r="B11" s="176" t="s">
        <v>308</v>
      </c>
      <c r="C11" s="27"/>
      <c r="D11" s="1">
        <v>7</v>
      </c>
      <c r="E11" s="1">
        <v>7</v>
      </c>
      <c r="F11" s="1">
        <v>13</v>
      </c>
      <c r="G11" s="100">
        <v>1</v>
      </c>
      <c r="H11" s="101">
        <v>13</v>
      </c>
      <c r="I11" s="1">
        <v>13</v>
      </c>
      <c r="J11" s="1">
        <v>2</v>
      </c>
      <c r="K11" s="1">
        <v>1</v>
      </c>
    </row>
    <row r="12" spans="1:11" s="18" customFormat="1" ht="29.1" customHeight="1" x14ac:dyDescent="0.5">
      <c r="A12" s="240"/>
      <c r="B12" s="176" t="s">
        <v>320</v>
      </c>
      <c r="C12" s="27"/>
      <c r="D12" s="1">
        <v>13</v>
      </c>
      <c r="E12" s="1">
        <v>7</v>
      </c>
      <c r="F12" s="1">
        <v>2</v>
      </c>
      <c r="G12" s="100">
        <v>1</v>
      </c>
      <c r="H12" s="101">
        <v>0</v>
      </c>
      <c r="I12" s="1">
        <v>13</v>
      </c>
      <c r="J12" s="1">
        <v>13</v>
      </c>
      <c r="K12" s="1">
        <v>1</v>
      </c>
    </row>
    <row r="13" spans="1:11" s="18" customFormat="1" ht="29.1" customHeight="1" x14ac:dyDescent="0.5">
      <c r="A13" s="240"/>
      <c r="B13" s="176" t="s">
        <v>378</v>
      </c>
      <c r="C13" s="27"/>
      <c r="D13" s="1">
        <v>13</v>
      </c>
      <c r="E13" s="1">
        <v>1</v>
      </c>
      <c r="F13" s="1">
        <v>9</v>
      </c>
      <c r="G13" s="100">
        <v>1</v>
      </c>
      <c r="H13" s="101">
        <v>5</v>
      </c>
      <c r="I13" s="1">
        <v>13</v>
      </c>
      <c r="J13" s="1">
        <v>13</v>
      </c>
      <c r="K13" s="1">
        <v>1</v>
      </c>
    </row>
    <row r="14" spans="1:11" s="18" customFormat="1" ht="29.1" customHeight="1" x14ac:dyDescent="0.5">
      <c r="A14" s="240"/>
      <c r="B14" s="176" t="s">
        <v>300</v>
      </c>
      <c r="C14" s="27"/>
      <c r="D14" s="1">
        <v>7</v>
      </c>
      <c r="E14" s="1">
        <v>5</v>
      </c>
      <c r="F14" s="1">
        <v>13</v>
      </c>
      <c r="G14" s="100">
        <v>1</v>
      </c>
      <c r="H14" s="101">
        <v>13</v>
      </c>
      <c r="I14" s="1">
        <v>13</v>
      </c>
      <c r="J14" s="1">
        <v>8</v>
      </c>
      <c r="K14" s="1">
        <v>1</v>
      </c>
    </row>
    <row r="15" spans="1:11" s="18" customFormat="1" ht="29.1" customHeight="1" x14ac:dyDescent="0.5">
      <c r="A15" s="240"/>
      <c r="B15" s="176" t="s">
        <v>302</v>
      </c>
      <c r="C15" s="29"/>
      <c r="D15" s="1">
        <v>4</v>
      </c>
      <c r="E15" s="1">
        <v>13</v>
      </c>
      <c r="F15" s="1">
        <v>2</v>
      </c>
      <c r="G15" s="100">
        <v>1</v>
      </c>
      <c r="H15" s="101">
        <v>13</v>
      </c>
      <c r="I15" s="1">
        <v>5</v>
      </c>
      <c r="J15" s="1">
        <v>13</v>
      </c>
      <c r="K15" s="1">
        <v>1</v>
      </c>
    </row>
    <row r="16" spans="1:11" s="18" customFormat="1" ht="29.1" customHeight="1" x14ac:dyDescent="0.5">
      <c r="A16" s="240"/>
      <c r="B16" s="177" t="s">
        <v>304</v>
      </c>
      <c r="C16" s="27"/>
      <c r="D16" s="1">
        <v>13</v>
      </c>
      <c r="E16" s="1">
        <v>6</v>
      </c>
      <c r="F16" s="1">
        <v>2</v>
      </c>
      <c r="G16" s="100">
        <v>1</v>
      </c>
      <c r="H16" s="101">
        <v>7</v>
      </c>
      <c r="I16" s="1">
        <v>13</v>
      </c>
      <c r="J16" s="1">
        <v>13</v>
      </c>
      <c r="K16" s="1">
        <v>1</v>
      </c>
    </row>
    <row r="17" spans="1:11" s="18" customFormat="1" ht="29.1" customHeight="1" x14ac:dyDescent="0.5">
      <c r="A17" s="240"/>
      <c r="B17" s="176" t="s">
        <v>379</v>
      </c>
      <c r="C17" s="80"/>
      <c r="D17" s="1">
        <v>5</v>
      </c>
      <c r="E17" s="1">
        <v>13</v>
      </c>
      <c r="F17" s="1">
        <v>2</v>
      </c>
      <c r="G17" s="100">
        <v>1</v>
      </c>
      <c r="H17" s="101">
        <v>13</v>
      </c>
      <c r="I17" s="1">
        <v>7</v>
      </c>
      <c r="J17" s="1">
        <v>13</v>
      </c>
      <c r="K17" s="1">
        <v>1</v>
      </c>
    </row>
    <row r="18" spans="1:11" s="18" customFormat="1" ht="29.1" customHeight="1" x14ac:dyDescent="0.5">
      <c r="A18" s="240"/>
      <c r="B18" s="176" t="s">
        <v>377</v>
      </c>
      <c r="C18" s="30"/>
      <c r="D18" s="1">
        <v>0</v>
      </c>
      <c r="E18" s="1">
        <v>6</v>
      </c>
      <c r="F18" s="1">
        <v>13</v>
      </c>
      <c r="G18" s="100">
        <v>1</v>
      </c>
      <c r="H18" s="101">
        <v>13</v>
      </c>
      <c r="I18" s="1">
        <v>13</v>
      </c>
      <c r="J18" s="1">
        <v>8</v>
      </c>
      <c r="K18" s="1">
        <v>1</v>
      </c>
    </row>
    <row r="19" spans="1:11" s="18" customFormat="1" ht="29.1" customHeight="1" x14ac:dyDescent="0.5">
      <c r="A19" s="240"/>
      <c r="B19" s="176" t="s">
        <v>317</v>
      </c>
      <c r="C19" s="27"/>
      <c r="D19" s="1">
        <v>13</v>
      </c>
      <c r="E19" s="1">
        <v>1</v>
      </c>
      <c r="F19" s="1">
        <v>2</v>
      </c>
      <c r="G19" s="100">
        <v>1</v>
      </c>
      <c r="H19" s="101">
        <v>5</v>
      </c>
      <c r="I19" s="1">
        <v>13</v>
      </c>
      <c r="J19" s="1">
        <v>13</v>
      </c>
      <c r="K19" s="1">
        <v>1</v>
      </c>
    </row>
    <row r="20" spans="1:11" ht="29.1" customHeight="1" x14ac:dyDescent="0.5">
      <c r="A20" s="239"/>
      <c r="B20" s="176" t="s">
        <v>314</v>
      </c>
      <c r="C20" s="30"/>
      <c r="D20" s="1">
        <v>0</v>
      </c>
      <c r="E20" s="1">
        <v>5</v>
      </c>
      <c r="F20" s="1">
        <v>13</v>
      </c>
      <c r="G20" s="100">
        <v>1</v>
      </c>
      <c r="H20" s="101">
        <v>13</v>
      </c>
      <c r="I20" s="1">
        <v>13</v>
      </c>
      <c r="J20" s="1">
        <v>9</v>
      </c>
      <c r="K20" s="1">
        <v>1</v>
      </c>
    </row>
    <row r="21" spans="1:11" s="18" customFormat="1" ht="29.1" customHeight="1" x14ac:dyDescent="0.5">
      <c r="A21" s="240"/>
      <c r="B21" s="177"/>
      <c r="C21" s="29"/>
      <c r="D21" s="1" t="s">
        <v>176</v>
      </c>
      <c r="E21" s="1" t="s">
        <v>176</v>
      </c>
      <c r="F21" s="1" t="s">
        <v>176</v>
      </c>
      <c r="G21" s="100" t="s">
        <v>176</v>
      </c>
      <c r="H21" s="101" t="s">
        <v>176</v>
      </c>
      <c r="I21" s="1" t="s">
        <v>176</v>
      </c>
      <c r="J21" s="1" t="s">
        <v>176</v>
      </c>
      <c r="K21" s="1" t="s">
        <v>176</v>
      </c>
    </row>
    <row r="22" spans="1:11" s="18" customFormat="1" ht="29.1" customHeight="1" x14ac:dyDescent="0.5">
      <c r="A22" s="240"/>
      <c r="B22" s="177"/>
      <c r="C22" s="27"/>
      <c r="D22" s="1" t="s">
        <v>176</v>
      </c>
      <c r="E22" s="1" t="s">
        <v>176</v>
      </c>
      <c r="F22" s="1" t="s">
        <v>176</v>
      </c>
      <c r="G22" s="100" t="s">
        <v>176</v>
      </c>
      <c r="H22" s="101" t="s">
        <v>176</v>
      </c>
      <c r="I22" s="1" t="s">
        <v>176</v>
      </c>
      <c r="J22" s="1" t="s">
        <v>176</v>
      </c>
      <c r="K22" s="1" t="s">
        <v>176</v>
      </c>
    </row>
    <row r="23" spans="1:11" s="18" customFormat="1" ht="29.1" customHeight="1" x14ac:dyDescent="0.5">
      <c r="A23" s="240"/>
      <c r="B23" s="176"/>
      <c r="C23" s="30"/>
      <c r="D23" s="1" t="s">
        <v>176</v>
      </c>
      <c r="E23" s="1" t="s">
        <v>176</v>
      </c>
      <c r="F23" s="1" t="s">
        <v>176</v>
      </c>
      <c r="G23" s="100" t="s">
        <v>176</v>
      </c>
      <c r="H23" s="101" t="s">
        <v>176</v>
      </c>
      <c r="I23" s="1" t="s">
        <v>176</v>
      </c>
      <c r="J23" s="1" t="s">
        <v>176</v>
      </c>
      <c r="K23" s="1" t="s">
        <v>176</v>
      </c>
    </row>
    <row r="24" spans="1:11" s="18" customFormat="1" ht="29.1" customHeight="1" x14ac:dyDescent="0.5">
      <c r="A24" s="240"/>
      <c r="B24" s="176"/>
      <c r="C24" s="27"/>
      <c r="D24" s="1" t="s">
        <v>176</v>
      </c>
      <c r="E24" s="1" t="s">
        <v>176</v>
      </c>
      <c r="F24" s="1" t="s">
        <v>176</v>
      </c>
      <c r="G24" s="100" t="s">
        <v>176</v>
      </c>
      <c r="H24" s="101" t="s">
        <v>176</v>
      </c>
      <c r="I24" s="1" t="s">
        <v>176</v>
      </c>
      <c r="J24" s="1" t="s">
        <v>176</v>
      </c>
      <c r="K24" s="1" t="s">
        <v>176</v>
      </c>
    </row>
    <row r="25" spans="1:11" s="18" customFormat="1" ht="29.1" customHeight="1" x14ac:dyDescent="0.5">
      <c r="A25" s="240"/>
      <c r="B25" s="176"/>
      <c r="C25" s="30"/>
      <c r="D25" s="1" t="s">
        <v>176</v>
      </c>
      <c r="E25" s="1" t="s">
        <v>176</v>
      </c>
      <c r="F25" s="1" t="s">
        <v>176</v>
      </c>
      <c r="G25" s="100" t="s">
        <v>176</v>
      </c>
      <c r="H25" s="101" t="s">
        <v>176</v>
      </c>
      <c r="I25" s="1" t="s">
        <v>176</v>
      </c>
      <c r="J25" s="1" t="s">
        <v>176</v>
      </c>
      <c r="K25" s="1" t="s">
        <v>176</v>
      </c>
    </row>
    <row r="26" spans="1:11" s="18" customFormat="1" ht="29.1" customHeight="1" x14ac:dyDescent="0.5">
      <c r="A26" s="240"/>
      <c r="B26" s="176"/>
      <c r="C26" s="27"/>
      <c r="D26" s="1" t="s">
        <v>176</v>
      </c>
      <c r="E26" s="1" t="s">
        <v>176</v>
      </c>
      <c r="F26" s="1" t="s">
        <v>176</v>
      </c>
      <c r="G26" s="100" t="s">
        <v>176</v>
      </c>
      <c r="H26" s="101" t="s">
        <v>176</v>
      </c>
      <c r="I26" s="1" t="s">
        <v>176</v>
      </c>
      <c r="J26" s="1" t="s">
        <v>176</v>
      </c>
      <c r="K26" s="1" t="s">
        <v>176</v>
      </c>
    </row>
    <row r="27" spans="1:11" ht="29.1" customHeight="1" x14ac:dyDescent="0.5">
      <c r="A27" s="239"/>
      <c r="B27" s="176"/>
      <c r="C27" s="29"/>
      <c r="D27" s="1" t="s">
        <v>176</v>
      </c>
      <c r="E27" s="1" t="s">
        <v>176</v>
      </c>
      <c r="F27" s="1" t="s">
        <v>176</v>
      </c>
      <c r="G27" s="100" t="s">
        <v>176</v>
      </c>
      <c r="H27" s="101" t="s">
        <v>176</v>
      </c>
      <c r="I27" s="1" t="s">
        <v>176</v>
      </c>
      <c r="J27" s="1" t="s">
        <v>176</v>
      </c>
      <c r="K27" s="1" t="s">
        <v>176</v>
      </c>
    </row>
    <row r="28" spans="1:11" s="18" customFormat="1" ht="29.1" customHeight="1" x14ac:dyDescent="0.5">
      <c r="A28" s="240"/>
      <c r="B28" s="176"/>
      <c r="C28" s="27"/>
      <c r="D28" s="1" t="s">
        <v>176</v>
      </c>
      <c r="E28" s="1" t="s">
        <v>176</v>
      </c>
      <c r="F28" s="1" t="s">
        <v>176</v>
      </c>
      <c r="G28" s="100" t="s">
        <v>176</v>
      </c>
      <c r="H28" s="101" t="s">
        <v>176</v>
      </c>
      <c r="I28" s="1" t="s">
        <v>176</v>
      </c>
      <c r="J28" s="1" t="s">
        <v>176</v>
      </c>
      <c r="K28" s="1" t="s">
        <v>176</v>
      </c>
    </row>
    <row r="29" spans="1:11" ht="29.1" customHeight="1" x14ac:dyDescent="0.5">
      <c r="A29" s="239"/>
      <c r="B29" s="176"/>
      <c r="C29" s="30"/>
      <c r="D29" s="1" t="s">
        <v>176</v>
      </c>
      <c r="E29" s="1" t="s">
        <v>176</v>
      </c>
      <c r="F29" s="1" t="s">
        <v>176</v>
      </c>
      <c r="G29" s="100" t="s">
        <v>176</v>
      </c>
      <c r="H29" s="101" t="s">
        <v>176</v>
      </c>
      <c r="I29" s="1" t="s">
        <v>176</v>
      </c>
      <c r="J29" s="1" t="s">
        <v>176</v>
      </c>
      <c r="K29" s="1" t="s">
        <v>176</v>
      </c>
    </row>
    <row r="30" spans="1:11" s="19" customFormat="1" ht="29.1" customHeight="1" x14ac:dyDescent="0.5">
      <c r="A30" s="241"/>
      <c r="B30" s="176"/>
      <c r="C30" s="27"/>
      <c r="D30" s="1" t="s">
        <v>176</v>
      </c>
      <c r="E30" s="1" t="s">
        <v>176</v>
      </c>
      <c r="F30" s="1" t="s">
        <v>176</v>
      </c>
      <c r="G30" s="100" t="s">
        <v>176</v>
      </c>
      <c r="H30" s="101" t="s">
        <v>176</v>
      </c>
      <c r="I30" s="1" t="s">
        <v>176</v>
      </c>
      <c r="J30" s="1" t="s">
        <v>176</v>
      </c>
      <c r="K30" s="1" t="s">
        <v>176</v>
      </c>
    </row>
    <row r="31" spans="1:11" s="18" customFormat="1" ht="29.1" customHeight="1" x14ac:dyDescent="0.5">
      <c r="A31" s="240"/>
      <c r="B31" s="176"/>
      <c r="C31" s="27"/>
      <c r="D31" s="1" t="s">
        <v>176</v>
      </c>
      <c r="E31" s="1" t="s">
        <v>176</v>
      </c>
      <c r="F31" s="1" t="s">
        <v>176</v>
      </c>
      <c r="G31" s="100" t="s">
        <v>176</v>
      </c>
      <c r="H31" s="101" t="s">
        <v>176</v>
      </c>
      <c r="I31" s="1" t="s">
        <v>176</v>
      </c>
      <c r="J31" s="1" t="s">
        <v>176</v>
      </c>
      <c r="K31" s="1" t="s">
        <v>176</v>
      </c>
    </row>
    <row r="32" spans="1:11" s="18" customFormat="1" ht="29.1" customHeight="1" x14ac:dyDescent="0.5">
      <c r="A32" s="240"/>
      <c r="B32" s="176"/>
      <c r="C32" s="27"/>
      <c r="D32" s="1" t="s">
        <v>176</v>
      </c>
      <c r="E32" s="1" t="s">
        <v>176</v>
      </c>
      <c r="F32" s="1" t="s">
        <v>176</v>
      </c>
      <c r="G32" s="100" t="s">
        <v>176</v>
      </c>
      <c r="H32" s="101" t="s">
        <v>176</v>
      </c>
      <c r="I32" s="1" t="s">
        <v>176</v>
      </c>
      <c r="J32" s="1" t="s">
        <v>176</v>
      </c>
      <c r="K32" s="1" t="s">
        <v>176</v>
      </c>
    </row>
    <row r="33" spans="1:11" s="18" customFormat="1" ht="29.1" customHeight="1" x14ac:dyDescent="0.5">
      <c r="A33" s="240"/>
      <c r="B33" s="177"/>
      <c r="C33" s="27"/>
      <c r="D33" s="1" t="s">
        <v>176</v>
      </c>
      <c r="E33" s="1" t="s">
        <v>176</v>
      </c>
      <c r="F33" s="1" t="s">
        <v>176</v>
      </c>
      <c r="G33" s="100" t="s">
        <v>176</v>
      </c>
      <c r="H33" s="101" t="s">
        <v>176</v>
      </c>
      <c r="I33" s="1" t="s">
        <v>176</v>
      </c>
      <c r="J33" s="1" t="s">
        <v>176</v>
      </c>
      <c r="K33" s="1" t="s">
        <v>176</v>
      </c>
    </row>
    <row r="34" spans="1:11" s="18" customFormat="1" ht="29.1" customHeight="1" x14ac:dyDescent="0.5">
      <c r="A34" s="240"/>
      <c r="B34" s="176"/>
      <c r="C34" s="27"/>
      <c r="D34" s="1" t="s">
        <v>176</v>
      </c>
      <c r="E34" s="1" t="s">
        <v>176</v>
      </c>
      <c r="F34" s="1" t="s">
        <v>176</v>
      </c>
      <c r="G34" s="100" t="s">
        <v>176</v>
      </c>
      <c r="H34" s="101" t="s">
        <v>176</v>
      </c>
      <c r="I34" s="1" t="s">
        <v>176</v>
      </c>
      <c r="J34" s="1" t="s">
        <v>176</v>
      </c>
      <c r="K34" s="1" t="s">
        <v>176</v>
      </c>
    </row>
    <row r="35" spans="1:11" ht="29.1" customHeight="1" x14ac:dyDescent="0.5">
      <c r="A35" s="239"/>
      <c r="B35" s="176"/>
      <c r="C35" s="27"/>
      <c r="D35" s="1" t="s">
        <v>176</v>
      </c>
      <c r="E35" s="1" t="s">
        <v>176</v>
      </c>
      <c r="F35" s="1" t="s">
        <v>176</v>
      </c>
      <c r="G35" s="100" t="s">
        <v>176</v>
      </c>
      <c r="H35" s="101" t="s">
        <v>176</v>
      </c>
      <c r="I35" s="1" t="s">
        <v>176</v>
      </c>
      <c r="J35" s="1" t="s">
        <v>176</v>
      </c>
      <c r="K35" s="1" t="s">
        <v>176</v>
      </c>
    </row>
    <row r="36" spans="1:11" s="18" customFormat="1" ht="29.1" customHeight="1" x14ac:dyDescent="0.5">
      <c r="A36" s="240"/>
      <c r="B36" s="176"/>
      <c r="C36" s="27"/>
      <c r="D36" s="1" t="s">
        <v>176</v>
      </c>
      <c r="E36" s="1" t="s">
        <v>176</v>
      </c>
      <c r="F36" s="1" t="s">
        <v>176</v>
      </c>
      <c r="G36" s="100" t="s">
        <v>176</v>
      </c>
      <c r="H36" s="101" t="s">
        <v>176</v>
      </c>
      <c r="I36" s="1" t="s">
        <v>176</v>
      </c>
      <c r="J36" s="1" t="s">
        <v>176</v>
      </c>
      <c r="K36" s="1" t="s">
        <v>176</v>
      </c>
    </row>
    <row r="37" spans="1:11" s="19" customFormat="1" ht="29.1" customHeight="1" x14ac:dyDescent="0.5">
      <c r="A37" s="241"/>
      <c r="B37" s="176"/>
      <c r="C37" s="29"/>
      <c r="D37" s="1" t="s">
        <v>176</v>
      </c>
      <c r="E37" s="1" t="s">
        <v>176</v>
      </c>
      <c r="F37" s="1" t="s">
        <v>176</v>
      </c>
      <c r="G37" s="100" t="s">
        <v>176</v>
      </c>
      <c r="H37" s="101" t="s">
        <v>176</v>
      </c>
      <c r="I37" s="1" t="s">
        <v>176</v>
      </c>
      <c r="J37" s="1" t="s">
        <v>176</v>
      </c>
      <c r="K37" s="1" t="s">
        <v>176</v>
      </c>
    </row>
    <row r="38" spans="1:11" s="18" customFormat="1" ht="29.1" customHeight="1" x14ac:dyDescent="0.5">
      <c r="A38" s="240"/>
      <c r="B38" s="176"/>
      <c r="C38" s="30"/>
      <c r="D38" s="1" t="s">
        <v>176</v>
      </c>
      <c r="E38" s="1" t="s">
        <v>176</v>
      </c>
      <c r="F38" s="1" t="s">
        <v>176</v>
      </c>
      <c r="G38" s="100" t="s">
        <v>176</v>
      </c>
      <c r="H38" s="101" t="s">
        <v>176</v>
      </c>
      <c r="I38" s="1" t="s">
        <v>176</v>
      </c>
      <c r="J38" s="1" t="s">
        <v>176</v>
      </c>
      <c r="K38" s="1" t="s">
        <v>176</v>
      </c>
    </row>
    <row r="39" spans="1:11" s="18" customFormat="1" ht="29.1" customHeight="1" x14ac:dyDescent="0.5">
      <c r="A39" s="240"/>
      <c r="B39" s="176"/>
      <c r="C39" s="29"/>
      <c r="D39" s="1" t="s">
        <v>176</v>
      </c>
      <c r="E39" s="1" t="s">
        <v>176</v>
      </c>
      <c r="F39" s="1" t="s">
        <v>176</v>
      </c>
      <c r="G39" s="100" t="s">
        <v>176</v>
      </c>
      <c r="H39" s="101" t="s">
        <v>176</v>
      </c>
      <c r="I39" s="1" t="s">
        <v>176</v>
      </c>
      <c r="J39" s="1" t="s">
        <v>176</v>
      </c>
      <c r="K39" s="1" t="s">
        <v>176</v>
      </c>
    </row>
    <row r="40" spans="1:11" s="18" customFormat="1" ht="29.1" customHeight="1" x14ac:dyDescent="0.5">
      <c r="A40" s="240"/>
      <c r="B40" s="176"/>
      <c r="C40" s="27"/>
      <c r="D40" s="1" t="s">
        <v>176</v>
      </c>
      <c r="E40" s="1" t="s">
        <v>176</v>
      </c>
      <c r="F40" s="1" t="s">
        <v>176</v>
      </c>
      <c r="G40" s="100" t="s">
        <v>176</v>
      </c>
      <c r="H40" s="101" t="s">
        <v>176</v>
      </c>
      <c r="I40" s="1" t="s">
        <v>176</v>
      </c>
      <c r="J40" s="1" t="s">
        <v>176</v>
      </c>
      <c r="K40" s="1" t="s">
        <v>176</v>
      </c>
    </row>
    <row r="41" spans="1:11" s="18" customFormat="1" ht="29.1" customHeight="1" x14ac:dyDescent="0.5">
      <c r="A41" s="240"/>
      <c r="B41" s="176"/>
      <c r="C41" s="27"/>
      <c r="D41" s="1" t="s">
        <v>176</v>
      </c>
      <c r="E41" s="1" t="s">
        <v>176</v>
      </c>
      <c r="F41" s="1" t="s">
        <v>176</v>
      </c>
      <c r="G41" s="100" t="s">
        <v>176</v>
      </c>
      <c r="H41" s="101" t="s">
        <v>176</v>
      </c>
      <c r="I41" s="1" t="s">
        <v>176</v>
      </c>
      <c r="J41" s="1" t="s">
        <v>176</v>
      </c>
      <c r="K41" s="1" t="s">
        <v>176</v>
      </c>
    </row>
    <row r="42" spans="1:11" s="18" customFormat="1" ht="29.1" customHeight="1" x14ac:dyDescent="0.5">
      <c r="A42" s="240"/>
      <c r="B42" s="177"/>
      <c r="C42" s="30"/>
      <c r="D42" s="1" t="s">
        <v>176</v>
      </c>
      <c r="E42" s="1" t="s">
        <v>176</v>
      </c>
      <c r="F42" s="1" t="s">
        <v>176</v>
      </c>
      <c r="G42" s="100" t="s">
        <v>176</v>
      </c>
      <c r="H42" s="101" t="s">
        <v>176</v>
      </c>
      <c r="I42" s="1" t="s">
        <v>176</v>
      </c>
      <c r="J42" s="1" t="s">
        <v>176</v>
      </c>
      <c r="K42" s="1" t="s">
        <v>176</v>
      </c>
    </row>
    <row r="43" spans="1:11" s="18" customFormat="1" ht="29.1" customHeight="1" x14ac:dyDescent="0.5">
      <c r="A43" s="240"/>
      <c r="B43" s="176"/>
      <c r="C43" s="30"/>
      <c r="D43" s="1" t="s">
        <v>176</v>
      </c>
      <c r="E43" s="1" t="s">
        <v>176</v>
      </c>
      <c r="F43" s="1" t="s">
        <v>176</v>
      </c>
      <c r="G43" s="100" t="s">
        <v>176</v>
      </c>
      <c r="H43" s="101" t="s">
        <v>176</v>
      </c>
      <c r="I43" s="1" t="s">
        <v>176</v>
      </c>
      <c r="J43" s="1" t="s">
        <v>176</v>
      </c>
      <c r="K43" s="1" t="s">
        <v>176</v>
      </c>
    </row>
    <row r="44" spans="1:11" ht="29.1" customHeight="1" x14ac:dyDescent="0.5">
      <c r="A44" s="239"/>
      <c r="B44" s="176"/>
      <c r="C44" s="27"/>
      <c r="D44" s="1" t="s">
        <v>176</v>
      </c>
      <c r="E44" s="1" t="s">
        <v>176</v>
      </c>
      <c r="F44" s="1" t="s">
        <v>176</v>
      </c>
      <c r="G44" s="100" t="s">
        <v>176</v>
      </c>
      <c r="H44" s="101" t="s">
        <v>176</v>
      </c>
      <c r="I44" s="1" t="s">
        <v>176</v>
      </c>
      <c r="J44" s="1" t="s">
        <v>176</v>
      </c>
      <c r="K44" s="1" t="s">
        <v>176</v>
      </c>
    </row>
    <row r="45" spans="1:11" s="19" customFormat="1" ht="29.1" customHeight="1" x14ac:dyDescent="0.5">
      <c r="A45" s="241"/>
      <c r="B45" s="176"/>
      <c r="C45" s="30"/>
      <c r="D45" s="1" t="s">
        <v>176</v>
      </c>
      <c r="E45" s="1" t="s">
        <v>176</v>
      </c>
      <c r="F45" s="1" t="s">
        <v>176</v>
      </c>
      <c r="G45" s="100" t="s">
        <v>176</v>
      </c>
      <c r="H45" s="101" t="s">
        <v>176</v>
      </c>
      <c r="I45" s="1" t="s">
        <v>176</v>
      </c>
      <c r="J45" s="1" t="s">
        <v>176</v>
      </c>
      <c r="K45" s="1" t="s">
        <v>176</v>
      </c>
    </row>
    <row r="46" spans="1:11" s="19" customFormat="1" ht="29.1" customHeight="1" x14ac:dyDescent="0.5">
      <c r="A46" s="241"/>
      <c r="B46" s="176"/>
      <c r="C46" s="27"/>
      <c r="D46" s="1" t="s">
        <v>176</v>
      </c>
      <c r="E46" s="1" t="s">
        <v>176</v>
      </c>
      <c r="F46" s="1" t="s">
        <v>176</v>
      </c>
      <c r="G46" s="100" t="s">
        <v>176</v>
      </c>
      <c r="H46" s="101" t="s">
        <v>176</v>
      </c>
      <c r="I46" s="1" t="s">
        <v>176</v>
      </c>
      <c r="J46" s="1" t="s">
        <v>176</v>
      </c>
      <c r="K46" s="1" t="s">
        <v>176</v>
      </c>
    </row>
    <row r="47" spans="1:11" s="18" customFormat="1" ht="29.1" customHeight="1" x14ac:dyDescent="0.5">
      <c r="A47" s="240"/>
      <c r="B47" s="176"/>
      <c r="C47" s="27"/>
      <c r="D47" s="1" t="s">
        <v>176</v>
      </c>
      <c r="E47" s="1" t="s">
        <v>176</v>
      </c>
      <c r="F47" s="1" t="s">
        <v>176</v>
      </c>
      <c r="G47" s="100" t="s">
        <v>176</v>
      </c>
      <c r="H47" s="101" t="s">
        <v>176</v>
      </c>
      <c r="I47" s="1" t="s">
        <v>176</v>
      </c>
      <c r="J47" s="1" t="s">
        <v>176</v>
      </c>
      <c r="K47" s="1" t="s">
        <v>176</v>
      </c>
    </row>
    <row r="48" spans="1:11" s="18" customFormat="1" ht="29.1" customHeight="1" x14ac:dyDescent="0.5">
      <c r="A48" s="240"/>
      <c r="B48" s="176"/>
      <c r="C48" s="27"/>
      <c r="D48" s="1" t="s">
        <v>176</v>
      </c>
      <c r="E48" s="1" t="s">
        <v>176</v>
      </c>
      <c r="F48" s="1" t="s">
        <v>176</v>
      </c>
      <c r="G48" s="100" t="s">
        <v>176</v>
      </c>
      <c r="H48" s="101" t="s">
        <v>176</v>
      </c>
      <c r="I48" s="1" t="s">
        <v>176</v>
      </c>
      <c r="J48" s="1" t="s">
        <v>176</v>
      </c>
      <c r="K48" s="1" t="s">
        <v>176</v>
      </c>
    </row>
    <row r="49" spans="1:11" s="18" customFormat="1" ht="29.1" customHeight="1" x14ac:dyDescent="0.5">
      <c r="A49" s="240"/>
      <c r="B49" s="176"/>
      <c r="C49" s="27"/>
      <c r="D49" s="1" t="s">
        <v>176</v>
      </c>
      <c r="E49" s="1" t="s">
        <v>176</v>
      </c>
      <c r="F49" s="1" t="s">
        <v>176</v>
      </c>
      <c r="G49" s="100" t="s">
        <v>176</v>
      </c>
      <c r="H49" s="101" t="s">
        <v>176</v>
      </c>
      <c r="I49" s="1" t="s">
        <v>176</v>
      </c>
      <c r="J49" s="1" t="s">
        <v>176</v>
      </c>
      <c r="K49" s="1" t="s">
        <v>176</v>
      </c>
    </row>
    <row r="50" spans="1:11" ht="29.1" customHeight="1" x14ac:dyDescent="0.5">
      <c r="A50" s="239"/>
      <c r="B50" s="176"/>
      <c r="C50" s="29"/>
      <c r="D50" s="1" t="s">
        <v>176</v>
      </c>
      <c r="E50" s="1" t="s">
        <v>176</v>
      </c>
      <c r="F50" s="1" t="s">
        <v>176</v>
      </c>
      <c r="G50" s="100" t="s">
        <v>176</v>
      </c>
      <c r="H50" s="101" t="s">
        <v>176</v>
      </c>
      <c r="I50" s="1" t="s">
        <v>176</v>
      </c>
      <c r="J50" s="1" t="s">
        <v>176</v>
      </c>
      <c r="K50" s="1" t="s">
        <v>176</v>
      </c>
    </row>
    <row r="51" spans="1:11" s="18" customFormat="1" ht="29.1" customHeight="1" x14ac:dyDescent="0.5">
      <c r="A51" s="240"/>
      <c r="B51" s="176"/>
      <c r="C51" s="27"/>
      <c r="D51" s="1" t="s">
        <v>176</v>
      </c>
      <c r="E51" s="1" t="s">
        <v>176</v>
      </c>
      <c r="F51" s="1" t="s">
        <v>176</v>
      </c>
      <c r="G51" s="100" t="s">
        <v>176</v>
      </c>
      <c r="H51" s="101" t="s">
        <v>176</v>
      </c>
      <c r="I51" s="1" t="s">
        <v>176</v>
      </c>
      <c r="J51" s="1" t="s">
        <v>176</v>
      </c>
      <c r="K51" s="1" t="s">
        <v>176</v>
      </c>
    </row>
    <row r="52" spans="1:11" s="19" customFormat="1" ht="29.1" customHeight="1" x14ac:dyDescent="0.5">
      <c r="A52" s="241"/>
      <c r="B52" s="176"/>
      <c r="C52" s="27"/>
      <c r="D52" s="1" t="s">
        <v>176</v>
      </c>
      <c r="E52" s="1" t="s">
        <v>176</v>
      </c>
      <c r="F52" s="1" t="s">
        <v>176</v>
      </c>
      <c r="G52" s="100" t="s">
        <v>176</v>
      </c>
      <c r="H52" s="101" t="s">
        <v>176</v>
      </c>
      <c r="I52" s="1" t="s">
        <v>176</v>
      </c>
      <c r="J52" s="1" t="s">
        <v>176</v>
      </c>
      <c r="K52" s="1" t="s">
        <v>176</v>
      </c>
    </row>
    <row r="53" spans="1:11" ht="29.1" customHeight="1" x14ac:dyDescent="0.5">
      <c r="A53" s="239"/>
      <c r="B53" s="176"/>
      <c r="C53" s="27"/>
      <c r="D53" s="1" t="s">
        <v>176</v>
      </c>
      <c r="E53" s="1" t="s">
        <v>176</v>
      </c>
      <c r="F53" s="1" t="s">
        <v>176</v>
      </c>
      <c r="G53" s="100" t="s">
        <v>176</v>
      </c>
      <c r="H53" s="101" t="s">
        <v>176</v>
      </c>
      <c r="I53" s="1" t="s">
        <v>176</v>
      </c>
      <c r="J53" s="1" t="s">
        <v>176</v>
      </c>
      <c r="K53" s="1" t="s">
        <v>176</v>
      </c>
    </row>
    <row r="54" spans="1:11" s="19" customFormat="1" ht="29.1" customHeight="1" x14ac:dyDescent="0.5">
      <c r="A54" s="241"/>
      <c r="B54" s="176"/>
      <c r="C54" s="30"/>
      <c r="D54" s="1" t="s">
        <v>176</v>
      </c>
      <c r="E54" s="1" t="s">
        <v>176</v>
      </c>
      <c r="F54" s="1" t="s">
        <v>176</v>
      </c>
      <c r="G54" s="100" t="s">
        <v>176</v>
      </c>
      <c r="H54" s="101" t="s">
        <v>176</v>
      </c>
      <c r="I54" s="1" t="s">
        <v>176</v>
      </c>
      <c r="J54" s="1" t="s">
        <v>176</v>
      </c>
      <c r="K54" s="1" t="s">
        <v>176</v>
      </c>
    </row>
    <row r="55" spans="1:11" s="18" customFormat="1" ht="29.1" customHeight="1" x14ac:dyDescent="0.5">
      <c r="A55" s="240"/>
      <c r="B55" s="176"/>
      <c r="C55" s="27"/>
      <c r="D55" s="1" t="s">
        <v>176</v>
      </c>
      <c r="E55" s="1" t="s">
        <v>176</v>
      </c>
      <c r="F55" s="1" t="s">
        <v>176</v>
      </c>
      <c r="G55" s="100" t="s">
        <v>176</v>
      </c>
      <c r="H55" s="101" t="s">
        <v>176</v>
      </c>
      <c r="I55" s="1" t="s">
        <v>176</v>
      </c>
      <c r="J55" s="1" t="s">
        <v>176</v>
      </c>
      <c r="K55" s="1" t="s">
        <v>176</v>
      </c>
    </row>
    <row r="56" spans="1:11" s="19" customFormat="1" ht="29.1" customHeight="1" x14ac:dyDescent="0.5">
      <c r="A56" s="241"/>
      <c r="B56" s="176"/>
      <c r="C56" s="27"/>
      <c r="D56" s="1" t="s">
        <v>176</v>
      </c>
      <c r="E56" s="1" t="s">
        <v>176</v>
      </c>
      <c r="F56" s="1" t="s">
        <v>176</v>
      </c>
      <c r="G56" s="100" t="s">
        <v>176</v>
      </c>
      <c r="H56" s="101" t="s">
        <v>176</v>
      </c>
      <c r="I56" s="1" t="s">
        <v>176</v>
      </c>
      <c r="J56" s="1" t="s">
        <v>176</v>
      </c>
      <c r="K56" s="1" t="s">
        <v>176</v>
      </c>
    </row>
    <row r="57" spans="1:11" s="18" customFormat="1" ht="29.1" customHeight="1" x14ac:dyDescent="0.5">
      <c r="A57" s="240"/>
      <c r="B57" s="176"/>
      <c r="C57" s="27"/>
      <c r="D57" s="1" t="s">
        <v>176</v>
      </c>
      <c r="E57" s="1" t="s">
        <v>176</v>
      </c>
      <c r="F57" s="1" t="s">
        <v>176</v>
      </c>
      <c r="G57" s="100" t="s">
        <v>176</v>
      </c>
      <c r="H57" s="101" t="s">
        <v>176</v>
      </c>
      <c r="I57" s="1" t="s">
        <v>176</v>
      </c>
      <c r="J57" s="1" t="s">
        <v>176</v>
      </c>
      <c r="K57" s="1" t="s">
        <v>176</v>
      </c>
    </row>
    <row r="58" spans="1:11" s="18" customFormat="1" ht="29.1" customHeight="1" x14ac:dyDescent="0.5">
      <c r="A58" s="240"/>
      <c r="B58" s="176"/>
      <c r="C58" s="27"/>
      <c r="D58" s="1" t="s">
        <v>176</v>
      </c>
      <c r="E58" s="1" t="s">
        <v>176</v>
      </c>
      <c r="F58" s="1" t="s">
        <v>176</v>
      </c>
      <c r="G58" s="100" t="s">
        <v>176</v>
      </c>
      <c r="H58" s="101" t="s">
        <v>176</v>
      </c>
      <c r="I58" s="1" t="s">
        <v>176</v>
      </c>
      <c r="J58" s="1" t="s">
        <v>176</v>
      </c>
      <c r="K58" s="1" t="s">
        <v>176</v>
      </c>
    </row>
    <row r="59" spans="1:11" s="18" customFormat="1" ht="29.1" customHeight="1" x14ac:dyDescent="0.5">
      <c r="A59" s="240"/>
      <c r="B59" s="176"/>
      <c r="C59" s="27"/>
      <c r="D59" s="1" t="s">
        <v>176</v>
      </c>
      <c r="E59" s="1" t="s">
        <v>176</v>
      </c>
      <c r="F59" s="1" t="s">
        <v>176</v>
      </c>
      <c r="G59" s="100" t="s">
        <v>176</v>
      </c>
      <c r="H59" s="101" t="s">
        <v>176</v>
      </c>
      <c r="I59" s="1" t="s">
        <v>176</v>
      </c>
      <c r="J59" s="1" t="s">
        <v>176</v>
      </c>
      <c r="K59" s="1" t="s">
        <v>176</v>
      </c>
    </row>
    <row r="60" spans="1:11" ht="29.1" customHeight="1" x14ac:dyDescent="0.5">
      <c r="A60" s="239"/>
      <c r="B60" s="176"/>
      <c r="C60" s="27"/>
      <c r="D60" s="1" t="s">
        <v>176</v>
      </c>
      <c r="E60" s="1" t="s">
        <v>176</v>
      </c>
      <c r="F60" s="1" t="s">
        <v>176</v>
      </c>
      <c r="G60" s="100" t="s">
        <v>176</v>
      </c>
      <c r="H60" s="101" t="s">
        <v>176</v>
      </c>
      <c r="I60" s="1" t="s">
        <v>176</v>
      </c>
      <c r="J60" s="1" t="s">
        <v>176</v>
      </c>
      <c r="K60" s="1" t="s">
        <v>176</v>
      </c>
    </row>
    <row r="61" spans="1:11" s="18" customFormat="1" ht="29.1" customHeight="1" x14ac:dyDescent="0.5">
      <c r="A61" s="240"/>
      <c r="B61" s="176"/>
      <c r="C61" s="27"/>
      <c r="D61" s="1" t="s">
        <v>176</v>
      </c>
      <c r="E61" s="1" t="s">
        <v>176</v>
      </c>
      <c r="F61" s="1" t="s">
        <v>176</v>
      </c>
      <c r="G61" s="100" t="s">
        <v>176</v>
      </c>
      <c r="H61" s="101" t="s">
        <v>176</v>
      </c>
      <c r="I61" s="1" t="s">
        <v>176</v>
      </c>
      <c r="J61" s="1" t="s">
        <v>176</v>
      </c>
      <c r="K61" s="1" t="s">
        <v>176</v>
      </c>
    </row>
    <row r="62" spans="1:11" s="18" customFormat="1" ht="29.1" customHeight="1" x14ac:dyDescent="0.5">
      <c r="A62" s="240"/>
      <c r="B62" s="176"/>
      <c r="C62" s="29"/>
      <c r="D62" s="1" t="s">
        <v>176</v>
      </c>
      <c r="E62" s="1" t="s">
        <v>176</v>
      </c>
      <c r="F62" s="1" t="s">
        <v>176</v>
      </c>
      <c r="G62" s="100" t="s">
        <v>176</v>
      </c>
      <c r="H62" s="101" t="s">
        <v>176</v>
      </c>
      <c r="I62" s="1" t="s">
        <v>176</v>
      </c>
      <c r="J62" s="1" t="s">
        <v>176</v>
      </c>
      <c r="K62" s="1" t="s">
        <v>176</v>
      </c>
    </row>
    <row r="63" spans="1:11" s="18" customFormat="1" ht="29.1" customHeight="1" x14ac:dyDescent="0.5">
      <c r="A63" s="240"/>
      <c r="B63" s="176"/>
      <c r="C63" s="29"/>
      <c r="D63" s="1" t="s">
        <v>176</v>
      </c>
      <c r="E63" s="1" t="s">
        <v>176</v>
      </c>
      <c r="F63" s="1" t="s">
        <v>176</v>
      </c>
      <c r="G63" s="100" t="s">
        <v>176</v>
      </c>
      <c r="H63" s="101" t="s">
        <v>176</v>
      </c>
      <c r="I63" s="1" t="s">
        <v>176</v>
      </c>
      <c r="J63" s="1" t="s">
        <v>176</v>
      </c>
      <c r="K63" s="1" t="s">
        <v>176</v>
      </c>
    </row>
    <row r="64" spans="1:11" ht="29.1" customHeight="1" x14ac:dyDescent="0.5">
      <c r="A64" s="239"/>
      <c r="B64" s="176"/>
      <c r="C64" s="27"/>
      <c r="D64" s="1" t="s">
        <v>176</v>
      </c>
      <c r="E64" s="1" t="s">
        <v>176</v>
      </c>
      <c r="F64" s="1" t="s">
        <v>176</v>
      </c>
      <c r="G64" s="100" t="s">
        <v>176</v>
      </c>
      <c r="H64" s="101" t="s">
        <v>176</v>
      </c>
      <c r="I64" s="1" t="s">
        <v>176</v>
      </c>
      <c r="J64" s="1" t="s">
        <v>176</v>
      </c>
      <c r="K64" s="1" t="s">
        <v>176</v>
      </c>
    </row>
    <row r="65" spans="1:11" ht="29.1" customHeight="1" x14ac:dyDescent="0.5">
      <c r="A65" s="239"/>
      <c r="B65" s="176"/>
      <c r="C65" s="27"/>
      <c r="D65" s="1" t="s">
        <v>176</v>
      </c>
      <c r="E65" s="1" t="s">
        <v>176</v>
      </c>
      <c r="F65" s="1" t="s">
        <v>176</v>
      </c>
      <c r="G65" s="100" t="s">
        <v>176</v>
      </c>
      <c r="H65" s="101" t="s">
        <v>176</v>
      </c>
      <c r="I65" s="1" t="s">
        <v>176</v>
      </c>
      <c r="J65" s="1" t="s">
        <v>176</v>
      </c>
      <c r="K65" s="1" t="s">
        <v>176</v>
      </c>
    </row>
    <row r="66" spans="1:11" ht="29.1" customHeight="1" x14ac:dyDescent="0.5">
      <c r="A66" s="239"/>
      <c r="B66" s="176"/>
      <c r="C66" s="27"/>
      <c r="D66" s="1" t="s">
        <v>176</v>
      </c>
      <c r="E66" s="1" t="s">
        <v>176</v>
      </c>
      <c r="F66" s="1" t="s">
        <v>176</v>
      </c>
      <c r="G66" s="100" t="s">
        <v>176</v>
      </c>
      <c r="H66" s="101" t="s">
        <v>176</v>
      </c>
      <c r="I66" s="1" t="s">
        <v>176</v>
      </c>
      <c r="J66" s="1" t="s">
        <v>176</v>
      </c>
      <c r="K66" s="1" t="s">
        <v>176</v>
      </c>
    </row>
    <row r="67" spans="1:11" s="19" customFormat="1" ht="29.1" customHeight="1" x14ac:dyDescent="0.5">
      <c r="A67" s="241"/>
      <c r="B67" s="176"/>
      <c r="C67" s="29"/>
      <c r="D67" s="1" t="s">
        <v>176</v>
      </c>
      <c r="E67" s="1" t="s">
        <v>176</v>
      </c>
      <c r="F67" s="1" t="s">
        <v>176</v>
      </c>
      <c r="G67" s="100" t="s">
        <v>176</v>
      </c>
      <c r="H67" s="101" t="s">
        <v>176</v>
      </c>
      <c r="I67" s="1" t="s">
        <v>176</v>
      </c>
      <c r="J67" s="1" t="s">
        <v>176</v>
      </c>
      <c r="K67" s="1" t="s">
        <v>176</v>
      </c>
    </row>
    <row r="68" spans="1:11" s="19" customFormat="1" ht="29.1" customHeight="1" x14ac:dyDescent="0.5">
      <c r="A68" s="241"/>
      <c r="B68" s="176"/>
      <c r="C68" s="27"/>
      <c r="D68" s="1" t="s">
        <v>176</v>
      </c>
      <c r="E68" s="1" t="s">
        <v>176</v>
      </c>
      <c r="F68" s="1" t="s">
        <v>176</v>
      </c>
      <c r="G68" s="100" t="s">
        <v>176</v>
      </c>
      <c r="H68" s="101" t="s">
        <v>176</v>
      </c>
      <c r="I68" s="1" t="s">
        <v>176</v>
      </c>
      <c r="J68" s="1" t="s">
        <v>176</v>
      </c>
      <c r="K68" s="1" t="s">
        <v>176</v>
      </c>
    </row>
    <row r="69" spans="1:11" s="18" customFormat="1" ht="29.1" customHeight="1" x14ac:dyDescent="0.5">
      <c r="A69" s="240"/>
      <c r="B69" s="176"/>
      <c r="C69" s="27"/>
      <c r="D69" s="1" t="s">
        <v>176</v>
      </c>
      <c r="E69" s="1" t="s">
        <v>176</v>
      </c>
      <c r="F69" s="1" t="s">
        <v>176</v>
      </c>
      <c r="G69" s="100" t="s">
        <v>176</v>
      </c>
      <c r="H69" s="101" t="s">
        <v>176</v>
      </c>
      <c r="I69" s="1" t="s">
        <v>176</v>
      </c>
      <c r="J69" s="1" t="s">
        <v>176</v>
      </c>
      <c r="K69" s="1" t="s">
        <v>176</v>
      </c>
    </row>
    <row r="70" spans="1:11" s="18" customFormat="1" ht="29.1" customHeight="1" x14ac:dyDescent="0.5">
      <c r="A70" s="240"/>
      <c r="B70" s="176"/>
      <c r="C70" s="29"/>
      <c r="D70" s="1" t="s">
        <v>176</v>
      </c>
      <c r="E70" s="1" t="s">
        <v>176</v>
      </c>
      <c r="F70" s="1" t="s">
        <v>176</v>
      </c>
      <c r="G70" s="100" t="s">
        <v>176</v>
      </c>
      <c r="H70" s="101" t="s">
        <v>176</v>
      </c>
      <c r="I70" s="1" t="s">
        <v>176</v>
      </c>
      <c r="J70" s="1" t="s">
        <v>176</v>
      </c>
      <c r="K70" s="1" t="s">
        <v>176</v>
      </c>
    </row>
    <row r="71" spans="1:11" s="18" customFormat="1" ht="29.1" customHeight="1" x14ac:dyDescent="0.5">
      <c r="A71" s="240"/>
      <c r="B71" s="176"/>
      <c r="C71" s="27"/>
      <c r="D71" s="1" t="s">
        <v>176</v>
      </c>
      <c r="E71" s="1" t="s">
        <v>176</v>
      </c>
      <c r="F71" s="1" t="s">
        <v>176</v>
      </c>
      <c r="G71" s="100" t="s">
        <v>176</v>
      </c>
      <c r="H71" s="101" t="s">
        <v>176</v>
      </c>
      <c r="I71" s="1" t="s">
        <v>176</v>
      </c>
      <c r="J71" s="1" t="s">
        <v>176</v>
      </c>
      <c r="K71" s="1" t="s">
        <v>176</v>
      </c>
    </row>
    <row r="72" spans="1:11" s="18" customFormat="1" ht="29.1" customHeight="1" x14ac:dyDescent="0.5">
      <c r="A72" s="240"/>
      <c r="B72" s="176"/>
      <c r="C72" s="27"/>
      <c r="D72" s="1" t="s">
        <v>176</v>
      </c>
      <c r="E72" s="1" t="s">
        <v>176</v>
      </c>
      <c r="F72" s="1" t="s">
        <v>176</v>
      </c>
      <c r="G72" s="100" t="s">
        <v>176</v>
      </c>
      <c r="H72" s="101" t="s">
        <v>176</v>
      </c>
      <c r="I72" s="1" t="s">
        <v>176</v>
      </c>
      <c r="J72" s="1" t="s">
        <v>176</v>
      </c>
      <c r="K72" s="1" t="s">
        <v>176</v>
      </c>
    </row>
    <row r="73" spans="1:11" s="18" customFormat="1" ht="29.1" customHeight="1" x14ac:dyDescent="0.5">
      <c r="A73" s="240"/>
      <c r="B73" s="176"/>
      <c r="C73" s="30"/>
      <c r="D73" s="1" t="s">
        <v>176</v>
      </c>
      <c r="E73" s="1" t="s">
        <v>176</v>
      </c>
      <c r="F73" s="1" t="s">
        <v>176</v>
      </c>
      <c r="G73" s="100" t="s">
        <v>176</v>
      </c>
      <c r="H73" s="101" t="s">
        <v>176</v>
      </c>
      <c r="I73" s="1" t="s">
        <v>176</v>
      </c>
      <c r="J73" s="1" t="s">
        <v>176</v>
      </c>
      <c r="K73" s="1" t="s">
        <v>176</v>
      </c>
    </row>
    <row r="74" spans="1:11" s="18" customFormat="1" ht="29.1" customHeight="1" x14ac:dyDescent="0.5">
      <c r="A74" s="240"/>
      <c r="B74" s="176"/>
      <c r="C74" s="27"/>
      <c r="D74" s="1" t="s">
        <v>176</v>
      </c>
      <c r="E74" s="1" t="s">
        <v>176</v>
      </c>
      <c r="F74" s="1" t="s">
        <v>176</v>
      </c>
      <c r="G74" s="100" t="s">
        <v>176</v>
      </c>
      <c r="H74" s="101" t="s">
        <v>176</v>
      </c>
      <c r="I74" s="1" t="s">
        <v>176</v>
      </c>
      <c r="J74" s="1" t="s">
        <v>176</v>
      </c>
      <c r="K74" s="1" t="s">
        <v>176</v>
      </c>
    </row>
    <row r="75" spans="1:11" s="18" customFormat="1" ht="29.1" customHeight="1" x14ac:dyDescent="0.5">
      <c r="A75" s="240"/>
      <c r="B75" s="176"/>
      <c r="C75" s="27"/>
      <c r="D75" s="1" t="s">
        <v>176</v>
      </c>
      <c r="E75" s="1" t="s">
        <v>176</v>
      </c>
      <c r="F75" s="1" t="s">
        <v>176</v>
      </c>
      <c r="G75" s="100" t="s">
        <v>176</v>
      </c>
      <c r="H75" s="101" t="s">
        <v>176</v>
      </c>
      <c r="I75" s="1" t="s">
        <v>176</v>
      </c>
      <c r="J75" s="1" t="s">
        <v>176</v>
      </c>
      <c r="K75" s="1" t="s">
        <v>176</v>
      </c>
    </row>
    <row r="76" spans="1:11" s="18" customFormat="1" ht="29.1" customHeight="1" x14ac:dyDescent="0.5">
      <c r="A76" s="240"/>
      <c r="B76" s="176"/>
      <c r="C76" s="27"/>
      <c r="D76" s="1" t="s">
        <v>176</v>
      </c>
      <c r="E76" s="1" t="s">
        <v>176</v>
      </c>
      <c r="F76" s="1" t="s">
        <v>176</v>
      </c>
      <c r="G76" s="100" t="s">
        <v>176</v>
      </c>
      <c r="H76" s="101" t="s">
        <v>176</v>
      </c>
      <c r="I76" s="1" t="s">
        <v>176</v>
      </c>
      <c r="J76" s="1" t="s">
        <v>176</v>
      </c>
      <c r="K76" s="1" t="s">
        <v>176</v>
      </c>
    </row>
    <row r="77" spans="1:11" ht="29.1" customHeight="1" x14ac:dyDescent="0.5">
      <c r="A77" s="239"/>
      <c r="B77" s="176"/>
      <c r="C77" s="29"/>
      <c r="D77" s="1" t="s">
        <v>176</v>
      </c>
      <c r="E77" s="1" t="s">
        <v>176</v>
      </c>
      <c r="F77" s="1" t="s">
        <v>176</v>
      </c>
      <c r="G77" s="100" t="s">
        <v>176</v>
      </c>
      <c r="H77" s="101" t="s">
        <v>176</v>
      </c>
      <c r="I77" s="1" t="s">
        <v>176</v>
      </c>
      <c r="J77" s="1" t="s">
        <v>176</v>
      </c>
      <c r="K77" s="1" t="s">
        <v>176</v>
      </c>
    </row>
    <row r="78" spans="1:11" s="19" customFormat="1" ht="29.1" customHeight="1" x14ac:dyDescent="0.5">
      <c r="A78" s="241"/>
      <c r="B78" s="176"/>
      <c r="C78" s="29"/>
      <c r="D78" s="1" t="s">
        <v>176</v>
      </c>
      <c r="E78" s="1" t="s">
        <v>176</v>
      </c>
      <c r="F78" s="1" t="s">
        <v>176</v>
      </c>
      <c r="G78" s="100" t="s">
        <v>176</v>
      </c>
      <c r="H78" s="101" t="s">
        <v>176</v>
      </c>
      <c r="I78" s="1" t="s">
        <v>176</v>
      </c>
      <c r="J78" s="1" t="s">
        <v>176</v>
      </c>
      <c r="K78" s="1" t="s">
        <v>176</v>
      </c>
    </row>
    <row r="79" spans="1:11" s="18" customFormat="1" ht="29.1" customHeight="1" x14ac:dyDescent="0.5">
      <c r="A79" s="240"/>
      <c r="B79" s="176"/>
      <c r="C79" s="27"/>
      <c r="D79" s="1" t="s">
        <v>176</v>
      </c>
      <c r="E79" s="1" t="s">
        <v>176</v>
      </c>
      <c r="F79" s="1" t="s">
        <v>176</v>
      </c>
      <c r="G79" s="100" t="s">
        <v>176</v>
      </c>
      <c r="H79" s="101" t="s">
        <v>176</v>
      </c>
      <c r="I79" s="1" t="s">
        <v>176</v>
      </c>
      <c r="J79" s="1" t="s">
        <v>176</v>
      </c>
      <c r="K79" s="1" t="s">
        <v>176</v>
      </c>
    </row>
    <row r="80" spans="1:11" s="19" customFormat="1" ht="29.1" customHeight="1" x14ac:dyDescent="0.5">
      <c r="A80" s="241"/>
      <c r="B80" s="176"/>
      <c r="C80" s="29"/>
      <c r="D80" s="1" t="s">
        <v>176</v>
      </c>
      <c r="E80" s="1" t="s">
        <v>176</v>
      </c>
      <c r="F80" s="1" t="s">
        <v>176</v>
      </c>
      <c r="G80" s="100" t="s">
        <v>176</v>
      </c>
      <c r="H80" s="101" t="s">
        <v>176</v>
      </c>
      <c r="I80" s="1" t="s">
        <v>176</v>
      </c>
      <c r="J80" s="1" t="s">
        <v>176</v>
      </c>
      <c r="K80" s="1" t="s">
        <v>176</v>
      </c>
    </row>
    <row r="81" spans="1:11" s="19" customFormat="1" ht="29.1" customHeight="1" x14ac:dyDescent="0.5">
      <c r="A81" s="241"/>
      <c r="B81" s="176"/>
      <c r="C81" s="27"/>
      <c r="D81" s="1" t="s">
        <v>176</v>
      </c>
      <c r="E81" s="1" t="s">
        <v>176</v>
      </c>
      <c r="F81" s="1" t="s">
        <v>176</v>
      </c>
      <c r="G81" s="100" t="s">
        <v>176</v>
      </c>
      <c r="H81" s="101" t="s">
        <v>176</v>
      </c>
      <c r="I81" s="1" t="s">
        <v>176</v>
      </c>
      <c r="J81" s="1" t="s">
        <v>176</v>
      </c>
      <c r="K81" s="1" t="s">
        <v>176</v>
      </c>
    </row>
    <row r="82" spans="1:11" s="18" customFormat="1" ht="29.1" customHeight="1" x14ac:dyDescent="0.5">
      <c r="A82" s="240"/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</row>
    <row r="83" spans="1:11" s="18" customFormat="1" ht="29.1" customHeight="1" x14ac:dyDescent="0.5">
      <c r="A83" s="240"/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</row>
    <row r="84" spans="1:11" s="18" customFormat="1" ht="29.1" customHeight="1" x14ac:dyDescent="0.5">
      <c r="A84" s="240"/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</row>
    <row r="85" spans="1:11" s="18" customFormat="1" ht="29.1" customHeight="1" x14ac:dyDescent="0.5">
      <c r="A85" s="240"/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</row>
    <row r="86" spans="1:11" ht="29.1" customHeight="1" x14ac:dyDescent="0.5">
      <c r="A86" s="239"/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</row>
    <row r="87" spans="1:11" ht="29.1" customHeight="1" x14ac:dyDescent="0.5">
      <c r="A87" s="239"/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</row>
    <row r="88" spans="1:11" ht="29.1" customHeight="1" x14ac:dyDescent="0.5">
      <c r="A88" s="239"/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</row>
    <row r="89" spans="1:11" ht="29.1" customHeight="1" x14ac:dyDescent="0.5">
      <c r="A89" s="239"/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</row>
    <row r="90" spans="1:11" ht="29.1" customHeight="1" x14ac:dyDescent="0.5">
      <c r="A90" s="239"/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</row>
    <row r="91" spans="1:11" ht="29.1" customHeight="1" x14ac:dyDescent="0.5">
      <c r="A91" s="239"/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</row>
    <row r="92" spans="1:11" ht="29.1" customHeight="1" x14ac:dyDescent="0.5">
      <c r="A92" s="239"/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</row>
    <row r="93" spans="1:11" ht="31.5" x14ac:dyDescent="0.5">
      <c r="A93" s="239"/>
      <c r="B93" s="176"/>
      <c r="C93" s="27"/>
      <c r="D93" s="1" t="s">
        <v>176</v>
      </c>
      <c r="E93" s="1" t="s">
        <v>176</v>
      </c>
      <c r="F93" s="1" t="s">
        <v>176</v>
      </c>
      <c r="G93" s="100" t="s">
        <v>176</v>
      </c>
      <c r="H93" s="101" t="s">
        <v>176</v>
      </c>
      <c r="I93" s="1" t="s">
        <v>176</v>
      </c>
      <c r="J93" s="1" t="s">
        <v>176</v>
      </c>
      <c r="K93" s="1" t="s">
        <v>176</v>
      </c>
    </row>
    <row r="94" spans="1:11" s="65" customFormat="1" ht="34.5" hidden="1" x14ac:dyDescent="0.45">
      <c r="A94" s="119"/>
      <c r="B94" s="21"/>
      <c r="C94" s="22"/>
      <c r="D94" s="3"/>
      <c r="E94" s="3"/>
      <c r="F94" s="3"/>
      <c r="G94" s="3"/>
      <c r="H94" s="3">
        <v>141</v>
      </c>
      <c r="I94" s="3">
        <v>143</v>
      </c>
      <c r="J94" s="3">
        <v>159</v>
      </c>
      <c r="K94" s="3">
        <v>17</v>
      </c>
    </row>
    <row r="95" spans="1:11" ht="34.5" x14ac:dyDescent="0.45"/>
  </sheetData>
  <sheetProtection selectLockedCells="1"/>
  <autoFilter ref="A3:K93" xr:uid="{BDA45685-0BD5-41E6-8752-B41566E3FD46}"/>
  <mergeCells count="4">
    <mergeCell ref="A1:A2"/>
    <mergeCell ref="B1:C2"/>
    <mergeCell ref="D1:G1"/>
    <mergeCell ref="H1:K1"/>
  </mergeCells>
  <conditionalFormatting sqref="I2:K2">
    <cfRule type="expression" dxfId="1663" priority="20">
      <formula>$D$94=0</formula>
    </cfRule>
    <cfRule type="expression" dxfId="1662" priority="21">
      <formula>$D$94&lt;&gt;$H$94</formula>
    </cfRule>
    <cfRule type="expression" dxfId="1661" priority="22">
      <formula>$D$94=$H$94</formula>
    </cfRule>
  </conditionalFormatting>
  <conditionalFormatting sqref="I2">
    <cfRule type="cellIs" dxfId="1660" priority="19" operator="equal">
      <formula>"2° P"</formula>
    </cfRule>
  </conditionalFormatting>
  <conditionalFormatting sqref="J2">
    <cfRule type="cellIs" dxfId="1659" priority="18" operator="equal">
      <formula>"3° P"</formula>
    </cfRule>
  </conditionalFormatting>
  <conditionalFormatting sqref="K2">
    <cfRule type="cellIs" dxfId="1658" priority="17" operator="equal">
      <formula>"4° P"</formula>
    </cfRule>
  </conditionalFormatting>
  <conditionalFormatting sqref="H2">
    <cfRule type="cellIs" dxfId="1657" priority="23" operator="equal">
      <formula>"1° P"</formula>
    </cfRule>
    <cfRule type="expression" dxfId="1656" priority="24">
      <formula>$D$94=0</formula>
    </cfRule>
    <cfRule type="expression" dxfId="1655" priority="25">
      <formula>$D$94&lt;&gt;$H$94</formula>
    </cfRule>
    <cfRule type="expression" dxfId="1654" priority="26">
      <formula>$D$94=$H$94</formula>
    </cfRule>
  </conditionalFormatting>
  <conditionalFormatting sqref="D2">
    <cfRule type="cellIs" dxfId="1653" priority="7" operator="equal">
      <formula>"1° P"</formula>
    </cfRule>
    <cfRule type="expression" dxfId="1652" priority="8">
      <formula>$D$94=0</formula>
    </cfRule>
    <cfRule type="expression" dxfId="1651" priority="9">
      <formula>$D$94&lt;&gt;$H$94</formula>
    </cfRule>
    <cfRule type="expression" dxfId="1650" priority="10">
      <formula>$D$94=$H$94</formula>
    </cfRule>
  </conditionalFormatting>
  <conditionalFormatting sqref="E2:G2">
    <cfRule type="expression" dxfId="1649" priority="4">
      <formula>$D$94=0</formula>
    </cfRule>
    <cfRule type="expression" dxfId="1648" priority="5">
      <formula>$D$94&lt;&gt;$H$94</formula>
    </cfRule>
    <cfRule type="expression" dxfId="1647" priority="6">
      <formula>$D$94=$H$94</formula>
    </cfRule>
  </conditionalFormatting>
  <conditionalFormatting sqref="E2">
    <cfRule type="cellIs" dxfId="1646" priority="3" operator="equal">
      <formula>"2° P"</formula>
    </cfRule>
  </conditionalFormatting>
  <conditionalFormatting sqref="F2">
    <cfRule type="cellIs" dxfId="1645" priority="2" operator="equal">
      <formula>"3° P"</formula>
    </cfRule>
  </conditionalFormatting>
  <conditionalFormatting sqref="G2">
    <cfRule type="cellIs" dxfId="1644" priority="1" operator="equal">
      <formula>"4° P"</formula>
    </cfRule>
  </conditionalFormatting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8889C-DCF4-47E8-9A8F-BA64FB756E81}">
  <sheetPr codeName="Feuil3">
    <tabColor rgb="FFFFFF00"/>
  </sheetPr>
  <dimension ref="A1:K91"/>
  <sheetViews>
    <sheetView showGridLines="0" zoomScale="90" zoomScaleNormal="90" workbookViewId="0">
      <pane xSplit="5" ySplit="1" topLeftCell="F2" activePane="bottomRight" state="frozen"/>
      <selection pane="topRight" activeCell="H1" sqref="H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10.5703125" customWidth="1"/>
    <col min="2" max="2" width="61" customWidth="1"/>
    <col min="3" max="3" width="11.5703125" style="37" hidden="1" customWidth="1"/>
    <col min="4" max="5" width="8.5703125" customWidth="1"/>
    <col min="6" max="7" width="7.5703125" customWidth="1"/>
    <col min="8" max="8" width="9" customWidth="1"/>
    <col min="9" max="9" width="14.42578125" customWidth="1"/>
    <col min="11" max="11" width="20.42578125" bestFit="1" customWidth="1"/>
  </cols>
  <sheetData>
    <row r="1" spans="1:11" ht="57" customHeight="1" x14ac:dyDescent="0.25">
      <c r="A1" s="36"/>
      <c r="B1" s="77" t="s">
        <v>49</v>
      </c>
      <c r="J1" s="99" t="s">
        <v>179</v>
      </c>
      <c r="K1" s="128" t="str">
        <f>IF('Liste Présence'!G1="DEPAUW Eddy","Tirage à refaire","Tirage OK")</f>
        <v>Tirage OK</v>
      </c>
    </row>
    <row r="2" spans="1:11" ht="23.1" customHeight="1" x14ac:dyDescent="0.25">
      <c r="B2" s="35" t="s">
        <v>376</v>
      </c>
      <c r="C2" s="33">
        <f ca="1">IF(B2="","",RAND())</f>
        <v>0.13708769047458413</v>
      </c>
    </row>
    <row r="3" spans="1:11" ht="23.1" customHeight="1" x14ac:dyDescent="0.25">
      <c r="B3" s="34" t="s">
        <v>344</v>
      </c>
      <c r="C3" s="33">
        <f ca="1">IF(B3="","",RAND())</f>
        <v>0.27066875503539789</v>
      </c>
    </row>
    <row r="4" spans="1:11" ht="23.1" customHeight="1" x14ac:dyDescent="0.25">
      <c r="B4" s="34" t="s">
        <v>375</v>
      </c>
      <c r="C4" s="33">
        <f ca="1">IF(B4="","",RAND())</f>
        <v>0.77037836100846957</v>
      </c>
    </row>
    <row r="5" spans="1:11" ht="23.1" customHeight="1" x14ac:dyDescent="0.25">
      <c r="B5" s="34" t="s">
        <v>301</v>
      </c>
      <c r="C5" s="33">
        <f ca="1">IF(B5="","",RAND())</f>
        <v>0.56945568329418361</v>
      </c>
    </row>
    <row r="6" spans="1:11" ht="23.1" customHeight="1" x14ac:dyDescent="0.25">
      <c r="B6" s="34" t="s">
        <v>367</v>
      </c>
      <c r="C6" s="33">
        <f ca="1">IF(B6="","",RAND())</f>
        <v>0.43464783821252551</v>
      </c>
    </row>
    <row r="7" spans="1:11" ht="23.1" customHeight="1" x14ac:dyDescent="0.25">
      <c r="B7" s="34" t="s">
        <v>358</v>
      </c>
      <c r="C7" s="33">
        <f ca="1">IF(B7="","",RAND())</f>
        <v>0.68031800000500864</v>
      </c>
    </row>
    <row r="8" spans="1:11" ht="23.1" customHeight="1" x14ac:dyDescent="0.25">
      <c r="B8" s="34" t="s">
        <v>336</v>
      </c>
      <c r="C8" s="33">
        <f ca="1">IF(B8="","",RAND())</f>
        <v>0.29954451182900466</v>
      </c>
    </row>
    <row r="9" spans="1:11" ht="23.1" customHeight="1" x14ac:dyDescent="0.25">
      <c r="B9" s="34" t="s">
        <v>324</v>
      </c>
      <c r="C9" s="33">
        <f ca="1">IF(B9="","",RAND())</f>
        <v>0.54258530510016889</v>
      </c>
    </row>
    <row r="10" spans="1:11" ht="23.1" customHeight="1" x14ac:dyDescent="0.25">
      <c r="B10" s="35" t="s">
        <v>346</v>
      </c>
      <c r="C10" s="33">
        <f ca="1">IF(B10="","",RAND())</f>
        <v>0.80546040484174508</v>
      </c>
    </row>
    <row r="11" spans="1:11" ht="23.1" customHeight="1" x14ac:dyDescent="0.25">
      <c r="B11" s="34" t="s">
        <v>326</v>
      </c>
      <c r="C11" s="33">
        <f ca="1">IF(B11="","",RAND())</f>
        <v>0.36245640915613253</v>
      </c>
    </row>
    <row r="12" spans="1:11" ht="23.1" customHeight="1" x14ac:dyDescent="0.25">
      <c r="B12" s="34" t="s">
        <v>348</v>
      </c>
      <c r="C12" s="33">
        <f ca="1">IF(B12="","",RAND())</f>
        <v>0.46098689476041255</v>
      </c>
    </row>
    <row r="13" spans="1:11" ht="23.1" customHeight="1" x14ac:dyDescent="0.25">
      <c r="B13" s="34" t="s">
        <v>340</v>
      </c>
      <c r="C13" s="33">
        <f ca="1">IF(B13="","",RAND())</f>
        <v>0.74968733506551499</v>
      </c>
    </row>
    <row r="14" spans="1:11" ht="23.1" customHeight="1" x14ac:dyDescent="0.25">
      <c r="B14" s="34" t="s">
        <v>304</v>
      </c>
      <c r="C14" s="33">
        <f ca="1">IF(B14="","",RAND())</f>
        <v>5.5625489813422857E-2</v>
      </c>
    </row>
    <row r="15" spans="1:11" ht="23.1" customHeight="1" x14ac:dyDescent="0.25">
      <c r="B15" s="34" t="s">
        <v>314</v>
      </c>
      <c r="C15" s="33">
        <f ca="1">IF(B15="","",RAND())</f>
        <v>0.78397809959659526</v>
      </c>
    </row>
    <row r="16" spans="1:11" ht="23.1" customHeight="1" x14ac:dyDescent="0.25">
      <c r="B16" s="34" t="s">
        <v>322</v>
      </c>
      <c r="C16" s="33">
        <f ca="1">IF(B16="","",RAND())</f>
        <v>0.45067957889554311</v>
      </c>
    </row>
    <row r="17" spans="2:3" ht="23.1" customHeight="1" x14ac:dyDescent="0.25">
      <c r="B17" s="34" t="s">
        <v>379</v>
      </c>
      <c r="C17" s="33">
        <f ca="1">IF(B17="","",RAND())</f>
        <v>0.19029746620398313</v>
      </c>
    </row>
    <row r="18" spans="2:3" ht="23.1" customHeight="1" x14ac:dyDescent="0.25">
      <c r="B18" s="34"/>
      <c r="C18" s="33" t="str">
        <f ca="1">IF(B18="","",RAND())</f>
        <v/>
      </c>
    </row>
    <row r="19" spans="2:3" ht="23.1" customHeight="1" x14ac:dyDescent="0.25">
      <c r="B19" s="34"/>
      <c r="C19" s="33" t="str">
        <f ca="1">IF(B19="","",RAND())</f>
        <v/>
      </c>
    </row>
    <row r="20" spans="2:3" ht="23.1" customHeight="1" x14ac:dyDescent="0.25">
      <c r="B20" s="34"/>
      <c r="C20" s="33" t="str">
        <f ca="1">IF(B20="","",RAND())</f>
        <v/>
      </c>
    </row>
    <row r="21" spans="2:3" ht="23.1" customHeight="1" x14ac:dyDescent="0.25">
      <c r="B21" s="34"/>
      <c r="C21" s="33" t="str">
        <f ca="1">IF(B21="","",RAND())</f>
        <v/>
      </c>
    </row>
    <row r="22" spans="2:3" ht="23.1" customHeight="1" x14ac:dyDescent="0.25">
      <c r="B22" s="34"/>
      <c r="C22" s="33" t="str">
        <f ca="1">IF(B22="","",RAND())</f>
        <v/>
      </c>
    </row>
    <row r="23" spans="2:3" ht="23.1" customHeight="1" x14ac:dyDescent="0.25">
      <c r="B23" s="34"/>
      <c r="C23" s="33" t="str">
        <f ca="1">IF(B23="","",RAND())</f>
        <v/>
      </c>
    </row>
    <row r="24" spans="2:3" ht="23.1" customHeight="1" x14ac:dyDescent="0.25">
      <c r="B24" s="34"/>
      <c r="C24" s="33" t="str">
        <f ca="1">IF(B24="","",RAND())</f>
        <v/>
      </c>
    </row>
    <row r="25" spans="2:3" ht="23.1" customHeight="1" x14ac:dyDescent="0.25">
      <c r="B25" s="34"/>
      <c r="C25" s="33" t="str">
        <f ca="1">IF(B25="","",RAND())</f>
        <v/>
      </c>
    </row>
    <row r="26" spans="2:3" ht="23.1" customHeight="1" x14ac:dyDescent="0.25">
      <c r="B26" s="34"/>
      <c r="C26" s="33" t="str">
        <f ca="1">IF(B26="","",RAND())</f>
        <v/>
      </c>
    </row>
    <row r="27" spans="2:3" ht="23.1" customHeight="1" x14ac:dyDescent="0.25">
      <c r="B27" s="34"/>
      <c r="C27" s="33" t="str">
        <f ca="1">IF(B27="","",RAND())</f>
        <v/>
      </c>
    </row>
    <row r="28" spans="2:3" ht="23.1" customHeight="1" x14ac:dyDescent="0.25">
      <c r="B28" s="34"/>
      <c r="C28" s="33" t="str">
        <f ca="1">IF(B28="","",RAND())</f>
        <v/>
      </c>
    </row>
    <row r="29" spans="2:3" ht="23.1" customHeight="1" x14ac:dyDescent="0.25">
      <c r="B29" s="34"/>
      <c r="C29" s="33" t="str">
        <f ca="1">IF(B29="","",RAND())</f>
        <v/>
      </c>
    </row>
    <row r="30" spans="2:3" ht="23.1" customHeight="1" x14ac:dyDescent="0.25">
      <c r="B30" s="34"/>
      <c r="C30" s="33" t="str">
        <f ca="1">IF(B30="","",RAND())</f>
        <v/>
      </c>
    </row>
    <row r="31" spans="2:3" ht="23.1" customHeight="1" x14ac:dyDescent="0.25">
      <c r="B31" s="34"/>
      <c r="C31" s="33" t="str">
        <f ca="1">IF(B31="","",RAND())</f>
        <v/>
      </c>
    </row>
    <row r="32" spans="2:3" ht="23.1" customHeight="1" x14ac:dyDescent="0.25">
      <c r="B32" s="34"/>
      <c r="C32" s="33" t="str">
        <f ca="1">IF(B32="","",RAND())</f>
        <v/>
      </c>
    </row>
    <row r="33" spans="2:3" ht="23.1" customHeight="1" x14ac:dyDescent="0.25">
      <c r="B33" s="34"/>
      <c r="C33" s="33" t="str">
        <f ca="1">IF(B33="","",RAND())</f>
        <v/>
      </c>
    </row>
    <row r="34" spans="2:3" ht="23.1" customHeight="1" x14ac:dyDescent="0.25">
      <c r="B34" s="34"/>
      <c r="C34" s="33" t="str">
        <f ca="1">IF(B34="","",RAND())</f>
        <v/>
      </c>
    </row>
    <row r="35" spans="2:3" ht="23.1" customHeight="1" x14ac:dyDescent="0.25">
      <c r="B35" s="34"/>
      <c r="C35" s="33" t="str">
        <f ca="1">IF(B35="","",RAND())</f>
        <v/>
      </c>
    </row>
    <row r="36" spans="2:3" ht="23.1" customHeight="1" x14ac:dyDescent="0.25">
      <c r="B36" s="34"/>
      <c r="C36" s="33" t="str">
        <f ca="1">IF(B36="","",RAND())</f>
        <v/>
      </c>
    </row>
    <row r="37" spans="2:3" ht="23.1" customHeight="1" x14ac:dyDescent="0.25">
      <c r="B37" s="34"/>
      <c r="C37" s="33" t="str">
        <f ca="1">IF(B37="","",RAND())</f>
        <v/>
      </c>
    </row>
    <row r="38" spans="2:3" ht="23.1" customHeight="1" x14ac:dyDescent="0.25">
      <c r="B38" s="34"/>
      <c r="C38" s="33" t="str">
        <f ca="1">IF(B38="","",RAND())</f>
        <v/>
      </c>
    </row>
    <row r="39" spans="2:3" ht="23.1" customHeight="1" x14ac:dyDescent="0.25">
      <c r="B39" s="34"/>
      <c r="C39" s="33" t="str">
        <f ca="1">IF(B39="","",RAND())</f>
        <v/>
      </c>
    </row>
    <row r="40" spans="2:3" ht="23.1" customHeight="1" x14ac:dyDescent="0.25">
      <c r="B40" s="34"/>
      <c r="C40" s="33" t="str">
        <f ca="1">IF(B40="","",RAND())</f>
        <v/>
      </c>
    </row>
    <row r="41" spans="2:3" ht="23.1" customHeight="1" x14ac:dyDescent="0.25">
      <c r="B41" s="34"/>
      <c r="C41" s="33" t="str">
        <f ca="1">IF(B41="","",RAND())</f>
        <v/>
      </c>
    </row>
    <row r="42" spans="2:3" ht="23.1" customHeight="1" x14ac:dyDescent="0.25">
      <c r="B42" s="34"/>
      <c r="C42" s="33" t="str">
        <f ca="1">IF(B42="","",RAND())</f>
        <v/>
      </c>
    </row>
    <row r="43" spans="2:3" ht="23.1" customHeight="1" x14ac:dyDescent="0.25">
      <c r="B43" s="34"/>
      <c r="C43" s="33" t="str">
        <f ca="1">IF(B43="","",RAND())</f>
        <v/>
      </c>
    </row>
    <row r="44" spans="2:3" ht="23.1" customHeight="1" x14ac:dyDescent="0.25">
      <c r="B44" s="34"/>
      <c r="C44" s="33" t="str">
        <f ca="1">IF(B44="","",RAND())</f>
        <v/>
      </c>
    </row>
    <row r="45" spans="2:3" ht="23.1" customHeight="1" x14ac:dyDescent="0.25">
      <c r="B45" s="34"/>
      <c r="C45" s="33" t="str">
        <f ca="1">IF(B45="","",RAND())</f>
        <v/>
      </c>
    </row>
    <row r="46" spans="2:3" ht="23.1" customHeight="1" x14ac:dyDescent="0.25">
      <c r="B46" s="34"/>
      <c r="C46" s="33" t="str">
        <f ca="1">IF(B46="","",RAND())</f>
        <v/>
      </c>
    </row>
    <row r="47" spans="2:3" ht="23.1" customHeight="1" x14ac:dyDescent="0.25">
      <c r="B47" s="35"/>
      <c r="C47" s="33" t="str">
        <f ca="1">IF(B47="","",RAND())</f>
        <v/>
      </c>
    </row>
    <row r="48" spans="2:3" ht="23.1" customHeight="1" x14ac:dyDescent="0.25">
      <c r="B48" s="34"/>
      <c r="C48" s="33" t="str">
        <f ca="1">IF(B48="","",RAND())</f>
        <v/>
      </c>
    </row>
    <row r="49" spans="2:3" ht="23.1" customHeight="1" x14ac:dyDescent="0.25">
      <c r="B49" s="34"/>
      <c r="C49" s="33" t="str">
        <f ca="1">IF(B49="","",RAND())</f>
        <v/>
      </c>
    </row>
    <row r="50" spans="2:3" ht="23.1" customHeight="1" x14ac:dyDescent="0.25">
      <c r="B50" s="34"/>
      <c r="C50" s="33" t="str">
        <f ca="1">IF(B50="","",RAND())</f>
        <v/>
      </c>
    </row>
    <row r="51" spans="2:3" ht="23.1" customHeight="1" x14ac:dyDescent="0.25">
      <c r="B51" s="34"/>
      <c r="C51" s="33" t="str">
        <f ca="1">IF(B51="","",RAND())</f>
        <v/>
      </c>
    </row>
    <row r="52" spans="2:3" ht="23.1" customHeight="1" x14ac:dyDescent="0.25">
      <c r="B52" s="34"/>
      <c r="C52" s="33" t="str">
        <f ca="1">IF(B52="","",RAND())</f>
        <v/>
      </c>
    </row>
    <row r="53" spans="2:3" ht="23.1" customHeight="1" x14ac:dyDescent="0.25">
      <c r="B53" s="34"/>
      <c r="C53" s="33" t="str">
        <f ca="1">IF(B53="","",RAND())</f>
        <v/>
      </c>
    </row>
    <row r="54" spans="2:3" ht="23.1" customHeight="1" x14ac:dyDescent="0.25">
      <c r="B54" s="34"/>
      <c r="C54" s="33" t="str">
        <f ca="1">IF(B54="","",RAND())</f>
        <v/>
      </c>
    </row>
    <row r="55" spans="2:3" ht="23.1" customHeight="1" x14ac:dyDescent="0.25">
      <c r="B55" s="34"/>
      <c r="C55" s="33" t="str">
        <f ca="1">IF(B55="","",RAND())</f>
        <v/>
      </c>
    </row>
    <row r="56" spans="2:3" ht="23.1" customHeight="1" x14ac:dyDescent="0.25">
      <c r="B56" s="34"/>
      <c r="C56" s="33" t="str">
        <f ca="1">IF(B56="","",RAND())</f>
        <v/>
      </c>
    </row>
    <row r="57" spans="2:3" ht="23.1" customHeight="1" x14ac:dyDescent="0.25">
      <c r="B57" s="34"/>
      <c r="C57" s="33" t="str">
        <f ca="1">IF(B57="","",RAND())</f>
        <v/>
      </c>
    </row>
    <row r="58" spans="2:3" ht="23.1" customHeight="1" x14ac:dyDescent="0.25">
      <c r="B58" s="34"/>
      <c r="C58" s="33" t="str">
        <f ca="1">IF(B58="","",RAND())</f>
        <v/>
      </c>
    </row>
    <row r="59" spans="2:3" ht="23.1" customHeight="1" x14ac:dyDescent="0.25">
      <c r="B59" s="34"/>
      <c r="C59" s="33" t="str">
        <f ca="1">IF(B59="","",RAND())</f>
        <v/>
      </c>
    </row>
    <row r="60" spans="2:3" ht="23.1" customHeight="1" x14ac:dyDescent="0.25">
      <c r="B60" s="34"/>
      <c r="C60" s="33" t="str">
        <f ca="1">IF(B60="","",RAND())</f>
        <v/>
      </c>
    </row>
    <row r="61" spans="2:3" ht="23.1" customHeight="1" x14ac:dyDescent="0.25">
      <c r="B61" s="34"/>
      <c r="C61" s="33" t="str">
        <f ca="1">IF(B61="","",RAND())</f>
        <v/>
      </c>
    </row>
    <row r="62" spans="2:3" ht="23.1" customHeight="1" x14ac:dyDescent="0.25">
      <c r="B62" s="34"/>
      <c r="C62" s="33" t="str">
        <f ca="1">IF(B62="","",RAND())</f>
        <v/>
      </c>
    </row>
    <row r="63" spans="2:3" ht="23.1" customHeight="1" x14ac:dyDescent="0.25">
      <c r="B63" s="34"/>
      <c r="C63" s="33" t="str">
        <f ca="1">IF(B63="","",RAND())</f>
        <v/>
      </c>
    </row>
    <row r="64" spans="2:3" ht="23.1" customHeight="1" x14ac:dyDescent="0.25">
      <c r="B64" s="34"/>
      <c r="C64" s="33" t="str">
        <f ca="1">IF(B64="","",RAND())</f>
        <v/>
      </c>
    </row>
    <row r="65" spans="2:3" ht="23.1" customHeight="1" x14ac:dyDescent="0.25">
      <c r="B65" s="34"/>
      <c r="C65" s="33" t="str">
        <f ca="1">IF(B65="","",RAND())</f>
        <v/>
      </c>
    </row>
    <row r="66" spans="2:3" ht="23.1" customHeight="1" x14ac:dyDescent="0.25">
      <c r="B66" s="34"/>
      <c r="C66" s="33" t="str">
        <f ca="1">IF(B66="","",RAND())</f>
        <v/>
      </c>
    </row>
    <row r="67" spans="2:3" ht="23.1" customHeight="1" x14ac:dyDescent="0.25">
      <c r="B67" s="34"/>
      <c r="C67" s="33" t="str">
        <f ca="1">IF(B67="","",RAND())</f>
        <v/>
      </c>
    </row>
    <row r="68" spans="2:3" ht="23.1" customHeight="1" x14ac:dyDescent="0.25">
      <c r="B68" s="34"/>
      <c r="C68" s="33" t="str">
        <f ca="1">IF(B68="","",RAND())</f>
        <v/>
      </c>
    </row>
    <row r="69" spans="2:3" ht="23.1" customHeight="1" x14ac:dyDescent="0.25">
      <c r="B69" s="34"/>
      <c r="C69" s="33" t="str">
        <f ca="1">IF(B69="","",RAND())</f>
        <v/>
      </c>
    </row>
    <row r="70" spans="2:3" ht="23.1" customHeight="1" x14ac:dyDescent="0.25">
      <c r="B70" s="34"/>
      <c r="C70" s="33" t="str">
        <f ca="1">IF(B70="","",RAND())</f>
        <v/>
      </c>
    </row>
    <row r="71" spans="2:3" ht="23.1" customHeight="1" x14ac:dyDescent="0.25">
      <c r="B71" s="34"/>
      <c r="C71" s="33" t="str">
        <f ca="1">IF(B71="","",RAND())</f>
        <v/>
      </c>
    </row>
    <row r="72" spans="2:3" ht="23.1" customHeight="1" x14ac:dyDescent="0.25">
      <c r="B72" s="34"/>
      <c r="C72" s="33" t="str">
        <f ca="1">IF(B72="","",RAND())</f>
        <v/>
      </c>
    </row>
    <row r="73" spans="2:3" ht="23.1" customHeight="1" x14ac:dyDescent="0.25">
      <c r="B73" s="34"/>
      <c r="C73" s="33" t="str">
        <f ca="1">IF(B73="","",RAND())</f>
        <v/>
      </c>
    </row>
    <row r="74" spans="2:3" ht="23.1" customHeight="1" x14ac:dyDescent="0.25">
      <c r="B74" s="34"/>
      <c r="C74" s="33" t="str">
        <f ca="1">IF(B74="","",RAND())</f>
        <v/>
      </c>
    </row>
    <row r="75" spans="2:3" ht="23.1" customHeight="1" x14ac:dyDescent="0.25">
      <c r="B75" s="34"/>
      <c r="C75" s="33" t="str">
        <f ca="1">IF(B75="","",RAND())</f>
        <v/>
      </c>
    </row>
    <row r="76" spans="2:3" ht="23.1" customHeight="1" x14ac:dyDescent="0.25">
      <c r="B76" s="34"/>
      <c r="C76" s="33" t="str">
        <f ca="1">IF(B76="","",RAND())</f>
        <v/>
      </c>
    </row>
    <row r="77" spans="2:3" ht="23.1" customHeight="1" x14ac:dyDescent="0.25">
      <c r="B77" s="35"/>
      <c r="C77" s="33" t="str">
        <f ca="1">IF(B77="","",RAND())</f>
        <v/>
      </c>
    </row>
    <row r="78" spans="2:3" ht="23.1" customHeight="1" x14ac:dyDescent="0.25">
      <c r="B78" s="34"/>
      <c r="C78" s="33" t="str">
        <f ca="1">IF(B78="","",RAND())</f>
        <v/>
      </c>
    </row>
    <row r="79" spans="2:3" ht="23.1" customHeight="1" x14ac:dyDescent="0.25">
      <c r="B79" s="34"/>
      <c r="C79" s="33" t="str">
        <f ca="1">IF(B79="","",RAND())</f>
        <v/>
      </c>
    </row>
    <row r="80" spans="2:3" ht="23.1" customHeight="1" x14ac:dyDescent="0.25">
      <c r="B80" s="34"/>
      <c r="C80" s="33" t="str">
        <f ca="1">IF(B80="","",RAND())</f>
        <v/>
      </c>
    </row>
    <row r="81" spans="2:3" ht="23.1" customHeight="1" x14ac:dyDescent="0.25">
      <c r="B81" s="34"/>
      <c r="C81" s="33" t="str">
        <f ca="1">IF(B81="","",RAND())</f>
        <v/>
      </c>
    </row>
    <row r="82" spans="2:3" ht="23.1" customHeight="1" x14ac:dyDescent="0.25">
      <c r="B82" s="35"/>
      <c r="C82" s="33" t="str">
        <f ca="1">IF(B82="","",RAND())</f>
        <v/>
      </c>
    </row>
    <row r="83" spans="2:3" ht="23.1" customHeight="1" x14ac:dyDescent="0.25">
      <c r="B83" s="34"/>
      <c r="C83" s="33" t="str">
        <f ca="1">IF(B83="","",RAND())</f>
        <v/>
      </c>
    </row>
    <row r="84" spans="2:3" ht="23.1" customHeight="1" x14ac:dyDescent="0.25">
      <c r="B84" s="34"/>
      <c r="C84" s="33" t="str">
        <f ca="1">IF(B84="","",RAND())</f>
        <v/>
      </c>
    </row>
    <row r="85" spans="2:3" ht="23.1" customHeight="1" x14ac:dyDescent="0.25">
      <c r="B85" s="35"/>
      <c r="C85" s="33" t="str">
        <f ca="1">IF(B85="","",RAND())</f>
        <v/>
      </c>
    </row>
    <row r="86" spans="2:3" ht="23.1" customHeight="1" x14ac:dyDescent="0.25">
      <c r="B86" s="34"/>
      <c r="C86" s="33" t="str">
        <f ca="1">IF(B86="","",RAND())</f>
        <v/>
      </c>
    </row>
    <row r="87" spans="2:3" ht="23.1" customHeight="1" x14ac:dyDescent="0.25">
      <c r="B87" s="34"/>
      <c r="C87" s="33" t="str">
        <f ca="1">IF(B87="","",RAND())</f>
        <v/>
      </c>
    </row>
    <row r="88" spans="2:3" ht="23.1" customHeight="1" x14ac:dyDescent="0.25">
      <c r="B88" s="34"/>
      <c r="C88" s="33" t="str">
        <f ca="1">IF(B88="","",RAND())</f>
        <v/>
      </c>
    </row>
    <row r="89" spans="2:3" ht="23.1" customHeight="1" x14ac:dyDescent="0.25">
      <c r="B89" s="34"/>
      <c r="C89" s="33" t="str">
        <f ca="1">IF(B89="","",RAND())</f>
        <v/>
      </c>
    </row>
    <row r="90" spans="2:3" ht="23.1" customHeight="1" x14ac:dyDescent="0.25">
      <c r="B90" s="34"/>
      <c r="C90" s="33" t="str">
        <f ca="1">IF(B90="","",RAND())</f>
        <v/>
      </c>
    </row>
    <row r="91" spans="2:3" ht="23.1" customHeight="1" x14ac:dyDescent="0.25">
      <c r="B91" s="34"/>
      <c r="C91" s="33" t="str">
        <f ca="1">IF(B91="","",RAND())</f>
        <v/>
      </c>
    </row>
  </sheetData>
  <sheetProtection selectLockedCells="1"/>
  <autoFilter ref="A1:B70" xr:uid="{6B2BFCBB-5DD4-483B-AD4C-3198F4A3E728}"/>
  <sortState xmlns:xlrd2="http://schemas.microsoft.com/office/spreadsheetml/2017/richdata2" ref="B2:C91">
    <sortCondition ref="C2:C91"/>
  </sortState>
  <conditionalFormatting sqref="K1">
    <cfRule type="cellIs" dxfId="1643" priority="1" operator="equal">
      <formula>"Tirage à refaire"</formula>
    </cfRule>
    <cfRule type="cellIs" dxfId="1642" priority="2" operator="equal">
      <formula>"Tirage OK"</formula>
    </cfRule>
  </conditionalFormatting>
  <hyperlinks>
    <hyperlink ref="J1" location="Accueil!A1" display="Accueil!A1" xr:uid="{090822B8-DD93-4D28-AC28-CDD1F558AC1E}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C2DC2-5F84-40B8-9A59-00234A3BDC03}">
  <sheetPr codeName="Feuil13">
    <tabColor rgb="FF99FFCC"/>
  </sheetPr>
  <dimension ref="A1:AD141"/>
  <sheetViews>
    <sheetView showGridLines="0" zoomScale="44" zoomScaleNormal="44" workbookViewId="0">
      <selection activeCell="Z113" sqref="Z113"/>
    </sheetView>
  </sheetViews>
  <sheetFormatPr baseColWidth="10" defaultRowHeight="46.5" outlineLevelRow="1" x14ac:dyDescent="0.7"/>
  <cols>
    <col min="1" max="1" width="6.5703125" style="65" customWidth="1"/>
    <col min="2" max="2" width="8.5703125" style="133" customWidth="1"/>
    <col min="3" max="3" width="8.42578125" style="134" customWidth="1"/>
    <col min="4" max="4" width="13.5703125" style="125" customWidth="1"/>
    <col min="5" max="5" width="6.5703125" style="133" customWidth="1"/>
    <col min="6" max="6" width="6.5703125" customWidth="1"/>
    <col min="7" max="7" width="62.5703125" style="132" customWidth="1"/>
    <col min="8" max="8" width="19.42578125" customWidth="1"/>
    <col min="9" max="9" width="0.5703125" customWidth="1"/>
    <col min="10" max="10" width="9" style="133" customWidth="1"/>
    <col min="11" max="11" width="9" style="134" customWidth="1"/>
    <col min="12" max="12" width="13.5703125" style="125" customWidth="1"/>
    <col min="13" max="13" width="6.5703125" style="133" bestFit="1" customWidth="1"/>
    <col min="14" max="14" width="6.5703125" customWidth="1"/>
    <col min="15" max="15" width="62.5703125" style="132" customWidth="1"/>
    <col min="16" max="16" width="18.5703125" customWidth="1"/>
    <col min="17" max="17" width="23.42578125" style="65" hidden="1" customWidth="1"/>
    <col min="18" max="19" width="5.42578125" style="143" hidden="1" customWidth="1"/>
    <col min="20" max="20" width="5.42578125" style="144" hidden="1" customWidth="1"/>
    <col min="21" max="21" width="5.42578125" style="145" hidden="1" customWidth="1"/>
    <col min="22" max="22" width="5.42578125" style="146" hidden="1" customWidth="1"/>
    <col min="23" max="23" width="23.42578125" style="153" hidden="1" customWidth="1"/>
    <col min="24" max="30" width="11.42578125" style="37"/>
  </cols>
  <sheetData>
    <row r="1" spans="1:23" ht="3.6" customHeight="1" outlineLevel="1" thickBot="1" x14ac:dyDescent="0.75">
      <c r="K1" s="134">
        <v>13</v>
      </c>
    </row>
    <row r="2" spans="1:23" ht="47.25" outlineLevel="1" thickBot="1" x14ac:dyDescent="0.3">
      <c r="A2" s="146"/>
      <c r="B2" s="278" t="str">
        <f>IFERROR(Tableaux!C3,"")</f>
        <v>16 JOUEURS - 8 DOUBLETTES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80"/>
    </row>
    <row r="3" spans="1:23" ht="27.6" customHeight="1" x14ac:dyDescent="0.4">
      <c r="A3" s="146"/>
      <c r="B3" s="316" t="s">
        <v>186</v>
      </c>
      <c r="C3" s="317"/>
      <c r="D3" s="314" t="s">
        <v>158</v>
      </c>
      <c r="E3" s="281" t="s">
        <v>149</v>
      </c>
      <c r="F3" s="158">
        <f>IF('Tableau public'!E4=0,"",'Tableau public'!E4)</f>
        <v>1</v>
      </c>
      <c r="G3" s="159" t="str">
        <f>IFERROR(VLOOKUP(F3,'Matrice Parties'!$A:$C,2,FALSE),"")</f>
        <v>GABARD DENIS</v>
      </c>
      <c r="H3" s="309">
        <v>5</v>
      </c>
      <c r="I3" s="171"/>
      <c r="J3" s="316" t="s">
        <v>186</v>
      </c>
      <c r="K3" s="317"/>
      <c r="L3" s="314" t="s">
        <v>158</v>
      </c>
      <c r="M3" s="281" t="s">
        <v>149</v>
      </c>
      <c r="N3" s="158" t="str">
        <f>IF('Tableau public'!E9=0,"",'Tableau public'!E9)</f>
        <v/>
      </c>
      <c r="O3" s="159" t="str">
        <f>IFERROR(VLOOKUP(N3,'Matrice Parties'!$A:$C,2,FALSE),"")</f>
        <v/>
      </c>
      <c r="P3" s="309"/>
      <c r="Q3" s="15"/>
      <c r="R3" s="143">
        <f>IF(H3="","",H3)</f>
        <v>5</v>
      </c>
      <c r="S3" s="143">
        <f>IF(H6="","",H6)</f>
        <v>13</v>
      </c>
      <c r="U3" s="143" t="str">
        <f>IF(P3="","",P3)</f>
        <v/>
      </c>
      <c r="V3" s="143" t="str">
        <f>IF(P6="","",P6)</f>
        <v/>
      </c>
      <c r="W3" s="227"/>
    </row>
    <row r="4" spans="1:23" ht="27.6" customHeight="1" x14ac:dyDescent="0.4">
      <c r="A4" s="146"/>
      <c r="B4" s="312"/>
      <c r="C4" s="313"/>
      <c r="D4" s="305"/>
      <c r="E4" s="282"/>
      <c r="F4" s="160">
        <f>IF('Tableau public'!G4=0,"",'Tableau public'!G4)</f>
        <v>2</v>
      </c>
      <c r="G4" s="161" t="str">
        <f>IFERROR(VLOOKUP(F4,'Matrice Parties'!$A:$C,2,FALSE),"")</f>
        <v>LOPES-COELHO Fernando</v>
      </c>
      <c r="H4" s="284"/>
      <c r="I4" s="171"/>
      <c r="J4" s="312"/>
      <c r="K4" s="313"/>
      <c r="L4" s="305"/>
      <c r="M4" s="282"/>
      <c r="N4" s="160" t="str">
        <f>IF('Tableau public'!G9=0,"",'Tableau public'!G9)</f>
        <v/>
      </c>
      <c r="O4" s="161" t="str">
        <f>IFERROR(VLOOKUP(N4,'Matrice Parties'!$A:$C,2,FALSE),"")</f>
        <v/>
      </c>
      <c r="P4" s="284"/>
      <c r="Q4" s="15"/>
      <c r="R4" s="143">
        <f>R3</f>
        <v>5</v>
      </c>
      <c r="S4" s="143">
        <f>S3</f>
        <v>13</v>
      </c>
      <c r="U4" s="143" t="str">
        <f>U3</f>
        <v/>
      </c>
      <c r="V4" s="143" t="str">
        <f>V3</f>
        <v/>
      </c>
      <c r="W4" s="227"/>
    </row>
    <row r="5" spans="1:23" ht="27.6" customHeight="1" x14ac:dyDescent="0.4">
      <c r="A5" s="146"/>
      <c r="B5" s="288">
        <v>1</v>
      </c>
      <c r="C5" s="289"/>
      <c r="D5" s="294" t="s">
        <v>151</v>
      </c>
      <c r="E5" s="282"/>
      <c r="F5" s="160" t="str">
        <f>IF('Tableau public'!I4=0,"",'Tableau public'!I4)</f>
        <v/>
      </c>
      <c r="G5" s="162" t="str">
        <f>IFERROR(VLOOKUP(F5,'Matrice Parties'!$A:$C,2,FALSE),"")</f>
        <v/>
      </c>
      <c r="H5" s="284"/>
      <c r="I5" s="171">
        <f>$K$3</f>
        <v>0</v>
      </c>
      <c r="J5" s="288">
        <v>6</v>
      </c>
      <c r="K5" s="289"/>
      <c r="L5" s="294" t="s">
        <v>151</v>
      </c>
      <c r="M5" s="282"/>
      <c r="N5" s="160" t="str">
        <f>IF('Tableau public'!I9=0,"",'Tableau public'!I9)</f>
        <v/>
      </c>
      <c r="O5" s="162" t="str">
        <f>IFERROR(VLOOKUP(N5,'Matrice Parties'!$A:$C,2,FALSE),"")</f>
        <v/>
      </c>
      <c r="P5" s="284"/>
      <c r="Q5" s="15"/>
      <c r="R5" s="143">
        <f>R4</f>
        <v>5</v>
      </c>
      <c r="S5" s="143">
        <f>S4</f>
        <v>13</v>
      </c>
      <c r="U5" s="143" t="str">
        <f>U4</f>
        <v/>
      </c>
      <c r="V5" s="143" t="str">
        <f>V4</f>
        <v/>
      </c>
      <c r="W5" s="227"/>
    </row>
    <row r="6" spans="1:23" ht="27.6" customHeight="1" x14ac:dyDescent="0.4">
      <c r="A6" s="146"/>
      <c r="B6" s="290"/>
      <c r="C6" s="291"/>
      <c r="D6" s="295"/>
      <c r="E6" s="297" t="s">
        <v>150</v>
      </c>
      <c r="F6" s="163">
        <f>IF('Tableau public'!K4=0,"",'Tableau public'!K4)</f>
        <v>3</v>
      </c>
      <c r="G6" s="164" t="str">
        <f>IFERROR(VLOOKUP(F6,'Matrice Parties'!$A:$C,2,FALSE),"")</f>
        <v>LAIDET DANIELLE</v>
      </c>
      <c r="H6" s="284">
        <v>13</v>
      </c>
      <c r="I6" s="171">
        <f>$K$3</f>
        <v>0</v>
      </c>
      <c r="J6" s="290"/>
      <c r="K6" s="291"/>
      <c r="L6" s="295"/>
      <c r="M6" s="297" t="s">
        <v>150</v>
      </c>
      <c r="N6" s="163" t="str">
        <f>IF('Tableau public'!K9=0,"",'Tableau public'!K9)</f>
        <v/>
      </c>
      <c r="O6" s="164" t="str">
        <f>IFERROR(VLOOKUP(N6,'Matrice Parties'!$A:$C,2,FALSE),"")</f>
        <v/>
      </c>
      <c r="P6" s="284"/>
      <c r="Q6" s="15"/>
      <c r="W6" s="227"/>
    </row>
    <row r="7" spans="1:23" ht="27.6" customHeight="1" x14ac:dyDescent="0.4">
      <c r="A7" s="146"/>
      <c r="B7" s="290"/>
      <c r="C7" s="291"/>
      <c r="D7" s="295"/>
      <c r="E7" s="297"/>
      <c r="F7" s="163">
        <f>IF('Tableau public'!M4=0,"",'Tableau public'!M4)</f>
        <v>4</v>
      </c>
      <c r="G7" s="165" t="str">
        <f>IFERROR(VLOOKUP(F7,'Matrice Parties'!$A:$C,2,FALSE),"")</f>
        <v>ARNEAUD Jean-Guy</v>
      </c>
      <c r="H7" s="284"/>
      <c r="I7" s="171">
        <f>$K$3</f>
        <v>0</v>
      </c>
      <c r="J7" s="290"/>
      <c r="K7" s="291"/>
      <c r="L7" s="295"/>
      <c r="M7" s="297"/>
      <c r="N7" s="163" t="str">
        <f>IF('Tableau public'!M9=0,"",'Tableau public'!M9)</f>
        <v/>
      </c>
      <c r="O7" s="165" t="str">
        <f>IFERROR(VLOOKUP(N7,'Matrice Parties'!$A:$C,2,FALSE),"")</f>
        <v/>
      </c>
      <c r="P7" s="284"/>
      <c r="Q7" s="15"/>
      <c r="W7" s="227"/>
    </row>
    <row r="8" spans="1:23" ht="27.6" customHeight="1" thickBot="1" x14ac:dyDescent="0.45">
      <c r="A8" s="146"/>
      <c r="B8" s="292"/>
      <c r="C8" s="293"/>
      <c r="D8" s="296"/>
      <c r="E8" s="298"/>
      <c r="F8" s="166" t="str">
        <f>IF('Tableau public'!O4=0,"",'Tableau public'!O4)</f>
        <v/>
      </c>
      <c r="G8" s="167" t="str">
        <f>IFERROR(VLOOKUP(F8,'Matrice Parties'!$A:$C,2,FALSE),"")</f>
        <v/>
      </c>
      <c r="H8" s="302"/>
      <c r="I8" s="171">
        <f>$K$3</f>
        <v>0</v>
      </c>
      <c r="J8" s="292"/>
      <c r="K8" s="293"/>
      <c r="L8" s="296"/>
      <c r="M8" s="298"/>
      <c r="N8" s="166" t="str">
        <f>IF('Tableau public'!O9=0,"",'Tableau public'!O9)</f>
        <v/>
      </c>
      <c r="O8" s="167" t="str">
        <f>IFERROR(VLOOKUP(N8,'Matrice Parties'!$A:$C,2,FALSE),"")</f>
        <v/>
      </c>
      <c r="P8" s="302"/>
      <c r="Q8" s="15"/>
      <c r="W8" s="227"/>
    </row>
    <row r="9" spans="1:23" ht="27.6" customHeight="1" thickTop="1" x14ac:dyDescent="0.4">
      <c r="A9" s="146"/>
      <c r="B9" s="310" t="s">
        <v>186</v>
      </c>
      <c r="C9" s="311"/>
      <c r="D9" s="304" t="s">
        <v>158</v>
      </c>
      <c r="E9" s="303" t="s">
        <v>149</v>
      </c>
      <c r="F9" s="168">
        <f>IF('Tableau public'!E5=0,"",'Tableau public'!E5)</f>
        <v>5</v>
      </c>
      <c r="G9" s="169" t="str">
        <f>IFERROR(VLOOKUP(F9,'Matrice Parties'!$A:$C,2,FALSE),"")</f>
        <v>RAMBAUD DANIEL</v>
      </c>
      <c r="H9" s="283">
        <v>13</v>
      </c>
      <c r="I9" s="171"/>
      <c r="J9" s="310" t="s">
        <v>186</v>
      </c>
      <c r="K9" s="311"/>
      <c r="L9" s="304" t="s">
        <v>158</v>
      </c>
      <c r="M9" s="303" t="s">
        <v>149</v>
      </c>
      <c r="N9" s="168" t="str">
        <f>IF('Tableau public'!E10=0,"",'Tableau public'!E10)</f>
        <v/>
      </c>
      <c r="O9" s="169" t="str">
        <f>IFERROR(VLOOKUP(N9,'Matrice Parties'!$A:$C,2,FALSE),"")</f>
        <v/>
      </c>
      <c r="P9" s="283"/>
      <c r="Q9" s="15"/>
      <c r="R9" s="143">
        <f>IF(H9="","",H9)</f>
        <v>13</v>
      </c>
      <c r="S9" s="143">
        <f>IF(H12="","",H12)</f>
        <v>8</v>
      </c>
      <c r="U9" s="143" t="str">
        <f>IF(P9="","",P9)</f>
        <v/>
      </c>
      <c r="V9" s="143" t="str">
        <f>IF(P12="","",P12)</f>
        <v/>
      </c>
      <c r="W9" s="227"/>
    </row>
    <row r="10" spans="1:23" ht="27.6" customHeight="1" x14ac:dyDescent="0.4">
      <c r="A10" s="146"/>
      <c r="B10" s="312"/>
      <c r="C10" s="313"/>
      <c r="D10" s="305"/>
      <c r="E10" s="282"/>
      <c r="F10" s="160">
        <f>IF('Tableau public'!G5=0,"",'Tableau public'!G5)</f>
        <v>6</v>
      </c>
      <c r="G10" s="161" t="str">
        <f>IFERROR(VLOOKUP(F10,'Matrice Parties'!$A:$C,2,FALSE),"")</f>
        <v>RUCHAUD Michel</v>
      </c>
      <c r="H10" s="284"/>
      <c r="I10" s="171"/>
      <c r="J10" s="312"/>
      <c r="K10" s="313"/>
      <c r="L10" s="305"/>
      <c r="M10" s="282"/>
      <c r="N10" s="160" t="str">
        <f>IF('Tableau public'!G10=0,"",'Tableau public'!G10)</f>
        <v/>
      </c>
      <c r="O10" s="161" t="str">
        <f>IFERROR(VLOOKUP(N10,'Matrice Parties'!$A:$C,2,FALSE),"")</f>
        <v/>
      </c>
      <c r="P10" s="284"/>
      <c r="Q10" s="15"/>
      <c r="R10" s="143">
        <f>R9</f>
        <v>13</v>
      </c>
      <c r="S10" s="143">
        <f>S9</f>
        <v>8</v>
      </c>
      <c r="U10" s="143" t="str">
        <f>U9</f>
        <v/>
      </c>
      <c r="V10" s="143" t="str">
        <f>V9</f>
        <v/>
      </c>
      <c r="W10" s="227"/>
    </row>
    <row r="11" spans="1:23" ht="27.6" customHeight="1" x14ac:dyDescent="0.4">
      <c r="A11" s="146"/>
      <c r="B11" s="288">
        <v>2</v>
      </c>
      <c r="C11" s="289"/>
      <c r="D11" s="294" t="s">
        <v>151</v>
      </c>
      <c r="E11" s="282"/>
      <c r="F11" s="160" t="str">
        <f>IF('Tableau public'!I5=0,"",'Tableau public'!I5)</f>
        <v/>
      </c>
      <c r="G11" s="162" t="str">
        <f>IFERROR(VLOOKUP(F11,'Matrice Parties'!$A:$C,2,FALSE),"")</f>
        <v/>
      </c>
      <c r="H11" s="284"/>
      <c r="I11" s="171">
        <f>$K$9</f>
        <v>0</v>
      </c>
      <c r="J11" s="288">
        <v>7</v>
      </c>
      <c r="K11" s="289"/>
      <c r="L11" s="294" t="s">
        <v>151</v>
      </c>
      <c r="M11" s="282"/>
      <c r="N11" s="160" t="str">
        <f>IF('Tableau public'!I10=0,"",'Tableau public'!I10)</f>
        <v/>
      </c>
      <c r="O11" s="162" t="str">
        <f>IFERROR(VLOOKUP(N11,'Matrice Parties'!$A:$C,2,FALSE),"")</f>
        <v/>
      </c>
      <c r="P11" s="284"/>
      <c r="Q11" s="15"/>
      <c r="R11" s="143">
        <f>R10</f>
        <v>13</v>
      </c>
      <c r="S11" s="143">
        <f>S10</f>
        <v>8</v>
      </c>
      <c r="U11" s="143" t="str">
        <f>U10</f>
        <v/>
      </c>
      <c r="V11" s="143" t="str">
        <f>V10</f>
        <v/>
      </c>
      <c r="W11" s="227"/>
    </row>
    <row r="12" spans="1:23" ht="27.6" customHeight="1" x14ac:dyDescent="0.4">
      <c r="A12" s="146"/>
      <c r="B12" s="290"/>
      <c r="C12" s="291"/>
      <c r="D12" s="295"/>
      <c r="E12" s="297" t="s">
        <v>150</v>
      </c>
      <c r="F12" s="163">
        <f>IF('Tableau public'!K5=0,"",'Tableau public'!K5)</f>
        <v>7</v>
      </c>
      <c r="G12" s="164" t="str">
        <f>IFERROR(VLOOKUP(F12,'Matrice Parties'!$A:$C,2,FALSE),"")</f>
        <v>HERPIN Franck</v>
      </c>
      <c r="H12" s="284">
        <v>8</v>
      </c>
      <c r="I12" s="171">
        <f>$K$9</f>
        <v>0</v>
      </c>
      <c r="J12" s="290"/>
      <c r="K12" s="291"/>
      <c r="L12" s="295"/>
      <c r="M12" s="297" t="s">
        <v>150</v>
      </c>
      <c r="N12" s="163" t="str">
        <f>IF('Tableau public'!K10=0,"",'Tableau public'!K10)</f>
        <v/>
      </c>
      <c r="O12" s="164" t="str">
        <f>IFERROR(VLOOKUP(N12,'Matrice Parties'!$A:$C,2,FALSE),"")</f>
        <v/>
      </c>
      <c r="P12" s="284"/>
      <c r="Q12" s="15"/>
      <c r="W12" s="227"/>
    </row>
    <row r="13" spans="1:23" ht="27.6" customHeight="1" x14ac:dyDescent="0.4">
      <c r="A13" s="146"/>
      <c r="B13" s="290"/>
      <c r="C13" s="291"/>
      <c r="D13" s="295"/>
      <c r="E13" s="297"/>
      <c r="F13" s="163">
        <f>IF('Tableau public'!M5=0,"",'Tableau public'!M5)</f>
        <v>8</v>
      </c>
      <c r="G13" s="165" t="str">
        <f>IFERROR(VLOOKUP(F13,'Matrice Parties'!$A:$C,2,FALSE),"")</f>
        <v>FAVREAU Gérard</v>
      </c>
      <c r="H13" s="284"/>
      <c r="I13" s="171">
        <f>$K$9</f>
        <v>0</v>
      </c>
      <c r="J13" s="290"/>
      <c r="K13" s="291"/>
      <c r="L13" s="295"/>
      <c r="M13" s="297"/>
      <c r="N13" s="163" t="str">
        <f>IF('Tableau public'!M10=0,"",'Tableau public'!M10)</f>
        <v/>
      </c>
      <c r="O13" s="165" t="str">
        <f>IFERROR(VLOOKUP(N13,'Matrice Parties'!$A:$C,2,FALSE),"")</f>
        <v/>
      </c>
      <c r="P13" s="284"/>
      <c r="Q13" s="15"/>
      <c r="W13" s="227"/>
    </row>
    <row r="14" spans="1:23" ht="27.6" customHeight="1" thickBot="1" x14ac:dyDescent="0.45">
      <c r="A14" s="146"/>
      <c r="B14" s="292"/>
      <c r="C14" s="293"/>
      <c r="D14" s="296"/>
      <c r="E14" s="298"/>
      <c r="F14" s="166" t="str">
        <f>IF('Tableau public'!O5=0,"",'Tableau public'!O5)</f>
        <v/>
      </c>
      <c r="G14" s="167" t="str">
        <f>IFERROR(VLOOKUP(F14,'Matrice Parties'!$A:$C,2,FALSE),"")</f>
        <v/>
      </c>
      <c r="H14" s="302"/>
      <c r="I14" s="171">
        <f>$K$9</f>
        <v>0</v>
      </c>
      <c r="J14" s="292"/>
      <c r="K14" s="293"/>
      <c r="L14" s="296"/>
      <c r="M14" s="298"/>
      <c r="N14" s="166" t="str">
        <f>IF('Tableau public'!O10=0,"",'Tableau public'!O10)</f>
        <v/>
      </c>
      <c r="O14" s="167" t="str">
        <f>IFERROR(VLOOKUP(N14,'Matrice Parties'!$A:$C,2,FALSE),"")</f>
        <v/>
      </c>
      <c r="P14" s="302"/>
      <c r="Q14" s="15"/>
      <c r="W14" s="227"/>
    </row>
    <row r="15" spans="1:23" ht="27.6" customHeight="1" thickTop="1" x14ac:dyDescent="0.4">
      <c r="A15" s="146"/>
      <c r="B15" s="310" t="s">
        <v>186</v>
      </c>
      <c r="C15" s="311"/>
      <c r="D15" s="304" t="s">
        <v>158</v>
      </c>
      <c r="E15" s="303" t="s">
        <v>149</v>
      </c>
      <c r="F15" s="168">
        <f>IF('Tableau public'!E6=0,"",'Tableau public'!E6)</f>
        <v>9</v>
      </c>
      <c r="G15" s="169" t="str">
        <f>IFERROR(VLOOKUP(F15,'Matrice Parties'!$A:$C,2,FALSE),"")</f>
        <v>MARTINEAU Gérard</v>
      </c>
      <c r="H15" s="309">
        <v>12</v>
      </c>
      <c r="I15" s="171"/>
      <c r="J15" s="310" t="s">
        <v>186</v>
      </c>
      <c r="K15" s="311"/>
      <c r="L15" s="304" t="s">
        <v>158</v>
      </c>
      <c r="M15" s="281" t="s">
        <v>149</v>
      </c>
      <c r="N15" s="158" t="str">
        <f>IF('Tableau public'!E11=0,"",'Tableau public'!E11)</f>
        <v/>
      </c>
      <c r="O15" s="169" t="str">
        <f>IFERROR(VLOOKUP(N15,'Matrice Parties'!$A:$C,2,FALSE),"")</f>
        <v/>
      </c>
      <c r="P15" s="309"/>
      <c r="Q15" s="15"/>
      <c r="R15" s="143">
        <f>IF(H15="","",H15)</f>
        <v>12</v>
      </c>
      <c r="S15" s="143">
        <f>IF(H18="","",H18)</f>
        <v>13</v>
      </c>
      <c r="U15" s="143" t="str">
        <f>IF(P15="","",P15)</f>
        <v/>
      </c>
      <c r="V15" s="143" t="str">
        <f>IF(P18="","",P18)</f>
        <v/>
      </c>
      <c r="W15" s="227"/>
    </row>
    <row r="16" spans="1:23" ht="27.6" customHeight="1" x14ac:dyDescent="0.4">
      <c r="A16" s="146"/>
      <c r="B16" s="312"/>
      <c r="C16" s="313"/>
      <c r="D16" s="305"/>
      <c r="E16" s="282"/>
      <c r="F16" s="160">
        <f>IF('Tableau public'!G6=0,"",'Tableau public'!G6)</f>
        <v>10</v>
      </c>
      <c r="G16" s="161" t="str">
        <f>IFERROR(VLOOKUP(F16,'Matrice Parties'!$A:$C,2,FALSE),"")</f>
        <v>FIAND Claudie</v>
      </c>
      <c r="H16" s="284"/>
      <c r="I16" s="171"/>
      <c r="J16" s="312"/>
      <c r="K16" s="313"/>
      <c r="L16" s="305"/>
      <c r="M16" s="282"/>
      <c r="N16" s="160" t="str">
        <f>IF('Tableau public'!G11=0,"",'Tableau public'!G11)</f>
        <v/>
      </c>
      <c r="O16" s="161" t="str">
        <f>IFERROR(VLOOKUP(N16,'Matrice Parties'!$A:$C,2,FALSE),"")</f>
        <v/>
      </c>
      <c r="P16" s="284"/>
      <c r="Q16" s="15"/>
      <c r="R16" s="143">
        <f>R15</f>
        <v>12</v>
      </c>
      <c r="S16" s="143">
        <f>S15</f>
        <v>13</v>
      </c>
      <c r="U16" s="143" t="str">
        <f>U15</f>
        <v/>
      </c>
      <c r="V16" s="143" t="str">
        <f>V15</f>
        <v/>
      </c>
      <c r="W16" s="227"/>
    </row>
    <row r="17" spans="1:23" ht="27.6" customHeight="1" x14ac:dyDescent="0.4">
      <c r="A17" s="146"/>
      <c r="B17" s="288">
        <v>3</v>
      </c>
      <c r="C17" s="289"/>
      <c r="D17" s="294" t="s">
        <v>151</v>
      </c>
      <c r="E17" s="282"/>
      <c r="F17" s="160" t="str">
        <f>IF('Tableau public'!I6=0,"",'Tableau public'!I6)</f>
        <v/>
      </c>
      <c r="G17" s="162" t="str">
        <f>IFERROR(VLOOKUP(F17,'Matrice Parties'!$A:$C,2,FALSE),"")</f>
        <v/>
      </c>
      <c r="H17" s="284"/>
      <c r="I17" s="171">
        <f>$K$15</f>
        <v>0</v>
      </c>
      <c r="J17" s="288">
        <v>8</v>
      </c>
      <c r="K17" s="289"/>
      <c r="L17" s="294" t="s">
        <v>151</v>
      </c>
      <c r="M17" s="282"/>
      <c r="N17" s="160" t="str">
        <f>IF('Tableau public'!I11=0,"",'Tableau public'!I11)</f>
        <v/>
      </c>
      <c r="O17" s="162" t="str">
        <f>IFERROR(VLOOKUP(N17,'Matrice Parties'!$A:$C,2,FALSE),"")</f>
        <v/>
      </c>
      <c r="P17" s="284"/>
      <c r="Q17" s="15"/>
      <c r="R17" s="143">
        <f>R16</f>
        <v>12</v>
      </c>
      <c r="S17" s="143">
        <f>S16</f>
        <v>13</v>
      </c>
      <c r="U17" s="143" t="str">
        <f>U16</f>
        <v/>
      </c>
      <c r="V17" s="143" t="str">
        <f>V16</f>
        <v/>
      </c>
      <c r="W17" s="227"/>
    </row>
    <row r="18" spans="1:23" ht="27.6" customHeight="1" x14ac:dyDescent="0.4">
      <c r="A18" s="146"/>
      <c r="B18" s="290"/>
      <c r="C18" s="291"/>
      <c r="D18" s="295"/>
      <c r="E18" s="297" t="s">
        <v>150</v>
      </c>
      <c r="F18" s="163">
        <f>IF('Tableau public'!K6=0,"",'Tableau public'!K6)</f>
        <v>11</v>
      </c>
      <c r="G18" s="164" t="str">
        <f>IFERROR(VLOOKUP(F18,'Matrice Parties'!$A:$C,2,FALSE),"")</f>
        <v>MORINEAU Marie</v>
      </c>
      <c r="H18" s="284">
        <v>13</v>
      </c>
      <c r="I18" s="171">
        <f>$K$15</f>
        <v>0</v>
      </c>
      <c r="J18" s="290"/>
      <c r="K18" s="291"/>
      <c r="L18" s="295"/>
      <c r="M18" s="297" t="s">
        <v>150</v>
      </c>
      <c r="N18" s="163" t="str">
        <f>IF('Tableau public'!K11=0,"",'Tableau public'!K11)</f>
        <v/>
      </c>
      <c r="O18" s="164" t="str">
        <f>IFERROR(VLOOKUP(N18,'Matrice Parties'!$A:$C,2,FALSE),"")</f>
        <v/>
      </c>
      <c r="P18" s="284"/>
      <c r="Q18" s="15"/>
      <c r="W18" s="227"/>
    </row>
    <row r="19" spans="1:23" ht="27.6" customHeight="1" x14ac:dyDescent="0.4">
      <c r="A19" s="146"/>
      <c r="B19" s="290"/>
      <c r="C19" s="291"/>
      <c r="D19" s="295"/>
      <c r="E19" s="297"/>
      <c r="F19" s="163">
        <f>IF('Tableau public'!M6=0,"",'Tableau public'!M6)</f>
        <v>12</v>
      </c>
      <c r="G19" s="165" t="str">
        <f>IFERROR(VLOOKUP(F19,'Matrice Parties'!$A:$C,2,FALSE),"")</f>
        <v>LE GAC Pascal</v>
      </c>
      <c r="H19" s="284"/>
      <c r="I19" s="171">
        <f>$K$15</f>
        <v>0</v>
      </c>
      <c r="J19" s="290"/>
      <c r="K19" s="291"/>
      <c r="L19" s="295"/>
      <c r="M19" s="297"/>
      <c r="N19" s="163" t="str">
        <f>IF('Tableau public'!M11=0,"",'Tableau public'!M11)</f>
        <v/>
      </c>
      <c r="O19" s="165" t="str">
        <f>IFERROR(VLOOKUP(N19,'Matrice Parties'!$A:$C,2,FALSE),"")</f>
        <v/>
      </c>
      <c r="P19" s="284"/>
      <c r="Q19" s="15"/>
      <c r="W19" s="227"/>
    </row>
    <row r="20" spans="1:23" ht="27.6" customHeight="1" thickBot="1" x14ac:dyDescent="0.45">
      <c r="A20" s="146"/>
      <c r="B20" s="292"/>
      <c r="C20" s="293"/>
      <c r="D20" s="296"/>
      <c r="E20" s="298"/>
      <c r="F20" s="166" t="str">
        <f>IF('Tableau public'!O6=0,"",'Tableau public'!O6)</f>
        <v/>
      </c>
      <c r="G20" s="167" t="str">
        <f>IFERROR(VLOOKUP(F20,'Matrice Parties'!$A:$C,2,FALSE),"")</f>
        <v/>
      </c>
      <c r="H20" s="306"/>
      <c r="I20" s="171">
        <f>$K$15</f>
        <v>0</v>
      </c>
      <c r="J20" s="292"/>
      <c r="K20" s="293"/>
      <c r="L20" s="296"/>
      <c r="M20" s="315"/>
      <c r="N20" s="170" t="str">
        <f>IF('Tableau public'!O11=0,"",'Tableau public'!O11)</f>
        <v/>
      </c>
      <c r="O20" s="167" t="str">
        <f>IFERROR(VLOOKUP(N20,'Matrice Parties'!$A:$C,2,FALSE),"")</f>
        <v/>
      </c>
      <c r="P20" s="306"/>
      <c r="Q20" s="15"/>
      <c r="W20" s="227"/>
    </row>
    <row r="21" spans="1:23" ht="27.6" customHeight="1" thickTop="1" x14ac:dyDescent="0.4">
      <c r="A21" s="146"/>
      <c r="B21" s="310" t="s">
        <v>186</v>
      </c>
      <c r="C21" s="311"/>
      <c r="D21" s="304" t="s">
        <v>158</v>
      </c>
      <c r="E21" s="303" t="s">
        <v>149</v>
      </c>
      <c r="F21" s="168">
        <f>IF('Tableau public'!E7=0,"",'Tableau public'!E7)</f>
        <v>13</v>
      </c>
      <c r="G21" s="169" t="str">
        <f>IFERROR(VLOOKUP(F21,'Matrice Parties'!$A:$C,2,FALSE),"")</f>
        <v>BEAUGET Jean-Jacques</v>
      </c>
      <c r="H21" s="283">
        <v>4</v>
      </c>
      <c r="I21" s="171"/>
      <c r="J21" s="310" t="s">
        <v>186</v>
      </c>
      <c r="K21" s="311"/>
      <c r="L21" s="304" t="s">
        <v>158</v>
      </c>
      <c r="M21" s="303" t="s">
        <v>149</v>
      </c>
      <c r="N21" s="168" t="str">
        <f>IF('Tableau public'!E12=0,"",'Tableau public'!E12)</f>
        <v/>
      </c>
      <c r="O21" s="169" t="str">
        <f>IFERROR(VLOOKUP(N21,'Matrice Parties'!$A:$C,2,FALSE),"")</f>
        <v/>
      </c>
      <c r="P21" s="283"/>
      <c r="Q21" s="15"/>
      <c r="R21" s="143">
        <f>IF(H21="","",H21)</f>
        <v>4</v>
      </c>
      <c r="S21" s="143">
        <f>IF(H24="","",H24)</f>
        <v>6</v>
      </c>
      <c r="U21" s="143" t="str">
        <f>IF(P21="","",P21)</f>
        <v/>
      </c>
      <c r="V21" s="143" t="str">
        <f>IF(P24="","",P24)</f>
        <v/>
      </c>
      <c r="W21" s="227"/>
    </row>
    <row r="22" spans="1:23" ht="27.6" customHeight="1" x14ac:dyDescent="0.4">
      <c r="A22" s="146"/>
      <c r="B22" s="312"/>
      <c r="C22" s="313"/>
      <c r="D22" s="305"/>
      <c r="E22" s="282"/>
      <c r="F22" s="160">
        <f>IF('Tableau public'!G7=0,"",'Tableau public'!G7)</f>
        <v>14</v>
      </c>
      <c r="G22" s="161" t="str">
        <f>IFERROR(VLOOKUP(F22,'Matrice Parties'!$A:$C,2,FALSE),"")</f>
        <v>CHEVILLON Rolland</v>
      </c>
      <c r="H22" s="284"/>
      <c r="I22" s="171"/>
      <c r="J22" s="312"/>
      <c r="K22" s="313"/>
      <c r="L22" s="305"/>
      <c r="M22" s="282"/>
      <c r="N22" s="160" t="str">
        <f>IF('Tableau public'!G12=0,"",'Tableau public'!G12)</f>
        <v/>
      </c>
      <c r="O22" s="161" t="str">
        <f>IFERROR(VLOOKUP(N22,'Matrice Parties'!$A:$C,2,FALSE),"")</f>
        <v/>
      </c>
      <c r="P22" s="284"/>
      <c r="Q22" s="15"/>
      <c r="R22" s="143">
        <f>R21</f>
        <v>4</v>
      </c>
      <c r="S22" s="143">
        <f>S21</f>
        <v>6</v>
      </c>
      <c r="U22" s="143" t="str">
        <f>U21</f>
        <v/>
      </c>
      <c r="V22" s="143" t="str">
        <f>V21</f>
        <v/>
      </c>
      <c r="W22" s="227"/>
    </row>
    <row r="23" spans="1:23" ht="27.6" customHeight="1" x14ac:dyDescent="0.4">
      <c r="A23" s="146"/>
      <c r="B23" s="288">
        <v>4</v>
      </c>
      <c r="C23" s="289"/>
      <c r="D23" s="294" t="s">
        <v>151</v>
      </c>
      <c r="E23" s="282"/>
      <c r="F23" s="160" t="str">
        <f>IF('Tableau public'!I7=0,"",'Tableau public'!I7)</f>
        <v/>
      </c>
      <c r="G23" s="162" t="str">
        <f>IFERROR(VLOOKUP(F23,'Matrice Parties'!$A:$C,2,FALSE),"")</f>
        <v/>
      </c>
      <c r="H23" s="284"/>
      <c r="I23" s="171">
        <f>$K$21</f>
        <v>0</v>
      </c>
      <c r="J23" s="288">
        <v>9</v>
      </c>
      <c r="K23" s="289"/>
      <c r="L23" s="294" t="s">
        <v>151</v>
      </c>
      <c r="M23" s="282"/>
      <c r="N23" s="160" t="str">
        <f>IF('Tableau public'!I12=0,"",'Tableau public'!I12)</f>
        <v/>
      </c>
      <c r="O23" s="162" t="str">
        <f>IFERROR(VLOOKUP(N23,'Matrice Parties'!$A:$C,2,FALSE),"")</f>
        <v/>
      </c>
      <c r="P23" s="284"/>
      <c r="Q23" s="15"/>
      <c r="R23" s="143">
        <f>R22</f>
        <v>4</v>
      </c>
      <c r="S23" s="143">
        <f>S22</f>
        <v>6</v>
      </c>
      <c r="U23" s="143" t="str">
        <f>U22</f>
        <v/>
      </c>
      <c r="V23" s="143" t="str">
        <f>V22</f>
        <v/>
      </c>
      <c r="W23" s="227"/>
    </row>
    <row r="24" spans="1:23" ht="27.6" customHeight="1" x14ac:dyDescent="0.4">
      <c r="A24" s="146"/>
      <c r="B24" s="290"/>
      <c r="C24" s="291"/>
      <c r="D24" s="295"/>
      <c r="E24" s="297" t="s">
        <v>150</v>
      </c>
      <c r="F24" s="163">
        <f>IF('Tableau public'!K7=0,"",'Tableau public'!K7)</f>
        <v>15</v>
      </c>
      <c r="G24" s="164" t="str">
        <f>IFERROR(VLOOKUP(F24,'Matrice Parties'!$A:$C,2,FALSE),"")</f>
        <v>ETIENNE Daniel</v>
      </c>
      <c r="H24" s="284">
        <v>6</v>
      </c>
      <c r="I24" s="171">
        <f>$K$21</f>
        <v>0</v>
      </c>
      <c r="J24" s="290"/>
      <c r="K24" s="291"/>
      <c r="L24" s="295"/>
      <c r="M24" s="297" t="s">
        <v>150</v>
      </c>
      <c r="N24" s="163" t="str">
        <f>IF('Tableau public'!K12=0,"",'Tableau public'!K12)</f>
        <v/>
      </c>
      <c r="O24" s="164" t="str">
        <f>IFERROR(VLOOKUP(N24,'Matrice Parties'!$A:$C,2,FALSE),"")</f>
        <v/>
      </c>
      <c r="P24" s="284"/>
      <c r="Q24" s="15"/>
      <c r="W24" s="227"/>
    </row>
    <row r="25" spans="1:23" ht="27.6" customHeight="1" x14ac:dyDescent="0.4">
      <c r="A25" s="146"/>
      <c r="B25" s="290"/>
      <c r="C25" s="291"/>
      <c r="D25" s="295"/>
      <c r="E25" s="297"/>
      <c r="F25" s="163">
        <f>IF('Tableau public'!M7=0,"",'Tableau public'!M7)</f>
        <v>16</v>
      </c>
      <c r="G25" s="165" t="str">
        <f>IFERROR(VLOOKUP(F25,'Matrice Parties'!$A:$C,2,FALSE),"")</f>
        <v>DATTILESI FERNAND</v>
      </c>
      <c r="H25" s="284"/>
      <c r="I25" s="171">
        <f>$K$21</f>
        <v>0</v>
      </c>
      <c r="J25" s="290"/>
      <c r="K25" s="291"/>
      <c r="L25" s="295"/>
      <c r="M25" s="297"/>
      <c r="N25" s="163" t="str">
        <f>IF('Tableau public'!M12=0,"",'Tableau public'!M12)</f>
        <v/>
      </c>
      <c r="O25" s="165" t="str">
        <f>IFERROR(VLOOKUP(N25,'Matrice Parties'!$A:$C,2,FALSE),"")</f>
        <v/>
      </c>
      <c r="P25" s="284"/>
      <c r="Q25" s="15"/>
      <c r="W25" s="227"/>
    </row>
    <row r="26" spans="1:23" ht="27.6" customHeight="1" thickBot="1" x14ac:dyDescent="0.45">
      <c r="A26" s="146"/>
      <c r="B26" s="292"/>
      <c r="C26" s="293"/>
      <c r="D26" s="296"/>
      <c r="E26" s="298"/>
      <c r="F26" s="166" t="str">
        <f>IF('Tableau public'!O7=0,"",'Tableau public'!O7)</f>
        <v/>
      </c>
      <c r="G26" s="167" t="str">
        <f>IFERROR(VLOOKUP(F26,'Matrice Parties'!$A:$C,2,FALSE),"")</f>
        <v/>
      </c>
      <c r="H26" s="302"/>
      <c r="I26" s="171">
        <f>$K$21</f>
        <v>0</v>
      </c>
      <c r="J26" s="292"/>
      <c r="K26" s="293"/>
      <c r="L26" s="296"/>
      <c r="M26" s="298"/>
      <c r="N26" s="166" t="str">
        <f>IF('Tableau public'!O12=0,"",'Tableau public'!O12)</f>
        <v/>
      </c>
      <c r="O26" s="167" t="str">
        <f>IFERROR(VLOOKUP(N26,'Matrice Parties'!$A:$C,2,FALSE),"")</f>
        <v/>
      </c>
      <c r="P26" s="302"/>
      <c r="Q26" s="15"/>
      <c r="W26" s="227"/>
    </row>
    <row r="27" spans="1:23" ht="27.6" customHeight="1" thickTop="1" x14ac:dyDescent="0.4">
      <c r="A27" s="146"/>
      <c r="B27" s="310" t="s">
        <v>186</v>
      </c>
      <c r="C27" s="311"/>
      <c r="D27" s="304" t="s">
        <v>158</v>
      </c>
      <c r="E27" s="303" t="s">
        <v>149</v>
      </c>
      <c r="F27" s="168" t="str">
        <f>IF('Tableau public'!E8=0,"",'Tableau public'!E8)</f>
        <v/>
      </c>
      <c r="G27" s="169" t="str">
        <f>IFERROR(VLOOKUP(F27,'Matrice Parties'!$A:$C,2,FALSE),"")</f>
        <v/>
      </c>
      <c r="H27" s="283"/>
      <c r="I27" s="171"/>
      <c r="J27" s="310" t="s">
        <v>186</v>
      </c>
      <c r="K27" s="311"/>
      <c r="L27" s="304" t="s">
        <v>158</v>
      </c>
      <c r="M27" s="303" t="s">
        <v>149</v>
      </c>
      <c r="N27" s="168" t="str">
        <f>IF('Tableau public'!E13=0,"",'Tableau public'!E13)</f>
        <v/>
      </c>
      <c r="O27" s="169" t="str">
        <f>IFERROR(VLOOKUP(N27,'Matrice Parties'!$A:$C,2,FALSE),"")</f>
        <v/>
      </c>
      <c r="P27" s="309"/>
      <c r="Q27" s="15"/>
      <c r="R27" s="143" t="str">
        <f>IF(H27="","",H27)</f>
        <v/>
      </c>
      <c r="S27" s="143" t="str">
        <f>IF(H30="","",H30)</f>
        <v/>
      </c>
      <c r="U27" s="143" t="str">
        <f>IF(P27="","",P27)</f>
        <v/>
      </c>
      <c r="V27" s="143" t="str">
        <f>IF(P30="","",P30)</f>
        <v/>
      </c>
      <c r="W27" s="227"/>
    </row>
    <row r="28" spans="1:23" ht="27.6" customHeight="1" x14ac:dyDescent="0.4">
      <c r="A28" s="146"/>
      <c r="B28" s="312"/>
      <c r="C28" s="313"/>
      <c r="D28" s="305"/>
      <c r="E28" s="282"/>
      <c r="F28" s="160" t="str">
        <f>IF('Tableau public'!G8=0,"",'Tableau public'!G8)</f>
        <v/>
      </c>
      <c r="G28" s="161" t="str">
        <f>IFERROR(VLOOKUP(F28,'Matrice Parties'!$A:$C,2,FALSE),"")</f>
        <v/>
      </c>
      <c r="H28" s="284"/>
      <c r="I28" s="171"/>
      <c r="J28" s="312"/>
      <c r="K28" s="313"/>
      <c r="L28" s="305"/>
      <c r="M28" s="282"/>
      <c r="N28" s="160" t="str">
        <f>IF('Tableau public'!G13=0,"",'Tableau public'!G13)</f>
        <v/>
      </c>
      <c r="O28" s="161" t="str">
        <f>IFERROR(VLOOKUP(N28,'Matrice Parties'!$A:$C,2,FALSE),"")</f>
        <v/>
      </c>
      <c r="P28" s="284"/>
      <c r="Q28" s="15"/>
      <c r="R28" s="143" t="str">
        <f>R27</f>
        <v/>
      </c>
      <c r="S28" s="143" t="str">
        <f>S27</f>
        <v/>
      </c>
      <c r="U28" s="143" t="str">
        <f>U27</f>
        <v/>
      </c>
      <c r="V28" s="143" t="str">
        <f>V27</f>
        <v/>
      </c>
      <c r="W28" s="227"/>
    </row>
    <row r="29" spans="1:23" ht="27.6" customHeight="1" x14ac:dyDescent="0.4">
      <c r="A29" s="146"/>
      <c r="B29" s="288">
        <v>5</v>
      </c>
      <c r="C29" s="289"/>
      <c r="D29" s="294" t="s">
        <v>151</v>
      </c>
      <c r="E29" s="282"/>
      <c r="F29" s="160" t="str">
        <f>IF('Tableau public'!I8=0,"",'Tableau public'!I8)</f>
        <v/>
      </c>
      <c r="G29" s="162" t="str">
        <f>IFERROR(VLOOKUP(F29,'Matrice Parties'!$A:$C,2,FALSE),"")</f>
        <v/>
      </c>
      <c r="H29" s="284"/>
      <c r="I29" s="171">
        <f>$K$27</f>
        <v>0</v>
      </c>
      <c r="J29" s="288">
        <v>10</v>
      </c>
      <c r="K29" s="289"/>
      <c r="L29" s="294" t="s">
        <v>151</v>
      </c>
      <c r="M29" s="282"/>
      <c r="N29" s="160" t="str">
        <f>IF('Tableau public'!I13=0,"",'Tableau public'!I13)</f>
        <v/>
      </c>
      <c r="O29" s="162" t="str">
        <f>IFERROR(VLOOKUP(N29,'Matrice Parties'!$A:$C,2,FALSE),"")</f>
        <v/>
      </c>
      <c r="P29" s="284"/>
      <c r="Q29" s="15"/>
      <c r="R29" s="143" t="str">
        <f>R28</f>
        <v/>
      </c>
      <c r="S29" s="143" t="str">
        <f>S28</f>
        <v/>
      </c>
      <c r="U29" s="143" t="str">
        <f>U28</f>
        <v/>
      </c>
      <c r="V29" s="143" t="str">
        <f>V28</f>
        <v/>
      </c>
      <c r="W29" s="227"/>
    </row>
    <row r="30" spans="1:23" ht="27.6" customHeight="1" x14ac:dyDescent="0.4">
      <c r="A30" s="146"/>
      <c r="B30" s="290"/>
      <c r="C30" s="291"/>
      <c r="D30" s="295"/>
      <c r="E30" s="299" t="s">
        <v>150</v>
      </c>
      <c r="F30" s="163" t="str">
        <f>IF('Tableau public'!K8=0,"",'Tableau public'!K8)</f>
        <v/>
      </c>
      <c r="G30" s="164" t="str">
        <f>IFERROR(VLOOKUP(F30,'Matrice Parties'!$A:$C,2,FALSE),"")</f>
        <v/>
      </c>
      <c r="H30" s="284"/>
      <c r="I30" s="171">
        <f>$K$27</f>
        <v>0</v>
      </c>
      <c r="J30" s="290"/>
      <c r="K30" s="291"/>
      <c r="L30" s="295"/>
      <c r="M30" s="297" t="s">
        <v>150</v>
      </c>
      <c r="N30" s="163" t="str">
        <f>IF('Tableau public'!K13=0,"",'Tableau public'!K13)</f>
        <v/>
      </c>
      <c r="O30" s="164" t="str">
        <f>IFERROR(VLOOKUP(N30,'Matrice Parties'!$A:$C,2,FALSE),"")</f>
        <v/>
      </c>
      <c r="P30" s="284"/>
      <c r="Q30" s="15"/>
      <c r="R30" s="225"/>
      <c r="S30" s="225"/>
      <c r="T30" s="226"/>
      <c r="U30" s="228"/>
      <c r="V30" s="229"/>
      <c r="W30" s="227"/>
    </row>
    <row r="31" spans="1:23" ht="27.6" customHeight="1" x14ac:dyDescent="0.4">
      <c r="A31" s="146"/>
      <c r="B31" s="290"/>
      <c r="C31" s="291"/>
      <c r="D31" s="295"/>
      <c r="E31" s="300"/>
      <c r="F31" s="163" t="str">
        <f>IF('Tableau public'!M8=0,"",'Tableau public'!M8)</f>
        <v/>
      </c>
      <c r="G31" s="165" t="str">
        <f>IFERROR(VLOOKUP(F31,'Matrice Parties'!$A:$C,2,FALSE),"")</f>
        <v/>
      </c>
      <c r="H31" s="284"/>
      <c r="I31" s="171">
        <f>$K$27</f>
        <v>0</v>
      </c>
      <c r="J31" s="290"/>
      <c r="K31" s="291"/>
      <c r="L31" s="295"/>
      <c r="M31" s="297"/>
      <c r="N31" s="163" t="str">
        <f>IF('Tableau public'!M13=0,"",'Tableau public'!M13)</f>
        <v/>
      </c>
      <c r="O31" s="165" t="str">
        <f>IFERROR(VLOOKUP(N31,'Matrice Parties'!$A:$C,2,FALSE),"")</f>
        <v/>
      </c>
      <c r="P31" s="284"/>
      <c r="Q31" s="15"/>
      <c r="R31" s="225"/>
      <c r="S31" s="225"/>
      <c r="T31" s="226"/>
      <c r="U31" s="228"/>
      <c r="V31" s="229"/>
      <c r="W31" s="227"/>
    </row>
    <row r="32" spans="1:23" ht="37.35" customHeight="1" thickBot="1" x14ac:dyDescent="0.45">
      <c r="A32" s="146"/>
      <c r="B32" s="292"/>
      <c r="C32" s="293"/>
      <c r="D32" s="296"/>
      <c r="E32" s="301"/>
      <c r="F32" s="166" t="str">
        <f>IF('Tableau public'!O8=0,"",'Tableau public'!O8)</f>
        <v/>
      </c>
      <c r="G32" s="167" t="str">
        <f>IFERROR(VLOOKUP(F32,'Matrice Parties'!$A:$C,2,FALSE),"")</f>
        <v/>
      </c>
      <c r="H32" s="302"/>
      <c r="I32" s="172">
        <f>$K$27</f>
        <v>0</v>
      </c>
      <c r="J32" s="292"/>
      <c r="K32" s="293"/>
      <c r="L32" s="296"/>
      <c r="M32" s="298"/>
      <c r="N32" s="166" t="str">
        <f>IF('Tableau public'!O13=0,"",'Tableau public'!O13)</f>
        <v/>
      </c>
      <c r="O32" s="167" t="str">
        <f>IFERROR(VLOOKUP(N32,'Matrice Parties'!$A:$C,2,FALSE),"")</f>
        <v/>
      </c>
      <c r="P32" s="302"/>
      <c r="Q32" s="15"/>
      <c r="R32" s="225"/>
      <c r="S32" s="225"/>
      <c r="T32" s="226"/>
      <c r="U32" s="228"/>
      <c r="V32" s="229"/>
      <c r="W32" s="227"/>
    </row>
    <row r="33" spans="1:24" ht="18" customHeight="1" thickTop="1" thickBot="1" x14ac:dyDescent="0.75">
      <c r="A33" s="146"/>
      <c r="B33" s="134"/>
      <c r="D33" s="134"/>
      <c r="F33" s="134"/>
      <c r="G33" s="134"/>
      <c r="H33" s="134"/>
      <c r="I33" s="134"/>
      <c r="J33" s="134"/>
      <c r="L33" s="134"/>
      <c r="N33" s="134"/>
      <c r="O33" s="134"/>
      <c r="P33" s="134"/>
      <c r="Q33" s="154"/>
    </row>
    <row r="34" spans="1:24" ht="47.25" thickBot="1" x14ac:dyDescent="0.3">
      <c r="A34" s="146"/>
      <c r="B34" s="278" t="str">
        <f>IFERROR('Tableaux-2'!C3,"")</f>
        <v>16 JOUEURS - 8 DOUBLETTES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279"/>
      <c r="Q34" s="279"/>
      <c r="R34" s="279"/>
      <c r="S34" s="279"/>
      <c r="T34" s="279"/>
      <c r="U34" s="279"/>
      <c r="V34" s="279"/>
      <c r="W34" s="280"/>
    </row>
    <row r="35" spans="1:24" ht="27.6" customHeight="1" x14ac:dyDescent="0.4">
      <c r="A35" s="146"/>
      <c r="B35" s="316" t="s">
        <v>186</v>
      </c>
      <c r="C35" s="317"/>
      <c r="D35" s="314" t="s">
        <v>158</v>
      </c>
      <c r="E35" s="281" t="s">
        <v>149</v>
      </c>
      <c r="F35" s="158">
        <f>IF('Tableau public'!E22=0,"",'Tableau public'!E22)</f>
        <v>1</v>
      </c>
      <c r="G35" s="159" t="str">
        <f>IFERROR(VLOOKUP(F35,'Matrice Parties-2'!$A:$C,2,FALSE),"")</f>
        <v>GABARD DENIS</v>
      </c>
      <c r="H35" s="309">
        <v>13</v>
      </c>
      <c r="I35" s="171"/>
      <c r="J35" s="316" t="s">
        <v>186</v>
      </c>
      <c r="K35" s="317"/>
      <c r="L35" s="314" t="s">
        <v>158</v>
      </c>
      <c r="M35" s="281" t="s">
        <v>149</v>
      </c>
      <c r="N35" s="158" t="str">
        <f>IF('Tableau public'!E27=0,"",'Tableau public'!E27)</f>
        <v/>
      </c>
      <c r="O35" s="159" t="str">
        <f>IFERROR(VLOOKUP(N35,'Matrice Parties-2'!$A:$C,2,FALSE),"")</f>
        <v/>
      </c>
      <c r="P35" s="309"/>
      <c r="R35" s="143">
        <f>IF(H35="","",H35)</f>
        <v>13</v>
      </c>
      <c r="S35" s="143">
        <f>IF(H38="","",H38)</f>
        <v>8</v>
      </c>
      <c r="U35" s="143" t="str">
        <f>IF(P35="","",P35)</f>
        <v/>
      </c>
      <c r="V35" s="143" t="str">
        <f>IF(P38="","",P38)</f>
        <v/>
      </c>
      <c r="X35" s="150"/>
    </row>
    <row r="36" spans="1:24" ht="27.6" customHeight="1" x14ac:dyDescent="0.4">
      <c r="A36" s="146"/>
      <c r="B36" s="312"/>
      <c r="C36" s="313"/>
      <c r="D36" s="305"/>
      <c r="E36" s="282"/>
      <c r="F36" s="160">
        <f>IF('Tableau public'!G22=0,"",'Tableau public'!G22)</f>
        <v>5</v>
      </c>
      <c r="G36" s="161" t="str">
        <f>IFERROR(VLOOKUP(F36,'Matrice Parties-2'!$A:$C,2,FALSE),"")</f>
        <v>RAMBAUD DANIEL</v>
      </c>
      <c r="H36" s="284"/>
      <c r="I36" s="171"/>
      <c r="J36" s="312"/>
      <c r="K36" s="313"/>
      <c r="L36" s="305"/>
      <c r="M36" s="282"/>
      <c r="N36" s="160" t="str">
        <f>IF('Tableau public'!G27=0,"",'Tableau public'!G27)</f>
        <v/>
      </c>
      <c r="O36" s="161" t="str">
        <f>IFERROR(VLOOKUP(N36,'Matrice Parties-2'!$A:$C,2,FALSE),"")</f>
        <v/>
      </c>
      <c r="P36" s="284"/>
      <c r="R36" s="143">
        <f>R35</f>
        <v>13</v>
      </c>
      <c r="S36" s="143">
        <f>S35</f>
        <v>8</v>
      </c>
      <c r="U36" s="143" t="str">
        <f>U35</f>
        <v/>
      </c>
      <c r="V36" s="143" t="str">
        <f>V35</f>
        <v/>
      </c>
      <c r="X36" s="150"/>
    </row>
    <row r="37" spans="1:24" ht="27.6" customHeight="1" x14ac:dyDescent="0.4">
      <c r="A37" s="146"/>
      <c r="B37" s="288">
        <v>1</v>
      </c>
      <c r="C37" s="289"/>
      <c r="D37" s="285" t="s">
        <v>152</v>
      </c>
      <c r="E37" s="282"/>
      <c r="F37" s="160" t="str">
        <f>IF('Tableau public'!I22=0,"",'Tableau public'!I22)</f>
        <v/>
      </c>
      <c r="G37" s="162" t="str">
        <f>IFERROR(VLOOKUP(F37,'Matrice Parties-2'!$A:$C,2,FALSE),"")</f>
        <v/>
      </c>
      <c r="H37" s="284"/>
      <c r="I37" s="171">
        <f>$K$3</f>
        <v>0</v>
      </c>
      <c r="J37" s="288">
        <v>6</v>
      </c>
      <c r="K37" s="289"/>
      <c r="L37" s="294" t="s">
        <v>152</v>
      </c>
      <c r="M37" s="282"/>
      <c r="N37" s="160" t="str">
        <f>IF('Tableau public'!I27=0,"",'Tableau public'!I27)</f>
        <v/>
      </c>
      <c r="O37" s="162" t="str">
        <f>IFERROR(VLOOKUP(N37,'Matrice Parties-2'!$A:$C,2,FALSE),"")</f>
        <v/>
      </c>
      <c r="P37" s="284"/>
      <c r="R37" s="143">
        <f>R36</f>
        <v>13</v>
      </c>
      <c r="S37" s="143">
        <f>S36</f>
        <v>8</v>
      </c>
      <c r="U37" s="143" t="str">
        <f>U36</f>
        <v/>
      </c>
      <c r="V37" s="143" t="str">
        <f>V36</f>
        <v/>
      </c>
      <c r="X37" s="150"/>
    </row>
    <row r="38" spans="1:24" ht="27.6" customHeight="1" x14ac:dyDescent="0.4">
      <c r="A38" s="146"/>
      <c r="B38" s="290"/>
      <c r="C38" s="291"/>
      <c r="D38" s="286"/>
      <c r="E38" s="297" t="s">
        <v>150</v>
      </c>
      <c r="F38" s="163">
        <f>IF('Tableau public'!K22=0,"",'Tableau public'!K22)</f>
        <v>9</v>
      </c>
      <c r="G38" s="164" t="str">
        <f>IFERROR(VLOOKUP(F38,'Matrice Parties-2'!$A:$C,2,FALSE),"")</f>
        <v>MARTINEAU Gérard</v>
      </c>
      <c r="H38" s="284">
        <v>8</v>
      </c>
      <c r="I38" s="171">
        <f>$K$3</f>
        <v>0</v>
      </c>
      <c r="J38" s="290"/>
      <c r="K38" s="291"/>
      <c r="L38" s="295"/>
      <c r="M38" s="297" t="s">
        <v>150</v>
      </c>
      <c r="N38" s="163" t="str">
        <f>IF('Tableau public'!K27=0,"",'Tableau public'!K27)</f>
        <v/>
      </c>
      <c r="O38" s="164" t="str">
        <f>IFERROR(VLOOKUP(N38,'Matrice Parties-2'!$A:$C,2,FALSE),"")</f>
        <v/>
      </c>
      <c r="P38" s="284"/>
      <c r="X38" s="150"/>
    </row>
    <row r="39" spans="1:24" ht="27.6" customHeight="1" x14ac:dyDescent="0.4">
      <c r="A39" s="146"/>
      <c r="B39" s="290"/>
      <c r="C39" s="291"/>
      <c r="D39" s="286"/>
      <c r="E39" s="297"/>
      <c r="F39" s="163">
        <f>IF('Tableau public'!M22=0,"",'Tableau public'!M22)</f>
        <v>6</v>
      </c>
      <c r="G39" s="165" t="str">
        <f>IFERROR(VLOOKUP(F39,'Matrice Parties-2'!$A:$C,2,FALSE),"")</f>
        <v>RUCHAUD Michel</v>
      </c>
      <c r="H39" s="284"/>
      <c r="I39" s="171">
        <f>$K$3</f>
        <v>0</v>
      </c>
      <c r="J39" s="290"/>
      <c r="K39" s="291"/>
      <c r="L39" s="295"/>
      <c r="M39" s="297"/>
      <c r="N39" s="163" t="str">
        <f>IF('Tableau public'!M27=0,"",'Tableau public'!M27)</f>
        <v/>
      </c>
      <c r="O39" s="165" t="str">
        <f>IFERROR(VLOOKUP(N39,'Matrice Parties-2'!$A:$C,2,FALSE),"")</f>
        <v/>
      </c>
      <c r="P39" s="284"/>
      <c r="X39" s="150"/>
    </row>
    <row r="40" spans="1:24" ht="27.6" customHeight="1" thickBot="1" x14ac:dyDescent="0.45">
      <c r="A40" s="146"/>
      <c r="B40" s="292"/>
      <c r="C40" s="293"/>
      <c r="D40" s="287"/>
      <c r="E40" s="298"/>
      <c r="F40" s="166" t="str">
        <f>IF('Tableau public'!O22=0,"",'Tableau public'!O22)</f>
        <v/>
      </c>
      <c r="G40" s="167" t="str">
        <f>IFERROR(VLOOKUP(F40,'Matrice Parties-2'!$A:$C,2,FALSE),"")</f>
        <v/>
      </c>
      <c r="H40" s="302"/>
      <c r="I40" s="171">
        <f>$K$3</f>
        <v>0</v>
      </c>
      <c r="J40" s="292"/>
      <c r="K40" s="293"/>
      <c r="L40" s="296"/>
      <c r="M40" s="298"/>
      <c r="N40" s="166" t="str">
        <f>IF('Tableau public'!O27=0,"",'Tableau public'!O27)</f>
        <v/>
      </c>
      <c r="O40" s="167" t="str">
        <f>IFERROR(VLOOKUP(N40,'Matrice Parties-2'!$A:$C,2,FALSE),"")</f>
        <v/>
      </c>
      <c r="P40" s="302"/>
      <c r="X40" s="150"/>
    </row>
    <row r="41" spans="1:24" ht="27.6" customHeight="1" thickTop="1" x14ac:dyDescent="0.4">
      <c r="A41" s="146"/>
      <c r="B41" s="310" t="s">
        <v>186</v>
      </c>
      <c r="C41" s="311"/>
      <c r="D41" s="307" t="s">
        <v>158</v>
      </c>
      <c r="E41" s="303" t="s">
        <v>149</v>
      </c>
      <c r="F41" s="168">
        <f>IF('Tableau public'!E23=0,"",'Tableau public'!E23)</f>
        <v>2</v>
      </c>
      <c r="G41" s="169" t="str">
        <f>IFERROR(VLOOKUP(F41,'Matrice Parties-2'!$A:$C,2,FALSE),"")</f>
        <v>LOPES-COELHO Fernando</v>
      </c>
      <c r="H41" s="283">
        <v>13</v>
      </c>
      <c r="I41" s="171"/>
      <c r="J41" s="310" t="s">
        <v>186</v>
      </c>
      <c r="K41" s="311"/>
      <c r="L41" s="304" t="s">
        <v>158</v>
      </c>
      <c r="M41" s="303" t="s">
        <v>149</v>
      </c>
      <c r="N41" s="168" t="str">
        <f>IF('Tableau public'!E28=0,"",'Tableau public'!E28)</f>
        <v/>
      </c>
      <c r="O41" s="169" t="str">
        <f>IFERROR(VLOOKUP(N41,'Matrice Parties-2'!$A:$C,2,FALSE),"")</f>
        <v/>
      </c>
      <c r="P41" s="283"/>
      <c r="R41" s="143">
        <f>IF(H41="","",H41)</f>
        <v>13</v>
      </c>
      <c r="S41" s="143">
        <f>IF(H44="","",H44)</f>
        <v>1</v>
      </c>
      <c r="U41" s="143" t="str">
        <f>IF(P41="","",P41)</f>
        <v/>
      </c>
      <c r="V41" s="143" t="str">
        <f>IF(P44="","",P44)</f>
        <v/>
      </c>
      <c r="X41" s="150"/>
    </row>
    <row r="42" spans="1:24" ht="27.6" customHeight="1" x14ac:dyDescent="0.4">
      <c r="A42" s="146"/>
      <c r="B42" s="312"/>
      <c r="C42" s="313"/>
      <c r="D42" s="308"/>
      <c r="E42" s="282"/>
      <c r="F42" s="160">
        <f>IF('Tableau public'!G23=0,"",'Tableau public'!G23)</f>
        <v>7</v>
      </c>
      <c r="G42" s="161" t="str">
        <f>IFERROR(VLOOKUP(F42,'Matrice Parties-2'!$A:$C,2,FALSE),"")</f>
        <v>HERPIN Franck</v>
      </c>
      <c r="H42" s="284"/>
      <c r="I42" s="171"/>
      <c r="J42" s="312"/>
      <c r="K42" s="313"/>
      <c r="L42" s="305"/>
      <c r="M42" s="282"/>
      <c r="N42" s="160" t="str">
        <f>IF('Tableau public'!G28=0,"",'Tableau public'!G28)</f>
        <v/>
      </c>
      <c r="O42" s="161" t="str">
        <f>IFERROR(VLOOKUP(N42,'Matrice Parties-2'!$A:$C,2,FALSE),"")</f>
        <v/>
      </c>
      <c r="P42" s="284"/>
      <c r="R42" s="143">
        <f>R41</f>
        <v>13</v>
      </c>
      <c r="S42" s="143">
        <f>S41</f>
        <v>1</v>
      </c>
      <c r="U42" s="143" t="str">
        <f>U41</f>
        <v/>
      </c>
      <c r="V42" s="143" t="str">
        <f>V41</f>
        <v/>
      </c>
      <c r="X42" s="150"/>
    </row>
    <row r="43" spans="1:24" ht="27.6" customHeight="1" x14ac:dyDescent="0.4">
      <c r="A43" s="146"/>
      <c r="B43" s="288">
        <v>2</v>
      </c>
      <c r="C43" s="289"/>
      <c r="D43" s="285" t="s">
        <v>152</v>
      </c>
      <c r="E43" s="282"/>
      <c r="F43" s="160" t="str">
        <f>IF('Tableau public'!I23=0,"",'Tableau public'!I23)</f>
        <v/>
      </c>
      <c r="G43" s="162" t="str">
        <f>IFERROR(VLOOKUP(F43,'Matrice Parties-2'!$A:$C,2,FALSE),"")</f>
        <v/>
      </c>
      <c r="H43" s="284"/>
      <c r="I43" s="171">
        <f>$K$9</f>
        <v>0</v>
      </c>
      <c r="J43" s="288">
        <v>7</v>
      </c>
      <c r="K43" s="289"/>
      <c r="L43" s="294" t="s">
        <v>152</v>
      </c>
      <c r="M43" s="282"/>
      <c r="N43" s="160" t="str">
        <f>IF('Tableau public'!I28=0,"",'Tableau public'!I28)</f>
        <v/>
      </c>
      <c r="O43" s="162" t="str">
        <f>IFERROR(VLOOKUP(N43,'Matrice Parties-2'!$A:$C,2,FALSE),"")</f>
        <v/>
      </c>
      <c r="P43" s="284"/>
      <c r="R43" s="143">
        <f>R42</f>
        <v>13</v>
      </c>
      <c r="S43" s="143">
        <f>S42</f>
        <v>1</v>
      </c>
      <c r="U43" s="143" t="str">
        <f>U42</f>
        <v/>
      </c>
      <c r="V43" s="143" t="str">
        <f>V42</f>
        <v/>
      </c>
      <c r="X43" s="150"/>
    </row>
    <row r="44" spans="1:24" ht="27.6" customHeight="1" x14ac:dyDescent="0.4">
      <c r="A44" s="146"/>
      <c r="B44" s="290"/>
      <c r="C44" s="291"/>
      <c r="D44" s="286"/>
      <c r="E44" s="297" t="s">
        <v>150</v>
      </c>
      <c r="F44" s="163">
        <f>IF('Tableau public'!K23=0,"",'Tableau public'!K23)</f>
        <v>10</v>
      </c>
      <c r="G44" s="164" t="str">
        <f>IFERROR(VLOOKUP(F44,'Matrice Parties-2'!$A:$C,2,FALSE),"")</f>
        <v>FIAND Claudie</v>
      </c>
      <c r="H44" s="284">
        <v>1</v>
      </c>
      <c r="I44" s="171">
        <f>$K$9</f>
        <v>0</v>
      </c>
      <c r="J44" s="290"/>
      <c r="K44" s="291"/>
      <c r="L44" s="295"/>
      <c r="M44" s="297" t="s">
        <v>150</v>
      </c>
      <c r="N44" s="163" t="str">
        <f>IF('Tableau public'!K28=0,"",'Tableau public'!K28)</f>
        <v/>
      </c>
      <c r="O44" s="164" t="str">
        <f>IFERROR(VLOOKUP(N44,'Matrice Parties-2'!$A:$C,2,FALSE),"")</f>
        <v/>
      </c>
      <c r="P44" s="284"/>
    </row>
    <row r="45" spans="1:24" ht="27.6" customHeight="1" x14ac:dyDescent="0.4">
      <c r="A45" s="146"/>
      <c r="B45" s="290"/>
      <c r="C45" s="291"/>
      <c r="D45" s="286"/>
      <c r="E45" s="297"/>
      <c r="F45" s="163">
        <f>IF('Tableau public'!M23=0,"",'Tableau public'!M23)</f>
        <v>13</v>
      </c>
      <c r="G45" s="165" t="str">
        <f>IFERROR(VLOOKUP(F45,'Matrice Parties-2'!$A:$C,2,FALSE),"")</f>
        <v>BEAUGET Jean-Jacques</v>
      </c>
      <c r="H45" s="284"/>
      <c r="I45" s="171">
        <f>$K$9</f>
        <v>0</v>
      </c>
      <c r="J45" s="290"/>
      <c r="K45" s="291"/>
      <c r="L45" s="295"/>
      <c r="M45" s="297"/>
      <c r="N45" s="163" t="str">
        <f>IF('Tableau public'!M28=0,"",'Tableau public'!M28)</f>
        <v/>
      </c>
      <c r="O45" s="165" t="str">
        <f>IFERROR(VLOOKUP(N45,'Matrice Parties-2'!$A:$C,2,FALSE),"")</f>
        <v/>
      </c>
      <c r="P45" s="284"/>
    </row>
    <row r="46" spans="1:24" ht="27.6" customHeight="1" thickBot="1" x14ac:dyDescent="0.45">
      <c r="A46" s="146"/>
      <c r="B46" s="292"/>
      <c r="C46" s="293"/>
      <c r="D46" s="287"/>
      <c r="E46" s="298"/>
      <c r="F46" s="166" t="str">
        <f>IF('Tableau public'!O23=0,"",'Tableau public'!O23)</f>
        <v/>
      </c>
      <c r="G46" s="167" t="str">
        <f>IFERROR(VLOOKUP(F46,'Matrice Parties-2'!$A:$C,2,FALSE),"")</f>
        <v/>
      </c>
      <c r="H46" s="302"/>
      <c r="I46" s="171">
        <f>$K$9</f>
        <v>0</v>
      </c>
      <c r="J46" s="292"/>
      <c r="K46" s="293"/>
      <c r="L46" s="296"/>
      <c r="M46" s="298"/>
      <c r="N46" s="166" t="str">
        <f>IF('Tableau public'!O28=0,"",'Tableau public'!O28)</f>
        <v/>
      </c>
      <c r="O46" s="167" t="str">
        <f>IFERROR(VLOOKUP(N46,'Matrice Parties-2'!$A:$C,2,FALSE),"")</f>
        <v/>
      </c>
      <c r="P46" s="302"/>
    </row>
    <row r="47" spans="1:24" ht="27.6" customHeight="1" thickTop="1" x14ac:dyDescent="0.4">
      <c r="A47" s="146"/>
      <c r="B47" s="310" t="s">
        <v>186</v>
      </c>
      <c r="C47" s="311"/>
      <c r="D47" s="307" t="s">
        <v>158</v>
      </c>
      <c r="E47" s="303" t="s">
        <v>149</v>
      </c>
      <c r="F47" s="168">
        <f>IF('Tableau public'!E24=0,"",'Tableau public'!E24)</f>
        <v>3</v>
      </c>
      <c r="G47" s="169" t="str">
        <f>IFERROR(VLOOKUP(F47,'Matrice Parties-2'!$A:$C,2,FALSE),"")</f>
        <v>LAIDET DANIELLE</v>
      </c>
      <c r="H47" s="309">
        <v>13</v>
      </c>
      <c r="I47" s="171"/>
      <c r="J47" s="310" t="s">
        <v>186</v>
      </c>
      <c r="K47" s="311"/>
      <c r="L47" s="304" t="s">
        <v>158</v>
      </c>
      <c r="M47" s="281" t="s">
        <v>149</v>
      </c>
      <c r="N47" s="158" t="str">
        <f>IF('Tableau public'!E29=0,"",'Tableau public'!E29)</f>
        <v/>
      </c>
      <c r="O47" s="169" t="str">
        <f>IFERROR(VLOOKUP(N47,'Matrice Parties-2'!$A:$C,2,FALSE),"")</f>
        <v/>
      </c>
      <c r="P47" s="309"/>
      <c r="R47" s="143">
        <f>IF(H47="","",H47)</f>
        <v>13</v>
      </c>
      <c r="S47" s="143">
        <f>IF(H50="","",H50)</f>
        <v>0</v>
      </c>
      <c r="U47" s="143" t="str">
        <f>IF(P47="","",P47)</f>
        <v/>
      </c>
      <c r="V47" s="143" t="str">
        <f>IF(P50="","",P50)</f>
        <v/>
      </c>
    </row>
    <row r="48" spans="1:24" ht="27.6" customHeight="1" x14ac:dyDescent="0.4">
      <c r="A48" s="146"/>
      <c r="B48" s="312"/>
      <c r="C48" s="313"/>
      <c r="D48" s="308"/>
      <c r="E48" s="282"/>
      <c r="F48" s="160">
        <f>IF('Tableau public'!G24=0,"",'Tableau public'!G24)</f>
        <v>8</v>
      </c>
      <c r="G48" s="161" t="str">
        <f>IFERROR(VLOOKUP(F48,'Matrice Parties-2'!$A:$C,2,FALSE),"")</f>
        <v>FAVREAU Gérard</v>
      </c>
      <c r="H48" s="284"/>
      <c r="I48" s="171"/>
      <c r="J48" s="312"/>
      <c r="K48" s="313"/>
      <c r="L48" s="305"/>
      <c r="M48" s="282"/>
      <c r="N48" s="160" t="str">
        <f>IF('Tableau public'!G29=0,"",'Tableau public'!G29)</f>
        <v/>
      </c>
      <c r="O48" s="161" t="str">
        <f>IFERROR(VLOOKUP(N48,'Matrice Parties-2'!$A:$C,2,FALSE),"")</f>
        <v/>
      </c>
      <c r="P48" s="284"/>
      <c r="R48" s="143">
        <f>R47</f>
        <v>13</v>
      </c>
      <c r="S48" s="143">
        <f>S47</f>
        <v>0</v>
      </c>
      <c r="U48" s="143" t="str">
        <f>U47</f>
        <v/>
      </c>
      <c r="V48" s="143" t="str">
        <f>V47</f>
        <v/>
      </c>
    </row>
    <row r="49" spans="1:22" ht="27.6" customHeight="1" x14ac:dyDescent="0.4">
      <c r="A49" s="146"/>
      <c r="B49" s="288">
        <v>3</v>
      </c>
      <c r="C49" s="289"/>
      <c r="D49" s="285" t="s">
        <v>152</v>
      </c>
      <c r="E49" s="282"/>
      <c r="F49" s="160" t="str">
        <f>IF('Tableau public'!I24=0,"",'Tableau public'!I24)</f>
        <v/>
      </c>
      <c r="G49" s="162" t="str">
        <f>IFERROR(VLOOKUP(F49,'Matrice Parties-2'!$A:$C,2,FALSE),"")</f>
        <v/>
      </c>
      <c r="H49" s="284"/>
      <c r="I49" s="171">
        <f>$K$15</f>
        <v>0</v>
      </c>
      <c r="J49" s="288">
        <v>8</v>
      </c>
      <c r="K49" s="289"/>
      <c r="L49" s="294" t="s">
        <v>152</v>
      </c>
      <c r="M49" s="282"/>
      <c r="N49" s="160" t="str">
        <f>IF('Tableau public'!I29=0,"",'Tableau public'!I29)</f>
        <v/>
      </c>
      <c r="O49" s="162" t="str">
        <f>IFERROR(VLOOKUP(N49,'Matrice Parties-2'!$A:$C,2,FALSE),"")</f>
        <v/>
      </c>
      <c r="P49" s="284"/>
      <c r="R49" s="143">
        <f>R48</f>
        <v>13</v>
      </c>
      <c r="S49" s="143">
        <f>S48</f>
        <v>0</v>
      </c>
      <c r="U49" s="143" t="str">
        <f>U48</f>
        <v/>
      </c>
      <c r="V49" s="143" t="str">
        <f>V48</f>
        <v/>
      </c>
    </row>
    <row r="50" spans="1:22" ht="27.6" customHeight="1" x14ac:dyDescent="0.4">
      <c r="A50" s="146"/>
      <c r="B50" s="290"/>
      <c r="C50" s="291"/>
      <c r="D50" s="286"/>
      <c r="E50" s="297" t="s">
        <v>150</v>
      </c>
      <c r="F50" s="163">
        <f>IF('Tableau public'!K24=0,"",'Tableau public'!K24)</f>
        <v>11</v>
      </c>
      <c r="G50" s="164" t="str">
        <f>IFERROR(VLOOKUP(F50,'Matrice Parties-2'!$A:$C,2,FALSE),"")</f>
        <v>MORINEAU Marie</v>
      </c>
      <c r="H50" s="284">
        <v>0</v>
      </c>
      <c r="I50" s="171">
        <f>$K$15</f>
        <v>0</v>
      </c>
      <c r="J50" s="290"/>
      <c r="K50" s="291"/>
      <c r="L50" s="295"/>
      <c r="M50" s="297" t="s">
        <v>150</v>
      </c>
      <c r="N50" s="163" t="str">
        <f>IF('Tableau public'!K29=0,"",'Tableau public'!K29)</f>
        <v/>
      </c>
      <c r="O50" s="164" t="str">
        <f>IFERROR(VLOOKUP(N50,'Matrice Parties-2'!$A:$C,2,FALSE),"")</f>
        <v/>
      </c>
      <c r="P50" s="284"/>
    </row>
    <row r="51" spans="1:22" ht="27.6" customHeight="1" x14ac:dyDescent="0.4">
      <c r="A51" s="146"/>
      <c r="B51" s="290"/>
      <c r="C51" s="291"/>
      <c r="D51" s="286"/>
      <c r="E51" s="297"/>
      <c r="F51" s="163">
        <f>IF('Tableau public'!M24=0,"",'Tableau public'!M24)</f>
        <v>15</v>
      </c>
      <c r="G51" s="165" t="str">
        <f>IFERROR(VLOOKUP(F51,'Matrice Parties-2'!$A:$C,2,FALSE),"")</f>
        <v>ETIENNE Daniel</v>
      </c>
      <c r="H51" s="284"/>
      <c r="I51" s="171">
        <f>$K$15</f>
        <v>0</v>
      </c>
      <c r="J51" s="290"/>
      <c r="K51" s="291"/>
      <c r="L51" s="295"/>
      <c r="M51" s="297"/>
      <c r="N51" s="163" t="str">
        <f>IF('Tableau public'!M29=0,"",'Tableau public'!M29)</f>
        <v/>
      </c>
      <c r="O51" s="165" t="str">
        <f>IFERROR(VLOOKUP(N51,'Matrice Parties-2'!$A:$C,2,FALSE),"")</f>
        <v/>
      </c>
      <c r="P51" s="284"/>
    </row>
    <row r="52" spans="1:22" ht="27.6" customHeight="1" thickBot="1" x14ac:dyDescent="0.45">
      <c r="A52" s="146"/>
      <c r="B52" s="292"/>
      <c r="C52" s="293"/>
      <c r="D52" s="287"/>
      <c r="E52" s="298"/>
      <c r="F52" s="166" t="str">
        <f>IF('Tableau public'!O24=0,"",'Tableau public'!O24)</f>
        <v/>
      </c>
      <c r="G52" s="167" t="str">
        <f>IFERROR(VLOOKUP(F52,'Matrice Parties-2'!$A:$C,2,FALSE),"")</f>
        <v/>
      </c>
      <c r="H52" s="306"/>
      <c r="I52" s="171">
        <f>$K$15</f>
        <v>0</v>
      </c>
      <c r="J52" s="292"/>
      <c r="K52" s="293"/>
      <c r="L52" s="296"/>
      <c r="M52" s="315"/>
      <c r="N52" s="170" t="str">
        <f>IF('Tableau public'!O29=0,"",'Tableau public'!O29)</f>
        <v/>
      </c>
      <c r="O52" s="167" t="str">
        <f>IFERROR(VLOOKUP(N52,'Matrice Parties-2'!$A:$C,2,FALSE),"")</f>
        <v/>
      </c>
      <c r="P52" s="306"/>
    </row>
    <row r="53" spans="1:22" ht="27.6" customHeight="1" thickTop="1" x14ac:dyDescent="0.4">
      <c r="A53" s="146"/>
      <c r="B53" s="310" t="s">
        <v>186</v>
      </c>
      <c r="C53" s="311"/>
      <c r="D53" s="307" t="s">
        <v>158</v>
      </c>
      <c r="E53" s="303" t="s">
        <v>149</v>
      </c>
      <c r="F53" s="168">
        <f>IF('Tableau public'!E25=0,"",'Tableau public'!E25)</f>
        <v>4</v>
      </c>
      <c r="G53" s="169" t="str">
        <f>IFERROR(VLOOKUP(F53,'Matrice Parties-2'!$A:$C,2,FALSE),"")</f>
        <v>ARNEAUD Jean-Guy</v>
      </c>
      <c r="H53" s="283">
        <v>9</v>
      </c>
      <c r="I53" s="171"/>
      <c r="J53" s="310" t="s">
        <v>186</v>
      </c>
      <c r="K53" s="311"/>
      <c r="L53" s="304" t="s">
        <v>158</v>
      </c>
      <c r="M53" s="303" t="s">
        <v>149</v>
      </c>
      <c r="N53" s="168" t="str">
        <f>IF('Tableau public'!E30=0,"",'Tableau public'!E30)</f>
        <v/>
      </c>
      <c r="O53" s="169" t="str">
        <f>IFERROR(VLOOKUP(N53,'Matrice Parties-2'!$A:$C,2,FALSE),"")</f>
        <v/>
      </c>
      <c r="P53" s="283"/>
      <c r="R53" s="143">
        <f>IF(H53="","",H53)</f>
        <v>9</v>
      </c>
      <c r="S53" s="143">
        <f>IF(H56="","",H56)</f>
        <v>13</v>
      </c>
      <c r="U53" s="143" t="str">
        <f>IF(P53="","",P53)</f>
        <v/>
      </c>
      <c r="V53" s="143" t="str">
        <f>IF(P56="","",P56)</f>
        <v/>
      </c>
    </row>
    <row r="54" spans="1:22" ht="27.6" customHeight="1" x14ac:dyDescent="0.4">
      <c r="A54" s="146"/>
      <c r="B54" s="312"/>
      <c r="C54" s="313"/>
      <c r="D54" s="308"/>
      <c r="E54" s="282"/>
      <c r="F54" s="160">
        <f>IF('Tableau public'!G25=0,"",'Tableau public'!G25)</f>
        <v>16</v>
      </c>
      <c r="G54" s="161" t="str">
        <f>IFERROR(VLOOKUP(F54,'Matrice Parties-2'!$A:$C,2,FALSE),"")</f>
        <v>DATTILESI FERNAND</v>
      </c>
      <c r="H54" s="284"/>
      <c r="I54" s="171"/>
      <c r="J54" s="312"/>
      <c r="K54" s="313"/>
      <c r="L54" s="305"/>
      <c r="M54" s="282"/>
      <c r="N54" s="160" t="str">
        <f>IF('Tableau public'!G30=0,"",'Tableau public'!G30)</f>
        <v/>
      </c>
      <c r="O54" s="161" t="str">
        <f>IFERROR(VLOOKUP(N54,'Matrice Parties-2'!$A:$C,2,FALSE),"")</f>
        <v/>
      </c>
      <c r="P54" s="284"/>
      <c r="R54" s="143">
        <f>R53</f>
        <v>9</v>
      </c>
      <c r="S54" s="143">
        <f>S53</f>
        <v>13</v>
      </c>
      <c r="U54" s="143" t="str">
        <f>U53</f>
        <v/>
      </c>
      <c r="V54" s="143" t="str">
        <f>V53</f>
        <v/>
      </c>
    </row>
    <row r="55" spans="1:22" ht="27.6" customHeight="1" x14ac:dyDescent="0.4">
      <c r="A55" s="146"/>
      <c r="B55" s="288">
        <v>4</v>
      </c>
      <c r="C55" s="289"/>
      <c r="D55" s="285" t="s">
        <v>152</v>
      </c>
      <c r="E55" s="282"/>
      <c r="F55" s="160" t="str">
        <f>IF('Tableau public'!I25=0,"",'Tableau public'!I25)</f>
        <v/>
      </c>
      <c r="G55" s="162" t="str">
        <f>IFERROR(VLOOKUP(F55,'Matrice Parties-2'!$A:$C,2,FALSE),"")</f>
        <v/>
      </c>
      <c r="H55" s="284"/>
      <c r="I55" s="171">
        <f>$K$21</f>
        <v>0</v>
      </c>
      <c r="J55" s="288">
        <v>9</v>
      </c>
      <c r="K55" s="289"/>
      <c r="L55" s="294" t="s">
        <v>152</v>
      </c>
      <c r="M55" s="282"/>
      <c r="N55" s="160" t="str">
        <f>IF('Tableau public'!I30=0,"",'Tableau public'!I30)</f>
        <v/>
      </c>
      <c r="O55" s="162" t="str">
        <f>IFERROR(VLOOKUP(N55,'Matrice Parties-2'!$A:$C,2,FALSE),"")</f>
        <v/>
      </c>
      <c r="P55" s="284"/>
      <c r="R55" s="143">
        <f>R54</f>
        <v>9</v>
      </c>
      <c r="S55" s="143">
        <f>S54</f>
        <v>13</v>
      </c>
      <c r="U55" s="143" t="str">
        <f>U54</f>
        <v/>
      </c>
      <c r="V55" s="143" t="str">
        <f>V54</f>
        <v/>
      </c>
    </row>
    <row r="56" spans="1:22" ht="27.6" customHeight="1" x14ac:dyDescent="0.4">
      <c r="A56" s="146"/>
      <c r="B56" s="290"/>
      <c r="C56" s="291"/>
      <c r="D56" s="286"/>
      <c r="E56" s="297" t="s">
        <v>150</v>
      </c>
      <c r="F56" s="163">
        <f>IF('Tableau public'!K25=0,"",'Tableau public'!K25)</f>
        <v>12</v>
      </c>
      <c r="G56" s="164" t="str">
        <f>IFERROR(VLOOKUP(F56,'Matrice Parties-2'!$A:$C,2,FALSE),"")</f>
        <v>LE GAC Pascal</v>
      </c>
      <c r="H56" s="284">
        <v>13</v>
      </c>
      <c r="I56" s="171">
        <f>$K$21</f>
        <v>0</v>
      </c>
      <c r="J56" s="290"/>
      <c r="K56" s="291"/>
      <c r="L56" s="295"/>
      <c r="M56" s="297" t="s">
        <v>150</v>
      </c>
      <c r="N56" s="163" t="str">
        <f>IF('Tableau public'!K30=0,"",'Tableau public'!K30)</f>
        <v/>
      </c>
      <c r="O56" s="164" t="str">
        <f>IFERROR(VLOOKUP(N56,'Matrice Parties-2'!$A:$C,2,FALSE),"")</f>
        <v/>
      </c>
      <c r="P56" s="284"/>
    </row>
    <row r="57" spans="1:22" ht="27.6" customHeight="1" x14ac:dyDescent="0.4">
      <c r="A57" s="146"/>
      <c r="B57" s="290"/>
      <c r="C57" s="291"/>
      <c r="D57" s="286"/>
      <c r="E57" s="297"/>
      <c r="F57" s="163">
        <f>IF('Tableau public'!M25=0,"",'Tableau public'!M25)</f>
        <v>14</v>
      </c>
      <c r="G57" s="165" t="str">
        <f>IFERROR(VLOOKUP(F57,'Matrice Parties-2'!$A:$C,2,FALSE),"")</f>
        <v>CHEVILLON Rolland</v>
      </c>
      <c r="H57" s="284"/>
      <c r="I57" s="171">
        <f>$K$21</f>
        <v>0</v>
      </c>
      <c r="J57" s="290"/>
      <c r="K57" s="291"/>
      <c r="L57" s="295"/>
      <c r="M57" s="297"/>
      <c r="N57" s="163" t="str">
        <f>IF('Tableau public'!M30=0,"",'Tableau public'!M30)</f>
        <v/>
      </c>
      <c r="O57" s="165" t="str">
        <f>IFERROR(VLOOKUP(N57,'Matrice Parties-2'!$A:$C,2,FALSE),"")</f>
        <v/>
      </c>
      <c r="P57" s="284"/>
    </row>
    <row r="58" spans="1:22" ht="27.6" customHeight="1" thickBot="1" x14ac:dyDescent="0.45">
      <c r="A58" s="146"/>
      <c r="B58" s="292"/>
      <c r="C58" s="293"/>
      <c r="D58" s="287"/>
      <c r="E58" s="298"/>
      <c r="F58" s="166" t="str">
        <f>IF('Tableau public'!O25=0,"",'Tableau public'!O25)</f>
        <v/>
      </c>
      <c r="G58" s="167" t="str">
        <f>IFERROR(VLOOKUP(F58,'Matrice Parties-2'!$A:$C,2,FALSE),"")</f>
        <v/>
      </c>
      <c r="H58" s="302"/>
      <c r="I58" s="171">
        <f>$K$21</f>
        <v>0</v>
      </c>
      <c r="J58" s="292"/>
      <c r="K58" s="293"/>
      <c r="L58" s="296"/>
      <c r="M58" s="298"/>
      <c r="N58" s="166" t="str">
        <f>IF('Tableau public'!O30=0,"",'Tableau public'!O30)</f>
        <v/>
      </c>
      <c r="O58" s="167" t="str">
        <f>IFERROR(VLOOKUP(N58,'Matrice Parties-2'!$A:$C,2,FALSE),"")</f>
        <v/>
      </c>
      <c r="P58" s="302"/>
    </row>
    <row r="59" spans="1:22" ht="27.6" customHeight="1" thickTop="1" x14ac:dyDescent="0.4">
      <c r="A59" s="146"/>
      <c r="B59" s="310" t="s">
        <v>186</v>
      </c>
      <c r="C59" s="311"/>
      <c r="D59" s="307" t="s">
        <v>158</v>
      </c>
      <c r="E59" s="303" t="s">
        <v>149</v>
      </c>
      <c r="F59" s="168" t="str">
        <f>IF('Tableau public'!E26=0,"",'Tableau public'!E26)</f>
        <v/>
      </c>
      <c r="G59" s="169" t="str">
        <f>IFERROR(VLOOKUP(F59,'Matrice Parties-2'!$A:$C,2,FALSE),"")</f>
        <v/>
      </c>
      <c r="H59" s="283"/>
      <c r="I59" s="171"/>
      <c r="J59" s="310" t="s">
        <v>186</v>
      </c>
      <c r="K59" s="311"/>
      <c r="L59" s="304" t="s">
        <v>158</v>
      </c>
      <c r="M59" s="303" t="s">
        <v>149</v>
      </c>
      <c r="N59" s="168" t="str">
        <f>IF('Tableau public'!E31=0,"",'Tableau public'!E31)</f>
        <v/>
      </c>
      <c r="O59" s="169" t="str">
        <f>IFERROR(VLOOKUP(N59,'Matrice Parties-2'!$A:$C,2,FALSE),"")</f>
        <v/>
      </c>
      <c r="P59" s="283"/>
      <c r="R59" s="143" t="str">
        <f>IF(H59="","",H59)</f>
        <v/>
      </c>
      <c r="S59" s="143" t="str">
        <f>IF(H62="","",H62)</f>
        <v/>
      </c>
      <c r="U59" s="143" t="str">
        <f>IF(P59="","",P59)</f>
        <v/>
      </c>
      <c r="V59" s="143" t="str">
        <f>IF(P62="","",P62)</f>
        <v/>
      </c>
    </row>
    <row r="60" spans="1:22" ht="27.6" customHeight="1" x14ac:dyDescent="0.4">
      <c r="A60" s="146"/>
      <c r="B60" s="312"/>
      <c r="C60" s="313"/>
      <c r="D60" s="308"/>
      <c r="E60" s="282"/>
      <c r="F60" s="160" t="str">
        <f>IF('Tableau public'!G26=0,"",'Tableau public'!G26)</f>
        <v/>
      </c>
      <c r="G60" s="161" t="str">
        <f>IFERROR(VLOOKUP(F60,'Matrice Parties-2'!$A:$C,2,FALSE),"")</f>
        <v/>
      </c>
      <c r="H60" s="284"/>
      <c r="I60" s="171"/>
      <c r="J60" s="312"/>
      <c r="K60" s="313"/>
      <c r="L60" s="305"/>
      <c r="M60" s="282"/>
      <c r="N60" s="160" t="str">
        <f>IF('Tableau public'!G31=0,"",'Tableau public'!G31)</f>
        <v/>
      </c>
      <c r="O60" s="161" t="str">
        <f>IFERROR(VLOOKUP(N60,'Matrice Parties-2'!$A:$C,2,FALSE),"")</f>
        <v/>
      </c>
      <c r="P60" s="284"/>
      <c r="R60" s="143" t="str">
        <f>R59</f>
        <v/>
      </c>
      <c r="S60" s="143" t="str">
        <f>S59</f>
        <v/>
      </c>
      <c r="U60" s="143" t="str">
        <f>U59</f>
        <v/>
      </c>
      <c r="V60" s="143" t="str">
        <f>V59</f>
        <v/>
      </c>
    </row>
    <row r="61" spans="1:22" ht="27.6" customHeight="1" x14ac:dyDescent="0.4">
      <c r="A61" s="146"/>
      <c r="B61" s="288">
        <v>5</v>
      </c>
      <c r="C61" s="289"/>
      <c r="D61" s="285" t="s">
        <v>152</v>
      </c>
      <c r="E61" s="282"/>
      <c r="F61" s="160" t="str">
        <f>IF('Tableau public'!I26=0,"",'Tableau public'!I26)</f>
        <v/>
      </c>
      <c r="G61" s="162" t="str">
        <f>IFERROR(VLOOKUP(F61,'Matrice Parties-2'!$A:$C,2,FALSE),"")</f>
        <v/>
      </c>
      <c r="H61" s="284"/>
      <c r="I61" s="171">
        <f>$K$27</f>
        <v>0</v>
      </c>
      <c r="J61" s="288">
        <v>10</v>
      </c>
      <c r="K61" s="289"/>
      <c r="L61" s="294" t="s">
        <v>152</v>
      </c>
      <c r="M61" s="282"/>
      <c r="N61" s="160" t="str">
        <f>IF('Tableau public'!I31=0,"",'Tableau public'!I31)</f>
        <v/>
      </c>
      <c r="O61" s="162" t="str">
        <f>IFERROR(VLOOKUP(N61,'Matrice Parties-2'!$A:$C,2,FALSE),"")</f>
        <v/>
      </c>
      <c r="P61" s="284"/>
      <c r="R61" s="143" t="str">
        <f>R60</f>
        <v/>
      </c>
      <c r="S61" s="143" t="str">
        <f>S60</f>
        <v/>
      </c>
      <c r="U61" s="143" t="str">
        <f>U60</f>
        <v/>
      </c>
      <c r="V61" s="143" t="str">
        <f>V60</f>
        <v/>
      </c>
    </row>
    <row r="62" spans="1:22" ht="27.6" customHeight="1" x14ac:dyDescent="0.4">
      <c r="A62" s="146"/>
      <c r="B62" s="290"/>
      <c r="C62" s="291"/>
      <c r="D62" s="286"/>
      <c r="E62" s="297" t="s">
        <v>150</v>
      </c>
      <c r="F62" s="163" t="str">
        <f>IF('Tableau public'!K26=0,"",'Tableau public'!K26)</f>
        <v/>
      </c>
      <c r="G62" s="164" t="str">
        <f>IFERROR(VLOOKUP(F62,'Matrice Parties-2'!$A:$C,2,FALSE),"")</f>
        <v/>
      </c>
      <c r="H62" s="284"/>
      <c r="I62" s="171">
        <f>$K$27</f>
        <v>0</v>
      </c>
      <c r="J62" s="290"/>
      <c r="K62" s="291"/>
      <c r="L62" s="295"/>
      <c r="M62" s="297" t="s">
        <v>150</v>
      </c>
      <c r="N62" s="163" t="str">
        <f>IF('Tableau public'!K31=0,"",'Tableau public'!K31)</f>
        <v/>
      </c>
      <c r="O62" s="164" t="str">
        <f>IFERROR(VLOOKUP(N62,'Matrice Parties-2'!$A:$C,2,FALSE),"")</f>
        <v/>
      </c>
      <c r="P62" s="284"/>
    </row>
    <row r="63" spans="1:22" ht="27.6" customHeight="1" x14ac:dyDescent="0.4">
      <c r="A63" s="146"/>
      <c r="B63" s="290"/>
      <c r="C63" s="291"/>
      <c r="D63" s="286"/>
      <c r="E63" s="297"/>
      <c r="F63" s="163" t="str">
        <f>IF('Tableau public'!M26=0,"",'Tableau public'!M26)</f>
        <v/>
      </c>
      <c r="G63" s="165" t="str">
        <f>IFERROR(VLOOKUP(F63,'Matrice Parties-2'!$A:$C,2,FALSE),"")</f>
        <v/>
      </c>
      <c r="H63" s="284"/>
      <c r="I63" s="171">
        <f>$K$27</f>
        <v>0</v>
      </c>
      <c r="J63" s="290"/>
      <c r="K63" s="291"/>
      <c r="L63" s="295"/>
      <c r="M63" s="297"/>
      <c r="N63" s="163" t="str">
        <f>IF('Tableau public'!M31=0,"",'Tableau public'!M31)</f>
        <v/>
      </c>
      <c r="O63" s="165" t="str">
        <f>IFERROR(VLOOKUP(N63,'Matrice Parties-2'!$A:$C,2,FALSE),"")</f>
        <v/>
      </c>
      <c r="P63" s="284"/>
    </row>
    <row r="64" spans="1:22" ht="37.35" customHeight="1" thickBot="1" x14ac:dyDescent="0.45">
      <c r="A64" s="146"/>
      <c r="B64" s="292"/>
      <c r="C64" s="293"/>
      <c r="D64" s="287"/>
      <c r="E64" s="298"/>
      <c r="F64" s="166" t="str">
        <f>IF('Tableau public'!O26=0,"",'Tableau public'!O26)</f>
        <v/>
      </c>
      <c r="G64" s="167" t="str">
        <f>IFERROR(VLOOKUP(F64,'Matrice Parties-2'!$A:$C,2,FALSE),"")</f>
        <v/>
      </c>
      <c r="H64" s="302"/>
      <c r="I64" s="172">
        <f>$K$27</f>
        <v>0</v>
      </c>
      <c r="J64" s="292"/>
      <c r="K64" s="293"/>
      <c r="L64" s="296"/>
      <c r="M64" s="298"/>
      <c r="N64" s="166" t="str">
        <f>IF('Tableau public'!O31=0,"",'Tableau public'!O31)</f>
        <v/>
      </c>
      <c r="O64" s="167" t="str">
        <f>IFERROR(VLOOKUP(N64,'Matrice Parties-2'!$A:$C,2,FALSE),"")</f>
        <v/>
      </c>
      <c r="P64" s="302"/>
    </row>
    <row r="65" spans="1:26" ht="24.75" customHeight="1" thickTop="1" thickBot="1" x14ac:dyDescent="0.75">
      <c r="A65" s="146"/>
      <c r="C65" s="133"/>
      <c r="D65" s="133"/>
      <c r="F65" s="133"/>
      <c r="G65" s="133"/>
      <c r="H65" s="134"/>
      <c r="I65" s="133"/>
      <c r="K65" s="133"/>
      <c r="L65" s="133"/>
      <c r="N65" s="133"/>
      <c r="O65" s="133"/>
      <c r="P65" s="134"/>
      <c r="Q65" s="155"/>
    </row>
    <row r="66" spans="1:26" ht="47.25" thickBot="1" x14ac:dyDescent="0.3">
      <c r="A66" s="146"/>
      <c r="B66" s="278" t="str">
        <f>IFERROR('Tableaux-3'!C3,"")</f>
        <v>16 JOUEURS - 8 DOUBLETTES</v>
      </c>
      <c r="C66" s="279"/>
      <c r="D66" s="279"/>
      <c r="E66" s="279"/>
      <c r="F66" s="279"/>
      <c r="G66" s="279"/>
      <c r="H66" s="279"/>
      <c r="I66" s="279"/>
      <c r="J66" s="279"/>
      <c r="K66" s="279"/>
      <c r="L66" s="279"/>
      <c r="M66" s="279"/>
      <c r="N66" s="279"/>
      <c r="O66" s="279"/>
      <c r="P66" s="279"/>
      <c r="Q66" s="279"/>
      <c r="R66" s="279"/>
      <c r="S66" s="279"/>
      <c r="T66" s="279"/>
      <c r="U66" s="279"/>
      <c r="V66" s="279"/>
      <c r="W66" s="280"/>
    </row>
    <row r="67" spans="1:26" ht="27.6" customHeight="1" x14ac:dyDescent="0.4">
      <c r="A67" s="146"/>
      <c r="B67" s="316" t="s">
        <v>186</v>
      </c>
      <c r="C67" s="317"/>
      <c r="D67" s="314" t="s">
        <v>158</v>
      </c>
      <c r="E67" s="281" t="s">
        <v>149</v>
      </c>
      <c r="F67" s="158">
        <f>IF('Tableau public'!E40=0,"",'Tableau public'!E40)</f>
        <v>4</v>
      </c>
      <c r="G67" s="159" t="str">
        <f>IFERROR(VLOOKUP(F67,'Matrice Parties-3'!$A:$C,2,FALSE),"")</f>
        <v>ARNEAUD Jean-Guy</v>
      </c>
      <c r="H67" s="309">
        <v>1</v>
      </c>
      <c r="I67" s="171"/>
      <c r="J67" s="316" t="s">
        <v>186</v>
      </c>
      <c r="K67" s="317"/>
      <c r="L67" s="314" t="s">
        <v>158</v>
      </c>
      <c r="M67" s="281" t="s">
        <v>149</v>
      </c>
      <c r="N67" s="158" t="str">
        <f>IF('Tableau public'!E45=0,"",'Tableau public'!E45)</f>
        <v/>
      </c>
      <c r="O67" s="159" t="str">
        <f>IFERROR(VLOOKUP(N67,'Matrice Parties-3'!$A:$C,2,FALSE),"")</f>
        <v/>
      </c>
      <c r="P67" s="309"/>
      <c r="R67" s="143">
        <f>IF(H67="","",H67)</f>
        <v>1</v>
      </c>
      <c r="S67" s="143">
        <f>IF(H70="","",H70)</f>
        <v>1</v>
      </c>
      <c r="U67" s="143" t="str">
        <f>IF(P67="","",P67)</f>
        <v/>
      </c>
      <c r="V67" s="143" t="str">
        <f>IF(P70="","",P70)</f>
        <v/>
      </c>
      <c r="X67" s="150"/>
    </row>
    <row r="68" spans="1:26" ht="27.6" customHeight="1" x14ac:dyDescent="0.4">
      <c r="A68" s="146"/>
      <c r="B68" s="312"/>
      <c r="C68" s="313"/>
      <c r="D68" s="305"/>
      <c r="E68" s="282"/>
      <c r="F68" s="160">
        <f>IF('Tableau public'!G40=0,"",'Tableau public'!G40)</f>
        <v>8</v>
      </c>
      <c r="G68" s="161" t="str">
        <f>IFERROR(VLOOKUP(F68,'Matrice Parties-3'!$A:$C,2,FALSE),"")</f>
        <v>FAVREAU Gérard</v>
      </c>
      <c r="H68" s="284"/>
      <c r="I68" s="171"/>
      <c r="J68" s="312"/>
      <c r="K68" s="313"/>
      <c r="L68" s="305"/>
      <c r="M68" s="282"/>
      <c r="N68" s="160" t="str">
        <f>IF('Tableau public'!G45=0,"",'Tableau public'!G45)</f>
        <v/>
      </c>
      <c r="O68" s="161" t="str">
        <f>IFERROR(VLOOKUP(N68,'Matrice Parties-3'!$A:$C,2,FALSE),"")</f>
        <v/>
      </c>
      <c r="P68" s="284"/>
      <c r="R68" s="143">
        <f>R67</f>
        <v>1</v>
      </c>
      <c r="S68" s="143">
        <f>S67</f>
        <v>1</v>
      </c>
      <c r="U68" s="143" t="str">
        <f>U67</f>
        <v/>
      </c>
      <c r="V68" s="143" t="str">
        <f>V67</f>
        <v/>
      </c>
      <c r="X68" s="150"/>
      <c r="Z68"/>
    </row>
    <row r="69" spans="1:26" ht="27.6" customHeight="1" x14ac:dyDescent="0.4">
      <c r="A69" s="146"/>
      <c r="B69" s="288">
        <v>1</v>
      </c>
      <c r="C69" s="289"/>
      <c r="D69" s="294" t="s">
        <v>153</v>
      </c>
      <c r="E69" s="282"/>
      <c r="F69" s="160" t="str">
        <f>IF('Tableau public'!I40=0,"",'Tableau public'!I40)</f>
        <v/>
      </c>
      <c r="G69" s="162" t="str">
        <f>IFERROR(VLOOKUP(F69,'Matrice Parties-3'!$A:$C,2,FALSE),"")</f>
        <v/>
      </c>
      <c r="H69" s="284"/>
      <c r="I69" s="171">
        <f>$K$3</f>
        <v>0</v>
      </c>
      <c r="J69" s="288">
        <v>6</v>
      </c>
      <c r="K69" s="289"/>
      <c r="L69" s="294" t="s">
        <v>153</v>
      </c>
      <c r="M69" s="282"/>
      <c r="N69" s="160" t="str">
        <f>IF('Tableau public'!I45=0,"",'Tableau public'!I45)</f>
        <v/>
      </c>
      <c r="O69" s="162" t="str">
        <f>IFERROR(VLOOKUP(N69,'Matrice Parties-3'!$A:$C,2,FALSE),"")</f>
        <v/>
      </c>
      <c r="P69" s="284"/>
      <c r="R69" s="143">
        <f>R68</f>
        <v>1</v>
      </c>
      <c r="S69" s="143">
        <f>S68</f>
        <v>1</v>
      </c>
      <c r="U69" s="143" t="str">
        <f>U68</f>
        <v/>
      </c>
      <c r="V69" s="143" t="str">
        <f>V68</f>
        <v/>
      </c>
      <c r="X69" s="150"/>
    </row>
    <row r="70" spans="1:26" ht="27.6" customHeight="1" x14ac:dyDescent="0.4">
      <c r="A70" s="146"/>
      <c r="B70" s="290"/>
      <c r="C70" s="291"/>
      <c r="D70" s="295"/>
      <c r="E70" s="297" t="s">
        <v>150</v>
      </c>
      <c r="F70" s="163">
        <f>IF('Tableau public'!K40=0,"",'Tableau public'!K40)</f>
        <v>12</v>
      </c>
      <c r="G70" s="164" t="str">
        <f>IFERROR(VLOOKUP(F70,'Matrice Parties-3'!$A:$C,2,FALSE),"")</f>
        <v>LE GAC Pascal</v>
      </c>
      <c r="H70" s="284">
        <v>1</v>
      </c>
      <c r="I70" s="171">
        <f>$K$3</f>
        <v>0</v>
      </c>
      <c r="J70" s="290"/>
      <c r="K70" s="291"/>
      <c r="L70" s="295"/>
      <c r="M70" s="297" t="s">
        <v>150</v>
      </c>
      <c r="N70" s="163" t="str">
        <f>IF('Tableau public'!K45=0,"",'Tableau public'!K45)</f>
        <v/>
      </c>
      <c r="O70" s="164" t="str">
        <f>IFERROR(VLOOKUP(N70,'Matrice Parties-3'!$A:$C,2,FALSE),"")</f>
        <v/>
      </c>
      <c r="P70" s="284"/>
      <c r="X70" s="150"/>
    </row>
    <row r="71" spans="1:26" ht="27.6" customHeight="1" x14ac:dyDescent="0.4">
      <c r="A71" s="146"/>
      <c r="B71" s="290"/>
      <c r="C71" s="291"/>
      <c r="D71" s="295"/>
      <c r="E71" s="297"/>
      <c r="F71" s="163">
        <f>IF('Tableau public'!M40=0,"",'Tableau public'!M40)</f>
        <v>13</v>
      </c>
      <c r="G71" s="165" t="str">
        <f>IFERROR(VLOOKUP(F71,'Matrice Parties-3'!$A:$C,2,FALSE),"")</f>
        <v>BEAUGET Jean-Jacques</v>
      </c>
      <c r="H71" s="284"/>
      <c r="I71" s="171">
        <f>$K$3</f>
        <v>0</v>
      </c>
      <c r="J71" s="290"/>
      <c r="K71" s="291"/>
      <c r="L71" s="295"/>
      <c r="M71" s="297"/>
      <c r="N71" s="163" t="str">
        <f>IF('Tableau public'!M45=0,"",'Tableau public'!M45)</f>
        <v/>
      </c>
      <c r="O71" s="165" t="str">
        <f>IFERROR(VLOOKUP(N71,'Matrice Parties-3'!$A:$C,2,FALSE),"")</f>
        <v/>
      </c>
      <c r="P71" s="284"/>
      <c r="X71" s="150"/>
    </row>
    <row r="72" spans="1:26" ht="27.6" customHeight="1" thickBot="1" x14ac:dyDescent="0.45">
      <c r="A72" s="146"/>
      <c r="B72" s="292"/>
      <c r="C72" s="293"/>
      <c r="D72" s="296"/>
      <c r="E72" s="298"/>
      <c r="F72" s="166" t="str">
        <f>IF('Tableau public'!O40=0,"",'Tableau public'!O40)</f>
        <v/>
      </c>
      <c r="G72" s="167" t="str">
        <f>IFERROR(VLOOKUP(F72,'Matrice Parties-3'!$A:$C,2,FALSE),"")</f>
        <v/>
      </c>
      <c r="H72" s="302"/>
      <c r="I72" s="171">
        <f>$K$3</f>
        <v>0</v>
      </c>
      <c r="J72" s="292"/>
      <c r="K72" s="293"/>
      <c r="L72" s="296"/>
      <c r="M72" s="298"/>
      <c r="N72" s="166" t="str">
        <f>IF('Tableau public'!O45=0,"",'Tableau public'!O45)</f>
        <v/>
      </c>
      <c r="O72" s="167" t="str">
        <f>IFERROR(VLOOKUP(N72,'Matrice Parties-3'!$A:$C,2,FALSE),"")</f>
        <v/>
      </c>
      <c r="P72" s="302"/>
      <c r="X72" s="150"/>
    </row>
    <row r="73" spans="1:26" ht="27.6" customHeight="1" thickTop="1" x14ac:dyDescent="0.4">
      <c r="A73" s="146"/>
      <c r="B73" s="310" t="s">
        <v>186</v>
      </c>
      <c r="C73" s="311"/>
      <c r="D73" s="304" t="s">
        <v>158</v>
      </c>
      <c r="E73" s="303" t="s">
        <v>149</v>
      </c>
      <c r="F73" s="168">
        <f>IF('Tableau public'!E41=0,"",'Tableau public'!E41)</f>
        <v>3</v>
      </c>
      <c r="G73" s="169" t="str">
        <f>IFERROR(VLOOKUP(F73,'Matrice Parties-3'!$A:$C,2,FALSE),"")</f>
        <v>LAIDET DANIELLE</v>
      </c>
      <c r="H73" s="283">
        <v>1</v>
      </c>
      <c r="I73" s="171"/>
      <c r="J73" s="310" t="s">
        <v>186</v>
      </c>
      <c r="K73" s="311"/>
      <c r="L73" s="304" t="s">
        <v>158</v>
      </c>
      <c r="M73" s="303" t="s">
        <v>149</v>
      </c>
      <c r="N73" s="168" t="str">
        <f>IF('Tableau public'!E46=0,"",'Tableau public'!E46)</f>
        <v/>
      </c>
      <c r="O73" s="169" t="str">
        <f>IFERROR(VLOOKUP(N73,'Matrice Parties-3'!$A:$C,2,FALSE),"")</f>
        <v/>
      </c>
      <c r="P73" s="283"/>
      <c r="R73" s="143">
        <f>IF(H73="","",H73)</f>
        <v>1</v>
      </c>
      <c r="S73" s="143">
        <f>IF(H76="","",H76)</f>
        <v>1</v>
      </c>
      <c r="U73" s="143" t="str">
        <f>IF(P73="","",P73)</f>
        <v/>
      </c>
      <c r="V73" s="143" t="str">
        <f>IF(P76="","",P76)</f>
        <v/>
      </c>
      <c r="X73" s="150"/>
    </row>
    <row r="74" spans="1:26" ht="27.6" customHeight="1" x14ac:dyDescent="0.4">
      <c r="A74" s="146"/>
      <c r="B74" s="312"/>
      <c r="C74" s="313"/>
      <c r="D74" s="305"/>
      <c r="E74" s="282"/>
      <c r="F74" s="160">
        <f>IF('Tableau public'!G41=0,"",'Tableau public'!G41)</f>
        <v>7</v>
      </c>
      <c r="G74" s="161" t="str">
        <f>IFERROR(VLOOKUP(F74,'Matrice Parties-3'!$A:$C,2,FALSE),"")</f>
        <v>HERPIN Franck</v>
      </c>
      <c r="H74" s="284"/>
      <c r="I74" s="171"/>
      <c r="J74" s="312"/>
      <c r="K74" s="313"/>
      <c r="L74" s="305"/>
      <c r="M74" s="282"/>
      <c r="N74" s="160" t="str">
        <f>IF('Tableau public'!G46=0,"",'Tableau public'!G46)</f>
        <v/>
      </c>
      <c r="O74" s="161" t="str">
        <f>IFERROR(VLOOKUP(N74,'Matrice Parties-3'!$A:$C,2,FALSE),"")</f>
        <v/>
      </c>
      <c r="P74" s="284"/>
      <c r="R74" s="143">
        <f>R73</f>
        <v>1</v>
      </c>
      <c r="S74" s="143">
        <f>S73</f>
        <v>1</v>
      </c>
      <c r="U74" s="143" t="str">
        <f>U73</f>
        <v/>
      </c>
      <c r="V74" s="143" t="str">
        <f>V73</f>
        <v/>
      </c>
      <c r="X74" s="150"/>
    </row>
    <row r="75" spans="1:26" ht="27.6" customHeight="1" x14ac:dyDescent="0.4">
      <c r="A75" s="146"/>
      <c r="B75" s="288">
        <v>2</v>
      </c>
      <c r="C75" s="289"/>
      <c r="D75" s="294" t="s">
        <v>153</v>
      </c>
      <c r="E75" s="282"/>
      <c r="F75" s="160" t="str">
        <f>IF('Tableau public'!I41=0,"",'Tableau public'!I41)</f>
        <v/>
      </c>
      <c r="G75" s="162" t="str">
        <f>IFERROR(VLOOKUP(F75,'Matrice Parties-3'!$A:$C,2,FALSE),"")</f>
        <v/>
      </c>
      <c r="H75" s="284"/>
      <c r="I75" s="171">
        <f>$K$9</f>
        <v>0</v>
      </c>
      <c r="J75" s="288">
        <v>7</v>
      </c>
      <c r="K75" s="289"/>
      <c r="L75" s="294" t="s">
        <v>153</v>
      </c>
      <c r="M75" s="282"/>
      <c r="N75" s="160" t="str">
        <f>IF('Tableau public'!I46=0,"",'Tableau public'!I46)</f>
        <v/>
      </c>
      <c r="O75" s="162" t="str">
        <f>IFERROR(VLOOKUP(N75,'Matrice Parties-3'!$A:$C,2,FALSE),"")</f>
        <v/>
      </c>
      <c r="P75" s="284"/>
      <c r="R75" s="143">
        <f>R74</f>
        <v>1</v>
      </c>
      <c r="S75" s="143">
        <f>S74</f>
        <v>1</v>
      </c>
      <c r="U75" s="143" t="str">
        <f>U74</f>
        <v/>
      </c>
      <c r="V75" s="143" t="str">
        <f>V74</f>
        <v/>
      </c>
      <c r="X75" s="150"/>
    </row>
    <row r="76" spans="1:26" ht="27.6" customHeight="1" x14ac:dyDescent="0.4">
      <c r="A76" s="146"/>
      <c r="B76" s="290"/>
      <c r="C76" s="291"/>
      <c r="D76" s="295"/>
      <c r="E76" s="297" t="s">
        <v>150</v>
      </c>
      <c r="F76" s="163">
        <f>IF('Tableau public'!K41=0,"",'Tableau public'!K41)</f>
        <v>9</v>
      </c>
      <c r="G76" s="164" t="str">
        <f>IFERROR(VLOOKUP(F76,'Matrice Parties-3'!$A:$C,2,FALSE),"")</f>
        <v>MARTINEAU Gérard</v>
      </c>
      <c r="H76" s="284">
        <v>1</v>
      </c>
      <c r="I76" s="171">
        <f>$K$9</f>
        <v>0</v>
      </c>
      <c r="J76" s="290"/>
      <c r="K76" s="291"/>
      <c r="L76" s="295"/>
      <c r="M76" s="297" t="s">
        <v>150</v>
      </c>
      <c r="N76" s="163" t="str">
        <f>IF('Tableau public'!K46=0,"",'Tableau public'!K46)</f>
        <v/>
      </c>
      <c r="O76" s="164" t="str">
        <f>IFERROR(VLOOKUP(N76,'Matrice Parties-3'!$A:$C,2,FALSE),"")</f>
        <v/>
      </c>
      <c r="P76" s="284"/>
    </row>
    <row r="77" spans="1:26" ht="27.6" customHeight="1" x14ac:dyDescent="0.4">
      <c r="A77" s="146"/>
      <c r="B77" s="290"/>
      <c r="C77" s="291"/>
      <c r="D77" s="295"/>
      <c r="E77" s="297"/>
      <c r="F77" s="163">
        <f>IF('Tableau public'!M41=0,"",'Tableau public'!M41)</f>
        <v>14</v>
      </c>
      <c r="G77" s="165" t="str">
        <f>IFERROR(VLOOKUP(F77,'Matrice Parties-3'!$A:$C,2,FALSE),"")</f>
        <v>CHEVILLON Rolland</v>
      </c>
      <c r="H77" s="284"/>
      <c r="I77" s="171">
        <f>$K$9</f>
        <v>0</v>
      </c>
      <c r="J77" s="290"/>
      <c r="K77" s="291"/>
      <c r="L77" s="295"/>
      <c r="M77" s="297"/>
      <c r="N77" s="163" t="str">
        <f>IF('Tableau public'!M46=0,"",'Tableau public'!M46)</f>
        <v/>
      </c>
      <c r="O77" s="165" t="str">
        <f>IFERROR(VLOOKUP(N77,'Matrice Parties-3'!$A:$C,2,FALSE),"")</f>
        <v/>
      </c>
      <c r="P77" s="284"/>
    </row>
    <row r="78" spans="1:26" ht="27.6" customHeight="1" thickBot="1" x14ac:dyDescent="0.45">
      <c r="A78" s="146"/>
      <c r="B78" s="292"/>
      <c r="C78" s="293"/>
      <c r="D78" s="296"/>
      <c r="E78" s="298"/>
      <c r="F78" s="166" t="str">
        <f>IF('Tableau public'!O41=0,"",'Tableau public'!O41)</f>
        <v/>
      </c>
      <c r="G78" s="167" t="str">
        <f>IFERROR(VLOOKUP(F78,'Matrice Parties-3'!$A:$C,2,FALSE),"")</f>
        <v/>
      </c>
      <c r="H78" s="302"/>
      <c r="I78" s="171">
        <f>$K$9</f>
        <v>0</v>
      </c>
      <c r="J78" s="292"/>
      <c r="K78" s="293"/>
      <c r="L78" s="296"/>
      <c r="M78" s="298"/>
      <c r="N78" s="166" t="str">
        <f>IF('Tableau public'!O46=0,"",'Tableau public'!O46)</f>
        <v/>
      </c>
      <c r="O78" s="167" t="str">
        <f>IFERROR(VLOOKUP(N78,'Matrice Parties-3'!$A:$C,2,FALSE),"")</f>
        <v/>
      </c>
      <c r="P78" s="302"/>
    </row>
    <row r="79" spans="1:26" ht="27.6" customHeight="1" thickTop="1" x14ac:dyDescent="0.4">
      <c r="A79" s="146"/>
      <c r="B79" s="310" t="s">
        <v>186</v>
      </c>
      <c r="C79" s="311"/>
      <c r="D79" s="304" t="s">
        <v>158</v>
      </c>
      <c r="E79" s="303" t="s">
        <v>149</v>
      </c>
      <c r="F79" s="168">
        <f>IF('Tableau public'!E42=0,"",'Tableau public'!E42)</f>
        <v>2</v>
      </c>
      <c r="G79" s="169" t="str">
        <f>IFERROR(VLOOKUP(F79,'Matrice Parties-3'!$A:$C,2,FALSE),"")</f>
        <v>LOPES-COELHO Fernando</v>
      </c>
      <c r="H79" s="309">
        <v>1</v>
      </c>
      <c r="I79" s="171"/>
      <c r="J79" s="310" t="s">
        <v>186</v>
      </c>
      <c r="K79" s="311"/>
      <c r="L79" s="304" t="s">
        <v>158</v>
      </c>
      <c r="M79" s="281" t="s">
        <v>149</v>
      </c>
      <c r="N79" s="158" t="str">
        <f>IF('Tableau public'!E47=0,"",'Tableau public'!E47)</f>
        <v/>
      </c>
      <c r="O79" s="169" t="str">
        <f>IFERROR(VLOOKUP(N79,'Matrice Parties-3'!$A:$C,2,FALSE),"")</f>
        <v/>
      </c>
      <c r="P79" s="309"/>
      <c r="R79" s="143">
        <f>IF(H79="","",H79)</f>
        <v>1</v>
      </c>
      <c r="S79" s="143">
        <f>IF(H82="","",H82)</f>
        <v>1</v>
      </c>
      <c r="U79" s="143" t="str">
        <f>IF(P79="","",P79)</f>
        <v/>
      </c>
      <c r="V79" s="143" t="str">
        <f>IF(P82="","",P82)</f>
        <v/>
      </c>
    </row>
    <row r="80" spans="1:26" ht="27.6" customHeight="1" x14ac:dyDescent="0.4">
      <c r="A80" s="146"/>
      <c r="B80" s="312"/>
      <c r="C80" s="313"/>
      <c r="D80" s="305"/>
      <c r="E80" s="282"/>
      <c r="F80" s="160">
        <f>IF('Tableau public'!G42=0,"",'Tableau public'!G42)</f>
        <v>5</v>
      </c>
      <c r="G80" s="161" t="str">
        <f>IFERROR(VLOOKUP(F80,'Matrice Parties-3'!$A:$C,2,FALSE),"")</f>
        <v>RAMBAUD DANIEL</v>
      </c>
      <c r="H80" s="284"/>
      <c r="I80" s="171"/>
      <c r="J80" s="312"/>
      <c r="K80" s="313"/>
      <c r="L80" s="305"/>
      <c r="M80" s="282"/>
      <c r="N80" s="160" t="str">
        <f>IF('Tableau public'!G47=0,"",'Tableau public'!G47)</f>
        <v/>
      </c>
      <c r="O80" s="161" t="str">
        <f>IFERROR(VLOOKUP(N80,'Matrice Parties-3'!$A:$C,2,FALSE),"")</f>
        <v/>
      </c>
      <c r="P80" s="284"/>
      <c r="R80" s="143">
        <f>R79</f>
        <v>1</v>
      </c>
      <c r="S80" s="143">
        <f>S79</f>
        <v>1</v>
      </c>
      <c r="U80" s="143" t="str">
        <f>U79</f>
        <v/>
      </c>
      <c r="V80" s="143" t="str">
        <f>V79</f>
        <v/>
      </c>
    </row>
    <row r="81" spans="1:22" ht="27.6" customHeight="1" x14ac:dyDescent="0.4">
      <c r="A81" s="146"/>
      <c r="B81" s="288">
        <v>3</v>
      </c>
      <c r="C81" s="289"/>
      <c r="D81" s="294" t="s">
        <v>153</v>
      </c>
      <c r="E81" s="282"/>
      <c r="F81" s="160" t="str">
        <f>IF('Tableau public'!I42=0,"",'Tableau public'!I42)</f>
        <v/>
      </c>
      <c r="G81" s="162" t="str">
        <f>IFERROR(VLOOKUP(F81,'Matrice Parties-3'!$A:$C,2,FALSE),"")</f>
        <v/>
      </c>
      <c r="H81" s="284"/>
      <c r="I81" s="171">
        <f>$K$15</f>
        <v>0</v>
      </c>
      <c r="J81" s="288">
        <v>8</v>
      </c>
      <c r="K81" s="289"/>
      <c r="L81" s="294" t="s">
        <v>153</v>
      </c>
      <c r="M81" s="282"/>
      <c r="N81" s="160" t="str">
        <f>IF('Tableau public'!I47=0,"",'Tableau public'!I47)</f>
        <v/>
      </c>
      <c r="O81" s="162" t="str">
        <f>IFERROR(VLOOKUP(N81,'Matrice Parties-3'!$A:$C,2,FALSE),"")</f>
        <v/>
      </c>
      <c r="P81" s="284"/>
      <c r="R81" s="143">
        <f>R80</f>
        <v>1</v>
      </c>
      <c r="S81" s="143">
        <f>S80</f>
        <v>1</v>
      </c>
      <c r="U81" s="143" t="str">
        <f>U80</f>
        <v/>
      </c>
      <c r="V81" s="143" t="str">
        <f>V80</f>
        <v/>
      </c>
    </row>
    <row r="82" spans="1:22" ht="27.6" customHeight="1" x14ac:dyDescent="0.4">
      <c r="A82" s="146"/>
      <c r="B82" s="290"/>
      <c r="C82" s="291"/>
      <c r="D82" s="295"/>
      <c r="E82" s="297" t="s">
        <v>150</v>
      </c>
      <c r="F82" s="163">
        <f>IF('Tableau public'!K42=0,"",'Tableau public'!K42)</f>
        <v>11</v>
      </c>
      <c r="G82" s="164" t="str">
        <f>IFERROR(VLOOKUP(F82,'Matrice Parties-3'!$A:$C,2,FALSE),"")</f>
        <v>MORINEAU Marie</v>
      </c>
      <c r="H82" s="284">
        <v>1</v>
      </c>
      <c r="I82" s="171">
        <f>$K$15</f>
        <v>0</v>
      </c>
      <c r="J82" s="290"/>
      <c r="K82" s="291"/>
      <c r="L82" s="295"/>
      <c r="M82" s="297" t="s">
        <v>150</v>
      </c>
      <c r="N82" s="163" t="str">
        <f>IF('Tableau public'!K47=0,"",'Tableau public'!K47)</f>
        <v/>
      </c>
      <c r="O82" s="164" t="str">
        <f>IFERROR(VLOOKUP(N82,'Matrice Parties-3'!$A:$C,2,FALSE),"")</f>
        <v/>
      </c>
      <c r="P82" s="284"/>
    </row>
    <row r="83" spans="1:22" ht="27.6" customHeight="1" x14ac:dyDescent="0.4">
      <c r="A83" s="146"/>
      <c r="B83" s="290"/>
      <c r="C83" s="291"/>
      <c r="D83" s="295"/>
      <c r="E83" s="297"/>
      <c r="F83" s="163">
        <f>IF('Tableau public'!M42=0,"",'Tableau public'!M42)</f>
        <v>16</v>
      </c>
      <c r="G83" s="164" t="str">
        <f>IFERROR(VLOOKUP(F83,'Matrice Parties-3'!$A:$C,2,FALSE),"")</f>
        <v>DATTILESI FERNAND</v>
      </c>
      <c r="H83" s="284"/>
      <c r="I83" s="171">
        <f>$K$15</f>
        <v>0</v>
      </c>
      <c r="J83" s="290"/>
      <c r="K83" s="291"/>
      <c r="L83" s="295"/>
      <c r="M83" s="297"/>
      <c r="N83" s="163" t="str">
        <f>IF('Tableau public'!M47=0,"",'Tableau public'!M47)</f>
        <v/>
      </c>
      <c r="O83" s="165" t="str">
        <f>IFERROR(VLOOKUP(N83,'Matrice Parties-3'!$A:$C,2,FALSE),"")</f>
        <v/>
      </c>
      <c r="P83" s="284"/>
    </row>
    <row r="84" spans="1:22" ht="27.6" customHeight="1" thickBot="1" x14ac:dyDescent="0.45">
      <c r="A84" s="146"/>
      <c r="B84" s="292"/>
      <c r="C84" s="293"/>
      <c r="D84" s="296"/>
      <c r="E84" s="298"/>
      <c r="F84" s="166" t="str">
        <f>IF('Tableau public'!O42=0,"",'Tableau public'!O42)</f>
        <v/>
      </c>
      <c r="G84" s="167" t="str">
        <f>IFERROR(VLOOKUP(F84,'Matrice Parties-3'!$A:$C,2,FALSE),"")</f>
        <v/>
      </c>
      <c r="H84" s="306"/>
      <c r="I84" s="171">
        <f>$K$15</f>
        <v>0</v>
      </c>
      <c r="J84" s="292"/>
      <c r="K84" s="293"/>
      <c r="L84" s="296"/>
      <c r="M84" s="315"/>
      <c r="N84" s="170" t="str">
        <f>IF('Tableau public'!O47=0,"",'Tableau public'!O47)</f>
        <v/>
      </c>
      <c r="O84" s="167" t="str">
        <f>IFERROR(VLOOKUP(N84,'Matrice Parties-3'!$A:$C,2,FALSE),"")</f>
        <v/>
      </c>
      <c r="P84" s="306"/>
    </row>
    <row r="85" spans="1:22" ht="27.6" customHeight="1" thickTop="1" x14ac:dyDescent="0.4">
      <c r="A85" s="146"/>
      <c r="B85" s="310" t="s">
        <v>186</v>
      </c>
      <c r="C85" s="311"/>
      <c r="D85" s="304" t="s">
        <v>158</v>
      </c>
      <c r="E85" s="303" t="s">
        <v>149</v>
      </c>
      <c r="F85" s="168">
        <f>IF('Tableau public'!E43=0,"",'Tableau public'!E43)</f>
        <v>1</v>
      </c>
      <c r="G85" s="169" t="str">
        <f>IFERROR(VLOOKUP(F85,'Matrice Parties-3'!$A:$C,2,FALSE),"")</f>
        <v>GABARD DENIS</v>
      </c>
      <c r="H85" s="283">
        <v>1</v>
      </c>
      <c r="I85" s="171"/>
      <c r="J85" s="310" t="s">
        <v>186</v>
      </c>
      <c r="K85" s="311"/>
      <c r="L85" s="304" t="s">
        <v>158</v>
      </c>
      <c r="M85" s="303" t="s">
        <v>149</v>
      </c>
      <c r="N85" s="168" t="str">
        <f>IF('Tableau public'!E48=0,"",'Tableau public'!E48)</f>
        <v/>
      </c>
      <c r="O85" s="169" t="str">
        <f>IFERROR(VLOOKUP(N85,'Matrice Parties-3'!$A:$C,2,FALSE),"")</f>
        <v/>
      </c>
      <c r="P85" s="283"/>
      <c r="R85" s="143">
        <f>IF(H85="","",H85)</f>
        <v>1</v>
      </c>
      <c r="S85" s="143">
        <f>IF(H88="","",H88)</f>
        <v>1</v>
      </c>
      <c r="U85" s="143" t="str">
        <f>IF(P85="","",P85)</f>
        <v/>
      </c>
      <c r="V85" s="143" t="str">
        <f>IF(P88="","",P88)</f>
        <v/>
      </c>
    </row>
    <row r="86" spans="1:22" ht="27.6" customHeight="1" x14ac:dyDescent="0.4">
      <c r="A86" s="146"/>
      <c r="B86" s="312"/>
      <c r="C86" s="313"/>
      <c r="D86" s="305"/>
      <c r="E86" s="282"/>
      <c r="F86" s="160">
        <f>IF('Tableau public'!G43=0,"",'Tableau public'!G43)</f>
        <v>10</v>
      </c>
      <c r="G86" s="161" t="str">
        <f>IFERROR(VLOOKUP(F86,'Matrice Parties-3'!$A:$C,2,FALSE),"")</f>
        <v>FIAND Claudie</v>
      </c>
      <c r="H86" s="284"/>
      <c r="I86" s="171"/>
      <c r="J86" s="312"/>
      <c r="K86" s="313"/>
      <c r="L86" s="305"/>
      <c r="M86" s="282"/>
      <c r="N86" s="160" t="str">
        <f>IF('Tableau public'!G48=0,"",'Tableau public'!G48)</f>
        <v/>
      </c>
      <c r="O86" s="161" t="str">
        <f>IFERROR(VLOOKUP(N86,'Matrice Parties-3'!$A:$C,2,FALSE),"")</f>
        <v/>
      </c>
      <c r="P86" s="284"/>
      <c r="R86" s="143">
        <f>R85</f>
        <v>1</v>
      </c>
      <c r="S86" s="143">
        <f>S85</f>
        <v>1</v>
      </c>
      <c r="U86" s="143" t="str">
        <f>U85</f>
        <v/>
      </c>
      <c r="V86" s="143" t="str">
        <f>V85</f>
        <v/>
      </c>
    </row>
    <row r="87" spans="1:22" ht="27.6" customHeight="1" x14ac:dyDescent="0.4">
      <c r="A87" s="146"/>
      <c r="B87" s="288">
        <v>4</v>
      </c>
      <c r="C87" s="289"/>
      <c r="D87" s="294" t="s">
        <v>153</v>
      </c>
      <c r="E87" s="282"/>
      <c r="F87" s="160" t="str">
        <f>IF('Tableau public'!I43=0,"",'Tableau public'!I43)</f>
        <v/>
      </c>
      <c r="G87" s="162" t="str">
        <f>IFERROR(VLOOKUP(F87,'Matrice Parties-3'!$A:$C,2,FALSE),"")</f>
        <v/>
      </c>
      <c r="H87" s="284"/>
      <c r="I87" s="171">
        <f>$K$21</f>
        <v>0</v>
      </c>
      <c r="J87" s="288">
        <v>9</v>
      </c>
      <c r="K87" s="289"/>
      <c r="L87" s="294" t="s">
        <v>153</v>
      </c>
      <c r="M87" s="282"/>
      <c r="N87" s="160" t="str">
        <f>IF('Tableau public'!I48=0,"",'Tableau public'!I48)</f>
        <v/>
      </c>
      <c r="O87" s="162" t="str">
        <f>IFERROR(VLOOKUP(N87,'Matrice Parties-3'!$A:$C,2,FALSE),"")</f>
        <v/>
      </c>
      <c r="P87" s="284"/>
      <c r="R87" s="143">
        <f>R86</f>
        <v>1</v>
      </c>
      <c r="S87" s="143">
        <f>S86</f>
        <v>1</v>
      </c>
      <c r="U87" s="143" t="str">
        <f>U86</f>
        <v/>
      </c>
      <c r="V87" s="143" t="str">
        <f>V86</f>
        <v/>
      </c>
    </row>
    <row r="88" spans="1:22" ht="27.6" customHeight="1" x14ac:dyDescent="0.4">
      <c r="A88" s="146"/>
      <c r="B88" s="290"/>
      <c r="C88" s="291"/>
      <c r="D88" s="295"/>
      <c r="E88" s="297" t="s">
        <v>150</v>
      </c>
      <c r="F88" s="163">
        <f>IF('Tableau public'!K43=0,"",'Tableau public'!K43)</f>
        <v>6</v>
      </c>
      <c r="G88" s="164" t="str">
        <f>IFERROR(VLOOKUP(F88,'Matrice Parties-3'!$A:$C,2,FALSE),"")</f>
        <v>RUCHAUD Michel</v>
      </c>
      <c r="H88" s="284">
        <v>1</v>
      </c>
      <c r="I88" s="171">
        <f>$K$21</f>
        <v>0</v>
      </c>
      <c r="J88" s="290"/>
      <c r="K88" s="291"/>
      <c r="L88" s="295"/>
      <c r="M88" s="297" t="s">
        <v>150</v>
      </c>
      <c r="N88" s="163" t="str">
        <f>IF('Tableau public'!K48=0,"",'Tableau public'!K48)</f>
        <v/>
      </c>
      <c r="O88" s="164" t="str">
        <f>IFERROR(VLOOKUP(N88,'Matrice Parties-3'!$A:$C,2,FALSE),"")</f>
        <v/>
      </c>
      <c r="P88" s="284"/>
    </row>
    <row r="89" spans="1:22" ht="27.6" customHeight="1" x14ac:dyDescent="0.4">
      <c r="A89" s="146"/>
      <c r="B89" s="290"/>
      <c r="C89" s="291"/>
      <c r="D89" s="295"/>
      <c r="E89" s="297"/>
      <c r="F89" s="163">
        <f>IF('Tableau public'!M43=0,"",'Tableau public'!M43)</f>
        <v>15</v>
      </c>
      <c r="G89" s="165" t="str">
        <f>IFERROR(VLOOKUP(F89,'Matrice Parties-3'!$A:$C,2,FALSE),"")</f>
        <v>ETIENNE Daniel</v>
      </c>
      <c r="H89" s="284"/>
      <c r="I89" s="171">
        <f>$K$21</f>
        <v>0</v>
      </c>
      <c r="J89" s="290"/>
      <c r="K89" s="291"/>
      <c r="L89" s="295"/>
      <c r="M89" s="297"/>
      <c r="N89" s="163" t="str">
        <f>IF('Tableau public'!M48=0,"",'Tableau public'!M48)</f>
        <v/>
      </c>
      <c r="O89" s="165" t="str">
        <f>IFERROR(VLOOKUP(N89,'Matrice Parties-3'!$A:$C,2,FALSE),"")</f>
        <v/>
      </c>
      <c r="P89" s="284"/>
    </row>
    <row r="90" spans="1:22" ht="27.6" customHeight="1" thickBot="1" x14ac:dyDescent="0.45">
      <c r="A90" s="146"/>
      <c r="B90" s="292"/>
      <c r="C90" s="293"/>
      <c r="D90" s="296"/>
      <c r="E90" s="298"/>
      <c r="F90" s="166" t="str">
        <f>IF('Tableau public'!O43=0,"",'Tableau public'!O43)</f>
        <v/>
      </c>
      <c r="G90" s="167" t="str">
        <f>IFERROR(VLOOKUP(F90,'Matrice Parties-3'!$A:$C,2,FALSE),"")</f>
        <v/>
      </c>
      <c r="H90" s="302"/>
      <c r="I90" s="171">
        <f>$K$21</f>
        <v>0</v>
      </c>
      <c r="J90" s="292"/>
      <c r="K90" s="293"/>
      <c r="L90" s="296"/>
      <c r="M90" s="298"/>
      <c r="N90" s="166" t="str">
        <f>IF('Tableau public'!O48=0,"",'Tableau public'!O48)</f>
        <v/>
      </c>
      <c r="O90" s="167" t="str">
        <f>IFERROR(VLOOKUP(N90,'Matrice Parties-3'!$A:$C,2,FALSE),"")</f>
        <v/>
      </c>
      <c r="P90" s="302"/>
    </row>
    <row r="91" spans="1:22" ht="27.6" customHeight="1" thickTop="1" x14ac:dyDescent="0.4">
      <c r="A91" s="146"/>
      <c r="B91" s="310" t="s">
        <v>186</v>
      </c>
      <c r="C91" s="311"/>
      <c r="D91" s="304" t="s">
        <v>158</v>
      </c>
      <c r="E91" s="303" t="s">
        <v>149</v>
      </c>
      <c r="F91" s="168" t="str">
        <f>IF('Tableau public'!E44=0,"",'Tableau public'!E44)</f>
        <v/>
      </c>
      <c r="G91" s="169" t="str">
        <f>IFERROR(VLOOKUP(F91,'Matrice Parties-3'!$A:$C,2,FALSE),"")</f>
        <v/>
      </c>
      <c r="H91" s="283"/>
      <c r="I91" s="171"/>
      <c r="J91" s="310" t="s">
        <v>186</v>
      </c>
      <c r="K91" s="311"/>
      <c r="L91" s="304" t="s">
        <v>158</v>
      </c>
      <c r="M91" s="303" t="s">
        <v>149</v>
      </c>
      <c r="N91" s="168" t="str">
        <f>IF('Tableau public'!E49=0,"",'Tableau public'!E49)</f>
        <v/>
      </c>
      <c r="O91" s="169" t="str">
        <f>IFERROR(VLOOKUP(N91,'Matrice Parties-3'!$A:$C,2,FALSE),"")</f>
        <v/>
      </c>
      <c r="P91" s="283"/>
      <c r="R91" s="143" t="str">
        <f>IF(H91="","",H91)</f>
        <v/>
      </c>
      <c r="S91" s="143" t="str">
        <f>IF(H94="","",H94)</f>
        <v/>
      </c>
      <c r="U91" s="143" t="str">
        <f>IF(P91="","",P91)</f>
        <v/>
      </c>
      <c r="V91" s="143" t="str">
        <f>IF(P94="","",P94)</f>
        <v/>
      </c>
    </row>
    <row r="92" spans="1:22" ht="27.6" customHeight="1" x14ac:dyDescent="0.4">
      <c r="A92" s="146"/>
      <c r="B92" s="312"/>
      <c r="C92" s="313"/>
      <c r="D92" s="305"/>
      <c r="E92" s="282"/>
      <c r="F92" s="160" t="str">
        <f>IF('Tableau public'!G44=0,"",'Tableau public'!G44)</f>
        <v/>
      </c>
      <c r="G92" s="161" t="str">
        <f>IFERROR(VLOOKUP(F92,'Matrice Parties-3'!$A:$C,2,FALSE),"")</f>
        <v/>
      </c>
      <c r="H92" s="284"/>
      <c r="I92" s="171"/>
      <c r="J92" s="312"/>
      <c r="K92" s="313"/>
      <c r="L92" s="305"/>
      <c r="M92" s="282"/>
      <c r="N92" s="160" t="str">
        <f>IF('Tableau public'!G49=0,"",'Tableau public'!G49)</f>
        <v/>
      </c>
      <c r="O92" s="161" t="str">
        <f>IFERROR(VLOOKUP(N92,'Matrice Parties-3'!$A:$C,2,FALSE),"")</f>
        <v/>
      </c>
      <c r="P92" s="284"/>
      <c r="R92" s="143" t="str">
        <f>R91</f>
        <v/>
      </c>
      <c r="S92" s="143" t="str">
        <f>S91</f>
        <v/>
      </c>
      <c r="U92" s="143" t="str">
        <f>U91</f>
        <v/>
      </c>
      <c r="V92" s="143" t="str">
        <f>V91</f>
        <v/>
      </c>
    </row>
    <row r="93" spans="1:22" ht="27.6" customHeight="1" x14ac:dyDescent="0.4">
      <c r="A93" s="146"/>
      <c r="B93" s="288">
        <v>5</v>
      </c>
      <c r="C93" s="289"/>
      <c r="D93" s="294" t="s">
        <v>153</v>
      </c>
      <c r="E93" s="282"/>
      <c r="F93" s="160" t="str">
        <f>IF('Tableau public'!I44=0,"",'Tableau public'!I44)</f>
        <v/>
      </c>
      <c r="G93" s="162" t="str">
        <f>IFERROR(VLOOKUP(F93,'Matrice Parties-3'!$A:$C,2,FALSE),"")</f>
        <v/>
      </c>
      <c r="H93" s="284"/>
      <c r="I93" s="171">
        <f>$K$27</f>
        <v>0</v>
      </c>
      <c r="J93" s="288">
        <v>10</v>
      </c>
      <c r="K93" s="289"/>
      <c r="L93" s="294" t="s">
        <v>153</v>
      </c>
      <c r="M93" s="282"/>
      <c r="N93" s="160" t="str">
        <f>IF('Tableau public'!I49=0,"",'Tableau public'!I49)</f>
        <v/>
      </c>
      <c r="O93" s="162" t="str">
        <f>IFERROR(VLOOKUP(N93,'Matrice Parties-3'!$A:$C,2,FALSE),"")</f>
        <v/>
      </c>
      <c r="P93" s="284"/>
      <c r="R93" s="143" t="str">
        <f>R92</f>
        <v/>
      </c>
      <c r="S93" s="143" t="str">
        <f>S92</f>
        <v/>
      </c>
      <c r="U93" s="143" t="str">
        <f>U92</f>
        <v/>
      </c>
      <c r="V93" s="143" t="str">
        <f>V92</f>
        <v/>
      </c>
    </row>
    <row r="94" spans="1:22" ht="27.6" customHeight="1" x14ac:dyDescent="0.4">
      <c r="A94" s="146"/>
      <c r="B94" s="290"/>
      <c r="C94" s="291"/>
      <c r="D94" s="295"/>
      <c r="E94" s="299" t="s">
        <v>150</v>
      </c>
      <c r="F94" s="163" t="str">
        <f>IF('Tableau public'!K44=0,"",'Tableau public'!K44)</f>
        <v/>
      </c>
      <c r="G94" s="164" t="str">
        <f>IFERROR(VLOOKUP(F94,'Matrice Parties-3'!$A:$C,2,FALSE),"")</f>
        <v/>
      </c>
      <c r="H94" s="284"/>
      <c r="I94" s="171">
        <f>$K$27</f>
        <v>0</v>
      </c>
      <c r="J94" s="290"/>
      <c r="K94" s="291"/>
      <c r="L94" s="295"/>
      <c r="M94" s="297" t="s">
        <v>150</v>
      </c>
      <c r="N94" s="163" t="str">
        <f>IF('Tableau public'!K49=0,"",'Tableau public'!K49)</f>
        <v/>
      </c>
      <c r="O94" s="164" t="str">
        <f>IFERROR(VLOOKUP(N94,'Matrice Parties-3'!$A:$C,2,FALSE),"")</f>
        <v/>
      </c>
      <c r="P94" s="284"/>
    </row>
    <row r="95" spans="1:22" ht="27.6" customHeight="1" x14ac:dyDescent="0.4">
      <c r="A95" s="146"/>
      <c r="B95" s="290"/>
      <c r="C95" s="291"/>
      <c r="D95" s="295"/>
      <c r="E95" s="300"/>
      <c r="F95" s="163" t="str">
        <f>IF('Tableau public'!M44=0,"",'Tableau public'!M44)</f>
        <v/>
      </c>
      <c r="G95" s="165" t="str">
        <f>IFERROR(VLOOKUP(F95,'Matrice Parties-3'!$A:$C,2,FALSE),"")</f>
        <v/>
      </c>
      <c r="H95" s="284"/>
      <c r="I95" s="171">
        <f>$K$27</f>
        <v>0</v>
      </c>
      <c r="J95" s="290"/>
      <c r="K95" s="291"/>
      <c r="L95" s="295"/>
      <c r="M95" s="297"/>
      <c r="N95" s="163" t="str">
        <f>IF('Tableau public'!M49=0,"",'Tableau public'!M49)</f>
        <v/>
      </c>
      <c r="O95" s="165" t="str">
        <f>IFERROR(VLOOKUP(N95,'Matrice Parties-3'!$A:$C,2,FALSE),"")</f>
        <v/>
      </c>
      <c r="P95" s="284"/>
    </row>
    <row r="96" spans="1:22" ht="30.6" customHeight="1" thickBot="1" x14ac:dyDescent="0.45">
      <c r="A96" s="146"/>
      <c r="B96" s="292"/>
      <c r="C96" s="293"/>
      <c r="D96" s="296"/>
      <c r="E96" s="301"/>
      <c r="F96" s="166" t="str">
        <f>IF('Tableau public'!O44=0,"",'Tableau public'!O44)</f>
        <v/>
      </c>
      <c r="G96" s="167" t="str">
        <f>IFERROR(VLOOKUP(F96,'Matrice Parties-3'!$A:$C,2,FALSE),"")</f>
        <v/>
      </c>
      <c r="H96" s="302"/>
      <c r="I96" s="172">
        <f>$K$27</f>
        <v>0</v>
      </c>
      <c r="J96" s="292"/>
      <c r="K96" s="293"/>
      <c r="L96" s="296"/>
      <c r="M96" s="298"/>
      <c r="N96" s="166" t="str">
        <f>IF('Tableau public'!O49=0,"",'Tableau public'!O49)</f>
        <v/>
      </c>
      <c r="O96" s="167" t="str">
        <f>IFERROR(VLOOKUP(N96,'Matrice Parties-3'!$A:$C,2,FALSE),"")</f>
        <v/>
      </c>
      <c r="P96" s="302"/>
    </row>
    <row r="97" spans="1:23" ht="21.75" customHeight="1" thickTop="1" thickBot="1" x14ac:dyDescent="0.75">
      <c r="A97" s="146"/>
      <c r="B97" s="134"/>
      <c r="D97" s="134"/>
      <c r="F97" s="134"/>
      <c r="G97" s="134"/>
      <c r="H97" s="134"/>
      <c r="I97" s="134"/>
      <c r="J97" s="134"/>
      <c r="L97" s="134"/>
      <c r="N97" s="134"/>
      <c r="O97" s="134"/>
      <c r="P97" s="134"/>
      <c r="Q97" s="154"/>
    </row>
    <row r="98" spans="1:23" ht="47.25" thickBot="1" x14ac:dyDescent="0.3">
      <c r="A98" s="146"/>
      <c r="B98" s="278" t="str">
        <f>IFERROR('Tableaux-4'!C3,"")</f>
        <v>16 JOUEURS - 8 DOUBLETTES</v>
      </c>
      <c r="C98" s="279"/>
      <c r="D98" s="279"/>
      <c r="E98" s="279"/>
      <c r="F98" s="279"/>
      <c r="G98" s="279"/>
      <c r="H98" s="279"/>
      <c r="I98" s="279"/>
      <c r="J98" s="279"/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80"/>
    </row>
    <row r="99" spans="1:23" ht="27" customHeight="1" x14ac:dyDescent="0.4">
      <c r="A99" s="146"/>
      <c r="B99" s="316" t="s">
        <v>186</v>
      </c>
      <c r="C99" s="317"/>
      <c r="D99" s="314" t="s">
        <v>158</v>
      </c>
      <c r="E99" s="281" t="s">
        <v>149</v>
      </c>
      <c r="F99" s="158">
        <f>IF('Tableau public'!E58=0,"",'Tableau public'!E58)</f>
        <v>10</v>
      </c>
      <c r="G99" s="159" t="str">
        <f>IFERROR(VLOOKUP(F99,'Matrice Parties-4'!$A:$C,2,FALSE),"")</f>
        <v>FIAND Claudie</v>
      </c>
      <c r="H99" s="309">
        <v>1</v>
      </c>
      <c r="I99" s="171"/>
      <c r="J99" s="316" t="s">
        <v>186</v>
      </c>
      <c r="K99" s="317"/>
      <c r="L99" s="314" t="s">
        <v>158</v>
      </c>
      <c r="M99" s="281" t="s">
        <v>149</v>
      </c>
      <c r="N99" s="158" t="str">
        <f>IF('Tableau public'!E63=0,"",'Tableau public'!E63)</f>
        <v/>
      </c>
      <c r="O99" s="159" t="str">
        <f>IFERROR(VLOOKUP(N99,'Matrice Parties-4'!$A:$C,2,FALSE),"")</f>
        <v/>
      </c>
      <c r="P99" s="309"/>
      <c r="R99" s="143">
        <f>IF(H99="","",H99)</f>
        <v>1</v>
      </c>
      <c r="S99" s="143">
        <f>IF(H102="","",H102)</f>
        <v>1</v>
      </c>
      <c r="U99" s="143" t="str">
        <f>IF(P99="","",P99)</f>
        <v/>
      </c>
      <c r="V99" s="143" t="str">
        <f>IF(P102="","",P102)</f>
        <v/>
      </c>
    </row>
    <row r="100" spans="1:23" ht="27" customHeight="1" x14ac:dyDescent="0.4">
      <c r="A100" s="146"/>
      <c r="B100" s="312"/>
      <c r="C100" s="313"/>
      <c r="D100" s="305"/>
      <c r="E100" s="282"/>
      <c r="F100" s="160">
        <f>IF('Tableau public'!G58=0,"",'Tableau public'!G58)</f>
        <v>8</v>
      </c>
      <c r="G100" s="161" t="str">
        <f>IFERROR(VLOOKUP(F100,'Matrice Parties-4'!$A:$C,2,FALSE),"")</f>
        <v>FAVREAU Gérard</v>
      </c>
      <c r="H100" s="284"/>
      <c r="I100" s="171"/>
      <c r="J100" s="312"/>
      <c r="K100" s="313"/>
      <c r="L100" s="305"/>
      <c r="M100" s="282"/>
      <c r="N100" s="160" t="str">
        <f>IF('Tableau public'!G63=0,"",'Tableau public'!G63)</f>
        <v/>
      </c>
      <c r="O100" s="161" t="str">
        <f>IFERROR(VLOOKUP(N100,'Matrice Parties-4'!$A:$C,2,FALSE),"")</f>
        <v/>
      </c>
      <c r="P100" s="284"/>
      <c r="R100" s="143">
        <f>R99</f>
        <v>1</v>
      </c>
      <c r="S100" s="143">
        <f>S99</f>
        <v>1</v>
      </c>
      <c r="U100" s="143" t="str">
        <f>U99</f>
        <v/>
      </c>
      <c r="V100" s="143" t="str">
        <f>V99</f>
        <v/>
      </c>
    </row>
    <row r="101" spans="1:23" ht="27" customHeight="1" x14ac:dyDescent="0.4">
      <c r="A101" s="146"/>
      <c r="B101" s="288">
        <v>1</v>
      </c>
      <c r="C101" s="289"/>
      <c r="D101" s="285" t="s">
        <v>154</v>
      </c>
      <c r="E101" s="282"/>
      <c r="F101" s="160" t="str">
        <f>IF('Tableau public'!I58=0,"",'Tableau public'!I58)</f>
        <v/>
      </c>
      <c r="G101" s="162" t="str">
        <f>IFERROR(VLOOKUP(F101,'Matrice Parties-4'!$A:$C,2,FALSE),"")</f>
        <v/>
      </c>
      <c r="H101" s="284"/>
      <c r="I101" s="171">
        <f>$K$3</f>
        <v>0</v>
      </c>
      <c r="J101" s="288">
        <v>6</v>
      </c>
      <c r="K101" s="289"/>
      <c r="L101" s="294" t="s">
        <v>154</v>
      </c>
      <c r="M101" s="282"/>
      <c r="N101" s="160" t="str">
        <f>IF('Tableau public'!I63=0,"",'Tableau public'!I63)</f>
        <v/>
      </c>
      <c r="O101" s="162" t="str">
        <f>IFERROR(VLOOKUP(N101,'Matrice Parties-4'!$A:$C,2,FALSE),"")</f>
        <v/>
      </c>
      <c r="P101" s="284"/>
      <c r="R101" s="143">
        <f>R100</f>
        <v>1</v>
      </c>
      <c r="S101" s="143">
        <f>S100</f>
        <v>1</v>
      </c>
      <c r="U101" s="143" t="str">
        <f>U100</f>
        <v/>
      </c>
      <c r="V101" s="143" t="str">
        <f>V100</f>
        <v/>
      </c>
    </row>
    <row r="102" spans="1:23" ht="27" customHeight="1" x14ac:dyDescent="0.4">
      <c r="A102" s="146"/>
      <c r="B102" s="290"/>
      <c r="C102" s="291"/>
      <c r="D102" s="286"/>
      <c r="E102" s="297" t="s">
        <v>150</v>
      </c>
      <c r="F102" s="163">
        <f>IF('Tableau public'!K58=0,"",'Tableau public'!K58)</f>
        <v>14</v>
      </c>
      <c r="G102" s="164" t="str">
        <f>IFERROR(VLOOKUP(F102,'Matrice Parties-4'!$A:$C,2,FALSE),"")</f>
        <v>CHEVILLON Rolland</v>
      </c>
      <c r="H102" s="309">
        <v>1</v>
      </c>
      <c r="I102" s="171">
        <f>$K$3</f>
        <v>0</v>
      </c>
      <c r="J102" s="290"/>
      <c r="K102" s="291"/>
      <c r="L102" s="295"/>
      <c r="M102" s="297" t="s">
        <v>150</v>
      </c>
      <c r="N102" s="163" t="str">
        <f>IF('Tableau public'!K63=0,"",'Tableau public'!K63)</f>
        <v/>
      </c>
      <c r="O102" s="164" t="str">
        <f>IFERROR(VLOOKUP(N102,'Matrice Parties-4'!$A:$C,2,FALSE),"")</f>
        <v/>
      </c>
      <c r="P102" s="284"/>
    </row>
    <row r="103" spans="1:23" ht="27" customHeight="1" x14ac:dyDescent="0.4">
      <c r="A103" s="146"/>
      <c r="B103" s="290"/>
      <c r="C103" s="291"/>
      <c r="D103" s="286"/>
      <c r="E103" s="297"/>
      <c r="F103" s="163">
        <f>IF('Tableau public'!M58=0,"",'Tableau public'!M58)</f>
        <v>1</v>
      </c>
      <c r="G103" s="165" t="str">
        <f>IFERROR(VLOOKUP(F103,'Matrice Parties-4'!$A:$C,2,FALSE),"")</f>
        <v>GABARD DENIS</v>
      </c>
      <c r="H103" s="284"/>
      <c r="I103" s="171">
        <f>$K$3</f>
        <v>0</v>
      </c>
      <c r="J103" s="290"/>
      <c r="K103" s="291"/>
      <c r="L103" s="295"/>
      <c r="M103" s="297"/>
      <c r="N103" s="163" t="str">
        <f>IF('Tableau public'!M63=0,"",'Tableau public'!M63)</f>
        <v/>
      </c>
      <c r="O103" s="165" t="str">
        <f>IFERROR(VLOOKUP(N103,'Matrice Parties-4'!$A:$C,2,FALSE),"")</f>
        <v/>
      </c>
      <c r="P103" s="284"/>
    </row>
    <row r="104" spans="1:23" ht="27" customHeight="1" thickBot="1" x14ac:dyDescent="0.45">
      <c r="A104" s="146"/>
      <c r="B104" s="292"/>
      <c r="C104" s="293"/>
      <c r="D104" s="287"/>
      <c r="E104" s="298"/>
      <c r="F104" s="166" t="str">
        <f>IF('Tableau public'!O58=0,"",'Tableau public'!O58)</f>
        <v/>
      </c>
      <c r="G104" s="167" t="str">
        <f>IFERROR(VLOOKUP(F104,'Matrice Parties-4'!$A:$C,2,FALSE),"")</f>
        <v/>
      </c>
      <c r="H104" s="284"/>
      <c r="I104" s="171">
        <f>$K$3</f>
        <v>0</v>
      </c>
      <c r="J104" s="292"/>
      <c r="K104" s="293"/>
      <c r="L104" s="296"/>
      <c r="M104" s="298"/>
      <c r="N104" s="166" t="str">
        <f>IF('Tableau public'!O63=0,"",'Tableau public'!O63)</f>
        <v/>
      </c>
      <c r="O104" s="167" t="str">
        <f>IFERROR(VLOOKUP(N104,'Matrice Parties-4'!$A:$C,2,FALSE),"")</f>
        <v/>
      </c>
      <c r="P104" s="302"/>
    </row>
    <row r="105" spans="1:23" ht="27" customHeight="1" thickTop="1" x14ac:dyDescent="0.4">
      <c r="A105" s="146"/>
      <c r="B105" s="310" t="s">
        <v>186</v>
      </c>
      <c r="C105" s="311"/>
      <c r="D105" s="307" t="s">
        <v>158</v>
      </c>
      <c r="E105" s="303" t="s">
        <v>149</v>
      </c>
      <c r="F105" s="168">
        <f>IF('Tableau public'!E59=0,"",'Tableau public'!E59)</f>
        <v>11</v>
      </c>
      <c r="G105" s="169" t="str">
        <f>IFERROR(VLOOKUP(F105,'Matrice Parties-4'!$A:$C,2,FALSE),"")</f>
        <v>MORINEAU Marie</v>
      </c>
      <c r="H105" s="309">
        <v>1</v>
      </c>
      <c r="I105" s="171"/>
      <c r="J105" s="310" t="s">
        <v>186</v>
      </c>
      <c r="K105" s="311"/>
      <c r="L105" s="304" t="s">
        <v>158</v>
      </c>
      <c r="M105" s="303" t="s">
        <v>149</v>
      </c>
      <c r="N105" s="168" t="str">
        <f>IF('Tableau public'!E64=0,"",'Tableau public'!E64)</f>
        <v/>
      </c>
      <c r="O105" s="169" t="str">
        <f>IFERROR(VLOOKUP(N105,'Matrice Parties-4'!$A:$C,2,FALSE),"")</f>
        <v/>
      </c>
      <c r="P105" s="283"/>
      <c r="R105" s="143">
        <f>IF(H105="","",H105)</f>
        <v>1</v>
      </c>
      <c r="S105" s="143">
        <f>IF(H108="","",H108)</f>
        <v>1</v>
      </c>
      <c r="U105" s="143" t="str">
        <f>IF(P105="","",P105)</f>
        <v/>
      </c>
      <c r="V105" s="143" t="str">
        <f>IF(P108="","",P108)</f>
        <v/>
      </c>
    </row>
    <row r="106" spans="1:23" ht="27" customHeight="1" x14ac:dyDescent="0.4">
      <c r="A106" s="146"/>
      <c r="B106" s="312"/>
      <c r="C106" s="313"/>
      <c r="D106" s="308"/>
      <c r="E106" s="282"/>
      <c r="F106" s="160">
        <f>IF('Tableau public'!G59=0,"",'Tableau public'!G59)</f>
        <v>4</v>
      </c>
      <c r="G106" s="161" t="str">
        <f>IFERROR(VLOOKUP(F106,'Matrice Parties-4'!$A:$C,2,FALSE),"")</f>
        <v>ARNEAUD Jean-Guy</v>
      </c>
      <c r="H106" s="284"/>
      <c r="I106" s="171"/>
      <c r="J106" s="312"/>
      <c r="K106" s="313"/>
      <c r="L106" s="305"/>
      <c r="M106" s="282"/>
      <c r="N106" s="160" t="str">
        <f>IF('Tableau public'!G64=0,"",'Tableau public'!G64)</f>
        <v/>
      </c>
      <c r="O106" s="161" t="str">
        <f>IFERROR(VLOOKUP(N106,'Matrice Parties-4'!$A:$C,2,FALSE),"")</f>
        <v/>
      </c>
      <c r="P106" s="284"/>
      <c r="R106" s="143">
        <f>R105</f>
        <v>1</v>
      </c>
      <c r="S106" s="143">
        <f>S105</f>
        <v>1</v>
      </c>
      <c r="U106" s="143" t="str">
        <f>U105</f>
        <v/>
      </c>
      <c r="V106" s="143" t="str">
        <f>V105</f>
        <v/>
      </c>
    </row>
    <row r="107" spans="1:23" ht="27" customHeight="1" x14ac:dyDescent="0.4">
      <c r="A107" s="146"/>
      <c r="B107" s="288">
        <v>2</v>
      </c>
      <c r="C107" s="289"/>
      <c r="D107" s="285" t="s">
        <v>154</v>
      </c>
      <c r="E107" s="282"/>
      <c r="F107" s="160" t="str">
        <f>IF('Tableau public'!I59=0,"",'Tableau public'!I59)</f>
        <v/>
      </c>
      <c r="G107" s="162" t="str">
        <f>IFERROR(VLOOKUP(F107,'Matrice Parties-4'!$A:$C,2,FALSE),"")</f>
        <v/>
      </c>
      <c r="H107" s="284"/>
      <c r="I107" s="171">
        <f>$K$9</f>
        <v>0</v>
      </c>
      <c r="J107" s="288">
        <v>7</v>
      </c>
      <c r="K107" s="289"/>
      <c r="L107" s="294" t="s">
        <v>154</v>
      </c>
      <c r="M107" s="282"/>
      <c r="N107" s="160" t="str">
        <f>IF('Tableau public'!I64=0,"",'Tableau public'!I64)</f>
        <v/>
      </c>
      <c r="O107" s="162" t="str">
        <f>IFERROR(VLOOKUP(N107,'Matrice Parties-4'!$A:$C,2,FALSE),"")</f>
        <v/>
      </c>
      <c r="P107" s="284"/>
      <c r="R107" s="143">
        <f>R106</f>
        <v>1</v>
      </c>
      <c r="S107" s="143">
        <f>S106</f>
        <v>1</v>
      </c>
      <c r="U107" s="143" t="str">
        <f>U106</f>
        <v/>
      </c>
      <c r="V107" s="143" t="str">
        <f>V106</f>
        <v/>
      </c>
    </row>
    <row r="108" spans="1:23" ht="27" customHeight="1" x14ac:dyDescent="0.4">
      <c r="A108" s="146"/>
      <c r="B108" s="290"/>
      <c r="C108" s="291"/>
      <c r="D108" s="286"/>
      <c r="E108" s="297" t="s">
        <v>150</v>
      </c>
      <c r="F108" s="163">
        <f>IF('Tableau public'!K59=0,"",'Tableau public'!K59)</f>
        <v>15</v>
      </c>
      <c r="G108" s="164" t="str">
        <f>IFERROR(VLOOKUP(F108,'Matrice Parties-4'!$A:$C,2,FALSE),"")</f>
        <v>ETIENNE Daniel</v>
      </c>
      <c r="H108" s="309">
        <v>1</v>
      </c>
      <c r="I108" s="171">
        <f>$K$9</f>
        <v>0</v>
      </c>
      <c r="J108" s="290"/>
      <c r="K108" s="291"/>
      <c r="L108" s="295"/>
      <c r="M108" s="297" t="s">
        <v>150</v>
      </c>
      <c r="N108" s="163" t="str">
        <f>IF('Tableau public'!K64=0,"",'Tableau public'!K64)</f>
        <v/>
      </c>
      <c r="O108" s="164" t="str">
        <f>IFERROR(VLOOKUP(N108,'Matrice Parties-4'!$A:$C,2,FALSE),"")</f>
        <v/>
      </c>
      <c r="P108" s="284"/>
    </row>
    <row r="109" spans="1:23" ht="27" customHeight="1" x14ac:dyDescent="0.4">
      <c r="A109" s="146"/>
      <c r="B109" s="290"/>
      <c r="C109" s="291"/>
      <c r="D109" s="286"/>
      <c r="E109" s="297"/>
      <c r="F109" s="163">
        <f>IF('Tableau public'!M59=0,"",'Tableau public'!M59)</f>
        <v>7</v>
      </c>
      <c r="G109" s="165" t="str">
        <f>IFERROR(VLOOKUP(F109,'Matrice Parties-4'!$A:$C,2,FALSE),"")</f>
        <v>HERPIN Franck</v>
      </c>
      <c r="H109" s="284"/>
      <c r="I109" s="171">
        <f>$K$9</f>
        <v>0</v>
      </c>
      <c r="J109" s="290"/>
      <c r="K109" s="291"/>
      <c r="L109" s="295"/>
      <c r="M109" s="297"/>
      <c r="N109" s="163" t="str">
        <f>IF('Tableau public'!M64=0,"",'Tableau public'!M64)</f>
        <v/>
      </c>
      <c r="O109" s="165" t="str">
        <f>IFERROR(VLOOKUP(N109,'Matrice Parties-4'!$A:$C,2,FALSE),"")</f>
        <v/>
      </c>
      <c r="P109" s="284"/>
    </row>
    <row r="110" spans="1:23" ht="27" customHeight="1" thickBot="1" x14ac:dyDescent="0.45">
      <c r="A110" s="146"/>
      <c r="B110" s="292"/>
      <c r="C110" s="293"/>
      <c r="D110" s="287"/>
      <c r="E110" s="298"/>
      <c r="F110" s="166" t="str">
        <f>IF('Tableau public'!O59=0,"",'Tableau public'!O59)</f>
        <v/>
      </c>
      <c r="G110" s="167" t="str">
        <f>IFERROR(VLOOKUP(F110,'Matrice Parties-4'!$A:$C,2,FALSE),"")</f>
        <v/>
      </c>
      <c r="H110" s="284"/>
      <c r="I110" s="171">
        <f>$K$9</f>
        <v>0</v>
      </c>
      <c r="J110" s="292"/>
      <c r="K110" s="293"/>
      <c r="L110" s="296"/>
      <c r="M110" s="298"/>
      <c r="N110" s="166" t="str">
        <f>IF('Tableau public'!O64=0,"",'Tableau public'!O64)</f>
        <v/>
      </c>
      <c r="O110" s="167" t="str">
        <f>IFERROR(VLOOKUP(N110,'Matrice Parties-4'!$A:$C,2,FALSE),"")</f>
        <v/>
      </c>
      <c r="P110" s="302"/>
    </row>
    <row r="111" spans="1:23" ht="27" customHeight="1" thickTop="1" x14ac:dyDescent="0.4">
      <c r="A111" s="146"/>
      <c r="B111" s="310" t="s">
        <v>186</v>
      </c>
      <c r="C111" s="311"/>
      <c r="D111" s="307" t="s">
        <v>158</v>
      </c>
      <c r="E111" s="303" t="s">
        <v>149</v>
      </c>
      <c r="F111" s="168">
        <f>IF('Tableau public'!E60=0,"",'Tableau public'!E60)</f>
        <v>12</v>
      </c>
      <c r="G111" s="169" t="str">
        <f>IFERROR(VLOOKUP(F111,'Matrice Parties-4'!$A:$C,2,FALSE),"")</f>
        <v>LE GAC Pascal</v>
      </c>
      <c r="H111" s="309">
        <v>1</v>
      </c>
      <c r="I111" s="171"/>
      <c r="J111" s="310" t="s">
        <v>186</v>
      </c>
      <c r="K111" s="311"/>
      <c r="L111" s="304" t="s">
        <v>158</v>
      </c>
      <c r="M111" s="281" t="s">
        <v>149</v>
      </c>
      <c r="N111" s="158" t="str">
        <f>IF('Tableau public'!E65=0,"",'Tableau public'!E65)</f>
        <v/>
      </c>
      <c r="O111" s="169" t="str">
        <f>IFERROR(VLOOKUP(N111,'Matrice Parties-4'!$A:$C,2,FALSE),"")</f>
        <v/>
      </c>
      <c r="P111" s="309"/>
      <c r="R111" s="143">
        <f>IF(H111="","",H111)</f>
        <v>1</v>
      </c>
      <c r="S111" s="143">
        <f>IF(H114="","",H114)</f>
        <v>1</v>
      </c>
      <c r="U111" s="143" t="str">
        <f>IF(P111="","",P111)</f>
        <v/>
      </c>
      <c r="V111" s="143" t="str">
        <f>IF(P114="","",P114)</f>
        <v/>
      </c>
    </row>
    <row r="112" spans="1:23" ht="27" customHeight="1" x14ac:dyDescent="0.4">
      <c r="A112" s="146"/>
      <c r="B112" s="312"/>
      <c r="C112" s="313"/>
      <c r="D112" s="308"/>
      <c r="E112" s="282"/>
      <c r="F112" s="160">
        <f>IF('Tableau public'!G60=0,"",'Tableau public'!G60)</f>
        <v>3</v>
      </c>
      <c r="G112" s="161" t="str">
        <f>IFERROR(VLOOKUP(F112,'Matrice Parties-4'!$A:$C,2,FALSE),"")</f>
        <v>LAIDET DANIELLE</v>
      </c>
      <c r="H112" s="284"/>
      <c r="I112" s="171"/>
      <c r="J112" s="312"/>
      <c r="K112" s="313"/>
      <c r="L112" s="305"/>
      <c r="M112" s="282"/>
      <c r="N112" s="160" t="str">
        <f>IF('Tableau public'!G65=0,"",'Tableau public'!G65)</f>
        <v/>
      </c>
      <c r="O112" s="161" t="str">
        <f>IFERROR(VLOOKUP(N112,'Matrice Parties-4'!$A:$C,2,FALSE),"")</f>
        <v/>
      </c>
      <c r="P112" s="284"/>
      <c r="R112" s="143">
        <f>R111</f>
        <v>1</v>
      </c>
      <c r="S112" s="143">
        <f>S111</f>
        <v>1</v>
      </c>
      <c r="U112" s="143" t="str">
        <f>U111</f>
        <v/>
      </c>
      <c r="V112" s="143" t="str">
        <f>V111</f>
        <v/>
      </c>
    </row>
    <row r="113" spans="1:25" ht="27" customHeight="1" x14ac:dyDescent="0.4">
      <c r="A113" s="146"/>
      <c r="B113" s="288">
        <v>3</v>
      </c>
      <c r="C113" s="289"/>
      <c r="D113" s="285" t="s">
        <v>154</v>
      </c>
      <c r="E113" s="282"/>
      <c r="F113" s="160" t="str">
        <f>IF('Tableau public'!I60=0,"",'Tableau public'!I60)</f>
        <v/>
      </c>
      <c r="G113" s="162" t="str">
        <f>IFERROR(VLOOKUP(F113,'Matrice Parties-4'!$A:$C,2,FALSE),"")</f>
        <v/>
      </c>
      <c r="H113" s="284"/>
      <c r="I113" s="171">
        <f>$K$15</f>
        <v>0</v>
      </c>
      <c r="J113" s="288">
        <v>8</v>
      </c>
      <c r="K113" s="289"/>
      <c r="L113" s="294" t="s">
        <v>154</v>
      </c>
      <c r="M113" s="282"/>
      <c r="N113" s="160" t="str">
        <f>IF('Tableau public'!I65=0,"",'Tableau public'!I65)</f>
        <v/>
      </c>
      <c r="O113" s="162" t="str">
        <f>IFERROR(VLOOKUP(N113,'Matrice Parties-4'!$A:$C,2,FALSE),"")</f>
        <v/>
      </c>
      <c r="P113" s="284"/>
      <c r="R113" s="143">
        <f>R112</f>
        <v>1</v>
      </c>
      <c r="S113" s="143">
        <f>S112</f>
        <v>1</v>
      </c>
      <c r="U113" s="143" t="str">
        <f>U112</f>
        <v/>
      </c>
      <c r="V113" s="143" t="str">
        <f>V112</f>
        <v/>
      </c>
    </row>
    <row r="114" spans="1:25" ht="27" customHeight="1" x14ac:dyDescent="0.4">
      <c r="A114" s="146"/>
      <c r="B114" s="290"/>
      <c r="C114" s="291"/>
      <c r="D114" s="286"/>
      <c r="E114" s="297" t="s">
        <v>150</v>
      </c>
      <c r="F114" s="163">
        <f>IF('Tableau public'!K60=0,"",'Tableau public'!K60)</f>
        <v>16</v>
      </c>
      <c r="G114" s="164" t="str">
        <f>IFERROR(VLOOKUP(F114,'Matrice Parties-4'!$A:$C,2,FALSE),"")</f>
        <v>DATTILESI FERNAND</v>
      </c>
      <c r="H114" s="309">
        <v>1</v>
      </c>
      <c r="I114" s="171">
        <v>1</v>
      </c>
      <c r="J114" s="290"/>
      <c r="K114" s="291"/>
      <c r="L114" s="295"/>
      <c r="M114" s="297" t="s">
        <v>150</v>
      </c>
      <c r="N114" s="163" t="str">
        <f>IF('Tableau public'!K65=0,"",'Tableau public'!K65)</f>
        <v/>
      </c>
      <c r="O114" s="164" t="str">
        <f>IFERROR(VLOOKUP(N114,'Matrice Parties-4'!$A:$C,2,FALSE),"")</f>
        <v/>
      </c>
      <c r="P114" s="284"/>
    </row>
    <row r="115" spans="1:25" ht="27" customHeight="1" x14ac:dyDescent="0.4">
      <c r="A115" s="146"/>
      <c r="B115" s="290"/>
      <c r="C115" s="291"/>
      <c r="D115" s="286"/>
      <c r="E115" s="297"/>
      <c r="F115" s="163">
        <f>IF('Tableau public'!M60=0,"",'Tableau public'!M60)</f>
        <v>6</v>
      </c>
      <c r="G115" s="165" t="str">
        <f>IFERROR(VLOOKUP(F115,'Matrice Parties-4'!$A:$C,2,FALSE),"")</f>
        <v>RUCHAUD Michel</v>
      </c>
      <c r="H115" s="284"/>
      <c r="I115" s="171">
        <f>$K$15</f>
        <v>0</v>
      </c>
      <c r="J115" s="290"/>
      <c r="K115" s="291"/>
      <c r="L115" s="295"/>
      <c r="M115" s="297"/>
      <c r="N115" s="163" t="str">
        <f>IF('Tableau public'!M65=0,"",'Tableau public'!M65)</f>
        <v/>
      </c>
      <c r="O115" s="165" t="str">
        <f>IFERROR(VLOOKUP(N115,'Matrice Parties-4'!$A:$C,2,FALSE),"")</f>
        <v/>
      </c>
      <c r="P115" s="284"/>
    </row>
    <row r="116" spans="1:25" ht="27" customHeight="1" thickBot="1" x14ac:dyDescent="0.45">
      <c r="A116" s="146"/>
      <c r="B116" s="292"/>
      <c r="C116" s="293"/>
      <c r="D116" s="287"/>
      <c r="E116" s="298"/>
      <c r="F116" s="166" t="str">
        <f>IF('Tableau public'!O60=0,"",'Tableau public'!O60)</f>
        <v/>
      </c>
      <c r="G116" s="167" t="str">
        <f>IFERROR(VLOOKUP(F116,'Matrice Parties-4'!$A:$C,2,FALSE),"")</f>
        <v/>
      </c>
      <c r="H116" s="284"/>
      <c r="I116" s="171">
        <f>$K$15</f>
        <v>0</v>
      </c>
      <c r="J116" s="292"/>
      <c r="K116" s="293"/>
      <c r="L116" s="296"/>
      <c r="M116" s="315"/>
      <c r="N116" s="170" t="str">
        <f>IF('Tableau public'!O65=0,"",'Tableau public'!O65)</f>
        <v/>
      </c>
      <c r="O116" s="167" t="str">
        <f>IFERROR(VLOOKUP(N116,'Matrice Parties-4'!$A:$C,2,FALSE),"")</f>
        <v/>
      </c>
      <c r="P116" s="306"/>
    </row>
    <row r="117" spans="1:25" ht="27" customHeight="1" thickTop="1" x14ac:dyDescent="0.4">
      <c r="A117" s="146"/>
      <c r="B117" s="310" t="s">
        <v>186</v>
      </c>
      <c r="C117" s="311"/>
      <c r="D117" s="307" t="s">
        <v>158</v>
      </c>
      <c r="E117" s="303" t="s">
        <v>149</v>
      </c>
      <c r="F117" s="168">
        <f>IF('Tableau public'!E61=0,"",'Tableau public'!E61)</f>
        <v>13</v>
      </c>
      <c r="G117" s="169" t="str">
        <f>IFERROR(VLOOKUP(F117,'Matrice Parties-4'!$A:$C,2,FALSE),"")</f>
        <v>BEAUGET Jean-Jacques</v>
      </c>
      <c r="H117" s="309">
        <v>1</v>
      </c>
      <c r="I117" s="171"/>
      <c r="J117" s="310" t="s">
        <v>186</v>
      </c>
      <c r="K117" s="311"/>
      <c r="L117" s="304" t="s">
        <v>158</v>
      </c>
      <c r="M117" s="303" t="s">
        <v>149</v>
      </c>
      <c r="N117" s="168" t="str">
        <f>IF('Tableau public'!E66=0,"",'Tableau public'!E66)</f>
        <v/>
      </c>
      <c r="O117" s="169" t="str">
        <f>IFERROR(VLOOKUP(N117,'Matrice Parties-4'!$A:$C,2,FALSE),"")</f>
        <v/>
      </c>
      <c r="P117" s="283"/>
      <c r="R117" s="143">
        <f>IF(H117="","",H117)</f>
        <v>1</v>
      </c>
      <c r="S117" s="143">
        <f>IF(H120="","",H120)</f>
        <v>1</v>
      </c>
      <c r="U117" s="143" t="str">
        <f>IF(P117="","",P117)</f>
        <v/>
      </c>
      <c r="V117" s="143" t="str">
        <f>IF(P120="","",P120)</f>
        <v/>
      </c>
    </row>
    <row r="118" spans="1:25" ht="27" customHeight="1" x14ac:dyDescent="0.4">
      <c r="A118" s="146"/>
      <c r="B118" s="312"/>
      <c r="C118" s="313"/>
      <c r="D118" s="308"/>
      <c r="E118" s="282"/>
      <c r="F118" s="160">
        <f>IF('Tableau public'!G61=0,"",'Tableau public'!G61)</f>
        <v>2</v>
      </c>
      <c r="G118" s="161" t="str">
        <f>IFERROR(VLOOKUP(F118,'Matrice Parties-4'!$A:$C,2,FALSE),"")</f>
        <v>LOPES-COELHO Fernando</v>
      </c>
      <c r="H118" s="284"/>
      <c r="I118" s="171"/>
      <c r="J118" s="312"/>
      <c r="K118" s="313"/>
      <c r="L118" s="305"/>
      <c r="M118" s="282"/>
      <c r="N118" s="160" t="str">
        <f>IF('Tableau public'!G66=0,"",'Tableau public'!G66)</f>
        <v/>
      </c>
      <c r="O118" s="161" t="str">
        <f>IFERROR(VLOOKUP(N118,'Matrice Parties-4'!$A:$C,2,FALSE),"")</f>
        <v/>
      </c>
      <c r="P118" s="284"/>
      <c r="R118" s="143">
        <f>R117</f>
        <v>1</v>
      </c>
      <c r="S118" s="143">
        <f>S117</f>
        <v>1</v>
      </c>
      <c r="U118" s="143" t="str">
        <f>U117</f>
        <v/>
      </c>
      <c r="V118" s="143" t="str">
        <f>V117</f>
        <v/>
      </c>
    </row>
    <row r="119" spans="1:25" ht="27" customHeight="1" x14ac:dyDescent="0.4">
      <c r="A119" s="146"/>
      <c r="B119" s="288">
        <v>4</v>
      </c>
      <c r="C119" s="289"/>
      <c r="D119" s="285" t="s">
        <v>154</v>
      </c>
      <c r="E119" s="282"/>
      <c r="F119" s="160" t="str">
        <f>IF('Tableau public'!I61=0,"",'Tableau public'!I61)</f>
        <v/>
      </c>
      <c r="G119" s="162" t="str">
        <f>IFERROR(VLOOKUP(F119,'Matrice Parties-4'!$A:$C,2,FALSE),"")</f>
        <v/>
      </c>
      <c r="H119" s="284"/>
      <c r="I119" s="171">
        <f>$K$21</f>
        <v>0</v>
      </c>
      <c r="J119" s="288">
        <v>9</v>
      </c>
      <c r="K119" s="289"/>
      <c r="L119" s="294" t="s">
        <v>154</v>
      </c>
      <c r="M119" s="282"/>
      <c r="N119" s="160" t="str">
        <f>IF('Tableau public'!I66=0,"",'Tableau public'!I66)</f>
        <v/>
      </c>
      <c r="O119" s="162" t="str">
        <f>IFERROR(VLOOKUP(N119,'Matrice Parties-4'!$A:$C,2,FALSE),"")</f>
        <v/>
      </c>
      <c r="P119" s="284"/>
      <c r="R119" s="143">
        <f>R118</f>
        <v>1</v>
      </c>
      <c r="S119" s="143">
        <f>S118</f>
        <v>1</v>
      </c>
      <c r="U119" s="143" t="str">
        <f>U118</f>
        <v/>
      </c>
      <c r="V119" s="143" t="str">
        <f>V118</f>
        <v/>
      </c>
    </row>
    <row r="120" spans="1:25" ht="27" customHeight="1" x14ac:dyDescent="0.4">
      <c r="A120" s="146"/>
      <c r="B120" s="290"/>
      <c r="C120" s="291"/>
      <c r="D120" s="286"/>
      <c r="E120" s="297" t="s">
        <v>150</v>
      </c>
      <c r="F120" s="163">
        <f>IF('Tableau public'!K61=0,"",'Tableau public'!K61)</f>
        <v>9</v>
      </c>
      <c r="G120" s="164" t="str">
        <f>IFERROR(VLOOKUP(F120,'Matrice Parties-4'!$A:$C,2,FALSE),"")</f>
        <v>MARTINEAU Gérard</v>
      </c>
      <c r="H120" s="309">
        <v>1</v>
      </c>
      <c r="I120" s="171">
        <f>$K$21</f>
        <v>0</v>
      </c>
      <c r="J120" s="290"/>
      <c r="K120" s="291"/>
      <c r="L120" s="295"/>
      <c r="M120" s="297" t="s">
        <v>150</v>
      </c>
      <c r="N120" s="163" t="str">
        <f>IF('Tableau public'!K66=0,"",'Tableau public'!K66)</f>
        <v/>
      </c>
      <c r="O120" s="164" t="str">
        <f>IFERROR(VLOOKUP(N120,'Matrice Parties-4'!$A:$C,2,FALSE),"")</f>
        <v/>
      </c>
      <c r="P120" s="284"/>
      <c r="X120" s="151"/>
      <c r="Y120" s="152"/>
    </row>
    <row r="121" spans="1:25" ht="27" customHeight="1" x14ac:dyDescent="0.4">
      <c r="A121" s="146"/>
      <c r="B121" s="290"/>
      <c r="C121" s="291"/>
      <c r="D121" s="286"/>
      <c r="E121" s="297"/>
      <c r="F121" s="163">
        <f>IF('Tableau public'!M61=0,"",'Tableau public'!M61)</f>
        <v>5</v>
      </c>
      <c r="G121" s="165" t="str">
        <f>IFERROR(VLOOKUP(F121,'Matrice Parties-4'!$A:$C,2,FALSE),"")</f>
        <v>RAMBAUD DANIEL</v>
      </c>
      <c r="H121" s="284"/>
      <c r="I121" s="171">
        <f>$K$21</f>
        <v>0</v>
      </c>
      <c r="J121" s="290"/>
      <c r="K121" s="291"/>
      <c r="L121" s="295"/>
      <c r="M121" s="297"/>
      <c r="N121" s="163" t="str">
        <f>IF('Tableau public'!M66=0,"",'Tableau public'!M66)</f>
        <v/>
      </c>
      <c r="O121" s="165" t="str">
        <f>IFERROR(VLOOKUP(N121,'Matrice Parties-4'!$A:$C,2,FALSE),"")</f>
        <v/>
      </c>
      <c r="P121" s="284"/>
      <c r="X121" s="151"/>
      <c r="Y121" s="152"/>
    </row>
    <row r="122" spans="1:25" ht="27" customHeight="1" thickBot="1" x14ac:dyDescent="0.45">
      <c r="A122" s="146"/>
      <c r="B122" s="292"/>
      <c r="C122" s="293"/>
      <c r="D122" s="287"/>
      <c r="E122" s="298"/>
      <c r="F122" s="166" t="str">
        <f>IF('Tableau public'!O61=0,"",'Tableau public'!O61)</f>
        <v/>
      </c>
      <c r="G122" s="167" t="str">
        <f>IFERROR(VLOOKUP(F122,'Matrice Parties-4'!$A:$C,2,FALSE),"")</f>
        <v/>
      </c>
      <c r="H122" s="284"/>
      <c r="I122" s="171">
        <f>$K$21</f>
        <v>0</v>
      </c>
      <c r="J122" s="292"/>
      <c r="K122" s="293"/>
      <c r="L122" s="296"/>
      <c r="M122" s="298"/>
      <c r="N122" s="166" t="str">
        <f>IF('Tableau public'!O66=0,"",'Tableau public'!O66)</f>
        <v/>
      </c>
      <c r="O122" s="167" t="str">
        <f>IFERROR(VLOOKUP(N122,'Matrice Parties-4'!$A:$C,2,FALSE),"")</f>
        <v/>
      </c>
      <c r="P122" s="302"/>
      <c r="X122" s="151"/>
      <c r="Y122" s="152"/>
    </row>
    <row r="123" spans="1:25" ht="27.6" customHeight="1" thickTop="1" x14ac:dyDescent="0.4">
      <c r="A123" s="146"/>
      <c r="B123" s="310" t="s">
        <v>186</v>
      </c>
      <c r="C123" s="311"/>
      <c r="D123" s="307" t="s">
        <v>158</v>
      </c>
      <c r="E123" s="303" t="s">
        <v>149</v>
      </c>
      <c r="F123" s="168" t="str">
        <f>IF('Tableau public'!E62=0,"",'Tableau public'!E62)</f>
        <v/>
      </c>
      <c r="G123" s="169" t="str">
        <f>IFERROR(VLOOKUP(F123,'Matrice Parties-4'!$A:$C,2,FALSE),"")</f>
        <v/>
      </c>
      <c r="H123" s="283"/>
      <c r="I123" s="171"/>
      <c r="J123" s="310" t="s">
        <v>186</v>
      </c>
      <c r="K123" s="311"/>
      <c r="L123" s="304" t="s">
        <v>158</v>
      </c>
      <c r="M123" s="303" t="s">
        <v>149</v>
      </c>
      <c r="N123" s="168" t="str">
        <f>IF('Tableau public'!E67=0,"",'Tableau public'!E67)</f>
        <v/>
      </c>
      <c r="O123" s="169" t="str">
        <f>IFERROR(VLOOKUP(N123,'Matrice Parties-4'!$A:$C,2,FALSE),"")</f>
        <v/>
      </c>
      <c r="P123" s="283"/>
      <c r="R123" s="143" t="str">
        <f>IF(H123="","",H123)</f>
        <v/>
      </c>
      <c r="S123" s="143" t="str">
        <f>IF(H126="","",H126)</f>
        <v/>
      </c>
      <c r="U123" s="143" t="str">
        <f>IF(P123="","",P123)</f>
        <v/>
      </c>
      <c r="V123" s="143" t="str">
        <f>IF(P126="","",P126)</f>
        <v/>
      </c>
    </row>
    <row r="124" spans="1:25" ht="27.6" customHeight="1" x14ac:dyDescent="0.4">
      <c r="A124" s="146"/>
      <c r="B124" s="312"/>
      <c r="C124" s="313"/>
      <c r="D124" s="308"/>
      <c r="E124" s="282"/>
      <c r="F124" s="160" t="str">
        <f>IF('Tableau public'!G62=0,"",'Tableau public'!G62)</f>
        <v/>
      </c>
      <c r="G124" s="161" t="str">
        <f>IFERROR(VLOOKUP(F124,'Matrice Parties-4'!$A:$C,2,FALSE),"")</f>
        <v/>
      </c>
      <c r="H124" s="284"/>
      <c r="I124" s="171"/>
      <c r="J124" s="312"/>
      <c r="K124" s="313"/>
      <c r="L124" s="305"/>
      <c r="M124" s="282"/>
      <c r="N124" s="160" t="str">
        <f>IF('Tableau public'!G67=0,"",'Tableau public'!G67)</f>
        <v/>
      </c>
      <c r="O124" s="161" t="str">
        <f>IFERROR(VLOOKUP(N124,'Matrice Parties-4'!$A:$C,2,FALSE),"")</f>
        <v/>
      </c>
      <c r="P124" s="284"/>
      <c r="R124" s="143" t="str">
        <f>R123</f>
        <v/>
      </c>
      <c r="S124" s="143" t="str">
        <f>S123</f>
        <v/>
      </c>
      <c r="U124" s="143" t="str">
        <f>U123</f>
        <v/>
      </c>
      <c r="V124" s="143" t="str">
        <f>V123</f>
        <v/>
      </c>
    </row>
    <row r="125" spans="1:25" ht="27.6" customHeight="1" x14ac:dyDescent="0.4">
      <c r="A125" s="146"/>
      <c r="B125" s="288">
        <v>5</v>
      </c>
      <c r="C125" s="289"/>
      <c r="D125" s="285" t="s">
        <v>154</v>
      </c>
      <c r="E125" s="282"/>
      <c r="F125" s="160" t="str">
        <f>IF('Tableau public'!I62=0,"",'Tableau public'!I62)</f>
        <v/>
      </c>
      <c r="G125" s="162" t="str">
        <f>IFERROR(VLOOKUP(F125,'Matrice Parties-4'!$A:$C,2,FALSE),"")</f>
        <v/>
      </c>
      <c r="H125" s="284"/>
      <c r="I125" s="171">
        <f>$K$27</f>
        <v>0</v>
      </c>
      <c r="J125" s="288">
        <v>10</v>
      </c>
      <c r="K125" s="289"/>
      <c r="L125" s="294" t="s">
        <v>154</v>
      </c>
      <c r="M125" s="282"/>
      <c r="N125" s="160" t="str">
        <f>IF('Tableau public'!I67=0,"",'Tableau public'!I67)</f>
        <v/>
      </c>
      <c r="O125" s="162" t="str">
        <f>IFERROR(VLOOKUP(N125,'Matrice Parties-4'!$A:$C,2,FALSE),"")</f>
        <v/>
      </c>
      <c r="P125" s="284"/>
      <c r="R125" s="143" t="str">
        <f>R124</f>
        <v/>
      </c>
      <c r="S125" s="143" t="str">
        <f>S124</f>
        <v/>
      </c>
      <c r="U125" s="143" t="str">
        <f>U124</f>
        <v/>
      </c>
      <c r="V125" s="143" t="str">
        <f>V124</f>
        <v/>
      </c>
    </row>
    <row r="126" spans="1:25" ht="27.6" customHeight="1" x14ac:dyDescent="0.4">
      <c r="A126" s="146"/>
      <c r="B126" s="290"/>
      <c r="C126" s="291"/>
      <c r="D126" s="286"/>
      <c r="E126" s="297" t="s">
        <v>150</v>
      </c>
      <c r="F126" s="163" t="str">
        <f>IF('Tableau public'!K62=0,"",'Tableau public'!K62)</f>
        <v/>
      </c>
      <c r="G126" s="164" t="str">
        <f>IFERROR(VLOOKUP(F126,'Matrice Parties-4'!$A:$C,2,FALSE),"")</f>
        <v/>
      </c>
      <c r="H126" s="284"/>
      <c r="I126" s="171">
        <f>$K$27</f>
        <v>0</v>
      </c>
      <c r="J126" s="290"/>
      <c r="K126" s="291"/>
      <c r="L126" s="295"/>
      <c r="M126" s="297" t="s">
        <v>150</v>
      </c>
      <c r="N126" s="163" t="str">
        <f>IF('Tableau public'!K67=0,"",'Tableau public'!K67)</f>
        <v/>
      </c>
      <c r="O126" s="164" t="str">
        <f>IFERROR(VLOOKUP(N126,'Matrice Parties-4'!$A:$C,2,FALSE),"")</f>
        <v/>
      </c>
      <c r="P126" s="284"/>
    </row>
    <row r="127" spans="1:25" ht="27.6" customHeight="1" x14ac:dyDescent="0.4">
      <c r="A127" s="146"/>
      <c r="B127" s="290"/>
      <c r="C127" s="291"/>
      <c r="D127" s="286"/>
      <c r="E127" s="297"/>
      <c r="F127" s="163" t="str">
        <f>IF('Tableau public'!M62=0,"",'Tableau public'!M62)</f>
        <v/>
      </c>
      <c r="G127" s="165" t="str">
        <f>IFERROR(VLOOKUP(F127,'Matrice Parties-4'!$A:$C,2,FALSE),"")</f>
        <v/>
      </c>
      <c r="H127" s="284"/>
      <c r="I127" s="171">
        <f>$K$27</f>
        <v>0</v>
      </c>
      <c r="J127" s="290"/>
      <c r="K127" s="291"/>
      <c r="L127" s="295"/>
      <c r="M127" s="297"/>
      <c r="N127" s="163" t="str">
        <f>IF('Tableau public'!M67=0,"",'Tableau public'!M67)</f>
        <v/>
      </c>
      <c r="O127" s="165" t="str">
        <f>IFERROR(VLOOKUP(N127,'Matrice Parties-4'!$A:$C,2,FALSE),"")</f>
        <v/>
      </c>
      <c r="P127" s="284"/>
    </row>
    <row r="128" spans="1:25" ht="25.5" customHeight="1" thickBot="1" x14ac:dyDescent="0.45">
      <c r="A128" s="146"/>
      <c r="B128" s="292"/>
      <c r="C128" s="293"/>
      <c r="D128" s="287"/>
      <c r="E128" s="298"/>
      <c r="F128" s="166" t="str">
        <f>IF('Tableau public'!O62=0,"",'Tableau public'!O62)</f>
        <v/>
      </c>
      <c r="G128" s="167" t="str">
        <f>IFERROR(VLOOKUP(F128,'Matrice Parties-4'!$A:$C,2,FALSE),"")</f>
        <v/>
      </c>
      <c r="H128" s="302"/>
      <c r="I128" s="172">
        <f>$K$27</f>
        <v>0</v>
      </c>
      <c r="J128" s="292"/>
      <c r="K128" s="293"/>
      <c r="L128" s="296"/>
      <c r="M128" s="298"/>
      <c r="N128" s="166" t="str">
        <f>IF('Tableau public'!O67=0,"",'Tableau public'!O67)</f>
        <v/>
      </c>
      <c r="O128" s="167" t="str">
        <f>IFERROR(VLOOKUP(N128,'Matrice Parties-4'!$A:$C,2,FALSE),"")</f>
        <v/>
      </c>
      <c r="P128" s="302"/>
    </row>
    <row r="129" spans="1:17" ht="25.5" customHeight="1" thickTop="1" x14ac:dyDescent="0.7">
      <c r="A129" s="146"/>
      <c r="B129" s="134"/>
      <c r="D129" s="134"/>
      <c r="F129" s="134"/>
      <c r="G129" s="134"/>
      <c r="H129" s="134"/>
      <c r="I129" s="134"/>
      <c r="J129" s="134"/>
      <c r="L129" s="134"/>
      <c r="N129" s="134"/>
      <c r="O129" s="134"/>
      <c r="P129" s="134"/>
      <c r="Q129" s="154"/>
    </row>
    <row r="130" spans="1:17" ht="25.5" customHeight="1" x14ac:dyDescent="0.7"/>
    <row r="131" spans="1:17" ht="27.6" customHeight="1" x14ac:dyDescent="0.7"/>
    <row r="132" spans="1:17" ht="27.6" customHeight="1" x14ac:dyDescent="0.7"/>
    <row r="133" spans="1:17" ht="27.6" customHeight="1" x14ac:dyDescent="0.7"/>
    <row r="134" spans="1:17" ht="27.6" customHeight="1" x14ac:dyDescent="0.7"/>
    <row r="135" spans="1:17" ht="27.6" customHeight="1" x14ac:dyDescent="0.7"/>
    <row r="136" spans="1:17" ht="27.6" customHeight="1" x14ac:dyDescent="0.7"/>
    <row r="137" spans="1:17" ht="27.6" customHeight="1" x14ac:dyDescent="0.7"/>
    <row r="138" spans="1:17" ht="27.6" customHeight="1" x14ac:dyDescent="0.7"/>
    <row r="139" spans="1:17" ht="27.6" customHeight="1" x14ac:dyDescent="0.7"/>
    <row r="140" spans="1:17" ht="27.6" customHeight="1" x14ac:dyDescent="0.7"/>
    <row r="141" spans="1:17" ht="27.6" customHeight="1" x14ac:dyDescent="0.7"/>
  </sheetData>
  <sheetProtection selectLockedCells="1"/>
  <mergeCells count="324">
    <mergeCell ref="P50:P52"/>
    <mergeCell ref="J35:K36"/>
    <mergeCell ref="J41:K42"/>
    <mergeCell ref="J47:K48"/>
    <mergeCell ref="J53:K54"/>
    <mergeCell ref="J59:K60"/>
    <mergeCell ref="J67:K68"/>
    <mergeCell ref="J73:K74"/>
    <mergeCell ref="J79:K80"/>
    <mergeCell ref="M62:M64"/>
    <mergeCell ref="L43:L46"/>
    <mergeCell ref="P70:P72"/>
    <mergeCell ref="L75:L78"/>
    <mergeCell ref="L69:L72"/>
    <mergeCell ref="P41:P43"/>
    <mergeCell ref="P47:P49"/>
    <mergeCell ref="M35:M37"/>
    <mergeCell ref="P35:P37"/>
    <mergeCell ref="B61:C64"/>
    <mergeCell ref="J61:K64"/>
    <mergeCell ref="E62:E64"/>
    <mergeCell ref="H62:H64"/>
    <mergeCell ref="D67:D68"/>
    <mergeCell ref="E67:E69"/>
    <mergeCell ref="H67:H69"/>
    <mergeCell ref="B47:C48"/>
    <mergeCell ref="B53:C54"/>
    <mergeCell ref="B59:C60"/>
    <mergeCell ref="B67:C68"/>
    <mergeCell ref="J69:K72"/>
    <mergeCell ref="J49:K52"/>
    <mergeCell ref="B69:C72"/>
    <mergeCell ref="D69:D72"/>
    <mergeCell ref="E70:E72"/>
    <mergeCell ref="H70:H72"/>
    <mergeCell ref="B91:C92"/>
    <mergeCell ref="B99:C100"/>
    <mergeCell ref="B105:C106"/>
    <mergeCell ref="B111:C112"/>
    <mergeCell ref="J91:K92"/>
    <mergeCell ref="J99:K100"/>
    <mergeCell ref="J105:K106"/>
    <mergeCell ref="J111:K112"/>
    <mergeCell ref="B73:C74"/>
    <mergeCell ref="B79:C80"/>
    <mergeCell ref="B85:C86"/>
    <mergeCell ref="J85:K86"/>
    <mergeCell ref="J75:K78"/>
    <mergeCell ref="B75:C78"/>
    <mergeCell ref="D75:D78"/>
    <mergeCell ref="D73:D74"/>
    <mergeCell ref="E102:E104"/>
    <mergeCell ref="H102:H104"/>
    <mergeCell ref="B107:C110"/>
    <mergeCell ref="M88:M90"/>
    <mergeCell ref="P88:P90"/>
    <mergeCell ref="H53:H55"/>
    <mergeCell ref="D59:D60"/>
    <mergeCell ref="E59:E61"/>
    <mergeCell ref="H59:H61"/>
    <mergeCell ref="L59:L60"/>
    <mergeCell ref="M59:M61"/>
    <mergeCell ref="P59:P61"/>
    <mergeCell ref="P56:P58"/>
    <mergeCell ref="H73:H75"/>
    <mergeCell ref="L73:L74"/>
    <mergeCell ref="H79:H81"/>
    <mergeCell ref="P62:P64"/>
    <mergeCell ref="L67:L68"/>
    <mergeCell ref="M67:M69"/>
    <mergeCell ref="P67:P69"/>
    <mergeCell ref="M70:M72"/>
    <mergeCell ref="M73:M75"/>
    <mergeCell ref="B43:C46"/>
    <mergeCell ref="B49:C52"/>
    <mergeCell ref="L53:L54"/>
    <mergeCell ref="M53:M55"/>
    <mergeCell ref="D41:D42"/>
    <mergeCell ref="E41:E43"/>
    <mergeCell ref="H41:H43"/>
    <mergeCell ref="L41:L42"/>
    <mergeCell ref="J55:K58"/>
    <mergeCell ref="M56:M58"/>
    <mergeCell ref="M41:M43"/>
    <mergeCell ref="B55:C58"/>
    <mergeCell ref="D53:D54"/>
    <mergeCell ref="E53:E55"/>
    <mergeCell ref="D43:D46"/>
    <mergeCell ref="B41:C42"/>
    <mergeCell ref="D47:D48"/>
    <mergeCell ref="E47:E49"/>
    <mergeCell ref="H47:H49"/>
    <mergeCell ref="L47:L48"/>
    <mergeCell ref="M47:M49"/>
    <mergeCell ref="P18:P20"/>
    <mergeCell ref="D61:D64"/>
    <mergeCell ref="L61:L64"/>
    <mergeCell ref="L55:L58"/>
    <mergeCell ref="D55:D58"/>
    <mergeCell ref="D49:D52"/>
    <mergeCell ref="P53:P55"/>
    <mergeCell ref="E56:E58"/>
    <mergeCell ref="H56:H58"/>
    <mergeCell ref="E44:E46"/>
    <mergeCell ref="H44:H46"/>
    <mergeCell ref="M44:M46"/>
    <mergeCell ref="P44:P46"/>
    <mergeCell ref="J43:K46"/>
    <mergeCell ref="M50:M52"/>
    <mergeCell ref="E50:E52"/>
    <mergeCell ref="H50:H52"/>
    <mergeCell ref="E38:E40"/>
    <mergeCell ref="H38:H40"/>
    <mergeCell ref="M38:M40"/>
    <mergeCell ref="P38:P40"/>
    <mergeCell ref="E35:E37"/>
    <mergeCell ref="H35:H37"/>
    <mergeCell ref="L35:L36"/>
    <mergeCell ref="B15:C16"/>
    <mergeCell ref="B21:C22"/>
    <mergeCell ref="J17:K20"/>
    <mergeCell ref="M18:M20"/>
    <mergeCell ref="B37:C40"/>
    <mergeCell ref="J37:K40"/>
    <mergeCell ref="B35:C36"/>
    <mergeCell ref="B29:C32"/>
    <mergeCell ref="E30:E32"/>
    <mergeCell ref="H30:H32"/>
    <mergeCell ref="D21:D22"/>
    <mergeCell ref="E21:E23"/>
    <mergeCell ref="H21:H23"/>
    <mergeCell ref="B23:C26"/>
    <mergeCell ref="E24:E26"/>
    <mergeCell ref="D29:D32"/>
    <mergeCell ref="L29:L32"/>
    <mergeCell ref="L17:L20"/>
    <mergeCell ref="L23:L26"/>
    <mergeCell ref="L27:L28"/>
    <mergeCell ref="M27:M29"/>
    <mergeCell ref="H27:H29"/>
    <mergeCell ref="J15:K16"/>
    <mergeCell ref="H24:H26"/>
    <mergeCell ref="L9:L10"/>
    <mergeCell ref="M9:M11"/>
    <mergeCell ref="P9:P11"/>
    <mergeCell ref="J9:K10"/>
    <mergeCell ref="J11:K14"/>
    <mergeCell ref="J5:K8"/>
    <mergeCell ref="M6:M8"/>
    <mergeCell ref="P6:P8"/>
    <mergeCell ref="L5:L8"/>
    <mergeCell ref="L11:L14"/>
    <mergeCell ref="P27:P29"/>
    <mergeCell ref="J29:K32"/>
    <mergeCell ref="M30:M32"/>
    <mergeCell ref="P30:P32"/>
    <mergeCell ref="L21:L22"/>
    <mergeCell ref="M21:M23"/>
    <mergeCell ref="P21:P23"/>
    <mergeCell ref="J23:K26"/>
    <mergeCell ref="M24:M26"/>
    <mergeCell ref="P24:P26"/>
    <mergeCell ref="J27:K28"/>
    <mergeCell ref="L15:L16"/>
    <mergeCell ref="M15:M17"/>
    <mergeCell ref="P15:P17"/>
    <mergeCell ref="B27:C28"/>
    <mergeCell ref="B5:C8"/>
    <mergeCell ref="D3:D4"/>
    <mergeCell ref="D15:D16"/>
    <mergeCell ref="E15:E17"/>
    <mergeCell ref="H15:H17"/>
    <mergeCell ref="B17:C20"/>
    <mergeCell ref="E18:E20"/>
    <mergeCell ref="H18:H20"/>
    <mergeCell ref="D9:D10"/>
    <mergeCell ref="E9:E11"/>
    <mergeCell ref="H9:H11"/>
    <mergeCell ref="B11:C14"/>
    <mergeCell ref="E12:E14"/>
    <mergeCell ref="H12:H14"/>
    <mergeCell ref="B3:C4"/>
    <mergeCell ref="B9:C10"/>
    <mergeCell ref="E3:E5"/>
    <mergeCell ref="D5:D8"/>
    <mergeCell ref="D23:D26"/>
    <mergeCell ref="D17:D20"/>
    <mergeCell ref="D11:D14"/>
    <mergeCell ref="H3:H5"/>
    <mergeCell ref="H6:H8"/>
    <mergeCell ref="D85:D86"/>
    <mergeCell ref="E85:E87"/>
    <mergeCell ref="L3:L4"/>
    <mergeCell ref="M3:M5"/>
    <mergeCell ref="P3:P5"/>
    <mergeCell ref="J3:K4"/>
    <mergeCell ref="E76:E78"/>
    <mergeCell ref="H76:H78"/>
    <mergeCell ref="M76:M78"/>
    <mergeCell ref="P76:P78"/>
    <mergeCell ref="E73:E75"/>
    <mergeCell ref="L49:L52"/>
    <mergeCell ref="E6:E8"/>
    <mergeCell ref="M12:M14"/>
    <mergeCell ref="P12:P14"/>
    <mergeCell ref="D27:D28"/>
    <mergeCell ref="E27:E29"/>
    <mergeCell ref="J21:K22"/>
    <mergeCell ref="D37:D40"/>
    <mergeCell ref="L37:L40"/>
    <mergeCell ref="D35:D36"/>
    <mergeCell ref="P91:P93"/>
    <mergeCell ref="B81:C84"/>
    <mergeCell ref="D81:D84"/>
    <mergeCell ref="J81:K84"/>
    <mergeCell ref="L81:L84"/>
    <mergeCell ref="E82:E84"/>
    <mergeCell ref="H82:H84"/>
    <mergeCell ref="L79:L80"/>
    <mergeCell ref="P79:P81"/>
    <mergeCell ref="D79:D80"/>
    <mergeCell ref="E79:E81"/>
    <mergeCell ref="P82:P84"/>
    <mergeCell ref="P85:P87"/>
    <mergeCell ref="B87:C90"/>
    <mergeCell ref="D87:D90"/>
    <mergeCell ref="J87:K90"/>
    <mergeCell ref="L87:L90"/>
    <mergeCell ref="E88:E90"/>
    <mergeCell ref="H88:H90"/>
    <mergeCell ref="D91:D92"/>
    <mergeCell ref="H85:H87"/>
    <mergeCell ref="L85:L86"/>
    <mergeCell ref="M85:M87"/>
    <mergeCell ref="M82:M84"/>
    <mergeCell ref="B125:C128"/>
    <mergeCell ref="H111:H113"/>
    <mergeCell ref="L99:L100"/>
    <mergeCell ref="M99:M101"/>
    <mergeCell ref="B119:C122"/>
    <mergeCell ref="B101:C104"/>
    <mergeCell ref="D101:D104"/>
    <mergeCell ref="J101:K104"/>
    <mergeCell ref="L101:L104"/>
    <mergeCell ref="D113:D116"/>
    <mergeCell ref="J113:K116"/>
    <mergeCell ref="L113:L116"/>
    <mergeCell ref="E114:E116"/>
    <mergeCell ref="H114:H116"/>
    <mergeCell ref="M114:M116"/>
    <mergeCell ref="L117:L118"/>
    <mergeCell ref="M117:M119"/>
    <mergeCell ref="L111:L112"/>
    <mergeCell ref="M111:M113"/>
    <mergeCell ref="P99:P101"/>
    <mergeCell ref="B117:C118"/>
    <mergeCell ref="B123:C124"/>
    <mergeCell ref="J117:K118"/>
    <mergeCell ref="J123:K124"/>
    <mergeCell ref="D111:D112"/>
    <mergeCell ref="M102:M104"/>
    <mergeCell ref="P102:P104"/>
    <mergeCell ref="D99:D100"/>
    <mergeCell ref="E99:E101"/>
    <mergeCell ref="H99:H101"/>
    <mergeCell ref="D105:D106"/>
    <mergeCell ref="E105:E107"/>
    <mergeCell ref="H105:H107"/>
    <mergeCell ref="L105:L106"/>
    <mergeCell ref="M105:M107"/>
    <mergeCell ref="D107:D110"/>
    <mergeCell ref="J107:K110"/>
    <mergeCell ref="L107:L110"/>
    <mergeCell ref="E108:E110"/>
    <mergeCell ref="H108:H110"/>
    <mergeCell ref="M108:M110"/>
    <mergeCell ref="P108:P110"/>
    <mergeCell ref="B113:C116"/>
    <mergeCell ref="P105:P107"/>
    <mergeCell ref="E111:E113"/>
    <mergeCell ref="P123:P125"/>
    <mergeCell ref="D125:D128"/>
    <mergeCell ref="J125:K128"/>
    <mergeCell ref="L125:L128"/>
    <mergeCell ref="E126:E128"/>
    <mergeCell ref="H126:H128"/>
    <mergeCell ref="M126:M128"/>
    <mergeCell ref="P126:P128"/>
    <mergeCell ref="D123:D124"/>
    <mergeCell ref="E123:E125"/>
    <mergeCell ref="H123:H125"/>
    <mergeCell ref="L123:L124"/>
    <mergeCell ref="M123:M125"/>
    <mergeCell ref="P111:P113"/>
    <mergeCell ref="M120:M122"/>
    <mergeCell ref="P120:P122"/>
    <mergeCell ref="D117:D118"/>
    <mergeCell ref="E117:E119"/>
    <mergeCell ref="H117:H119"/>
    <mergeCell ref="H120:H122"/>
    <mergeCell ref="B2:W2"/>
    <mergeCell ref="B34:W34"/>
    <mergeCell ref="B66:W66"/>
    <mergeCell ref="B98:W98"/>
    <mergeCell ref="M79:M81"/>
    <mergeCell ref="P73:P75"/>
    <mergeCell ref="P117:P119"/>
    <mergeCell ref="D119:D122"/>
    <mergeCell ref="J119:K122"/>
    <mergeCell ref="L119:L122"/>
    <mergeCell ref="E120:E122"/>
    <mergeCell ref="B93:C96"/>
    <mergeCell ref="D93:D96"/>
    <mergeCell ref="J93:K96"/>
    <mergeCell ref="L93:L96"/>
    <mergeCell ref="E94:E96"/>
    <mergeCell ref="H94:H96"/>
    <mergeCell ref="M94:M96"/>
    <mergeCell ref="P94:P96"/>
    <mergeCell ref="E91:E93"/>
    <mergeCell ref="H91:H93"/>
    <mergeCell ref="L91:L92"/>
    <mergeCell ref="M91:M93"/>
    <mergeCell ref="P114:P116"/>
  </mergeCells>
  <conditionalFormatting sqref="D37 D43 D49 D55 D61 D11 D17 L5 L11 L17 L23 L29 D29 D81 D101 D107 D113 D119 D125 D75 D87 L69 L75 L81 L87 L93 D93 D5 D69 D23">
    <cfRule type="expression" dxfId="1641" priority="785">
      <formula>A5&gt;#REF!</formula>
    </cfRule>
    <cfRule type="expression" dxfId="1640" priority="786">
      <formula>#REF!&lt;&gt;"A"</formula>
    </cfRule>
    <cfRule type="expression" dxfId="1639" priority="787">
      <formula>#REF!="A"</formula>
    </cfRule>
  </conditionalFormatting>
  <conditionalFormatting sqref="L37 L101">
    <cfRule type="expression" dxfId="1638" priority="824">
      <formula>$I$37&gt;#REF!</formula>
    </cfRule>
    <cfRule type="expression" dxfId="1637" priority="825">
      <formula>#REF!&lt;&gt;"A"</formula>
    </cfRule>
    <cfRule type="expression" dxfId="1636" priority="826">
      <formula>#REF!="A"</formula>
    </cfRule>
  </conditionalFormatting>
  <conditionalFormatting sqref="L43 L49 L55 L61 L107 L113 L119 L125">
    <cfRule type="expression" dxfId="1635" priority="830">
      <formula>$C$3&gt;#REF!</formula>
    </cfRule>
    <cfRule type="expression" dxfId="1634" priority="831">
      <formula>#REF!&lt;&gt;"A"</formula>
    </cfRule>
    <cfRule type="expression" dxfId="1633" priority="832">
      <formula>#REF!="A"</formula>
    </cfRule>
  </conditionalFormatting>
  <printOptions horizontalCentered="1"/>
  <pageMargins left="0.31496062992125984" right="0.31496062992125984" top="0.35433070866141736" bottom="0.35433070866141736" header="0" footer="0"/>
  <pageSetup paperSize="9" scale="60" orientation="landscape" horizontalDpi="4294967293" verticalDpi="0" r:id="rId1"/>
  <rowBreaks count="4" manualBreakCount="4">
    <brk id="33" max="16383" man="1"/>
    <brk id="65" max="16383" man="1"/>
    <brk id="97" max="16383" man="1"/>
    <brk id="129" max="16383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77474-AA62-4201-8D94-7280A750F8D2}">
  <sheetPr codeName="Feuil78">
    <tabColor rgb="FF7030A0"/>
  </sheetPr>
  <dimension ref="A1:X95"/>
  <sheetViews>
    <sheetView showGridLines="0" tabSelected="1" zoomScaleNormal="100" workbookViewId="0">
      <pane xSplit="19" ySplit="3" topLeftCell="T4" activePane="bottomRight" state="frozen"/>
      <selection pane="topRight" activeCell="T1" sqref="T1"/>
      <selection pane="bottomLeft" activeCell="A4" sqref="A4"/>
      <selection pane="bottomRight" activeCell="D12" sqref="D12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7" width="5.42578125" style="3" bestFit="1" customWidth="1"/>
    <col min="8" max="10" width="4.42578125" style="3" customWidth="1"/>
    <col min="11" max="11" width="4.42578125" style="3" bestFit="1" customWidth="1"/>
    <col min="12" max="13" width="7.42578125" style="23" hidden="1" customWidth="1"/>
    <col min="14" max="14" width="3.5703125" style="23" bestFit="1" customWidth="1"/>
    <col min="15" max="15" width="5.42578125" style="24" bestFit="1" customWidth="1"/>
    <col min="16" max="16" width="5.42578125" style="5" bestFit="1" customWidth="1"/>
    <col min="17" max="17" width="6.5703125" style="25" hidden="1" customWidth="1"/>
    <col min="18" max="18" width="8.42578125" style="25" hidden="1" customWidth="1"/>
    <col min="19" max="19" width="9.42578125" style="15" hidden="1" customWidth="1"/>
    <col min="20" max="20" width="11.42578125" style="15"/>
    <col min="21" max="21" width="14.42578125" customWidth="1"/>
    <col min="22" max="22" width="18" customWidth="1"/>
    <col min="23" max="23" width="16" customWidth="1"/>
  </cols>
  <sheetData>
    <row r="1" spans="1:24" ht="41.1" customHeight="1" x14ac:dyDescent="0.25">
      <c r="A1" s="264" t="s">
        <v>0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270" t="s">
        <v>2</v>
      </c>
      <c r="M1" s="271" t="s">
        <v>9</v>
      </c>
      <c r="N1" s="13" t="s">
        <v>3</v>
      </c>
      <c r="O1" s="262" t="s">
        <v>6</v>
      </c>
      <c r="P1" s="263" t="s">
        <v>5</v>
      </c>
      <c r="Q1" s="14"/>
      <c r="R1" s="14"/>
      <c r="T1" s="79" t="s">
        <v>48</v>
      </c>
      <c r="U1" s="212" t="s">
        <v>290</v>
      </c>
      <c r="V1" s="261">
        <f>IF(V2=1,"",IFERROR(VLOOKUP(T2,bdd!I:K,3,0),""))</f>
        <v>0</v>
      </c>
      <c r="W1" s="261"/>
    </row>
    <row r="2" spans="1:24" ht="47.1" customHeight="1" x14ac:dyDescent="0.5">
      <c r="A2" s="264"/>
      <c r="B2" s="274"/>
      <c r="C2" s="275"/>
      <c r="D2" s="7" t="str">
        <f>IF(Saisie!D93=0,"1° P","Error")</f>
        <v>1° P</v>
      </c>
      <c r="E2" s="7" t="str">
        <f>IF(Saisie!E93=0,"2° P","Error")</f>
        <v>2° P</v>
      </c>
      <c r="F2" s="7" t="str">
        <f>IF(Saisie!F93=0,"3° P","Error")</f>
        <v>3° P</v>
      </c>
      <c r="G2" s="7" t="str">
        <f>IF(Saisie!G93=0,"4° P","Error")</f>
        <v>4° P</v>
      </c>
      <c r="H2" s="7" t="str">
        <f>IF(Saisie!H88=0,"1° P","Error")</f>
        <v>1° P</v>
      </c>
      <c r="I2" s="7" t="str">
        <f>IF(Saisie!M88=0,"2° P","Error")</f>
        <v>2° P</v>
      </c>
      <c r="J2" s="7" t="str">
        <f>IF(Saisie!R88=0,"3° P","Error")</f>
        <v>3° P</v>
      </c>
      <c r="K2" s="7" t="str">
        <f>IF(Saisie!W88=0,"4° P","Error")</f>
        <v>4° P</v>
      </c>
      <c r="L2" s="270"/>
      <c r="M2" s="271"/>
      <c r="N2" s="16" t="s">
        <v>4</v>
      </c>
      <c r="O2" s="262"/>
      <c r="P2" s="263"/>
      <c r="Q2" s="14"/>
      <c r="R2" s="14"/>
      <c r="T2" s="38">
        <f>COUNTA(B4:B93)</f>
        <v>16</v>
      </c>
      <c r="U2" s="98" t="s">
        <v>172</v>
      </c>
      <c r="V2" s="65">
        <f>COUNTIF(C4:C93,"X")</f>
        <v>0</v>
      </c>
      <c r="W2" s="196"/>
      <c r="X2" s="196"/>
    </row>
    <row r="3" spans="1:24" ht="18.75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  <c r="Q3" s="14">
        <f>100*O3</f>
        <v>0</v>
      </c>
      <c r="R3" s="14">
        <f>+Q3+N3</f>
        <v>0</v>
      </c>
      <c r="W3" s="60"/>
      <c r="X3" s="60"/>
    </row>
    <row r="4" spans="1:24" ht="29.1" customHeight="1" x14ac:dyDescent="0.25">
      <c r="A4" s="32">
        <v>1</v>
      </c>
      <c r="B4" s="87" t="s">
        <v>376</v>
      </c>
      <c r="C4" s="26"/>
      <c r="D4" s="1">
        <f>IF(B4="","",IFERROR(VLOOKUP(B4,'Matrice Parties'!B:K,3,FALSE),0))</f>
        <v>5</v>
      </c>
      <c r="E4" s="1">
        <f>IF(B4="","",IFERROR(VLOOKUP(B4,'Matrice Parties-2'!B:K,4,FALSE),0))</f>
        <v>13</v>
      </c>
      <c r="F4" s="1">
        <f>IF(B4="","",IFERROR(VLOOKUP(B4,'Matrice Parties-3'!B:K,5,FALSE),0))</f>
        <v>1</v>
      </c>
      <c r="G4" s="100">
        <f>IF(B4="","",IFERROR(VLOOKUP(B4,'Matrice Parties-4'!B:K,6,FALSE),0))</f>
        <v>1</v>
      </c>
      <c r="H4" s="101">
        <f>IF(B4="","",IFERROR(VLOOKUP(B4,'Matrice Parties'!B:K,7,FALSE),0))</f>
        <v>13</v>
      </c>
      <c r="I4" s="1">
        <f>IF(B4="","",IFERROR(VLOOKUP(B4,'Matrice Parties-2'!B:K,8,FALSE),0))</f>
        <v>8</v>
      </c>
      <c r="J4" s="1">
        <f>IF(B4="","",IFERROR(VLOOKUP(B4,'Matrice Parties-3'!B:K,9,FALSE),0))</f>
        <v>1</v>
      </c>
      <c r="K4" s="1">
        <f>IF(B4="","",IFERROR(VLOOKUP(B4,'Matrice Parties-4'!B:K,10,FALSE),0))</f>
        <v>1</v>
      </c>
      <c r="L4" s="1">
        <f t="shared" ref="L4:L35" si="0">IFERROR(IF(B4="","",D4+E4+F4+G4),"")</f>
        <v>20</v>
      </c>
      <c r="M4" s="1">
        <f t="shared" ref="M4:M35" si="1">IFERROR(IF(B4="","",H4+I4+J4+K4),"")</f>
        <v>23</v>
      </c>
      <c r="N4" s="1">
        <f>IFERROR(L4-M4,"")</f>
        <v>-3</v>
      </c>
      <c r="O4" s="2">
        <f t="shared" ref="O4:O35" si="2">IF(B4="","",COUNTIF(D4:G4,13))</f>
        <v>1</v>
      </c>
      <c r="P4" s="4">
        <f t="shared" ref="P4:P35" si="3">IFERROR(IF(B4="","",RANK(R4,$R$4:$R$93)),"")</f>
        <v>10</v>
      </c>
      <c r="Q4" s="82">
        <f t="shared" ref="Q4:Q35" si="4">IF(B4="","",100*O4)</f>
        <v>100</v>
      </c>
      <c r="R4" s="82">
        <f t="shared" ref="R4:R35" si="5">IF(B4="","",Q4+N4)</f>
        <v>97</v>
      </c>
      <c r="U4" s="18"/>
      <c r="W4" s="18"/>
    </row>
    <row r="5" spans="1:24" s="18" customFormat="1" ht="29.1" customHeight="1" x14ac:dyDescent="0.25">
      <c r="A5" s="32">
        <f>A4+1</f>
        <v>2</v>
      </c>
      <c r="B5" s="87" t="s">
        <v>344</v>
      </c>
      <c r="C5" s="27"/>
      <c r="D5" s="1">
        <f>IF(B5="","",IFERROR(VLOOKUP(B5,'Matrice Parties'!B:K,3,FALSE),0))</f>
        <v>5</v>
      </c>
      <c r="E5" s="1">
        <f>IF(B5="","",IFERROR(VLOOKUP(B5,'Matrice Parties-2'!B:K,4,FALSE),0))</f>
        <v>13</v>
      </c>
      <c r="F5" s="1">
        <f>IF(B5="","",IFERROR(VLOOKUP(B5,'Matrice Parties-3'!B:K,5,FALSE),0))</f>
        <v>1</v>
      </c>
      <c r="G5" s="100">
        <f>IF(B5="","",IFERROR(VLOOKUP(B5,'Matrice Parties-4'!B:K,6,FALSE),0))</f>
        <v>1</v>
      </c>
      <c r="H5" s="101">
        <f>IF(B5="","",IFERROR(VLOOKUP(B5,'Matrice Parties'!B:K,7,FALSE),0))</f>
        <v>13</v>
      </c>
      <c r="I5" s="1">
        <f>IF(B5="","",IFERROR(VLOOKUP(B5,'Matrice Parties-2'!B:K,8,FALSE),0))</f>
        <v>1</v>
      </c>
      <c r="J5" s="1">
        <f>IF(B5="","",IFERROR(VLOOKUP(B5,'Matrice Parties-3'!B:K,9,FALSE),0))</f>
        <v>1</v>
      </c>
      <c r="K5" s="1">
        <f>IF(B5="","",IFERROR(VLOOKUP(B5,'Matrice Parties-4'!B:K,10,FALSE),0))</f>
        <v>1</v>
      </c>
      <c r="L5" s="1">
        <f t="shared" si="0"/>
        <v>20</v>
      </c>
      <c r="M5" s="1">
        <f t="shared" si="1"/>
        <v>16</v>
      </c>
      <c r="N5" s="1">
        <f>IFERROR(L5-M5,"")</f>
        <v>4</v>
      </c>
      <c r="O5" s="2">
        <f t="shared" si="2"/>
        <v>1</v>
      </c>
      <c r="P5" s="4">
        <f t="shared" si="3"/>
        <v>6</v>
      </c>
      <c r="Q5" s="82">
        <f t="shared" si="4"/>
        <v>100</v>
      </c>
      <c r="R5" s="82">
        <f t="shared" si="5"/>
        <v>104</v>
      </c>
      <c r="S5" s="15"/>
      <c r="T5" s="15"/>
    </row>
    <row r="6" spans="1:24" s="18" customFormat="1" ht="29.1" customHeight="1" x14ac:dyDescent="0.25">
      <c r="A6" s="32">
        <f t="shared" ref="A6:A10" si="6">A5+1</f>
        <v>3</v>
      </c>
      <c r="B6" s="87" t="s">
        <v>375</v>
      </c>
      <c r="C6" s="27"/>
      <c r="D6" s="1">
        <f>IF(B6="","",IFERROR(VLOOKUP(B6,'Matrice Parties'!B:K,3,FALSE),0))</f>
        <v>13</v>
      </c>
      <c r="E6" s="1">
        <f>IF(B6="","",IFERROR(VLOOKUP(B6,'Matrice Parties-2'!B:K,4,FALSE),0))</f>
        <v>13</v>
      </c>
      <c r="F6" s="1">
        <f>IF(B6="","",IFERROR(VLOOKUP(B6,'Matrice Parties-3'!B:K,5,FALSE),0))</f>
        <v>1</v>
      </c>
      <c r="G6" s="100">
        <f>IF(B6="","",IFERROR(VLOOKUP(B6,'Matrice Parties-4'!B:K,6,FALSE),0))</f>
        <v>1</v>
      </c>
      <c r="H6" s="101">
        <f>IF(B6="","",IFERROR(VLOOKUP(B6,'Matrice Parties'!B:K,7,FALSE),0))</f>
        <v>5</v>
      </c>
      <c r="I6" s="1">
        <f>IF(B6="","",IFERROR(VLOOKUP(B6,'Matrice Parties-2'!B:K,8,FALSE),0))</f>
        <v>0</v>
      </c>
      <c r="J6" s="1">
        <f>IF(B6="","",IFERROR(VLOOKUP(B6,'Matrice Parties-3'!B:K,9,FALSE),0))</f>
        <v>1</v>
      </c>
      <c r="K6" s="1">
        <f>IF(B6="","",IFERROR(VLOOKUP(B6,'Matrice Parties-4'!B:K,10,FALSE),0))</f>
        <v>1</v>
      </c>
      <c r="L6" s="1">
        <f t="shared" si="0"/>
        <v>28</v>
      </c>
      <c r="M6" s="1">
        <f t="shared" si="1"/>
        <v>7</v>
      </c>
      <c r="N6" s="1">
        <f t="shared" ref="N6:N69" si="7">IFERROR(L6-M6,"")</f>
        <v>21</v>
      </c>
      <c r="O6" s="2">
        <f t="shared" si="2"/>
        <v>2</v>
      </c>
      <c r="P6" s="4">
        <f t="shared" si="3"/>
        <v>1</v>
      </c>
      <c r="Q6" s="82">
        <f t="shared" si="4"/>
        <v>200</v>
      </c>
      <c r="R6" s="82">
        <f t="shared" si="5"/>
        <v>221</v>
      </c>
      <c r="S6" s="15"/>
      <c r="T6" s="15"/>
    </row>
    <row r="7" spans="1:24" s="18" customFormat="1" ht="29.1" customHeight="1" x14ac:dyDescent="0.25">
      <c r="A7" s="32">
        <f t="shared" si="6"/>
        <v>4</v>
      </c>
      <c r="B7" s="87" t="s">
        <v>301</v>
      </c>
      <c r="C7" s="28"/>
      <c r="D7" s="1">
        <f>IF(B7="","",IFERROR(VLOOKUP(B7,'Matrice Parties'!B:K,3,FALSE),0))</f>
        <v>13</v>
      </c>
      <c r="E7" s="1">
        <f>IF(B7="","",IFERROR(VLOOKUP(B7,'Matrice Parties-2'!B:K,4,FALSE),0))</f>
        <v>9</v>
      </c>
      <c r="F7" s="1">
        <f>IF(B7="","",IFERROR(VLOOKUP(B7,'Matrice Parties-3'!B:K,5,FALSE),0))</f>
        <v>1</v>
      </c>
      <c r="G7" s="100">
        <f>IF(B7="","",IFERROR(VLOOKUP(B7,'Matrice Parties-4'!B:K,6,FALSE),0))</f>
        <v>1</v>
      </c>
      <c r="H7" s="101">
        <f>IF(B7="","",IFERROR(VLOOKUP(B7,'Matrice Parties'!B:K,7,FALSE),0))</f>
        <v>5</v>
      </c>
      <c r="I7" s="1">
        <f>IF(B7="","",IFERROR(VLOOKUP(B7,'Matrice Parties-2'!B:K,8,FALSE),0))</f>
        <v>13</v>
      </c>
      <c r="J7" s="1">
        <f>IF(B7="","",IFERROR(VLOOKUP(B7,'Matrice Parties-3'!B:K,9,FALSE),0))</f>
        <v>1</v>
      </c>
      <c r="K7" s="1">
        <f>IF(B7="","",IFERROR(VLOOKUP(B7,'Matrice Parties-4'!B:K,10,FALSE),0))</f>
        <v>1</v>
      </c>
      <c r="L7" s="1">
        <f t="shared" si="0"/>
        <v>24</v>
      </c>
      <c r="M7" s="1">
        <f t="shared" si="1"/>
        <v>20</v>
      </c>
      <c r="N7" s="1">
        <f t="shared" si="7"/>
        <v>4</v>
      </c>
      <c r="O7" s="2">
        <f t="shared" si="2"/>
        <v>1</v>
      </c>
      <c r="P7" s="4">
        <f t="shared" si="3"/>
        <v>6</v>
      </c>
      <c r="Q7" s="82">
        <f t="shared" si="4"/>
        <v>100</v>
      </c>
      <c r="R7" s="82">
        <f t="shared" si="5"/>
        <v>104</v>
      </c>
      <c r="S7" s="15"/>
      <c r="T7" s="15"/>
    </row>
    <row r="8" spans="1:24" ht="29.1" customHeight="1" x14ac:dyDescent="0.25">
      <c r="A8" s="32">
        <f t="shared" si="6"/>
        <v>5</v>
      </c>
      <c r="B8" s="87" t="s">
        <v>367</v>
      </c>
      <c r="C8" s="29"/>
      <c r="D8" s="1">
        <f>IF(B8="","",IFERROR(VLOOKUP(B8,'Matrice Parties'!B:K,3,FALSE),0))</f>
        <v>13</v>
      </c>
      <c r="E8" s="1">
        <f>IF(B8="","",IFERROR(VLOOKUP(B8,'Matrice Parties-2'!B:K,4,FALSE),0))</f>
        <v>13</v>
      </c>
      <c r="F8" s="1">
        <f>IF(B8="","",IFERROR(VLOOKUP(B8,'Matrice Parties-3'!B:K,5,FALSE),0))</f>
        <v>1</v>
      </c>
      <c r="G8" s="100">
        <f>IF(B8="","",IFERROR(VLOOKUP(B8,'Matrice Parties-4'!B:K,6,FALSE),0))</f>
        <v>1</v>
      </c>
      <c r="H8" s="101">
        <f>IF(B8="","",IFERROR(VLOOKUP(B8,'Matrice Parties'!B:K,7,FALSE),0))</f>
        <v>8</v>
      </c>
      <c r="I8" s="1">
        <f>IF(B8="","",IFERROR(VLOOKUP(B8,'Matrice Parties-2'!B:K,8,FALSE),0))</f>
        <v>8</v>
      </c>
      <c r="J8" s="1">
        <f>IF(B8="","",IFERROR(VLOOKUP(B8,'Matrice Parties-3'!B:K,9,FALSE),0))</f>
        <v>1</v>
      </c>
      <c r="K8" s="1">
        <f>IF(B8="","",IFERROR(VLOOKUP(B8,'Matrice Parties-4'!B:K,10,FALSE),0))</f>
        <v>1</v>
      </c>
      <c r="L8" s="1">
        <f t="shared" si="0"/>
        <v>28</v>
      </c>
      <c r="M8" s="1">
        <f t="shared" si="1"/>
        <v>18</v>
      </c>
      <c r="N8" s="1">
        <f t="shared" si="7"/>
        <v>10</v>
      </c>
      <c r="O8" s="2">
        <f t="shared" si="2"/>
        <v>2</v>
      </c>
      <c r="P8" s="4">
        <f t="shared" si="3"/>
        <v>2</v>
      </c>
      <c r="Q8" s="82">
        <f t="shared" si="4"/>
        <v>200</v>
      </c>
      <c r="R8" s="82">
        <f t="shared" si="5"/>
        <v>210</v>
      </c>
      <c r="U8" s="18"/>
      <c r="V8" s="18"/>
      <c r="X8" s="18"/>
    </row>
    <row r="9" spans="1:24" ht="29.1" customHeight="1" x14ac:dyDescent="0.25">
      <c r="A9" s="32">
        <f t="shared" si="6"/>
        <v>6</v>
      </c>
      <c r="B9" s="87" t="s">
        <v>358</v>
      </c>
      <c r="C9" s="30"/>
      <c r="D9" s="1">
        <f>IF(B9="","",IFERROR(VLOOKUP(B9,'Matrice Parties'!B:K,3,FALSE),0))</f>
        <v>13</v>
      </c>
      <c r="E9" s="1">
        <f>IF(B9="","",IFERROR(VLOOKUP(B9,'Matrice Parties-2'!B:K,4,FALSE),0))</f>
        <v>8</v>
      </c>
      <c r="F9" s="1">
        <f>IF(B9="","",IFERROR(VLOOKUP(B9,'Matrice Parties-3'!B:K,5,FALSE),0))</f>
        <v>1</v>
      </c>
      <c r="G9" s="100">
        <f>IF(B9="","",IFERROR(VLOOKUP(B9,'Matrice Parties-4'!B:K,6,FALSE),0))</f>
        <v>1</v>
      </c>
      <c r="H9" s="101">
        <f>IF(B9="","",IFERROR(VLOOKUP(B9,'Matrice Parties'!B:K,7,FALSE),0))</f>
        <v>8</v>
      </c>
      <c r="I9" s="1">
        <f>IF(B9="","",IFERROR(VLOOKUP(B9,'Matrice Parties-2'!B:K,8,FALSE),0))</f>
        <v>13</v>
      </c>
      <c r="J9" s="1">
        <f>IF(B9="","",IFERROR(VLOOKUP(B9,'Matrice Parties-3'!B:K,9,FALSE),0))</f>
        <v>1</v>
      </c>
      <c r="K9" s="1">
        <f>IF(B9="","",IFERROR(VLOOKUP(B9,'Matrice Parties-4'!B:K,10,FALSE),0))</f>
        <v>1</v>
      </c>
      <c r="L9" s="1">
        <f t="shared" si="0"/>
        <v>23</v>
      </c>
      <c r="M9" s="1">
        <f t="shared" si="1"/>
        <v>23</v>
      </c>
      <c r="N9" s="1">
        <f t="shared" si="7"/>
        <v>0</v>
      </c>
      <c r="O9" s="2">
        <f t="shared" si="2"/>
        <v>1</v>
      </c>
      <c r="P9" s="4">
        <f t="shared" si="3"/>
        <v>9</v>
      </c>
      <c r="Q9" s="82">
        <f t="shared" si="4"/>
        <v>100</v>
      </c>
      <c r="R9" s="82">
        <f t="shared" si="5"/>
        <v>100</v>
      </c>
      <c r="U9" s="18"/>
      <c r="W9" s="18"/>
      <c r="X9" s="18"/>
    </row>
    <row r="10" spans="1:24" ht="29.1" customHeight="1" x14ac:dyDescent="0.25">
      <c r="A10" s="32">
        <f t="shared" si="6"/>
        <v>7</v>
      </c>
      <c r="B10" s="87" t="s">
        <v>336</v>
      </c>
      <c r="C10" s="30"/>
      <c r="D10" s="1">
        <f>IF(B10="","",IFERROR(VLOOKUP(B10,'Matrice Parties'!B:K,3,FALSE),0))</f>
        <v>8</v>
      </c>
      <c r="E10" s="1">
        <f>IF(B10="","",IFERROR(VLOOKUP(B10,'Matrice Parties-2'!B:K,4,FALSE),0))</f>
        <v>13</v>
      </c>
      <c r="F10" s="1">
        <f>IF(B10="","",IFERROR(VLOOKUP(B10,'Matrice Parties-3'!B:K,5,FALSE),0))</f>
        <v>1</v>
      </c>
      <c r="G10" s="100">
        <f>IF(B10="","",IFERROR(VLOOKUP(B10,'Matrice Parties-4'!B:K,6,FALSE),0))</f>
        <v>1</v>
      </c>
      <c r="H10" s="101">
        <f>IF(B10="","",IFERROR(VLOOKUP(B10,'Matrice Parties'!B:K,7,FALSE),0))</f>
        <v>13</v>
      </c>
      <c r="I10" s="1">
        <f>IF(B10="","",IFERROR(VLOOKUP(B10,'Matrice Parties-2'!B:K,8,FALSE),0))</f>
        <v>1</v>
      </c>
      <c r="J10" s="1">
        <f>IF(B10="","",IFERROR(VLOOKUP(B10,'Matrice Parties-3'!B:K,9,FALSE),0))</f>
        <v>1</v>
      </c>
      <c r="K10" s="1">
        <f>IF(B10="","",IFERROR(VLOOKUP(B10,'Matrice Parties-4'!B:K,10,FALSE),0))</f>
        <v>1</v>
      </c>
      <c r="L10" s="1">
        <f t="shared" si="0"/>
        <v>23</v>
      </c>
      <c r="M10" s="1">
        <f t="shared" si="1"/>
        <v>16</v>
      </c>
      <c r="N10" s="1">
        <f t="shared" si="7"/>
        <v>7</v>
      </c>
      <c r="O10" s="2">
        <f t="shared" si="2"/>
        <v>1</v>
      </c>
      <c r="P10" s="4">
        <f t="shared" si="3"/>
        <v>5</v>
      </c>
      <c r="Q10" s="82">
        <f t="shared" si="4"/>
        <v>100</v>
      </c>
      <c r="R10" s="82">
        <f t="shared" si="5"/>
        <v>107</v>
      </c>
      <c r="U10" s="18"/>
      <c r="W10" s="18"/>
      <c r="X10" s="18"/>
    </row>
    <row r="11" spans="1:24" ht="29.1" customHeight="1" x14ac:dyDescent="0.25">
      <c r="A11" s="32">
        <f t="shared" ref="A11:A42" si="8">IF(B11="JOKER 1",97,IF(B11="JOKER 2",98,IF(B11="JOKER 3",99,A10+1)))</f>
        <v>8</v>
      </c>
      <c r="B11" s="87" t="s">
        <v>324</v>
      </c>
      <c r="C11" s="29"/>
      <c r="D11" s="1">
        <f>IF(B11="","",IFERROR(VLOOKUP(B11,'Matrice Parties'!B:K,3,FALSE),0))</f>
        <v>8</v>
      </c>
      <c r="E11" s="1">
        <f>IF(B11="","",IFERROR(VLOOKUP(B11,'Matrice Parties-2'!B:K,4,FALSE),0))</f>
        <v>13</v>
      </c>
      <c r="F11" s="1">
        <f>IF(B11="","",IFERROR(VLOOKUP(B11,'Matrice Parties-3'!B:K,5,FALSE),0))</f>
        <v>1</v>
      </c>
      <c r="G11" s="100">
        <f>IF(B11="","",IFERROR(VLOOKUP(B11,'Matrice Parties-4'!B:K,6,FALSE),0))</f>
        <v>1</v>
      </c>
      <c r="H11" s="101">
        <f>IF(B11="","",IFERROR(VLOOKUP(B11,'Matrice Parties'!B:K,7,FALSE),0))</f>
        <v>13</v>
      </c>
      <c r="I11" s="1">
        <f>IF(B11="","",IFERROR(VLOOKUP(B11,'Matrice Parties-2'!B:K,8,FALSE),0))</f>
        <v>0</v>
      </c>
      <c r="J11" s="1">
        <f>IF(B11="","",IFERROR(VLOOKUP(B11,'Matrice Parties-3'!B:K,9,FALSE),0))</f>
        <v>1</v>
      </c>
      <c r="K11" s="1">
        <f>IF(B11="","",IFERROR(VLOOKUP(B11,'Matrice Parties-4'!B:K,10,FALSE),0))</f>
        <v>1</v>
      </c>
      <c r="L11" s="1">
        <f t="shared" si="0"/>
        <v>23</v>
      </c>
      <c r="M11" s="1">
        <f t="shared" si="1"/>
        <v>15</v>
      </c>
      <c r="N11" s="1">
        <f t="shared" si="7"/>
        <v>8</v>
      </c>
      <c r="O11" s="2">
        <f t="shared" si="2"/>
        <v>1</v>
      </c>
      <c r="P11" s="4">
        <f t="shared" si="3"/>
        <v>4</v>
      </c>
      <c r="Q11" s="82">
        <f t="shared" si="4"/>
        <v>100</v>
      </c>
      <c r="R11" s="82">
        <f t="shared" si="5"/>
        <v>108</v>
      </c>
      <c r="U11" s="18"/>
      <c r="W11" s="18"/>
      <c r="X11" s="18"/>
    </row>
    <row r="12" spans="1:24" s="18" customFormat="1" ht="29.1" customHeight="1" x14ac:dyDescent="0.25">
      <c r="A12" s="32">
        <f t="shared" si="8"/>
        <v>9</v>
      </c>
      <c r="B12" s="88" t="s">
        <v>346</v>
      </c>
      <c r="C12" s="27"/>
      <c r="D12" s="1">
        <f>IF(B12="","",IFERROR(VLOOKUP(B12,'Matrice Parties'!B:K,3,FALSE),0))</f>
        <v>12</v>
      </c>
      <c r="E12" s="1">
        <f>IF(B12="","",IFERROR(VLOOKUP(B12,'Matrice Parties-2'!B:K,4,FALSE),0))</f>
        <v>8</v>
      </c>
      <c r="F12" s="1">
        <f>IF(B12="","",IFERROR(VLOOKUP(B12,'Matrice Parties-3'!B:K,5,FALSE),0))</f>
        <v>1</v>
      </c>
      <c r="G12" s="100">
        <f>IF(B12="","",IFERROR(VLOOKUP(B12,'Matrice Parties-4'!B:K,6,FALSE),0))</f>
        <v>1</v>
      </c>
      <c r="H12" s="101">
        <f>IF(B12="","",IFERROR(VLOOKUP(B12,'Matrice Parties'!B:K,7,FALSE),0))</f>
        <v>13</v>
      </c>
      <c r="I12" s="1">
        <f>IF(B12="","",IFERROR(VLOOKUP(B12,'Matrice Parties-2'!B:K,8,FALSE),0))</f>
        <v>13</v>
      </c>
      <c r="J12" s="1">
        <f>IF(B12="","",IFERROR(VLOOKUP(B12,'Matrice Parties-3'!B:K,9,FALSE),0))</f>
        <v>1</v>
      </c>
      <c r="K12" s="1">
        <f>IF(B12="","",IFERROR(VLOOKUP(B12,'Matrice Parties-4'!B:K,10,FALSE),0))</f>
        <v>1</v>
      </c>
      <c r="L12" s="1">
        <f t="shared" si="0"/>
        <v>22</v>
      </c>
      <c r="M12" s="1">
        <f t="shared" si="1"/>
        <v>28</v>
      </c>
      <c r="N12" s="1">
        <f t="shared" si="7"/>
        <v>-6</v>
      </c>
      <c r="O12" s="2">
        <f t="shared" si="2"/>
        <v>0</v>
      </c>
      <c r="P12" s="4">
        <f t="shared" si="3"/>
        <v>13</v>
      </c>
      <c r="Q12" s="82">
        <f t="shared" si="4"/>
        <v>0</v>
      </c>
      <c r="R12" s="82">
        <f t="shared" si="5"/>
        <v>-6</v>
      </c>
      <c r="S12" s="15"/>
      <c r="T12" s="15"/>
      <c r="X12"/>
    </row>
    <row r="13" spans="1:24" s="18" customFormat="1" ht="29.1" customHeight="1" x14ac:dyDescent="0.25">
      <c r="A13" s="32">
        <f t="shared" si="8"/>
        <v>10</v>
      </c>
      <c r="B13" s="87" t="s">
        <v>326</v>
      </c>
      <c r="C13" s="27"/>
      <c r="D13" s="1">
        <f>IF(B13="","",IFERROR(VLOOKUP(B13,'Matrice Parties'!B:K,3,FALSE),0))</f>
        <v>12</v>
      </c>
      <c r="E13" s="1">
        <f>IF(B13="","",IFERROR(VLOOKUP(B13,'Matrice Parties-2'!B:K,4,FALSE),0))</f>
        <v>1</v>
      </c>
      <c r="F13" s="1">
        <f>IF(B13="","",IFERROR(VLOOKUP(B13,'Matrice Parties-3'!B:K,5,FALSE),0))</f>
        <v>1</v>
      </c>
      <c r="G13" s="100">
        <f>IF(B13="","",IFERROR(VLOOKUP(B13,'Matrice Parties-4'!B:K,6,FALSE),0))</f>
        <v>1</v>
      </c>
      <c r="H13" s="101">
        <f>IF(B13="","",IFERROR(VLOOKUP(B13,'Matrice Parties'!B:K,7,FALSE),0))</f>
        <v>13</v>
      </c>
      <c r="I13" s="1">
        <f>IF(B13="","",IFERROR(VLOOKUP(B13,'Matrice Parties-2'!B:K,8,FALSE),0))</f>
        <v>13</v>
      </c>
      <c r="J13" s="1">
        <f>IF(B13="","",IFERROR(VLOOKUP(B13,'Matrice Parties-3'!B:K,9,FALSE),0))</f>
        <v>1</v>
      </c>
      <c r="K13" s="1">
        <f>IF(B13="","",IFERROR(VLOOKUP(B13,'Matrice Parties-4'!B:K,10,FALSE),0))</f>
        <v>1</v>
      </c>
      <c r="L13" s="1">
        <f t="shared" si="0"/>
        <v>15</v>
      </c>
      <c r="M13" s="1">
        <f t="shared" si="1"/>
        <v>28</v>
      </c>
      <c r="N13" s="1">
        <f t="shared" si="7"/>
        <v>-13</v>
      </c>
      <c r="O13" s="2">
        <f t="shared" si="2"/>
        <v>0</v>
      </c>
      <c r="P13" s="4">
        <f t="shared" si="3"/>
        <v>15</v>
      </c>
      <c r="Q13" s="82">
        <f t="shared" si="4"/>
        <v>0</v>
      </c>
      <c r="R13" s="82">
        <f t="shared" si="5"/>
        <v>-13</v>
      </c>
      <c r="S13" s="15"/>
      <c r="T13" s="15"/>
      <c r="X13"/>
    </row>
    <row r="14" spans="1:24" s="18" customFormat="1" ht="29.1" customHeight="1" x14ac:dyDescent="0.25">
      <c r="A14" s="32">
        <f t="shared" si="8"/>
        <v>11</v>
      </c>
      <c r="B14" s="87" t="s">
        <v>348</v>
      </c>
      <c r="C14" s="27"/>
      <c r="D14" s="1">
        <f>IF(B14="","",IFERROR(VLOOKUP(B14,'Matrice Parties'!B:K,3,FALSE),0))</f>
        <v>13</v>
      </c>
      <c r="E14" s="1">
        <f>IF(B14="","",IFERROR(VLOOKUP(B14,'Matrice Parties-2'!B:K,4,FALSE),0))</f>
        <v>0</v>
      </c>
      <c r="F14" s="1">
        <f>IF(B14="","",IFERROR(VLOOKUP(B14,'Matrice Parties-3'!B:K,5,FALSE),0))</f>
        <v>1</v>
      </c>
      <c r="G14" s="100">
        <f>IF(B14="","",IFERROR(VLOOKUP(B14,'Matrice Parties-4'!B:K,6,FALSE),0))</f>
        <v>1</v>
      </c>
      <c r="H14" s="101">
        <f>IF(B14="","",IFERROR(VLOOKUP(B14,'Matrice Parties'!B:K,7,FALSE),0))</f>
        <v>12</v>
      </c>
      <c r="I14" s="1">
        <f>IF(B14="","",IFERROR(VLOOKUP(B14,'Matrice Parties-2'!B:K,8,FALSE),0))</f>
        <v>13</v>
      </c>
      <c r="J14" s="1">
        <f>IF(B14="","",IFERROR(VLOOKUP(B14,'Matrice Parties-3'!B:K,9,FALSE),0))</f>
        <v>1</v>
      </c>
      <c r="K14" s="1">
        <f>IF(B14="","",IFERROR(VLOOKUP(B14,'Matrice Parties-4'!B:K,10,FALSE),0))</f>
        <v>1</v>
      </c>
      <c r="L14" s="1">
        <f t="shared" si="0"/>
        <v>15</v>
      </c>
      <c r="M14" s="1">
        <f t="shared" si="1"/>
        <v>27</v>
      </c>
      <c r="N14" s="1">
        <f t="shared" si="7"/>
        <v>-12</v>
      </c>
      <c r="O14" s="2">
        <f t="shared" si="2"/>
        <v>1</v>
      </c>
      <c r="P14" s="4">
        <f t="shared" si="3"/>
        <v>11</v>
      </c>
      <c r="Q14" s="82">
        <f t="shared" si="4"/>
        <v>100</v>
      </c>
      <c r="R14" s="82">
        <f t="shared" si="5"/>
        <v>88</v>
      </c>
      <c r="S14" s="15"/>
      <c r="T14" s="15"/>
      <c r="X14"/>
    </row>
    <row r="15" spans="1:24" s="18" customFormat="1" ht="29.1" customHeight="1" x14ac:dyDescent="0.25">
      <c r="A15" s="32">
        <f t="shared" si="8"/>
        <v>12</v>
      </c>
      <c r="B15" s="87" t="s">
        <v>340</v>
      </c>
      <c r="C15" s="27"/>
      <c r="D15" s="1">
        <f>IF(B15="","",IFERROR(VLOOKUP(B15,'Matrice Parties'!B:K,3,FALSE),0))</f>
        <v>13</v>
      </c>
      <c r="E15" s="1">
        <f>IF(B15="","",IFERROR(VLOOKUP(B15,'Matrice Parties-2'!B:K,4,FALSE),0))</f>
        <v>13</v>
      </c>
      <c r="F15" s="1">
        <f>IF(B15="","",IFERROR(VLOOKUP(B15,'Matrice Parties-3'!B:K,5,FALSE),0))</f>
        <v>1</v>
      </c>
      <c r="G15" s="100">
        <f>IF(B15="","",IFERROR(VLOOKUP(B15,'Matrice Parties-4'!B:K,6,FALSE),0))</f>
        <v>1</v>
      </c>
      <c r="H15" s="101">
        <f>IF(B15="","",IFERROR(VLOOKUP(B15,'Matrice Parties'!B:K,7,FALSE),0))</f>
        <v>12</v>
      </c>
      <c r="I15" s="1">
        <f>IF(B15="","",IFERROR(VLOOKUP(B15,'Matrice Parties-2'!B:K,8,FALSE),0))</f>
        <v>9</v>
      </c>
      <c r="J15" s="1">
        <f>IF(B15="","",IFERROR(VLOOKUP(B15,'Matrice Parties-3'!B:K,9,FALSE),0))</f>
        <v>1</v>
      </c>
      <c r="K15" s="1">
        <f>IF(B15="","",IFERROR(VLOOKUP(B15,'Matrice Parties-4'!B:K,10,FALSE),0))</f>
        <v>1</v>
      </c>
      <c r="L15" s="206">
        <f t="shared" si="0"/>
        <v>28</v>
      </c>
      <c r="M15" s="206">
        <f t="shared" si="1"/>
        <v>23</v>
      </c>
      <c r="N15" s="206">
        <f t="shared" si="7"/>
        <v>5</v>
      </c>
      <c r="O15" s="2">
        <f t="shared" si="2"/>
        <v>2</v>
      </c>
      <c r="P15" s="4">
        <f t="shared" si="3"/>
        <v>3</v>
      </c>
      <c r="Q15" s="82">
        <f t="shared" si="4"/>
        <v>200</v>
      </c>
      <c r="R15" s="82">
        <f t="shared" si="5"/>
        <v>205</v>
      </c>
      <c r="S15" s="15"/>
      <c r="T15" s="15"/>
      <c r="X15"/>
    </row>
    <row r="16" spans="1:24" s="18" customFormat="1" ht="29.1" customHeight="1" x14ac:dyDescent="0.25">
      <c r="A16" s="32">
        <f t="shared" si="8"/>
        <v>13</v>
      </c>
      <c r="B16" s="88" t="s">
        <v>304</v>
      </c>
      <c r="C16" s="27"/>
      <c r="D16" s="1">
        <f>IF(B16="","",IFERROR(VLOOKUP(B16,'Matrice Parties'!B:K,3,FALSE),0))</f>
        <v>4</v>
      </c>
      <c r="E16" s="1">
        <f>IF(B16="","",IFERROR(VLOOKUP(B16,'Matrice Parties-2'!B:K,4,FALSE),0))</f>
        <v>1</v>
      </c>
      <c r="F16" s="1">
        <f>IF(B16="","",IFERROR(VLOOKUP(B16,'Matrice Parties-3'!B:K,5,FALSE),0))</f>
        <v>1</v>
      </c>
      <c r="G16" s="100">
        <f>IF(B16="","",IFERROR(VLOOKUP(B16,'Matrice Parties-4'!B:K,6,FALSE),0))</f>
        <v>1</v>
      </c>
      <c r="H16" s="101">
        <f>IF(B16="","",IFERROR(VLOOKUP(B16,'Matrice Parties'!B:K,7,FALSE),0))</f>
        <v>6</v>
      </c>
      <c r="I16" s="1">
        <f>IF(B16="","",IFERROR(VLOOKUP(B16,'Matrice Parties-2'!B:K,8,FALSE),0))</f>
        <v>13</v>
      </c>
      <c r="J16" s="1">
        <f>IF(B16="","",IFERROR(VLOOKUP(B16,'Matrice Parties-3'!B:K,9,FALSE),0))</f>
        <v>1</v>
      </c>
      <c r="K16" s="1">
        <f>IF(B16="","",IFERROR(VLOOKUP(B16,'Matrice Parties-4'!B:K,10,FALSE),0))</f>
        <v>1</v>
      </c>
      <c r="L16" s="1">
        <f t="shared" si="0"/>
        <v>7</v>
      </c>
      <c r="M16" s="1">
        <f t="shared" si="1"/>
        <v>21</v>
      </c>
      <c r="N16" s="1">
        <f t="shared" si="7"/>
        <v>-14</v>
      </c>
      <c r="O16" s="2">
        <f t="shared" si="2"/>
        <v>0</v>
      </c>
      <c r="P16" s="4">
        <f t="shared" si="3"/>
        <v>16</v>
      </c>
      <c r="Q16" s="82">
        <f t="shared" si="4"/>
        <v>0</v>
      </c>
      <c r="R16" s="82">
        <f t="shared" si="5"/>
        <v>-14</v>
      </c>
      <c r="S16" s="15"/>
      <c r="T16" s="15"/>
    </row>
    <row r="17" spans="1:24" s="18" customFormat="1" ht="29.1" customHeight="1" x14ac:dyDescent="0.25">
      <c r="A17" s="32">
        <f t="shared" si="8"/>
        <v>14</v>
      </c>
      <c r="B17" s="87" t="s">
        <v>314</v>
      </c>
      <c r="C17" s="27"/>
      <c r="D17" s="1">
        <f>IF(B17="","",IFERROR(VLOOKUP(B17,'Matrice Parties'!B:K,3,FALSE),0))</f>
        <v>4</v>
      </c>
      <c r="E17" s="1">
        <f>IF(B17="","",IFERROR(VLOOKUP(B17,'Matrice Parties-2'!B:K,4,FALSE),0))</f>
        <v>13</v>
      </c>
      <c r="F17" s="1">
        <f>IF(B17="","",IFERROR(VLOOKUP(B17,'Matrice Parties-3'!B:K,5,FALSE),0))</f>
        <v>1</v>
      </c>
      <c r="G17" s="100">
        <f>IF(B17="","",IFERROR(VLOOKUP(B17,'Matrice Parties-4'!B:K,6,FALSE),0))</f>
        <v>1</v>
      </c>
      <c r="H17" s="101">
        <f>IF(B17="","",IFERROR(VLOOKUP(B17,'Matrice Parties'!B:K,7,FALSE),0))</f>
        <v>6</v>
      </c>
      <c r="I17" s="1">
        <f>IF(B17="","",IFERROR(VLOOKUP(B17,'Matrice Parties-2'!B:K,8,FALSE),0))</f>
        <v>9</v>
      </c>
      <c r="J17" s="1">
        <f>IF(B17="","",IFERROR(VLOOKUP(B17,'Matrice Parties-3'!B:K,9,FALSE),0))</f>
        <v>1</v>
      </c>
      <c r="K17" s="1">
        <f>IF(B17="","",IFERROR(VLOOKUP(B17,'Matrice Parties-4'!B:K,10,FALSE),0))</f>
        <v>1</v>
      </c>
      <c r="L17" s="1">
        <f t="shared" si="0"/>
        <v>19</v>
      </c>
      <c r="M17" s="1">
        <f t="shared" si="1"/>
        <v>17</v>
      </c>
      <c r="N17" s="1">
        <f t="shared" si="7"/>
        <v>2</v>
      </c>
      <c r="O17" s="2">
        <f t="shared" si="2"/>
        <v>1</v>
      </c>
      <c r="P17" s="4">
        <f t="shared" si="3"/>
        <v>8</v>
      </c>
      <c r="Q17" s="82">
        <f t="shared" si="4"/>
        <v>100</v>
      </c>
      <c r="R17" s="82">
        <f t="shared" si="5"/>
        <v>102</v>
      </c>
      <c r="S17" s="15"/>
      <c r="T17" s="15"/>
      <c r="X17" s="19"/>
    </row>
    <row r="18" spans="1:24" s="18" customFormat="1" ht="29.1" customHeight="1" x14ac:dyDescent="0.25">
      <c r="A18" s="32">
        <f t="shared" si="8"/>
        <v>15</v>
      </c>
      <c r="B18" s="87" t="s">
        <v>322</v>
      </c>
      <c r="C18" s="30"/>
      <c r="D18" s="1">
        <f>IF(B18="","",IFERROR(VLOOKUP(B18,'Matrice Parties'!B:K,3,FALSE),0))</f>
        <v>6</v>
      </c>
      <c r="E18" s="1">
        <f>IF(B18="","",IFERROR(VLOOKUP(B18,'Matrice Parties-2'!B:K,4,FALSE),0))</f>
        <v>0</v>
      </c>
      <c r="F18" s="1">
        <f>IF(B18="","",IFERROR(VLOOKUP(B18,'Matrice Parties-3'!B:K,5,FALSE),0))</f>
        <v>1</v>
      </c>
      <c r="G18" s="100">
        <f>IF(B18="","",IFERROR(VLOOKUP(B18,'Matrice Parties-4'!B:K,6,FALSE),0))</f>
        <v>1</v>
      </c>
      <c r="H18" s="101">
        <f>IF(B18="","",IFERROR(VLOOKUP(B18,'Matrice Parties'!B:K,7,FALSE),0))</f>
        <v>4</v>
      </c>
      <c r="I18" s="1">
        <f>IF(B18="","",IFERROR(VLOOKUP(B18,'Matrice Parties-2'!B:K,8,FALSE),0))</f>
        <v>13</v>
      </c>
      <c r="J18" s="1">
        <f>IF(B18="","",IFERROR(VLOOKUP(B18,'Matrice Parties-3'!B:K,9,FALSE),0))</f>
        <v>1</v>
      </c>
      <c r="K18" s="1">
        <f>IF(B18="","",IFERROR(VLOOKUP(B18,'Matrice Parties-4'!B:K,10,FALSE),0))</f>
        <v>1</v>
      </c>
      <c r="L18" s="1">
        <f t="shared" si="0"/>
        <v>8</v>
      </c>
      <c r="M18" s="1">
        <f t="shared" si="1"/>
        <v>19</v>
      </c>
      <c r="N18" s="1">
        <f t="shared" si="7"/>
        <v>-11</v>
      </c>
      <c r="O18" s="2">
        <f t="shared" si="2"/>
        <v>0</v>
      </c>
      <c r="P18" s="4">
        <f t="shared" si="3"/>
        <v>14</v>
      </c>
      <c r="Q18" s="82">
        <f t="shared" si="4"/>
        <v>0</v>
      </c>
      <c r="R18" s="82">
        <f t="shared" si="5"/>
        <v>-11</v>
      </c>
      <c r="S18" s="15"/>
      <c r="T18" s="15"/>
    </row>
    <row r="19" spans="1:24" s="18" customFormat="1" ht="29.1" customHeight="1" x14ac:dyDescent="0.25">
      <c r="A19" s="32">
        <f t="shared" si="8"/>
        <v>16</v>
      </c>
      <c r="B19" s="87" t="s">
        <v>379</v>
      </c>
      <c r="C19" s="30"/>
      <c r="D19" s="1">
        <f>IF(B19="","",IFERROR(VLOOKUP(B19,'Matrice Parties'!B:K,3,FALSE),0))</f>
        <v>6</v>
      </c>
      <c r="E19" s="1">
        <f>IF(B19="","",IFERROR(VLOOKUP(B19,'Matrice Parties-2'!B:K,4,FALSE),0))</f>
        <v>9</v>
      </c>
      <c r="F19" s="1">
        <f>IF(B19="","",IFERROR(VLOOKUP(B19,'Matrice Parties-3'!B:K,5,FALSE),0))</f>
        <v>1</v>
      </c>
      <c r="G19" s="100">
        <f>IF(B19="","",IFERROR(VLOOKUP(B19,'Matrice Parties-4'!B:K,6,FALSE),0))</f>
        <v>1</v>
      </c>
      <c r="H19" s="101">
        <f>IF(B19="","",IFERROR(VLOOKUP(B19,'Matrice Parties'!B:K,7,FALSE),0))</f>
        <v>4</v>
      </c>
      <c r="I19" s="1">
        <f>IF(B19="","",IFERROR(VLOOKUP(B19,'Matrice Parties-2'!B:K,8,FALSE),0))</f>
        <v>13</v>
      </c>
      <c r="J19" s="1">
        <f>IF(B19="","",IFERROR(VLOOKUP(B19,'Matrice Parties-3'!B:K,9,FALSE),0))</f>
        <v>1</v>
      </c>
      <c r="K19" s="1">
        <f>IF(B19="","",IFERROR(VLOOKUP(B19,'Matrice Parties-4'!B:K,10,FALSE),0))</f>
        <v>1</v>
      </c>
      <c r="L19" s="1">
        <f t="shared" si="0"/>
        <v>17</v>
      </c>
      <c r="M19" s="1">
        <f t="shared" si="1"/>
        <v>19</v>
      </c>
      <c r="N19" s="1">
        <f t="shared" si="7"/>
        <v>-2</v>
      </c>
      <c r="O19" s="2">
        <f t="shared" si="2"/>
        <v>0</v>
      </c>
      <c r="P19" s="4">
        <f t="shared" si="3"/>
        <v>12</v>
      </c>
      <c r="Q19" s="82">
        <f t="shared" si="4"/>
        <v>0</v>
      </c>
      <c r="R19" s="82">
        <f t="shared" si="5"/>
        <v>-2</v>
      </c>
      <c r="S19" s="15"/>
      <c r="T19" s="15"/>
    </row>
    <row r="20" spans="1:24" ht="29.1" customHeight="1" x14ac:dyDescent="0.25">
      <c r="A20" s="32">
        <f t="shared" si="8"/>
        <v>17</v>
      </c>
      <c r="B20" s="87"/>
      <c r="C20" s="27"/>
      <c r="D20" s="1" t="str">
        <f>IF(B20="","",IFERROR(VLOOKUP(B20,'Matrice Parties'!B:K,3,FALSE),0))</f>
        <v/>
      </c>
      <c r="E20" s="1" t="str">
        <f>IF(B20="","",IFERROR(VLOOKUP(B20,'Matrice Parties-2'!B:K,4,FALSE),0))</f>
        <v/>
      </c>
      <c r="F20" s="1" t="str">
        <f>IF(B20="","",IFERROR(VLOOKUP(B20,'Matrice Parties-3'!B:K,5,FALSE),0))</f>
        <v/>
      </c>
      <c r="G20" s="100" t="str">
        <f>IF(B20="","",IFERROR(VLOOKUP(B20,'Matrice Parties-4'!B:K,6,FALSE),0))</f>
        <v/>
      </c>
      <c r="H20" s="101" t="str">
        <f>IF(B20="","",IFERROR(VLOOKUP(B20,'Matrice Parties'!B:K,7,FALSE),0))</f>
        <v/>
      </c>
      <c r="I20" s="1" t="str">
        <f>IF(B20="","",IFERROR(VLOOKUP(B20,'Matrice Parties-2'!B:K,8,FALSE),0))</f>
        <v/>
      </c>
      <c r="J20" s="1" t="str">
        <f>IF(B20="","",IFERROR(VLOOKUP(B20,'Matrice Parties-3'!B:K,9,FALSE),0))</f>
        <v/>
      </c>
      <c r="K20" s="1" t="str">
        <f>IF(B20="","",IFERROR(VLOOKUP(B20,'Matrice Parties-4'!B:K,10,FALSE),0))</f>
        <v/>
      </c>
      <c r="L20" s="1" t="str">
        <f t="shared" si="0"/>
        <v/>
      </c>
      <c r="M20" s="1" t="str">
        <f t="shared" si="1"/>
        <v/>
      </c>
      <c r="N20" s="1" t="str">
        <f t="shared" si="7"/>
        <v/>
      </c>
      <c r="O20" s="2" t="str">
        <f t="shared" si="2"/>
        <v/>
      </c>
      <c r="P20" s="4" t="str">
        <f t="shared" si="3"/>
        <v/>
      </c>
      <c r="Q20" s="82" t="str">
        <f t="shared" si="4"/>
        <v/>
      </c>
      <c r="R20" s="82" t="str">
        <f t="shared" si="5"/>
        <v/>
      </c>
      <c r="U20" s="18"/>
      <c r="W20" s="18"/>
      <c r="X20" s="18"/>
    </row>
    <row r="21" spans="1:24" s="18" customFormat="1" ht="29.1" customHeight="1" x14ac:dyDescent="0.25">
      <c r="A21" s="32">
        <f t="shared" si="8"/>
        <v>18</v>
      </c>
      <c r="B21" s="88"/>
      <c r="C21" s="29"/>
      <c r="D21" s="1" t="str">
        <f>IF(B21="","",IFERROR(VLOOKUP(B21,'Matrice Parties'!B:K,3,FALSE),0))</f>
        <v/>
      </c>
      <c r="E21" s="1" t="str">
        <f>IF(B21="","",IFERROR(VLOOKUP(B21,'Matrice Parties-2'!B:K,4,FALSE),0))</f>
        <v/>
      </c>
      <c r="F21" s="1" t="str">
        <f>IF(B21="","",IFERROR(VLOOKUP(B21,'Matrice Parties-3'!B:K,5,FALSE),0))</f>
        <v/>
      </c>
      <c r="G21" s="100" t="str">
        <f>IF(B21="","",IFERROR(VLOOKUP(B21,'Matrice Parties-4'!B:K,6,FALSE),0))</f>
        <v/>
      </c>
      <c r="H21" s="101" t="str">
        <f>IF(B21="","",IFERROR(VLOOKUP(B21,'Matrice Parties'!B:K,7,FALSE),0))</f>
        <v/>
      </c>
      <c r="I21" s="1" t="str">
        <f>IF(B21="","",IFERROR(VLOOKUP(B21,'Matrice Parties-2'!B:K,8,FALSE),0))</f>
        <v/>
      </c>
      <c r="J21" s="1" t="str">
        <f>IF(B21="","",IFERROR(VLOOKUP(B21,'Matrice Parties-3'!B:K,9,FALSE),0))</f>
        <v/>
      </c>
      <c r="K21" s="1" t="str">
        <f>IF(B21="","",IFERROR(VLOOKUP(B21,'Matrice Parties-4'!B:K,10,FALSE),0))</f>
        <v/>
      </c>
      <c r="L21" s="1" t="str">
        <f t="shared" si="0"/>
        <v/>
      </c>
      <c r="M21" s="1" t="str">
        <f t="shared" si="1"/>
        <v/>
      </c>
      <c r="N21" s="1" t="str">
        <f t="shared" si="7"/>
        <v/>
      </c>
      <c r="O21" s="2" t="str">
        <f t="shared" si="2"/>
        <v/>
      </c>
      <c r="P21" s="4" t="str">
        <f t="shared" si="3"/>
        <v/>
      </c>
      <c r="Q21" s="82" t="str">
        <f t="shared" si="4"/>
        <v/>
      </c>
      <c r="R21" s="82" t="str">
        <f t="shared" si="5"/>
        <v/>
      </c>
      <c r="S21" s="15"/>
      <c r="T21" s="15"/>
    </row>
    <row r="22" spans="1:24" s="18" customFormat="1" ht="29.1" customHeight="1" x14ac:dyDescent="0.25">
      <c r="A22" s="32">
        <f t="shared" si="8"/>
        <v>19</v>
      </c>
      <c r="B22" s="88"/>
      <c r="C22" s="27"/>
      <c r="D22" s="1" t="str">
        <f>IF(B22="","",IFERROR(VLOOKUP(B22,'Matrice Parties'!B:K,3,FALSE),0))</f>
        <v/>
      </c>
      <c r="E22" s="1" t="str">
        <f>IF(B22="","",IFERROR(VLOOKUP(B22,'Matrice Parties-2'!B:K,4,FALSE),0))</f>
        <v/>
      </c>
      <c r="F22" s="1" t="str">
        <f>IF(B22="","",IFERROR(VLOOKUP(B22,'Matrice Parties-3'!B:K,5,FALSE),0))</f>
        <v/>
      </c>
      <c r="G22" s="100" t="str">
        <f>IF(B22="","",IFERROR(VLOOKUP(B22,'Matrice Parties-4'!B:K,6,FALSE),0))</f>
        <v/>
      </c>
      <c r="H22" s="101" t="str">
        <f>IF(B22="","",IFERROR(VLOOKUP(B22,'Matrice Parties'!B:K,7,FALSE),0))</f>
        <v/>
      </c>
      <c r="I22" s="1" t="str">
        <f>IF(B22="","",IFERROR(VLOOKUP(B22,'Matrice Parties-2'!B:K,8,FALSE),0))</f>
        <v/>
      </c>
      <c r="J22" s="1" t="str">
        <f>IF(B22="","",IFERROR(VLOOKUP(B22,'Matrice Parties-3'!B:K,9,FALSE),0))</f>
        <v/>
      </c>
      <c r="K22" s="1" t="str">
        <f>IF(B22="","",IFERROR(VLOOKUP(B22,'Matrice Parties-4'!B:K,10,FALSE),0))</f>
        <v/>
      </c>
      <c r="L22" s="1" t="str">
        <f t="shared" si="0"/>
        <v/>
      </c>
      <c r="M22" s="1" t="str">
        <f t="shared" si="1"/>
        <v/>
      </c>
      <c r="N22" s="1" t="str">
        <f t="shared" si="7"/>
        <v/>
      </c>
      <c r="O22" s="2" t="str">
        <f t="shared" si="2"/>
        <v/>
      </c>
      <c r="P22" s="4" t="str">
        <f t="shared" si="3"/>
        <v/>
      </c>
      <c r="Q22" s="82" t="str">
        <f t="shared" si="4"/>
        <v/>
      </c>
      <c r="R22" s="82" t="str">
        <f t="shared" si="5"/>
        <v/>
      </c>
      <c r="S22" s="15"/>
      <c r="T22" s="15"/>
      <c r="X22"/>
    </row>
    <row r="23" spans="1:24" s="18" customFormat="1" ht="29.1" customHeight="1" x14ac:dyDescent="0.25">
      <c r="A23" s="32">
        <f t="shared" si="8"/>
        <v>20</v>
      </c>
      <c r="B23" s="87"/>
      <c r="C23" s="30"/>
      <c r="D23" s="1" t="str">
        <f>IF(B23="","",IFERROR(VLOOKUP(B23,'Matrice Parties'!B:K,3,FALSE),0))</f>
        <v/>
      </c>
      <c r="E23" s="1" t="str">
        <f>IF(B23="","",IFERROR(VLOOKUP(B23,'Matrice Parties-2'!B:K,4,FALSE),0))</f>
        <v/>
      </c>
      <c r="F23" s="1" t="str">
        <f>IF(B23="","",IFERROR(VLOOKUP(B23,'Matrice Parties-3'!B:K,5,FALSE),0))</f>
        <v/>
      </c>
      <c r="G23" s="100" t="str">
        <f>IF(B23="","",IFERROR(VLOOKUP(B23,'Matrice Parties-4'!B:K,6,FALSE),0))</f>
        <v/>
      </c>
      <c r="H23" s="101" t="str">
        <f>IF(B23="","",IFERROR(VLOOKUP(B23,'Matrice Parties'!B:K,7,FALSE),0))</f>
        <v/>
      </c>
      <c r="I23" s="1" t="str">
        <f>IF(B23="","",IFERROR(VLOOKUP(B23,'Matrice Parties-2'!B:K,8,FALSE),0))</f>
        <v/>
      </c>
      <c r="J23" s="1" t="str">
        <f>IF(B23="","",IFERROR(VLOOKUP(B23,'Matrice Parties-3'!B:K,9,FALSE),0))</f>
        <v/>
      </c>
      <c r="K23" s="1" t="str">
        <f>IF(B23="","",IFERROR(VLOOKUP(B23,'Matrice Parties-4'!B:K,10,FALSE),0))</f>
        <v/>
      </c>
      <c r="L23" s="1" t="str">
        <f t="shared" si="0"/>
        <v/>
      </c>
      <c r="M23" s="1" t="str">
        <f t="shared" si="1"/>
        <v/>
      </c>
      <c r="N23" s="1" t="str">
        <f t="shared" si="7"/>
        <v/>
      </c>
      <c r="O23" s="2" t="str">
        <f t="shared" si="2"/>
        <v/>
      </c>
      <c r="P23" s="4" t="str">
        <f t="shared" si="3"/>
        <v/>
      </c>
      <c r="Q23" s="82" t="str">
        <f t="shared" si="4"/>
        <v/>
      </c>
      <c r="R23" s="82" t="str">
        <f t="shared" si="5"/>
        <v/>
      </c>
      <c r="S23" s="15"/>
      <c r="T23" s="15"/>
    </row>
    <row r="24" spans="1:24" s="18" customFormat="1" ht="29.1" customHeight="1" x14ac:dyDescent="0.25">
      <c r="A24" s="32">
        <f t="shared" si="8"/>
        <v>21</v>
      </c>
      <c r="B24" s="87"/>
      <c r="C24" s="27"/>
      <c r="D24" s="1" t="str">
        <f>IF(B24="","",IFERROR(VLOOKUP(B24,'Matrice Parties'!B:K,3,FALSE),0))</f>
        <v/>
      </c>
      <c r="E24" s="1" t="str">
        <f>IF(B24="","",IFERROR(VLOOKUP(B24,'Matrice Parties-2'!B:K,4,FALSE),0))</f>
        <v/>
      </c>
      <c r="F24" s="1" t="str">
        <f>IF(B24="","",IFERROR(VLOOKUP(B24,'Matrice Parties-3'!B:K,5,FALSE),0))</f>
        <v/>
      </c>
      <c r="G24" s="100" t="str">
        <f>IF(B24="","",IFERROR(VLOOKUP(B24,'Matrice Parties-4'!B:K,6,FALSE),0))</f>
        <v/>
      </c>
      <c r="H24" s="101" t="str">
        <f>IF(B24="","",IFERROR(VLOOKUP(B24,'Matrice Parties'!B:K,7,FALSE),0))</f>
        <v/>
      </c>
      <c r="I24" s="1" t="str">
        <f>IF(B24="","",IFERROR(VLOOKUP(B24,'Matrice Parties-2'!B:K,8,FALSE),0))</f>
        <v/>
      </c>
      <c r="J24" s="1" t="str">
        <f>IF(B24="","",IFERROR(VLOOKUP(B24,'Matrice Parties-3'!B:K,9,FALSE),0))</f>
        <v/>
      </c>
      <c r="K24" s="1" t="str">
        <f>IF(B24="","",IFERROR(VLOOKUP(B24,'Matrice Parties-4'!B:K,10,FALSE),0))</f>
        <v/>
      </c>
      <c r="L24" s="1" t="str">
        <f t="shared" si="0"/>
        <v/>
      </c>
      <c r="M24" s="1" t="str">
        <f t="shared" si="1"/>
        <v/>
      </c>
      <c r="N24" s="1" t="str">
        <f t="shared" si="7"/>
        <v/>
      </c>
      <c r="O24" s="2" t="str">
        <f t="shared" si="2"/>
        <v/>
      </c>
      <c r="P24" s="4" t="str">
        <f t="shared" si="3"/>
        <v/>
      </c>
      <c r="Q24" s="82" t="str">
        <f t="shared" si="4"/>
        <v/>
      </c>
      <c r="R24" s="82" t="str">
        <f t="shared" si="5"/>
        <v/>
      </c>
      <c r="S24" s="15"/>
      <c r="T24" s="15"/>
      <c r="X24"/>
    </row>
    <row r="25" spans="1:24" s="18" customFormat="1" ht="29.1" customHeight="1" x14ac:dyDescent="0.25">
      <c r="A25" s="32">
        <f t="shared" si="8"/>
        <v>22</v>
      </c>
      <c r="B25" s="87"/>
      <c r="C25" s="30"/>
      <c r="D25" s="1" t="str">
        <f>IF(B25="","",IFERROR(VLOOKUP(B25,'Matrice Parties'!B:K,3,FALSE),0))</f>
        <v/>
      </c>
      <c r="E25" s="1" t="str">
        <f>IF(B25="","",IFERROR(VLOOKUP(B25,'Matrice Parties-2'!B:K,4,FALSE),0))</f>
        <v/>
      </c>
      <c r="F25" s="1" t="str">
        <f>IF(B25="","",IFERROR(VLOOKUP(B25,'Matrice Parties-3'!B:K,5,FALSE),0))</f>
        <v/>
      </c>
      <c r="G25" s="100" t="str">
        <f>IF(B25="","",IFERROR(VLOOKUP(B25,'Matrice Parties-4'!B:K,6,FALSE),0))</f>
        <v/>
      </c>
      <c r="H25" s="101" t="str">
        <f>IF(B25="","",IFERROR(VLOOKUP(B25,'Matrice Parties'!B:K,7,FALSE),0))</f>
        <v/>
      </c>
      <c r="I25" s="1" t="str">
        <f>IF(B25="","",IFERROR(VLOOKUP(B25,'Matrice Parties-2'!B:K,8,FALSE),0))</f>
        <v/>
      </c>
      <c r="J25" s="1" t="str">
        <f>IF(B25="","",IFERROR(VLOOKUP(B25,'Matrice Parties-3'!B:K,9,FALSE),0))</f>
        <v/>
      </c>
      <c r="K25" s="1" t="str">
        <f>IF(B25="","",IFERROR(VLOOKUP(B25,'Matrice Parties-4'!B:K,10,FALSE),0))</f>
        <v/>
      </c>
      <c r="L25" s="1" t="str">
        <f t="shared" si="0"/>
        <v/>
      </c>
      <c r="M25" s="1" t="str">
        <f t="shared" si="1"/>
        <v/>
      </c>
      <c r="N25" s="1" t="str">
        <f t="shared" si="7"/>
        <v/>
      </c>
      <c r="O25" s="2" t="str">
        <f t="shared" si="2"/>
        <v/>
      </c>
      <c r="P25" s="4" t="str">
        <f t="shared" si="3"/>
        <v/>
      </c>
      <c r="Q25" s="82" t="str">
        <f t="shared" si="4"/>
        <v/>
      </c>
      <c r="R25" s="82" t="str">
        <f t="shared" si="5"/>
        <v/>
      </c>
      <c r="S25" s="15"/>
      <c r="T25" s="15"/>
      <c r="X25"/>
    </row>
    <row r="26" spans="1:24" s="18" customFormat="1" ht="29.1" customHeight="1" x14ac:dyDescent="0.25">
      <c r="A26" s="32">
        <f t="shared" si="8"/>
        <v>23</v>
      </c>
      <c r="B26" s="87"/>
      <c r="C26" s="27"/>
      <c r="D26" s="1" t="str">
        <f>IF(B26="","",IFERROR(VLOOKUP(B26,'Matrice Parties'!B:K,3,FALSE),0))</f>
        <v/>
      </c>
      <c r="E26" s="1" t="str">
        <f>IF(B26="","",IFERROR(VLOOKUP(B26,'Matrice Parties-2'!B:K,4,FALSE),0))</f>
        <v/>
      </c>
      <c r="F26" s="1" t="str">
        <f>IF(B26="","",IFERROR(VLOOKUP(B26,'Matrice Parties-3'!B:K,5,FALSE),0))</f>
        <v/>
      </c>
      <c r="G26" s="100" t="str">
        <f>IF(B26="","",IFERROR(VLOOKUP(B26,'Matrice Parties-4'!B:K,6,FALSE),0))</f>
        <v/>
      </c>
      <c r="H26" s="101" t="str">
        <f>IF(B26="","",IFERROR(VLOOKUP(B26,'Matrice Parties'!B:K,7,FALSE),0))</f>
        <v/>
      </c>
      <c r="I26" s="1" t="str">
        <f>IF(B26="","",IFERROR(VLOOKUP(B26,'Matrice Parties-2'!B:K,8,FALSE),0))</f>
        <v/>
      </c>
      <c r="J26" s="1" t="str">
        <f>IF(B26="","",IFERROR(VLOOKUP(B26,'Matrice Parties-3'!B:K,9,FALSE),0))</f>
        <v/>
      </c>
      <c r="K26" s="1" t="str">
        <f>IF(B26="","",IFERROR(VLOOKUP(B26,'Matrice Parties-4'!B:K,10,FALSE),0))</f>
        <v/>
      </c>
      <c r="L26" s="1" t="str">
        <f t="shared" si="0"/>
        <v/>
      </c>
      <c r="M26" s="1" t="str">
        <f t="shared" si="1"/>
        <v/>
      </c>
      <c r="N26" s="1" t="str">
        <f t="shared" si="7"/>
        <v/>
      </c>
      <c r="O26" s="2" t="str">
        <f t="shared" si="2"/>
        <v/>
      </c>
      <c r="P26" s="4" t="str">
        <f t="shared" si="3"/>
        <v/>
      </c>
      <c r="Q26" s="82" t="str">
        <f t="shared" si="4"/>
        <v/>
      </c>
      <c r="R26" s="82" t="str">
        <f t="shared" si="5"/>
        <v/>
      </c>
      <c r="S26" s="15"/>
      <c r="T26" s="15"/>
      <c r="X26"/>
    </row>
    <row r="27" spans="1:24" ht="29.1" customHeight="1" x14ac:dyDescent="0.25">
      <c r="A27" s="32">
        <f t="shared" si="8"/>
        <v>24</v>
      </c>
      <c r="B27" s="87"/>
      <c r="C27" s="29"/>
      <c r="D27" s="1" t="str">
        <f>IF(B27="","",IFERROR(VLOOKUP(B27,'Matrice Parties'!B:K,3,FALSE),0))</f>
        <v/>
      </c>
      <c r="E27" s="1" t="str">
        <f>IF(B27="","",IFERROR(VLOOKUP(B27,'Matrice Parties-2'!B:K,4,FALSE),0))</f>
        <v/>
      </c>
      <c r="F27" s="1" t="str">
        <f>IF(B27="","",IFERROR(VLOOKUP(B27,'Matrice Parties-3'!B:K,5,FALSE),0))</f>
        <v/>
      </c>
      <c r="G27" s="100" t="str">
        <f>IF(B27="","",IFERROR(VLOOKUP(B27,'Matrice Parties-4'!B:K,6,FALSE),0))</f>
        <v/>
      </c>
      <c r="H27" s="101" t="str">
        <f>IF(B27="","",IFERROR(VLOOKUP(B27,'Matrice Parties'!B:K,7,FALSE),0))</f>
        <v/>
      </c>
      <c r="I27" s="1" t="str">
        <f>IF(B27="","",IFERROR(VLOOKUP(B27,'Matrice Parties-2'!B:K,8,FALSE),0))</f>
        <v/>
      </c>
      <c r="J27" s="1" t="str">
        <f>IF(B27="","",IFERROR(VLOOKUP(B27,'Matrice Parties-3'!B:K,9,FALSE),0))</f>
        <v/>
      </c>
      <c r="K27" s="1" t="str">
        <f>IF(B27="","",IFERROR(VLOOKUP(B27,'Matrice Parties-4'!B:K,10,FALSE),0))</f>
        <v/>
      </c>
      <c r="L27" s="1" t="str">
        <f t="shared" si="0"/>
        <v/>
      </c>
      <c r="M27" s="1" t="str">
        <f t="shared" si="1"/>
        <v/>
      </c>
      <c r="N27" s="1" t="str">
        <f t="shared" si="7"/>
        <v/>
      </c>
      <c r="O27" s="2" t="str">
        <f t="shared" si="2"/>
        <v/>
      </c>
      <c r="P27" s="4" t="str">
        <f t="shared" si="3"/>
        <v/>
      </c>
      <c r="Q27" s="82" t="str">
        <f t="shared" si="4"/>
        <v/>
      </c>
      <c r="R27" s="82" t="str">
        <f t="shared" si="5"/>
        <v/>
      </c>
      <c r="U27" s="18"/>
      <c r="W27" s="18"/>
    </row>
    <row r="28" spans="1:24" s="18" customFormat="1" ht="29.1" customHeight="1" x14ac:dyDescent="0.25">
      <c r="A28" s="32">
        <f t="shared" si="8"/>
        <v>25</v>
      </c>
      <c r="B28" s="87"/>
      <c r="C28" s="27"/>
      <c r="D28" s="1" t="str">
        <f>IF(B28="","",IFERROR(VLOOKUP(B28,'Matrice Parties'!B:K,3,FALSE),0))</f>
        <v/>
      </c>
      <c r="E28" s="1" t="str">
        <f>IF(B28="","",IFERROR(VLOOKUP(B28,'Matrice Parties-2'!B:K,4,FALSE),0))</f>
        <v/>
      </c>
      <c r="F28" s="1" t="str">
        <f>IF(B28="","",IFERROR(VLOOKUP(B28,'Matrice Parties-3'!B:K,5,FALSE),0))</f>
        <v/>
      </c>
      <c r="G28" s="100" t="str">
        <f>IF(B28="","",IFERROR(VLOOKUP(B28,'Matrice Parties-4'!B:K,6,FALSE),0))</f>
        <v/>
      </c>
      <c r="H28" s="101" t="str">
        <f>IF(B28="","",IFERROR(VLOOKUP(B28,'Matrice Parties'!B:K,7,FALSE),0))</f>
        <v/>
      </c>
      <c r="I28" s="1" t="str">
        <f>IF(B28="","",IFERROR(VLOOKUP(B28,'Matrice Parties-2'!B:K,8,FALSE),0))</f>
        <v/>
      </c>
      <c r="J28" s="1" t="str">
        <f>IF(B28="","",IFERROR(VLOOKUP(B28,'Matrice Parties-3'!B:K,9,FALSE),0))</f>
        <v/>
      </c>
      <c r="K28" s="1" t="str">
        <f>IF(B28="","",IFERROR(VLOOKUP(B28,'Matrice Parties-4'!B:K,10,FALSE),0))</f>
        <v/>
      </c>
      <c r="L28" s="1" t="str">
        <f t="shared" si="0"/>
        <v/>
      </c>
      <c r="M28" s="1" t="str">
        <f t="shared" si="1"/>
        <v/>
      </c>
      <c r="N28" s="1" t="str">
        <f t="shared" si="7"/>
        <v/>
      </c>
      <c r="O28" s="2" t="str">
        <f t="shared" si="2"/>
        <v/>
      </c>
      <c r="P28" s="4" t="str">
        <f t="shared" si="3"/>
        <v/>
      </c>
      <c r="Q28" s="82" t="str">
        <f t="shared" si="4"/>
        <v/>
      </c>
      <c r="R28" s="82" t="str">
        <f t="shared" si="5"/>
        <v/>
      </c>
      <c r="S28" s="15"/>
      <c r="T28" s="15"/>
      <c r="X28"/>
    </row>
    <row r="29" spans="1:24" ht="29.1" customHeight="1" x14ac:dyDescent="0.25">
      <c r="A29" s="32">
        <f t="shared" si="8"/>
        <v>26</v>
      </c>
      <c r="B29" s="87"/>
      <c r="C29" s="30"/>
      <c r="D29" s="1" t="str">
        <f>IF(B29="","",IFERROR(VLOOKUP(B29,'Matrice Parties'!B:K,3,FALSE),0))</f>
        <v/>
      </c>
      <c r="E29" s="1" t="str">
        <f>IF(B29="","",IFERROR(VLOOKUP(B29,'Matrice Parties-2'!B:K,4,FALSE),0))</f>
        <v/>
      </c>
      <c r="F29" s="1" t="str">
        <f>IF(B29="","",IFERROR(VLOOKUP(B29,'Matrice Parties-3'!B:K,5,FALSE),0))</f>
        <v/>
      </c>
      <c r="G29" s="100" t="str">
        <f>IF(B29="","",IFERROR(VLOOKUP(B29,'Matrice Parties-4'!B:K,6,FALSE),0))</f>
        <v/>
      </c>
      <c r="H29" s="101" t="str">
        <f>IF(B29="","",IFERROR(VLOOKUP(B29,'Matrice Parties'!B:K,7,FALSE),0))</f>
        <v/>
      </c>
      <c r="I29" s="1" t="str">
        <f>IF(B29="","",IFERROR(VLOOKUP(B29,'Matrice Parties-2'!B:K,8,FALSE),0))</f>
        <v/>
      </c>
      <c r="J29" s="1" t="str">
        <f>IF(B29="","",IFERROR(VLOOKUP(B29,'Matrice Parties-3'!B:K,9,FALSE),0))</f>
        <v/>
      </c>
      <c r="K29" s="1" t="str">
        <f>IF(B29="","",IFERROR(VLOOKUP(B29,'Matrice Parties-4'!B:K,10,FALSE),0))</f>
        <v/>
      </c>
      <c r="L29" s="1" t="str">
        <f t="shared" si="0"/>
        <v/>
      </c>
      <c r="M29" s="1" t="str">
        <f t="shared" si="1"/>
        <v/>
      </c>
      <c r="N29" s="1" t="str">
        <f t="shared" si="7"/>
        <v/>
      </c>
      <c r="O29" s="2" t="str">
        <f t="shared" si="2"/>
        <v/>
      </c>
      <c r="P29" s="4" t="str">
        <f t="shared" si="3"/>
        <v/>
      </c>
      <c r="Q29" s="82" t="str">
        <f t="shared" si="4"/>
        <v/>
      </c>
      <c r="R29" s="82" t="str">
        <f t="shared" si="5"/>
        <v/>
      </c>
      <c r="U29" s="18"/>
      <c r="W29" s="18"/>
    </row>
    <row r="30" spans="1:24" s="19" customFormat="1" ht="29.1" customHeight="1" x14ac:dyDescent="0.25">
      <c r="A30" s="32">
        <f t="shared" si="8"/>
        <v>27</v>
      </c>
      <c r="B30" s="87"/>
      <c r="C30" s="27"/>
      <c r="D30" s="1" t="str">
        <f>IF(B30="","",IFERROR(VLOOKUP(B30,'Matrice Parties'!B:K,3,FALSE),0))</f>
        <v/>
      </c>
      <c r="E30" s="1" t="str">
        <f>IF(B30="","",IFERROR(VLOOKUP(B30,'Matrice Parties-2'!B:K,4,FALSE),0))</f>
        <v/>
      </c>
      <c r="F30" s="1" t="str">
        <f>IF(B30="","",IFERROR(VLOOKUP(B30,'Matrice Parties-3'!B:K,5,FALSE),0))</f>
        <v/>
      </c>
      <c r="G30" s="100" t="str">
        <f>IF(B30="","",IFERROR(VLOOKUP(B30,'Matrice Parties-4'!B:K,6,FALSE),0))</f>
        <v/>
      </c>
      <c r="H30" s="101" t="str">
        <f>IF(B30="","",IFERROR(VLOOKUP(B30,'Matrice Parties'!B:K,7,FALSE),0))</f>
        <v/>
      </c>
      <c r="I30" s="1" t="str">
        <f>IF(B30="","",IFERROR(VLOOKUP(B30,'Matrice Parties-2'!B:K,8,FALSE),0))</f>
        <v/>
      </c>
      <c r="J30" s="1" t="str">
        <f>IF(B30="","",IFERROR(VLOOKUP(B30,'Matrice Parties-3'!B:K,9,FALSE),0))</f>
        <v/>
      </c>
      <c r="K30" s="1" t="str">
        <f>IF(B30="","",IFERROR(VLOOKUP(B30,'Matrice Parties-4'!B:K,10,FALSE),0))</f>
        <v/>
      </c>
      <c r="L30" s="1" t="str">
        <f t="shared" si="0"/>
        <v/>
      </c>
      <c r="M30" s="1" t="str">
        <f t="shared" si="1"/>
        <v/>
      </c>
      <c r="N30" s="1" t="str">
        <f t="shared" si="7"/>
        <v/>
      </c>
      <c r="O30" s="2" t="str">
        <f t="shared" si="2"/>
        <v/>
      </c>
      <c r="P30" s="4" t="str">
        <f t="shared" si="3"/>
        <v/>
      </c>
      <c r="Q30" s="82" t="str">
        <f t="shared" si="4"/>
        <v/>
      </c>
      <c r="R30" s="82" t="str">
        <f t="shared" si="5"/>
        <v/>
      </c>
      <c r="S30" s="15"/>
      <c r="T30" s="15"/>
      <c r="U30" s="18"/>
      <c r="W30" s="18"/>
      <c r="X30"/>
    </row>
    <row r="31" spans="1:24" s="18" customFormat="1" ht="29.1" customHeight="1" x14ac:dyDescent="0.25">
      <c r="A31" s="32">
        <f t="shared" si="8"/>
        <v>28</v>
      </c>
      <c r="B31" s="87"/>
      <c r="C31" s="27"/>
      <c r="D31" s="1" t="str">
        <f>IF(B31="","",IFERROR(VLOOKUP(B31,'Matrice Parties'!B:K,3,FALSE),0))</f>
        <v/>
      </c>
      <c r="E31" s="1" t="str">
        <f>IF(B31="","",IFERROR(VLOOKUP(B31,'Matrice Parties-2'!B:K,4,FALSE),0))</f>
        <v/>
      </c>
      <c r="F31" s="1" t="str">
        <f>IF(B31="","",IFERROR(VLOOKUP(B31,'Matrice Parties-3'!B:K,5,FALSE),0))</f>
        <v/>
      </c>
      <c r="G31" s="100" t="str">
        <f>IF(B31="","",IFERROR(VLOOKUP(B31,'Matrice Parties-4'!B:K,6,FALSE),0))</f>
        <v/>
      </c>
      <c r="H31" s="101" t="str">
        <f>IF(B31="","",IFERROR(VLOOKUP(B31,'Matrice Parties'!B:K,7,FALSE),0))</f>
        <v/>
      </c>
      <c r="I31" s="1" t="str">
        <f>IF(B31="","",IFERROR(VLOOKUP(B31,'Matrice Parties-2'!B:K,8,FALSE),0))</f>
        <v/>
      </c>
      <c r="J31" s="1" t="str">
        <f>IF(B31="","",IFERROR(VLOOKUP(B31,'Matrice Parties-3'!B:K,9,FALSE),0))</f>
        <v/>
      </c>
      <c r="K31" s="1" t="str">
        <f>IF(B31="","",IFERROR(VLOOKUP(B31,'Matrice Parties-4'!B:K,10,FALSE),0))</f>
        <v/>
      </c>
      <c r="L31" s="1" t="str">
        <f t="shared" si="0"/>
        <v/>
      </c>
      <c r="M31" s="1" t="str">
        <f t="shared" si="1"/>
        <v/>
      </c>
      <c r="N31" s="1" t="str">
        <f t="shared" si="7"/>
        <v/>
      </c>
      <c r="O31" s="2" t="str">
        <f t="shared" si="2"/>
        <v/>
      </c>
      <c r="P31" s="4" t="str">
        <f t="shared" si="3"/>
        <v/>
      </c>
      <c r="Q31" s="82" t="str">
        <f t="shared" si="4"/>
        <v/>
      </c>
      <c r="R31" s="82" t="str">
        <f t="shared" si="5"/>
        <v/>
      </c>
      <c r="S31" s="15"/>
      <c r="T31" s="15"/>
      <c r="X31"/>
    </row>
    <row r="32" spans="1:24" s="18" customFormat="1" ht="29.1" customHeight="1" x14ac:dyDescent="0.25">
      <c r="A32" s="32">
        <f t="shared" si="8"/>
        <v>29</v>
      </c>
      <c r="B32" s="87"/>
      <c r="C32" s="27"/>
      <c r="D32" s="1" t="str">
        <f>IF(B32="","",IFERROR(VLOOKUP(B32,'Matrice Parties'!B:K,3,FALSE),0))</f>
        <v/>
      </c>
      <c r="E32" s="1" t="str">
        <f>IF(B32="","",IFERROR(VLOOKUP(B32,'Matrice Parties-2'!B:K,4,FALSE),0))</f>
        <v/>
      </c>
      <c r="F32" s="1" t="str">
        <f>IF(B32="","",IFERROR(VLOOKUP(B32,'Matrice Parties-3'!B:K,5,FALSE),0))</f>
        <v/>
      </c>
      <c r="G32" s="100" t="str">
        <f>IF(B32="","",IFERROR(VLOOKUP(B32,'Matrice Parties-4'!B:K,6,FALSE),0))</f>
        <v/>
      </c>
      <c r="H32" s="101" t="str">
        <f>IF(B32="","",IFERROR(VLOOKUP(B32,'Matrice Parties'!B:K,7,FALSE),0))</f>
        <v/>
      </c>
      <c r="I32" s="1" t="str">
        <f>IF(B32="","",IFERROR(VLOOKUP(B32,'Matrice Parties-2'!B:K,8,FALSE),0))</f>
        <v/>
      </c>
      <c r="J32" s="1" t="str">
        <f>IF(B32="","",IFERROR(VLOOKUP(B32,'Matrice Parties-3'!B:K,9,FALSE),0))</f>
        <v/>
      </c>
      <c r="K32" s="1" t="str">
        <f>IF(B32="","",IFERROR(VLOOKUP(B32,'Matrice Parties-4'!B:K,10,FALSE),0))</f>
        <v/>
      </c>
      <c r="L32" s="1" t="str">
        <f t="shared" si="0"/>
        <v/>
      </c>
      <c r="M32" s="1" t="str">
        <f t="shared" si="1"/>
        <v/>
      </c>
      <c r="N32" s="1" t="str">
        <f t="shared" si="7"/>
        <v/>
      </c>
      <c r="O32" s="2" t="str">
        <f t="shared" si="2"/>
        <v/>
      </c>
      <c r="P32" s="4" t="str">
        <f t="shared" si="3"/>
        <v/>
      </c>
      <c r="Q32" s="82" t="str">
        <f t="shared" si="4"/>
        <v/>
      </c>
      <c r="R32" s="82" t="str">
        <f t="shared" si="5"/>
        <v/>
      </c>
      <c r="S32" s="15"/>
      <c r="T32" s="15"/>
    </row>
    <row r="33" spans="1:24" s="18" customFormat="1" ht="29.1" customHeight="1" x14ac:dyDescent="0.25">
      <c r="A33" s="32">
        <f t="shared" si="8"/>
        <v>30</v>
      </c>
      <c r="B33" s="88"/>
      <c r="C33" s="27"/>
      <c r="D33" s="1" t="str">
        <f>IF(B33="","",IFERROR(VLOOKUP(B33,'Matrice Parties'!B:K,3,FALSE),0))</f>
        <v/>
      </c>
      <c r="E33" s="1" t="str">
        <f>IF(B33="","",IFERROR(VLOOKUP(B33,'Matrice Parties-2'!B:K,4,FALSE),0))</f>
        <v/>
      </c>
      <c r="F33" s="1" t="str">
        <f>IF(B33="","",IFERROR(VLOOKUP(B33,'Matrice Parties-3'!B:K,5,FALSE),0))</f>
        <v/>
      </c>
      <c r="G33" s="100" t="str">
        <f>IF(B33="","",IFERROR(VLOOKUP(B33,'Matrice Parties-4'!B:K,6,FALSE),0))</f>
        <v/>
      </c>
      <c r="H33" s="101" t="str">
        <f>IF(B33="","",IFERROR(VLOOKUP(B33,'Matrice Parties'!B:K,7,FALSE),0))</f>
        <v/>
      </c>
      <c r="I33" s="1" t="str">
        <f>IF(B33="","",IFERROR(VLOOKUP(B33,'Matrice Parties-2'!B:K,8,FALSE),0))</f>
        <v/>
      </c>
      <c r="J33" s="1" t="str">
        <f>IF(B33="","",IFERROR(VLOOKUP(B33,'Matrice Parties-3'!B:K,9,FALSE),0))</f>
        <v/>
      </c>
      <c r="K33" s="1" t="str">
        <f>IF(B33="","",IFERROR(VLOOKUP(B33,'Matrice Parties-4'!B:K,10,FALSE),0))</f>
        <v/>
      </c>
      <c r="L33" s="1" t="str">
        <f t="shared" si="0"/>
        <v/>
      </c>
      <c r="M33" s="1" t="str">
        <f t="shared" si="1"/>
        <v/>
      </c>
      <c r="N33" s="1" t="str">
        <f t="shared" si="7"/>
        <v/>
      </c>
      <c r="O33" s="2" t="str">
        <f t="shared" si="2"/>
        <v/>
      </c>
      <c r="P33" s="4" t="str">
        <f t="shared" si="3"/>
        <v/>
      </c>
      <c r="Q33" s="82" t="str">
        <f t="shared" si="4"/>
        <v/>
      </c>
      <c r="R33" s="82" t="str">
        <f t="shared" si="5"/>
        <v/>
      </c>
      <c r="S33" s="15"/>
      <c r="T33" s="15"/>
      <c r="X33"/>
    </row>
    <row r="34" spans="1:24" s="18" customFormat="1" ht="29.1" customHeight="1" x14ac:dyDescent="0.25">
      <c r="A34" s="32">
        <f t="shared" si="8"/>
        <v>31</v>
      </c>
      <c r="B34" s="87"/>
      <c r="C34" s="27"/>
      <c r="D34" s="1" t="str">
        <f>IF(B34="","",IFERROR(VLOOKUP(B34,'Matrice Parties'!B:K,3,FALSE),0))</f>
        <v/>
      </c>
      <c r="E34" s="1" t="str">
        <f>IF(B34="","",IFERROR(VLOOKUP(B34,'Matrice Parties-2'!B:K,4,FALSE),0))</f>
        <v/>
      </c>
      <c r="F34" s="1" t="str">
        <f>IF(B34="","",IFERROR(VLOOKUP(B34,'Matrice Parties-3'!B:K,5,FALSE),0))</f>
        <v/>
      </c>
      <c r="G34" s="100" t="str">
        <f>IF(B34="","",IFERROR(VLOOKUP(B34,'Matrice Parties-4'!B:K,6,FALSE),0))</f>
        <v/>
      </c>
      <c r="H34" s="101" t="str">
        <f>IF(B34="","",IFERROR(VLOOKUP(B34,'Matrice Parties'!B:K,7,FALSE),0))</f>
        <v/>
      </c>
      <c r="I34" s="1" t="str">
        <f>IF(B34="","",IFERROR(VLOOKUP(B34,'Matrice Parties-2'!B:K,8,FALSE),0))</f>
        <v/>
      </c>
      <c r="J34" s="1" t="str">
        <f>IF(B34="","",IFERROR(VLOOKUP(B34,'Matrice Parties-3'!B:K,9,FALSE),0))</f>
        <v/>
      </c>
      <c r="K34" s="1" t="str">
        <f>IF(B34="","",IFERROR(VLOOKUP(B34,'Matrice Parties-4'!B:K,10,FALSE),0))</f>
        <v/>
      </c>
      <c r="L34" s="1" t="str">
        <f t="shared" si="0"/>
        <v/>
      </c>
      <c r="M34" s="1" t="str">
        <f t="shared" si="1"/>
        <v/>
      </c>
      <c r="N34" s="1" t="str">
        <f t="shared" si="7"/>
        <v/>
      </c>
      <c r="O34" s="2" t="str">
        <f t="shared" si="2"/>
        <v/>
      </c>
      <c r="P34" s="4" t="str">
        <f t="shared" si="3"/>
        <v/>
      </c>
      <c r="Q34" s="82" t="str">
        <f t="shared" si="4"/>
        <v/>
      </c>
      <c r="R34" s="82" t="str">
        <f t="shared" si="5"/>
        <v/>
      </c>
      <c r="S34" s="15"/>
      <c r="T34" s="15"/>
    </row>
    <row r="35" spans="1:24" ht="29.1" customHeight="1" x14ac:dyDescent="0.25">
      <c r="A35" s="32">
        <f t="shared" si="8"/>
        <v>32</v>
      </c>
      <c r="B35" s="87"/>
      <c r="C35" s="27"/>
      <c r="D35" s="1" t="str">
        <f>IF(B35="","",IFERROR(VLOOKUP(B35,'Matrice Parties'!B:K,3,FALSE),0))</f>
        <v/>
      </c>
      <c r="E35" s="1" t="str">
        <f>IF(B35="","",IFERROR(VLOOKUP(B35,'Matrice Parties-2'!B:K,4,FALSE),0))</f>
        <v/>
      </c>
      <c r="F35" s="1" t="str">
        <f>IF(B35="","",IFERROR(VLOOKUP(B35,'Matrice Parties-3'!B:K,5,FALSE),0))</f>
        <v/>
      </c>
      <c r="G35" s="100" t="str">
        <f>IF(B35="","",IFERROR(VLOOKUP(B35,'Matrice Parties-4'!B:K,6,FALSE),0))</f>
        <v/>
      </c>
      <c r="H35" s="101" t="str">
        <f>IF(B35="","",IFERROR(VLOOKUP(B35,'Matrice Parties'!B:K,7,FALSE),0))</f>
        <v/>
      </c>
      <c r="I35" s="1" t="str">
        <f>IF(B35="","",IFERROR(VLOOKUP(B35,'Matrice Parties-2'!B:K,8,FALSE),0))</f>
        <v/>
      </c>
      <c r="J35" s="1" t="str">
        <f>IF(B35="","",IFERROR(VLOOKUP(B35,'Matrice Parties-3'!B:K,9,FALSE),0))</f>
        <v/>
      </c>
      <c r="K35" s="1" t="str">
        <f>IF(B35="","",IFERROR(VLOOKUP(B35,'Matrice Parties-4'!B:K,10,FALSE),0))</f>
        <v/>
      </c>
      <c r="L35" s="1" t="str">
        <f t="shared" si="0"/>
        <v/>
      </c>
      <c r="M35" s="1" t="str">
        <f t="shared" si="1"/>
        <v/>
      </c>
      <c r="N35" s="1" t="str">
        <f t="shared" si="7"/>
        <v/>
      </c>
      <c r="O35" s="2" t="str">
        <f t="shared" si="2"/>
        <v/>
      </c>
      <c r="P35" s="4" t="str">
        <f t="shared" si="3"/>
        <v/>
      </c>
      <c r="Q35" s="82" t="str">
        <f t="shared" si="4"/>
        <v/>
      </c>
      <c r="R35" s="82" t="str">
        <f t="shared" si="5"/>
        <v/>
      </c>
      <c r="U35" s="18"/>
      <c r="X35" s="18"/>
    </row>
    <row r="36" spans="1:24" s="18" customFormat="1" ht="29.1" customHeight="1" x14ac:dyDescent="0.25">
      <c r="A36" s="32">
        <f t="shared" si="8"/>
        <v>33</v>
      </c>
      <c r="B36" s="87"/>
      <c r="C36" s="27"/>
      <c r="D36" s="1" t="str">
        <f>IF(B36="","",IFERROR(VLOOKUP(B36,'Matrice Parties'!B:K,3,FALSE),0))</f>
        <v/>
      </c>
      <c r="E36" s="1" t="str">
        <f>IF(B36="","",IFERROR(VLOOKUP(B36,'Matrice Parties-2'!B:K,4,FALSE),0))</f>
        <v/>
      </c>
      <c r="F36" s="1" t="str">
        <f>IF(B36="","",IFERROR(VLOOKUP(B36,'Matrice Parties-3'!B:K,5,FALSE),0))</f>
        <v/>
      </c>
      <c r="G36" s="100" t="str">
        <f>IF(B36="","",IFERROR(VLOOKUP(B36,'Matrice Parties-4'!B:K,6,FALSE),0))</f>
        <v/>
      </c>
      <c r="H36" s="101" t="str">
        <f>IF(B36="","",IFERROR(VLOOKUP(B36,'Matrice Parties'!B:K,7,FALSE),0))</f>
        <v/>
      </c>
      <c r="I36" s="1" t="str">
        <f>IF(B36="","",IFERROR(VLOOKUP(B36,'Matrice Parties-2'!B:K,8,FALSE),0))</f>
        <v/>
      </c>
      <c r="J36" s="1" t="str">
        <f>IF(B36="","",IFERROR(VLOOKUP(B36,'Matrice Parties-3'!B:K,9,FALSE),0))</f>
        <v/>
      </c>
      <c r="K36" s="1" t="str">
        <f>IF(B36="","",IFERROR(VLOOKUP(B36,'Matrice Parties-4'!B:K,10,FALSE),0))</f>
        <v/>
      </c>
      <c r="L36" s="1" t="str">
        <f t="shared" ref="L36:L67" si="9">IFERROR(IF(B36="","",D36+E36+F36+G36),"")</f>
        <v/>
      </c>
      <c r="M36" s="1" t="str">
        <f t="shared" ref="M36:M67" si="10">IFERROR(IF(B36="","",H36+I36+J36+K36),"")</f>
        <v/>
      </c>
      <c r="N36" s="1" t="str">
        <f t="shared" si="7"/>
        <v/>
      </c>
      <c r="O36" s="2" t="str">
        <f t="shared" ref="O36:O67" si="11">IF(B36="","",COUNTIF(D36:G36,13))</f>
        <v/>
      </c>
      <c r="P36" s="4" t="str">
        <f t="shared" ref="P36:P67" si="12">IFERROR(IF(B36="","",RANK(R36,$R$4:$R$93)),"")</f>
        <v/>
      </c>
      <c r="Q36" s="82" t="str">
        <f t="shared" ref="Q36:Q67" si="13">IF(B36="","",100*O36)</f>
        <v/>
      </c>
      <c r="R36" s="82" t="str">
        <f t="shared" ref="R36:R67" si="14">IF(B36="","",Q36+N36)</f>
        <v/>
      </c>
      <c r="S36" s="15"/>
      <c r="T36" s="15"/>
    </row>
    <row r="37" spans="1:24" s="19" customFormat="1" ht="29.1" customHeight="1" x14ac:dyDescent="0.25">
      <c r="A37" s="32">
        <f t="shared" si="8"/>
        <v>34</v>
      </c>
      <c r="B37" s="87"/>
      <c r="C37" s="29"/>
      <c r="D37" s="1" t="str">
        <f>IF(B37="","",IFERROR(VLOOKUP(B37,'Matrice Parties'!B:K,3,FALSE),0))</f>
        <v/>
      </c>
      <c r="E37" s="1" t="str">
        <f>IF(B37="","",IFERROR(VLOOKUP(B37,'Matrice Parties-2'!B:K,4,FALSE),0))</f>
        <v/>
      </c>
      <c r="F37" s="1" t="str">
        <f>IF(B37="","",IFERROR(VLOOKUP(B37,'Matrice Parties-3'!B:K,5,FALSE),0))</f>
        <v/>
      </c>
      <c r="G37" s="100" t="str">
        <f>IF(B37="","",IFERROR(VLOOKUP(B37,'Matrice Parties-4'!B:K,6,FALSE),0))</f>
        <v/>
      </c>
      <c r="H37" s="101" t="str">
        <f>IF(B37="","",IFERROR(VLOOKUP(B37,'Matrice Parties'!B:K,7,FALSE),0))</f>
        <v/>
      </c>
      <c r="I37" s="1" t="str">
        <f>IF(B37="","",IFERROR(VLOOKUP(B37,'Matrice Parties-2'!B:K,8,FALSE),0))</f>
        <v/>
      </c>
      <c r="J37" s="1" t="str">
        <f>IF(B37="","",IFERROR(VLOOKUP(B37,'Matrice Parties-3'!B:K,9,FALSE),0))</f>
        <v/>
      </c>
      <c r="K37" s="1" t="str">
        <f>IF(B37="","",IFERROR(VLOOKUP(B37,'Matrice Parties-4'!B:K,10,FALSE),0))</f>
        <v/>
      </c>
      <c r="L37" s="1" t="str">
        <f t="shared" si="9"/>
        <v/>
      </c>
      <c r="M37" s="1" t="str">
        <f t="shared" si="10"/>
        <v/>
      </c>
      <c r="N37" s="1" t="str">
        <f t="shared" si="7"/>
        <v/>
      </c>
      <c r="O37" s="2" t="str">
        <f t="shared" si="11"/>
        <v/>
      </c>
      <c r="P37" s="4" t="str">
        <f t="shared" si="12"/>
        <v/>
      </c>
      <c r="Q37" s="82" t="str">
        <f t="shared" si="13"/>
        <v/>
      </c>
      <c r="R37" s="82" t="str">
        <f t="shared" si="14"/>
        <v/>
      </c>
      <c r="S37" s="15"/>
      <c r="T37" s="15"/>
      <c r="U37" s="18"/>
      <c r="X37"/>
    </row>
    <row r="38" spans="1:24" s="18" customFormat="1" ht="29.1" customHeight="1" x14ac:dyDescent="0.25">
      <c r="A38" s="32">
        <f t="shared" si="8"/>
        <v>35</v>
      </c>
      <c r="B38" s="87"/>
      <c r="C38" s="30"/>
      <c r="D38" s="1" t="str">
        <f>IF(B38="","",IFERROR(VLOOKUP(B38,'Matrice Parties'!B:K,3,FALSE),0))</f>
        <v/>
      </c>
      <c r="E38" s="1" t="str">
        <f>IF(B38="","",IFERROR(VLOOKUP(B38,'Matrice Parties-2'!B:K,4,FALSE),0))</f>
        <v/>
      </c>
      <c r="F38" s="1" t="str">
        <f>IF(B38="","",IFERROR(VLOOKUP(B38,'Matrice Parties-3'!B:K,5,FALSE),0))</f>
        <v/>
      </c>
      <c r="G38" s="100" t="str">
        <f>IF(B38="","",IFERROR(VLOOKUP(B38,'Matrice Parties-4'!B:K,6,FALSE),0))</f>
        <v/>
      </c>
      <c r="H38" s="101" t="str">
        <f>IF(B38="","",IFERROR(VLOOKUP(B38,'Matrice Parties'!B:K,7,FALSE),0))</f>
        <v/>
      </c>
      <c r="I38" s="1" t="str">
        <f>IF(B38="","",IFERROR(VLOOKUP(B38,'Matrice Parties-2'!B:K,8,FALSE),0))</f>
        <v/>
      </c>
      <c r="J38" s="1" t="str">
        <f>IF(B38="","",IFERROR(VLOOKUP(B38,'Matrice Parties-3'!B:K,9,FALSE),0))</f>
        <v/>
      </c>
      <c r="K38" s="1" t="str">
        <f>IF(B38="","",IFERROR(VLOOKUP(B38,'Matrice Parties-4'!B:K,10,FALSE),0))</f>
        <v/>
      </c>
      <c r="L38" s="1" t="str">
        <f t="shared" si="9"/>
        <v/>
      </c>
      <c r="M38" s="1" t="str">
        <f t="shared" si="10"/>
        <v/>
      </c>
      <c r="N38" s="1" t="str">
        <f t="shared" si="7"/>
        <v/>
      </c>
      <c r="O38" s="2" t="str">
        <f t="shared" si="11"/>
        <v/>
      </c>
      <c r="P38" s="4" t="str">
        <f t="shared" si="12"/>
        <v/>
      </c>
      <c r="Q38" s="82" t="str">
        <f t="shared" si="13"/>
        <v/>
      </c>
      <c r="R38" s="82" t="str">
        <f t="shared" si="14"/>
        <v/>
      </c>
      <c r="S38" s="15"/>
      <c r="T38" s="15"/>
    </row>
    <row r="39" spans="1:24" s="18" customFormat="1" ht="29.1" customHeight="1" x14ac:dyDescent="0.25">
      <c r="A39" s="32">
        <f t="shared" si="8"/>
        <v>36</v>
      </c>
      <c r="B39" s="87"/>
      <c r="C39" s="29"/>
      <c r="D39" s="1" t="str">
        <f>IF(B39="","",IFERROR(VLOOKUP(B39,'Matrice Parties'!B:K,3,FALSE),0))</f>
        <v/>
      </c>
      <c r="E39" s="1" t="str">
        <f>IF(B39="","",IFERROR(VLOOKUP(B39,'Matrice Parties-2'!B:K,4,FALSE),0))</f>
        <v/>
      </c>
      <c r="F39" s="1" t="str">
        <f>IF(B39="","",IFERROR(VLOOKUP(B39,'Matrice Parties-3'!B:K,5,FALSE),0))</f>
        <v/>
      </c>
      <c r="G39" s="100" t="str">
        <f>IF(B39="","",IFERROR(VLOOKUP(B39,'Matrice Parties-4'!B:K,6,FALSE),0))</f>
        <v/>
      </c>
      <c r="H39" s="101" t="str">
        <f>IF(B39="","",IFERROR(VLOOKUP(B39,'Matrice Parties'!B:K,7,FALSE),0))</f>
        <v/>
      </c>
      <c r="I39" s="1" t="str">
        <f>IF(B39="","",IFERROR(VLOOKUP(B39,'Matrice Parties-2'!B:K,8,FALSE),0))</f>
        <v/>
      </c>
      <c r="J39" s="1" t="str">
        <f>IF(B39="","",IFERROR(VLOOKUP(B39,'Matrice Parties-3'!B:K,9,FALSE),0))</f>
        <v/>
      </c>
      <c r="K39" s="1" t="str">
        <f>IF(B39="","",IFERROR(VLOOKUP(B39,'Matrice Parties-4'!B:K,10,FALSE),0))</f>
        <v/>
      </c>
      <c r="L39" s="1" t="str">
        <f t="shared" si="9"/>
        <v/>
      </c>
      <c r="M39" s="1" t="str">
        <f t="shared" si="10"/>
        <v/>
      </c>
      <c r="N39" s="1" t="str">
        <f t="shared" si="7"/>
        <v/>
      </c>
      <c r="O39" s="2" t="str">
        <f t="shared" si="11"/>
        <v/>
      </c>
      <c r="P39" s="4" t="str">
        <f t="shared" si="12"/>
        <v/>
      </c>
      <c r="Q39" s="82" t="str">
        <f t="shared" si="13"/>
        <v/>
      </c>
      <c r="R39" s="82" t="str">
        <f t="shared" si="14"/>
        <v/>
      </c>
      <c r="S39" s="15"/>
      <c r="T39" s="15"/>
      <c r="X39" s="65"/>
    </row>
    <row r="40" spans="1:24" s="18" customFormat="1" ht="29.1" customHeight="1" x14ac:dyDescent="0.25">
      <c r="A40" s="32">
        <f t="shared" si="8"/>
        <v>37</v>
      </c>
      <c r="B40" s="87"/>
      <c r="C40" s="27"/>
      <c r="D40" s="1" t="str">
        <f>IF(B40="","",IFERROR(VLOOKUP(B40,'Matrice Parties'!B:K,3,FALSE),0))</f>
        <v/>
      </c>
      <c r="E40" s="1" t="str">
        <f>IF(B40="","",IFERROR(VLOOKUP(B40,'Matrice Parties-2'!B:K,4,FALSE),0))</f>
        <v/>
      </c>
      <c r="F40" s="1" t="str">
        <f>IF(B40="","",IFERROR(VLOOKUP(B40,'Matrice Parties-3'!B:K,5,FALSE),0))</f>
        <v/>
      </c>
      <c r="G40" s="100" t="str">
        <f>IF(B40="","",IFERROR(VLOOKUP(B40,'Matrice Parties-4'!B:K,6,FALSE),0))</f>
        <v/>
      </c>
      <c r="H40" s="101" t="str">
        <f>IF(B40="","",IFERROR(VLOOKUP(B40,'Matrice Parties'!B:K,7,FALSE),0))</f>
        <v/>
      </c>
      <c r="I40" s="1" t="str">
        <f>IF(B40="","",IFERROR(VLOOKUP(B40,'Matrice Parties-2'!B:K,8,FALSE),0))</f>
        <v/>
      </c>
      <c r="J40" s="1" t="str">
        <f>IF(B40="","",IFERROR(VLOOKUP(B40,'Matrice Parties-3'!B:K,9,FALSE),0))</f>
        <v/>
      </c>
      <c r="K40" s="1" t="str">
        <f>IF(B40="","",IFERROR(VLOOKUP(B40,'Matrice Parties-4'!B:K,10,FALSE),0))</f>
        <v/>
      </c>
      <c r="L40" s="1" t="str">
        <f t="shared" si="9"/>
        <v/>
      </c>
      <c r="M40" s="1" t="str">
        <f t="shared" si="10"/>
        <v/>
      </c>
      <c r="N40" s="1" t="str">
        <f t="shared" si="7"/>
        <v/>
      </c>
      <c r="O40" s="2" t="str">
        <f t="shared" si="11"/>
        <v/>
      </c>
      <c r="P40" s="4" t="str">
        <f t="shared" si="12"/>
        <v/>
      </c>
      <c r="Q40" s="82" t="str">
        <f t="shared" si="13"/>
        <v/>
      </c>
      <c r="R40" s="82" t="str">
        <f t="shared" si="14"/>
        <v/>
      </c>
      <c r="S40" s="15"/>
      <c r="T40" s="15"/>
      <c r="X40"/>
    </row>
    <row r="41" spans="1:24" s="18" customFormat="1" ht="29.1" customHeight="1" x14ac:dyDescent="0.25">
      <c r="A41" s="32">
        <f t="shared" si="8"/>
        <v>38</v>
      </c>
      <c r="B41" s="87"/>
      <c r="C41" s="27"/>
      <c r="D41" s="1" t="str">
        <f>IF(B41="","",IFERROR(VLOOKUP(B41,'Matrice Parties'!B:K,3,FALSE),0))</f>
        <v/>
      </c>
      <c r="E41" s="1" t="str">
        <f>IF(B41="","",IFERROR(VLOOKUP(B41,'Matrice Parties-2'!B:K,4,FALSE),0))</f>
        <v/>
      </c>
      <c r="F41" s="1" t="str">
        <f>IF(B41="","",IFERROR(VLOOKUP(B41,'Matrice Parties-3'!B:K,5,FALSE),0))</f>
        <v/>
      </c>
      <c r="G41" s="100" t="str">
        <f>IF(B41="","",IFERROR(VLOOKUP(B41,'Matrice Parties-4'!B:K,6,FALSE),0))</f>
        <v/>
      </c>
      <c r="H41" s="101" t="str">
        <f>IF(B41="","",IFERROR(VLOOKUP(B41,'Matrice Parties'!B:K,7,FALSE),0))</f>
        <v/>
      </c>
      <c r="I41" s="1" t="str">
        <f>IF(B41="","",IFERROR(VLOOKUP(B41,'Matrice Parties-2'!B:K,8,FALSE),0))</f>
        <v/>
      </c>
      <c r="J41" s="1" t="str">
        <f>IF(B41="","",IFERROR(VLOOKUP(B41,'Matrice Parties-3'!B:K,9,FALSE),0))</f>
        <v/>
      </c>
      <c r="K41" s="1" t="str">
        <f>IF(B41="","",IFERROR(VLOOKUP(B41,'Matrice Parties-4'!B:K,10,FALSE),0))</f>
        <v/>
      </c>
      <c r="L41" s="1" t="str">
        <f t="shared" si="9"/>
        <v/>
      </c>
      <c r="M41" s="1" t="str">
        <f t="shared" si="10"/>
        <v/>
      </c>
      <c r="N41" s="1" t="str">
        <f t="shared" si="7"/>
        <v/>
      </c>
      <c r="O41" s="2" t="str">
        <f t="shared" si="11"/>
        <v/>
      </c>
      <c r="P41" s="4" t="str">
        <f t="shared" si="12"/>
        <v/>
      </c>
      <c r="Q41" s="82" t="str">
        <f t="shared" si="13"/>
        <v/>
      </c>
      <c r="R41" s="82" t="str">
        <f t="shared" si="14"/>
        <v/>
      </c>
      <c r="S41" s="15"/>
      <c r="T41" s="15"/>
      <c r="X41"/>
    </row>
    <row r="42" spans="1:24" s="18" customFormat="1" ht="29.1" customHeight="1" x14ac:dyDescent="0.25">
      <c r="A42" s="32">
        <f t="shared" si="8"/>
        <v>39</v>
      </c>
      <c r="B42" s="88"/>
      <c r="C42" s="30"/>
      <c r="D42" s="1" t="str">
        <f>IF(B42="","",IFERROR(VLOOKUP(B42,'Matrice Parties'!B:K,3,FALSE),0))</f>
        <v/>
      </c>
      <c r="E42" s="1" t="str">
        <f>IF(B42="","",IFERROR(VLOOKUP(B42,'Matrice Parties-2'!B:K,4,FALSE),0))</f>
        <v/>
      </c>
      <c r="F42" s="1" t="str">
        <f>IF(B42="","",IFERROR(VLOOKUP(B42,'Matrice Parties-3'!B:K,5,FALSE),0))</f>
        <v/>
      </c>
      <c r="G42" s="100" t="str">
        <f>IF(B42="","",IFERROR(VLOOKUP(B42,'Matrice Parties-4'!B:K,6,FALSE),0))</f>
        <v/>
      </c>
      <c r="H42" s="101" t="str">
        <f>IF(B42="","",IFERROR(VLOOKUP(B42,'Matrice Parties'!B:K,7,FALSE),0))</f>
        <v/>
      </c>
      <c r="I42" s="1" t="str">
        <f>IF(B42="","",IFERROR(VLOOKUP(B42,'Matrice Parties-2'!B:K,8,FALSE),0))</f>
        <v/>
      </c>
      <c r="J42" s="1" t="str">
        <f>IF(B42="","",IFERROR(VLOOKUP(B42,'Matrice Parties-3'!B:K,9,FALSE),0))</f>
        <v/>
      </c>
      <c r="K42" s="1" t="str">
        <f>IF(B42="","",IFERROR(VLOOKUP(B42,'Matrice Parties-4'!B:K,10,FALSE),0))</f>
        <v/>
      </c>
      <c r="L42" s="1" t="str">
        <f t="shared" si="9"/>
        <v/>
      </c>
      <c r="M42" s="1" t="str">
        <f t="shared" si="10"/>
        <v/>
      </c>
      <c r="N42" s="1" t="str">
        <f t="shared" si="7"/>
        <v/>
      </c>
      <c r="O42" s="2" t="str">
        <f t="shared" si="11"/>
        <v/>
      </c>
      <c r="P42" s="4" t="str">
        <f t="shared" si="12"/>
        <v/>
      </c>
      <c r="Q42" s="82" t="str">
        <f t="shared" si="13"/>
        <v/>
      </c>
      <c r="R42" s="82" t="str">
        <f t="shared" si="14"/>
        <v/>
      </c>
      <c r="S42" s="15"/>
      <c r="T42" s="15"/>
      <c r="X42"/>
    </row>
    <row r="43" spans="1:24" s="18" customFormat="1" ht="29.1" customHeight="1" x14ac:dyDescent="0.25">
      <c r="A43" s="32">
        <f t="shared" ref="A43:A74" si="15">IF(B43="JOKER 1",97,IF(B43="JOKER 2",98,IF(B43="JOKER 3",99,A42+1)))</f>
        <v>40</v>
      </c>
      <c r="B43" s="87"/>
      <c r="C43" s="30"/>
      <c r="D43" s="1" t="str">
        <f>IF(B43="","",IFERROR(VLOOKUP(B43,'Matrice Parties'!B:K,3,FALSE),0))</f>
        <v/>
      </c>
      <c r="E43" s="1" t="str">
        <f>IF(B43="","",IFERROR(VLOOKUP(B43,'Matrice Parties-2'!B:K,4,FALSE),0))</f>
        <v/>
      </c>
      <c r="F43" s="1" t="str">
        <f>IF(B43="","",IFERROR(VLOOKUP(B43,'Matrice Parties-3'!B:K,5,FALSE),0))</f>
        <v/>
      </c>
      <c r="G43" s="100" t="str">
        <f>IF(B43="","",IFERROR(VLOOKUP(B43,'Matrice Parties-4'!B:K,6,FALSE),0))</f>
        <v/>
      </c>
      <c r="H43" s="101" t="str">
        <f>IF(B43="","",IFERROR(VLOOKUP(B43,'Matrice Parties'!B:K,7,FALSE),0))</f>
        <v/>
      </c>
      <c r="I43" s="1" t="str">
        <f>IF(B43="","",IFERROR(VLOOKUP(B43,'Matrice Parties-2'!B:K,8,FALSE),0))</f>
        <v/>
      </c>
      <c r="J43" s="1" t="str">
        <f>IF(B43="","",IFERROR(VLOOKUP(B43,'Matrice Parties-3'!B:K,9,FALSE),0))</f>
        <v/>
      </c>
      <c r="K43" s="1" t="str">
        <f>IF(B43="","",IFERROR(VLOOKUP(B43,'Matrice Parties-4'!B:K,10,FALSE),0))</f>
        <v/>
      </c>
      <c r="L43" s="1" t="str">
        <f t="shared" si="9"/>
        <v/>
      </c>
      <c r="M43" s="1" t="str">
        <f t="shared" si="10"/>
        <v/>
      </c>
      <c r="N43" s="1" t="str">
        <f>IFERROR(L43-M43,"")</f>
        <v/>
      </c>
      <c r="O43" s="2" t="str">
        <f t="shared" si="11"/>
        <v/>
      </c>
      <c r="P43" s="4" t="str">
        <f t="shared" si="12"/>
        <v/>
      </c>
      <c r="Q43" s="82" t="str">
        <f t="shared" si="13"/>
        <v/>
      </c>
      <c r="R43" s="82" t="str">
        <f t="shared" si="14"/>
        <v/>
      </c>
      <c r="S43" s="15"/>
      <c r="T43" s="15"/>
      <c r="X43"/>
    </row>
    <row r="44" spans="1:24" ht="29.1" customHeight="1" x14ac:dyDescent="0.25">
      <c r="A44" s="32">
        <f t="shared" si="15"/>
        <v>41</v>
      </c>
      <c r="B44" s="87"/>
      <c r="C44" s="27"/>
      <c r="D44" s="1" t="str">
        <f>IF(B44="","",IFERROR(VLOOKUP(B44,'Matrice Parties'!B:K,3,FALSE),0))</f>
        <v/>
      </c>
      <c r="E44" s="1" t="str">
        <f>IF(B44="","",IFERROR(VLOOKUP(B44,'Matrice Parties-2'!B:K,4,FALSE),0))</f>
        <v/>
      </c>
      <c r="F44" s="1" t="str">
        <f>IF(B44="","",IFERROR(VLOOKUP(B44,'Matrice Parties-3'!B:K,5,FALSE),0))</f>
        <v/>
      </c>
      <c r="G44" s="100" t="str">
        <f>IF(B44="","",IFERROR(VLOOKUP(B44,'Matrice Parties-4'!B:K,6,FALSE),0))</f>
        <v/>
      </c>
      <c r="H44" s="101" t="str">
        <f>IF(B44="","",IFERROR(VLOOKUP(B44,'Matrice Parties'!B:K,7,FALSE),0))</f>
        <v/>
      </c>
      <c r="I44" s="1" t="str">
        <f>IF(B44="","",IFERROR(VLOOKUP(B44,'Matrice Parties-2'!B:K,8,FALSE),0))</f>
        <v/>
      </c>
      <c r="J44" s="1" t="str">
        <f>IF(B44="","",IFERROR(VLOOKUP(B44,'Matrice Parties-3'!B:K,9,FALSE),0))</f>
        <v/>
      </c>
      <c r="K44" s="1" t="str">
        <f>IF(B44="","",IFERROR(VLOOKUP(B44,'Matrice Parties-4'!B:K,10,FALSE),0))</f>
        <v/>
      </c>
      <c r="L44" s="1" t="str">
        <f t="shared" si="9"/>
        <v/>
      </c>
      <c r="M44" s="1" t="str">
        <f t="shared" si="10"/>
        <v/>
      </c>
      <c r="N44" s="1" t="str">
        <f t="shared" si="7"/>
        <v/>
      </c>
      <c r="O44" s="2" t="str">
        <f t="shared" si="11"/>
        <v/>
      </c>
      <c r="P44" s="4" t="str">
        <f t="shared" si="12"/>
        <v/>
      </c>
      <c r="Q44" s="82" t="str">
        <f t="shared" si="13"/>
        <v/>
      </c>
      <c r="R44" s="82" t="str">
        <f t="shared" si="14"/>
        <v/>
      </c>
    </row>
    <row r="45" spans="1:24" s="19" customFormat="1" ht="29.1" customHeight="1" x14ac:dyDescent="0.25">
      <c r="A45" s="32">
        <f t="shared" si="15"/>
        <v>42</v>
      </c>
      <c r="B45" s="87"/>
      <c r="C45" s="30"/>
      <c r="D45" s="1" t="str">
        <f>IF(B45="","",IFERROR(VLOOKUP(B45,'Matrice Parties'!B:K,3,FALSE),0))</f>
        <v/>
      </c>
      <c r="E45" s="1" t="str">
        <f>IF(B45="","",IFERROR(VLOOKUP(B45,'Matrice Parties-2'!B:K,4,FALSE),0))</f>
        <v/>
      </c>
      <c r="F45" s="1" t="str">
        <f>IF(B45="","",IFERROR(VLOOKUP(B45,'Matrice Parties-3'!B:K,5,FALSE),0))</f>
        <v/>
      </c>
      <c r="G45" s="100" t="str">
        <f>IF(B45="","",IFERROR(VLOOKUP(B45,'Matrice Parties-4'!B:K,6,FALSE),0))</f>
        <v/>
      </c>
      <c r="H45" s="101" t="str">
        <f>IF(B45="","",IFERROR(VLOOKUP(B45,'Matrice Parties'!B:K,7,FALSE),0))</f>
        <v/>
      </c>
      <c r="I45" s="1" t="str">
        <f>IF(B45="","",IFERROR(VLOOKUP(B45,'Matrice Parties-2'!B:K,8,FALSE),0))</f>
        <v/>
      </c>
      <c r="J45" s="1" t="str">
        <f>IF(B45="","",IFERROR(VLOOKUP(B45,'Matrice Parties-3'!B:K,9,FALSE),0))</f>
        <v/>
      </c>
      <c r="K45" s="1" t="str">
        <f>IF(B45="","",IFERROR(VLOOKUP(B45,'Matrice Parties-4'!B:K,10,FALSE),0))</f>
        <v/>
      </c>
      <c r="L45" s="1" t="str">
        <f t="shared" si="9"/>
        <v/>
      </c>
      <c r="M45" s="1" t="str">
        <f t="shared" si="10"/>
        <v/>
      </c>
      <c r="N45" s="1" t="str">
        <f t="shared" si="7"/>
        <v/>
      </c>
      <c r="O45" s="2" t="str">
        <f t="shared" si="11"/>
        <v/>
      </c>
      <c r="P45" s="4" t="str">
        <f t="shared" si="12"/>
        <v/>
      </c>
      <c r="Q45" s="82" t="str">
        <f t="shared" si="13"/>
        <v/>
      </c>
      <c r="R45" s="82" t="str">
        <f t="shared" si="14"/>
        <v/>
      </c>
      <c r="S45" s="15"/>
      <c r="T45" s="15"/>
      <c r="X45"/>
    </row>
    <row r="46" spans="1:24" s="19" customFormat="1" ht="29.1" customHeight="1" x14ac:dyDescent="0.25">
      <c r="A46" s="32">
        <f t="shared" si="15"/>
        <v>43</v>
      </c>
      <c r="B46" s="87"/>
      <c r="C46" s="27"/>
      <c r="D46" s="1" t="str">
        <f>IF(B46="","",IFERROR(VLOOKUP(B46,'Matrice Parties'!B:K,3,FALSE),0))</f>
        <v/>
      </c>
      <c r="E46" s="1" t="str">
        <f>IF(B46="","",IFERROR(VLOOKUP(B46,'Matrice Parties-2'!B:K,4,FALSE),0))</f>
        <v/>
      </c>
      <c r="F46" s="1" t="str">
        <f>IF(B46="","",IFERROR(VLOOKUP(B46,'Matrice Parties-3'!B:K,5,FALSE),0))</f>
        <v/>
      </c>
      <c r="G46" s="100" t="str">
        <f>IF(B46="","",IFERROR(VLOOKUP(B46,'Matrice Parties-4'!B:K,6,FALSE),0))</f>
        <v/>
      </c>
      <c r="H46" s="101" t="str">
        <f>IF(B46="","",IFERROR(VLOOKUP(B46,'Matrice Parties'!B:K,7,FALSE),0))</f>
        <v/>
      </c>
      <c r="I46" s="1" t="str">
        <f>IF(B46="","",IFERROR(VLOOKUP(B46,'Matrice Parties-2'!B:K,8,FALSE),0))</f>
        <v/>
      </c>
      <c r="J46" s="1" t="str">
        <f>IF(B46="","",IFERROR(VLOOKUP(B46,'Matrice Parties-3'!B:K,9,FALSE),0))</f>
        <v/>
      </c>
      <c r="K46" s="1" t="str">
        <f>IF(B46="","",IFERROR(VLOOKUP(B46,'Matrice Parties-4'!B:K,10,FALSE),0))</f>
        <v/>
      </c>
      <c r="L46" s="1" t="str">
        <f t="shared" si="9"/>
        <v/>
      </c>
      <c r="M46" s="1" t="str">
        <f t="shared" si="10"/>
        <v/>
      </c>
      <c r="N46" s="1" t="str">
        <f t="shared" si="7"/>
        <v/>
      </c>
      <c r="O46" s="2" t="str">
        <f t="shared" si="11"/>
        <v/>
      </c>
      <c r="P46" s="4" t="str">
        <f t="shared" si="12"/>
        <v/>
      </c>
      <c r="Q46" s="82" t="str">
        <f t="shared" si="13"/>
        <v/>
      </c>
      <c r="R46" s="82" t="str">
        <f t="shared" si="14"/>
        <v/>
      </c>
      <c r="S46" s="15"/>
      <c r="T46" s="15"/>
      <c r="X46"/>
    </row>
    <row r="47" spans="1:24" s="18" customFormat="1" ht="29.1" customHeight="1" x14ac:dyDescent="0.25">
      <c r="A47" s="32">
        <f t="shared" si="15"/>
        <v>44</v>
      </c>
      <c r="B47" s="87"/>
      <c r="C47" s="27"/>
      <c r="D47" s="1" t="str">
        <f>IF(B47="","",IFERROR(VLOOKUP(B47,'Matrice Parties'!B:K,3,FALSE),0))</f>
        <v/>
      </c>
      <c r="E47" s="1" t="str">
        <f>IF(B47="","",IFERROR(VLOOKUP(B47,'Matrice Parties-2'!B:K,4,FALSE),0))</f>
        <v/>
      </c>
      <c r="F47" s="1" t="str">
        <f>IF(B47="","",IFERROR(VLOOKUP(B47,'Matrice Parties-3'!B:K,5,FALSE),0))</f>
        <v/>
      </c>
      <c r="G47" s="100" t="str">
        <f>IF(B47="","",IFERROR(VLOOKUP(B47,'Matrice Parties-4'!B:K,6,FALSE),0))</f>
        <v/>
      </c>
      <c r="H47" s="101" t="str">
        <f>IF(B47="","",IFERROR(VLOOKUP(B47,'Matrice Parties'!B:K,7,FALSE),0))</f>
        <v/>
      </c>
      <c r="I47" s="1" t="str">
        <f>IF(B47="","",IFERROR(VLOOKUP(B47,'Matrice Parties-2'!B:K,8,FALSE),0))</f>
        <v/>
      </c>
      <c r="J47" s="1" t="str">
        <f>IF(B47="","",IFERROR(VLOOKUP(B47,'Matrice Parties-3'!B:K,9,FALSE),0))</f>
        <v/>
      </c>
      <c r="K47" s="1" t="str">
        <f>IF(B47="","",IFERROR(VLOOKUP(B47,'Matrice Parties-4'!B:K,10,FALSE),0))</f>
        <v/>
      </c>
      <c r="L47" s="1" t="str">
        <f t="shared" si="9"/>
        <v/>
      </c>
      <c r="M47" s="1" t="str">
        <f t="shared" si="10"/>
        <v/>
      </c>
      <c r="N47" s="1" t="str">
        <f t="shared" si="7"/>
        <v/>
      </c>
      <c r="O47" s="2" t="str">
        <f t="shared" si="11"/>
        <v/>
      </c>
      <c r="P47" s="4" t="str">
        <f t="shared" si="12"/>
        <v/>
      </c>
      <c r="Q47" s="82" t="str">
        <f t="shared" si="13"/>
        <v/>
      </c>
      <c r="R47" s="82" t="str">
        <f t="shared" si="14"/>
        <v/>
      </c>
      <c r="S47" s="15"/>
      <c r="T47" s="15"/>
      <c r="X47"/>
    </row>
    <row r="48" spans="1:24" s="18" customFormat="1" ht="29.1" customHeight="1" x14ac:dyDescent="0.25">
      <c r="A48" s="32">
        <f t="shared" si="15"/>
        <v>45</v>
      </c>
      <c r="B48" s="87"/>
      <c r="C48" s="27"/>
      <c r="D48" s="1" t="str">
        <f>IF(B48="","",IFERROR(VLOOKUP(B48,'Matrice Parties'!B:K,3,FALSE),0))</f>
        <v/>
      </c>
      <c r="E48" s="1" t="str">
        <f>IF(B48="","",IFERROR(VLOOKUP(B48,'Matrice Parties-2'!B:K,4,FALSE),0))</f>
        <v/>
      </c>
      <c r="F48" s="1" t="str">
        <f>IF(B48="","",IFERROR(VLOOKUP(B48,'Matrice Parties-3'!B:K,5,FALSE),0))</f>
        <v/>
      </c>
      <c r="G48" s="100" t="str">
        <f>IF(B48="","",IFERROR(VLOOKUP(B48,'Matrice Parties-4'!B:K,6,FALSE),0))</f>
        <v/>
      </c>
      <c r="H48" s="101" t="str">
        <f>IF(B48="","",IFERROR(VLOOKUP(B48,'Matrice Parties'!B:K,7,FALSE),0))</f>
        <v/>
      </c>
      <c r="I48" s="1" t="str">
        <f>IF(B48="","",IFERROR(VLOOKUP(B48,'Matrice Parties-2'!B:K,8,FALSE),0))</f>
        <v/>
      </c>
      <c r="J48" s="1" t="str">
        <f>IF(B48="","",IFERROR(VLOOKUP(B48,'Matrice Parties-3'!B:K,9,FALSE),0))</f>
        <v/>
      </c>
      <c r="K48" s="1" t="str">
        <f>IF(B48="","",IFERROR(VLOOKUP(B48,'Matrice Parties-4'!B:K,10,FALSE),0))</f>
        <v/>
      </c>
      <c r="L48" s="1" t="str">
        <f t="shared" si="9"/>
        <v/>
      </c>
      <c r="M48" s="1" t="str">
        <f t="shared" si="10"/>
        <v/>
      </c>
      <c r="N48" s="1" t="str">
        <f t="shared" si="7"/>
        <v/>
      </c>
      <c r="O48" s="2" t="str">
        <f t="shared" si="11"/>
        <v/>
      </c>
      <c r="P48" s="4" t="str">
        <f t="shared" si="12"/>
        <v/>
      </c>
      <c r="Q48" s="82" t="str">
        <f t="shared" si="13"/>
        <v/>
      </c>
      <c r="R48" s="82" t="str">
        <f t="shared" si="14"/>
        <v/>
      </c>
      <c r="S48" s="15"/>
      <c r="T48" s="15"/>
      <c r="X48"/>
    </row>
    <row r="49" spans="1:24" s="18" customFormat="1" ht="29.1" customHeight="1" x14ac:dyDescent="0.25">
      <c r="A49" s="32">
        <f t="shared" si="15"/>
        <v>46</v>
      </c>
      <c r="B49" s="87"/>
      <c r="C49" s="27"/>
      <c r="D49" s="1" t="str">
        <f>IF(B49="","",IFERROR(VLOOKUP(B49,'Matrice Parties'!B:K,3,FALSE),0))</f>
        <v/>
      </c>
      <c r="E49" s="1" t="str">
        <f>IF(B49="","",IFERROR(VLOOKUP(B49,'Matrice Parties-2'!B:K,4,FALSE),0))</f>
        <v/>
      </c>
      <c r="F49" s="1" t="str">
        <f>IF(B49="","",IFERROR(VLOOKUP(B49,'Matrice Parties-3'!B:K,5,FALSE),0))</f>
        <v/>
      </c>
      <c r="G49" s="100" t="str">
        <f>IF(B49="","",IFERROR(VLOOKUP(B49,'Matrice Parties-4'!B:K,6,FALSE),0))</f>
        <v/>
      </c>
      <c r="H49" s="101" t="str">
        <f>IF(B49="","",IFERROR(VLOOKUP(B49,'Matrice Parties'!B:K,7,FALSE),0))</f>
        <v/>
      </c>
      <c r="I49" s="1" t="str">
        <f>IF(B49="","",IFERROR(VLOOKUP(B49,'Matrice Parties-2'!B:K,8,FALSE),0))</f>
        <v/>
      </c>
      <c r="J49" s="1" t="str">
        <f>IF(B49="","",IFERROR(VLOOKUP(B49,'Matrice Parties-3'!B:K,9,FALSE),0))</f>
        <v/>
      </c>
      <c r="K49" s="1" t="str">
        <f>IF(B49="","",IFERROR(VLOOKUP(B49,'Matrice Parties-4'!B:K,10,FALSE),0))</f>
        <v/>
      </c>
      <c r="L49" s="1" t="str">
        <f t="shared" si="9"/>
        <v/>
      </c>
      <c r="M49" s="1" t="str">
        <f t="shared" si="10"/>
        <v/>
      </c>
      <c r="N49" s="1" t="str">
        <f t="shared" si="7"/>
        <v/>
      </c>
      <c r="O49" s="2" t="str">
        <f t="shared" si="11"/>
        <v/>
      </c>
      <c r="P49" s="4" t="str">
        <f t="shared" si="12"/>
        <v/>
      </c>
      <c r="Q49" s="82" t="str">
        <f t="shared" si="13"/>
        <v/>
      </c>
      <c r="R49" s="82" t="str">
        <f t="shared" si="14"/>
        <v/>
      </c>
      <c r="S49" s="15"/>
      <c r="T49" s="15"/>
      <c r="X49"/>
    </row>
    <row r="50" spans="1:24" ht="29.1" customHeight="1" x14ac:dyDescent="0.25">
      <c r="A50" s="32">
        <f t="shared" si="15"/>
        <v>47</v>
      </c>
      <c r="B50" s="87"/>
      <c r="C50" s="29"/>
      <c r="D50" s="1" t="str">
        <f>IF(B50="","",IFERROR(VLOOKUP(B50,'Matrice Parties'!B:K,3,FALSE),0))</f>
        <v/>
      </c>
      <c r="E50" s="1" t="str">
        <f>IF(B50="","",IFERROR(VLOOKUP(B50,'Matrice Parties-2'!B:K,4,FALSE),0))</f>
        <v/>
      </c>
      <c r="F50" s="1" t="str">
        <f>IF(B50="","",IFERROR(VLOOKUP(B50,'Matrice Parties-3'!B:K,5,FALSE),0))</f>
        <v/>
      </c>
      <c r="G50" s="100" t="str">
        <f>IF(B50="","",IFERROR(VLOOKUP(B50,'Matrice Parties-4'!B:K,6,FALSE),0))</f>
        <v/>
      </c>
      <c r="H50" s="101" t="str">
        <f>IF(B50="","",IFERROR(VLOOKUP(B50,'Matrice Parties'!B:K,7,FALSE),0))</f>
        <v/>
      </c>
      <c r="I50" s="1" t="str">
        <f>IF(B50="","",IFERROR(VLOOKUP(B50,'Matrice Parties-2'!B:K,8,FALSE),0))</f>
        <v/>
      </c>
      <c r="J50" s="1" t="str">
        <f>IF(B50="","",IFERROR(VLOOKUP(B50,'Matrice Parties-3'!B:K,9,FALSE),0))</f>
        <v/>
      </c>
      <c r="K50" s="1" t="str">
        <f>IF(B50="","",IFERROR(VLOOKUP(B50,'Matrice Parties-4'!B:K,10,FALSE),0))</f>
        <v/>
      </c>
      <c r="L50" s="1" t="str">
        <f t="shared" si="9"/>
        <v/>
      </c>
      <c r="M50" s="1" t="str">
        <f t="shared" si="10"/>
        <v/>
      </c>
      <c r="N50" s="1" t="str">
        <f t="shared" si="7"/>
        <v/>
      </c>
      <c r="O50" s="2" t="str">
        <f t="shared" si="11"/>
        <v/>
      </c>
      <c r="P50" s="4" t="str">
        <f t="shared" si="12"/>
        <v/>
      </c>
      <c r="Q50" s="82" t="str">
        <f t="shared" si="13"/>
        <v/>
      </c>
      <c r="R50" s="82" t="str">
        <f t="shared" si="14"/>
        <v/>
      </c>
    </row>
    <row r="51" spans="1:24" s="18" customFormat="1" ht="29.1" customHeight="1" x14ac:dyDescent="0.25">
      <c r="A51" s="32">
        <f t="shared" si="15"/>
        <v>48</v>
      </c>
      <c r="B51" s="87"/>
      <c r="C51" s="27"/>
      <c r="D51" s="1" t="str">
        <f>IF(B51="","",IFERROR(VLOOKUP(B51,'Matrice Parties'!B:K,3,FALSE),0))</f>
        <v/>
      </c>
      <c r="E51" s="1" t="str">
        <f>IF(B51="","",IFERROR(VLOOKUP(B51,'Matrice Parties-2'!B:K,4,FALSE),0))</f>
        <v/>
      </c>
      <c r="F51" s="1" t="str">
        <f>IF(B51="","",IFERROR(VLOOKUP(B51,'Matrice Parties-3'!B:K,5,FALSE),0))</f>
        <v/>
      </c>
      <c r="G51" s="100" t="str">
        <f>IF(B51="","",IFERROR(VLOOKUP(B51,'Matrice Parties-4'!B:K,6,FALSE),0))</f>
        <v/>
      </c>
      <c r="H51" s="101" t="str">
        <f>IF(B51="","",IFERROR(VLOOKUP(B51,'Matrice Parties'!B:K,7,FALSE),0))</f>
        <v/>
      </c>
      <c r="I51" s="1" t="str">
        <f>IF(B51="","",IFERROR(VLOOKUP(B51,'Matrice Parties-2'!B:K,8,FALSE),0))</f>
        <v/>
      </c>
      <c r="J51" s="1" t="str">
        <f>IF(B51="","",IFERROR(VLOOKUP(B51,'Matrice Parties-3'!B:K,9,FALSE),0))</f>
        <v/>
      </c>
      <c r="K51" s="1" t="str">
        <f>IF(B51="","",IFERROR(VLOOKUP(B51,'Matrice Parties-4'!B:K,10,FALSE),0))</f>
        <v/>
      </c>
      <c r="L51" s="1" t="str">
        <f t="shared" si="9"/>
        <v/>
      </c>
      <c r="M51" s="1" t="str">
        <f t="shared" si="10"/>
        <v/>
      </c>
      <c r="N51" s="1" t="str">
        <f t="shared" si="7"/>
        <v/>
      </c>
      <c r="O51" s="2" t="str">
        <f t="shared" si="11"/>
        <v/>
      </c>
      <c r="P51" s="4" t="str">
        <f t="shared" si="12"/>
        <v/>
      </c>
      <c r="Q51" s="82" t="str">
        <f t="shared" si="13"/>
        <v/>
      </c>
      <c r="R51" s="82" t="str">
        <f t="shared" si="14"/>
        <v/>
      </c>
      <c r="S51" s="15"/>
      <c r="T51" s="15"/>
      <c r="X51"/>
    </row>
    <row r="52" spans="1:24" s="19" customFormat="1" ht="29.1" customHeight="1" x14ac:dyDescent="0.25">
      <c r="A52" s="32">
        <f t="shared" si="15"/>
        <v>49</v>
      </c>
      <c r="B52" s="87"/>
      <c r="C52" s="27"/>
      <c r="D52" s="1" t="str">
        <f>IF(B52="","",IFERROR(VLOOKUP(B52,'Matrice Parties'!B:K,3,FALSE),0))</f>
        <v/>
      </c>
      <c r="E52" s="1" t="str">
        <f>IF(B52="","",IFERROR(VLOOKUP(B52,'Matrice Parties-2'!B:K,4,FALSE),0))</f>
        <v/>
      </c>
      <c r="F52" s="1" t="str">
        <f>IF(B52="","",IFERROR(VLOOKUP(B52,'Matrice Parties-3'!B:K,5,FALSE),0))</f>
        <v/>
      </c>
      <c r="G52" s="100" t="str">
        <f>IF(B52="","",IFERROR(VLOOKUP(B52,'Matrice Parties-4'!B:K,6,FALSE),0))</f>
        <v/>
      </c>
      <c r="H52" s="101" t="str">
        <f>IF(B52="","",IFERROR(VLOOKUP(B52,'Matrice Parties'!B:K,7,FALSE),0))</f>
        <v/>
      </c>
      <c r="I52" s="1" t="str">
        <f>IF(B52="","",IFERROR(VLOOKUP(B52,'Matrice Parties-2'!B:K,8,FALSE),0))</f>
        <v/>
      </c>
      <c r="J52" s="1" t="str">
        <f>IF(B52="","",IFERROR(VLOOKUP(B52,'Matrice Parties-3'!B:K,9,FALSE),0))</f>
        <v/>
      </c>
      <c r="K52" s="1" t="str">
        <f>IF(B52="","",IFERROR(VLOOKUP(B52,'Matrice Parties-4'!B:K,10,FALSE),0))</f>
        <v/>
      </c>
      <c r="L52" s="1" t="str">
        <f t="shared" si="9"/>
        <v/>
      </c>
      <c r="M52" s="1" t="str">
        <f t="shared" si="10"/>
        <v/>
      </c>
      <c r="N52" s="1" t="str">
        <f t="shared" si="7"/>
        <v/>
      </c>
      <c r="O52" s="2" t="str">
        <f t="shared" si="11"/>
        <v/>
      </c>
      <c r="P52" s="4" t="str">
        <f t="shared" si="12"/>
        <v/>
      </c>
      <c r="Q52" s="82" t="str">
        <f t="shared" si="13"/>
        <v/>
      </c>
      <c r="R52" s="82" t="str">
        <f t="shared" si="14"/>
        <v/>
      </c>
      <c r="S52" s="15"/>
      <c r="T52" s="15"/>
      <c r="X52"/>
    </row>
    <row r="53" spans="1:24" ht="29.1" customHeight="1" x14ac:dyDescent="0.25">
      <c r="A53" s="32">
        <f t="shared" si="15"/>
        <v>50</v>
      </c>
      <c r="B53" s="87"/>
      <c r="C53" s="27"/>
      <c r="D53" s="1" t="str">
        <f>IF(B53="","",IFERROR(VLOOKUP(B53,'Matrice Parties'!B:K,3,FALSE),0))</f>
        <v/>
      </c>
      <c r="E53" s="1" t="str">
        <f>IF(B53="","",IFERROR(VLOOKUP(B53,'Matrice Parties-2'!B:K,4,FALSE),0))</f>
        <v/>
      </c>
      <c r="F53" s="1" t="str">
        <f>IF(B53="","",IFERROR(VLOOKUP(B53,'Matrice Parties-3'!B:K,5,FALSE),0))</f>
        <v/>
      </c>
      <c r="G53" s="100" t="str">
        <f>IF(B53="","",IFERROR(VLOOKUP(B53,'Matrice Parties-4'!B:K,6,FALSE),0))</f>
        <v/>
      </c>
      <c r="H53" s="101" t="str">
        <f>IF(B53="","",IFERROR(VLOOKUP(B53,'Matrice Parties'!B:K,7,FALSE),0))</f>
        <v/>
      </c>
      <c r="I53" s="1" t="str">
        <f>IF(B53="","",IFERROR(VLOOKUP(B53,'Matrice Parties-2'!B:K,8,FALSE),0))</f>
        <v/>
      </c>
      <c r="J53" s="1" t="str">
        <f>IF(B53="","",IFERROR(VLOOKUP(B53,'Matrice Parties-3'!B:K,9,FALSE),0))</f>
        <v/>
      </c>
      <c r="K53" s="1" t="str">
        <f>IF(B53="","",IFERROR(VLOOKUP(B53,'Matrice Parties-4'!B:K,10,FALSE),0))</f>
        <v/>
      </c>
      <c r="L53" s="1" t="str">
        <f t="shared" si="9"/>
        <v/>
      </c>
      <c r="M53" s="1" t="str">
        <f t="shared" si="10"/>
        <v/>
      </c>
      <c r="N53" s="1" t="str">
        <f t="shared" si="7"/>
        <v/>
      </c>
      <c r="O53" s="2" t="str">
        <f t="shared" si="11"/>
        <v/>
      </c>
      <c r="P53" s="4" t="str">
        <f t="shared" si="12"/>
        <v/>
      </c>
      <c r="Q53" s="82" t="str">
        <f t="shared" si="13"/>
        <v/>
      </c>
      <c r="R53" s="82" t="str">
        <f t="shared" si="14"/>
        <v/>
      </c>
    </row>
    <row r="54" spans="1:24" s="19" customFormat="1" ht="29.1" customHeight="1" x14ac:dyDescent="0.25">
      <c r="A54" s="32">
        <f t="shared" si="15"/>
        <v>51</v>
      </c>
      <c r="B54" s="87"/>
      <c r="C54" s="30"/>
      <c r="D54" s="1" t="str">
        <f>IF(B54="","",IFERROR(VLOOKUP(B54,'Matrice Parties'!B:K,3,FALSE),0))</f>
        <v/>
      </c>
      <c r="E54" s="1" t="str">
        <f>IF(B54="","",IFERROR(VLOOKUP(B54,'Matrice Parties-2'!B:K,4,FALSE),0))</f>
        <v/>
      </c>
      <c r="F54" s="1" t="str">
        <f>IF(B54="","",IFERROR(VLOOKUP(B54,'Matrice Parties-3'!B:K,5,FALSE),0))</f>
        <v/>
      </c>
      <c r="G54" s="100" t="str">
        <f>IF(B54="","",IFERROR(VLOOKUP(B54,'Matrice Parties-4'!B:K,6,FALSE),0))</f>
        <v/>
      </c>
      <c r="H54" s="101" t="str">
        <f>IF(B54="","",IFERROR(VLOOKUP(B54,'Matrice Parties'!B:K,7,FALSE),0))</f>
        <v/>
      </c>
      <c r="I54" s="1" t="str">
        <f>IF(B54="","",IFERROR(VLOOKUP(B54,'Matrice Parties-2'!B:K,8,FALSE),0))</f>
        <v/>
      </c>
      <c r="J54" s="1" t="str">
        <f>IF(B54="","",IFERROR(VLOOKUP(B54,'Matrice Parties-3'!B:K,9,FALSE),0))</f>
        <v/>
      </c>
      <c r="K54" s="1" t="str">
        <f>IF(B54="","",IFERROR(VLOOKUP(B54,'Matrice Parties-4'!B:K,10,FALSE),0))</f>
        <v/>
      </c>
      <c r="L54" s="1" t="str">
        <f t="shared" si="9"/>
        <v/>
      </c>
      <c r="M54" s="1" t="str">
        <f t="shared" si="10"/>
        <v/>
      </c>
      <c r="N54" s="1" t="str">
        <f t="shared" si="7"/>
        <v/>
      </c>
      <c r="O54" s="2" t="str">
        <f t="shared" si="11"/>
        <v/>
      </c>
      <c r="P54" s="4" t="str">
        <f t="shared" si="12"/>
        <v/>
      </c>
      <c r="Q54" s="82" t="str">
        <f t="shared" si="13"/>
        <v/>
      </c>
      <c r="R54" s="82" t="str">
        <f t="shared" si="14"/>
        <v/>
      </c>
      <c r="S54" s="15"/>
      <c r="T54" s="15"/>
      <c r="X54"/>
    </row>
    <row r="55" spans="1:24" s="18" customFormat="1" ht="29.1" customHeight="1" x14ac:dyDescent="0.25">
      <c r="A55" s="32">
        <f t="shared" si="15"/>
        <v>52</v>
      </c>
      <c r="B55" s="87"/>
      <c r="C55" s="27"/>
      <c r="D55" s="1" t="str">
        <f>IF(B55="","",IFERROR(VLOOKUP(B55,'Matrice Parties'!B:K,3,FALSE),0))</f>
        <v/>
      </c>
      <c r="E55" s="1" t="str">
        <f>IF(B55="","",IFERROR(VLOOKUP(B55,'Matrice Parties-2'!B:K,4,FALSE),0))</f>
        <v/>
      </c>
      <c r="F55" s="1" t="str">
        <f>IF(B55="","",IFERROR(VLOOKUP(B55,'Matrice Parties-3'!B:K,5,FALSE),0))</f>
        <v/>
      </c>
      <c r="G55" s="100" t="str">
        <f>IF(B55="","",IFERROR(VLOOKUP(B55,'Matrice Parties-4'!B:K,6,FALSE),0))</f>
        <v/>
      </c>
      <c r="H55" s="101" t="str">
        <f>IF(B55="","",IFERROR(VLOOKUP(B55,'Matrice Parties'!B:K,7,FALSE),0))</f>
        <v/>
      </c>
      <c r="I55" s="1" t="str">
        <f>IF(B55="","",IFERROR(VLOOKUP(B55,'Matrice Parties-2'!B:K,8,FALSE),0))</f>
        <v/>
      </c>
      <c r="J55" s="1" t="str">
        <f>IF(B55="","",IFERROR(VLOOKUP(B55,'Matrice Parties-3'!B:K,9,FALSE),0))</f>
        <v/>
      </c>
      <c r="K55" s="1" t="str">
        <f>IF(B55="","",IFERROR(VLOOKUP(B55,'Matrice Parties-4'!B:K,10,FALSE),0))</f>
        <v/>
      </c>
      <c r="L55" s="1" t="str">
        <f t="shared" si="9"/>
        <v/>
      </c>
      <c r="M55" s="1" t="str">
        <f t="shared" si="10"/>
        <v/>
      </c>
      <c r="N55" s="1" t="str">
        <f t="shared" si="7"/>
        <v/>
      </c>
      <c r="O55" s="2" t="str">
        <f t="shared" si="11"/>
        <v/>
      </c>
      <c r="P55" s="4" t="str">
        <f t="shared" si="12"/>
        <v/>
      </c>
      <c r="Q55" s="82" t="str">
        <f t="shared" si="13"/>
        <v/>
      </c>
      <c r="R55" s="82" t="str">
        <f t="shared" si="14"/>
        <v/>
      </c>
      <c r="S55" s="15"/>
      <c r="T55" s="15"/>
      <c r="X55"/>
    </row>
    <row r="56" spans="1:24" s="19" customFormat="1" ht="29.1" customHeight="1" x14ac:dyDescent="0.25">
      <c r="A56" s="32">
        <f t="shared" si="15"/>
        <v>53</v>
      </c>
      <c r="B56" s="87"/>
      <c r="C56" s="27"/>
      <c r="D56" s="1" t="str">
        <f>IF(B56="","",IFERROR(VLOOKUP(B56,'Matrice Parties'!B:K,3,FALSE),0))</f>
        <v/>
      </c>
      <c r="E56" s="1" t="str">
        <f>IF(B56="","",IFERROR(VLOOKUP(B56,'Matrice Parties-2'!B:K,4,FALSE),0))</f>
        <v/>
      </c>
      <c r="F56" s="1" t="str">
        <f>IF(B56="","",IFERROR(VLOOKUP(B56,'Matrice Parties-3'!B:K,5,FALSE),0))</f>
        <v/>
      </c>
      <c r="G56" s="100" t="str">
        <f>IF(B56="","",IFERROR(VLOOKUP(B56,'Matrice Parties-4'!B:K,6,FALSE),0))</f>
        <v/>
      </c>
      <c r="H56" s="101" t="str">
        <f>IF(B56="","",IFERROR(VLOOKUP(B56,'Matrice Parties'!B:K,7,FALSE),0))</f>
        <v/>
      </c>
      <c r="I56" s="1" t="str">
        <f>IF(B56="","",IFERROR(VLOOKUP(B56,'Matrice Parties-2'!B:K,8,FALSE),0))</f>
        <v/>
      </c>
      <c r="J56" s="1" t="str">
        <f>IF(B56="","",IFERROR(VLOOKUP(B56,'Matrice Parties-3'!B:K,9,FALSE),0))</f>
        <v/>
      </c>
      <c r="K56" s="1" t="str">
        <f>IF(B56="","",IFERROR(VLOOKUP(B56,'Matrice Parties-4'!B:K,10,FALSE),0))</f>
        <v/>
      </c>
      <c r="L56" s="1" t="str">
        <f t="shared" si="9"/>
        <v/>
      </c>
      <c r="M56" s="1" t="str">
        <f t="shared" si="10"/>
        <v/>
      </c>
      <c r="N56" s="1" t="str">
        <f t="shared" si="7"/>
        <v/>
      </c>
      <c r="O56" s="2" t="str">
        <f t="shared" si="11"/>
        <v/>
      </c>
      <c r="P56" s="4" t="str">
        <f t="shared" si="12"/>
        <v/>
      </c>
      <c r="Q56" s="82" t="str">
        <f t="shared" si="13"/>
        <v/>
      </c>
      <c r="R56" s="82" t="str">
        <f t="shared" si="14"/>
        <v/>
      </c>
      <c r="S56" s="15"/>
      <c r="T56" s="15"/>
      <c r="X56"/>
    </row>
    <row r="57" spans="1:24" s="18" customFormat="1" ht="29.1" customHeight="1" x14ac:dyDescent="0.25">
      <c r="A57" s="32">
        <f t="shared" si="15"/>
        <v>54</v>
      </c>
      <c r="B57" s="87"/>
      <c r="C57" s="27"/>
      <c r="D57" s="1" t="str">
        <f>IF(B57="","",IFERROR(VLOOKUP(B57,'Matrice Parties'!B:K,3,FALSE),0))</f>
        <v/>
      </c>
      <c r="E57" s="1" t="str">
        <f>IF(B57="","",IFERROR(VLOOKUP(B57,'Matrice Parties-2'!B:K,4,FALSE),0))</f>
        <v/>
      </c>
      <c r="F57" s="1" t="str">
        <f>IF(B57="","",IFERROR(VLOOKUP(B57,'Matrice Parties-3'!B:K,5,FALSE),0))</f>
        <v/>
      </c>
      <c r="G57" s="100" t="str">
        <f>IF(B57="","",IFERROR(VLOOKUP(B57,'Matrice Parties-4'!B:K,6,FALSE),0))</f>
        <v/>
      </c>
      <c r="H57" s="101" t="str">
        <f>IF(B57="","",IFERROR(VLOOKUP(B57,'Matrice Parties'!B:K,7,FALSE),0))</f>
        <v/>
      </c>
      <c r="I57" s="1" t="str">
        <f>IF(B57="","",IFERROR(VLOOKUP(B57,'Matrice Parties-2'!B:K,8,FALSE),0))</f>
        <v/>
      </c>
      <c r="J57" s="1" t="str">
        <f>IF(B57="","",IFERROR(VLOOKUP(B57,'Matrice Parties-3'!B:K,9,FALSE),0))</f>
        <v/>
      </c>
      <c r="K57" s="1" t="str">
        <f>IF(B57="","",IFERROR(VLOOKUP(B57,'Matrice Parties-4'!B:K,10,FALSE),0))</f>
        <v/>
      </c>
      <c r="L57" s="1" t="str">
        <f t="shared" si="9"/>
        <v/>
      </c>
      <c r="M57" s="1" t="str">
        <f t="shared" si="10"/>
        <v/>
      </c>
      <c r="N57" s="1" t="str">
        <f t="shared" si="7"/>
        <v/>
      </c>
      <c r="O57" s="2" t="str">
        <f t="shared" si="11"/>
        <v/>
      </c>
      <c r="P57" s="4" t="str">
        <f t="shared" si="12"/>
        <v/>
      </c>
      <c r="Q57" s="82" t="str">
        <f t="shared" si="13"/>
        <v/>
      </c>
      <c r="R57" s="82" t="str">
        <f t="shared" si="14"/>
        <v/>
      </c>
      <c r="S57" s="15"/>
      <c r="T57" s="15"/>
      <c r="X57"/>
    </row>
    <row r="58" spans="1:24" s="18" customFormat="1" ht="29.1" customHeight="1" x14ac:dyDescent="0.25">
      <c r="A58" s="32">
        <f t="shared" si="15"/>
        <v>55</v>
      </c>
      <c r="B58" s="87"/>
      <c r="C58" s="27"/>
      <c r="D58" s="1" t="str">
        <f>IF(B58="","",IFERROR(VLOOKUP(B58,'Matrice Parties'!B:K,3,FALSE),0))</f>
        <v/>
      </c>
      <c r="E58" s="1" t="str">
        <f>IF(B58="","",IFERROR(VLOOKUP(B58,'Matrice Parties-2'!B:K,4,FALSE),0))</f>
        <v/>
      </c>
      <c r="F58" s="1" t="str">
        <f>IF(B58="","",IFERROR(VLOOKUP(B58,'Matrice Parties-3'!B:K,5,FALSE),0))</f>
        <v/>
      </c>
      <c r="G58" s="100" t="str">
        <f>IF(B58="","",IFERROR(VLOOKUP(B58,'Matrice Parties-4'!B:K,6,FALSE),0))</f>
        <v/>
      </c>
      <c r="H58" s="101" t="str">
        <f>IF(B58="","",IFERROR(VLOOKUP(B58,'Matrice Parties'!B:K,7,FALSE),0))</f>
        <v/>
      </c>
      <c r="I58" s="1" t="str">
        <f>IF(B58="","",IFERROR(VLOOKUP(B58,'Matrice Parties-2'!B:K,8,FALSE),0))</f>
        <v/>
      </c>
      <c r="J58" s="1" t="str">
        <f>IF(B58="","",IFERROR(VLOOKUP(B58,'Matrice Parties-3'!B:K,9,FALSE),0))</f>
        <v/>
      </c>
      <c r="K58" s="1" t="str">
        <f>IF(B58="","",IFERROR(VLOOKUP(B58,'Matrice Parties-4'!B:K,10,FALSE),0))</f>
        <v/>
      </c>
      <c r="L58" s="1" t="str">
        <f t="shared" si="9"/>
        <v/>
      </c>
      <c r="M58" s="1" t="str">
        <f t="shared" si="10"/>
        <v/>
      </c>
      <c r="N58" s="1" t="str">
        <f t="shared" si="7"/>
        <v/>
      </c>
      <c r="O58" s="2" t="str">
        <f t="shared" si="11"/>
        <v/>
      </c>
      <c r="P58" s="4" t="str">
        <f t="shared" si="12"/>
        <v/>
      </c>
      <c r="Q58" s="82" t="str">
        <f t="shared" si="13"/>
        <v/>
      </c>
      <c r="R58" s="82" t="str">
        <f t="shared" si="14"/>
        <v/>
      </c>
      <c r="S58" s="15"/>
      <c r="T58" s="15"/>
      <c r="X58"/>
    </row>
    <row r="59" spans="1:24" s="18" customFormat="1" ht="29.1" customHeight="1" x14ac:dyDescent="0.25">
      <c r="A59" s="32">
        <f t="shared" si="15"/>
        <v>56</v>
      </c>
      <c r="B59" s="87"/>
      <c r="C59" s="27"/>
      <c r="D59" s="1" t="str">
        <f>IF(B59="","",IFERROR(VLOOKUP(B59,'Matrice Parties'!B:K,3,FALSE),0))</f>
        <v/>
      </c>
      <c r="E59" s="1" t="str">
        <f>IF(B59="","",IFERROR(VLOOKUP(B59,'Matrice Parties-2'!B:K,4,FALSE),0))</f>
        <v/>
      </c>
      <c r="F59" s="1" t="str">
        <f>IF(B59="","",IFERROR(VLOOKUP(B59,'Matrice Parties-3'!B:K,5,FALSE),0))</f>
        <v/>
      </c>
      <c r="G59" s="100" t="str">
        <f>IF(B59="","",IFERROR(VLOOKUP(B59,'Matrice Parties-4'!B:K,6,FALSE),0))</f>
        <v/>
      </c>
      <c r="H59" s="101" t="str">
        <f>IF(B59="","",IFERROR(VLOOKUP(B59,'Matrice Parties'!B:K,7,FALSE),0))</f>
        <v/>
      </c>
      <c r="I59" s="1" t="str">
        <f>IF(B59="","",IFERROR(VLOOKUP(B59,'Matrice Parties-2'!B:K,8,FALSE),0))</f>
        <v/>
      </c>
      <c r="J59" s="1" t="str">
        <f>IF(B59="","",IFERROR(VLOOKUP(B59,'Matrice Parties-3'!B:K,9,FALSE),0))</f>
        <v/>
      </c>
      <c r="K59" s="1" t="str">
        <f>IF(B59="","",IFERROR(VLOOKUP(B59,'Matrice Parties-4'!B:K,10,FALSE),0))</f>
        <v/>
      </c>
      <c r="L59" s="1" t="str">
        <f t="shared" si="9"/>
        <v/>
      </c>
      <c r="M59" s="1" t="str">
        <f t="shared" si="10"/>
        <v/>
      </c>
      <c r="N59" s="1" t="str">
        <f t="shared" si="7"/>
        <v/>
      </c>
      <c r="O59" s="2" t="str">
        <f t="shared" si="11"/>
        <v/>
      </c>
      <c r="P59" s="4" t="str">
        <f t="shared" si="12"/>
        <v/>
      </c>
      <c r="Q59" s="82" t="str">
        <f t="shared" si="13"/>
        <v/>
      </c>
      <c r="R59" s="82" t="str">
        <f t="shared" si="14"/>
        <v/>
      </c>
      <c r="S59" s="15"/>
      <c r="T59" s="15"/>
      <c r="X59"/>
    </row>
    <row r="60" spans="1:24" ht="29.1" customHeight="1" x14ac:dyDescent="0.25">
      <c r="A60" s="32">
        <f t="shared" si="15"/>
        <v>57</v>
      </c>
      <c r="B60" s="87"/>
      <c r="C60" s="27"/>
      <c r="D60" s="1" t="str">
        <f>IF(B60="","",IFERROR(VLOOKUP(B60,'Matrice Parties'!B:K,3,FALSE),0))</f>
        <v/>
      </c>
      <c r="E60" s="1" t="str">
        <f>IF(B60="","",IFERROR(VLOOKUP(B60,'Matrice Parties-2'!B:K,4,FALSE),0))</f>
        <v/>
      </c>
      <c r="F60" s="1" t="str">
        <f>IF(B60="","",IFERROR(VLOOKUP(B60,'Matrice Parties-3'!B:K,5,FALSE),0))</f>
        <v/>
      </c>
      <c r="G60" s="100" t="str">
        <f>IF(B60="","",IFERROR(VLOOKUP(B60,'Matrice Parties-4'!B:K,6,FALSE),0))</f>
        <v/>
      </c>
      <c r="H60" s="101" t="str">
        <f>IF(B60="","",IFERROR(VLOOKUP(B60,'Matrice Parties'!B:K,7,FALSE),0))</f>
        <v/>
      </c>
      <c r="I60" s="1" t="str">
        <f>IF(B60="","",IFERROR(VLOOKUP(B60,'Matrice Parties-2'!B:K,8,FALSE),0))</f>
        <v/>
      </c>
      <c r="J60" s="1" t="str">
        <f>IF(B60="","",IFERROR(VLOOKUP(B60,'Matrice Parties-3'!B:K,9,FALSE),0))</f>
        <v/>
      </c>
      <c r="K60" s="1" t="str">
        <f>IF(B60="","",IFERROR(VLOOKUP(B60,'Matrice Parties-4'!B:K,10,FALSE),0))</f>
        <v/>
      </c>
      <c r="L60" s="1" t="str">
        <f t="shared" si="9"/>
        <v/>
      </c>
      <c r="M60" s="1" t="str">
        <f t="shared" si="10"/>
        <v/>
      </c>
      <c r="N60" s="1" t="str">
        <f t="shared" si="7"/>
        <v/>
      </c>
      <c r="O60" s="2" t="str">
        <f t="shared" si="11"/>
        <v/>
      </c>
      <c r="P60" s="4" t="str">
        <f t="shared" si="12"/>
        <v/>
      </c>
      <c r="Q60" s="82" t="str">
        <f t="shared" si="13"/>
        <v/>
      </c>
      <c r="R60" s="82" t="str">
        <f t="shared" si="14"/>
        <v/>
      </c>
    </row>
    <row r="61" spans="1:24" s="18" customFormat="1" ht="29.1" customHeight="1" x14ac:dyDescent="0.25">
      <c r="A61" s="32">
        <f t="shared" si="15"/>
        <v>58</v>
      </c>
      <c r="B61" s="87"/>
      <c r="C61" s="27"/>
      <c r="D61" s="1" t="str">
        <f>IF(B61="","",IFERROR(VLOOKUP(B61,'Matrice Parties'!B:K,3,FALSE),0))</f>
        <v/>
      </c>
      <c r="E61" s="1" t="str">
        <f>IF(B61="","",IFERROR(VLOOKUP(B61,'Matrice Parties-2'!B:K,4,FALSE),0))</f>
        <v/>
      </c>
      <c r="F61" s="1" t="str">
        <f>IF(B61="","",IFERROR(VLOOKUP(B61,'Matrice Parties-3'!B:K,5,FALSE),0))</f>
        <v/>
      </c>
      <c r="G61" s="100" t="str">
        <f>IF(B61="","",IFERROR(VLOOKUP(B61,'Matrice Parties-4'!B:K,6,FALSE),0))</f>
        <v/>
      </c>
      <c r="H61" s="101" t="str">
        <f>IF(B61="","",IFERROR(VLOOKUP(B61,'Matrice Parties'!B:K,7,FALSE),0))</f>
        <v/>
      </c>
      <c r="I61" s="1" t="str">
        <f>IF(B61="","",IFERROR(VLOOKUP(B61,'Matrice Parties-2'!B:K,8,FALSE),0))</f>
        <v/>
      </c>
      <c r="J61" s="1" t="str">
        <f>IF(B61="","",IFERROR(VLOOKUP(B61,'Matrice Parties-3'!B:K,9,FALSE),0))</f>
        <v/>
      </c>
      <c r="K61" s="1" t="str">
        <f>IF(B61="","",IFERROR(VLOOKUP(B61,'Matrice Parties-4'!B:K,10,FALSE),0))</f>
        <v/>
      </c>
      <c r="L61" s="1" t="str">
        <f t="shared" si="9"/>
        <v/>
      </c>
      <c r="M61" s="1" t="str">
        <f t="shared" si="10"/>
        <v/>
      </c>
      <c r="N61" s="1" t="str">
        <f t="shared" si="7"/>
        <v/>
      </c>
      <c r="O61" s="2" t="str">
        <f t="shared" si="11"/>
        <v/>
      </c>
      <c r="P61" s="4" t="str">
        <f t="shared" si="12"/>
        <v/>
      </c>
      <c r="Q61" s="82" t="str">
        <f t="shared" si="13"/>
        <v/>
      </c>
      <c r="R61" s="82" t="str">
        <f t="shared" si="14"/>
        <v/>
      </c>
      <c r="S61" s="15"/>
      <c r="T61" s="15"/>
      <c r="X61"/>
    </row>
    <row r="62" spans="1:24" s="18" customFormat="1" ht="29.1" customHeight="1" x14ac:dyDescent="0.25">
      <c r="A62" s="32">
        <f t="shared" si="15"/>
        <v>59</v>
      </c>
      <c r="B62" s="87"/>
      <c r="C62" s="29"/>
      <c r="D62" s="1" t="str">
        <f>IF(B62="","",IFERROR(VLOOKUP(B62,'Matrice Parties'!B:K,3,FALSE),0))</f>
        <v/>
      </c>
      <c r="E62" s="1" t="str">
        <f>IF(B62="","",IFERROR(VLOOKUP(B62,'Matrice Parties-2'!B:K,4,FALSE),0))</f>
        <v/>
      </c>
      <c r="F62" s="1" t="str">
        <f>IF(B62="","",IFERROR(VLOOKUP(B62,'Matrice Parties-3'!B:K,5,FALSE),0))</f>
        <v/>
      </c>
      <c r="G62" s="100" t="str">
        <f>IF(B62="","",IFERROR(VLOOKUP(B62,'Matrice Parties-4'!B:K,6,FALSE),0))</f>
        <v/>
      </c>
      <c r="H62" s="101" t="str">
        <f>IF(B62="","",IFERROR(VLOOKUP(B62,'Matrice Parties'!B:K,7,FALSE),0))</f>
        <v/>
      </c>
      <c r="I62" s="1" t="str">
        <f>IF(B62="","",IFERROR(VLOOKUP(B62,'Matrice Parties-2'!B:K,8,FALSE),0))</f>
        <v/>
      </c>
      <c r="J62" s="1" t="str">
        <f>IF(B62="","",IFERROR(VLOOKUP(B62,'Matrice Parties-3'!B:K,9,FALSE),0))</f>
        <v/>
      </c>
      <c r="K62" s="1" t="str">
        <f>IF(B62="","",IFERROR(VLOOKUP(B62,'Matrice Parties-4'!B:K,10,FALSE),0))</f>
        <v/>
      </c>
      <c r="L62" s="1" t="str">
        <f t="shared" si="9"/>
        <v/>
      </c>
      <c r="M62" s="1" t="str">
        <f t="shared" si="10"/>
        <v/>
      </c>
      <c r="N62" s="1" t="str">
        <f t="shared" si="7"/>
        <v/>
      </c>
      <c r="O62" s="2" t="str">
        <f t="shared" si="11"/>
        <v/>
      </c>
      <c r="P62" s="4" t="str">
        <f t="shared" si="12"/>
        <v/>
      </c>
      <c r="Q62" s="82" t="str">
        <f t="shared" si="13"/>
        <v/>
      </c>
      <c r="R62" s="82" t="str">
        <f t="shared" si="14"/>
        <v/>
      </c>
      <c r="S62" s="15"/>
      <c r="T62" s="15"/>
      <c r="X62"/>
    </row>
    <row r="63" spans="1:24" s="18" customFormat="1" ht="29.1" customHeight="1" x14ac:dyDescent="0.25">
      <c r="A63" s="32">
        <f t="shared" si="15"/>
        <v>60</v>
      </c>
      <c r="B63" s="87"/>
      <c r="C63" s="29"/>
      <c r="D63" s="1" t="str">
        <f>IF(B63="","",IFERROR(VLOOKUP(B63,'Matrice Parties'!B:K,3,FALSE),0))</f>
        <v/>
      </c>
      <c r="E63" s="1" t="str">
        <f>IF(B63="","",IFERROR(VLOOKUP(B63,'Matrice Parties-2'!B:K,4,FALSE),0))</f>
        <v/>
      </c>
      <c r="F63" s="1" t="str">
        <f>IF(B63="","",IFERROR(VLOOKUP(B63,'Matrice Parties-3'!B:K,5,FALSE),0))</f>
        <v/>
      </c>
      <c r="G63" s="100" t="str">
        <f>IF(B63="","",IFERROR(VLOOKUP(B63,'Matrice Parties-4'!B:K,6,FALSE),0))</f>
        <v/>
      </c>
      <c r="H63" s="101" t="str">
        <f>IF(B63="","",IFERROR(VLOOKUP(B63,'Matrice Parties'!B:K,7,FALSE),0))</f>
        <v/>
      </c>
      <c r="I63" s="1" t="str">
        <f>IF(B63="","",IFERROR(VLOOKUP(B63,'Matrice Parties-2'!B:K,8,FALSE),0))</f>
        <v/>
      </c>
      <c r="J63" s="1" t="str">
        <f>IF(B63="","",IFERROR(VLOOKUP(B63,'Matrice Parties-3'!B:K,9,FALSE),0))</f>
        <v/>
      </c>
      <c r="K63" s="1" t="str">
        <f>IF(B63="","",IFERROR(VLOOKUP(B63,'Matrice Parties-4'!B:K,10,FALSE),0))</f>
        <v/>
      </c>
      <c r="L63" s="1" t="str">
        <f t="shared" si="9"/>
        <v/>
      </c>
      <c r="M63" s="1" t="str">
        <f t="shared" si="10"/>
        <v/>
      </c>
      <c r="N63" s="1" t="str">
        <f t="shared" si="7"/>
        <v/>
      </c>
      <c r="O63" s="2" t="str">
        <f t="shared" si="11"/>
        <v/>
      </c>
      <c r="P63" s="4" t="str">
        <f t="shared" si="12"/>
        <v/>
      </c>
      <c r="Q63" s="82" t="str">
        <f t="shared" si="13"/>
        <v/>
      </c>
      <c r="R63" s="82" t="str">
        <f t="shared" si="14"/>
        <v/>
      </c>
      <c r="S63" s="15"/>
      <c r="T63" s="15"/>
      <c r="X63"/>
    </row>
    <row r="64" spans="1:24" ht="29.1" customHeight="1" x14ac:dyDescent="0.25">
      <c r="A64" s="32">
        <f t="shared" si="15"/>
        <v>61</v>
      </c>
      <c r="B64" s="87"/>
      <c r="C64" s="27"/>
      <c r="D64" s="1" t="str">
        <f>IF(B64="","",IFERROR(VLOOKUP(B64,'Matrice Parties'!B:K,3,FALSE),0))</f>
        <v/>
      </c>
      <c r="E64" s="1" t="str">
        <f>IF(B64="","",IFERROR(VLOOKUP(B64,'Matrice Parties-2'!B:K,4,FALSE),0))</f>
        <v/>
      </c>
      <c r="F64" s="1" t="str">
        <f>IF(B64="","",IFERROR(VLOOKUP(B64,'Matrice Parties-3'!B:K,5,FALSE),0))</f>
        <v/>
      </c>
      <c r="G64" s="100" t="str">
        <f>IF(B64="","",IFERROR(VLOOKUP(B64,'Matrice Parties-4'!B:K,6,FALSE),0))</f>
        <v/>
      </c>
      <c r="H64" s="101" t="str">
        <f>IF(B64="","",IFERROR(VLOOKUP(B64,'Matrice Parties'!B:K,7,FALSE),0))</f>
        <v/>
      </c>
      <c r="I64" s="1" t="str">
        <f>IF(B64="","",IFERROR(VLOOKUP(B64,'Matrice Parties-2'!B:K,8,FALSE),0))</f>
        <v/>
      </c>
      <c r="J64" s="1" t="str">
        <f>IF(B64="","",IFERROR(VLOOKUP(B64,'Matrice Parties-3'!B:K,9,FALSE),0))</f>
        <v/>
      </c>
      <c r="K64" s="1" t="str">
        <f>IF(B64="","",IFERROR(VLOOKUP(B64,'Matrice Parties-4'!B:K,10,FALSE),0))</f>
        <v/>
      </c>
      <c r="L64" s="1" t="str">
        <f t="shared" si="9"/>
        <v/>
      </c>
      <c r="M64" s="1" t="str">
        <f t="shared" si="10"/>
        <v/>
      </c>
      <c r="N64" s="1" t="str">
        <f t="shared" si="7"/>
        <v/>
      </c>
      <c r="O64" s="2" t="str">
        <f t="shared" si="11"/>
        <v/>
      </c>
      <c r="P64" s="4" t="str">
        <f t="shared" si="12"/>
        <v/>
      </c>
      <c r="Q64" s="82" t="str">
        <f t="shared" si="13"/>
        <v/>
      </c>
      <c r="R64" s="82" t="str">
        <f t="shared" si="14"/>
        <v/>
      </c>
    </row>
    <row r="65" spans="1:24" ht="29.1" customHeight="1" x14ac:dyDescent="0.25">
      <c r="A65" s="32">
        <f t="shared" si="15"/>
        <v>62</v>
      </c>
      <c r="B65" s="87"/>
      <c r="C65" s="27"/>
      <c r="D65" s="1" t="str">
        <f>IF(B65="","",IFERROR(VLOOKUP(B65,'Matrice Parties'!B:K,3,FALSE),0))</f>
        <v/>
      </c>
      <c r="E65" s="1" t="str">
        <f>IF(B65="","",IFERROR(VLOOKUP(B65,'Matrice Parties-2'!B:K,4,FALSE),0))</f>
        <v/>
      </c>
      <c r="F65" s="1" t="str">
        <f>IF(B65="","",IFERROR(VLOOKUP(B65,'Matrice Parties-3'!B:K,5,FALSE),0))</f>
        <v/>
      </c>
      <c r="G65" s="100" t="str">
        <f>IF(B65="","",IFERROR(VLOOKUP(B65,'Matrice Parties-4'!B:K,6,FALSE),0))</f>
        <v/>
      </c>
      <c r="H65" s="101" t="str">
        <f>IF(B65="","",IFERROR(VLOOKUP(B65,'Matrice Parties'!B:K,7,FALSE),0))</f>
        <v/>
      </c>
      <c r="I65" s="1" t="str">
        <f>IF(B65="","",IFERROR(VLOOKUP(B65,'Matrice Parties-2'!B:K,8,FALSE),0))</f>
        <v/>
      </c>
      <c r="J65" s="1" t="str">
        <f>IF(B65="","",IFERROR(VLOOKUP(B65,'Matrice Parties-3'!B:K,9,FALSE),0))</f>
        <v/>
      </c>
      <c r="K65" s="1" t="str">
        <f>IF(B65="","",IFERROR(VLOOKUP(B65,'Matrice Parties-4'!B:K,10,FALSE),0))</f>
        <v/>
      </c>
      <c r="L65" s="1" t="str">
        <f t="shared" si="9"/>
        <v/>
      </c>
      <c r="M65" s="1" t="str">
        <f t="shared" si="10"/>
        <v/>
      </c>
      <c r="N65" s="1" t="str">
        <f t="shared" si="7"/>
        <v/>
      </c>
      <c r="O65" s="2" t="str">
        <f t="shared" si="11"/>
        <v/>
      </c>
      <c r="P65" s="4" t="str">
        <f t="shared" si="12"/>
        <v/>
      </c>
      <c r="Q65" s="82" t="str">
        <f t="shared" si="13"/>
        <v/>
      </c>
      <c r="R65" s="82" t="str">
        <f t="shared" si="14"/>
        <v/>
      </c>
    </row>
    <row r="66" spans="1:24" ht="29.1" customHeight="1" x14ac:dyDescent="0.25">
      <c r="A66" s="32">
        <f t="shared" si="15"/>
        <v>63</v>
      </c>
      <c r="B66" s="87"/>
      <c r="C66" s="27"/>
      <c r="D66" s="1" t="str">
        <f>IF(B66="","",IFERROR(VLOOKUP(B66,'Matrice Parties'!B:K,3,FALSE),0))</f>
        <v/>
      </c>
      <c r="E66" s="1" t="str">
        <f>IF(B66="","",IFERROR(VLOOKUP(B66,'Matrice Parties-2'!B:K,4,FALSE),0))</f>
        <v/>
      </c>
      <c r="F66" s="1" t="str">
        <f>IF(B66="","",IFERROR(VLOOKUP(B66,'Matrice Parties-3'!B:K,5,FALSE),0))</f>
        <v/>
      </c>
      <c r="G66" s="100" t="str">
        <f>IF(B66="","",IFERROR(VLOOKUP(B66,'Matrice Parties-4'!B:K,6,FALSE),0))</f>
        <v/>
      </c>
      <c r="H66" s="101" t="str">
        <f>IF(B66="","",IFERROR(VLOOKUP(B66,'Matrice Parties'!B:K,7,FALSE),0))</f>
        <v/>
      </c>
      <c r="I66" s="1" t="str">
        <f>IF(B66="","",IFERROR(VLOOKUP(B66,'Matrice Parties-2'!B:K,8,FALSE),0))</f>
        <v/>
      </c>
      <c r="J66" s="1" t="str">
        <f>IF(B66="","",IFERROR(VLOOKUP(B66,'Matrice Parties-3'!B:K,9,FALSE),0))</f>
        <v/>
      </c>
      <c r="K66" s="1" t="str">
        <f>IF(B66="","",IFERROR(VLOOKUP(B66,'Matrice Parties-4'!B:K,10,FALSE),0))</f>
        <v/>
      </c>
      <c r="L66" s="1" t="str">
        <f t="shared" si="9"/>
        <v/>
      </c>
      <c r="M66" s="1" t="str">
        <f t="shared" si="10"/>
        <v/>
      </c>
      <c r="N66" s="1" t="str">
        <f t="shared" si="7"/>
        <v/>
      </c>
      <c r="O66" s="2" t="str">
        <f t="shared" si="11"/>
        <v/>
      </c>
      <c r="P66" s="4" t="str">
        <f t="shared" si="12"/>
        <v/>
      </c>
      <c r="Q66" s="82" t="str">
        <f t="shared" si="13"/>
        <v/>
      </c>
      <c r="R66" s="82" t="str">
        <f t="shared" si="14"/>
        <v/>
      </c>
    </row>
    <row r="67" spans="1:24" s="19" customFormat="1" ht="29.1" customHeight="1" x14ac:dyDescent="0.25">
      <c r="A67" s="32">
        <f t="shared" si="15"/>
        <v>64</v>
      </c>
      <c r="B67" s="87"/>
      <c r="C67" s="29"/>
      <c r="D67" s="1" t="str">
        <f>IF(B67="","",IFERROR(VLOOKUP(B67,'Matrice Parties'!B:K,3,FALSE),0))</f>
        <v/>
      </c>
      <c r="E67" s="1" t="str">
        <f>IF(B67="","",IFERROR(VLOOKUP(B67,'Matrice Parties-2'!B:K,4,FALSE),0))</f>
        <v/>
      </c>
      <c r="F67" s="1" t="str">
        <f>IF(B67="","",IFERROR(VLOOKUP(B67,'Matrice Parties-3'!B:K,5,FALSE),0))</f>
        <v/>
      </c>
      <c r="G67" s="100" t="str">
        <f>IF(B67="","",IFERROR(VLOOKUP(B67,'Matrice Parties-4'!B:K,6,FALSE),0))</f>
        <v/>
      </c>
      <c r="H67" s="101" t="str">
        <f>IF(B67="","",IFERROR(VLOOKUP(B67,'Matrice Parties'!B:K,7,FALSE),0))</f>
        <v/>
      </c>
      <c r="I67" s="1" t="str">
        <f>IF(B67="","",IFERROR(VLOOKUP(B67,'Matrice Parties-2'!B:K,8,FALSE),0))</f>
        <v/>
      </c>
      <c r="J67" s="1" t="str">
        <f>IF(B67="","",IFERROR(VLOOKUP(B67,'Matrice Parties-3'!B:K,9,FALSE),0))</f>
        <v/>
      </c>
      <c r="K67" s="1" t="str">
        <f>IF(B67="","",IFERROR(VLOOKUP(B67,'Matrice Parties-4'!B:K,10,FALSE),0))</f>
        <v/>
      </c>
      <c r="L67" s="1" t="str">
        <f t="shared" si="9"/>
        <v/>
      </c>
      <c r="M67" s="1" t="str">
        <f t="shared" si="10"/>
        <v/>
      </c>
      <c r="N67" s="1" t="str">
        <f t="shared" si="7"/>
        <v/>
      </c>
      <c r="O67" s="2" t="str">
        <f t="shared" si="11"/>
        <v/>
      </c>
      <c r="P67" s="4" t="str">
        <f t="shared" si="12"/>
        <v/>
      </c>
      <c r="Q67" s="82" t="str">
        <f t="shared" si="13"/>
        <v/>
      </c>
      <c r="R67" s="82" t="str">
        <f t="shared" si="14"/>
        <v/>
      </c>
      <c r="S67" s="15"/>
      <c r="T67" s="15"/>
      <c r="X67"/>
    </row>
    <row r="68" spans="1:24" s="19" customFormat="1" ht="29.1" customHeight="1" x14ac:dyDescent="0.25">
      <c r="A68" s="32">
        <f t="shared" si="15"/>
        <v>65</v>
      </c>
      <c r="B68" s="87"/>
      <c r="C68" s="27"/>
      <c r="D68" s="1" t="str">
        <f>IF(B68="","",IFERROR(VLOOKUP(B68,'Matrice Parties'!B:K,3,FALSE),0))</f>
        <v/>
      </c>
      <c r="E68" s="1" t="str">
        <f>IF(B68="","",IFERROR(VLOOKUP(B68,'Matrice Parties-2'!B:K,4,FALSE),0))</f>
        <v/>
      </c>
      <c r="F68" s="1" t="str">
        <f>IF(B68="","",IFERROR(VLOOKUP(B68,'Matrice Parties-3'!B:K,5,FALSE),0))</f>
        <v/>
      </c>
      <c r="G68" s="100" t="str">
        <f>IF(B68="","",IFERROR(VLOOKUP(B68,'Matrice Parties-4'!B:K,6,FALSE),0))</f>
        <v/>
      </c>
      <c r="H68" s="101" t="str">
        <f>IF(B68="","",IFERROR(VLOOKUP(B68,'Matrice Parties'!B:K,7,FALSE),0))</f>
        <v/>
      </c>
      <c r="I68" s="1" t="str">
        <f>IF(B68="","",IFERROR(VLOOKUP(B68,'Matrice Parties-2'!B:K,8,FALSE),0))</f>
        <v/>
      </c>
      <c r="J68" s="1" t="str">
        <f>IF(B68="","",IFERROR(VLOOKUP(B68,'Matrice Parties-3'!B:K,9,FALSE),0))</f>
        <v/>
      </c>
      <c r="K68" s="1" t="str">
        <f>IF(B68="","",IFERROR(VLOOKUP(B68,'Matrice Parties-4'!B:K,10,FALSE),0))</f>
        <v/>
      </c>
      <c r="L68" s="1" t="str">
        <f t="shared" ref="L68:L93" si="16">IFERROR(IF(B68="","",D68+E68+F68+G68),"")</f>
        <v/>
      </c>
      <c r="M68" s="1" t="str">
        <f t="shared" ref="M68:M93" si="17">IFERROR(IF(B68="","",H68+I68+J68+K68),"")</f>
        <v/>
      </c>
      <c r="N68" s="1" t="str">
        <f t="shared" si="7"/>
        <v/>
      </c>
      <c r="O68" s="2" t="str">
        <f t="shared" ref="O68:O93" si="18">IF(B68="","",COUNTIF(D68:G68,13))</f>
        <v/>
      </c>
      <c r="P68" s="4" t="str">
        <f t="shared" ref="P68:P93" si="19">IFERROR(IF(B68="","",RANK(R68,$R$4:$R$93)),"")</f>
        <v/>
      </c>
      <c r="Q68" s="82" t="str">
        <f t="shared" ref="Q68:Q93" si="20">IF(B68="","",100*O68)</f>
        <v/>
      </c>
      <c r="R68" s="82" t="str">
        <f t="shared" ref="R68:R93" si="21">IF(B68="","",Q68+N68)</f>
        <v/>
      </c>
      <c r="S68" s="15"/>
      <c r="T68" s="15"/>
      <c r="X68"/>
    </row>
    <row r="69" spans="1:24" s="18" customFormat="1" ht="29.1" customHeight="1" x14ac:dyDescent="0.25">
      <c r="A69" s="32">
        <f t="shared" si="15"/>
        <v>66</v>
      </c>
      <c r="B69" s="87"/>
      <c r="C69" s="27"/>
      <c r="D69" s="1" t="str">
        <f>IF(B69="","",IFERROR(VLOOKUP(B69,'Matrice Parties'!B:K,3,FALSE),0))</f>
        <v/>
      </c>
      <c r="E69" s="1" t="str">
        <f>IF(B69="","",IFERROR(VLOOKUP(B69,'Matrice Parties-2'!B:K,4,FALSE),0))</f>
        <v/>
      </c>
      <c r="F69" s="1" t="str">
        <f>IF(B69="","",IFERROR(VLOOKUP(B69,'Matrice Parties-3'!B:K,5,FALSE),0))</f>
        <v/>
      </c>
      <c r="G69" s="100" t="str">
        <f>IF(B69="","",IFERROR(VLOOKUP(B69,'Matrice Parties-4'!B:K,6,FALSE),0))</f>
        <v/>
      </c>
      <c r="H69" s="101" t="str">
        <f>IF(B69="","",IFERROR(VLOOKUP(B69,'Matrice Parties'!B:K,7,FALSE),0))</f>
        <v/>
      </c>
      <c r="I69" s="1" t="str">
        <f>IF(B69="","",IFERROR(VLOOKUP(B69,'Matrice Parties-2'!B:K,8,FALSE),0))</f>
        <v/>
      </c>
      <c r="J69" s="1" t="str">
        <f>IF(B69="","",IFERROR(VLOOKUP(B69,'Matrice Parties-3'!B:K,9,FALSE),0))</f>
        <v/>
      </c>
      <c r="K69" s="1" t="str">
        <f>IF(B69="","",IFERROR(VLOOKUP(B69,'Matrice Parties-4'!B:K,10,FALSE),0))</f>
        <v/>
      </c>
      <c r="L69" s="1" t="str">
        <f t="shared" si="16"/>
        <v/>
      </c>
      <c r="M69" s="1" t="str">
        <f t="shared" si="17"/>
        <v/>
      </c>
      <c r="N69" s="1" t="str">
        <f t="shared" si="7"/>
        <v/>
      </c>
      <c r="O69" s="2" t="str">
        <f t="shared" si="18"/>
        <v/>
      </c>
      <c r="P69" s="4" t="str">
        <f t="shared" si="19"/>
        <v/>
      </c>
      <c r="Q69" s="82" t="str">
        <f t="shared" si="20"/>
        <v/>
      </c>
      <c r="R69" s="82" t="str">
        <f t="shared" si="21"/>
        <v/>
      </c>
      <c r="S69" s="15"/>
      <c r="T69" s="15"/>
      <c r="X69"/>
    </row>
    <row r="70" spans="1:24" s="18" customFormat="1" ht="29.1" customHeight="1" x14ac:dyDescent="0.25">
      <c r="A70" s="32">
        <f t="shared" si="15"/>
        <v>67</v>
      </c>
      <c r="B70" s="87"/>
      <c r="C70" s="29"/>
      <c r="D70" s="1" t="str">
        <f>IF(B70="","",IFERROR(VLOOKUP(B70,'Matrice Parties'!B:K,3,FALSE),0))</f>
        <v/>
      </c>
      <c r="E70" s="1" t="str">
        <f>IF(B70="","",IFERROR(VLOOKUP(B70,'Matrice Parties-2'!B:K,4,FALSE),0))</f>
        <v/>
      </c>
      <c r="F70" s="1" t="str">
        <f>IF(B70="","",IFERROR(VLOOKUP(B70,'Matrice Parties-3'!B:K,5,FALSE),0))</f>
        <v/>
      </c>
      <c r="G70" s="100" t="str">
        <f>IF(B70="","",IFERROR(VLOOKUP(B70,'Matrice Parties-4'!B:K,6,FALSE),0))</f>
        <v/>
      </c>
      <c r="H70" s="101" t="str">
        <f>IF(B70="","",IFERROR(VLOOKUP(B70,'Matrice Parties'!B:K,7,FALSE),0))</f>
        <v/>
      </c>
      <c r="I70" s="1" t="str">
        <f>IF(B70="","",IFERROR(VLOOKUP(B70,'Matrice Parties-2'!B:K,8,FALSE),0))</f>
        <v/>
      </c>
      <c r="J70" s="1" t="str">
        <f>IF(B70="","",IFERROR(VLOOKUP(B70,'Matrice Parties-3'!B:K,9,FALSE),0))</f>
        <v/>
      </c>
      <c r="K70" s="1" t="str">
        <f>IF(B70="","",IFERROR(VLOOKUP(B70,'Matrice Parties-4'!B:K,10,FALSE),0))</f>
        <v/>
      </c>
      <c r="L70" s="1" t="str">
        <f t="shared" si="16"/>
        <v/>
      </c>
      <c r="M70" s="1" t="str">
        <f t="shared" si="17"/>
        <v/>
      </c>
      <c r="N70" s="1" t="str">
        <f t="shared" ref="N70:N93" si="22">IFERROR(L70-M70,"")</f>
        <v/>
      </c>
      <c r="O70" s="2" t="str">
        <f t="shared" si="18"/>
        <v/>
      </c>
      <c r="P70" s="4" t="str">
        <f t="shared" si="19"/>
        <v/>
      </c>
      <c r="Q70" s="82" t="str">
        <f t="shared" si="20"/>
        <v/>
      </c>
      <c r="R70" s="82" t="str">
        <f t="shared" si="21"/>
        <v/>
      </c>
      <c r="S70" s="15"/>
      <c r="T70" s="15"/>
      <c r="X70"/>
    </row>
    <row r="71" spans="1:24" s="18" customFormat="1" ht="29.1" customHeight="1" x14ac:dyDescent="0.25">
      <c r="A71" s="32">
        <f t="shared" si="15"/>
        <v>68</v>
      </c>
      <c r="B71" s="87"/>
      <c r="C71" s="27"/>
      <c r="D71" s="1" t="str">
        <f>IF(B71="","",IFERROR(VLOOKUP(B71,'Matrice Parties'!B:K,3,FALSE),0))</f>
        <v/>
      </c>
      <c r="E71" s="1" t="str">
        <f>IF(B71="","",IFERROR(VLOOKUP(B71,'Matrice Parties-2'!B:K,4,FALSE),0))</f>
        <v/>
      </c>
      <c r="F71" s="1" t="str">
        <f>IF(B71="","",IFERROR(VLOOKUP(B71,'Matrice Parties-3'!B:K,5,FALSE),0))</f>
        <v/>
      </c>
      <c r="G71" s="100" t="str">
        <f>IF(B71="","",IFERROR(VLOOKUP(B71,'Matrice Parties-4'!B:K,6,FALSE),0))</f>
        <v/>
      </c>
      <c r="H71" s="101" t="str">
        <f>IF(B71="","",IFERROR(VLOOKUP(B71,'Matrice Parties'!B:K,7,FALSE),0))</f>
        <v/>
      </c>
      <c r="I71" s="1" t="str">
        <f>IF(B71="","",IFERROR(VLOOKUP(B71,'Matrice Parties-2'!B:K,8,FALSE),0))</f>
        <v/>
      </c>
      <c r="J71" s="1" t="str">
        <f>IF(B71="","",IFERROR(VLOOKUP(B71,'Matrice Parties-3'!B:K,9,FALSE),0))</f>
        <v/>
      </c>
      <c r="K71" s="1" t="str">
        <f>IF(B71="","",IFERROR(VLOOKUP(B71,'Matrice Parties-4'!B:K,10,FALSE),0))</f>
        <v/>
      </c>
      <c r="L71" s="1" t="str">
        <f t="shared" si="16"/>
        <v/>
      </c>
      <c r="M71" s="1" t="str">
        <f t="shared" si="17"/>
        <v/>
      </c>
      <c r="N71" s="1" t="str">
        <f t="shared" si="22"/>
        <v/>
      </c>
      <c r="O71" s="2" t="str">
        <f t="shared" si="18"/>
        <v/>
      </c>
      <c r="P71" s="4" t="str">
        <f t="shared" si="19"/>
        <v/>
      </c>
      <c r="Q71" s="82" t="str">
        <f t="shared" si="20"/>
        <v/>
      </c>
      <c r="R71" s="82" t="str">
        <f t="shared" si="21"/>
        <v/>
      </c>
      <c r="S71" s="15"/>
      <c r="T71" s="15"/>
      <c r="X71"/>
    </row>
    <row r="72" spans="1:24" s="18" customFormat="1" ht="29.1" customHeight="1" x14ac:dyDescent="0.25">
      <c r="A72" s="32">
        <f t="shared" si="15"/>
        <v>69</v>
      </c>
      <c r="B72" s="87"/>
      <c r="C72" s="27"/>
      <c r="D72" s="1" t="str">
        <f>IF(B72="","",IFERROR(VLOOKUP(B72,'Matrice Parties'!B:K,3,FALSE),0))</f>
        <v/>
      </c>
      <c r="E72" s="1" t="str">
        <f>IF(B72="","",IFERROR(VLOOKUP(B72,'Matrice Parties-2'!B:K,4,FALSE),0))</f>
        <v/>
      </c>
      <c r="F72" s="1" t="str">
        <f>IF(B72="","",IFERROR(VLOOKUP(B72,'Matrice Parties-3'!B:K,5,FALSE),0))</f>
        <v/>
      </c>
      <c r="G72" s="100" t="str">
        <f>IF(B72="","",IFERROR(VLOOKUP(B72,'Matrice Parties-4'!B:K,6,FALSE),0))</f>
        <v/>
      </c>
      <c r="H72" s="101" t="str">
        <f>IF(B72="","",IFERROR(VLOOKUP(B72,'Matrice Parties'!B:K,7,FALSE),0))</f>
        <v/>
      </c>
      <c r="I72" s="1" t="str">
        <f>IF(B72="","",IFERROR(VLOOKUP(B72,'Matrice Parties-2'!B:K,8,FALSE),0))</f>
        <v/>
      </c>
      <c r="J72" s="1" t="str">
        <f>IF(B72="","",IFERROR(VLOOKUP(B72,'Matrice Parties-3'!B:K,9,FALSE),0))</f>
        <v/>
      </c>
      <c r="K72" s="1" t="str">
        <f>IF(B72="","",IFERROR(VLOOKUP(B72,'Matrice Parties-4'!B:K,10,FALSE),0))</f>
        <v/>
      </c>
      <c r="L72" s="1" t="str">
        <f t="shared" si="16"/>
        <v/>
      </c>
      <c r="M72" s="1" t="str">
        <f t="shared" si="17"/>
        <v/>
      </c>
      <c r="N72" s="1" t="str">
        <f t="shared" si="22"/>
        <v/>
      </c>
      <c r="O72" s="2" t="str">
        <f t="shared" si="18"/>
        <v/>
      </c>
      <c r="P72" s="4" t="str">
        <f t="shared" si="19"/>
        <v/>
      </c>
      <c r="Q72" s="82" t="str">
        <f t="shared" si="20"/>
        <v/>
      </c>
      <c r="R72" s="82" t="str">
        <f t="shared" si="21"/>
        <v/>
      </c>
      <c r="S72" s="15"/>
      <c r="T72" s="15"/>
      <c r="X72"/>
    </row>
    <row r="73" spans="1:24" s="18" customFormat="1" ht="29.1" customHeight="1" x14ac:dyDescent="0.25">
      <c r="A73" s="32">
        <f t="shared" si="15"/>
        <v>70</v>
      </c>
      <c r="B73" s="87"/>
      <c r="C73" s="30"/>
      <c r="D73" s="1" t="str">
        <f>IF(B73="","",IFERROR(VLOOKUP(B73,'Matrice Parties'!B:K,3,FALSE),0))</f>
        <v/>
      </c>
      <c r="E73" s="1" t="str">
        <f>IF(B73="","",IFERROR(VLOOKUP(B73,'Matrice Parties-2'!B:K,4,FALSE),0))</f>
        <v/>
      </c>
      <c r="F73" s="1" t="str">
        <f>IF(B73="","",IFERROR(VLOOKUP(B73,'Matrice Parties-3'!B:K,5,FALSE),0))</f>
        <v/>
      </c>
      <c r="G73" s="100" t="str">
        <f>IF(B73="","",IFERROR(VLOOKUP(B73,'Matrice Parties-4'!B:K,6,FALSE),0))</f>
        <v/>
      </c>
      <c r="H73" s="101" t="str">
        <f>IF(B73="","",IFERROR(VLOOKUP(B73,'Matrice Parties'!B:K,7,FALSE),0))</f>
        <v/>
      </c>
      <c r="I73" s="1" t="str">
        <f>IF(B73="","",IFERROR(VLOOKUP(B73,'Matrice Parties-2'!B:K,8,FALSE),0))</f>
        <v/>
      </c>
      <c r="J73" s="1" t="str">
        <f>IF(B73="","",IFERROR(VLOOKUP(B73,'Matrice Parties-3'!B:K,9,FALSE),0))</f>
        <v/>
      </c>
      <c r="K73" s="1" t="str">
        <f>IF(B73="","",IFERROR(VLOOKUP(B73,'Matrice Parties-4'!B:K,10,FALSE),0))</f>
        <v/>
      </c>
      <c r="L73" s="1" t="str">
        <f t="shared" si="16"/>
        <v/>
      </c>
      <c r="M73" s="1" t="str">
        <f t="shared" si="17"/>
        <v/>
      </c>
      <c r="N73" s="1" t="str">
        <f t="shared" si="22"/>
        <v/>
      </c>
      <c r="O73" s="2" t="str">
        <f t="shared" si="18"/>
        <v/>
      </c>
      <c r="P73" s="4" t="str">
        <f t="shared" si="19"/>
        <v/>
      </c>
      <c r="Q73" s="82" t="str">
        <f t="shared" si="20"/>
        <v/>
      </c>
      <c r="R73" s="82" t="str">
        <f t="shared" si="21"/>
        <v/>
      </c>
      <c r="S73" s="15"/>
      <c r="T73" s="15"/>
      <c r="X73"/>
    </row>
    <row r="74" spans="1:24" s="18" customFormat="1" ht="29.1" customHeight="1" x14ac:dyDescent="0.25">
      <c r="A74" s="32">
        <f t="shared" si="15"/>
        <v>71</v>
      </c>
      <c r="B74" s="87"/>
      <c r="C74" s="27"/>
      <c r="D74" s="1" t="str">
        <f>IF(B74="","",IFERROR(VLOOKUP(B74,'Matrice Parties'!B:K,3,FALSE),0))</f>
        <v/>
      </c>
      <c r="E74" s="1" t="str">
        <f>IF(B74="","",IFERROR(VLOOKUP(B74,'Matrice Parties-2'!B:K,4,FALSE),0))</f>
        <v/>
      </c>
      <c r="F74" s="1" t="str">
        <f>IF(B74="","",IFERROR(VLOOKUP(B74,'Matrice Parties-3'!B:K,5,FALSE),0))</f>
        <v/>
      </c>
      <c r="G74" s="100" t="str">
        <f>IF(B74="","",IFERROR(VLOOKUP(B74,'Matrice Parties-4'!B:K,6,FALSE),0))</f>
        <v/>
      </c>
      <c r="H74" s="101" t="str">
        <f>IF(B74="","",IFERROR(VLOOKUP(B74,'Matrice Parties'!B:K,7,FALSE),0))</f>
        <v/>
      </c>
      <c r="I74" s="1" t="str">
        <f>IF(B74="","",IFERROR(VLOOKUP(B74,'Matrice Parties-2'!B:K,8,FALSE),0))</f>
        <v/>
      </c>
      <c r="J74" s="1" t="str">
        <f>IF(B74="","",IFERROR(VLOOKUP(B74,'Matrice Parties-3'!B:K,9,FALSE),0))</f>
        <v/>
      </c>
      <c r="K74" s="1" t="str">
        <f>IF(B74="","",IFERROR(VLOOKUP(B74,'Matrice Parties-4'!B:K,10,FALSE),0))</f>
        <v/>
      </c>
      <c r="L74" s="1" t="str">
        <f t="shared" si="16"/>
        <v/>
      </c>
      <c r="M74" s="1" t="str">
        <f t="shared" si="17"/>
        <v/>
      </c>
      <c r="N74" s="1" t="str">
        <f t="shared" si="22"/>
        <v/>
      </c>
      <c r="O74" s="2" t="str">
        <f t="shared" si="18"/>
        <v/>
      </c>
      <c r="P74" s="4" t="str">
        <f t="shared" si="19"/>
        <v/>
      </c>
      <c r="Q74" s="82" t="str">
        <f t="shared" si="20"/>
        <v/>
      </c>
      <c r="R74" s="82" t="str">
        <f t="shared" si="21"/>
        <v/>
      </c>
      <c r="S74" s="15"/>
      <c r="T74" s="15"/>
      <c r="X74"/>
    </row>
    <row r="75" spans="1:24" s="18" customFormat="1" ht="29.1" customHeight="1" x14ac:dyDescent="0.25">
      <c r="A75" s="32">
        <f t="shared" ref="A75:A93" si="23">IF(B75="JOKER 1",97,IF(B75="JOKER 2",98,IF(B75="JOKER 3",99,A74+1)))</f>
        <v>72</v>
      </c>
      <c r="B75" s="87"/>
      <c r="C75" s="27"/>
      <c r="D75" s="1" t="str">
        <f>IF(B75="","",IFERROR(VLOOKUP(B75,'Matrice Parties'!B:K,3,FALSE),0))</f>
        <v/>
      </c>
      <c r="E75" s="1" t="str">
        <f>IF(B75="","",IFERROR(VLOOKUP(B75,'Matrice Parties-2'!B:K,4,FALSE),0))</f>
        <v/>
      </c>
      <c r="F75" s="1" t="str">
        <f>IF(B75="","",IFERROR(VLOOKUP(B75,'Matrice Parties-3'!B:K,5,FALSE),0))</f>
        <v/>
      </c>
      <c r="G75" s="100" t="str">
        <f>IF(B75="","",IFERROR(VLOOKUP(B75,'Matrice Parties-4'!B:K,6,FALSE),0))</f>
        <v/>
      </c>
      <c r="H75" s="101" t="str">
        <f>IF(B75="","",IFERROR(VLOOKUP(B75,'Matrice Parties'!B:K,7,FALSE),0))</f>
        <v/>
      </c>
      <c r="I75" s="1" t="str">
        <f>IF(B75="","",IFERROR(VLOOKUP(B75,'Matrice Parties-2'!B:K,8,FALSE),0))</f>
        <v/>
      </c>
      <c r="J75" s="1" t="str">
        <f>IF(B75="","",IFERROR(VLOOKUP(B75,'Matrice Parties-3'!B:K,9,FALSE),0))</f>
        <v/>
      </c>
      <c r="K75" s="1" t="str">
        <f>IF(B75="","",IFERROR(VLOOKUP(B75,'Matrice Parties-4'!B:K,10,FALSE),0))</f>
        <v/>
      </c>
      <c r="L75" s="1" t="str">
        <f t="shared" si="16"/>
        <v/>
      </c>
      <c r="M75" s="1" t="str">
        <f t="shared" si="17"/>
        <v/>
      </c>
      <c r="N75" s="1" t="str">
        <f t="shared" si="22"/>
        <v/>
      </c>
      <c r="O75" s="2" t="str">
        <f t="shared" si="18"/>
        <v/>
      </c>
      <c r="P75" s="4" t="str">
        <f t="shared" si="19"/>
        <v/>
      </c>
      <c r="Q75" s="82" t="str">
        <f t="shared" si="20"/>
        <v/>
      </c>
      <c r="R75" s="82" t="str">
        <f t="shared" si="21"/>
        <v/>
      </c>
      <c r="S75" s="15"/>
      <c r="T75" s="15"/>
      <c r="X75"/>
    </row>
    <row r="76" spans="1:24" s="18" customFormat="1" ht="29.1" customHeight="1" x14ac:dyDescent="0.25">
      <c r="A76" s="32">
        <f t="shared" si="23"/>
        <v>73</v>
      </c>
      <c r="B76" s="87"/>
      <c r="C76" s="27"/>
      <c r="D76" s="1" t="str">
        <f>IF(B76="","",IFERROR(VLOOKUP(B76,'Matrice Parties'!B:K,3,FALSE),0))</f>
        <v/>
      </c>
      <c r="E76" s="1" t="str">
        <f>IF(B76="","",IFERROR(VLOOKUP(B76,'Matrice Parties-2'!B:K,4,FALSE),0))</f>
        <v/>
      </c>
      <c r="F76" s="1" t="str">
        <f>IF(B76="","",IFERROR(VLOOKUP(B76,'Matrice Parties-3'!B:K,5,FALSE),0))</f>
        <v/>
      </c>
      <c r="G76" s="100" t="str">
        <f>IF(B76="","",IFERROR(VLOOKUP(B76,'Matrice Parties-4'!B:K,6,FALSE),0))</f>
        <v/>
      </c>
      <c r="H76" s="101" t="str">
        <f>IF(B76="","",IFERROR(VLOOKUP(B76,'Matrice Parties'!B:K,7,FALSE),0))</f>
        <v/>
      </c>
      <c r="I76" s="1" t="str">
        <f>IF(B76="","",IFERROR(VLOOKUP(B76,'Matrice Parties-2'!B:K,8,FALSE),0))</f>
        <v/>
      </c>
      <c r="J76" s="1" t="str">
        <f>IF(B76="","",IFERROR(VLOOKUP(B76,'Matrice Parties-3'!B:K,9,FALSE),0))</f>
        <v/>
      </c>
      <c r="K76" s="1" t="str">
        <f>IF(B76="","",IFERROR(VLOOKUP(B76,'Matrice Parties-4'!B:K,10,FALSE),0))</f>
        <v/>
      </c>
      <c r="L76" s="1" t="str">
        <f t="shared" si="16"/>
        <v/>
      </c>
      <c r="M76" s="1" t="str">
        <f t="shared" si="17"/>
        <v/>
      </c>
      <c r="N76" s="1" t="str">
        <f t="shared" si="22"/>
        <v/>
      </c>
      <c r="O76" s="2" t="str">
        <f t="shared" si="18"/>
        <v/>
      </c>
      <c r="P76" s="4" t="str">
        <f t="shared" si="19"/>
        <v/>
      </c>
      <c r="Q76" s="82" t="str">
        <f t="shared" si="20"/>
        <v/>
      </c>
      <c r="R76" s="82" t="str">
        <f t="shared" si="21"/>
        <v/>
      </c>
      <c r="S76" s="15"/>
      <c r="T76" s="15"/>
      <c r="X76"/>
    </row>
    <row r="77" spans="1:24" ht="29.1" customHeight="1" x14ac:dyDescent="0.25">
      <c r="A77" s="32">
        <f t="shared" si="23"/>
        <v>74</v>
      </c>
      <c r="B77" s="87"/>
      <c r="C77" s="29"/>
      <c r="D77" s="1" t="str">
        <f>IF(B77="","",IFERROR(VLOOKUP(B77,'Matrice Parties'!B:K,3,FALSE),0))</f>
        <v/>
      </c>
      <c r="E77" s="1" t="str">
        <f>IF(B77="","",IFERROR(VLOOKUP(B77,'Matrice Parties-2'!B:K,4,FALSE),0))</f>
        <v/>
      </c>
      <c r="F77" s="1" t="str">
        <f>IF(B77="","",IFERROR(VLOOKUP(B77,'Matrice Parties-3'!B:K,5,FALSE),0))</f>
        <v/>
      </c>
      <c r="G77" s="100" t="str">
        <f>IF(B77="","",IFERROR(VLOOKUP(B77,'Matrice Parties-4'!B:K,6,FALSE),0))</f>
        <v/>
      </c>
      <c r="H77" s="101" t="str">
        <f>IF(B77="","",IFERROR(VLOOKUP(B77,'Matrice Parties'!B:K,7,FALSE),0))</f>
        <v/>
      </c>
      <c r="I77" s="1" t="str">
        <f>IF(B77="","",IFERROR(VLOOKUP(B77,'Matrice Parties-2'!B:K,8,FALSE),0))</f>
        <v/>
      </c>
      <c r="J77" s="1" t="str">
        <f>IF(B77="","",IFERROR(VLOOKUP(B77,'Matrice Parties-3'!B:K,9,FALSE),0))</f>
        <v/>
      </c>
      <c r="K77" s="1" t="str">
        <f>IF(B77="","",IFERROR(VLOOKUP(B77,'Matrice Parties-4'!B:K,10,FALSE),0))</f>
        <v/>
      </c>
      <c r="L77" s="1" t="str">
        <f t="shared" si="16"/>
        <v/>
      </c>
      <c r="M77" s="1" t="str">
        <f t="shared" si="17"/>
        <v/>
      </c>
      <c r="N77" s="1" t="str">
        <f t="shared" si="22"/>
        <v/>
      </c>
      <c r="O77" s="2" t="str">
        <f t="shared" si="18"/>
        <v/>
      </c>
      <c r="P77" s="4" t="str">
        <f t="shared" si="19"/>
        <v/>
      </c>
      <c r="Q77" s="82" t="str">
        <f t="shared" si="20"/>
        <v/>
      </c>
      <c r="R77" s="82" t="str">
        <f t="shared" si="21"/>
        <v/>
      </c>
    </row>
    <row r="78" spans="1:24" s="19" customFormat="1" ht="29.1" customHeight="1" x14ac:dyDescent="0.25">
      <c r="A78" s="32">
        <f t="shared" si="23"/>
        <v>75</v>
      </c>
      <c r="B78" s="87"/>
      <c r="C78" s="29"/>
      <c r="D78" s="1" t="str">
        <f>IF(B78="","",IFERROR(VLOOKUP(B78,'Matrice Parties'!B:K,3,FALSE),0))</f>
        <v/>
      </c>
      <c r="E78" s="1" t="str">
        <f>IF(B78="","",IFERROR(VLOOKUP(B78,'Matrice Parties-2'!B:K,4,FALSE),0))</f>
        <v/>
      </c>
      <c r="F78" s="1" t="str">
        <f>IF(B78="","",IFERROR(VLOOKUP(B78,'Matrice Parties-3'!B:K,5,FALSE),0))</f>
        <v/>
      </c>
      <c r="G78" s="100" t="str">
        <f>IF(B78="","",IFERROR(VLOOKUP(B78,'Matrice Parties-4'!B:K,6,FALSE),0))</f>
        <v/>
      </c>
      <c r="H78" s="101" t="str">
        <f>IF(B78="","",IFERROR(VLOOKUP(B78,'Matrice Parties'!B:K,7,FALSE),0))</f>
        <v/>
      </c>
      <c r="I78" s="1" t="str">
        <f>IF(B78="","",IFERROR(VLOOKUP(B78,'Matrice Parties-2'!B:K,8,FALSE),0))</f>
        <v/>
      </c>
      <c r="J78" s="1" t="str">
        <f>IF(B78="","",IFERROR(VLOOKUP(B78,'Matrice Parties-3'!B:K,9,FALSE),0))</f>
        <v/>
      </c>
      <c r="K78" s="1" t="str">
        <f>IF(B78="","",IFERROR(VLOOKUP(B78,'Matrice Parties-4'!B:K,10,FALSE),0))</f>
        <v/>
      </c>
      <c r="L78" s="1" t="str">
        <f t="shared" si="16"/>
        <v/>
      </c>
      <c r="M78" s="1" t="str">
        <f t="shared" si="17"/>
        <v/>
      </c>
      <c r="N78" s="1" t="str">
        <f t="shared" si="22"/>
        <v/>
      </c>
      <c r="O78" s="2" t="str">
        <f t="shared" si="18"/>
        <v/>
      </c>
      <c r="P78" s="4" t="str">
        <f t="shared" si="19"/>
        <v/>
      </c>
      <c r="Q78" s="82" t="str">
        <f t="shared" si="20"/>
        <v/>
      </c>
      <c r="R78" s="82" t="str">
        <f t="shared" si="21"/>
        <v/>
      </c>
      <c r="S78" s="15"/>
      <c r="T78" s="15"/>
      <c r="X78"/>
    </row>
    <row r="79" spans="1:24" s="18" customFormat="1" ht="29.1" customHeight="1" x14ac:dyDescent="0.25">
      <c r="A79" s="32">
        <f t="shared" si="23"/>
        <v>76</v>
      </c>
      <c r="B79" s="87"/>
      <c r="C79" s="27"/>
      <c r="D79" s="1" t="str">
        <f>IF(B79="","",IFERROR(VLOOKUP(B79,'Matrice Parties'!B:K,3,FALSE),0))</f>
        <v/>
      </c>
      <c r="E79" s="1" t="str">
        <f>IF(B79="","",IFERROR(VLOOKUP(B79,'Matrice Parties-2'!B:K,4,FALSE),0))</f>
        <v/>
      </c>
      <c r="F79" s="1" t="str">
        <f>IF(B79="","",IFERROR(VLOOKUP(B79,'Matrice Parties-3'!B:K,5,FALSE),0))</f>
        <v/>
      </c>
      <c r="G79" s="100" t="str">
        <f>IF(B79="","",IFERROR(VLOOKUP(B79,'Matrice Parties-4'!B:K,6,FALSE),0))</f>
        <v/>
      </c>
      <c r="H79" s="101" t="str">
        <f>IF(B79="","",IFERROR(VLOOKUP(B79,'Matrice Parties'!B:K,7,FALSE),0))</f>
        <v/>
      </c>
      <c r="I79" s="1" t="str">
        <f>IF(B79="","",IFERROR(VLOOKUP(B79,'Matrice Parties-2'!B:K,8,FALSE),0))</f>
        <v/>
      </c>
      <c r="J79" s="1" t="str">
        <f>IF(B79="","",IFERROR(VLOOKUP(B79,'Matrice Parties-3'!B:K,9,FALSE),0))</f>
        <v/>
      </c>
      <c r="K79" s="1" t="str">
        <f>IF(B79="","",IFERROR(VLOOKUP(B79,'Matrice Parties-4'!B:K,10,FALSE),0))</f>
        <v/>
      </c>
      <c r="L79" s="1" t="str">
        <f t="shared" si="16"/>
        <v/>
      </c>
      <c r="M79" s="1" t="str">
        <f t="shared" si="17"/>
        <v/>
      </c>
      <c r="N79" s="1" t="str">
        <f t="shared" si="22"/>
        <v/>
      </c>
      <c r="O79" s="2" t="str">
        <f t="shared" si="18"/>
        <v/>
      </c>
      <c r="P79" s="4" t="str">
        <f t="shared" si="19"/>
        <v/>
      </c>
      <c r="Q79" s="82" t="str">
        <f t="shared" si="20"/>
        <v/>
      </c>
      <c r="R79" s="82" t="str">
        <f t="shared" si="21"/>
        <v/>
      </c>
      <c r="S79" s="15"/>
      <c r="T79" s="15"/>
      <c r="X79"/>
    </row>
    <row r="80" spans="1:24" s="19" customFormat="1" ht="29.1" customHeight="1" x14ac:dyDescent="0.25">
      <c r="A80" s="32">
        <f t="shared" si="23"/>
        <v>77</v>
      </c>
      <c r="B80" s="87"/>
      <c r="C80" s="29"/>
      <c r="D80" s="1" t="str">
        <f>IF(B80="","",IFERROR(VLOOKUP(B80,'Matrice Parties'!B:K,3,FALSE),0))</f>
        <v/>
      </c>
      <c r="E80" s="1" t="str">
        <f>IF(B80="","",IFERROR(VLOOKUP(B80,'Matrice Parties-2'!B:K,4,FALSE),0))</f>
        <v/>
      </c>
      <c r="F80" s="1" t="str">
        <f>IF(B80="","",IFERROR(VLOOKUP(B80,'Matrice Parties-3'!B:K,5,FALSE),0))</f>
        <v/>
      </c>
      <c r="G80" s="100" t="str">
        <f>IF(B80="","",IFERROR(VLOOKUP(B80,'Matrice Parties-4'!B:K,6,FALSE),0))</f>
        <v/>
      </c>
      <c r="H80" s="101" t="str">
        <f>IF(B80="","",IFERROR(VLOOKUP(B80,'Matrice Parties'!B:K,7,FALSE),0))</f>
        <v/>
      </c>
      <c r="I80" s="1" t="str">
        <f>IF(B80="","",IFERROR(VLOOKUP(B80,'Matrice Parties-2'!B:K,8,FALSE),0))</f>
        <v/>
      </c>
      <c r="J80" s="1" t="str">
        <f>IF(B80="","",IFERROR(VLOOKUP(B80,'Matrice Parties-3'!B:K,9,FALSE),0))</f>
        <v/>
      </c>
      <c r="K80" s="1" t="str">
        <f>IF(B80="","",IFERROR(VLOOKUP(B80,'Matrice Parties-4'!B:K,10,FALSE),0))</f>
        <v/>
      </c>
      <c r="L80" s="1" t="str">
        <f t="shared" si="16"/>
        <v/>
      </c>
      <c r="M80" s="1" t="str">
        <f t="shared" si="17"/>
        <v/>
      </c>
      <c r="N80" s="1" t="str">
        <f t="shared" si="22"/>
        <v/>
      </c>
      <c r="O80" s="2" t="str">
        <f t="shared" si="18"/>
        <v/>
      </c>
      <c r="P80" s="4" t="str">
        <f t="shared" si="19"/>
        <v/>
      </c>
      <c r="Q80" s="82" t="str">
        <f t="shared" si="20"/>
        <v/>
      </c>
      <c r="R80" s="82" t="str">
        <f t="shared" si="21"/>
        <v/>
      </c>
      <c r="S80" s="15"/>
      <c r="T80" s="15"/>
      <c r="X80"/>
    </row>
    <row r="81" spans="1:24" s="19" customFormat="1" ht="29.1" customHeight="1" x14ac:dyDescent="0.25">
      <c r="A81" s="32">
        <f t="shared" si="23"/>
        <v>78</v>
      </c>
      <c r="B81" s="87"/>
      <c r="C81" s="27"/>
      <c r="D81" s="1" t="str">
        <f>IF(B81="","",IFERROR(VLOOKUP(B81,'Matrice Parties'!B:K,3,FALSE),0))</f>
        <v/>
      </c>
      <c r="E81" s="1" t="str">
        <f>IF(B81="","",IFERROR(VLOOKUP(B81,'Matrice Parties-2'!B:K,4,FALSE),0))</f>
        <v/>
      </c>
      <c r="F81" s="1" t="str">
        <f>IF(B81="","",IFERROR(VLOOKUP(B81,'Matrice Parties-3'!B:K,5,FALSE),0))</f>
        <v/>
      </c>
      <c r="G81" s="100" t="str">
        <f>IF(B81="","",IFERROR(VLOOKUP(B81,'Matrice Parties-4'!B:K,6,FALSE),0))</f>
        <v/>
      </c>
      <c r="H81" s="101" t="str">
        <f>IF(B81="","",IFERROR(VLOOKUP(B81,'Matrice Parties'!B:K,7,FALSE),0))</f>
        <v/>
      </c>
      <c r="I81" s="1" t="str">
        <f>IF(B81="","",IFERROR(VLOOKUP(B81,'Matrice Parties-2'!B:K,8,FALSE),0))</f>
        <v/>
      </c>
      <c r="J81" s="1" t="str">
        <f>IF(B81="","",IFERROR(VLOOKUP(B81,'Matrice Parties-3'!B:K,9,FALSE),0))</f>
        <v/>
      </c>
      <c r="K81" s="1" t="str">
        <f>IF(B81="","",IFERROR(VLOOKUP(B81,'Matrice Parties-4'!B:K,10,FALSE),0))</f>
        <v/>
      </c>
      <c r="L81" s="1" t="str">
        <f t="shared" si="16"/>
        <v/>
      </c>
      <c r="M81" s="1" t="str">
        <f t="shared" si="17"/>
        <v/>
      </c>
      <c r="N81" s="1" t="str">
        <f t="shared" si="22"/>
        <v/>
      </c>
      <c r="O81" s="2" t="str">
        <f t="shared" si="18"/>
        <v/>
      </c>
      <c r="P81" s="4" t="str">
        <f t="shared" si="19"/>
        <v/>
      </c>
      <c r="Q81" s="82" t="str">
        <f t="shared" si="20"/>
        <v/>
      </c>
      <c r="R81" s="82" t="str">
        <f t="shared" si="21"/>
        <v/>
      </c>
      <c r="S81" s="15"/>
      <c r="T81" s="15"/>
      <c r="X81"/>
    </row>
    <row r="82" spans="1:24" s="18" customFormat="1" ht="29.1" customHeight="1" x14ac:dyDescent="0.25">
      <c r="A82" s="32">
        <f t="shared" si="23"/>
        <v>79</v>
      </c>
      <c r="B82" s="87"/>
      <c r="C82" s="27"/>
      <c r="D82" s="1" t="str">
        <f>IF(B82="","",IFERROR(VLOOKUP(B82,'Matrice Parties'!B:K,3,FALSE),0))</f>
        <v/>
      </c>
      <c r="E82" s="1" t="str">
        <f>IF(B82="","",IFERROR(VLOOKUP(B82,'Matrice Parties-2'!B:K,4,FALSE),0))</f>
        <v/>
      </c>
      <c r="F82" s="1" t="str">
        <f>IF(B82="","",IFERROR(VLOOKUP(B82,'Matrice Parties-3'!B:K,5,FALSE),0))</f>
        <v/>
      </c>
      <c r="G82" s="100" t="str">
        <f>IF(B82="","",IFERROR(VLOOKUP(B82,'Matrice Parties-4'!B:K,6,FALSE),0))</f>
        <v/>
      </c>
      <c r="H82" s="101" t="str">
        <f>IF(B82="","",IFERROR(VLOOKUP(B82,'Matrice Parties'!B:K,7,FALSE),0))</f>
        <v/>
      </c>
      <c r="I82" s="1" t="str">
        <f>IF(B82="","",IFERROR(VLOOKUP(B82,'Matrice Parties-2'!B:K,8,FALSE),0))</f>
        <v/>
      </c>
      <c r="J82" s="1" t="str">
        <f>IF(B82="","",IFERROR(VLOOKUP(B82,'Matrice Parties-3'!B:K,9,FALSE),0))</f>
        <v/>
      </c>
      <c r="K82" s="1" t="str">
        <f>IF(B82="","",IFERROR(VLOOKUP(B82,'Matrice Parties-4'!B:K,10,FALSE),0))</f>
        <v/>
      </c>
      <c r="L82" s="1" t="str">
        <f t="shared" si="16"/>
        <v/>
      </c>
      <c r="M82" s="1" t="str">
        <f t="shared" si="17"/>
        <v/>
      </c>
      <c r="N82" s="1" t="str">
        <f t="shared" si="22"/>
        <v/>
      </c>
      <c r="O82" s="2" t="str">
        <f t="shared" si="18"/>
        <v/>
      </c>
      <c r="P82" s="4" t="str">
        <f t="shared" si="19"/>
        <v/>
      </c>
      <c r="Q82" s="82" t="str">
        <f t="shared" si="20"/>
        <v/>
      </c>
      <c r="R82" s="82" t="str">
        <f t="shared" si="21"/>
        <v/>
      </c>
      <c r="S82" s="15"/>
      <c r="T82" s="15"/>
      <c r="X82"/>
    </row>
    <row r="83" spans="1:24" s="18" customFormat="1" ht="29.1" customHeight="1" x14ac:dyDescent="0.25">
      <c r="A83" s="32">
        <f t="shared" si="23"/>
        <v>80</v>
      </c>
      <c r="B83" s="87"/>
      <c r="C83" s="27"/>
      <c r="D83" s="1" t="str">
        <f>IF(B83="","",IFERROR(VLOOKUP(B83,'Matrice Parties'!B:K,3,FALSE),0))</f>
        <v/>
      </c>
      <c r="E83" s="1" t="str">
        <f>IF(B83="","",IFERROR(VLOOKUP(B83,'Matrice Parties-2'!B:K,4,FALSE),0))</f>
        <v/>
      </c>
      <c r="F83" s="1" t="str">
        <f>IF(B83="","",IFERROR(VLOOKUP(B83,'Matrice Parties-3'!B:K,5,FALSE),0))</f>
        <v/>
      </c>
      <c r="G83" s="100" t="str">
        <f>IF(B83="","",IFERROR(VLOOKUP(B83,'Matrice Parties-4'!B:K,6,FALSE),0))</f>
        <v/>
      </c>
      <c r="H83" s="101" t="str">
        <f>IF(B83="","",IFERROR(VLOOKUP(B83,'Matrice Parties'!B:K,7,FALSE),0))</f>
        <v/>
      </c>
      <c r="I83" s="1" t="str">
        <f>IF(B83="","",IFERROR(VLOOKUP(B83,'Matrice Parties-2'!B:K,8,FALSE),0))</f>
        <v/>
      </c>
      <c r="J83" s="1" t="str">
        <f>IF(B83="","",IFERROR(VLOOKUP(B83,'Matrice Parties-3'!B:K,9,FALSE),0))</f>
        <v/>
      </c>
      <c r="K83" s="1" t="str">
        <f>IF(B83="","",IFERROR(VLOOKUP(B83,'Matrice Parties-4'!B:K,10,FALSE),0))</f>
        <v/>
      </c>
      <c r="L83" s="1" t="str">
        <f t="shared" si="16"/>
        <v/>
      </c>
      <c r="M83" s="1" t="str">
        <f t="shared" si="17"/>
        <v/>
      </c>
      <c r="N83" s="1" t="str">
        <f t="shared" si="22"/>
        <v/>
      </c>
      <c r="O83" s="2" t="str">
        <f t="shared" si="18"/>
        <v/>
      </c>
      <c r="P83" s="4" t="str">
        <f t="shared" si="19"/>
        <v/>
      </c>
      <c r="Q83" s="82" t="str">
        <f t="shared" si="20"/>
        <v/>
      </c>
      <c r="R83" s="82" t="str">
        <f t="shared" si="21"/>
        <v/>
      </c>
      <c r="S83" s="15"/>
      <c r="T83" s="15"/>
      <c r="X83"/>
    </row>
    <row r="84" spans="1:24" s="18" customFormat="1" ht="29.1" customHeight="1" x14ac:dyDescent="0.25">
      <c r="A84" s="32">
        <f t="shared" si="23"/>
        <v>81</v>
      </c>
      <c r="B84" s="87"/>
      <c r="C84" s="27"/>
      <c r="D84" s="1" t="str">
        <f>IF(B84="","",IFERROR(VLOOKUP(B84,'Matrice Parties'!B:K,3,FALSE),0))</f>
        <v/>
      </c>
      <c r="E84" s="1" t="str">
        <f>IF(B84="","",IFERROR(VLOOKUP(B84,'Matrice Parties-2'!B:K,4,FALSE),0))</f>
        <v/>
      </c>
      <c r="F84" s="1" t="str">
        <f>IF(B84="","",IFERROR(VLOOKUP(B84,'Matrice Parties-3'!B:K,5,FALSE),0))</f>
        <v/>
      </c>
      <c r="G84" s="100" t="str">
        <f>IF(B84="","",IFERROR(VLOOKUP(B84,'Matrice Parties-4'!B:K,6,FALSE),0))</f>
        <v/>
      </c>
      <c r="H84" s="101" t="str">
        <f>IF(B84="","",IFERROR(VLOOKUP(B84,'Matrice Parties'!B:K,7,FALSE),0))</f>
        <v/>
      </c>
      <c r="I84" s="1" t="str">
        <f>IF(B84="","",IFERROR(VLOOKUP(B84,'Matrice Parties-2'!B:K,8,FALSE),0))</f>
        <v/>
      </c>
      <c r="J84" s="1" t="str">
        <f>IF(B84="","",IFERROR(VLOOKUP(B84,'Matrice Parties-3'!B:K,9,FALSE),0))</f>
        <v/>
      </c>
      <c r="K84" s="1" t="str">
        <f>IF(B84="","",IFERROR(VLOOKUP(B84,'Matrice Parties-4'!B:K,10,FALSE),0))</f>
        <v/>
      </c>
      <c r="L84" s="1" t="str">
        <f t="shared" si="16"/>
        <v/>
      </c>
      <c r="M84" s="1" t="str">
        <f t="shared" si="17"/>
        <v/>
      </c>
      <c r="N84" s="1" t="str">
        <f t="shared" si="22"/>
        <v/>
      </c>
      <c r="O84" s="2" t="str">
        <f t="shared" si="18"/>
        <v/>
      </c>
      <c r="P84" s="4" t="str">
        <f t="shared" si="19"/>
        <v/>
      </c>
      <c r="Q84" s="82" t="str">
        <f t="shared" si="20"/>
        <v/>
      </c>
      <c r="R84" s="82" t="str">
        <f t="shared" si="21"/>
        <v/>
      </c>
      <c r="S84" s="15"/>
      <c r="T84" s="15"/>
      <c r="X84"/>
    </row>
    <row r="85" spans="1:24" s="18" customFormat="1" ht="29.1" customHeight="1" x14ac:dyDescent="0.25">
      <c r="A85" s="32">
        <f t="shared" si="23"/>
        <v>82</v>
      </c>
      <c r="B85" s="87"/>
      <c r="C85" s="27"/>
      <c r="D85" s="1" t="str">
        <f>IF(B85="","",IFERROR(VLOOKUP(B85,'Matrice Parties'!B:K,3,FALSE),0))</f>
        <v/>
      </c>
      <c r="E85" s="1" t="str">
        <f>IF(B85="","",IFERROR(VLOOKUP(B85,'Matrice Parties-2'!B:K,4,FALSE),0))</f>
        <v/>
      </c>
      <c r="F85" s="1" t="str">
        <f>IF(B85="","",IFERROR(VLOOKUP(B85,'Matrice Parties-3'!B:K,5,FALSE),0))</f>
        <v/>
      </c>
      <c r="G85" s="100" t="str">
        <f>IF(B85="","",IFERROR(VLOOKUP(B85,'Matrice Parties-4'!B:K,6,FALSE),0))</f>
        <v/>
      </c>
      <c r="H85" s="101" t="str">
        <f>IF(B85="","",IFERROR(VLOOKUP(B85,'Matrice Parties'!B:K,7,FALSE),0))</f>
        <v/>
      </c>
      <c r="I85" s="1" t="str">
        <f>IF(B85="","",IFERROR(VLOOKUP(B85,'Matrice Parties-2'!B:K,8,FALSE),0))</f>
        <v/>
      </c>
      <c r="J85" s="1" t="str">
        <f>IF(B85="","",IFERROR(VLOOKUP(B85,'Matrice Parties-3'!B:K,9,FALSE),0))</f>
        <v/>
      </c>
      <c r="K85" s="1" t="str">
        <f>IF(B85="","",IFERROR(VLOOKUP(B85,'Matrice Parties-4'!B:K,10,FALSE),0))</f>
        <v/>
      </c>
      <c r="L85" s="1" t="str">
        <f t="shared" si="16"/>
        <v/>
      </c>
      <c r="M85" s="1" t="str">
        <f t="shared" si="17"/>
        <v/>
      </c>
      <c r="N85" s="1" t="str">
        <f t="shared" si="22"/>
        <v/>
      </c>
      <c r="O85" s="2" t="str">
        <f t="shared" si="18"/>
        <v/>
      </c>
      <c r="P85" s="4" t="str">
        <f t="shared" si="19"/>
        <v/>
      </c>
      <c r="Q85" s="82" t="str">
        <f t="shared" si="20"/>
        <v/>
      </c>
      <c r="R85" s="82" t="str">
        <f t="shared" si="21"/>
        <v/>
      </c>
      <c r="S85" s="15"/>
      <c r="T85" s="15"/>
      <c r="X85"/>
    </row>
    <row r="86" spans="1:24" ht="29.1" customHeight="1" x14ac:dyDescent="0.25">
      <c r="A86" s="32">
        <f t="shared" si="23"/>
        <v>83</v>
      </c>
      <c r="B86" s="87"/>
      <c r="C86" s="27"/>
      <c r="D86" s="1" t="str">
        <f>IF(B86="","",IFERROR(VLOOKUP(B86,'Matrice Parties'!B:K,3,FALSE),0))</f>
        <v/>
      </c>
      <c r="E86" s="1" t="str">
        <f>IF(B86="","",IFERROR(VLOOKUP(B86,'Matrice Parties-2'!B:K,4,FALSE),0))</f>
        <v/>
      </c>
      <c r="F86" s="1" t="str">
        <f>IF(B86="","",IFERROR(VLOOKUP(B86,'Matrice Parties-3'!B:K,5,FALSE),0))</f>
        <v/>
      </c>
      <c r="G86" s="100" t="str">
        <f>IF(B86="","",IFERROR(VLOOKUP(B86,'Matrice Parties-4'!B:K,6,FALSE),0))</f>
        <v/>
      </c>
      <c r="H86" s="101" t="str">
        <f>IF(B86="","",IFERROR(VLOOKUP(B86,'Matrice Parties'!B:K,7,FALSE),0))</f>
        <v/>
      </c>
      <c r="I86" s="1" t="str">
        <f>IF(B86="","",IFERROR(VLOOKUP(B86,'Matrice Parties-2'!B:K,8,FALSE),0))</f>
        <v/>
      </c>
      <c r="J86" s="1" t="str">
        <f>IF(B86="","",IFERROR(VLOOKUP(B86,'Matrice Parties-3'!B:K,9,FALSE),0))</f>
        <v/>
      </c>
      <c r="K86" s="1" t="str">
        <f>IF(B86="","",IFERROR(VLOOKUP(B86,'Matrice Parties-4'!B:K,10,FALSE),0))</f>
        <v/>
      </c>
      <c r="L86" s="1" t="str">
        <f t="shared" si="16"/>
        <v/>
      </c>
      <c r="M86" s="1" t="str">
        <f t="shared" si="17"/>
        <v/>
      </c>
      <c r="N86" s="1" t="str">
        <f t="shared" si="22"/>
        <v/>
      </c>
      <c r="O86" s="2" t="str">
        <f t="shared" si="18"/>
        <v/>
      </c>
      <c r="P86" s="4" t="str">
        <f t="shared" si="19"/>
        <v/>
      </c>
      <c r="Q86" s="82" t="str">
        <f t="shared" si="20"/>
        <v/>
      </c>
      <c r="R86" s="82" t="str">
        <f t="shared" si="21"/>
        <v/>
      </c>
    </row>
    <row r="87" spans="1:24" ht="29.1" customHeight="1" x14ac:dyDescent="0.25">
      <c r="A87" s="32">
        <f t="shared" si="23"/>
        <v>84</v>
      </c>
      <c r="B87" s="87"/>
      <c r="C87" s="29"/>
      <c r="D87" s="1" t="str">
        <f>IF(B87="","",IFERROR(VLOOKUP(B87,'Matrice Parties'!B:K,3,FALSE),0))</f>
        <v/>
      </c>
      <c r="E87" s="1" t="str">
        <f>IF(B87="","",IFERROR(VLOOKUP(B87,'Matrice Parties-2'!B:K,4,FALSE),0))</f>
        <v/>
      </c>
      <c r="F87" s="1" t="str">
        <f>IF(B87="","",IFERROR(VLOOKUP(B87,'Matrice Parties-3'!B:K,5,FALSE),0))</f>
        <v/>
      </c>
      <c r="G87" s="100" t="str">
        <f>IF(B87="","",IFERROR(VLOOKUP(B87,'Matrice Parties-4'!B:K,6,FALSE),0))</f>
        <v/>
      </c>
      <c r="H87" s="101" t="str">
        <f>IF(B87="","",IFERROR(VLOOKUP(B87,'Matrice Parties'!B:K,7,FALSE),0))</f>
        <v/>
      </c>
      <c r="I87" s="1" t="str">
        <f>IF(B87="","",IFERROR(VLOOKUP(B87,'Matrice Parties-2'!B:K,8,FALSE),0))</f>
        <v/>
      </c>
      <c r="J87" s="1" t="str">
        <f>IF(B87="","",IFERROR(VLOOKUP(B87,'Matrice Parties-3'!B:K,9,FALSE),0))</f>
        <v/>
      </c>
      <c r="K87" s="1" t="str">
        <f>IF(B87="","",IFERROR(VLOOKUP(B87,'Matrice Parties-4'!B:K,10,FALSE),0))</f>
        <v/>
      </c>
      <c r="L87" s="1" t="str">
        <f t="shared" si="16"/>
        <v/>
      </c>
      <c r="M87" s="1" t="str">
        <f t="shared" si="17"/>
        <v/>
      </c>
      <c r="N87" s="1" t="str">
        <f t="shared" si="22"/>
        <v/>
      </c>
      <c r="O87" s="2" t="str">
        <f t="shared" si="18"/>
        <v/>
      </c>
      <c r="P87" s="4" t="str">
        <f t="shared" si="19"/>
        <v/>
      </c>
      <c r="Q87" s="82" t="str">
        <f t="shared" si="20"/>
        <v/>
      </c>
      <c r="R87" s="82" t="str">
        <f t="shared" si="21"/>
        <v/>
      </c>
    </row>
    <row r="88" spans="1:24" ht="29.1" customHeight="1" x14ac:dyDescent="0.25">
      <c r="A88" s="32">
        <f t="shared" si="23"/>
        <v>85</v>
      </c>
      <c r="B88" s="87"/>
      <c r="C88" s="29"/>
      <c r="D88" s="1" t="str">
        <f>IF(B88="","",IFERROR(VLOOKUP(B88,'Matrice Parties'!B:K,3,FALSE),0))</f>
        <v/>
      </c>
      <c r="E88" s="1" t="str">
        <f>IF(B88="","",IFERROR(VLOOKUP(B88,'Matrice Parties-2'!B:K,4,FALSE),0))</f>
        <v/>
      </c>
      <c r="F88" s="1" t="str">
        <f>IF(B88="","",IFERROR(VLOOKUP(B88,'Matrice Parties-3'!B:K,5,FALSE),0))</f>
        <v/>
      </c>
      <c r="G88" s="100" t="str">
        <f>IF(B88="","",IFERROR(VLOOKUP(B88,'Matrice Parties-4'!B:K,6,FALSE),0))</f>
        <v/>
      </c>
      <c r="H88" s="101" t="str">
        <f>IF(B88="","",IFERROR(VLOOKUP(B88,'Matrice Parties'!B:K,7,FALSE),0))</f>
        <v/>
      </c>
      <c r="I88" s="1" t="str">
        <f>IF(B88="","",IFERROR(VLOOKUP(B88,'Matrice Parties-2'!B:K,8,FALSE),0))</f>
        <v/>
      </c>
      <c r="J88" s="1" t="str">
        <f>IF(B88="","",IFERROR(VLOOKUP(B88,'Matrice Parties-3'!B:K,9,FALSE),0))</f>
        <v/>
      </c>
      <c r="K88" s="1" t="str">
        <f>IF(B88="","",IFERROR(VLOOKUP(B88,'Matrice Parties-4'!B:K,10,FALSE),0))</f>
        <v/>
      </c>
      <c r="L88" s="1" t="str">
        <f t="shared" si="16"/>
        <v/>
      </c>
      <c r="M88" s="1" t="str">
        <f t="shared" si="17"/>
        <v/>
      </c>
      <c r="N88" s="1" t="str">
        <f t="shared" si="22"/>
        <v/>
      </c>
      <c r="O88" s="2" t="str">
        <f t="shared" si="18"/>
        <v/>
      </c>
      <c r="P88" s="4" t="str">
        <f t="shared" si="19"/>
        <v/>
      </c>
      <c r="Q88" s="82" t="str">
        <f t="shared" si="20"/>
        <v/>
      </c>
      <c r="R88" s="82" t="str">
        <f t="shared" si="21"/>
        <v/>
      </c>
    </row>
    <row r="89" spans="1:24" ht="29.1" customHeight="1" x14ac:dyDescent="0.25">
      <c r="A89" s="32">
        <f t="shared" si="23"/>
        <v>86</v>
      </c>
      <c r="B89" s="87"/>
      <c r="C89" s="27"/>
      <c r="D89" s="1" t="str">
        <f>IF(B89="","",IFERROR(VLOOKUP(B89,'Matrice Parties'!B:K,3,FALSE),0))</f>
        <v/>
      </c>
      <c r="E89" s="1" t="str">
        <f>IF(B89="","",IFERROR(VLOOKUP(B89,'Matrice Parties-2'!B:K,4,FALSE),0))</f>
        <v/>
      </c>
      <c r="F89" s="1" t="str">
        <f>IF(B89="","",IFERROR(VLOOKUP(B89,'Matrice Parties-3'!B:K,5,FALSE),0))</f>
        <v/>
      </c>
      <c r="G89" s="100" t="str">
        <f>IF(B89="","",IFERROR(VLOOKUP(B89,'Matrice Parties-4'!B:K,6,FALSE),0))</f>
        <v/>
      </c>
      <c r="H89" s="101" t="str">
        <f>IF(B89="","",IFERROR(VLOOKUP(B89,'Matrice Parties'!B:K,7,FALSE),0))</f>
        <v/>
      </c>
      <c r="I89" s="1" t="str">
        <f>IF(B89="","",IFERROR(VLOOKUP(B89,'Matrice Parties-2'!B:K,8,FALSE),0))</f>
        <v/>
      </c>
      <c r="J89" s="1" t="str">
        <f>IF(B89="","",IFERROR(VLOOKUP(B89,'Matrice Parties-3'!B:K,9,FALSE),0))</f>
        <v/>
      </c>
      <c r="K89" s="1" t="str">
        <f>IF(B89="","",IFERROR(VLOOKUP(B89,'Matrice Parties-4'!B:K,10,FALSE),0))</f>
        <v/>
      </c>
      <c r="L89" s="1" t="str">
        <f t="shared" si="16"/>
        <v/>
      </c>
      <c r="M89" s="1" t="str">
        <f t="shared" si="17"/>
        <v/>
      </c>
      <c r="N89" s="1" t="str">
        <f t="shared" si="22"/>
        <v/>
      </c>
      <c r="O89" s="2" t="str">
        <f t="shared" si="18"/>
        <v/>
      </c>
      <c r="P89" s="4" t="str">
        <f t="shared" si="19"/>
        <v/>
      </c>
      <c r="Q89" s="82" t="str">
        <f t="shared" si="20"/>
        <v/>
      </c>
      <c r="R89" s="82" t="str">
        <f t="shared" si="21"/>
        <v/>
      </c>
    </row>
    <row r="90" spans="1:24" ht="29.1" customHeight="1" x14ac:dyDescent="0.25">
      <c r="A90" s="32">
        <f t="shared" si="23"/>
        <v>87</v>
      </c>
      <c r="B90" s="87"/>
      <c r="C90" s="27"/>
      <c r="D90" s="1" t="str">
        <f>IF(B90="","",IFERROR(VLOOKUP(B90,'Matrice Parties'!B:K,3,FALSE),0))</f>
        <v/>
      </c>
      <c r="E90" s="1" t="str">
        <f>IF(B90="","",IFERROR(VLOOKUP(B90,'Matrice Parties-2'!B:K,4,FALSE),0))</f>
        <v/>
      </c>
      <c r="F90" s="1" t="str">
        <f>IF(B90="","",IFERROR(VLOOKUP(B90,'Matrice Parties-3'!B:K,5,FALSE),0))</f>
        <v/>
      </c>
      <c r="G90" s="100" t="str">
        <f>IF(B90="","",IFERROR(VLOOKUP(B90,'Matrice Parties-4'!B:K,6,FALSE),0))</f>
        <v/>
      </c>
      <c r="H90" s="101" t="str">
        <f>IF(B90="","",IFERROR(VLOOKUP(B90,'Matrice Parties'!B:K,7,FALSE),0))</f>
        <v/>
      </c>
      <c r="I90" s="1" t="str">
        <f>IF(B90="","",IFERROR(VLOOKUP(B90,'Matrice Parties-2'!B:K,8,FALSE),0))</f>
        <v/>
      </c>
      <c r="J90" s="1" t="str">
        <f>IF(B90="","",IFERROR(VLOOKUP(B90,'Matrice Parties-3'!B:K,9,FALSE),0))</f>
        <v/>
      </c>
      <c r="K90" s="1" t="str">
        <f>IF(B90="","",IFERROR(VLOOKUP(B90,'Matrice Parties-4'!B:K,10,FALSE),0))</f>
        <v/>
      </c>
      <c r="L90" s="1" t="str">
        <f t="shared" si="16"/>
        <v/>
      </c>
      <c r="M90" s="1" t="str">
        <f t="shared" si="17"/>
        <v/>
      </c>
      <c r="N90" s="1" t="str">
        <f t="shared" si="22"/>
        <v/>
      </c>
      <c r="O90" s="2" t="str">
        <f t="shared" si="18"/>
        <v/>
      </c>
      <c r="P90" s="4" t="str">
        <f t="shared" si="19"/>
        <v/>
      </c>
      <c r="Q90" s="82" t="str">
        <f t="shared" si="20"/>
        <v/>
      </c>
      <c r="R90" s="82" t="str">
        <f t="shared" si="21"/>
        <v/>
      </c>
    </row>
    <row r="91" spans="1:24" ht="29.1" customHeight="1" x14ac:dyDescent="0.25">
      <c r="A91" s="32">
        <f t="shared" si="23"/>
        <v>88</v>
      </c>
      <c r="B91" s="87"/>
      <c r="C91" s="29"/>
      <c r="D91" s="1" t="str">
        <f>IF(B91="","",IFERROR(VLOOKUP(B91,'Matrice Parties'!B:K,3,FALSE),0))</f>
        <v/>
      </c>
      <c r="E91" s="1" t="str">
        <f>IF(B91="","",IFERROR(VLOOKUP(B91,'Matrice Parties-2'!B:K,4,FALSE),0))</f>
        <v/>
      </c>
      <c r="F91" s="1" t="str">
        <f>IF(B91="","",IFERROR(VLOOKUP(B91,'Matrice Parties-3'!B:K,5,FALSE),0))</f>
        <v/>
      </c>
      <c r="G91" s="100" t="str">
        <f>IF(B91="","",IFERROR(VLOOKUP(B91,'Matrice Parties-4'!B:K,6,FALSE),0))</f>
        <v/>
      </c>
      <c r="H91" s="101" t="str">
        <f>IF(B91="","",IFERROR(VLOOKUP(B91,'Matrice Parties'!B:K,7,FALSE),0))</f>
        <v/>
      </c>
      <c r="I91" s="1" t="str">
        <f>IF(B91="","",IFERROR(VLOOKUP(B91,'Matrice Parties-2'!B:K,8,FALSE),0))</f>
        <v/>
      </c>
      <c r="J91" s="1" t="str">
        <f>IF(B91="","",IFERROR(VLOOKUP(B91,'Matrice Parties-3'!B:K,9,FALSE),0))</f>
        <v/>
      </c>
      <c r="K91" s="1" t="str">
        <f>IF(B91="","",IFERROR(VLOOKUP(B91,'Matrice Parties-4'!B:K,10,FALSE),0))</f>
        <v/>
      </c>
      <c r="L91" s="1" t="str">
        <f t="shared" si="16"/>
        <v/>
      </c>
      <c r="M91" s="1" t="str">
        <f t="shared" si="17"/>
        <v/>
      </c>
      <c r="N91" s="1" t="str">
        <f t="shared" si="22"/>
        <v/>
      </c>
      <c r="O91" s="2" t="str">
        <f t="shared" si="18"/>
        <v/>
      </c>
      <c r="P91" s="4" t="str">
        <f t="shared" si="19"/>
        <v/>
      </c>
      <c r="Q91" s="82" t="str">
        <f t="shared" si="20"/>
        <v/>
      </c>
      <c r="R91" s="82" t="str">
        <f t="shared" si="21"/>
        <v/>
      </c>
    </row>
    <row r="92" spans="1:24" ht="29.1" customHeight="1" x14ac:dyDescent="0.25">
      <c r="A92" s="32">
        <f t="shared" si="23"/>
        <v>89</v>
      </c>
      <c r="B92" s="87"/>
      <c r="C92" s="29"/>
      <c r="D92" s="1" t="str">
        <f>IF(B92="","",IFERROR(VLOOKUP(B92,'Matrice Parties'!B:K,3,FALSE),0))</f>
        <v/>
      </c>
      <c r="E92" s="1" t="str">
        <f>IF(B92="","",IFERROR(VLOOKUP(B92,'Matrice Parties-2'!B:K,4,FALSE),0))</f>
        <v/>
      </c>
      <c r="F92" s="1" t="str">
        <f>IF(B92="","",IFERROR(VLOOKUP(B92,'Matrice Parties-3'!B:K,5,FALSE),0))</f>
        <v/>
      </c>
      <c r="G92" s="100" t="str">
        <f>IF(B92="","",IFERROR(VLOOKUP(B92,'Matrice Parties-4'!B:K,6,FALSE),0))</f>
        <v/>
      </c>
      <c r="H92" s="101" t="str">
        <f>IF(B92="","",IFERROR(VLOOKUP(B92,'Matrice Parties'!B:K,7,FALSE),0))</f>
        <v/>
      </c>
      <c r="I92" s="1" t="str">
        <f>IF(B92="","",IFERROR(VLOOKUP(B92,'Matrice Parties-2'!B:K,8,FALSE),0))</f>
        <v/>
      </c>
      <c r="J92" s="1" t="str">
        <f>IF(B92="","",IFERROR(VLOOKUP(B92,'Matrice Parties-3'!B:K,9,FALSE),0))</f>
        <v/>
      </c>
      <c r="K92" s="1" t="str">
        <f>IF(B92="","",IFERROR(VLOOKUP(B92,'Matrice Parties-4'!B:K,10,FALSE),0))</f>
        <v/>
      </c>
      <c r="L92" s="1" t="str">
        <f t="shared" si="16"/>
        <v/>
      </c>
      <c r="M92" s="1" t="str">
        <f t="shared" si="17"/>
        <v/>
      </c>
      <c r="N92" s="1" t="str">
        <f t="shared" si="22"/>
        <v/>
      </c>
      <c r="O92" s="2" t="str">
        <f t="shared" si="18"/>
        <v/>
      </c>
      <c r="P92" s="4" t="str">
        <f t="shared" si="19"/>
        <v/>
      </c>
      <c r="Q92" s="82" t="str">
        <f t="shared" si="20"/>
        <v/>
      </c>
      <c r="R92" s="82" t="str">
        <f t="shared" si="21"/>
        <v/>
      </c>
    </row>
    <row r="93" spans="1:24" ht="35.25" x14ac:dyDescent="0.25">
      <c r="A93" s="32">
        <f t="shared" si="23"/>
        <v>90</v>
      </c>
      <c r="B93" s="87"/>
      <c r="C93" s="27"/>
      <c r="D93" s="1" t="str">
        <f>IF(B93="","",IFERROR(VLOOKUP(B93,'Matrice Parties'!B:K,3,FALSE),0))</f>
        <v/>
      </c>
      <c r="E93" s="1" t="str">
        <f>IF(B93="","",IFERROR(VLOOKUP(B93,'Matrice Parties-2'!B:K,4,FALSE),0))</f>
        <v/>
      </c>
      <c r="F93" s="1" t="str">
        <f>IF(B93="","",IFERROR(VLOOKUP(B93,'Matrice Parties-3'!B:K,5,FALSE),0))</f>
        <v/>
      </c>
      <c r="G93" s="100" t="str">
        <f>IF(B93="","",IFERROR(VLOOKUP(B93,'Matrice Parties-4'!B:K,6,FALSE),0))</f>
        <v/>
      </c>
      <c r="H93" s="101" t="str">
        <f>IF(B93="","",IFERROR(VLOOKUP(B93,'Matrice Parties'!B:K,7,FALSE),0))</f>
        <v/>
      </c>
      <c r="I93" s="1" t="str">
        <f>IF(B93="","",IFERROR(VLOOKUP(B93,'Matrice Parties-2'!B:K,8,FALSE),0))</f>
        <v/>
      </c>
      <c r="J93" s="1" t="str">
        <f>IF(B93="","",IFERROR(VLOOKUP(B93,'Matrice Parties-3'!B:K,9,FALSE),0))</f>
        <v/>
      </c>
      <c r="K93" s="1" t="str">
        <f>IF(B93="","",IFERROR(VLOOKUP(B93,'Matrice Parties-4'!B:K,10,FALSE),0))</f>
        <v/>
      </c>
      <c r="L93" s="1" t="str">
        <f t="shared" si="16"/>
        <v/>
      </c>
      <c r="M93" s="1" t="str">
        <f t="shared" si="17"/>
        <v/>
      </c>
      <c r="N93" s="1" t="str">
        <f t="shared" si="22"/>
        <v/>
      </c>
      <c r="O93" s="2" t="str">
        <f t="shared" si="18"/>
        <v/>
      </c>
      <c r="P93" s="4" t="str">
        <f t="shared" si="19"/>
        <v/>
      </c>
      <c r="Q93" s="82" t="str">
        <f t="shared" si="20"/>
        <v/>
      </c>
      <c r="R93" s="82" t="str">
        <f t="shared" si="21"/>
        <v/>
      </c>
    </row>
    <row r="94" spans="1:24" s="65" customFormat="1" ht="34.5" hidden="1" x14ac:dyDescent="0.45">
      <c r="A94" s="119"/>
      <c r="B94" s="21"/>
      <c r="C94" s="22"/>
      <c r="D94" s="3"/>
      <c r="E94" s="3"/>
      <c r="F94" s="3"/>
      <c r="G94" s="3"/>
      <c r="H94" s="3">
        <f t="shared" ref="H94:K94" si="24">SUM(H4:H93)</f>
        <v>148</v>
      </c>
      <c r="I94" s="3">
        <f t="shared" si="24"/>
        <v>140</v>
      </c>
      <c r="J94" s="3">
        <f t="shared" si="24"/>
        <v>16</v>
      </c>
      <c r="K94" s="3">
        <f t="shared" si="24"/>
        <v>16</v>
      </c>
      <c r="L94" s="23"/>
      <c r="M94" s="23"/>
      <c r="N94" s="23"/>
      <c r="O94" s="22"/>
      <c r="P94" s="156"/>
      <c r="Q94" s="157"/>
      <c r="R94" s="157"/>
      <c r="S94" s="37"/>
      <c r="T94" s="37"/>
      <c r="X94"/>
    </row>
    <row r="95" spans="1:24" ht="34.5" x14ac:dyDescent="0.45"/>
  </sheetData>
  <sheetProtection selectLockedCells="1"/>
  <autoFilter ref="A3:R93" xr:uid="{BDA45685-0BD5-41E6-8752-B41566E3FD46}"/>
  <sortState xmlns:xlrd2="http://schemas.microsoft.com/office/spreadsheetml/2017/richdata2" ref="U4:U30">
    <sortCondition ref="U4:U30"/>
  </sortState>
  <mergeCells count="9">
    <mergeCell ref="O1:O2"/>
    <mergeCell ref="P1:P2"/>
    <mergeCell ref="V1:W1"/>
    <mergeCell ref="A1:A2"/>
    <mergeCell ref="B1:C2"/>
    <mergeCell ref="D1:G1"/>
    <mergeCell ref="H1:K1"/>
    <mergeCell ref="L1:L2"/>
    <mergeCell ref="M1:M2"/>
  </mergeCells>
  <conditionalFormatting sqref="A4:A93">
    <cfRule type="expression" dxfId="1632" priority="43">
      <formula>$B4=""</formula>
    </cfRule>
  </conditionalFormatting>
  <conditionalFormatting sqref="O4:O42 O44:O93">
    <cfRule type="cellIs" dxfId="1631" priority="16" operator="equal">
      <formula>4</formula>
    </cfRule>
    <cfRule type="cellIs" dxfId="1630" priority="39" operator="equal">
      <formula>3</formula>
    </cfRule>
    <cfRule type="cellIs" dxfId="1629" priority="40" operator="equal">
      <formula>2</formula>
    </cfRule>
    <cfRule type="cellIs" dxfId="1628" priority="41" operator="equal">
      <formula>1</formula>
    </cfRule>
    <cfRule type="cellIs" dxfId="1627" priority="42" operator="equal">
      <formula>0</formula>
    </cfRule>
  </conditionalFormatting>
  <conditionalFormatting sqref="V1:W1">
    <cfRule type="cellIs" dxfId="1626" priority="34" operator="equal">
      <formula>0</formula>
    </cfRule>
    <cfRule type="cellIs" dxfId="1625" priority="35" operator="equal">
      <formula>"Ajouter un X"</formula>
    </cfRule>
  </conditionalFormatting>
  <conditionalFormatting sqref="I2:K2">
    <cfRule type="expression" dxfId="1624" priority="20">
      <formula>$D$94=0</formula>
    </cfRule>
    <cfRule type="expression" dxfId="1623" priority="21">
      <formula>$D$94&lt;&gt;$H$94</formula>
    </cfRule>
    <cfRule type="expression" dxfId="1622" priority="22">
      <formula>$D$94=$H$94</formula>
    </cfRule>
  </conditionalFormatting>
  <conditionalFormatting sqref="I2">
    <cfRule type="cellIs" dxfId="1621" priority="19" operator="equal">
      <formula>"2° P"</formula>
    </cfRule>
  </conditionalFormatting>
  <conditionalFormatting sqref="J2">
    <cfRule type="cellIs" dxfId="1620" priority="18" operator="equal">
      <formula>"3° P"</formula>
    </cfRule>
  </conditionalFormatting>
  <conditionalFormatting sqref="K2">
    <cfRule type="cellIs" dxfId="1619" priority="17" operator="equal">
      <formula>"4° P"</formula>
    </cfRule>
  </conditionalFormatting>
  <conditionalFormatting sqref="H2">
    <cfRule type="cellIs" dxfId="1618" priority="23" operator="equal">
      <formula>"1° P"</formula>
    </cfRule>
    <cfRule type="expression" dxfId="1617" priority="24">
      <formula>$D$94=0</formula>
    </cfRule>
    <cfRule type="expression" dxfId="1616" priority="25">
      <formula>$D$94&lt;&gt;$H$94</formula>
    </cfRule>
    <cfRule type="expression" dxfId="1615" priority="26">
      <formula>$D$94=$H$94</formula>
    </cfRule>
  </conditionalFormatting>
  <conditionalFormatting sqref="O43">
    <cfRule type="cellIs" dxfId="1614" priority="11" operator="equal">
      <formula>4</formula>
    </cfRule>
    <cfRule type="cellIs" dxfId="1613" priority="12" operator="equal">
      <formula>3</formula>
    </cfRule>
    <cfRule type="cellIs" dxfId="1612" priority="13" operator="equal">
      <formula>2</formula>
    </cfRule>
    <cfRule type="cellIs" dxfId="1611" priority="14" operator="equal">
      <formula>1</formula>
    </cfRule>
    <cfRule type="cellIs" dxfId="1610" priority="15" operator="equal">
      <formula>0</formula>
    </cfRule>
  </conditionalFormatting>
  <conditionalFormatting sqref="D2">
    <cfRule type="cellIs" dxfId="1609" priority="7" operator="equal">
      <formula>"1° P"</formula>
    </cfRule>
    <cfRule type="expression" dxfId="1608" priority="8">
      <formula>$D$94=0</formula>
    </cfRule>
    <cfRule type="expression" dxfId="1607" priority="9">
      <formula>$D$94&lt;&gt;$H$94</formula>
    </cfRule>
    <cfRule type="expression" dxfId="1606" priority="10">
      <formula>$D$94=$H$94</formula>
    </cfRule>
  </conditionalFormatting>
  <conditionalFormatting sqref="E2:G2">
    <cfRule type="expression" dxfId="1605" priority="4">
      <formula>$D$94=0</formula>
    </cfRule>
    <cfRule type="expression" dxfId="1604" priority="5">
      <formula>$D$94&lt;&gt;$H$94</formula>
    </cfRule>
    <cfRule type="expression" dxfId="1603" priority="6">
      <formula>$D$94=$H$94</formula>
    </cfRule>
  </conditionalFormatting>
  <conditionalFormatting sqref="E2">
    <cfRule type="cellIs" dxfId="1602" priority="3" operator="equal">
      <formula>"2° P"</formula>
    </cfRule>
  </conditionalFormatting>
  <conditionalFormatting sqref="F2">
    <cfRule type="cellIs" dxfId="1601" priority="2" operator="equal">
      <formula>"3° P"</formula>
    </cfRule>
  </conditionalFormatting>
  <conditionalFormatting sqref="G2">
    <cfRule type="cellIs" dxfId="1600" priority="1" operator="equal">
      <formula>"4° P"</formula>
    </cfRule>
  </conditionalFormatting>
  <hyperlinks>
    <hyperlink ref="U1" location="'Feuille de Marque'!A1" display="Tableau Public" xr:uid="{51A92554-3EFB-4C7A-B402-BFC7C290B1A9}"/>
    <hyperlink ref="U2" location="Accueil!A1" display="Retour Accueil" xr:uid="{B1B83636-9137-4C2F-BC07-90AD6935E74F}"/>
  </hyperlinks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6FCC-AC16-468C-BAB3-639E31C91B69}">
  <sheetPr codeName="Feuil18">
    <tabColor rgb="FF002060"/>
  </sheetPr>
  <dimension ref="A1:M579"/>
  <sheetViews>
    <sheetView showGridLines="0" workbookViewId="0">
      <pane xSplit="1" ySplit="1" topLeftCell="B2" activePane="bottomRight" state="frozen"/>
      <selection pane="topRight" activeCell="C1" sqref="C1"/>
      <selection pane="bottomLeft" activeCell="A2" sqref="A2"/>
      <selection pane="bottomRight" activeCell="G2" sqref="G2"/>
    </sheetView>
  </sheetViews>
  <sheetFormatPr baseColWidth="10" defaultRowHeight="15.6" customHeight="1" x14ac:dyDescent="0.25"/>
  <cols>
    <col min="1" max="1" width="11.5703125" customWidth="1"/>
    <col min="2" max="2" width="17.5703125" customWidth="1"/>
    <col min="3" max="3" width="11.5703125" customWidth="1"/>
    <col min="7" max="10" width="11.5703125" style="198"/>
  </cols>
  <sheetData>
    <row r="1" spans="1:13" ht="21" customHeight="1" x14ac:dyDescent="0.25">
      <c r="A1" s="174" t="s">
        <v>276</v>
      </c>
      <c r="B1" s="185" t="s">
        <v>277</v>
      </c>
      <c r="C1" s="180"/>
    </row>
    <row r="2" spans="1:13" ht="15.6" customHeight="1" x14ac:dyDescent="0.25">
      <c r="A2" s="173">
        <v>44929</v>
      </c>
      <c r="C2" s="180"/>
      <c r="G2" s="199"/>
      <c r="M2" s="198"/>
    </row>
    <row r="3" spans="1:13" ht="15.6" customHeight="1" x14ac:dyDescent="0.25">
      <c r="A3" s="173">
        <v>44936</v>
      </c>
      <c r="G3" s="199"/>
      <c r="M3" s="198"/>
    </row>
    <row r="4" spans="1:13" ht="15.6" customHeight="1" x14ac:dyDescent="0.25">
      <c r="A4" s="173">
        <v>44943</v>
      </c>
      <c r="G4" s="199"/>
      <c r="M4" s="198"/>
    </row>
    <row r="5" spans="1:13" ht="15.6" customHeight="1" x14ac:dyDescent="0.25">
      <c r="A5" s="173">
        <v>44950</v>
      </c>
      <c r="G5" s="199"/>
      <c r="M5" s="198"/>
    </row>
    <row r="6" spans="1:13" ht="15.6" customHeight="1" x14ac:dyDescent="0.25">
      <c r="A6" s="173">
        <v>44957</v>
      </c>
      <c r="G6" s="199"/>
      <c r="M6" s="198"/>
    </row>
    <row r="7" spans="1:13" ht="15.6" customHeight="1" x14ac:dyDescent="0.25">
      <c r="A7" s="173">
        <v>44964</v>
      </c>
      <c r="G7" s="199"/>
      <c r="M7" s="198"/>
    </row>
    <row r="8" spans="1:13" ht="15.6" customHeight="1" x14ac:dyDescent="0.25">
      <c r="A8" s="173">
        <v>44971</v>
      </c>
      <c r="G8" s="199"/>
      <c r="M8" s="198"/>
    </row>
    <row r="9" spans="1:13" ht="15.6" customHeight="1" x14ac:dyDescent="0.25">
      <c r="A9" s="173">
        <v>44978</v>
      </c>
      <c r="G9" s="199"/>
      <c r="M9" s="198"/>
    </row>
    <row r="10" spans="1:13" ht="15.6" customHeight="1" x14ac:dyDescent="0.25">
      <c r="A10" s="173">
        <v>44985</v>
      </c>
      <c r="G10"/>
      <c r="H10"/>
      <c r="I10"/>
      <c r="J10"/>
      <c r="M10" s="198"/>
    </row>
    <row r="11" spans="1:13" ht="15.6" customHeight="1" x14ac:dyDescent="0.25">
      <c r="A11" s="173">
        <v>44992</v>
      </c>
      <c r="G11"/>
      <c r="H11"/>
      <c r="I11"/>
      <c r="J11"/>
      <c r="M11" s="198"/>
    </row>
    <row r="12" spans="1:13" ht="15.6" customHeight="1" x14ac:dyDescent="0.25">
      <c r="A12" s="173">
        <v>44999</v>
      </c>
      <c r="G12"/>
      <c r="H12"/>
      <c r="I12"/>
      <c r="J12"/>
      <c r="M12" s="198"/>
    </row>
    <row r="13" spans="1:13" ht="15.6" customHeight="1" x14ac:dyDescent="0.25">
      <c r="A13" s="173">
        <v>45006</v>
      </c>
      <c r="G13"/>
      <c r="H13"/>
      <c r="I13"/>
      <c r="J13"/>
      <c r="M13" s="198"/>
    </row>
    <row r="14" spans="1:13" ht="15.6" customHeight="1" x14ac:dyDescent="0.25">
      <c r="A14" s="173">
        <v>45013</v>
      </c>
      <c r="G14"/>
      <c r="H14"/>
      <c r="I14"/>
      <c r="J14"/>
      <c r="M14" s="198"/>
    </row>
    <row r="15" spans="1:13" ht="15.6" customHeight="1" x14ac:dyDescent="0.25">
      <c r="A15" s="173">
        <v>45020</v>
      </c>
      <c r="G15"/>
      <c r="H15"/>
      <c r="I15"/>
      <c r="J15"/>
      <c r="M15" s="198"/>
    </row>
    <row r="16" spans="1:13" ht="15.6" customHeight="1" x14ac:dyDescent="0.25">
      <c r="A16" s="173">
        <v>45027</v>
      </c>
      <c r="G16"/>
      <c r="H16"/>
      <c r="I16"/>
      <c r="J16"/>
      <c r="M16" s="198"/>
    </row>
    <row r="17" spans="1:13" ht="15.6" customHeight="1" x14ac:dyDescent="0.25">
      <c r="A17" s="173">
        <v>45034</v>
      </c>
      <c r="G17"/>
      <c r="H17"/>
      <c r="I17"/>
      <c r="J17"/>
      <c r="M17" s="198"/>
    </row>
    <row r="18" spans="1:13" ht="15.6" customHeight="1" x14ac:dyDescent="0.25">
      <c r="A18" s="173">
        <v>45041</v>
      </c>
      <c r="G18"/>
      <c r="H18"/>
      <c r="I18"/>
      <c r="J18"/>
      <c r="M18" s="198"/>
    </row>
    <row r="19" spans="1:13" ht="15.6" customHeight="1" x14ac:dyDescent="0.25">
      <c r="A19" s="173">
        <v>45048</v>
      </c>
      <c r="G19"/>
      <c r="H19"/>
      <c r="I19"/>
      <c r="J19"/>
      <c r="M19" s="198"/>
    </row>
    <row r="20" spans="1:13" ht="15.6" customHeight="1" x14ac:dyDescent="0.25">
      <c r="A20" s="173">
        <v>45055</v>
      </c>
      <c r="G20"/>
      <c r="H20"/>
      <c r="I20"/>
      <c r="J20"/>
      <c r="M20" s="198"/>
    </row>
    <row r="21" spans="1:13" ht="15.6" customHeight="1" x14ac:dyDescent="0.25">
      <c r="A21" s="173">
        <v>45062</v>
      </c>
      <c r="G21"/>
      <c r="H21"/>
      <c r="I21"/>
      <c r="J21"/>
      <c r="M21" s="198"/>
    </row>
    <row r="22" spans="1:13" ht="15.6" customHeight="1" x14ac:dyDescent="0.25">
      <c r="A22" s="173">
        <v>45069</v>
      </c>
      <c r="G22"/>
      <c r="H22"/>
      <c r="I22"/>
      <c r="J22"/>
      <c r="M22" s="198"/>
    </row>
    <row r="23" spans="1:13" ht="15.6" customHeight="1" x14ac:dyDescent="0.25">
      <c r="A23" s="173">
        <v>45076</v>
      </c>
      <c r="G23"/>
      <c r="H23"/>
      <c r="I23"/>
      <c r="J23"/>
      <c r="M23" s="198"/>
    </row>
    <row r="24" spans="1:13" ht="15.6" customHeight="1" x14ac:dyDescent="0.25">
      <c r="A24" s="173">
        <v>45083</v>
      </c>
      <c r="G24"/>
      <c r="H24"/>
      <c r="I24"/>
      <c r="J24"/>
      <c r="M24" s="198"/>
    </row>
    <row r="25" spans="1:13" ht="15.6" customHeight="1" x14ac:dyDescent="0.25">
      <c r="A25" s="173">
        <v>45090</v>
      </c>
      <c r="G25"/>
      <c r="H25"/>
      <c r="I25"/>
      <c r="J25"/>
      <c r="M25" s="198"/>
    </row>
    <row r="26" spans="1:13" ht="15.6" customHeight="1" x14ac:dyDescent="0.25">
      <c r="A26" s="173">
        <v>45097</v>
      </c>
      <c r="G26"/>
      <c r="H26"/>
      <c r="I26"/>
      <c r="J26"/>
      <c r="M26" s="198"/>
    </row>
    <row r="27" spans="1:13" ht="15.6" customHeight="1" x14ac:dyDescent="0.25">
      <c r="A27" s="173">
        <v>45104</v>
      </c>
      <c r="G27"/>
      <c r="H27"/>
      <c r="I27"/>
      <c r="J27"/>
      <c r="M27" s="198"/>
    </row>
    <row r="28" spans="1:13" ht="15.6" customHeight="1" x14ac:dyDescent="0.25">
      <c r="A28" s="173">
        <v>45111</v>
      </c>
      <c r="G28"/>
      <c r="H28"/>
      <c r="I28"/>
      <c r="J28"/>
      <c r="M28" s="198"/>
    </row>
    <row r="29" spans="1:13" ht="15.6" customHeight="1" x14ac:dyDescent="0.25">
      <c r="A29" s="173">
        <v>45118</v>
      </c>
      <c r="G29"/>
      <c r="H29"/>
      <c r="I29"/>
      <c r="J29"/>
      <c r="M29" s="198"/>
    </row>
    <row r="30" spans="1:13" ht="15.6" customHeight="1" x14ac:dyDescent="0.25">
      <c r="A30" s="173">
        <v>45125</v>
      </c>
      <c r="G30"/>
      <c r="H30"/>
      <c r="I30"/>
      <c r="J30"/>
      <c r="M30" s="198"/>
    </row>
    <row r="31" spans="1:13" ht="15.6" customHeight="1" x14ac:dyDescent="0.25">
      <c r="A31" s="173">
        <v>45132</v>
      </c>
      <c r="G31"/>
      <c r="H31"/>
      <c r="I31"/>
      <c r="J31"/>
      <c r="M31" s="198"/>
    </row>
    <row r="32" spans="1:13" ht="15.6" customHeight="1" x14ac:dyDescent="0.25">
      <c r="A32" s="173">
        <v>45139</v>
      </c>
      <c r="G32"/>
      <c r="H32"/>
      <c r="I32"/>
      <c r="J32"/>
      <c r="M32" s="198"/>
    </row>
    <row r="33" spans="1:13" ht="15.6" customHeight="1" x14ac:dyDescent="0.25">
      <c r="A33" s="173">
        <v>45146</v>
      </c>
      <c r="G33"/>
      <c r="H33"/>
      <c r="I33"/>
      <c r="J33"/>
      <c r="M33" s="198"/>
    </row>
    <row r="34" spans="1:13" ht="15.6" customHeight="1" x14ac:dyDescent="0.25">
      <c r="A34" s="173">
        <v>45153</v>
      </c>
      <c r="G34"/>
      <c r="H34"/>
      <c r="I34"/>
      <c r="J34"/>
      <c r="M34" s="198"/>
    </row>
    <row r="35" spans="1:13" ht="15.6" customHeight="1" x14ac:dyDescent="0.25">
      <c r="A35" s="173">
        <v>45160</v>
      </c>
      <c r="G35"/>
      <c r="H35"/>
      <c r="I35"/>
      <c r="J35"/>
      <c r="M35" s="198"/>
    </row>
    <row r="36" spans="1:13" ht="15.6" customHeight="1" x14ac:dyDescent="0.25">
      <c r="A36" s="173">
        <v>45167</v>
      </c>
      <c r="G36"/>
      <c r="H36"/>
      <c r="I36"/>
      <c r="J36"/>
      <c r="M36" s="198"/>
    </row>
    <row r="37" spans="1:13" ht="15.6" customHeight="1" x14ac:dyDescent="0.25">
      <c r="A37" s="173">
        <v>45174</v>
      </c>
      <c r="G37"/>
      <c r="H37"/>
      <c r="I37"/>
      <c r="J37"/>
      <c r="M37" s="198"/>
    </row>
    <row r="38" spans="1:13" ht="15.6" customHeight="1" x14ac:dyDescent="0.25">
      <c r="A38" s="173">
        <v>45181</v>
      </c>
      <c r="G38"/>
      <c r="H38"/>
      <c r="I38"/>
      <c r="J38"/>
      <c r="M38" s="198"/>
    </row>
    <row r="39" spans="1:13" ht="15.6" customHeight="1" x14ac:dyDescent="0.25">
      <c r="A39" s="173">
        <v>45188</v>
      </c>
      <c r="G39"/>
      <c r="H39"/>
      <c r="I39"/>
      <c r="J39"/>
      <c r="M39" s="198"/>
    </row>
    <row r="40" spans="1:13" ht="15.6" customHeight="1" x14ac:dyDescent="0.25">
      <c r="A40" s="173">
        <v>45195</v>
      </c>
      <c r="G40"/>
      <c r="H40"/>
      <c r="I40"/>
      <c r="J40"/>
      <c r="M40" s="198"/>
    </row>
    <row r="41" spans="1:13" ht="15.6" customHeight="1" x14ac:dyDescent="0.25">
      <c r="A41" s="173">
        <v>45202</v>
      </c>
      <c r="G41"/>
      <c r="H41"/>
      <c r="I41"/>
      <c r="J41"/>
      <c r="M41" s="198"/>
    </row>
    <row r="42" spans="1:13" ht="15.6" customHeight="1" x14ac:dyDescent="0.25">
      <c r="A42" s="173">
        <v>45209</v>
      </c>
      <c r="G42"/>
      <c r="H42"/>
      <c r="I42"/>
      <c r="J42"/>
      <c r="M42" s="198"/>
    </row>
    <row r="43" spans="1:13" ht="15.6" customHeight="1" x14ac:dyDescent="0.25">
      <c r="A43" s="173">
        <v>45216</v>
      </c>
      <c r="G43"/>
      <c r="H43"/>
      <c r="I43"/>
      <c r="J43"/>
      <c r="M43" s="198"/>
    </row>
    <row r="44" spans="1:13" ht="15.6" customHeight="1" x14ac:dyDescent="0.25">
      <c r="A44" s="173">
        <v>45223</v>
      </c>
      <c r="G44"/>
      <c r="H44"/>
      <c r="I44"/>
      <c r="J44"/>
      <c r="M44" s="198"/>
    </row>
    <row r="45" spans="1:13" ht="15.6" customHeight="1" x14ac:dyDescent="0.25">
      <c r="A45" s="173">
        <v>45230</v>
      </c>
      <c r="G45"/>
      <c r="H45"/>
      <c r="I45"/>
      <c r="J45"/>
      <c r="M45" s="198"/>
    </row>
    <row r="46" spans="1:13" ht="15.6" customHeight="1" x14ac:dyDescent="0.25">
      <c r="A46" s="173">
        <v>45237</v>
      </c>
      <c r="G46"/>
      <c r="H46"/>
      <c r="I46"/>
      <c r="J46"/>
      <c r="M46" s="198"/>
    </row>
    <row r="47" spans="1:13" ht="15.6" customHeight="1" x14ac:dyDescent="0.25">
      <c r="A47" s="173">
        <v>45244</v>
      </c>
      <c r="G47"/>
      <c r="H47"/>
      <c r="I47"/>
      <c r="J47"/>
      <c r="M47" s="198"/>
    </row>
    <row r="48" spans="1:13" ht="15.6" customHeight="1" x14ac:dyDescent="0.25">
      <c r="A48" s="173">
        <v>45251</v>
      </c>
      <c r="G48"/>
      <c r="H48"/>
      <c r="I48"/>
      <c r="J48"/>
      <c r="M48" s="198"/>
    </row>
    <row r="49" spans="1:13" ht="15.6" customHeight="1" x14ac:dyDescent="0.25">
      <c r="A49" s="173">
        <v>45258</v>
      </c>
      <c r="G49"/>
      <c r="H49"/>
      <c r="I49"/>
      <c r="J49"/>
      <c r="M49" s="198"/>
    </row>
    <row r="50" spans="1:13" ht="15.6" customHeight="1" x14ac:dyDescent="0.25">
      <c r="A50" s="173">
        <v>45265</v>
      </c>
      <c r="G50"/>
      <c r="H50"/>
      <c r="I50"/>
      <c r="J50"/>
      <c r="M50" s="198"/>
    </row>
    <row r="51" spans="1:13" ht="15.6" customHeight="1" x14ac:dyDescent="0.25">
      <c r="A51" s="173">
        <v>45272</v>
      </c>
      <c r="G51"/>
      <c r="H51"/>
      <c r="I51"/>
      <c r="J51"/>
      <c r="M51" s="198"/>
    </row>
    <row r="52" spans="1:13" ht="15.6" customHeight="1" x14ac:dyDescent="0.25">
      <c r="A52" s="173">
        <v>45279</v>
      </c>
      <c r="G52"/>
      <c r="H52"/>
      <c r="I52"/>
      <c r="J52"/>
      <c r="M52" s="198"/>
    </row>
    <row r="53" spans="1:13" ht="15.6" customHeight="1" x14ac:dyDescent="0.25">
      <c r="A53" s="173">
        <v>45286</v>
      </c>
      <c r="G53"/>
      <c r="H53"/>
      <c r="I53"/>
      <c r="J53"/>
      <c r="M53" s="198"/>
    </row>
    <row r="54" spans="1:13" ht="15.6" customHeight="1" x14ac:dyDescent="0.25">
      <c r="G54"/>
      <c r="H54"/>
      <c r="I54"/>
      <c r="J54"/>
      <c r="M54" s="198"/>
    </row>
    <row r="55" spans="1:13" ht="15.6" customHeight="1" x14ac:dyDescent="0.25">
      <c r="G55"/>
      <c r="H55"/>
      <c r="I55"/>
      <c r="J55"/>
      <c r="M55" s="198"/>
    </row>
    <row r="56" spans="1:13" ht="15.6" customHeight="1" x14ac:dyDescent="0.25">
      <c r="G56"/>
      <c r="H56"/>
      <c r="I56"/>
      <c r="J56"/>
      <c r="M56" s="198"/>
    </row>
    <row r="57" spans="1:13" ht="15.6" customHeight="1" x14ac:dyDescent="0.25">
      <c r="G57"/>
      <c r="H57"/>
      <c r="I57"/>
      <c r="J57"/>
      <c r="M57" s="198"/>
    </row>
    <row r="58" spans="1:13" ht="15.6" customHeight="1" x14ac:dyDescent="0.25">
      <c r="G58"/>
      <c r="H58"/>
      <c r="I58"/>
      <c r="J58"/>
      <c r="M58" s="198"/>
    </row>
    <row r="59" spans="1:13" ht="15.6" customHeight="1" x14ac:dyDescent="0.25">
      <c r="G59"/>
      <c r="H59"/>
      <c r="I59"/>
      <c r="J59"/>
      <c r="M59" s="198"/>
    </row>
    <row r="60" spans="1:13" ht="15.6" customHeight="1" x14ac:dyDescent="0.25">
      <c r="G60"/>
      <c r="H60"/>
      <c r="I60"/>
      <c r="J60"/>
      <c r="M60" s="198"/>
    </row>
    <row r="61" spans="1:13" ht="15.6" customHeight="1" x14ac:dyDescent="0.25">
      <c r="G61"/>
      <c r="H61"/>
      <c r="I61"/>
      <c r="J61"/>
      <c r="M61" s="198"/>
    </row>
    <row r="62" spans="1:13" ht="15.6" customHeight="1" x14ac:dyDescent="0.25">
      <c r="G62"/>
      <c r="H62"/>
      <c r="I62"/>
      <c r="J62"/>
      <c r="M62" s="198"/>
    </row>
    <row r="63" spans="1:13" ht="15.6" customHeight="1" x14ac:dyDescent="0.25">
      <c r="G63"/>
      <c r="H63"/>
      <c r="I63"/>
      <c r="J63"/>
      <c r="M63" s="198"/>
    </row>
    <row r="64" spans="1:13" ht="15.6" customHeight="1" x14ac:dyDescent="0.25">
      <c r="G64"/>
      <c r="H64"/>
      <c r="I64"/>
      <c r="J64"/>
      <c r="M64" s="198"/>
    </row>
    <row r="65" spans="7:13" ht="15.6" customHeight="1" x14ac:dyDescent="0.25">
      <c r="G65"/>
      <c r="H65"/>
      <c r="I65"/>
      <c r="J65"/>
      <c r="M65" s="198"/>
    </row>
    <row r="66" spans="7:13" ht="15.6" customHeight="1" x14ac:dyDescent="0.25">
      <c r="G66"/>
      <c r="H66"/>
      <c r="I66"/>
      <c r="J66"/>
      <c r="M66" s="198"/>
    </row>
    <row r="67" spans="7:13" ht="15.6" customHeight="1" x14ac:dyDescent="0.25">
      <c r="G67"/>
      <c r="H67"/>
      <c r="I67"/>
      <c r="J67"/>
      <c r="M67" s="198"/>
    </row>
    <row r="68" spans="7:13" ht="15.6" customHeight="1" x14ac:dyDescent="0.25">
      <c r="G68"/>
      <c r="H68"/>
      <c r="I68"/>
      <c r="J68"/>
      <c r="M68" s="198"/>
    </row>
    <row r="69" spans="7:13" ht="15.6" customHeight="1" x14ac:dyDescent="0.25">
      <c r="G69"/>
      <c r="H69"/>
      <c r="I69"/>
      <c r="J69"/>
      <c r="M69" s="198"/>
    </row>
    <row r="70" spans="7:13" ht="15.6" customHeight="1" x14ac:dyDescent="0.25">
      <c r="G70"/>
      <c r="H70"/>
      <c r="I70"/>
      <c r="J70"/>
      <c r="M70" s="198"/>
    </row>
    <row r="71" spans="7:13" ht="15.6" customHeight="1" x14ac:dyDescent="0.25">
      <c r="G71"/>
      <c r="H71"/>
      <c r="I71"/>
      <c r="J71"/>
      <c r="M71" s="198"/>
    </row>
    <row r="72" spans="7:13" ht="15.6" customHeight="1" x14ac:dyDescent="0.25">
      <c r="G72"/>
      <c r="H72"/>
      <c r="I72"/>
      <c r="J72"/>
      <c r="M72" s="198"/>
    </row>
    <row r="73" spans="7:13" ht="15.6" customHeight="1" x14ac:dyDescent="0.25">
      <c r="G73"/>
      <c r="H73"/>
      <c r="I73"/>
      <c r="J73"/>
      <c r="M73" s="198"/>
    </row>
    <row r="74" spans="7:13" ht="15.6" customHeight="1" x14ac:dyDescent="0.25">
      <c r="G74"/>
      <c r="H74"/>
      <c r="I74"/>
      <c r="J74"/>
      <c r="M74" s="198"/>
    </row>
    <row r="75" spans="7:13" ht="15.6" customHeight="1" x14ac:dyDescent="0.25">
      <c r="G75"/>
      <c r="H75"/>
      <c r="I75"/>
      <c r="J75"/>
      <c r="M75" s="198"/>
    </row>
    <row r="76" spans="7:13" ht="15.6" customHeight="1" x14ac:dyDescent="0.25">
      <c r="G76"/>
      <c r="H76"/>
      <c r="I76"/>
      <c r="J76"/>
      <c r="M76" s="198"/>
    </row>
    <row r="77" spans="7:13" ht="15.6" customHeight="1" x14ac:dyDescent="0.25">
      <c r="G77"/>
      <c r="H77"/>
      <c r="I77"/>
      <c r="J77"/>
      <c r="M77" s="198"/>
    </row>
    <row r="78" spans="7:13" ht="15.6" customHeight="1" x14ac:dyDescent="0.25">
      <c r="G78"/>
      <c r="H78"/>
      <c r="I78"/>
      <c r="J78"/>
      <c r="M78" s="198"/>
    </row>
    <row r="79" spans="7:13" ht="15.6" customHeight="1" x14ac:dyDescent="0.25">
      <c r="G79"/>
      <c r="H79"/>
      <c r="I79"/>
      <c r="J79"/>
      <c r="M79" s="198"/>
    </row>
    <row r="80" spans="7:13" ht="15.6" customHeight="1" x14ac:dyDescent="0.25">
      <c r="G80"/>
      <c r="H80"/>
      <c r="I80"/>
      <c r="J80"/>
      <c r="M80" s="198"/>
    </row>
    <row r="81" spans="7:13" ht="15.6" customHeight="1" x14ac:dyDescent="0.25">
      <c r="G81"/>
      <c r="H81"/>
      <c r="I81"/>
      <c r="J81"/>
      <c r="M81" s="198"/>
    </row>
    <row r="82" spans="7:13" ht="15.6" customHeight="1" x14ac:dyDescent="0.25">
      <c r="G82"/>
      <c r="H82"/>
      <c r="I82"/>
      <c r="J82"/>
      <c r="M82" s="198"/>
    </row>
    <row r="83" spans="7:13" ht="15.6" customHeight="1" x14ac:dyDescent="0.25">
      <c r="G83"/>
      <c r="H83"/>
      <c r="I83"/>
      <c r="J83"/>
      <c r="M83" s="198"/>
    </row>
    <row r="84" spans="7:13" ht="15.6" customHeight="1" x14ac:dyDescent="0.25">
      <c r="G84"/>
      <c r="H84"/>
      <c r="I84"/>
      <c r="J84"/>
      <c r="M84" s="198"/>
    </row>
    <row r="85" spans="7:13" ht="15.6" customHeight="1" x14ac:dyDescent="0.25">
      <c r="G85"/>
      <c r="H85"/>
      <c r="I85"/>
      <c r="J85"/>
      <c r="M85" s="198"/>
    </row>
    <row r="86" spans="7:13" ht="15.6" customHeight="1" x14ac:dyDescent="0.25">
      <c r="G86"/>
      <c r="H86"/>
      <c r="I86"/>
      <c r="J86"/>
      <c r="M86" s="198"/>
    </row>
    <row r="87" spans="7:13" ht="15.6" customHeight="1" x14ac:dyDescent="0.25">
      <c r="G87"/>
      <c r="H87"/>
      <c r="I87"/>
      <c r="J87"/>
      <c r="M87" s="198"/>
    </row>
    <row r="88" spans="7:13" ht="15.6" customHeight="1" x14ac:dyDescent="0.25">
      <c r="G88"/>
      <c r="H88"/>
      <c r="I88"/>
      <c r="J88"/>
      <c r="M88" s="198"/>
    </row>
    <row r="89" spans="7:13" ht="15.6" customHeight="1" x14ac:dyDescent="0.25">
      <c r="G89"/>
      <c r="H89"/>
      <c r="I89"/>
      <c r="J89"/>
      <c r="M89" s="198"/>
    </row>
    <row r="90" spans="7:13" ht="15.6" customHeight="1" x14ac:dyDescent="0.25">
      <c r="G90"/>
      <c r="H90"/>
      <c r="I90"/>
      <c r="J90"/>
      <c r="M90" s="198"/>
    </row>
    <row r="91" spans="7:13" ht="15.6" customHeight="1" x14ac:dyDescent="0.25">
      <c r="G91"/>
      <c r="H91"/>
      <c r="I91"/>
      <c r="J91"/>
      <c r="M91" s="198"/>
    </row>
    <row r="92" spans="7:13" ht="15.6" customHeight="1" x14ac:dyDescent="0.25">
      <c r="G92"/>
      <c r="H92"/>
      <c r="I92"/>
      <c r="J92"/>
      <c r="M92" s="198"/>
    </row>
    <row r="93" spans="7:13" ht="15.6" customHeight="1" x14ac:dyDescent="0.25">
      <c r="G93"/>
      <c r="H93"/>
      <c r="I93"/>
      <c r="J93"/>
      <c r="M93" s="198"/>
    </row>
    <row r="94" spans="7:13" ht="15.6" customHeight="1" x14ac:dyDescent="0.25">
      <c r="G94"/>
      <c r="H94"/>
      <c r="I94"/>
      <c r="J94"/>
      <c r="M94" s="198"/>
    </row>
    <row r="95" spans="7:13" ht="15.6" customHeight="1" x14ac:dyDescent="0.25">
      <c r="G95"/>
      <c r="H95"/>
      <c r="I95"/>
      <c r="J95"/>
      <c r="M95" s="198"/>
    </row>
    <row r="96" spans="7:13" ht="15.6" customHeight="1" x14ac:dyDescent="0.25">
      <c r="G96"/>
      <c r="H96"/>
      <c r="I96"/>
      <c r="J96"/>
      <c r="M96" s="198"/>
    </row>
    <row r="97" spans="7:13" ht="15.6" customHeight="1" x14ac:dyDescent="0.25">
      <c r="G97"/>
      <c r="H97"/>
      <c r="I97"/>
      <c r="J97"/>
      <c r="M97" s="198"/>
    </row>
    <row r="98" spans="7:13" ht="15.6" customHeight="1" x14ac:dyDescent="0.25">
      <c r="G98"/>
      <c r="H98"/>
      <c r="I98"/>
      <c r="J98"/>
      <c r="M98" s="198"/>
    </row>
    <row r="99" spans="7:13" ht="15.6" customHeight="1" x14ac:dyDescent="0.25">
      <c r="G99"/>
      <c r="H99"/>
      <c r="I99"/>
      <c r="J99"/>
      <c r="M99" s="198"/>
    </row>
    <row r="100" spans="7:13" ht="15.6" customHeight="1" x14ac:dyDescent="0.25">
      <c r="G100"/>
      <c r="H100"/>
      <c r="I100"/>
      <c r="J100"/>
      <c r="M100" s="198"/>
    </row>
    <row r="101" spans="7:13" ht="15.6" customHeight="1" x14ac:dyDescent="0.25">
      <c r="G101"/>
      <c r="H101"/>
      <c r="I101"/>
      <c r="J101"/>
      <c r="M101" s="198"/>
    </row>
    <row r="102" spans="7:13" ht="15.6" customHeight="1" x14ac:dyDescent="0.25">
      <c r="G102"/>
      <c r="H102"/>
      <c r="I102"/>
      <c r="J102"/>
      <c r="M102" s="198"/>
    </row>
    <row r="103" spans="7:13" ht="15.6" customHeight="1" x14ac:dyDescent="0.25">
      <c r="G103"/>
      <c r="H103"/>
      <c r="I103"/>
      <c r="J103"/>
      <c r="M103" s="198"/>
    </row>
    <row r="104" spans="7:13" ht="15.6" customHeight="1" x14ac:dyDescent="0.25">
      <c r="G104"/>
      <c r="H104"/>
      <c r="I104"/>
      <c r="J104"/>
      <c r="M104" s="198"/>
    </row>
    <row r="105" spans="7:13" ht="15.6" customHeight="1" x14ac:dyDescent="0.25">
      <c r="G105"/>
      <c r="H105"/>
      <c r="I105"/>
      <c r="J105"/>
      <c r="M105" s="198"/>
    </row>
    <row r="106" spans="7:13" ht="15.6" customHeight="1" x14ac:dyDescent="0.25">
      <c r="G106"/>
      <c r="H106"/>
      <c r="I106"/>
      <c r="J106"/>
      <c r="M106" s="198"/>
    </row>
    <row r="107" spans="7:13" ht="15.6" customHeight="1" x14ac:dyDescent="0.25">
      <c r="G107"/>
      <c r="H107"/>
      <c r="I107"/>
      <c r="J107"/>
      <c r="M107" s="198"/>
    </row>
    <row r="108" spans="7:13" ht="15.6" customHeight="1" x14ac:dyDescent="0.25">
      <c r="G108"/>
      <c r="H108"/>
      <c r="I108"/>
      <c r="J108"/>
      <c r="M108" s="198"/>
    </row>
    <row r="109" spans="7:13" ht="15.6" customHeight="1" x14ac:dyDescent="0.25">
      <c r="G109"/>
      <c r="H109"/>
      <c r="I109"/>
      <c r="J109"/>
      <c r="M109" s="198"/>
    </row>
    <row r="110" spans="7:13" ht="15.6" customHeight="1" x14ac:dyDescent="0.25">
      <c r="G110"/>
      <c r="H110"/>
      <c r="I110"/>
      <c r="J110"/>
      <c r="M110" s="198"/>
    </row>
    <row r="111" spans="7:13" ht="15.6" customHeight="1" x14ac:dyDescent="0.25">
      <c r="G111"/>
      <c r="H111"/>
      <c r="I111"/>
      <c r="J111"/>
      <c r="M111" s="198"/>
    </row>
    <row r="112" spans="7:13" ht="15.6" customHeight="1" x14ac:dyDescent="0.25">
      <c r="G112"/>
      <c r="H112"/>
      <c r="I112"/>
      <c r="J112"/>
      <c r="M112" s="198"/>
    </row>
    <row r="113" spans="7:13" ht="15.6" customHeight="1" x14ac:dyDescent="0.25">
      <c r="G113"/>
      <c r="H113"/>
      <c r="I113"/>
      <c r="J113"/>
      <c r="M113" s="198"/>
    </row>
    <row r="114" spans="7:13" ht="15.6" customHeight="1" x14ac:dyDescent="0.25">
      <c r="G114"/>
      <c r="H114"/>
      <c r="I114"/>
      <c r="J114"/>
      <c r="M114" s="198"/>
    </row>
    <row r="115" spans="7:13" ht="15.6" customHeight="1" x14ac:dyDescent="0.25">
      <c r="G115"/>
      <c r="H115"/>
      <c r="I115"/>
      <c r="J115"/>
      <c r="M115" s="198"/>
    </row>
    <row r="116" spans="7:13" ht="15.6" customHeight="1" x14ac:dyDescent="0.25">
      <c r="G116"/>
      <c r="H116"/>
      <c r="I116"/>
      <c r="J116"/>
      <c r="M116" s="198"/>
    </row>
    <row r="117" spans="7:13" ht="15.6" customHeight="1" x14ac:dyDescent="0.25">
      <c r="G117"/>
      <c r="H117"/>
      <c r="I117"/>
      <c r="J117"/>
      <c r="M117" s="198"/>
    </row>
    <row r="118" spans="7:13" ht="15.6" customHeight="1" x14ac:dyDescent="0.25">
      <c r="G118"/>
      <c r="H118"/>
      <c r="I118"/>
      <c r="J118"/>
      <c r="M118" s="198"/>
    </row>
    <row r="119" spans="7:13" ht="15.6" customHeight="1" x14ac:dyDescent="0.25">
      <c r="G119"/>
      <c r="H119"/>
      <c r="I119"/>
      <c r="J119"/>
      <c r="M119" s="198"/>
    </row>
    <row r="120" spans="7:13" ht="15.6" customHeight="1" x14ac:dyDescent="0.25">
      <c r="G120"/>
      <c r="H120"/>
      <c r="I120"/>
      <c r="J120"/>
      <c r="M120" s="198"/>
    </row>
    <row r="121" spans="7:13" ht="15.6" customHeight="1" x14ac:dyDescent="0.25">
      <c r="G121"/>
      <c r="H121"/>
      <c r="I121"/>
      <c r="J121"/>
      <c r="M121" s="198"/>
    </row>
    <row r="122" spans="7:13" ht="15.6" customHeight="1" x14ac:dyDescent="0.25">
      <c r="G122"/>
      <c r="H122"/>
      <c r="I122"/>
      <c r="J122"/>
      <c r="M122" s="198"/>
    </row>
    <row r="123" spans="7:13" ht="15.6" customHeight="1" x14ac:dyDescent="0.25">
      <c r="G123"/>
      <c r="H123"/>
      <c r="I123"/>
      <c r="J123"/>
      <c r="M123" s="198"/>
    </row>
    <row r="124" spans="7:13" ht="15.6" customHeight="1" x14ac:dyDescent="0.25">
      <c r="G124"/>
      <c r="H124"/>
      <c r="I124"/>
      <c r="J124"/>
      <c r="M124" s="198"/>
    </row>
    <row r="125" spans="7:13" ht="15.6" customHeight="1" x14ac:dyDescent="0.25">
      <c r="G125"/>
      <c r="H125"/>
      <c r="I125"/>
      <c r="J125"/>
      <c r="M125" s="198"/>
    </row>
    <row r="126" spans="7:13" ht="15.6" customHeight="1" x14ac:dyDescent="0.25">
      <c r="G126"/>
      <c r="H126"/>
      <c r="I126"/>
      <c r="J126"/>
      <c r="M126" s="198"/>
    </row>
    <row r="127" spans="7:13" ht="15.6" customHeight="1" x14ac:dyDescent="0.25">
      <c r="G127"/>
      <c r="H127"/>
      <c r="I127"/>
      <c r="J127"/>
      <c r="M127" s="198"/>
    </row>
    <row r="128" spans="7:13" ht="15.6" customHeight="1" x14ac:dyDescent="0.25">
      <c r="G128"/>
      <c r="H128"/>
      <c r="I128"/>
      <c r="J128"/>
      <c r="M128" s="198"/>
    </row>
    <row r="129" spans="7:13" ht="15.6" customHeight="1" x14ac:dyDescent="0.25">
      <c r="G129"/>
      <c r="H129"/>
      <c r="I129"/>
      <c r="J129"/>
      <c r="M129" s="198"/>
    </row>
    <row r="130" spans="7:13" ht="15.6" customHeight="1" x14ac:dyDescent="0.25">
      <c r="G130"/>
      <c r="H130"/>
      <c r="I130"/>
      <c r="J130"/>
      <c r="M130" s="198"/>
    </row>
    <row r="131" spans="7:13" ht="15.6" customHeight="1" x14ac:dyDescent="0.25">
      <c r="G131"/>
      <c r="H131"/>
      <c r="I131"/>
      <c r="J131"/>
      <c r="M131" s="198"/>
    </row>
    <row r="132" spans="7:13" ht="15.6" customHeight="1" x14ac:dyDescent="0.25">
      <c r="G132"/>
      <c r="H132"/>
      <c r="I132"/>
      <c r="J132"/>
      <c r="M132" s="198"/>
    </row>
    <row r="133" spans="7:13" ht="15.6" customHeight="1" x14ac:dyDescent="0.25">
      <c r="G133"/>
      <c r="H133"/>
      <c r="I133"/>
      <c r="J133"/>
      <c r="M133" s="198"/>
    </row>
    <row r="134" spans="7:13" ht="15.6" customHeight="1" x14ac:dyDescent="0.25">
      <c r="G134"/>
      <c r="H134"/>
      <c r="I134"/>
      <c r="J134"/>
      <c r="M134" s="198"/>
    </row>
    <row r="135" spans="7:13" ht="15.6" customHeight="1" x14ac:dyDescent="0.25">
      <c r="G135"/>
      <c r="H135"/>
      <c r="I135"/>
      <c r="J135"/>
      <c r="M135" s="198"/>
    </row>
    <row r="136" spans="7:13" ht="15.6" customHeight="1" x14ac:dyDescent="0.25">
      <c r="G136"/>
      <c r="H136"/>
      <c r="I136"/>
      <c r="J136"/>
      <c r="M136" s="198"/>
    </row>
    <row r="137" spans="7:13" ht="15.6" customHeight="1" x14ac:dyDescent="0.25">
      <c r="G137"/>
      <c r="H137"/>
      <c r="I137"/>
      <c r="J137"/>
      <c r="M137" s="198"/>
    </row>
    <row r="138" spans="7:13" ht="15.6" customHeight="1" x14ac:dyDescent="0.25">
      <c r="G138"/>
      <c r="H138"/>
      <c r="I138"/>
      <c r="J138"/>
      <c r="M138" s="198"/>
    </row>
    <row r="139" spans="7:13" ht="15.6" customHeight="1" x14ac:dyDescent="0.25">
      <c r="G139"/>
      <c r="H139"/>
      <c r="I139"/>
      <c r="J139"/>
      <c r="M139" s="198"/>
    </row>
    <row r="140" spans="7:13" ht="15.6" customHeight="1" x14ac:dyDescent="0.25">
      <c r="G140"/>
      <c r="H140"/>
      <c r="I140"/>
      <c r="J140"/>
      <c r="M140" s="198"/>
    </row>
    <row r="141" spans="7:13" ht="15.6" customHeight="1" x14ac:dyDescent="0.25">
      <c r="G141"/>
      <c r="H141"/>
      <c r="I141"/>
      <c r="J141"/>
      <c r="M141" s="198"/>
    </row>
    <row r="142" spans="7:13" ht="15.6" customHeight="1" x14ac:dyDescent="0.25">
      <c r="G142"/>
      <c r="H142"/>
      <c r="I142"/>
      <c r="J142"/>
      <c r="M142" s="198"/>
    </row>
    <row r="143" spans="7:13" ht="15.6" customHeight="1" x14ac:dyDescent="0.25">
      <c r="G143"/>
      <c r="H143"/>
      <c r="I143"/>
      <c r="J143"/>
      <c r="M143" s="198"/>
    </row>
    <row r="144" spans="7:13" ht="15.6" customHeight="1" x14ac:dyDescent="0.25">
      <c r="G144"/>
      <c r="H144"/>
      <c r="I144"/>
      <c r="J144"/>
      <c r="M144" s="198"/>
    </row>
    <row r="145" spans="7:13" ht="15.6" customHeight="1" x14ac:dyDescent="0.25">
      <c r="G145"/>
      <c r="H145"/>
      <c r="I145"/>
      <c r="J145"/>
      <c r="M145" s="198"/>
    </row>
    <row r="146" spans="7:13" ht="15.6" customHeight="1" x14ac:dyDescent="0.25">
      <c r="G146"/>
      <c r="H146"/>
      <c r="I146"/>
      <c r="J146"/>
      <c r="M146" s="198"/>
    </row>
    <row r="147" spans="7:13" ht="15.6" customHeight="1" x14ac:dyDescent="0.25">
      <c r="G147"/>
      <c r="H147"/>
      <c r="I147"/>
      <c r="J147"/>
      <c r="M147" s="198"/>
    </row>
    <row r="148" spans="7:13" ht="15.6" customHeight="1" x14ac:dyDescent="0.25">
      <c r="G148"/>
      <c r="H148"/>
      <c r="I148"/>
      <c r="J148"/>
      <c r="M148" s="198"/>
    </row>
    <row r="149" spans="7:13" ht="15.6" customHeight="1" x14ac:dyDescent="0.25">
      <c r="G149"/>
      <c r="H149"/>
      <c r="I149"/>
      <c r="J149"/>
      <c r="M149" s="198"/>
    </row>
    <row r="150" spans="7:13" ht="15.6" customHeight="1" x14ac:dyDescent="0.25">
      <c r="G150"/>
      <c r="H150"/>
      <c r="I150"/>
      <c r="J150"/>
      <c r="M150" s="198"/>
    </row>
    <row r="151" spans="7:13" ht="15.6" customHeight="1" x14ac:dyDescent="0.25">
      <c r="G151"/>
      <c r="H151"/>
      <c r="I151"/>
      <c r="J151"/>
      <c r="M151" s="198"/>
    </row>
    <row r="152" spans="7:13" ht="15.6" customHeight="1" x14ac:dyDescent="0.25">
      <c r="G152"/>
      <c r="H152"/>
      <c r="I152"/>
      <c r="J152"/>
      <c r="M152" s="198"/>
    </row>
    <row r="153" spans="7:13" ht="15.6" customHeight="1" x14ac:dyDescent="0.25">
      <c r="G153"/>
      <c r="H153"/>
      <c r="I153"/>
      <c r="J153"/>
      <c r="M153" s="198"/>
    </row>
    <row r="154" spans="7:13" ht="15.6" customHeight="1" x14ac:dyDescent="0.25">
      <c r="G154"/>
      <c r="H154"/>
      <c r="I154"/>
      <c r="J154"/>
      <c r="M154" s="198"/>
    </row>
    <row r="155" spans="7:13" ht="15.6" customHeight="1" x14ac:dyDescent="0.25">
      <c r="G155"/>
      <c r="H155"/>
      <c r="I155"/>
      <c r="J155"/>
      <c r="M155" s="198"/>
    </row>
    <row r="156" spans="7:13" ht="15.6" customHeight="1" x14ac:dyDescent="0.25">
      <c r="G156"/>
      <c r="H156"/>
      <c r="I156"/>
      <c r="J156"/>
      <c r="M156" s="198"/>
    </row>
    <row r="157" spans="7:13" ht="15.6" customHeight="1" x14ac:dyDescent="0.25">
      <c r="G157"/>
      <c r="H157"/>
      <c r="I157"/>
      <c r="J157"/>
      <c r="M157" s="198"/>
    </row>
    <row r="158" spans="7:13" ht="15.6" customHeight="1" x14ac:dyDescent="0.25">
      <c r="G158"/>
      <c r="H158"/>
      <c r="I158"/>
      <c r="J158"/>
      <c r="M158" s="198"/>
    </row>
    <row r="159" spans="7:13" ht="15.6" customHeight="1" x14ac:dyDescent="0.25">
      <c r="G159"/>
      <c r="H159"/>
      <c r="I159"/>
      <c r="J159"/>
      <c r="M159" s="198"/>
    </row>
    <row r="160" spans="7:13" ht="15.6" customHeight="1" x14ac:dyDescent="0.25">
      <c r="G160"/>
      <c r="H160"/>
      <c r="I160"/>
      <c r="J160"/>
      <c r="M160" s="198"/>
    </row>
    <row r="161" spans="7:13" ht="15.6" customHeight="1" x14ac:dyDescent="0.25">
      <c r="G161"/>
      <c r="H161"/>
      <c r="I161"/>
      <c r="J161"/>
      <c r="M161" s="198"/>
    </row>
    <row r="162" spans="7:13" ht="15.6" customHeight="1" x14ac:dyDescent="0.25">
      <c r="G162"/>
      <c r="H162"/>
      <c r="I162"/>
      <c r="J162"/>
      <c r="M162" s="198"/>
    </row>
    <row r="163" spans="7:13" ht="15.6" customHeight="1" x14ac:dyDescent="0.25">
      <c r="G163"/>
      <c r="H163"/>
      <c r="I163"/>
      <c r="J163"/>
      <c r="M163" s="198"/>
    </row>
    <row r="164" spans="7:13" ht="15.6" customHeight="1" x14ac:dyDescent="0.25">
      <c r="G164"/>
      <c r="H164"/>
      <c r="I164"/>
      <c r="J164"/>
      <c r="M164" s="198"/>
    </row>
    <row r="165" spans="7:13" ht="15.6" customHeight="1" x14ac:dyDescent="0.25">
      <c r="G165"/>
      <c r="H165"/>
      <c r="I165"/>
      <c r="J165"/>
      <c r="M165" s="198"/>
    </row>
    <row r="166" spans="7:13" ht="15.6" customHeight="1" x14ac:dyDescent="0.25">
      <c r="G166"/>
      <c r="H166"/>
      <c r="I166"/>
      <c r="J166"/>
      <c r="M166" s="198"/>
    </row>
    <row r="167" spans="7:13" ht="15.6" customHeight="1" x14ac:dyDescent="0.25">
      <c r="G167"/>
      <c r="H167"/>
      <c r="I167"/>
      <c r="J167"/>
      <c r="M167" s="198"/>
    </row>
    <row r="168" spans="7:13" ht="15.6" customHeight="1" x14ac:dyDescent="0.25">
      <c r="G168"/>
      <c r="H168"/>
      <c r="I168"/>
      <c r="J168"/>
      <c r="M168" s="198"/>
    </row>
    <row r="169" spans="7:13" ht="15.6" customHeight="1" x14ac:dyDescent="0.25">
      <c r="G169"/>
      <c r="H169"/>
      <c r="I169"/>
      <c r="J169"/>
      <c r="M169" s="198"/>
    </row>
    <row r="170" spans="7:13" ht="15.6" customHeight="1" x14ac:dyDescent="0.25">
      <c r="G170"/>
      <c r="H170"/>
      <c r="I170"/>
      <c r="J170"/>
      <c r="M170" s="198"/>
    </row>
    <row r="171" spans="7:13" ht="15.6" customHeight="1" x14ac:dyDescent="0.25">
      <c r="G171"/>
      <c r="H171"/>
      <c r="I171"/>
      <c r="J171"/>
      <c r="M171" s="198"/>
    </row>
    <row r="172" spans="7:13" ht="15.6" customHeight="1" x14ac:dyDescent="0.25">
      <c r="G172"/>
      <c r="H172"/>
      <c r="I172"/>
      <c r="J172"/>
      <c r="M172" s="198"/>
    </row>
    <row r="173" spans="7:13" ht="15.6" customHeight="1" x14ac:dyDescent="0.25">
      <c r="G173"/>
      <c r="H173"/>
      <c r="I173"/>
      <c r="J173"/>
      <c r="M173" s="198"/>
    </row>
    <row r="174" spans="7:13" ht="15.6" customHeight="1" x14ac:dyDescent="0.25">
      <c r="G174"/>
      <c r="H174"/>
      <c r="I174"/>
      <c r="J174"/>
      <c r="M174" s="198"/>
    </row>
    <row r="175" spans="7:13" ht="15.6" customHeight="1" x14ac:dyDescent="0.25">
      <c r="G175"/>
      <c r="H175"/>
      <c r="I175"/>
      <c r="J175"/>
      <c r="M175" s="198"/>
    </row>
    <row r="176" spans="7:13" ht="15.6" customHeight="1" x14ac:dyDescent="0.25">
      <c r="G176"/>
      <c r="H176"/>
      <c r="I176"/>
      <c r="J176"/>
      <c r="M176" s="198"/>
    </row>
    <row r="177" spans="7:13" ht="15.6" customHeight="1" x14ac:dyDescent="0.25">
      <c r="G177"/>
      <c r="H177"/>
      <c r="I177"/>
      <c r="J177"/>
      <c r="M177" s="198"/>
    </row>
    <row r="178" spans="7:13" ht="15.6" customHeight="1" x14ac:dyDescent="0.25">
      <c r="G178"/>
      <c r="H178"/>
      <c r="I178"/>
      <c r="J178"/>
      <c r="M178" s="198"/>
    </row>
    <row r="179" spans="7:13" ht="15.6" customHeight="1" x14ac:dyDescent="0.25">
      <c r="G179"/>
      <c r="H179"/>
      <c r="I179"/>
      <c r="J179"/>
      <c r="M179" s="198"/>
    </row>
    <row r="180" spans="7:13" ht="15.6" customHeight="1" x14ac:dyDescent="0.25">
      <c r="G180"/>
      <c r="H180"/>
      <c r="I180"/>
      <c r="J180"/>
      <c r="M180" s="198"/>
    </row>
    <row r="181" spans="7:13" ht="15.6" customHeight="1" x14ac:dyDescent="0.25">
      <c r="G181"/>
      <c r="H181"/>
      <c r="I181"/>
      <c r="J181"/>
      <c r="M181" s="198"/>
    </row>
    <row r="182" spans="7:13" ht="15.6" customHeight="1" x14ac:dyDescent="0.25">
      <c r="G182"/>
      <c r="H182"/>
      <c r="I182"/>
      <c r="J182"/>
      <c r="M182" s="198"/>
    </row>
    <row r="183" spans="7:13" ht="15.6" customHeight="1" x14ac:dyDescent="0.25">
      <c r="G183"/>
      <c r="H183"/>
      <c r="I183"/>
      <c r="J183"/>
      <c r="M183" s="198"/>
    </row>
    <row r="184" spans="7:13" ht="15.6" customHeight="1" x14ac:dyDescent="0.25">
      <c r="G184"/>
      <c r="H184"/>
      <c r="I184"/>
      <c r="J184"/>
      <c r="M184" s="198"/>
    </row>
    <row r="185" spans="7:13" ht="15.6" customHeight="1" x14ac:dyDescent="0.25">
      <c r="G185"/>
      <c r="H185"/>
      <c r="I185"/>
      <c r="J185"/>
      <c r="M185" s="198"/>
    </row>
    <row r="186" spans="7:13" ht="15.6" customHeight="1" x14ac:dyDescent="0.25">
      <c r="G186"/>
      <c r="H186"/>
      <c r="I186"/>
      <c r="J186"/>
      <c r="M186" s="198"/>
    </row>
    <row r="187" spans="7:13" ht="15.6" customHeight="1" x14ac:dyDescent="0.25">
      <c r="G187"/>
      <c r="H187"/>
      <c r="I187"/>
      <c r="J187"/>
      <c r="M187" s="198"/>
    </row>
    <row r="188" spans="7:13" ht="15.6" customHeight="1" x14ac:dyDescent="0.25">
      <c r="G188"/>
      <c r="H188"/>
      <c r="I188"/>
      <c r="J188"/>
    </row>
    <row r="189" spans="7:13" ht="15.6" customHeight="1" x14ac:dyDescent="0.25">
      <c r="G189"/>
      <c r="H189"/>
      <c r="I189"/>
      <c r="J189"/>
    </row>
    <row r="190" spans="7:13" ht="15.6" customHeight="1" x14ac:dyDescent="0.25">
      <c r="G190"/>
      <c r="H190"/>
      <c r="I190"/>
      <c r="J190"/>
    </row>
    <row r="191" spans="7:13" ht="15.6" customHeight="1" x14ac:dyDescent="0.25">
      <c r="G191"/>
      <c r="H191"/>
      <c r="I191"/>
      <c r="J191"/>
    </row>
    <row r="192" spans="7:13" ht="15.6" customHeight="1" x14ac:dyDescent="0.25">
      <c r="G192"/>
      <c r="H192"/>
      <c r="I192"/>
      <c r="J192"/>
    </row>
    <row r="193" spans="7:10" ht="15.6" customHeight="1" x14ac:dyDescent="0.25">
      <c r="G193"/>
      <c r="H193"/>
      <c r="I193"/>
      <c r="J193"/>
    </row>
    <row r="194" spans="7:10" ht="15.6" customHeight="1" x14ac:dyDescent="0.25">
      <c r="G194"/>
      <c r="H194"/>
      <c r="I194"/>
      <c r="J194"/>
    </row>
    <row r="195" spans="7:10" ht="15.6" customHeight="1" x14ac:dyDescent="0.25">
      <c r="G195"/>
      <c r="H195"/>
      <c r="I195"/>
      <c r="J195"/>
    </row>
    <row r="196" spans="7:10" ht="15.6" customHeight="1" x14ac:dyDescent="0.25">
      <c r="G196"/>
      <c r="H196"/>
      <c r="I196"/>
      <c r="J196"/>
    </row>
    <row r="197" spans="7:10" ht="15.6" customHeight="1" x14ac:dyDescent="0.25">
      <c r="G197"/>
      <c r="H197"/>
      <c r="I197"/>
      <c r="J197"/>
    </row>
    <row r="198" spans="7:10" ht="15.6" customHeight="1" x14ac:dyDescent="0.25">
      <c r="G198"/>
      <c r="H198"/>
      <c r="I198"/>
      <c r="J198"/>
    </row>
    <row r="199" spans="7:10" ht="15.6" customHeight="1" x14ac:dyDescent="0.25">
      <c r="G199"/>
      <c r="H199"/>
      <c r="I199"/>
      <c r="J199"/>
    </row>
    <row r="200" spans="7:10" ht="15.6" customHeight="1" x14ac:dyDescent="0.25">
      <c r="G200"/>
      <c r="H200"/>
      <c r="I200"/>
      <c r="J200"/>
    </row>
    <row r="201" spans="7:10" ht="15.6" customHeight="1" x14ac:dyDescent="0.25">
      <c r="G201"/>
      <c r="H201"/>
      <c r="I201"/>
      <c r="J201"/>
    </row>
    <row r="202" spans="7:10" ht="15.6" customHeight="1" x14ac:dyDescent="0.25">
      <c r="G202"/>
      <c r="H202"/>
      <c r="I202"/>
      <c r="J202"/>
    </row>
    <row r="203" spans="7:10" ht="15.6" customHeight="1" x14ac:dyDescent="0.25">
      <c r="G203"/>
      <c r="H203"/>
      <c r="I203"/>
      <c r="J203"/>
    </row>
    <row r="204" spans="7:10" ht="15.6" customHeight="1" x14ac:dyDescent="0.25">
      <c r="G204"/>
      <c r="H204"/>
      <c r="I204"/>
      <c r="J204"/>
    </row>
    <row r="205" spans="7:10" ht="15.6" customHeight="1" x14ac:dyDescent="0.25">
      <c r="G205"/>
      <c r="H205"/>
      <c r="I205"/>
      <c r="J205"/>
    </row>
    <row r="206" spans="7:10" ht="15.6" customHeight="1" x14ac:dyDescent="0.25">
      <c r="G206"/>
      <c r="H206"/>
      <c r="I206"/>
      <c r="J206"/>
    </row>
    <row r="207" spans="7:10" ht="15.6" customHeight="1" x14ac:dyDescent="0.25">
      <c r="G207"/>
      <c r="H207"/>
      <c r="I207"/>
      <c r="J207"/>
    </row>
    <row r="208" spans="7:10" ht="15.6" customHeight="1" x14ac:dyDescent="0.25">
      <c r="G208"/>
      <c r="H208"/>
      <c r="I208"/>
      <c r="J208"/>
    </row>
    <row r="209" spans="7:10" ht="15.6" customHeight="1" x14ac:dyDescent="0.25">
      <c r="G209"/>
      <c r="H209"/>
      <c r="I209"/>
      <c r="J209"/>
    </row>
    <row r="210" spans="7:10" ht="15.6" customHeight="1" x14ac:dyDescent="0.25">
      <c r="G210"/>
      <c r="H210"/>
      <c r="I210"/>
      <c r="J210"/>
    </row>
    <row r="211" spans="7:10" ht="15.6" customHeight="1" x14ac:dyDescent="0.25">
      <c r="G211"/>
      <c r="H211"/>
      <c r="I211"/>
      <c r="J211"/>
    </row>
    <row r="212" spans="7:10" ht="15.6" customHeight="1" x14ac:dyDescent="0.25">
      <c r="G212"/>
      <c r="H212"/>
      <c r="I212"/>
      <c r="J212"/>
    </row>
    <row r="213" spans="7:10" ht="15.6" customHeight="1" x14ac:dyDescent="0.25">
      <c r="G213"/>
      <c r="H213"/>
      <c r="I213"/>
      <c r="J213"/>
    </row>
    <row r="214" spans="7:10" ht="15.6" customHeight="1" x14ac:dyDescent="0.25">
      <c r="G214"/>
      <c r="H214"/>
      <c r="I214"/>
      <c r="J214"/>
    </row>
    <row r="215" spans="7:10" ht="15.6" customHeight="1" x14ac:dyDescent="0.25">
      <c r="G215"/>
      <c r="H215"/>
      <c r="I215"/>
      <c r="J215"/>
    </row>
    <row r="216" spans="7:10" ht="15.6" customHeight="1" x14ac:dyDescent="0.25">
      <c r="G216"/>
      <c r="H216"/>
      <c r="I216"/>
      <c r="J216"/>
    </row>
    <row r="217" spans="7:10" ht="15.6" customHeight="1" x14ac:dyDescent="0.25">
      <c r="G217"/>
      <c r="H217"/>
      <c r="I217"/>
      <c r="J217"/>
    </row>
    <row r="218" spans="7:10" ht="15.6" customHeight="1" x14ac:dyDescent="0.25">
      <c r="G218"/>
      <c r="H218"/>
      <c r="I218"/>
      <c r="J218"/>
    </row>
    <row r="219" spans="7:10" ht="15.6" customHeight="1" x14ac:dyDescent="0.25">
      <c r="G219"/>
      <c r="H219"/>
      <c r="I219"/>
      <c r="J219"/>
    </row>
    <row r="220" spans="7:10" ht="15.6" customHeight="1" x14ac:dyDescent="0.25">
      <c r="G220"/>
      <c r="H220"/>
      <c r="I220"/>
      <c r="J220"/>
    </row>
    <row r="221" spans="7:10" ht="15.6" customHeight="1" x14ac:dyDescent="0.25">
      <c r="G221"/>
      <c r="H221"/>
      <c r="I221"/>
      <c r="J221"/>
    </row>
    <row r="222" spans="7:10" ht="15.6" customHeight="1" x14ac:dyDescent="0.25">
      <c r="G222"/>
      <c r="H222"/>
      <c r="I222"/>
      <c r="J222"/>
    </row>
    <row r="223" spans="7:10" ht="15.6" customHeight="1" x14ac:dyDescent="0.25">
      <c r="G223"/>
      <c r="H223"/>
      <c r="I223"/>
      <c r="J223"/>
    </row>
    <row r="224" spans="7:10" ht="15.6" customHeight="1" x14ac:dyDescent="0.25">
      <c r="G224"/>
      <c r="H224"/>
      <c r="I224"/>
      <c r="J224"/>
    </row>
    <row r="225" spans="7:10" ht="15.6" customHeight="1" x14ac:dyDescent="0.25">
      <c r="G225"/>
      <c r="H225"/>
      <c r="I225"/>
      <c r="J225"/>
    </row>
    <row r="226" spans="7:10" ht="15.6" customHeight="1" x14ac:dyDescent="0.25">
      <c r="G226"/>
      <c r="H226"/>
      <c r="I226"/>
      <c r="J226"/>
    </row>
    <row r="227" spans="7:10" ht="15.6" customHeight="1" x14ac:dyDescent="0.25">
      <c r="G227"/>
      <c r="H227"/>
      <c r="I227"/>
      <c r="J227"/>
    </row>
    <row r="228" spans="7:10" ht="15.6" customHeight="1" x14ac:dyDescent="0.25">
      <c r="G228"/>
      <c r="H228"/>
      <c r="I228"/>
      <c r="J228"/>
    </row>
    <row r="229" spans="7:10" ht="15.6" customHeight="1" x14ac:dyDescent="0.25">
      <c r="G229"/>
      <c r="H229"/>
      <c r="I229"/>
      <c r="J229"/>
    </row>
    <row r="230" spans="7:10" ht="15.6" customHeight="1" x14ac:dyDescent="0.25">
      <c r="G230"/>
      <c r="H230"/>
      <c r="I230"/>
      <c r="J230"/>
    </row>
    <row r="231" spans="7:10" ht="15.6" customHeight="1" x14ac:dyDescent="0.25">
      <c r="G231"/>
      <c r="H231"/>
      <c r="I231"/>
      <c r="J231"/>
    </row>
    <row r="232" spans="7:10" ht="15.6" customHeight="1" x14ac:dyDescent="0.25">
      <c r="G232"/>
      <c r="H232"/>
      <c r="I232"/>
      <c r="J232"/>
    </row>
    <row r="233" spans="7:10" ht="15.6" customHeight="1" x14ac:dyDescent="0.25">
      <c r="G233"/>
      <c r="H233"/>
      <c r="I233"/>
      <c r="J233"/>
    </row>
    <row r="234" spans="7:10" ht="15.6" customHeight="1" x14ac:dyDescent="0.25">
      <c r="G234"/>
      <c r="H234"/>
      <c r="I234"/>
      <c r="J234"/>
    </row>
    <row r="235" spans="7:10" ht="15.6" customHeight="1" x14ac:dyDescent="0.25">
      <c r="G235"/>
      <c r="H235"/>
      <c r="I235"/>
      <c r="J235"/>
    </row>
    <row r="236" spans="7:10" ht="15.6" customHeight="1" x14ac:dyDescent="0.25">
      <c r="G236"/>
      <c r="H236"/>
      <c r="I236"/>
      <c r="J236"/>
    </row>
    <row r="237" spans="7:10" ht="15.6" customHeight="1" x14ac:dyDescent="0.25">
      <c r="G237"/>
      <c r="H237"/>
      <c r="I237"/>
      <c r="J237"/>
    </row>
    <row r="238" spans="7:10" ht="15.6" customHeight="1" x14ac:dyDescent="0.25">
      <c r="G238"/>
      <c r="H238"/>
      <c r="I238"/>
      <c r="J238"/>
    </row>
    <row r="239" spans="7:10" ht="15.6" customHeight="1" x14ac:dyDescent="0.25">
      <c r="G239"/>
      <c r="H239"/>
      <c r="I239"/>
      <c r="J239"/>
    </row>
    <row r="240" spans="7:10" ht="15.6" customHeight="1" x14ac:dyDescent="0.25">
      <c r="G240"/>
      <c r="H240"/>
      <c r="I240"/>
      <c r="J240"/>
    </row>
    <row r="241" spans="7:10" ht="15.6" customHeight="1" x14ac:dyDescent="0.25">
      <c r="G241"/>
      <c r="H241"/>
      <c r="I241"/>
      <c r="J241"/>
    </row>
    <row r="242" spans="7:10" ht="15.6" customHeight="1" x14ac:dyDescent="0.25">
      <c r="G242"/>
      <c r="H242"/>
      <c r="I242"/>
      <c r="J242"/>
    </row>
    <row r="243" spans="7:10" ht="15.6" customHeight="1" x14ac:dyDescent="0.25">
      <c r="G243"/>
      <c r="H243"/>
      <c r="I243"/>
      <c r="J243"/>
    </row>
    <row r="244" spans="7:10" ht="15.6" customHeight="1" x14ac:dyDescent="0.25">
      <c r="G244"/>
      <c r="H244"/>
      <c r="I244"/>
      <c r="J244"/>
    </row>
    <row r="245" spans="7:10" ht="15.6" customHeight="1" x14ac:dyDescent="0.25">
      <c r="G245"/>
      <c r="H245"/>
      <c r="I245"/>
      <c r="J245"/>
    </row>
    <row r="246" spans="7:10" ht="15.6" customHeight="1" x14ac:dyDescent="0.25">
      <c r="G246"/>
      <c r="H246"/>
      <c r="I246"/>
      <c r="J246"/>
    </row>
    <row r="247" spans="7:10" ht="15.6" customHeight="1" x14ac:dyDescent="0.25">
      <c r="G247"/>
      <c r="H247"/>
      <c r="I247"/>
      <c r="J247"/>
    </row>
    <row r="248" spans="7:10" ht="15.6" customHeight="1" x14ac:dyDescent="0.25">
      <c r="G248"/>
      <c r="H248"/>
      <c r="I248"/>
      <c r="J248"/>
    </row>
    <row r="249" spans="7:10" ht="15.6" customHeight="1" x14ac:dyDescent="0.25">
      <c r="G249"/>
      <c r="H249"/>
      <c r="I249"/>
      <c r="J249"/>
    </row>
    <row r="250" spans="7:10" ht="15.6" customHeight="1" x14ac:dyDescent="0.25">
      <c r="G250"/>
      <c r="H250"/>
      <c r="I250"/>
      <c r="J250"/>
    </row>
    <row r="251" spans="7:10" ht="15.6" customHeight="1" x14ac:dyDescent="0.25">
      <c r="G251"/>
      <c r="H251"/>
      <c r="I251"/>
      <c r="J251"/>
    </row>
    <row r="252" spans="7:10" ht="15.6" customHeight="1" x14ac:dyDescent="0.25">
      <c r="G252"/>
      <c r="H252"/>
      <c r="I252"/>
      <c r="J252"/>
    </row>
    <row r="253" spans="7:10" ht="15.6" customHeight="1" x14ac:dyDescent="0.25">
      <c r="G253"/>
      <c r="H253"/>
      <c r="I253"/>
      <c r="J253"/>
    </row>
    <row r="254" spans="7:10" ht="15.6" customHeight="1" x14ac:dyDescent="0.25">
      <c r="G254"/>
      <c r="H254"/>
      <c r="I254"/>
      <c r="J254"/>
    </row>
    <row r="255" spans="7:10" ht="15.6" customHeight="1" x14ac:dyDescent="0.25">
      <c r="G255"/>
      <c r="H255"/>
      <c r="I255"/>
      <c r="J255"/>
    </row>
    <row r="256" spans="7:10" ht="15.6" customHeight="1" x14ac:dyDescent="0.25">
      <c r="G256"/>
      <c r="H256"/>
      <c r="I256"/>
      <c r="J256"/>
    </row>
    <row r="257" spans="7:10" ht="15.6" customHeight="1" x14ac:dyDescent="0.25">
      <c r="G257"/>
      <c r="H257"/>
      <c r="I257"/>
      <c r="J257"/>
    </row>
    <row r="258" spans="7:10" ht="15.6" customHeight="1" x14ac:dyDescent="0.25">
      <c r="G258"/>
      <c r="H258"/>
      <c r="I258"/>
      <c r="J258"/>
    </row>
    <row r="259" spans="7:10" ht="15.6" customHeight="1" x14ac:dyDescent="0.25">
      <c r="G259"/>
      <c r="H259"/>
      <c r="I259"/>
      <c r="J259"/>
    </row>
    <row r="260" spans="7:10" ht="15.6" customHeight="1" x14ac:dyDescent="0.25">
      <c r="G260"/>
      <c r="H260"/>
      <c r="I260"/>
      <c r="J260"/>
    </row>
    <row r="261" spans="7:10" ht="15.6" customHeight="1" x14ac:dyDescent="0.25">
      <c r="G261"/>
      <c r="H261"/>
      <c r="I261"/>
      <c r="J261"/>
    </row>
    <row r="262" spans="7:10" ht="15.6" customHeight="1" x14ac:dyDescent="0.25">
      <c r="G262"/>
      <c r="H262"/>
      <c r="I262"/>
      <c r="J262"/>
    </row>
    <row r="263" spans="7:10" ht="15.6" customHeight="1" x14ac:dyDescent="0.25">
      <c r="G263"/>
      <c r="H263"/>
      <c r="I263"/>
      <c r="J263"/>
    </row>
    <row r="264" spans="7:10" ht="15.6" customHeight="1" x14ac:dyDescent="0.25">
      <c r="G264"/>
      <c r="H264"/>
      <c r="I264"/>
      <c r="J264"/>
    </row>
    <row r="265" spans="7:10" ht="15.6" customHeight="1" x14ac:dyDescent="0.25">
      <c r="G265"/>
      <c r="H265"/>
      <c r="I265"/>
      <c r="J265"/>
    </row>
    <row r="266" spans="7:10" ht="15.6" customHeight="1" x14ac:dyDescent="0.25">
      <c r="G266"/>
      <c r="H266"/>
      <c r="I266"/>
      <c r="J266"/>
    </row>
    <row r="267" spans="7:10" ht="15.6" customHeight="1" x14ac:dyDescent="0.25">
      <c r="G267"/>
      <c r="H267"/>
      <c r="I267"/>
      <c r="J267"/>
    </row>
    <row r="268" spans="7:10" ht="15.6" customHeight="1" x14ac:dyDescent="0.25">
      <c r="G268"/>
      <c r="H268"/>
      <c r="I268"/>
      <c r="J268"/>
    </row>
    <row r="269" spans="7:10" ht="15.6" customHeight="1" x14ac:dyDescent="0.25">
      <c r="G269"/>
      <c r="H269"/>
      <c r="I269"/>
      <c r="J269"/>
    </row>
    <row r="270" spans="7:10" ht="15.6" customHeight="1" x14ac:dyDescent="0.25">
      <c r="G270"/>
      <c r="H270"/>
      <c r="I270"/>
      <c r="J270"/>
    </row>
    <row r="271" spans="7:10" ht="15.6" customHeight="1" x14ac:dyDescent="0.25">
      <c r="G271"/>
      <c r="H271"/>
      <c r="I271"/>
      <c r="J271"/>
    </row>
    <row r="272" spans="7:10" ht="15.6" customHeight="1" x14ac:dyDescent="0.25">
      <c r="G272"/>
      <c r="H272"/>
      <c r="I272"/>
      <c r="J272"/>
    </row>
    <row r="273" spans="7:10" ht="15.6" customHeight="1" x14ac:dyDescent="0.25">
      <c r="G273"/>
      <c r="H273"/>
      <c r="I273"/>
      <c r="J273"/>
    </row>
    <row r="274" spans="7:10" ht="15.6" customHeight="1" x14ac:dyDescent="0.25">
      <c r="G274"/>
      <c r="H274"/>
      <c r="I274"/>
      <c r="J274"/>
    </row>
    <row r="275" spans="7:10" ht="15.6" customHeight="1" x14ac:dyDescent="0.25">
      <c r="G275"/>
      <c r="H275"/>
      <c r="I275"/>
      <c r="J275"/>
    </row>
    <row r="276" spans="7:10" ht="15.6" customHeight="1" x14ac:dyDescent="0.25">
      <c r="G276"/>
      <c r="H276"/>
      <c r="I276"/>
      <c r="J276"/>
    </row>
    <row r="277" spans="7:10" ht="15.6" customHeight="1" x14ac:dyDescent="0.25">
      <c r="G277"/>
      <c r="H277"/>
      <c r="I277"/>
      <c r="J277"/>
    </row>
    <row r="278" spans="7:10" ht="15.6" customHeight="1" x14ac:dyDescent="0.25">
      <c r="G278"/>
      <c r="H278"/>
      <c r="I278"/>
      <c r="J278"/>
    </row>
    <row r="279" spans="7:10" ht="15.6" customHeight="1" x14ac:dyDescent="0.25">
      <c r="G279"/>
      <c r="H279"/>
      <c r="I279"/>
      <c r="J279"/>
    </row>
    <row r="280" spans="7:10" ht="15.6" customHeight="1" x14ac:dyDescent="0.25">
      <c r="G280"/>
      <c r="H280"/>
      <c r="I280"/>
      <c r="J280"/>
    </row>
    <row r="281" spans="7:10" ht="15.6" customHeight="1" x14ac:dyDescent="0.25">
      <c r="G281"/>
      <c r="H281"/>
      <c r="I281"/>
      <c r="J281"/>
    </row>
    <row r="282" spans="7:10" ht="15.6" customHeight="1" x14ac:dyDescent="0.25">
      <c r="G282"/>
      <c r="H282"/>
      <c r="I282"/>
      <c r="J282"/>
    </row>
    <row r="283" spans="7:10" ht="15.6" customHeight="1" x14ac:dyDescent="0.25">
      <c r="G283"/>
      <c r="H283"/>
      <c r="I283"/>
      <c r="J283"/>
    </row>
    <row r="284" spans="7:10" ht="15.6" customHeight="1" x14ac:dyDescent="0.25">
      <c r="G284"/>
      <c r="H284"/>
      <c r="I284"/>
      <c r="J284"/>
    </row>
    <row r="285" spans="7:10" ht="15.6" customHeight="1" x14ac:dyDescent="0.25">
      <c r="G285"/>
      <c r="H285"/>
      <c r="I285"/>
      <c r="J285"/>
    </row>
    <row r="286" spans="7:10" ht="15.6" customHeight="1" x14ac:dyDescent="0.25">
      <c r="G286"/>
      <c r="H286"/>
      <c r="I286"/>
      <c r="J286"/>
    </row>
    <row r="287" spans="7:10" ht="15.6" customHeight="1" x14ac:dyDescent="0.25">
      <c r="G287"/>
      <c r="H287"/>
      <c r="I287"/>
      <c r="J287"/>
    </row>
    <row r="288" spans="7:10" ht="15.6" customHeight="1" x14ac:dyDescent="0.25">
      <c r="G288"/>
      <c r="H288"/>
      <c r="I288"/>
      <c r="J288"/>
    </row>
    <row r="289" spans="7:10" ht="15.6" customHeight="1" x14ac:dyDescent="0.25">
      <c r="G289"/>
      <c r="H289"/>
      <c r="I289"/>
      <c r="J289"/>
    </row>
    <row r="290" spans="7:10" ht="15.6" customHeight="1" x14ac:dyDescent="0.25">
      <c r="G290"/>
      <c r="H290"/>
      <c r="I290"/>
      <c r="J290"/>
    </row>
    <row r="291" spans="7:10" ht="15.6" customHeight="1" x14ac:dyDescent="0.25">
      <c r="G291"/>
      <c r="H291"/>
      <c r="I291"/>
      <c r="J291"/>
    </row>
    <row r="292" spans="7:10" ht="15.6" customHeight="1" x14ac:dyDescent="0.25">
      <c r="G292"/>
      <c r="H292"/>
      <c r="I292"/>
      <c r="J292"/>
    </row>
    <row r="293" spans="7:10" ht="15.6" customHeight="1" x14ac:dyDescent="0.25">
      <c r="G293"/>
      <c r="H293"/>
      <c r="I293"/>
      <c r="J293"/>
    </row>
    <row r="294" spans="7:10" ht="15.6" customHeight="1" x14ac:dyDescent="0.25">
      <c r="G294"/>
      <c r="H294"/>
      <c r="I294"/>
      <c r="J294"/>
    </row>
    <row r="295" spans="7:10" ht="15.6" customHeight="1" x14ac:dyDescent="0.25">
      <c r="G295"/>
      <c r="H295"/>
      <c r="I295"/>
      <c r="J295"/>
    </row>
    <row r="296" spans="7:10" ht="15.6" customHeight="1" x14ac:dyDescent="0.25">
      <c r="G296"/>
      <c r="H296"/>
      <c r="I296"/>
      <c r="J296"/>
    </row>
    <row r="297" spans="7:10" ht="15.6" customHeight="1" x14ac:dyDescent="0.25">
      <c r="G297"/>
      <c r="H297"/>
      <c r="I297"/>
      <c r="J297"/>
    </row>
    <row r="298" spans="7:10" ht="15.6" customHeight="1" x14ac:dyDescent="0.25">
      <c r="G298"/>
      <c r="H298"/>
      <c r="I298"/>
      <c r="J298"/>
    </row>
    <row r="299" spans="7:10" ht="15.6" customHeight="1" x14ac:dyDescent="0.25">
      <c r="G299"/>
      <c r="H299"/>
      <c r="I299"/>
      <c r="J299"/>
    </row>
    <row r="300" spans="7:10" ht="15.6" customHeight="1" x14ac:dyDescent="0.25">
      <c r="G300"/>
      <c r="H300"/>
      <c r="I300"/>
      <c r="J300"/>
    </row>
    <row r="301" spans="7:10" ht="15.6" customHeight="1" x14ac:dyDescent="0.25">
      <c r="G301"/>
      <c r="H301"/>
      <c r="I301"/>
      <c r="J301"/>
    </row>
    <row r="302" spans="7:10" ht="15.6" customHeight="1" x14ac:dyDescent="0.25">
      <c r="G302"/>
      <c r="H302"/>
      <c r="I302"/>
      <c r="J302"/>
    </row>
    <row r="303" spans="7:10" ht="15.6" customHeight="1" x14ac:dyDescent="0.25">
      <c r="G303"/>
      <c r="H303"/>
      <c r="I303"/>
      <c r="J303"/>
    </row>
    <row r="304" spans="7:10" ht="15.6" customHeight="1" x14ac:dyDescent="0.25">
      <c r="G304"/>
      <c r="H304"/>
      <c r="I304"/>
      <c r="J304"/>
    </row>
    <row r="305" spans="7:10" ht="15.6" customHeight="1" x14ac:dyDescent="0.25">
      <c r="G305"/>
      <c r="H305"/>
      <c r="I305"/>
      <c r="J305"/>
    </row>
    <row r="306" spans="7:10" ht="15.6" customHeight="1" x14ac:dyDescent="0.25">
      <c r="G306"/>
      <c r="H306"/>
      <c r="I306"/>
      <c r="J306"/>
    </row>
    <row r="307" spans="7:10" ht="15.6" customHeight="1" x14ac:dyDescent="0.25">
      <c r="G307"/>
      <c r="H307"/>
      <c r="I307"/>
      <c r="J307"/>
    </row>
    <row r="308" spans="7:10" ht="15.6" customHeight="1" x14ac:dyDescent="0.25">
      <c r="G308"/>
      <c r="H308"/>
      <c r="I308"/>
      <c r="J308"/>
    </row>
    <row r="309" spans="7:10" ht="15.6" customHeight="1" x14ac:dyDescent="0.25">
      <c r="G309"/>
      <c r="H309"/>
      <c r="I309"/>
      <c r="J309"/>
    </row>
    <row r="310" spans="7:10" ht="15.6" customHeight="1" x14ac:dyDescent="0.25">
      <c r="G310"/>
      <c r="H310"/>
      <c r="I310"/>
      <c r="J310"/>
    </row>
    <row r="311" spans="7:10" ht="15.6" customHeight="1" x14ac:dyDescent="0.25">
      <c r="G311"/>
      <c r="H311"/>
      <c r="I311"/>
      <c r="J311"/>
    </row>
    <row r="312" spans="7:10" ht="15.6" customHeight="1" x14ac:dyDescent="0.25">
      <c r="G312"/>
      <c r="H312"/>
      <c r="I312"/>
      <c r="J312"/>
    </row>
    <row r="313" spans="7:10" ht="15.6" customHeight="1" x14ac:dyDescent="0.25">
      <c r="G313"/>
      <c r="H313"/>
      <c r="I313"/>
      <c r="J313"/>
    </row>
    <row r="314" spans="7:10" ht="15.6" customHeight="1" x14ac:dyDescent="0.25">
      <c r="G314"/>
      <c r="H314"/>
      <c r="I314"/>
      <c r="J314"/>
    </row>
    <row r="315" spans="7:10" ht="15.6" customHeight="1" x14ac:dyDescent="0.25">
      <c r="G315"/>
      <c r="H315"/>
      <c r="I315"/>
      <c r="J315"/>
    </row>
    <row r="316" spans="7:10" ht="15.6" customHeight="1" x14ac:dyDescent="0.25">
      <c r="G316"/>
      <c r="H316"/>
      <c r="I316"/>
      <c r="J316"/>
    </row>
    <row r="317" spans="7:10" ht="15.6" customHeight="1" x14ac:dyDescent="0.25">
      <c r="G317"/>
      <c r="H317"/>
      <c r="I317"/>
      <c r="J317"/>
    </row>
    <row r="318" spans="7:10" ht="15.6" customHeight="1" x14ac:dyDescent="0.25">
      <c r="G318"/>
      <c r="H318"/>
      <c r="I318"/>
      <c r="J318"/>
    </row>
    <row r="319" spans="7:10" ht="15.6" customHeight="1" x14ac:dyDescent="0.25">
      <c r="G319"/>
      <c r="H319"/>
      <c r="I319"/>
      <c r="J319"/>
    </row>
    <row r="320" spans="7:10" ht="15.6" customHeight="1" x14ac:dyDescent="0.25">
      <c r="G320"/>
      <c r="H320"/>
      <c r="I320"/>
      <c r="J320"/>
    </row>
    <row r="321" spans="7:10" ht="15.6" customHeight="1" x14ac:dyDescent="0.25">
      <c r="G321"/>
      <c r="H321"/>
      <c r="I321"/>
      <c r="J321"/>
    </row>
    <row r="322" spans="7:10" ht="15.6" customHeight="1" x14ac:dyDescent="0.25">
      <c r="G322"/>
      <c r="H322"/>
      <c r="I322"/>
      <c r="J322"/>
    </row>
    <row r="323" spans="7:10" ht="15.6" customHeight="1" x14ac:dyDescent="0.25">
      <c r="G323"/>
      <c r="H323"/>
      <c r="I323"/>
      <c r="J323"/>
    </row>
    <row r="324" spans="7:10" ht="15.6" customHeight="1" x14ac:dyDescent="0.25">
      <c r="G324"/>
      <c r="H324"/>
      <c r="I324"/>
      <c r="J324"/>
    </row>
    <row r="325" spans="7:10" ht="15.6" customHeight="1" x14ac:dyDescent="0.25">
      <c r="G325"/>
      <c r="H325"/>
      <c r="I325"/>
      <c r="J325"/>
    </row>
    <row r="326" spans="7:10" ht="15.6" customHeight="1" x14ac:dyDescent="0.25">
      <c r="G326"/>
      <c r="H326"/>
      <c r="I326"/>
      <c r="J326"/>
    </row>
    <row r="327" spans="7:10" ht="15.6" customHeight="1" x14ac:dyDescent="0.25">
      <c r="G327"/>
      <c r="H327"/>
      <c r="I327"/>
      <c r="J327"/>
    </row>
    <row r="328" spans="7:10" ht="15.6" customHeight="1" x14ac:dyDescent="0.25">
      <c r="G328"/>
      <c r="H328"/>
      <c r="I328"/>
      <c r="J328"/>
    </row>
    <row r="329" spans="7:10" ht="15.6" customHeight="1" x14ac:dyDescent="0.25">
      <c r="G329"/>
      <c r="H329"/>
      <c r="I329"/>
      <c r="J329"/>
    </row>
    <row r="330" spans="7:10" ht="15.6" customHeight="1" x14ac:dyDescent="0.25">
      <c r="G330"/>
      <c r="H330"/>
      <c r="I330"/>
      <c r="J330"/>
    </row>
    <row r="331" spans="7:10" ht="15.6" customHeight="1" x14ac:dyDescent="0.25">
      <c r="G331"/>
      <c r="H331"/>
      <c r="I331"/>
      <c r="J331"/>
    </row>
    <row r="332" spans="7:10" ht="15.6" customHeight="1" x14ac:dyDescent="0.25">
      <c r="G332"/>
      <c r="H332"/>
      <c r="I332"/>
      <c r="J332"/>
    </row>
    <row r="333" spans="7:10" ht="15.6" customHeight="1" x14ac:dyDescent="0.25">
      <c r="G333"/>
      <c r="H333"/>
      <c r="I333"/>
      <c r="J333"/>
    </row>
    <row r="334" spans="7:10" ht="15.6" customHeight="1" x14ac:dyDescent="0.25">
      <c r="G334"/>
      <c r="H334"/>
      <c r="I334"/>
      <c r="J334"/>
    </row>
    <row r="335" spans="7:10" ht="15.6" customHeight="1" x14ac:dyDescent="0.25">
      <c r="G335"/>
      <c r="H335"/>
      <c r="I335"/>
      <c r="J335"/>
    </row>
    <row r="336" spans="7:10" ht="15.6" customHeight="1" x14ac:dyDescent="0.25">
      <c r="G336"/>
      <c r="H336"/>
      <c r="I336"/>
      <c r="J336"/>
    </row>
    <row r="337" spans="7:10" ht="15.6" customHeight="1" x14ac:dyDescent="0.25">
      <c r="G337"/>
      <c r="H337"/>
      <c r="I337"/>
      <c r="J337"/>
    </row>
    <row r="338" spans="7:10" ht="15.6" customHeight="1" x14ac:dyDescent="0.25">
      <c r="G338"/>
      <c r="H338"/>
      <c r="I338"/>
      <c r="J338"/>
    </row>
    <row r="339" spans="7:10" ht="15.6" customHeight="1" x14ac:dyDescent="0.25">
      <c r="G339"/>
      <c r="H339"/>
      <c r="I339"/>
      <c r="J339"/>
    </row>
    <row r="340" spans="7:10" ht="15.6" customHeight="1" x14ac:dyDescent="0.25">
      <c r="G340"/>
      <c r="H340"/>
      <c r="I340"/>
      <c r="J340"/>
    </row>
    <row r="341" spans="7:10" ht="15.6" customHeight="1" x14ac:dyDescent="0.25">
      <c r="G341"/>
      <c r="H341"/>
      <c r="I341"/>
      <c r="J341"/>
    </row>
    <row r="342" spans="7:10" ht="15.6" customHeight="1" x14ac:dyDescent="0.25">
      <c r="G342"/>
      <c r="H342"/>
      <c r="I342"/>
      <c r="J342"/>
    </row>
    <row r="343" spans="7:10" ht="15.6" customHeight="1" x14ac:dyDescent="0.25">
      <c r="G343"/>
      <c r="H343"/>
      <c r="I343"/>
      <c r="J343"/>
    </row>
    <row r="344" spans="7:10" ht="15.6" customHeight="1" x14ac:dyDescent="0.25">
      <c r="G344"/>
      <c r="H344"/>
      <c r="I344"/>
      <c r="J344"/>
    </row>
    <row r="345" spans="7:10" ht="15.6" customHeight="1" x14ac:dyDescent="0.25">
      <c r="G345"/>
      <c r="H345"/>
      <c r="I345"/>
      <c r="J345"/>
    </row>
    <row r="346" spans="7:10" ht="15.6" customHeight="1" x14ac:dyDescent="0.25">
      <c r="G346"/>
      <c r="H346"/>
      <c r="I346"/>
      <c r="J346"/>
    </row>
    <row r="347" spans="7:10" ht="15.6" customHeight="1" x14ac:dyDescent="0.25">
      <c r="G347"/>
      <c r="H347"/>
      <c r="I347"/>
      <c r="J347"/>
    </row>
    <row r="348" spans="7:10" ht="15.6" customHeight="1" x14ac:dyDescent="0.25">
      <c r="G348"/>
      <c r="H348"/>
      <c r="I348"/>
      <c r="J348"/>
    </row>
    <row r="349" spans="7:10" ht="15.6" customHeight="1" x14ac:dyDescent="0.25">
      <c r="G349"/>
      <c r="H349"/>
      <c r="I349"/>
      <c r="J349"/>
    </row>
    <row r="350" spans="7:10" ht="15.6" customHeight="1" x14ac:dyDescent="0.25">
      <c r="G350"/>
      <c r="H350"/>
      <c r="I350"/>
      <c r="J350"/>
    </row>
    <row r="351" spans="7:10" ht="15.6" customHeight="1" x14ac:dyDescent="0.25">
      <c r="G351"/>
      <c r="H351"/>
      <c r="I351"/>
      <c r="J351"/>
    </row>
    <row r="352" spans="7:10" ht="15.6" customHeight="1" x14ac:dyDescent="0.25">
      <c r="G352"/>
      <c r="H352"/>
      <c r="I352"/>
      <c r="J352"/>
    </row>
    <row r="353" spans="7:10" ht="15.6" customHeight="1" x14ac:dyDescent="0.25">
      <c r="G353"/>
      <c r="H353"/>
      <c r="I353"/>
      <c r="J353"/>
    </row>
    <row r="354" spans="7:10" ht="15.6" customHeight="1" x14ac:dyDescent="0.25">
      <c r="G354"/>
      <c r="H354"/>
      <c r="I354"/>
      <c r="J354"/>
    </row>
    <row r="355" spans="7:10" ht="15.6" customHeight="1" x14ac:dyDescent="0.25">
      <c r="G355"/>
      <c r="H355"/>
      <c r="I355"/>
      <c r="J355"/>
    </row>
    <row r="356" spans="7:10" ht="15.6" customHeight="1" x14ac:dyDescent="0.25">
      <c r="G356"/>
      <c r="H356"/>
      <c r="I356"/>
      <c r="J356"/>
    </row>
    <row r="357" spans="7:10" ht="15.6" customHeight="1" x14ac:dyDescent="0.25">
      <c r="G357"/>
      <c r="H357"/>
      <c r="I357"/>
      <c r="J357"/>
    </row>
    <row r="358" spans="7:10" ht="15.6" customHeight="1" x14ac:dyDescent="0.25">
      <c r="G358"/>
      <c r="H358"/>
      <c r="I358"/>
      <c r="J358"/>
    </row>
    <row r="359" spans="7:10" ht="15.6" customHeight="1" x14ac:dyDescent="0.25">
      <c r="G359"/>
      <c r="H359"/>
      <c r="I359"/>
      <c r="J359"/>
    </row>
    <row r="360" spans="7:10" ht="15.6" customHeight="1" x14ac:dyDescent="0.25">
      <c r="G360"/>
      <c r="H360"/>
      <c r="I360"/>
      <c r="J360"/>
    </row>
    <row r="361" spans="7:10" ht="15.6" customHeight="1" x14ac:dyDescent="0.25">
      <c r="G361"/>
      <c r="H361"/>
      <c r="I361"/>
      <c r="J361"/>
    </row>
    <row r="362" spans="7:10" ht="15.6" customHeight="1" x14ac:dyDescent="0.25">
      <c r="G362"/>
      <c r="H362"/>
      <c r="I362"/>
      <c r="J362"/>
    </row>
    <row r="363" spans="7:10" ht="15.6" customHeight="1" x14ac:dyDescent="0.25">
      <c r="G363"/>
      <c r="H363"/>
      <c r="I363"/>
      <c r="J363"/>
    </row>
    <row r="364" spans="7:10" ht="15.6" customHeight="1" x14ac:dyDescent="0.25">
      <c r="G364"/>
      <c r="H364"/>
      <c r="I364"/>
      <c r="J364"/>
    </row>
    <row r="365" spans="7:10" ht="15.6" customHeight="1" x14ac:dyDescent="0.25">
      <c r="G365"/>
      <c r="H365"/>
      <c r="I365"/>
      <c r="J365"/>
    </row>
    <row r="366" spans="7:10" ht="15.6" customHeight="1" x14ac:dyDescent="0.25">
      <c r="G366"/>
      <c r="H366"/>
      <c r="I366"/>
      <c r="J366"/>
    </row>
    <row r="367" spans="7:10" ht="15.6" customHeight="1" x14ac:dyDescent="0.25">
      <c r="G367"/>
      <c r="H367"/>
      <c r="I367"/>
      <c r="J367"/>
    </row>
    <row r="368" spans="7:10" ht="15.6" customHeight="1" x14ac:dyDescent="0.25">
      <c r="G368"/>
      <c r="H368"/>
      <c r="I368"/>
      <c r="J368"/>
    </row>
    <row r="369" spans="7:10" ht="15.6" customHeight="1" x14ac:dyDescent="0.25">
      <c r="G369"/>
      <c r="H369"/>
      <c r="I369"/>
      <c r="J369"/>
    </row>
    <row r="370" spans="7:10" ht="15.6" customHeight="1" x14ac:dyDescent="0.25">
      <c r="G370"/>
      <c r="H370"/>
      <c r="I370"/>
      <c r="J370"/>
    </row>
    <row r="371" spans="7:10" ht="15.6" customHeight="1" x14ac:dyDescent="0.25">
      <c r="G371"/>
      <c r="H371"/>
      <c r="I371"/>
      <c r="J371"/>
    </row>
    <row r="372" spans="7:10" ht="15.6" customHeight="1" x14ac:dyDescent="0.25">
      <c r="G372"/>
      <c r="H372"/>
      <c r="I372"/>
      <c r="J372"/>
    </row>
    <row r="373" spans="7:10" ht="15.6" customHeight="1" x14ac:dyDescent="0.25">
      <c r="G373"/>
      <c r="H373"/>
      <c r="I373"/>
      <c r="J373"/>
    </row>
    <row r="374" spans="7:10" ht="15.6" customHeight="1" x14ac:dyDescent="0.25">
      <c r="G374"/>
      <c r="H374"/>
      <c r="I374"/>
      <c r="J374"/>
    </row>
    <row r="375" spans="7:10" ht="15.6" customHeight="1" x14ac:dyDescent="0.25">
      <c r="G375"/>
      <c r="H375"/>
      <c r="I375"/>
      <c r="J375"/>
    </row>
    <row r="376" spans="7:10" ht="15.6" customHeight="1" x14ac:dyDescent="0.25">
      <c r="G376"/>
      <c r="H376"/>
      <c r="I376"/>
      <c r="J376"/>
    </row>
    <row r="377" spans="7:10" ht="15.6" customHeight="1" x14ac:dyDescent="0.25">
      <c r="G377"/>
      <c r="H377"/>
      <c r="I377"/>
      <c r="J377"/>
    </row>
    <row r="378" spans="7:10" ht="15.6" customHeight="1" x14ac:dyDescent="0.25">
      <c r="G378"/>
      <c r="H378"/>
      <c r="I378"/>
      <c r="J378"/>
    </row>
    <row r="379" spans="7:10" ht="15.6" customHeight="1" x14ac:dyDescent="0.25">
      <c r="G379"/>
      <c r="H379"/>
      <c r="I379"/>
      <c r="J379"/>
    </row>
    <row r="380" spans="7:10" ht="15.6" customHeight="1" x14ac:dyDescent="0.25">
      <c r="G380"/>
      <c r="H380"/>
      <c r="I380"/>
      <c r="J380"/>
    </row>
    <row r="381" spans="7:10" ht="15.6" customHeight="1" x14ac:dyDescent="0.25">
      <c r="G381"/>
      <c r="H381"/>
      <c r="I381"/>
      <c r="J381"/>
    </row>
    <row r="382" spans="7:10" ht="15.6" customHeight="1" x14ac:dyDescent="0.25">
      <c r="G382"/>
      <c r="H382"/>
      <c r="I382"/>
      <c r="J382"/>
    </row>
    <row r="383" spans="7:10" ht="15.6" customHeight="1" x14ac:dyDescent="0.25">
      <c r="G383"/>
      <c r="H383"/>
      <c r="I383"/>
      <c r="J383"/>
    </row>
    <row r="384" spans="7:10" ht="15.6" customHeight="1" x14ac:dyDescent="0.25">
      <c r="G384"/>
      <c r="H384"/>
      <c r="I384"/>
      <c r="J384"/>
    </row>
    <row r="385" spans="7:10" ht="15.6" customHeight="1" x14ac:dyDescent="0.25">
      <c r="G385"/>
      <c r="H385"/>
      <c r="I385"/>
      <c r="J385"/>
    </row>
    <row r="386" spans="7:10" ht="15.6" customHeight="1" x14ac:dyDescent="0.25">
      <c r="G386"/>
      <c r="H386"/>
      <c r="I386"/>
      <c r="J386"/>
    </row>
    <row r="387" spans="7:10" ht="15.6" customHeight="1" x14ac:dyDescent="0.25">
      <c r="G387"/>
      <c r="H387"/>
      <c r="I387"/>
      <c r="J387"/>
    </row>
    <row r="388" spans="7:10" ht="15.6" customHeight="1" x14ac:dyDescent="0.25">
      <c r="G388"/>
      <c r="H388"/>
      <c r="I388"/>
      <c r="J388"/>
    </row>
    <row r="389" spans="7:10" ht="15.6" customHeight="1" x14ac:dyDescent="0.25">
      <c r="G389"/>
      <c r="H389"/>
      <c r="I389"/>
      <c r="J389"/>
    </row>
    <row r="390" spans="7:10" ht="15.6" customHeight="1" x14ac:dyDescent="0.25">
      <c r="G390"/>
      <c r="H390"/>
      <c r="I390"/>
      <c r="J390"/>
    </row>
    <row r="391" spans="7:10" ht="15.6" customHeight="1" x14ac:dyDescent="0.25">
      <c r="G391"/>
      <c r="H391"/>
      <c r="I391"/>
      <c r="J391"/>
    </row>
    <row r="392" spans="7:10" ht="15.6" customHeight="1" x14ac:dyDescent="0.25">
      <c r="G392"/>
      <c r="H392"/>
      <c r="I392"/>
      <c r="J392"/>
    </row>
    <row r="393" spans="7:10" ht="15.6" customHeight="1" x14ac:dyDescent="0.25">
      <c r="G393"/>
      <c r="H393"/>
      <c r="I393"/>
      <c r="J393"/>
    </row>
    <row r="394" spans="7:10" ht="15.6" customHeight="1" x14ac:dyDescent="0.25">
      <c r="G394"/>
      <c r="H394"/>
      <c r="I394"/>
      <c r="J394"/>
    </row>
    <row r="395" spans="7:10" ht="15.6" customHeight="1" x14ac:dyDescent="0.25">
      <c r="G395"/>
      <c r="H395"/>
      <c r="I395"/>
      <c r="J395"/>
    </row>
    <row r="396" spans="7:10" ht="15.6" customHeight="1" x14ac:dyDescent="0.25">
      <c r="G396"/>
      <c r="H396"/>
      <c r="I396"/>
      <c r="J396"/>
    </row>
    <row r="397" spans="7:10" ht="15.6" customHeight="1" x14ac:dyDescent="0.25">
      <c r="G397"/>
      <c r="H397"/>
      <c r="I397"/>
      <c r="J397"/>
    </row>
    <row r="398" spans="7:10" ht="15.6" customHeight="1" x14ac:dyDescent="0.25">
      <c r="G398"/>
      <c r="H398"/>
      <c r="I398"/>
      <c r="J398"/>
    </row>
    <row r="399" spans="7:10" ht="15.6" customHeight="1" x14ac:dyDescent="0.25">
      <c r="G399"/>
      <c r="H399"/>
      <c r="I399"/>
      <c r="J399"/>
    </row>
    <row r="400" spans="7:10" ht="15.6" customHeight="1" x14ac:dyDescent="0.25">
      <c r="G400"/>
      <c r="H400"/>
      <c r="I400"/>
      <c r="J400"/>
    </row>
    <row r="401" spans="7:10" ht="15.6" customHeight="1" x14ac:dyDescent="0.25">
      <c r="G401"/>
      <c r="H401"/>
      <c r="I401"/>
      <c r="J401"/>
    </row>
    <row r="402" spans="7:10" ht="15.6" customHeight="1" x14ac:dyDescent="0.25">
      <c r="G402"/>
      <c r="H402"/>
      <c r="I402"/>
      <c r="J402"/>
    </row>
    <row r="403" spans="7:10" ht="15.6" customHeight="1" x14ac:dyDescent="0.25">
      <c r="G403"/>
      <c r="H403"/>
      <c r="I403"/>
      <c r="J403"/>
    </row>
    <row r="404" spans="7:10" ht="15.6" customHeight="1" x14ac:dyDescent="0.25">
      <c r="G404"/>
      <c r="H404"/>
      <c r="I404"/>
      <c r="J404"/>
    </row>
    <row r="405" spans="7:10" ht="15.6" customHeight="1" x14ac:dyDescent="0.25">
      <c r="G405"/>
      <c r="H405"/>
      <c r="I405"/>
      <c r="J405"/>
    </row>
    <row r="406" spans="7:10" ht="15.6" customHeight="1" x14ac:dyDescent="0.25">
      <c r="G406"/>
      <c r="H406"/>
      <c r="I406"/>
      <c r="J406"/>
    </row>
    <row r="407" spans="7:10" ht="15.6" customHeight="1" x14ac:dyDescent="0.25">
      <c r="G407"/>
      <c r="H407"/>
      <c r="I407"/>
      <c r="J407"/>
    </row>
    <row r="408" spans="7:10" ht="15.6" customHeight="1" x14ac:dyDescent="0.25">
      <c r="G408"/>
      <c r="H408"/>
      <c r="I408"/>
      <c r="J408"/>
    </row>
    <row r="409" spans="7:10" ht="15.6" customHeight="1" x14ac:dyDescent="0.25">
      <c r="G409"/>
      <c r="H409"/>
      <c r="I409"/>
      <c r="J409"/>
    </row>
    <row r="410" spans="7:10" ht="15.6" customHeight="1" x14ac:dyDescent="0.25">
      <c r="G410"/>
      <c r="H410"/>
      <c r="I410"/>
      <c r="J410"/>
    </row>
    <row r="411" spans="7:10" ht="15.6" customHeight="1" x14ac:dyDescent="0.25">
      <c r="G411"/>
      <c r="H411"/>
      <c r="I411"/>
      <c r="J411"/>
    </row>
    <row r="412" spans="7:10" ht="15.6" customHeight="1" x14ac:dyDescent="0.25">
      <c r="G412"/>
      <c r="H412"/>
      <c r="I412"/>
      <c r="J412"/>
    </row>
    <row r="413" spans="7:10" ht="15.6" customHeight="1" x14ac:dyDescent="0.25">
      <c r="G413"/>
      <c r="H413"/>
      <c r="I413"/>
      <c r="J413"/>
    </row>
    <row r="414" spans="7:10" ht="15.6" customHeight="1" x14ac:dyDescent="0.25">
      <c r="G414"/>
      <c r="H414"/>
      <c r="I414"/>
      <c r="J414"/>
    </row>
    <row r="415" spans="7:10" ht="15.6" customHeight="1" x14ac:dyDescent="0.25">
      <c r="G415"/>
      <c r="H415"/>
      <c r="I415"/>
      <c r="J415"/>
    </row>
    <row r="416" spans="7:10" ht="15.6" customHeight="1" x14ac:dyDescent="0.25">
      <c r="G416"/>
      <c r="H416"/>
      <c r="I416"/>
      <c r="J416"/>
    </row>
    <row r="417" spans="7:10" ht="15.6" customHeight="1" x14ac:dyDescent="0.25">
      <c r="G417"/>
      <c r="H417"/>
      <c r="I417"/>
      <c r="J417"/>
    </row>
    <row r="418" spans="7:10" ht="15.6" customHeight="1" x14ac:dyDescent="0.25">
      <c r="G418"/>
      <c r="H418"/>
      <c r="I418"/>
      <c r="J418"/>
    </row>
    <row r="419" spans="7:10" ht="15.6" customHeight="1" x14ac:dyDescent="0.25">
      <c r="G419"/>
      <c r="H419"/>
      <c r="I419"/>
      <c r="J419"/>
    </row>
    <row r="420" spans="7:10" ht="15.6" customHeight="1" x14ac:dyDescent="0.25">
      <c r="G420"/>
      <c r="H420"/>
      <c r="I420"/>
      <c r="J420"/>
    </row>
    <row r="421" spans="7:10" ht="15.6" customHeight="1" x14ac:dyDescent="0.25">
      <c r="G421"/>
      <c r="H421"/>
      <c r="I421"/>
      <c r="J421"/>
    </row>
    <row r="422" spans="7:10" ht="15.6" customHeight="1" x14ac:dyDescent="0.25">
      <c r="G422"/>
      <c r="H422"/>
      <c r="I422"/>
      <c r="J422"/>
    </row>
    <row r="423" spans="7:10" ht="15.6" customHeight="1" x14ac:dyDescent="0.25">
      <c r="G423"/>
      <c r="H423"/>
      <c r="I423"/>
      <c r="J423"/>
    </row>
    <row r="424" spans="7:10" ht="15.6" customHeight="1" x14ac:dyDescent="0.25">
      <c r="G424"/>
      <c r="H424"/>
      <c r="I424"/>
      <c r="J424"/>
    </row>
    <row r="425" spans="7:10" ht="15.6" customHeight="1" x14ac:dyDescent="0.25">
      <c r="G425"/>
      <c r="H425"/>
      <c r="I425"/>
      <c r="J425"/>
    </row>
    <row r="426" spans="7:10" ht="15.6" customHeight="1" x14ac:dyDescent="0.25">
      <c r="G426"/>
      <c r="H426"/>
      <c r="I426"/>
      <c r="J426"/>
    </row>
    <row r="427" spans="7:10" ht="15.6" customHeight="1" x14ac:dyDescent="0.25">
      <c r="G427"/>
      <c r="H427"/>
      <c r="I427"/>
      <c r="J427"/>
    </row>
    <row r="428" spans="7:10" ht="15.6" customHeight="1" x14ac:dyDescent="0.25">
      <c r="G428"/>
      <c r="H428"/>
      <c r="I428"/>
      <c r="J428"/>
    </row>
    <row r="429" spans="7:10" ht="15.6" customHeight="1" x14ac:dyDescent="0.25">
      <c r="G429"/>
      <c r="H429"/>
      <c r="I429"/>
      <c r="J429"/>
    </row>
    <row r="430" spans="7:10" ht="15.6" customHeight="1" x14ac:dyDescent="0.25">
      <c r="G430"/>
      <c r="H430"/>
      <c r="I430"/>
      <c r="J430"/>
    </row>
    <row r="431" spans="7:10" ht="15.6" customHeight="1" x14ac:dyDescent="0.25">
      <c r="G431"/>
      <c r="H431"/>
      <c r="I431"/>
      <c r="J431"/>
    </row>
    <row r="432" spans="7:10" ht="15.6" customHeight="1" x14ac:dyDescent="0.25">
      <c r="G432"/>
      <c r="H432"/>
      <c r="I432"/>
      <c r="J432"/>
    </row>
    <row r="433" spans="7:10" ht="15.6" customHeight="1" x14ac:dyDescent="0.25">
      <c r="G433"/>
      <c r="H433"/>
      <c r="I433"/>
      <c r="J433"/>
    </row>
    <row r="434" spans="7:10" ht="15.6" customHeight="1" x14ac:dyDescent="0.25">
      <c r="G434"/>
      <c r="H434"/>
      <c r="I434"/>
      <c r="J434"/>
    </row>
    <row r="435" spans="7:10" ht="15.6" customHeight="1" x14ac:dyDescent="0.25">
      <c r="G435"/>
      <c r="H435"/>
      <c r="I435"/>
      <c r="J435"/>
    </row>
    <row r="436" spans="7:10" ht="15.6" customHeight="1" x14ac:dyDescent="0.25">
      <c r="G436"/>
      <c r="H436"/>
      <c r="I436"/>
      <c r="J436"/>
    </row>
    <row r="437" spans="7:10" ht="15.6" customHeight="1" x14ac:dyDescent="0.25">
      <c r="G437"/>
      <c r="H437"/>
      <c r="I437"/>
      <c r="J437"/>
    </row>
    <row r="438" spans="7:10" ht="15.6" customHeight="1" x14ac:dyDescent="0.25">
      <c r="G438"/>
      <c r="H438"/>
      <c r="I438"/>
      <c r="J438"/>
    </row>
    <row r="439" spans="7:10" ht="15.6" customHeight="1" x14ac:dyDescent="0.25">
      <c r="G439"/>
      <c r="H439"/>
      <c r="I439"/>
      <c r="J439"/>
    </row>
    <row r="440" spans="7:10" ht="15.6" customHeight="1" x14ac:dyDescent="0.25">
      <c r="G440"/>
      <c r="H440"/>
      <c r="I440"/>
      <c r="J440"/>
    </row>
    <row r="441" spans="7:10" ht="15.6" customHeight="1" x14ac:dyDescent="0.25">
      <c r="G441"/>
      <c r="H441"/>
      <c r="I441"/>
      <c r="J441"/>
    </row>
    <row r="442" spans="7:10" ht="15.6" customHeight="1" x14ac:dyDescent="0.25">
      <c r="G442"/>
      <c r="H442"/>
      <c r="I442"/>
      <c r="J442"/>
    </row>
    <row r="443" spans="7:10" ht="15.6" customHeight="1" x14ac:dyDescent="0.25">
      <c r="G443"/>
      <c r="H443"/>
      <c r="I443"/>
      <c r="J443"/>
    </row>
    <row r="444" spans="7:10" ht="15.6" customHeight="1" x14ac:dyDescent="0.25">
      <c r="G444"/>
      <c r="H444"/>
      <c r="I444"/>
      <c r="J444"/>
    </row>
    <row r="445" spans="7:10" ht="15.6" customHeight="1" x14ac:dyDescent="0.25">
      <c r="G445"/>
      <c r="H445"/>
      <c r="I445"/>
      <c r="J445"/>
    </row>
    <row r="446" spans="7:10" ht="15.6" customHeight="1" x14ac:dyDescent="0.25">
      <c r="G446"/>
      <c r="H446"/>
      <c r="I446"/>
      <c r="J446"/>
    </row>
    <row r="447" spans="7:10" ht="15.6" customHeight="1" x14ac:dyDescent="0.25">
      <c r="G447"/>
      <c r="H447"/>
      <c r="I447"/>
      <c r="J447"/>
    </row>
    <row r="448" spans="7:10" ht="15.6" customHeight="1" x14ac:dyDescent="0.25">
      <c r="G448"/>
      <c r="H448"/>
      <c r="I448"/>
      <c r="J448"/>
    </row>
    <row r="449" spans="7:10" ht="15.6" customHeight="1" x14ac:dyDescent="0.25">
      <c r="G449"/>
      <c r="H449"/>
      <c r="I449"/>
      <c r="J449"/>
    </row>
    <row r="450" spans="7:10" ht="15.6" customHeight="1" x14ac:dyDescent="0.25">
      <c r="G450"/>
      <c r="H450"/>
      <c r="I450"/>
      <c r="J450"/>
    </row>
    <row r="451" spans="7:10" ht="15.6" customHeight="1" x14ac:dyDescent="0.25">
      <c r="G451"/>
      <c r="H451"/>
      <c r="I451"/>
      <c r="J451"/>
    </row>
    <row r="452" spans="7:10" ht="15.6" customHeight="1" x14ac:dyDescent="0.25">
      <c r="G452"/>
      <c r="H452"/>
      <c r="I452"/>
      <c r="J452"/>
    </row>
    <row r="453" spans="7:10" ht="15.6" customHeight="1" x14ac:dyDescent="0.25">
      <c r="G453"/>
      <c r="H453"/>
      <c r="I453"/>
      <c r="J453"/>
    </row>
    <row r="454" spans="7:10" ht="15.6" customHeight="1" x14ac:dyDescent="0.25">
      <c r="G454"/>
      <c r="H454"/>
      <c r="I454"/>
      <c r="J454"/>
    </row>
    <row r="455" spans="7:10" ht="15.6" customHeight="1" x14ac:dyDescent="0.25">
      <c r="G455"/>
      <c r="H455"/>
      <c r="I455"/>
      <c r="J455"/>
    </row>
    <row r="456" spans="7:10" ht="15.6" customHeight="1" x14ac:dyDescent="0.25">
      <c r="G456"/>
      <c r="H456"/>
      <c r="I456"/>
      <c r="J456"/>
    </row>
    <row r="457" spans="7:10" ht="15.6" customHeight="1" x14ac:dyDescent="0.25">
      <c r="G457"/>
      <c r="H457"/>
      <c r="I457"/>
      <c r="J457"/>
    </row>
    <row r="458" spans="7:10" ht="15.6" customHeight="1" x14ac:dyDescent="0.25">
      <c r="G458"/>
      <c r="H458"/>
      <c r="I458"/>
      <c r="J458"/>
    </row>
    <row r="459" spans="7:10" ht="15.6" customHeight="1" x14ac:dyDescent="0.25">
      <c r="G459"/>
      <c r="H459"/>
      <c r="I459"/>
      <c r="J459"/>
    </row>
    <row r="460" spans="7:10" ht="15.6" customHeight="1" x14ac:dyDescent="0.25">
      <c r="G460"/>
      <c r="H460"/>
      <c r="I460"/>
      <c r="J460"/>
    </row>
    <row r="461" spans="7:10" ht="15.6" customHeight="1" x14ac:dyDescent="0.25">
      <c r="G461"/>
      <c r="H461"/>
      <c r="I461"/>
      <c r="J461"/>
    </row>
    <row r="462" spans="7:10" ht="15.6" customHeight="1" x14ac:dyDescent="0.25">
      <c r="G462"/>
      <c r="H462"/>
      <c r="I462"/>
      <c r="J462"/>
    </row>
    <row r="463" spans="7:10" ht="15.6" customHeight="1" x14ac:dyDescent="0.25">
      <c r="G463"/>
      <c r="H463"/>
      <c r="I463"/>
      <c r="J463"/>
    </row>
    <row r="464" spans="7:10" ht="15.6" customHeight="1" x14ac:dyDescent="0.25">
      <c r="G464"/>
      <c r="H464"/>
      <c r="I464"/>
      <c r="J464"/>
    </row>
    <row r="465" spans="7:10" ht="15.6" customHeight="1" x14ac:dyDescent="0.25">
      <c r="G465"/>
      <c r="H465"/>
      <c r="I465"/>
      <c r="J465"/>
    </row>
    <row r="466" spans="7:10" ht="15.6" customHeight="1" x14ac:dyDescent="0.25">
      <c r="G466"/>
      <c r="H466"/>
      <c r="I466"/>
      <c r="J466"/>
    </row>
    <row r="467" spans="7:10" ht="15.6" customHeight="1" x14ac:dyDescent="0.25">
      <c r="G467"/>
      <c r="H467"/>
      <c r="I467"/>
      <c r="J467"/>
    </row>
    <row r="468" spans="7:10" ht="15.6" customHeight="1" x14ac:dyDescent="0.25">
      <c r="G468"/>
      <c r="H468"/>
      <c r="I468"/>
      <c r="J468"/>
    </row>
    <row r="469" spans="7:10" ht="15.6" customHeight="1" x14ac:dyDescent="0.25">
      <c r="G469"/>
      <c r="H469"/>
      <c r="I469"/>
      <c r="J469"/>
    </row>
    <row r="470" spans="7:10" ht="15.6" customHeight="1" x14ac:dyDescent="0.25">
      <c r="G470"/>
      <c r="H470"/>
      <c r="I470"/>
      <c r="J470"/>
    </row>
    <row r="471" spans="7:10" ht="15.6" customHeight="1" x14ac:dyDescent="0.25">
      <c r="G471"/>
      <c r="H471"/>
      <c r="I471"/>
      <c r="J471"/>
    </row>
    <row r="472" spans="7:10" ht="15.6" customHeight="1" x14ac:dyDescent="0.25">
      <c r="G472"/>
      <c r="H472"/>
      <c r="I472"/>
      <c r="J472"/>
    </row>
    <row r="473" spans="7:10" ht="15.6" customHeight="1" x14ac:dyDescent="0.25">
      <c r="G473"/>
      <c r="H473"/>
      <c r="I473"/>
      <c r="J473"/>
    </row>
    <row r="474" spans="7:10" ht="15.6" customHeight="1" x14ac:dyDescent="0.25">
      <c r="G474"/>
      <c r="H474"/>
      <c r="I474"/>
      <c r="J474"/>
    </row>
    <row r="475" spans="7:10" ht="15.6" customHeight="1" x14ac:dyDescent="0.25">
      <c r="G475"/>
      <c r="H475"/>
      <c r="I475"/>
      <c r="J475"/>
    </row>
    <row r="476" spans="7:10" ht="15.6" customHeight="1" x14ac:dyDescent="0.25">
      <c r="G476"/>
      <c r="H476"/>
      <c r="I476"/>
      <c r="J476"/>
    </row>
    <row r="477" spans="7:10" ht="15.6" customHeight="1" x14ac:dyDescent="0.25">
      <c r="G477"/>
      <c r="H477"/>
      <c r="I477"/>
      <c r="J477"/>
    </row>
    <row r="478" spans="7:10" ht="15.6" customHeight="1" x14ac:dyDescent="0.25">
      <c r="G478"/>
      <c r="H478"/>
      <c r="I478"/>
      <c r="J478"/>
    </row>
    <row r="479" spans="7:10" ht="15.6" customHeight="1" x14ac:dyDescent="0.25">
      <c r="G479"/>
      <c r="H479"/>
      <c r="I479"/>
      <c r="J479"/>
    </row>
    <row r="480" spans="7:10" ht="15.6" customHeight="1" x14ac:dyDescent="0.25">
      <c r="G480"/>
      <c r="H480"/>
      <c r="I480"/>
      <c r="J480"/>
    </row>
    <row r="481" spans="7:10" ht="15.6" customHeight="1" x14ac:dyDescent="0.25">
      <c r="G481"/>
      <c r="H481"/>
      <c r="I481"/>
      <c r="J481"/>
    </row>
    <row r="482" spans="7:10" ht="15.6" customHeight="1" x14ac:dyDescent="0.25">
      <c r="G482"/>
      <c r="H482"/>
      <c r="I482"/>
      <c r="J482"/>
    </row>
    <row r="483" spans="7:10" ht="15.6" customHeight="1" x14ac:dyDescent="0.25">
      <c r="G483"/>
      <c r="H483"/>
      <c r="I483"/>
      <c r="J483"/>
    </row>
    <row r="484" spans="7:10" ht="15.6" customHeight="1" x14ac:dyDescent="0.25">
      <c r="G484"/>
      <c r="H484"/>
      <c r="I484"/>
      <c r="J484"/>
    </row>
    <row r="485" spans="7:10" ht="15.6" customHeight="1" x14ac:dyDescent="0.25">
      <c r="G485"/>
      <c r="H485"/>
      <c r="I485"/>
      <c r="J485"/>
    </row>
    <row r="486" spans="7:10" ht="15.6" customHeight="1" x14ac:dyDescent="0.25">
      <c r="G486"/>
      <c r="H486"/>
      <c r="I486"/>
      <c r="J486"/>
    </row>
    <row r="487" spans="7:10" ht="15.6" customHeight="1" x14ac:dyDescent="0.25">
      <c r="G487"/>
      <c r="H487"/>
      <c r="I487"/>
      <c r="J487"/>
    </row>
    <row r="488" spans="7:10" ht="15.6" customHeight="1" x14ac:dyDescent="0.25">
      <c r="G488"/>
      <c r="H488"/>
      <c r="I488"/>
      <c r="J488"/>
    </row>
    <row r="489" spans="7:10" ht="15.6" customHeight="1" x14ac:dyDescent="0.25">
      <c r="G489"/>
      <c r="H489"/>
      <c r="I489"/>
      <c r="J489"/>
    </row>
    <row r="490" spans="7:10" ht="15.6" customHeight="1" x14ac:dyDescent="0.25">
      <c r="G490"/>
      <c r="H490"/>
      <c r="I490"/>
      <c r="J490"/>
    </row>
    <row r="491" spans="7:10" ht="15.6" customHeight="1" x14ac:dyDescent="0.25">
      <c r="G491"/>
      <c r="H491"/>
      <c r="I491"/>
      <c r="J491"/>
    </row>
    <row r="492" spans="7:10" ht="15.6" customHeight="1" x14ac:dyDescent="0.25">
      <c r="G492"/>
      <c r="H492"/>
      <c r="I492"/>
      <c r="J492"/>
    </row>
    <row r="493" spans="7:10" ht="15.6" customHeight="1" x14ac:dyDescent="0.25">
      <c r="G493"/>
      <c r="H493"/>
      <c r="I493"/>
      <c r="J493"/>
    </row>
    <row r="494" spans="7:10" ht="15.6" customHeight="1" x14ac:dyDescent="0.25">
      <c r="G494"/>
      <c r="H494"/>
      <c r="I494"/>
      <c r="J494"/>
    </row>
    <row r="495" spans="7:10" ht="15.6" customHeight="1" x14ac:dyDescent="0.25">
      <c r="G495"/>
      <c r="H495"/>
      <c r="I495"/>
      <c r="J495"/>
    </row>
    <row r="496" spans="7:10" ht="15.6" customHeight="1" x14ac:dyDescent="0.25">
      <c r="G496"/>
      <c r="H496"/>
      <c r="I496"/>
      <c r="J496"/>
    </row>
    <row r="497" spans="7:10" ht="15.6" customHeight="1" x14ac:dyDescent="0.25">
      <c r="G497"/>
      <c r="H497"/>
      <c r="I497"/>
      <c r="J497"/>
    </row>
    <row r="498" spans="7:10" ht="15.6" customHeight="1" x14ac:dyDescent="0.25">
      <c r="G498"/>
      <c r="H498"/>
      <c r="I498"/>
      <c r="J498"/>
    </row>
    <row r="499" spans="7:10" ht="15.6" customHeight="1" x14ac:dyDescent="0.25">
      <c r="G499"/>
      <c r="H499"/>
      <c r="I499"/>
      <c r="J499"/>
    </row>
    <row r="500" spans="7:10" ht="15.6" customHeight="1" x14ac:dyDescent="0.25">
      <c r="G500"/>
      <c r="H500"/>
      <c r="I500"/>
      <c r="J500"/>
    </row>
    <row r="501" spans="7:10" ht="15.6" customHeight="1" x14ac:dyDescent="0.25">
      <c r="G501"/>
      <c r="H501"/>
      <c r="I501"/>
      <c r="J501"/>
    </row>
    <row r="502" spans="7:10" ht="15.6" customHeight="1" x14ac:dyDescent="0.25">
      <c r="G502"/>
      <c r="H502"/>
      <c r="I502"/>
      <c r="J502"/>
    </row>
    <row r="503" spans="7:10" ht="15.6" customHeight="1" x14ac:dyDescent="0.25">
      <c r="G503"/>
      <c r="H503"/>
      <c r="I503"/>
      <c r="J503"/>
    </row>
    <row r="504" spans="7:10" ht="15.6" customHeight="1" x14ac:dyDescent="0.25">
      <c r="G504"/>
      <c r="H504"/>
      <c r="I504"/>
      <c r="J504"/>
    </row>
    <row r="505" spans="7:10" ht="15.6" customHeight="1" x14ac:dyDescent="0.25">
      <c r="G505"/>
      <c r="H505"/>
      <c r="I505"/>
      <c r="J505"/>
    </row>
    <row r="506" spans="7:10" ht="15.6" customHeight="1" x14ac:dyDescent="0.25">
      <c r="G506"/>
      <c r="H506"/>
      <c r="I506"/>
      <c r="J506"/>
    </row>
    <row r="507" spans="7:10" ht="15.6" customHeight="1" x14ac:dyDescent="0.25">
      <c r="G507"/>
      <c r="H507"/>
      <c r="I507"/>
      <c r="J507"/>
    </row>
    <row r="508" spans="7:10" ht="15.6" customHeight="1" x14ac:dyDescent="0.25">
      <c r="G508"/>
      <c r="H508"/>
      <c r="I508"/>
      <c r="J508"/>
    </row>
    <row r="509" spans="7:10" ht="15.6" customHeight="1" x14ac:dyDescent="0.25">
      <c r="G509"/>
      <c r="H509"/>
      <c r="I509"/>
      <c r="J509"/>
    </row>
    <row r="510" spans="7:10" ht="15.6" customHeight="1" x14ac:dyDescent="0.25">
      <c r="G510"/>
      <c r="H510"/>
      <c r="I510"/>
      <c r="J510"/>
    </row>
    <row r="511" spans="7:10" ht="15.6" customHeight="1" x14ac:dyDescent="0.25">
      <c r="G511"/>
      <c r="H511"/>
      <c r="I511"/>
      <c r="J511"/>
    </row>
    <row r="512" spans="7:10" ht="15.6" customHeight="1" x14ac:dyDescent="0.25">
      <c r="G512"/>
      <c r="H512"/>
      <c r="I512"/>
      <c r="J512"/>
    </row>
    <row r="513" spans="7:10" ht="15.6" customHeight="1" x14ac:dyDescent="0.25">
      <c r="G513"/>
      <c r="H513"/>
      <c r="I513"/>
      <c r="J513"/>
    </row>
    <row r="514" spans="7:10" ht="15.6" customHeight="1" x14ac:dyDescent="0.25">
      <c r="G514"/>
      <c r="H514"/>
      <c r="I514"/>
      <c r="J514"/>
    </row>
    <row r="515" spans="7:10" ht="15.6" customHeight="1" x14ac:dyDescent="0.25">
      <c r="G515"/>
      <c r="H515"/>
      <c r="I515"/>
      <c r="J515"/>
    </row>
    <row r="516" spans="7:10" ht="15.6" customHeight="1" x14ac:dyDescent="0.25">
      <c r="G516"/>
      <c r="H516"/>
      <c r="I516"/>
      <c r="J516"/>
    </row>
    <row r="517" spans="7:10" ht="15.6" customHeight="1" x14ac:dyDescent="0.25">
      <c r="G517"/>
      <c r="H517"/>
      <c r="I517"/>
      <c r="J517"/>
    </row>
    <row r="518" spans="7:10" ht="15.6" customHeight="1" x14ac:dyDescent="0.25">
      <c r="G518"/>
      <c r="H518"/>
      <c r="I518"/>
      <c r="J518"/>
    </row>
    <row r="519" spans="7:10" ht="15.6" customHeight="1" x14ac:dyDescent="0.25">
      <c r="G519"/>
      <c r="H519"/>
      <c r="I519"/>
      <c r="J519"/>
    </row>
    <row r="520" spans="7:10" ht="15.6" customHeight="1" x14ac:dyDescent="0.25">
      <c r="G520"/>
      <c r="H520"/>
      <c r="I520"/>
      <c r="J520"/>
    </row>
    <row r="521" spans="7:10" ht="15.6" customHeight="1" x14ac:dyDescent="0.25">
      <c r="G521"/>
      <c r="H521"/>
      <c r="I521"/>
      <c r="J521"/>
    </row>
    <row r="522" spans="7:10" ht="15.6" customHeight="1" x14ac:dyDescent="0.25">
      <c r="G522"/>
      <c r="H522"/>
      <c r="I522"/>
      <c r="J522"/>
    </row>
    <row r="523" spans="7:10" ht="15.6" customHeight="1" x14ac:dyDescent="0.25">
      <c r="G523"/>
      <c r="H523"/>
      <c r="I523"/>
      <c r="J523"/>
    </row>
    <row r="524" spans="7:10" ht="15.6" customHeight="1" x14ac:dyDescent="0.25">
      <c r="G524"/>
      <c r="H524"/>
      <c r="I524"/>
      <c r="J524"/>
    </row>
    <row r="525" spans="7:10" ht="15.6" customHeight="1" x14ac:dyDescent="0.25">
      <c r="G525"/>
      <c r="H525"/>
      <c r="I525"/>
      <c r="J525"/>
    </row>
    <row r="526" spans="7:10" ht="15.6" customHeight="1" x14ac:dyDescent="0.25">
      <c r="G526"/>
      <c r="H526"/>
      <c r="I526"/>
      <c r="J526"/>
    </row>
    <row r="527" spans="7:10" ht="15.6" customHeight="1" x14ac:dyDescent="0.25">
      <c r="G527"/>
      <c r="H527"/>
      <c r="I527"/>
      <c r="J527"/>
    </row>
    <row r="528" spans="7:10" ht="15.6" customHeight="1" x14ac:dyDescent="0.25">
      <c r="G528"/>
      <c r="H528"/>
      <c r="I528"/>
      <c r="J528"/>
    </row>
    <row r="529" spans="7:10" ht="15.6" customHeight="1" x14ac:dyDescent="0.25">
      <c r="G529"/>
      <c r="H529"/>
      <c r="I529"/>
      <c r="J529"/>
    </row>
    <row r="530" spans="7:10" ht="15.6" customHeight="1" x14ac:dyDescent="0.25">
      <c r="G530"/>
      <c r="H530"/>
      <c r="I530"/>
      <c r="J530"/>
    </row>
    <row r="531" spans="7:10" ht="15.6" customHeight="1" x14ac:dyDescent="0.25">
      <c r="G531"/>
      <c r="H531"/>
      <c r="I531"/>
      <c r="J531"/>
    </row>
    <row r="532" spans="7:10" ht="15.6" customHeight="1" x14ac:dyDescent="0.25">
      <c r="G532"/>
      <c r="H532"/>
      <c r="I532"/>
      <c r="J532"/>
    </row>
    <row r="533" spans="7:10" ht="15.6" customHeight="1" x14ac:dyDescent="0.25">
      <c r="G533"/>
      <c r="H533"/>
      <c r="I533"/>
      <c r="J533"/>
    </row>
    <row r="534" spans="7:10" ht="15.6" customHeight="1" x14ac:dyDescent="0.25">
      <c r="G534"/>
      <c r="H534"/>
      <c r="I534"/>
      <c r="J534"/>
    </row>
    <row r="535" spans="7:10" ht="15.6" customHeight="1" x14ac:dyDescent="0.25">
      <c r="G535"/>
      <c r="H535"/>
      <c r="I535"/>
      <c r="J535"/>
    </row>
    <row r="536" spans="7:10" ht="15.6" customHeight="1" x14ac:dyDescent="0.25">
      <c r="G536"/>
      <c r="H536"/>
      <c r="I536"/>
      <c r="J536"/>
    </row>
    <row r="537" spans="7:10" ht="15.6" customHeight="1" x14ac:dyDescent="0.25">
      <c r="G537"/>
      <c r="H537"/>
      <c r="I537"/>
      <c r="J537"/>
    </row>
    <row r="538" spans="7:10" ht="15.6" customHeight="1" x14ac:dyDescent="0.25">
      <c r="G538"/>
      <c r="H538"/>
      <c r="I538"/>
      <c r="J538"/>
    </row>
    <row r="539" spans="7:10" ht="15.6" customHeight="1" x14ac:dyDescent="0.25">
      <c r="G539"/>
      <c r="H539"/>
      <c r="I539"/>
      <c r="J539"/>
    </row>
    <row r="540" spans="7:10" ht="15.6" customHeight="1" x14ac:dyDescent="0.25">
      <c r="G540"/>
      <c r="H540"/>
      <c r="I540"/>
      <c r="J540"/>
    </row>
    <row r="541" spans="7:10" ht="15.6" customHeight="1" x14ac:dyDescent="0.25">
      <c r="G541"/>
      <c r="H541"/>
      <c r="I541"/>
      <c r="J541"/>
    </row>
    <row r="542" spans="7:10" ht="15.6" customHeight="1" x14ac:dyDescent="0.25">
      <c r="G542"/>
      <c r="H542"/>
      <c r="I542"/>
      <c r="J542"/>
    </row>
    <row r="543" spans="7:10" ht="15.6" customHeight="1" x14ac:dyDescent="0.25">
      <c r="G543"/>
      <c r="H543"/>
      <c r="I543"/>
      <c r="J543"/>
    </row>
    <row r="544" spans="7:10" ht="15.6" customHeight="1" x14ac:dyDescent="0.25">
      <c r="G544"/>
      <c r="H544"/>
      <c r="I544"/>
      <c r="J544"/>
    </row>
    <row r="545" spans="7:10" ht="15.6" customHeight="1" x14ac:dyDescent="0.25">
      <c r="G545"/>
      <c r="H545"/>
      <c r="I545"/>
      <c r="J545"/>
    </row>
    <row r="546" spans="7:10" ht="15.6" customHeight="1" x14ac:dyDescent="0.25">
      <c r="G546"/>
      <c r="H546"/>
      <c r="I546"/>
      <c r="J546"/>
    </row>
    <row r="547" spans="7:10" ht="15.6" customHeight="1" x14ac:dyDescent="0.25">
      <c r="G547"/>
      <c r="H547"/>
      <c r="I547"/>
      <c r="J547"/>
    </row>
    <row r="548" spans="7:10" ht="15.6" customHeight="1" x14ac:dyDescent="0.25">
      <c r="G548"/>
      <c r="H548"/>
      <c r="I548"/>
      <c r="J548"/>
    </row>
    <row r="549" spans="7:10" ht="15.6" customHeight="1" x14ac:dyDescent="0.25">
      <c r="G549"/>
      <c r="H549"/>
      <c r="I549"/>
      <c r="J549"/>
    </row>
    <row r="550" spans="7:10" ht="15.6" customHeight="1" x14ac:dyDescent="0.25">
      <c r="G550"/>
      <c r="H550"/>
      <c r="I550"/>
      <c r="J550"/>
    </row>
    <row r="551" spans="7:10" ht="15.6" customHeight="1" x14ac:dyDescent="0.25">
      <c r="G551"/>
      <c r="H551"/>
      <c r="I551"/>
      <c r="J551"/>
    </row>
    <row r="552" spans="7:10" ht="15.6" customHeight="1" x14ac:dyDescent="0.25">
      <c r="G552"/>
      <c r="H552"/>
      <c r="I552"/>
      <c r="J552"/>
    </row>
    <row r="553" spans="7:10" ht="15.6" customHeight="1" x14ac:dyDescent="0.25">
      <c r="G553"/>
      <c r="H553"/>
      <c r="I553"/>
      <c r="J553"/>
    </row>
    <row r="554" spans="7:10" ht="15.6" customHeight="1" x14ac:dyDescent="0.25">
      <c r="G554"/>
      <c r="H554"/>
      <c r="I554"/>
      <c r="J554"/>
    </row>
    <row r="555" spans="7:10" ht="15.6" customHeight="1" x14ac:dyDescent="0.25">
      <c r="G555"/>
      <c r="H555"/>
      <c r="I555"/>
      <c r="J555"/>
    </row>
    <row r="556" spans="7:10" ht="15.6" customHeight="1" x14ac:dyDescent="0.25">
      <c r="G556"/>
      <c r="H556"/>
      <c r="I556"/>
      <c r="J556"/>
    </row>
    <row r="557" spans="7:10" ht="15.6" customHeight="1" x14ac:dyDescent="0.25">
      <c r="G557"/>
      <c r="H557"/>
      <c r="I557"/>
      <c r="J557"/>
    </row>
    <row r="558" spans="7:10" ht="15.6" customHeight="1" x14ac:dyDescent="0.25">
      <c r="G558"/>
      <c r="H558"/>
      <c r="I558"/>
      <c r="J558"/>
    </row>
    <row r="559" spans="7:10" ht="15.6" customHeight="1" x14ac:dyDescent="0.25">
      <c r="G559"/>
      <c r="H559"/>
      <c r="I559"/>
      <c r="J559"/>
    </row>
    <row r="560" spans="7:10" ht="15.6" customHeight="1" x14ac:dyDescent="0.25">
      <c r="G560"/>
      <c r="H560"/>
      <c r="I560"/>
      <c r="J560"/>
    </row>
    <row r="561" spans="7:10" ht="15.6" customHeight="1" x14ac:dyDescent="0.25">
      <c r="G561"/>
      <c r="H561"/>
      <c r="I561"/>
      <c r="J561"/>
    </row>
    <row r="562" spans="7:10" ht="15.6" customHeight="1" x14ac:dyDescent="0.25">
      <c r="G562"/>
      <c r="H562"/>
      <c r="I562"/>
      <c r="J562"/>
    </row>
    <row r="563" spans="7:10" ht="15.6" customHeight="1" x14ac:dyDescent="0.25">
      <c r="G563"/>
      <c r="H563"/>
      <c r="I563"/>
      <c r="J563"/>
    </row>
    <row r="564" spans="7:10" ht="15.6" customHeight="1" x14ac:dyDescent="0.25">
      <c r="G564"/>
      <c r="H564"/>
      <c r="I564"/>
      <c r="J564"/>
    </row>
    <row r="565" spans="7:10" ht="15.6" customHeight="1" x14ac:dyDescent="0.25">
      <c r="G565"/>
      <c r="H565"/>
      <c r="I565"/>
      <c r="J565"/>
    </row>
    <row r="566" spans="7:10" ht="15.6" customHeight="1" x14ac:dyDescent="0.25">
      <c r="G566"/>
      <c r="H566"/>
      <c r="I566"/>
      <c r="J566"/>
    </row>
    <row r="567" spans="7:10" ht="15.6" customHeight="1" x14ac:dyDescent="0.25">
      <c r="G567"/>
      <c r="H567"/>
      <c r="I567"/>
      <c r="J567"/>
    </row>
    <row r="568" spans="7:10" ht="15.6" customHeight="1" x14ac:dyDescent="0.25">
      <c r="G568"/>
      <c r="H568"/>
      <c r="I568"/>
      <c r="J568"/>
    </row>
    <row r="569" spans="7:10" ht="15.6" customHeight="1" x14ac:dyDescent="0.25">
      <c r="G569"/>
      <c r="H569"/>
      <c r="I569"/>
      <c r="J569"/>
    </row>
    <row r="570" spans="7:10" ht="15.6" customHeight="1" x14ac:dyDescent="0.25">
      <c r="G570"/>
      <c r="H570"/>
      <c r="I570"/>
      <c r="J570"/>
    </row>
    <row r="571" spans="7:10" ht="15.6" customHeight="1" x14ac:dyDescent="0.25">
      <c r="G571"/>
      <c r="H571"/>
      <c r="I571"/>
      <c r="J571"/>
    </row>
    <row r="572" spans="7:10" ht="15.6" customHeight="1" x14ac:dyDescent="0.25">
      <c r="G572"/>
      <c r="H572"/>
      <c r="I572"/>
      <c r="J572"/>
    </row>
    <row r="573" spans="7:10" ht="15.6" customHeight="1" x14ac:dyDescent="0.25">
      <c r="G573"/>
      <c r="H573"/>
      <c r="I573"/>
      <c r="J573"/>
    </row>
    <row r="574" spans="7:10" ht="15.6" customHeight="1" x14ac:dyDescent="0.25">
      <c r="G574"/>
      <c r="H574"/>
      <c r="I574"/>
      <c r="J574"/>
    </row>
    <row r="575" spans="7:10" ht="15.6" customHeight="1" x14ac:dyDescent="0.25">
      <c r="G575"/>
      <c r="H575"/>
      <c r="I575"/>
      <c r="J575"/>
    </row>
    <row r="576" spans="7:10" ht="15.6" customHeight="1" x14ac:dyDescent="0.25">
      <c r="G576"/>
      <c r="H576"/>
      <c r="I576"/>
      <c r="J576"/>
    </row>
    <row r="577" spans="7:10" ht="15.6" customHeight="1" x14ac:dyDescent="0.25">
      <c r="G577"/>
      <c r="H577"/>
      <c r="I577"/>
      <c r="J577"/>
    </row>
    <row r="578" spans="7:10" ht="15.6" customHeight="1" x14ac:dyDescent="0.25">
      <c r="G578"/>
      <c r="H578"/>
      <c r="I578"/>
      <c r="J578"/>
    </row>
    <row r="579" spans="7:10" ht="15.6" customHeight="1" x14ac:dyDescent="0.25">
      <c r="G579"/>
      <c r="H579"/>
      <c r="I579"/>
      <c r="J579"/>
    </row>
  </sheetData>
  <sheetProtection selectLockedCells="1"/>
  <autoFilter ref="A1:B53" xr:uid="{E3FDFF6A-DFC9-4A0D-9506-49F26BF7967E}"/>
  <sortState xmlns:xlrd2="http://schemas.microsoft.com/office/spreadsheetml/2017/richdata2" ref="K1:K578">
    <sortCondition ref="K1:K578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tat_S01" altText="S01">
                <anchor moveWithCells="1" sizeWithCells="1">
                  <from>
                    <xdr:col>1</xdr:col>
                    <xdr:colOff>28575</xdr:colOff>
                    <xdr:row>1</xdr:row>
                    <xdr:rowOff>28575</xdr:rowOff>
                  </from>
                  <to>
                    <xdr:col>1</xdr:col>
                    <xdr:colOff>790575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tat_S15" altText="S01">
                <anchor moveWithCells="1" sizeWithCells="1">
                  <from>
                    <xdr:col>1</xdr:col>
                    <xdr:colOff>28575</xdr:colOff>
                    <xdr:row>15</xdr:row>
                    <xdr:rowOff>28575</xdr:rowOff>
                  </from>
                  <to>
                    <xdr:col>1</xdr:col>
                    <xdr:colOff>790575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Stat_S02" altText="S01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1</xdr:col>
                    <xdr:colOff>790575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Stat_S03" altText="S01">
                <anchor moveWithCells="1" sizeWithCells="1">
                  <from>
                    <xdr:col>1</xdr:col>
                    <xdr:colOff>28575</xdr:colOff>
                    <xdr:row>3</xdr:row>
                    <xdr:rowOff>28575</xdr:rowOff>
                  </from>
                  <to>
                    <xdr:col>1</xdr:col>
                    <xdr:colOff>790575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Stat_S04" altText="S01">
                <anchor moveWithCells="1" sizeWithCells="1">
                  <from>
                    <xdr:col>1</xdr:col>
                    <xdr:colOff>28575</xdr:colOff>
                    <xdr:row>4</xdr:row>
                    <xdr:rowOff>28575</xdr:rowOff>
                  </from>
                  <to>
                    <xdr:col>1</xdr:col>
                    <xdr:colOff>790575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Stat_S05" altText="S01">
                <anchor moveWithCells="1" sizeWithCells="1">
                  <from>
                    <xdr:col>1</xdr:col>
                    <xdr:colOff>28575</xdr:colOff>
                    <xdr:row>5</xdr:row>
                    <xdr:rowOff>28575</xdr:rowOff>
                  </from>
                  <to>
                    <xdr:col>1</xdr:col>
                    <xdr:colOff>790575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Stat_S06" altText="S01">
                <anchor moveWithCells="1" sizeWithCells="1">
                  <from>
                    <xdr:col>1</xdr:col>
                    <xdr:colOff>28575</xdr:colOff>
                    <xdr:row>6</xdr:row>
                    <xdr:rowOff>28575</xdr:rowOff>
                  </from>
                  <to>
                    <xdr:col>1</xdr:col>
                    <xdr:colOff>790575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Stat_S07" altText="S01">
                <anchor moveWithCells="1" sizeWithCells="1">
                  <from>
                    <xdr:col>1</xdr:col>
                    <xdr:colOff>28575</xdr:colOff>
                    <xdr:row>7</xdr:row>
                    <xdr:rowOff>28575</xdr:rowOff>
                  </from>
                  <to>
                    <xdr:col>1</xdr:col>
                    <xdr:colOff>790575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Stat_S08" altText="S01">
                <anchor moveWithCells="1" sizeWithCells="1">
                  <from>
                    <xdr:col>1</xdr:col>
                    <xdr:colOff>28575</xdr:colOff>
                    <xdr:row>8</xdr:row>
                    <xdr:rowOff>28575</xdr:rowOff>
                  </from>
                  <to>
                    <xdr:col>1</xdr:col>
                    <xdr:colOff>790575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Stat_S09" altText="S01">
                <anchor moveWithCells="1" sizeWithCells="1">
                  <from>
                    <xdr:col>1</xdr:col>
                    <xdr:colOff>28575</xdr:colOff>
                    <xdr:row>9</xdr:row>
                    <xdr:rowOff>28575</xdr:rowOff>
                  </from>
                  <to>
                    <xdr:col>1</xdr:col>
                    <xdr:colOff>790575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Stat_S10" altText="S01">
                <anchor moveWithCells="1" sizeWithCells="1">
                  <from>
                    <xdr:col>1</xdr:col>
                    <xdr:colOff>28575</xdr:colOff>
                    <xdr:row>10</xdr:row>
                    <xdr:rowOff>28575</xdr:rowOff>
                  </from>
                  <to>
                    <xdr:col>1</xdr:col>
                    <xdr:colOff>790575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Stat_S11" altText="S01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1</xdr:col>
                    <xdr:colOff>790575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 macro="[0]!Stat_S12" altText="S01">
                <anchor moveWithCells="1" siz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790575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 macro="[0]!Stat_S13" altText="S01">
                <anchor moveWithCells="1" sizeWithCells="1">
                  <from>
                    <xdr:col>1</xdr:col>
                    <xdr:colOff>28575</xdr:colOff>
                    <xdr:row>13</xdr:row>
                    <xdr:rowOff>28575</xdr:rowOff>
                  </from>
                  <to>
                    <xdr:col>1</xdr:col>
                    <xdr:colOff>790575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 macro="[0]!Stat_S14" altText="S01">
                <anchor moveWithCells="1" sizeWithCells="1">
                  <from>
                    <xdr:col>1</xdr:col>
                    <xdr:colOff>28575</xdr:colOff>
                    <xdr:row>14</xdr:row>
                    <xdr:rowOff>28575</xdr:rowOff>
                  </from>
                  <to>
                    <xdr:col>1</xdr:col>
                    <xdr:colOff>790575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 macro="[0]!Stat_S16" altText="S01">
                <anchor moveWithCells="1" sizeWithCells="1">
                  <from>
                    <xdr:col>1</xdr:col>
                    <xdr:colOff>28575</xdr:colOff>
                    <xdr:row>16</xdr:row>
                    <xdr:rowOff>28575</xdr:rowOff>
                  </from>
                  <to>
                    <xdr:col>1</xdr:col>
                    <xdr:colOff>790575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 macro="[0]!Stat_S17" altText="S01">
                <anchor moveWithCells="1" sizeWithCells="1">
                  <from>
                    <xdr:col>1</xdr:col>
                    <xdr:colOff>28575</xdr:colOff>
                    <xdr:row>17</xdr:row>
                    <xdr:rowOff>28575</xdr:rowOff>
                  </from>
                  <to>
                    <xdr:col>1</xdr:col>
                    <xdr:colOff>790575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1" name="Button 18">
              <controlPr defaultSize="0" print="0" autoFill="0" autoPict="0" macro="[0]!Stat_S18" altText="S01">
                <anchor moveWithCells="1" sizeWithCells="1">
                  <from>
                    <xdr:col>1</xdr:col>
                    <xdr:colOff>28575</xdr:colOff>
                    <xdr:row>18</xdr:row>
                    <xdr:rowOff>28575</xdr:rowOff>
                  </from>
                  <to>
                    <xdr:col>1</xdr:col>
                    <xdr:colOff>790575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2" name="Button 19">
              <controlPr defaultSize="0" print="0" autoFill="0" autoPict="0" macro="[0]!Stat_S19" altText="S01">
                <anchor moveWithCells="1" sizeWithCells="1">
                  <from>
                    <xdr:col>1</xdr:col>
                    <xdr:colOff>28575</xdr:colOff>
                    <xdr:row>19</xdr:row>
                    <xdr:rowOff>28575</xdr:rowOff>
                  </from>
                  <to>
                    <xdr:col>1</xdr:col>
                    <xdr:colOff>790575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3" name="Button 20">
              <controlPr defaultSize="0" print="0" autoFill="0" autoPict="0" macro="[0]!Stat_S20" altText="S01">
                <anchor moveWithCells="1" sizeWithCells="1">
                  <from>
                    <xdr:col>1</xdr:col>
                    <xdr:colOff>28575</xdr:colOff>
                    <xdr:row>20</xdr:row>
                    <xdr:rowOff>28575</xdr:rowOff>
                  </from>
                  <to>
                    <xdr:col>1</xdr:col>
                    <xdr:colOff>790575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4" name="Button 21">
              <controlPr defaultSize="0" print="0" autoFill="0" autoPict="0" macro="[0]!Stat_S21" altText="S01">
                <anchor moveWithCells="1" sizeWithCells="1">
                  <from>
                    <xdr:col>1</xdr:col>
                    <xdr:colOff>28575</xdr:colOff>
                    <xdr:row>21</xdr:row>
                    <xdr:rowOff>28575</xdr:rowOff>
                  </from>
                  <to>
                    <xdr:col>1</xdr:col>
                    <xdr:colOff>790575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5" name="Button 22">
              <controlPr defaultSize="0" print="0" autoFill="0" autoPict="0" macro="[0]!Stat_S22" altText="S01">
                <anchor moveWithCells="1" sizeWithCells="1">
                  <from>
                    <xdr:col>1</xdr:col>
                    <xdr:colOff>28575</xdr:colOff>
                    <xdr:row>22</xdr:row>
                    <xdr:rowOff>28575</xdr:rowOff>
                  </from>
                  <to>
                    <xdr:col>1</xdr:col>
                    <xdr:colOff>790575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6" name="Button 23">
              <controlPr defaultSize="0" print="0" autoFill="0" autoPict="0" macro="[0]!Stat_S23" altText="S01">
                <anchor moveWithCells="1" sizeWithCells="1">
                  <from>
                    <xdr:col>1</xdr:col>
                    <xdr:colOff>28575</xdr:colOff>
                    <xdr:row>23</xdr:row>
                    <xdr:rowOff>28575</xdr:rowOff>
                  </from>
                  <to>
                    <xdr:col>1</xdr:col>
                    <xdr:colOff>790575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7" name="Button 24">
              <controlPr defaultSize="0" print="0" autoFill="0" autoPict="0" macro="[0]!Stat_S24" altText="S01">
                <anchor moveWithCells="1" sizeWithCells="1">
                  <from>
                    <xdr:col>1</xdr:col>
                    <xdr:colOff>28575</xdr:colOff>
                    <xdr:row>24</xdr:row>
                    <xdr:rowOff>28575</xdr:rowOff>
                  </from>
                  <to>
                    <xdr:col>1</xdr:col>
                    <xdr:colOff>790575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8" name="Button 25">
              <controlPr defaultSize="0" print="0" autoFill="0" autoPict="0" macro="[0]!Stat_S25" altText="S01">
                <anchor moveWithCells="1" sizeWithCells="1">
                  <from>
                    <xdr:col>1</xdr:col>
                    <xdr:colOff>28575</xdr:colOff>
                    <xdr:row>25</xdr:row>
                    <xdr:rowOff>28575</xdr:rowOff>
                  </from>
                  <to>
                    <xdr:col>1</xdr:col>
                    <xdr:colOff>790575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9" name="Button 26">
              <controlPr defaultSize="0" print="0" autoFill="0" autoPict="0" macro="[0]!Stat_S26" altText="S01">
                <anchor moveWithCells="1" sizeWithCells="1">
                  <from>
                    <xdr:col>1</xdr:col>
                    <xdr:colOff>28575</xdr:colOff>
                    <xdr:row>26</xdr:row>
                    <xdr:rowOff>28575</xdr:rowOff>
                  </from>
                  <to>
                    <xdr:col>1</xdr:col>
                    <xdr:colOff>790575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30" name="Button 27">
              <controlPr defaultSize="0" print="0" autoFill="0" autoPict="0" macro="[0]!Stat_S27" altText="S01">
                <anchor moveWithCells="1" sizeWithCells="1">
                  <from>
                    <xdr:col>1</xdr:col>
                    <xdr:colOff>28575</xdr:colOff>
                    <xdr:row>27</xdr:row>
                    <xdr:rowOff>28575</xdr:rowOff>
                  </from>
                  <to>
                    <xdr:col>1</xdr:col>
                    <xdr:colOff>790575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1" name="Button 28">
              <controlPr defaultSize="0" print="0" autoFill="0" autoPict="0" macro="[0]!Stat_S28" altText="S01">
                <anchor moveWithCells="1" sizeWithCells="1">
                  <from>
                    <xdr:col>1</xdr:col>
                    <xdr:colOff>28575</xdr:colOff>
                    <xdr:row>28</xdr:row>
                    <xdr:rowOff>28575</xdr:rowOff>
                  </from>
                  <to>
                    <xdr:col>1</xdr:col>
                    <xdr:colOff>790575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2" name="Button 29">
              <controlPr defaultSize="0" print="0" autoFill="0" autoPict="0" macro="[0]!Stat_S29" altText="S01">
                <anchor moveWithCells="1" sizeWithCells="1">
                  <from>
                    <xdr:col>1</xdr:col>
                    <xdr:colOff>28575</xdr:colOff>
                    <xdr:row>29</xdr:row>
                    <xdr:rowOff>28575</xdr:rowOff>
                  </from>
                  <to>
                    <xdr:col>1</xdr:col>
                    <xdr:colOff>790575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3" name="Button 30">
              <controlPr defaultSize="0" print="0" autoFill="0" autoPict="0" macro="[0]!Stat_S30" altText="S01">
                <anchor moveWithCells="1" sizeWithCells="1">
                  <from>
                    <xdr:col>1</xdr:col>
                    <xdr:colOff>28575</xdr:colOff>
                    <xdr:row>30</xdr:row>
                    <xdr:rowOff>28575</xdr:rowOff>
                  </from>
                  <to>
                    <xdr:col>1</xdr:col>
                    <xdr:colOff>790575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4" name="Button 31">
              <controlPr defaultSize="0" print="0" autoFill="0" autoPict="0" macro="[0]!Stat_S31" altText="S01">
                <anchor moveWithCells="1" sizeWithCells="1">
                  <from>
                    <xdr:col>1</xdr:col>
                    <xdr:colOff>28575</xdr:colOff>
                    <xdr:row>31</xdr:row>
                    <xdr:rowOff>28575</xdr:rowOff>
                  </from>
                  <to>
                    <xdr:col>1</xdr:col>
                    <xdr:colOff>790575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5" name="Button 32">
              <controlPr defaultSize="0" print="0" autoFill="0" autoPict="0" macro="[0]!Stat_S32" altText="S01">
                <anchor moveWithCells="1" sizeWithCells="1">
                  <from>
                    <xdr:col>1</xdr:col>
                    <xdr:colOff>28575</xdr:colOff>
                    <xdr:row>32</xdr:row>
                    <xdr:rowOff>28575</xdr:rowOff>
                  </from>
                  <to>
                    <xdr:col>1</xdr:col>
                    <xdr:colOff>790575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6" name="Button 33">
              <controlPr defaultSize="0" print="0" autoFill="0" autoPict="0" macro="[0]!Stat_S33" altText="S01">
                <anchor moveWithCells="1" sizeWithCells="1">
                  <from>
                    <xdr:col>1</xdr:col>
                    <xdr:colOff>28575</xdr:colOff>
                    <xdr:row>33</xdr:row>
                    <xdr:rowOff>28575</xdr:rowOff>
                  </from>
                  <to>
                    <xdr:col>1</xdr:col>
                    <xdr:colOff>790575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7" name="Button 34">
              <controlPr defaultSize="0" print="0" autoFill="0" autoPict="0" macro="[0]!Stat_S34" altText="S01">
                <anchor moveWithCells="1" sizeWithCells="1">
                  <from>
                    <xdr:col>1</xdr:col>
                    <xdr:colOff>28575</xdr:colOff>
                    <xdr:row>34</xdr:row>
                    <xdr:rowOff>28575</xdr:rowOff>
                  </from>
                  <to>
                    <xdr:col>1</xdr:col>
                    <xdr:colOff>790575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8" name="Button 35">
              <controlPr defaultSize="0" print="0" autoFill="0" autoPict="0" macro="[0]!Stat_S35" altText="S01">
                <anchor moveWithCells="1" sizeWithCells="1">
                  <from>
                    <xdr:col>1</xdr:col>
                    <xdr:colOff>28575</xdr:colOff>
                    <xdr:row>35</xdr:row>
                    <xdr:rowOff>28575</xdr:rowOff>
                  </from>
                  <to>
                    <xdr:col>1</xdr:col>
                    <xdr:colOff>790575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9" name="Button 36">
              <controlPr defaultSize="0" print="0" autoFill="0" autoPict="0" macro="[0]!Stat_S36" altText="S01">
                <anchor moveWithCells="1" sizeWithCells="1">
                  <from>
                    <xdr:col>1</xdr:col>
                    <xdr:colOff>28575</xdr:colOff>
                    <xdr:row>36</xdr:row>
                    <xdr:rowOff>28575</xdr:rowOff>
                  </from>
                  <to>
                    <xdr:col>1</xdr:col>
                    <xdr:colOff>790575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40" name="Button 37">
              <controlPr defaultSize="0" print="0" autoFill="0" autoPict="0" macro="[0]!Stat_S37" altText="S01">
                <anchor moveWithCells="1" sizeWithCells="1">
                  <from>
                    <xdr:col>1</xdr:col>
                    <xdr:colOff>28575</xdr:colOff>
                    <xdr:row>37</xdr:row>
                    <xdr:rowOff>28575</xdr:rowOff>
                  </from>
                  <to>
                    <xdr:col>1</xdr:col>
                    <xdr:colOff>790575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1" name="Button 38">
              <controlPr defaultSize="0" print="0" autoFill="0" autoPict="0" macro="[0]!Stat_S38" altText="S01">
                <anchor moveWithCells="1" sizeWithCells="1">
                  <from>
                    <xdr:col>1</xdr:col>
                    <xdr:colOff>28575</xdr:colOff>
                    <xdr:row>38</xdr:row>
                    <xdr:rowOff>28575</xdr:rowOff>
                  </from>
                  <to>
                    <xdr:col>1</xdr:col>
                    <xdr:colOff>790575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2" name="Button 39">
              <controlPr defaultSize="0" print="0" autoFill="0" autoPict="0" macro="[0]!Stat_S39" altText="S01">
                <anchor moveWithCells="1" sizeWithCells="1">
                  <from>
                    <xdr:col>1</xdr:col>
                    <xdr:colOff>28575</xdr:colOff>
                    <xdr:row>39</xdr:row>
                    <xdr:rowOff>28575</xdr:rowOff>
                  </from>
                  <to>
                    <xdr:col>1</xdr:col>
                    <xdr:colOff>790575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3" name="Button 40">
              <controlPr defaultSize="0" print="0" autoFill="0" autoPict="0" macro="[0]!Stat_S40" altText="S01">
                <anchor moveWithCells="1" sizeWithCells="1">
                  <from>
                    <xdr:col>1</xdr:col>
                    <xdr:colOff>28575</xdr:colOff>
                    <xdr:row>40</xdr:row>
                    <xdr:rowOff>28575</xdr:rowOff>
                  </from>
                  <to>
                    <xdr:col>1</xdr:col>
                    <xdr:colOff>790575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4" name="Button 41">
              <controlPr defaultSize="0" print="0" autoFill="0" autoPict="0" macro="[0]!Stat_S41" altText="S01">
                <anchor moveWithCells="1" sizeWithCells="1">
                  <from>
                    <xdr:col>1</xdr:col>
                    <xdr:colOff>28575</xdr:colOff>
                    <xdr:row>41</xdr:row>
                    <xdr:rowOff>28575</xdr:rowOff>
                  </from>
                  <to>
                    <xdr:col>1</xdr:col>
                    <xdr:colOff>790575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4" r:id="rId45" name="Button 42">
              <controlPr defaultSize="0" print="0" autoFill="0" autoPict="0" macro="[0]!Stat_S42" altText="S01">
                <anchor moveWithCells="1" sizeWithCells="1">
                  <from>
                    <xdr:col>1</xdr:col>
                    <xdr:colOff>28575</xdr:colOff>
                    <xdr:row>42</xdr:row>
                    <xdr:rowOff>28575</xdr:rowOff>
                  </from>
                  <to>
                    <xdr:col>1</xdr:col>
                    <xdr:colOff>790575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5" r:id="rId46" name="Button 43">
              <controlPr defaultSize="0" print="0" autoFill="0" autoPict="0" macro="[0]!Stat_S43" altText="S01">
                <anchor moveWithCells="1" sizeWithCells="1">
                  <from>
                    <xdr:col>1</xdr:col>
                    <xdr:colOff>28575</xdr:colOff>
                    <xdr:row>43</xdr:row>
                    <xdr:rowOff>28575</xdr:rowOff>
                  </from>
                  <to>
                    <xdr:col>1</xdr:col>
                    <xdr:colOff>790575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6" r:id="rId47" name="Button 44">
              <controlPr defaultSize="0" print="0" autoFill="0" autoPict="0" macro="[0]!Stat_S44" altText="S01">
                <anchor moveWithCells="1" sizeWithCells="1">
                  <from>
                    <xdr:col>1</xdr:col>
                    <xdr:colOff>28575</xdr:colOff>
                    <xdr:row>44</xdr:row>
                    <xdr:rowOff>28575</xdr:rowOff>
                  </from>
                  <to>
                    <xdr:col>1</xdr:col>
                    <xdr:colOff>790575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7" r:id="rId48" name="Button 45">
              <controlPr defaultSize="0" print="0" autoFill="0" autoPict="0" macro="[0]!Stat_S45" altText="S01">
                <anchor moveWithCells="1" sizeWithCells="1">
                  <from>
                    <xdr:col>1</xdr:col>
                    <xdr:colOff>28575</xdr:colOff>
                    <xdr:row>45</xdr:row>
                    <xdr:rowOff>28575</xdr:rowOff>
                  </from>
                  <to>
                    <xdr:col>1</xdr:col>
                    <xdr:colOff>790575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8" r:id="rId49" name="Button 46">
              <controlPr defaultSize="0" print="0" autoFill="0" autoPict="0" macro="[0]!Stat_S46" altText="S01">
                <anchor moveWithCells="1" sizeWithCells="1">
                  <from>
                    <xdr:col>1</xdr:col>
                    <xdr:colOff>28575</xdr:colOff>
                    <xdr:row>46</xdr:row>
                    <xdr:rowOff>28575</xdr:rowOff>
                  </from>
                  <to>
                    <xdr:col>1</xdr:col>
                    <xdr:colOff>790575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9" r:id="rId50" name="Button 47">
              <controlPr defaultSize="0" print="0" autoFill="0" autoPict="0" macro="[0]!Stat_S47" altText="S01">
                <anchor moveWithCells="1" sizeWithCells="1">
                  <from>
                    <xdr:col>1</xdr:col>
                    <xdr:colOff>28575</xdr:colOff>
                    <xdr:row>47</xdr:row>
                    <xdr:rowOff>28575</xdr:rowOff>
                  </from>
                  <to>
                    <xdr:col>1</xdr:col>
                    <xdr:colOff>790575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0" r:id="rId51" name="Button 48">
              <controlPr defaultSize="0" print="0" autoFill="0" autoPict="0" macro="[0]!Stat_S48" altText="S01">
                <anchor moveWithCells="1" sizeWithCells="1">
                  <from>
                    <xdr:col>1</xdr:col>
                    <xdr:colOff>28575</xdr:colOff>
                    <xdr:row>48</xdr:row>
                    <xdr:rowOff>28575</xdr:rowOff>
                  </from>
                  <to>
                    <xdr:col>1</xdr:col>
                    <xdr:colOff>790575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1" r:id="rId52" name="Button 49">
              <controlPr defaultSize="0" print="0" autoFill="0" autoPict="0" macro="[0]!Stat_S49" altText="S01">
                <anchor moveWithCells="1" sizeWithCells="1">
                  <from>
                    <xdr:col>1</xdr:col>
                    <xdr:colOff>28575</xdr:colOff>
                    <xdr:row>49</xdr:row>
                    <xdr:rowOff>28575</xdr:rowOff>
                  </from>
                  <to>
                    <xdr:col>1</xdr:col>
                    <xdr:colOff>790575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2" r:id="rId53" name="Button 50">
              <controlPr defaultSize="0" print="0" autoFill="0" autoPict="0" macro="[0]!Stat_S50" altText="S01">
                <anchor moveWithCells="1" sizeWithCells="1">
                  <from>
                    <xdr:col>1</xdr:col>
                    <xdr:colOff>28575</xdr:colOff>
                    <xdr:row>50</xdr:row>
                    <xdr:rowOff>28575</xdr:rowOff>
                  </from>
                  <to>
                    <xdr:col>1</xdr:col>
                    <xdr:colOff>790575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3" r:id="rId54" name="Button 51">
              <controlPr defaultSize="0" print="0" autoFill="0" autoPict="0" macro="[0]!Stat_S51" altText="S01">
                <anchor moveWithCells="1" sizeWithCells="1">
                  <from>
                    <xdr:col>1</xdr:col>
                    <xdr:colOff>28575</xdr:colOff>
                    <xdr:row>51</xdr:row>
                    <xdr:rowOff>28575</xdr:rowOff>
                  </from>
                  <to>
                    <xdr:col>1</xdr:col>
                    <xdr:colOff>790575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5" r:id="rId55" name="Button 53">
              <controlPr defaultSize="0" print="0" autoFill="0" autoPict="0" macro="[0]!Stat_S52" altText="S01">
                <anchor moveWithCells="1" sizeWithCells="1">
                  <from>
                    <xdr:col>1</xdr:col>
                    <xdr:colOff>28575</xdr:colOff>
                    <xdr:row>52</xdr:row>
                    <xdr:rowOff>28575</xdr:rowOff>
                  </from>
                  <to>
                    <xdr:col>1</xdr:col>
                    <xdr:colOff>790575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6" r:id="rId56" name="Button 54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4</xdr:row>
                    <xdr:rowOff>190500</xdr:rowOff>
                  </from>
                  <to>
                    <xdr:col>3</xdr:col>
                    <xdr:colOff>371475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7" r:id="rId57" name="Button 55">
              <controlPr defaultSize="0" print="0" autoFill="0" autoPict="0" macro="[0]!Challenge_mensuel">
                <anchor moveWithCells="1" sizeWithCells="1">
                  <from>
                    <xdr:col>1</xdr:col>
                    <xdr:colOff>866775</xdr:colOff>
                    <xdr:row>9</xdr:row>
                    <xdr:rowOff>0</xdr:rowOff>
                  </from>
                  <to>
                    <xdr:col>3</xdr:col>
                    <xdr:colOff>409575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8" r:id="rId58" name="Button 56">
              <controlPr defaultSize="0" print="0" autoFill="0" autoPict="0" macro="[0]!Challenge_mensuel">
                <anchor moveWithCells="1" sizeWithCells="1">
                  <from>
                    <xdr:col>1</xdr:col>
                    <xdr:colOff>866775</xdr:colOff>
                    <xdr:row>13</xdr:row>
                    <xdr:rowOff>0</xdr:rowOff>
                  </from>
                  <to>
                    <xdr:col>3</xdr:col>
                    <xdr:colOff>409575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0" r:id="rId59" name="Button 58">
              <controlPr defaultSize="0" print="0" autoFill="0" autoPict="0" macro="[0]!Challenge_mensuel">
                <anchor moveWithCells="1" sizeWithCells="1">
                  <from>
                    <xdr:col>1</xdr:col>
                    <xdr:colOff>800100</xdr:colOff>
                    <xdr:row>16</xdr:row>
                    <xdr:rowOff>190500</xdr:rowOff>
                  </from>
                  <to>
                    <xdr:col>3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1" r:id="rId60" name="Button 59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22</xdr:row>
                    <xdr:rowOff>0</xdr:rowOff>
                  </from>
                  <to>
                    <xdr:col>3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2" r:id="rId61" name="Button 60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25</xdr:row>
                    <xdr:rowOff>190500</xdr:rowOff>
                  </from>
                  <to>
                    <xdr:col>3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3" r:id="rId62" name="Button 61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29</xdr:row>
                    <xdr:rowOff>180975</xdr:rowOff>
                  </from>
                  <to>
                    <xdr:col>3</xdr:col>
                    <xdr:colOff>371475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4" r:id="rId63" name="Button 62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35</xdr:row>
                    <xdr:rowOff>0</xdr:rowOff>
                  </from>
                  <to>
                    <xdr:col>3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5" r:id="rId64" name="Button 63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38</xdr:row>
                    <xdr:rowOff>180975</xdr:rowOff>
                  </from>
                  <to>
                    <xdr:col>3</xdr:col>
                    <xdr:colOff>371475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6" r:id="rId65" name="Button 64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43</xdr:row>
                    <xdr:rowOff>190500</xdr:rowOff>
                  </from>
                  <to>
                    <xdr:col>3</xdr:col>
                    <xdr:colOff>381000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8" r:id="rId66" name="Button 66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47</xdr:row>
                    <xdr:rowOff>180975</xdr:rowOff>
                  </from>
                  <to>
                    <xdr:col>3</xdr:col>
                    <xdr:colOff>371475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0" r:id="rId67" name="Button 68">
              <controlPr defaultSize="0" print="0" autoFill="0" autoPict="0" macro="[0]!Challenge_mensuel">
                <anchor moveWithCells="1" sizeWithCells="1">
                  <from>
                    <xdr:col>1</xdr:col>
                    <xdr:colOff>828675</xdr:colOff>
                    <xdr:row>51</xdr:row>
                    <xdr:rowOff>180975</xdr:rowOff>
                  </from>
                  <to>
                    <xdr:col>3</xdr:col>
                    <xdr:colOff>371475</xdr:colOff>
                    <xdr:row>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9A06-96A4-4093-8E51-8E92C6845205}">
  <sheetPr codeName="Feuil70">
    <tabColor rgb="FFFF0000"/>
  </sheetPr>
  <dimension ref="A1:G72"/>
  <sheetViews>
    <sheetView showGridLines="0" workbookViewId="0">
      <selection activeCell="B3" sqref="B3"/>
    </sheetView>
  </sheetViews>
  <sheetFormatPr baseColWidth="10" defaultRowHeight="15" x14ac:dyDescent="0.25"/>
  <cols>
    <col min="1" max="1" width="12.5703125" customWidth="1"/>
    <col min="2" max="2" width="46.42578125" customWidth="1"/>
    <col min="3" max="4" width="12.42578125" bestFit="1" customWidth="1"/>
    <col min="5" max="5" width="8.28515625" customWidth="1"/>
    <col min="6" max="6" width="18.140625" bestFit="1" customWidth="1"/>
    <col min="7" max="7" width="12" customWidth="1"/>
    <col min="9" max="9" width="21.5703125" bestFit="1" customWidth="1"/>
  </cols>
  <sheetData>
    <row r="1" spans="1:7" ht="68.099999999999994" customHeight="1" x14ac:dyDescent="0.25">
      <c r="A1" s="184"/>
      <c r="B1" s="190" t="s">
        <v>294</v>
      </c>
      <c r="C1" s="318"/>
      <c r="D1" s="319"/>
      <c r="E1" s="319"/>
      <c r="F1" s="319"/>
      <c r="G1" s="320"/>
    </row>
    <row r="2" spans="1:7" ht="23.25" x14ac:dyDescent="0.25">
      <c r="A2" s="183" t="s">
        <v>278</v>
      </c>
      <c r="B2" s="183" t="s">
        <v>291</v>
      </c>
      <c r="C2" s="183" t="s">
        <v>285</v>
      </c>
      <c r="D2" s="183" t="s">
        <v>365</v>
      </c>
      <c r="E2" s="183" t="s">
        <v>279</v>
      </c>
      <c r="F2" s="183" t="s">
        <v>366</v>
      </c>
      <c r="G2" s="183" t="s">
        <v>292</v>
      </c>
    </row>
    <row r="3" spans="1:7" ht="23.1" customHeight="1" x14ac:dyDescent="0.25">
      <c r="A3" s="181">
        <v>1</v>
      </c>
      <c r="B3" s="182" t="s">
        <v>315</v>
      </c>
      <c r="C3" s="189" t="str">
        <f>IFERROR(VLOOKUP(B3,'Joueurs Asso'!B:DR,121,FALSE),"")</f>
        <v/>
      </c>
      <c r="D3" s="233" t="e">
        <f>IF(B3="","",IF(G3=0,"0",C3/F3))</f>
        <v>#VALUE!</v>
      </c>
      <c r="E3" s="189" t="str">
        <f>IFERROR(VLOOKUP(B3,'Joueurs Asso'!B:DR,59,FALSE),"")</f>
        <v/>
      </c>
      <c r="F3" s="189" t="str">
        <f>IF(G3="","",G3*3)</f>
        <v/>
      </c>
      <c r="G3" s="219" t="str">
        <f>IFERROR(VLOOKUP(B3,'Joueurs Asso'!B:DR,62,FALSE),"")</f>
        <v/>
      </c>
    </row>
    <row r="4" spans="1:7" ht="23.1" customHeight="1" x14ac:dyDescent="0.25">
      <c r="A4" s="181">
        <v>2</v>
      </c>
      <c r="B4" s="213" t="s">
        <v>306</v>
      </c>
      <c r="C4" s="189" t="str">
        <f>IFERROR(VLOOKUP(B4,'Joueurs Asso'!B:DR,121,FALSE),"")</f>
        <v/>
      </c>
      <c r="D4" s="233" t="e">
        <f>IF(B4="","",IF(G4=0,"0",C4/F4))</f>
        <v>#VALUE!</v>
      </c>
      <c r="E4" s="189" t="str">
        <f>IFERROR(VLOOKUP(B4,'Joueurs Asso'!B:DR,59,FALSE),"")</f>
        <v/>
      </c>
      <c r="F4" s="189" t="str">
        <f>IF(G4="","",G4*3)</f>
        <v/>
      </c>
      <c r="G4" s="219" t="str">
        <f>IFERROR(VLOOKUP(B4,'Joueurs Asso'!B:DR,62,FALSE),"")</f>
        <v/>
      </c>
    </row>
    <row r="5" spans="1:7" ht="23.1" customHeight="1" x14ac:dyDescent="0.25">
      <c r="A5" s="181">
        <v>3</v>
      </c>
      <c r="B5" s="182" t="s">
        <v>318</v>
      </c>
      <c r="C5" s="189" t="str">
        <f>IFERROR(VLOOKUP(B5,'Joueurs Asso'!B:DR,121,FALSE),"")</f>
        <v/>
      </c>
      <c r="D5" s="233" t="e">
        <f>IF(B5="","",IF(G5=0,"0",C5/F5))</f>
        <v>#VALUE!</v>
      </c>
      <c r="E5" s="189" t="str">
        <f>IFERROR(VLOOKUP(B5,'Joueurs Asso'!B:DR,59,FALSE),"")</f>
        <v/>
      </c>
      <c r="F5" s="189" t="str">
        <f>IF(G5="","",G5*3)</f>
        <v/>
      </c>
      <c r="G5" s="219" t="str">
        <f>IFERROR(VLOOKUP(B5,'Joueurs Asso'!B:DR,62,FALSE),"")</f>
        <v/>
      </c>
    </row>
    <row r="6" spans="1:7" ht="23.1" customHeight="1" x14ac:dyDescent="0.25">
      <c r="A6" s="181">
        <v>4</v>
      </c>
      <c r="B6" s="182" t="s">
        <v>303</v>
      </c>
      <c r="C6" s="189" t="str">
        <f>IFERROR(VLOOKUP(B6,'Joueurs Asso'!B:DR,121,FALSE),"")</f>
        <v/>
      </c>
      <c r="D6" s="233" t="e">
        <f>IF(B6="","",IF(G6=0,"0",C6/F6))</f>
        <v>#VALUE!</v>
      </c>
      <c r="E6" s="189" t="str">
        <f>IFERROR(VLOOKUP(B6,'Joueurs Asso'!B:DR,59,FALSE),"")</f>
        <v/>
      </c>
      <c r="F6" s="189" t="str">
        <f>IF(G6="","",G6*3)</f>
        <v/>
      </c>
      <c r="G6" s="219" t="str">
        <f>IFERROR(VLOOKUP(B6,'Joueurs Asso'!B:DR,62,FALSE),"")</f>
        <v/>
      </c>
    </row>
    <row r="7" spans="1:7" ht="23.1" customHeight="1" x14ac:dyDescent="0.25">
      <c r="A7" s="181">
        <v>5</v>
      </c>
      <c r="B7" s="182" t="s">
        <v>312</v>
      </c>
      <c r="C7" s="189" t="str">
        <f>IFERROR(VLOOKUP(B7,'Joueurs Asso'!B:DR,121,FALSE),"")</f>
        <v/>
      </c>
      <c r="D7" s="233" t="e">
        <f>IF(B7="","",IF(G7=0,"0",C7/F7))</f>
        <v>#VALUE!</v>
      </c>
      <c r="E7" s="189" t="str">
        <f>IFERROR(VLOOKUP(B7,'Joueurs Asso'!B:DR,59,FALSE),"")</f>
        <v/>
      </c>
      <c r="F7" s="189" t="str">
        <f>IF(G7="","",G7*3)</f>
        <v/>
      </c>
      <c r="G7" s="219" t="str">
        <f>IFERROR(VLOOKUP(B7,'Joueurs Asso'!B:DR,62,FALSE),"")</f>
        <v/>
      </c>
    </row>
    <row r="8" spans="1:7" ht="23.1" customHeight="1" x14ac:dyDescent="0.25">
      <c r="A8" s="181">
        <v>6</v>
      </c>
      <c r="B8" s="182" t="s">
        <v>310</v>
      </c>
      <c r="C8" s="189" t="str">
        <f>IFERROR(VLOOKUP(B8,'Joueurs Asso'!B:DR,121,FALSE),"")</f>
        <v/>
      </c>
      <c r="D8" s="233" t="e">
        <f>IF(B8="","",IF(G8=0,"0",C8/F8))</f>
        <v>#VALUE!</v>
      </c>
      <c r="E8" s="189" t="str">
        <f>IFERROR(VLOOKUP(B8,'Joueurs Asso'!B:DR,59,FALSE),"")</f>
        <v/>
      </c>
      <c r="F8" s="189" t="str">
        <f>IF(G8="","",G8*3)</f>
        <v/>
      </c>
      <c r="G8" s="219" t="str">
        <f>IFERROR(VLOOKUP(B8,'Joueurs Asso'!B:DR,62,FALSE),"")</f>
        <v/>
      </c>
    </row>
    <row r="9" spans="1:7" ht="23.1" customHeight="1" x14ac:dyDescent="0.25">
      <c r="A9" s="181">
        <v>7</v>
      </c>
      <c r="B9" s="182" t="s">
        <v>309</v>
      </c>
      <c r="C9" s="189" t="str">
        <f>IFERROR(VLOOKUP(B9,'Joueurs Asso'!B:DR,121,FALSE),"")</f>
        <v/>
      </c>
      <c r="D9" s="233" t="e">
        <f>IF(B9="","",IF(G9=0,"0",C9/F9))</f>
        <v>#VALUE!</v>
      </c>
      <c r="E9" s="189" t="str">
        <f>IFERROR(VLOOKUP(B9,'Joueurs Asso'!B:DR,59,FALSE),"")</f>
        <v/>
      </c>
      <c r="F9" s="189" t="str">
        <f>IF(G9="","",G9*3)</f>
        <v/>
      </c>
      <c r="G9" s="219" t="str">
        <f>IFERROR(VLOOKUP(B9,'Joueurs Asso'!B:DR,62,FALSE),"")</f>
        <v/>
      </c>
    </row>
    <row r="10" spans="1:7" ht="23.1" customHeight="1" x14ac:dyDescent="0.25">
      <c r="A10" s="181">
        <v>8</v>
      </c>
      <c r="B10" s="182" t="s">
        <v>313</v>
      </c>
      <c r="C10" s="189" t="str">
        <f>IFERROR(VLOOKUP(B10,'Joueurs Asso'!B:DR,121,FALSE),"")</f>
        <v/>
      </c>
      <c r="D10" s="233" t="e">
        <f>IF(B10="","",IF(G10=0,"0",C10/F10))</f>
        <v>#VALUE!</v>
      </c>
      <c r="E10" s="189" t="str">
        <f>IFERROR(VLOOKUP(B10,'Joueurs Asso'!B:DR,59,FALSE),"")</f>
        <v/>
      </c>
      <c r="F10" s="189" t="str">
        <f>IF(G10="","",G10*3)</f>
        <v/>
      </c>
      <c r="G10" s="219" t="str">
        <f>IFERROR(VLOOKUP(B10,'Joueurs Asso'!B:DR,62,FALSE),"")</f>
        <v/>
      </c>
    </row>
    <row r="11" spans="1:7" ht="23.1" customHeight="1" x14ac:dyDescent="0.25">
      <c r="A11" s="181">
        <v>9</v>
      </c>
      <c r="B11" s="182" t="s">
        <v>328</v>
      </c>
      <c r="C11" s="189" t="str">
        <f>IFERROR(VLOOKUP(B11,'Joueurs Asso'!B:DR,121,FALSE),"")</f>
        <v/>
      </c>
      <c r="D11" s="233" t="e">
        <f>IF(B11="","",IF(G11=0,"0",C11/F11))</f>
        <v>#VALUE!</v>
      </c>
      <c r="E11" s="189" t="str">
        <f>IFERROR(VLOOKUP(B11,'Joueurs Asso'!B:DR,59,FALSE),"")</f>
        <v/>
      </c>
      <c r="F11" s="189" t="str">
        <f>IF(G11="","",G11*3)</f>
        <v/>
      </c>
      <c r="G11" s="219" t="str">
        <f>IFERROR(VLOOKUP(B11,'Joueurs Asso'!B:DR,62,FALSE),"")</f>
        <v/>
      </c>
    </row>
    <row r="12" spans="1:7" ht="23.1" customHeight="1" x14ac:dyDescent="0.25">
      <c r="A12" s="181">
        <v>10</v>
      </c>
      <c r="B12" s="214" t="s">
        <v>332</v>
      </c>
      <c r="C12" s="189" t="str">
        <f>IFERROR(VLOOKUP(B12,'Joueurs Asso'!B:DR,121,FALSE),"")</f>
        <v/>
      </c>
      <c r="D12" s="233" t="e">
        <f>IF(B12="","",IF(G12=0,"0",C12/F12))</f>
        <v>#VALUE!</v>
      </c>
      <c r="E12" s="189" t="str">
        <f>IFERROR(VLOOKUP(B12,'Joueurs Asso'!B:DR,59,FALSE),"")</f>
        <v/>
      </c>
      <c r="F12" s="189" t="str">
        <f>IF(G12="","",G12*3)</f>
        <v/>
      </c>
      <c r="G12" s="219" t="str">
        <f>IFERROR(VLOOKUP(B12,'Joueurs Asso'!B:DR,62,FALSE),"")</f>
        <v/>
      </c>
    </row>
    <row r="13" spans="1:7" ht="23.1" customHeight="1" x14ac:dyDescent="0.25">
      <c r="A13" s="181">
        <v>11</v>
      </c>
      <c r="B13" s="182" t="s">
        <v>335</v>
      </c>
      <c r="C13" s="189" t="str">
        <f>IFERROR(VLOOKUP(B13,'Joueurs Asso'!B:DR,121,FALSE),"")</f>
        <v/>
      </c>
      <c r="D13" s="233" t="e">
        <f>IF(B13="","",IF(G13=0,"0",C13/F13))</f>
        <v>#VALUE!</v>
      </c>
      <c r="E13" s="189" t="str">
        <f>IFERROR(VLOOKUP(B13,'Joueurs Asso'!B:DR,59,FALSE),"")</f>
        <v/>
      </c>
      <c r="F13" s="189" t="str">
        <f>IF(G13="","",G13*3)</f>
        <v/>
      </c>
      <c r="G13" s="219" t="str">
        <f>IFERROR(VLOOKUP(B13,'Joueurs Asso'!B:DR,62,FALSE),"")</f>
        <v/>
      </c>
    </row>
    <row r="14" spans="1:7" ht="23.1" customHeight="1" x14ac:dyDescent="0.25">
      <c r="A14" s="181">
        <v>12</v>
      </c>
      <c r="B14" s="182" t="s">
        <v>339</v>
      </c>
      <c r="C14" s="189" t="str">
        <f>IFERROR(VLOOKUP(B14,'Joueurs Asso'!B:DR,121,FALSE),"")</f>
        <v/>
      </c>
      <c r="D14" s="233" t="e">
        <f>IF(B14="","",IF(G14=0,"0",C14/F14))</f>
        <v>#VALUE!</v>
      </c>
      <c r="E14" s="189" t="str">
        <f>IFERROR(VLOOKUP(B14,'Joueurs Asso'!B:DR,59,FALSE),"")</f>
        <v/>
      </c>
      <c r="F14" s="189" t="str">
        <f>IF(G14="","",G14*3)</f>
        <v/>
      </c>
      <c r="G14" s="219" t="str">
        <f>IFERROR(VLOOKUP(B14,'Joueurs Asso'!B:DR,62,FALSE),"")</f>
        <v/>
      </c>
    </row>
    <row r="15" spans="1:7" ht="23.1" customHeight="1" x14ac:dyDescent="0.25">
      <c r="A15" s="181">
        <v>13</v>
      </c>
      <c r="B15" s="214" t="s">
        <v>347</v>
      </c>
      <c r="C15" s="189" t="str">
        <f>IFERROR(VLOOKUP(B15,'Joueurs Asso'!B:DR,121,FALSE),"")</f>
        <v/>
      </c>
      <c r="D15" s="233" t="e">
        <f>IF(B15="","",IF(G15=0,"0",C15/F15))</f>
        <v>#VALUE!</v>
      </c>
      <c r="E15" s="189" t="str">
        <f>IFERROR(VLOOKUP(B15,'Joueurs Asso'!B:DR,59,FALSE),"")</f>
        <v/>
      </c>
      <c r="F15" s="189" t="str">
        <f>IF(G15="","",G15*3)</f>
        <v/>
      </c>
      <c r="G15" s="219" t="str">
        <f>IFERROR(VLOOKUP(B15,'Joueurs Asso'!B:DR,62,FALSE),"")</f>
        <v/>
      </c>
    </row>
    <row r="16" spans="1:7" ht="23.1" customHeight="1" x14ac:dyDescent="0.25">
      <c r="A16" s="181">
        <v>14</v>
      </c>
      <c r="B16" s="182" t="s">
        <v>352</v>
      </c>
      <c r="C16" s="189" t="str">
        <f>IFERROR(VLOOKUP(B16,'Joueurs Asso'!B:DR,121,FALSE),"")</f>
        <v/>
      </c>
      <c r="D16" s="233" t="e">
        <f>IF(B16="","",IF(G16=0,"0",C16/F16))</f>
        <v>#VALUE!</v>
      </c>
      <c r="E16" s="189" t="str">
        <f>IFERROR(VLOOKUP(B16,'Joueurs Asso'!B:DR,59,FALSE),"")</f>
        <v/>
      </c>
      <c r="F16" s="189" t="str">
        <f>IF(G16="","",G16*3)</f>
        <v/>
      </c>
      <c r="G16" s="219" t="str">
        <f>IFERROR(VLOOKUP(B16,'Joueurs Asso'!B:DR,62,FALSE),"")</f>
        <v/>
      </c>
    </row>
    <row r="17" spans="1:7" ht="23.1" customHeight="1" x14ac:dyDescent="0.25">
      <c r="A17" s="181">
        <v>15</v>
      </c>
      <c r="B17" s="182" t="s">
        <v>356</v>
      </c>
      <c r="C17" s="189" t="str">
        <f>IFERROR(VLOOKUP(B17,'Joueurs Asso'!B:DR,121,FALSE),"")</f>
        <v/>
      </c>
      <c r="D17" s="233" t="e">
        <f>IF(B17="","",IF(G17=0,"0",C17/F17))</f>
        <v>#VALUE!</v>
      </c>
      <c r="E17" s="189" t="str">
        <f>IFERROR(VLOOKUP(B17,'Joueurs Asso'!B:DR,59,FALSE),"")</f>
        <v/>
      </c>
      <c r="F17" s="189" t="str">
        <f>IF(G17="","",G17*3)</f>
        <v/>
      </c>
      <c r="G17" s="219" t="str">
        <f>IFERROR(VLOOKUP(B17,'Joueurs Asso'!B:DR,62,FALSE),"")</f>
        <v/>
      </c>
    </row>
    <row r="18" spans="1:7" ht="23.1" customHeight="1" x14ac:dyDescent="0.25">
      <c r="A18" s="181">
        <v>16</v>
      </c>
      <c r="B18" s="182" t="s">
        <v>357</v>
      </c>
      <c r="C18" s="189" t="str">
        <f>IFERROR(VLOOKUP(B18,'Joueurs Asso'!B:DR,121,FALSE),"")</f>
        <v/>
      </c>
      <c r="D18" s="233" t="e">
        <f>IF(B18="","",IF(G18=0,"0",C18/F18))</f>
        <v>#VALUE!</v>
      </c>
      <c r="E18" s="189" t="str">
        <f>IFERROR(VLOOKUP(B18,'Joueurs Asso'!B:DR,59,FALSE),"")</f>
        <v/>
      </c>
      <c r="F18" s="189" t="str">
        <f>IF(G18="","",G18*3)</f>
        <v/>
      </c>
      <c r="G18" s="219" t="str">
        <f>IFERROR(VLOOKUP(B18,'Joueurs Asso'!B:DR,62,FALSE),"")</f>
        <v/>
      </c>
    </row>
    <row r="19" spans="1:7" ht="23.1" customHeight="1" x14ac:dyDescent="0.25">
      <c r="A19" s="181">
        <v>17</v>
      </c>
      <c r="B19" s="182" t="s">
        <v>359</v>
      </c>
      <c r="C19" s="189" t="str">
        <f>IFERROR(VLOOKUP(B19,'Joueurs Asso'!B:DR,121,FALSE),"")</f>
        <v/>
      </c>
      <c r="D19" s="233" t="e">
        <f>IF(B19="","",IF(G19=0,"0",C19/F19))</f>
        <v>#VALUE!</v>
      </c>
      <c r="E19" s="189" t="str">
        <f>IFERROR(VLOOKUP(B19,'Joueurs Asso'!B:DR,59,FALSE),"")</f>
        <v/>
      </c>
      <c r="F19" s="189" t="str">
        <f>IF(G19="","",G19*3)</f>
        <v/>
      </c>
      <c r="G19" s="219" t="str">
        <f>IFERROR(VLOOKUP(B19,'Joueurs Asso'!B:DR,62,FALSE),"")</f>
        <v/>
      </c>
    </row>
    <row r="20" spans="1:7" ht="23.1" customHeight="1" x14ac:dyDescent="0.25">
      <c r="A20" s="181">
        <v>18</v>
      </c>
      <c r="B20" s="214" t="s">
        <v>361</v>
      </c>
      <c r="C20" s="189" t="str">
        <f>IFERROR(VLOOKUP(B20,'Joueurs Asso'!B:DR,121,FALSE),"")</f>
        <v/>
      </c>
      <c r="D20" s="233" t="e">
        <f>IF(B20="","",IF(G20=0,"0",C20/F20))</f>
        <v>#VALUE!</v>
      </c>
      <c r="E20" s="189" t="str">
        <f>IFERROR(VLOOKUP(B20,'Joueurs Asso'!B:DR,59,FALSE),"")</f>
        <v/>
      </c>
      <c r="F20" s="189" t="str">
        <f>IF(G20="","",G20*3)</f>
        <v/>
      </c>
      <c r="G20" s="219" t="str">
        <f>IFERROR(VLOOKUP(B20,'Joueurs Asso'!B:DR,62,FALSE),"")</f>
        <v/>
      </c>
    </row>
    <row r="21" spans="1:7" ht="23.1" customHeight="1" x14ac:dyDescent="0.25">
      <c r="A21" s="181">
        <v>19</v>
      </c>
      <c r="B21" s="182" t="s">
        <v>364</v>
      </c>
      <c r="C21" s="189" t="str">
        <f>IFERROR(VLOOKUP(B21,'Joueurs Asso'!B:DR,121,FALSE),"")</f>
        <v/>
      </c>
      <c r="D21" s="233" t="e">
        <f>IF(B21="","",IF(G21=0,"0",C21/F21))</f>
        <v>#VALUE!</v>
      </c>
      <c r="E21" s="189" t="str">
        <f>IFERROR(VLOOKUP(B21,'Joueurs Asso'!B:DR,59,FALSE),"")</f>
        <v/>
      </c>
      <c r="F21" s="189" t="str">
        <f>IF(G21="","",G21*3)</f>
        <v/>
      </c>
      <c r="G21" s="219" t="str">
        <f>IFERROR(VLOOKUP(B21,'Joueurs Asso'!B:DR,62,FALSE),"")</f>
        <v/>
      </c>
    </row>
    <row r="22" spans="1:7" ht="23.1" customHeight="1" x14ac:dyDescent="0.25">
      <c r="A22" s="181">
        <v>20</v>
      </c>
      <c r="B22" s="182" t="s">
        <v>305</v>
      </c>
      <c r="C22" s="189" t="str">
        <f>IFERROR(VLOOKUP(B22,'Joueurs Asso'!B:DR,121,FALSE),"")</f>
        <v/>
      </c>
      <c r="D22" s="233" t="e">
        <f>IF(B22="","",IF(G22=0,"0",C22/F22))</f>
        <v>#VALUE!</v>
      </c>
      <c r="E22" s="189" t="str">
        <f>IFERROR(VLOOKUP(B22,'Joueurs Asso'!B:DR,59,FALSE),"")</f>
        <v/>
      </c>
      <c r="F22" s="189" t="str">
        <f>IF(G22="","",G22*3)</f>
        <v/>
      </c>
      <c r="G22" s="219" t="str">
        <f>IFERROR(VLOOKUP(B22,'Joueurs Asso'!B:DR,62,FALSE),"")</f>
        <v/>
      </c>
    </row>
    <row r="23" spans="1:7" ht="23.1" customHeight="1" x14ac:dyDescent="0.25">
      <c r="A23" s="181">
        <v>21</v>
      </c>
      <c r="B23" s="182" t="s">
        <v>317</v>
      </c>
      <c r="C23" s="189" t="str">
        <f>IFERROR(VLOOKUP(B23,'Joueurs Asso'!B:DR,121,FALSE),"")</f>
        <v/>
      </c>
      <c r="D23" s="233" t="str">
        <f>IF(B23="","",IF(G23=0,"0",C23/F23))</f>
        <v>0</v>
      </c>
      <c r="E23" s="189" t="str">
        <f>IFERROR(VLOOKUP(B23,'Joueurs Asso'!B:DR,59,FALSE),"")</f>
        <v/>
      </c>
      <c r="F23" s="189">
        <f>IF(G23="","",G23*3)</f>
        <v>0</v>
      </c>
      <c r="G23" s="219">
        <f>IFERROR(VLOOKUP(B23,'Joueurs Asso'!B:DR,62,FALSE),"")</f>
        <v>0</v>
      </c>
    </row>
    <row r="24" spans="1:7" ht="23.1" customHeight="1" x14ac:dyDescent="0.25">
      <c r="A24" s="181">
        <v>22</v>
      </c>
      <c r="B24" s="182" t="s">
        <v>314</v>
      </c>
      <c r="C24" s="189" t="str">
        <f>IFERROR(VLOOKUP(B24,'Joueurs Asso'!B:DR,121,FALSE),"")</f>
        <v/>
      </c>
      <c r="D24" s="233" t="str">
        <f>IF(B24="","",IF(G24=0,"0",C24/F24))</f>
        <v>0</v>
      </c>
      <c r="E24" s="189" t="str">
        <f>IFERROR(VLOOKUP(B24,'Joueurs Asso'!B:DR,59,FALSE),"")</f>
        <v/>
      </c>
      <c r="F24" s="189">
        <f>IF(G24="","",G24*3)</f>
        <v>0</v>
      </c>
      <c r="G24" s="219">
        <f>IFERROR(VLOOKUP(B24,'Joueurs Asso'!B:DR,62,FALSE),"")</f>
        <v>0</v>
      </c>
    </row>
    <row r="25" spans="1:7" ht="23.1" customHeight="1" x14ac:dyDescent="0.25">
      <c r="A25" s="181">
        <v>23</v>
      </c>
      <c r="B25" s="182" t="s">
        <v>311</v>
      </c>
      <c r="C25" s="189" t="str">
        <f>IFERROR(VLOOKUP(B25,'Joueurs Asso'!B:DR,121,FALSE),"")</f>
        <v/>
      </c>
      <c r="D25" s="233" t="str">
        <f>IF(B25="","",IF(G25=0,"0",C25/F25))</f>
        <v>0</v>
      </c>
      <c r="E25" s="189" t="str">
        <f>IFERROR(VLOOKUP(B25,'Joueurs Asso'!B:DR,59,FALSE),"")</f>
        <v/>
      </c>
      <c r="F25" s="189">
        <f>IF(G25="","",G25*3)</f>
        <v>0</v>
      </c>
      <c r="G25" s="219">
        <f>IFERROR(VLOOKUP(B25,'Joueurs Asso'!B:DR,62,FALSE),"")</f>
        <v>0</v>
      </c>
    </row>
    <row r="26" spans="1:7" ht="23.1" customHeight="1" x14ac:dyDescent="0.25">
      <c r="A26" s="181">
        <v>24</v>
      </c>
      <c r="B26" s="214" t="s">
        <v>308</v>
      </c>
      <c r="C26" s="189" t="str">
        <f>IFERROR(VLOOKUP(B26,'Joueurs Asso'!B:DR,121,FALSE),"")</f>
        <v/>
      </c>
      <c r="D26" s="233" t="str">
        <f>IF(B26="","",IF(G26=0,"0",C26/F26))</f>
        <v>0</v>
      </c>
      <c r="E26" s="189" t="str">
        <f>IFERROR(VLOOKUP(B26,'Joueurs Asso'!B:DR,59,FALSE),"")</f>
        <v/>
      </c>
      <c r="F26" s="189">
        <f>IF(G26="","",G26*3)</f>
        <v>0</v>
      </c>
      <c r="G26" s="219">
        <f>IFERROR(VLOOKUP(B26,'Joueurs Asso'!B:DR,62,FALSE),"")</f>
        <v>0</v>
      </c>
    </row>
    <row r="27" spans="1:7" ht="23.1" customHeight="1" x14ac:dyDescent="0.25">
      <c r="A27" s="181">
        <v>25</v>
      </c>
      <c r="B27" s="182" t="s">
        <v>304</v>
      </c>
      <c r="C27" s="189" t="str">
        <f>IFERROR(VLOOKUP(B27,'Joueurs Asso'!B:DR,121,FALSE),"")</f>
        <v/>
      </c>
      <c r="D27" s="233" t="str">
        <f>IF(B27="","",IF(G27=0,"0",C27/F27))</f>
        <v>0</v>
      </c>
      <c r="E27" s="189" t="str">
        <f>IFERROR(VLOOKUP(B27,'Joueurs Asso'!B:DR,59,FALSE),"")</f>
        <v/>
      </c>
      <c r="F27" s="189">
        <f>IF(G27="","",G27*3)</f>
        <v>0</v>
      </c>
      <c r="G27" s="219">
        <f>IFERROR(VLOOKUP(B27,'Joueurs Asso'!B:DR,62,FALSE),"")</f>
        <v>0</v>
      </c>
    </row>
    <row r="28" spans="1:7" ht="23.1" customHeight="1" x14ac:dyDescent="0.25">
      <c r="A28" s="181">
        <v>26</v>
      </c>
      <c r="B28" s="214" t="s">
        <v>316</v>
      </c>
      <c r="C28" s="189" t="str">
        <f>IFERROR(VLOOKUP(B28,'Joueurs Asso'!B:DR,121,FALSE),"")</f>
        <v/>
      </c>
      <c r="D28" s="233" t="str">
        <f>IF(B28="","",IF(G28=0,"0",C28/F28))</f>
        <v>0</v>
      </c>
      <c r="E28" s="189" t="str">
        <f>IFERROR(VLOOKUP(B28,'Joueurs Asso'!B:DR,59,FALSE),"")</f>
        <v/>
      </c>
      <c r="F28" s="189">
        <f>IF(G28="","",G28*3)</f>
        <v>0</v>
      </c>
      <c r="G28" s="219">
        <f>IFERROR(VLOOKUP(B28,'Joueurs Asso'!B:DR,62,FALSE),"")</f>
        <v>0</v>
      </c>
    </row>
    <row r="29" spans="1:7" ht="23.1" customHeight="1" x14ac:dyDescent="0.25">
      <c r="A29" s="181">
        <v>27</v>
      </c>
      <c r="B29" s="182" t="s">
        <v>300</v>
      </c>
      <c r="C29" s="189" t="str">
        <f>IFERROR(VLOOKUP(B29,'Joueurs Asso'!B:DR,121,FALSE),"")</f>
        <v/>
      </c>
      <c r="D29" s="233" t="str">
        <f>IF(B29="","",IF(G29=0,"0",C29/F29))</f>
        <v>0</v>
      </c>
      <c r="E29" s="189" t="str">
        <f>IFERROR(VLOOKUP(B29,'Joueurs Asso'!B:DR,59,FALSE),"")</f>
        <v/>
      </c>
      <c r="F29" s="189">
        <f>IF(G29="","",G29*3)</f>
        <v>0</v>
      </c>
      <c r="G29" s="219">
        <f>IFERROR(VLOOKUP(B29,'Joueurs Asso'!B:DR,62,FALSE),"")</f>
        <v>0</v>
      </c>
    </row>
    <row r="30" spans="1:7" ht="23.1" customHeight="1" x14ac:dyDescent="0.25">
      <c r="A30" s="181">
        <v>28</v>
      </c>
      <c r="B30" s="182" t="s">
        <v>320</v>
      </c>
      <c r="C30" s="189" t="str">
        <f>IFERROR(VLOOKUP(B30,'Joueurs Asso'!B:DR,121,FALSE),"")</f>
        <v/>
      </c>
      <c r="D30" s="233" t="str">
        <f>IF(B30="","",IF(G30=0,"0",C30/F30))</f>
        <v>0</v>
      </c>
      <c r="E30" s="189" t="str">
        <f>IFERROR(VLOOKUP(B30,'Joueurs Asso'!B:DR,59,FALSE),"")</f>
        <v/>
      </c>
      <c r="F30" s="189">
        <f>IF(G30="","",G30*3)</f>
        <v>0</v>
      </c>
      <c r="G30" s="219">
        <f>IFERROR(VLOOKUP(B30,'Joueurs Asso'!B:DR,62,FALSE),"")</f>
        <v>0</v>
      </c>
    </row>
    <row r="31" spans="1:7" ht="23.1" customHeight="1" x14ac:dyDescent="0.25">
      <c r="A31" s="181">
        <v>29</v>
      </c>
      <c r="B31" s="182" t="s">
        <v>302</v>
      </c>
      <c r="C31" s="189" t="str">
        <f>IFERROR(VLOOKUP(B31,'Joueurs Asso'!B:DR,121,FALSE),"")</f>
        <v/>
      </c>
      <c r="D31" s="233" t="str">
        <f>IF(B31="","",IF(G31=0,"0",C31/F31))</f>
        <v>0</v>
      </c>
      <c r="E31" s="189" t="str">
        <f>IFERROR(VLOOKUP(B31,'Joueurs Asso'!B:DR,59,FALSE),"")</f>
        <v/>
      </c>
      <c r="F31" s="189">
        <f>IF(G31="","",G31*3)</f>
        <v>0</v>
      </c>
      <c r="G31" s="219">
        <f>IFERROR(VLOOKUP(B31,'Joueurs Asso'!B:DR,62,FALSE),"")</f>
        <v>0</v>
      </c>
    </row>
    <row r="32" spans="1:7" ht="23.1" customHeight="1" x14ac:dyDescent="0.25">
      <c r="A32" s="181">
        <v>30</v>
      </c>
      <c r="B32" s="214" t="s">
        <v>321</v>
      </c>
      <c r="C32" s="189" t="str">
        <f>IFERROR(VLOOKUP(B32,'Joueurs Asso'!B:DR,121,FALSE),"")</f>
        <v/>
      </c>
      <c r="D32" s="233" t="str">
        <f>IF(B32="","",IF(G32=0,"0",C32/F32))</f>
        <v>0</v>
      </c>
      <c r="E32" s="189" t="str">
        <f>IFERROR(VLOOKUP(B32,'Joueurs Asso'!B:DR,59,FALSE),"")</f>
        <v/>
      </c>
      <c r="F32" s="189">
        <f>IF(G32="","",G32*3)</f>
        <v>0</v>
      </c>
      <c r="G32" s="219">
        <f>IFERROR(VLOOKUP(B32,'Joueurs Asso'!B:DR,62,FALSE),"")</f>
        <v>0</v>
      </c>
    </row>
    <row r="33" spans="1:7" ht="23.1" customHeight="1" x14ac:dyDescent="0.25">
      <c r="A33" s="181">
        <v>31</v>
      </c>
      <c r="B33" s="214" t="s">
        <v>301</v>
      </c>
      <c r="C33" s="189" t="str">
        <f>IFERROR(VLOOKUP(B33,'Joueurs Asso'!B:DR,121,FALSE),"")</f>
        <v/>
      </c>
      <c r="D33" s="233" t="str">
        <f>IF(B33="","",IF(G33=0,"0",C33/F33))</f>
        <v>0</v>
      </c>
      <c r="E33" s="189" t="str">
        <f>IFERROR(VLOOKUP(B33,'Joueurs Asso'!B:DR,59,FALSE),"")</f>
        <v/>
      </c>
      <c r="F33" s="189">
        <f>IF(G33="","",G33*3)</f>
        <v>0</v>
      </c>
      <c r="G33" s="219">
        <f>IFERROR(VLOOKUP(B33,'Joueurs Asso'!B:DR,62,FALSE),"")</f>
        <v>0</v>
      </c>
    </row>
    <row r="34" spans="1:7" ht="23.25" x14ac:dyDescent="0.25">
      <c r="A34" s="181">
        <v>32</v>
      </c>
      <c r="B34" s="182" t="s">
        <v>307</v>
      </c>
      <c r="C34" s="189" t="str">
        <f>IFERROR(VLOOKUP(B34,'Joueurs Asso'!B:DR,121,FALSE),"")</f>
        <v/>
      </c>
      <c r="D34" s="233" t="str">
        <f>IF(B34="","",IF(G34=0,"0",C34/F34))</f>
        <v>0</v>
      </c>
      <c r="E34" s="189" t="str">
        <f>IFERROR(VLOOKUP(B34,'Joueurs Asso'!B:DR,59,FALSE),"")</f>
        <v/>
      </c>
      <c r="F34" s="189">
        <f>IF(G34="","",G34*3)</f>
        <v>0</v>
      </c>
      <c r="G34" s="219">
        <f>IFERROR(VLOOKUP(B34,'Joueurs Asso'!B:DR,62,FALSE),"")</f>
        <v>0</v>
      </c>
    </row>
    <row r="35" spans="1:7" ht="23.25" x14ac:dyDescent="0.25">
      <c r="A35" s="181">
        <v>33</v>
      </c>
      <c r="B35" s="182" t="s">
        <v>319</v>
      </c>
      <c r="C35" s="189" t="str">
        <f>IFERROR(VLOOKUP(B35,'Joueurs Asso'!B:DR,121,FALSE),"")</f>
        <v/>
      </c>
      <c r="D35" s="233" t="str">
        <f>IF(B35="","",IF(G35=0,"0",C35/F35))</f>
        <v>0</v>
      </c>
      <c r="E35" s="189" t="str">
        <f>IFERROR(VLOOKUP(B35,'Joueurs Asso'!B:DR,59,FALSE),"")</f>
        <v/>
      </c>
      <c r="F35" s="189">
        <f>IF(G35="","",G35*3)</f>
        <v>0</v>
      </c>
      <c r="G35" s="219">
        <f>IFERROR(VLOOKUP(B35,'Joueurs Asso'!B:DR,62,FALSE),"")</f>
        <v>0</v>
      </c>
    </row>
    <row r="36" spans="1:7" ht="23.25" x14ac:dyDescent="0.25">
      <c r="A36" s="181">
        <v>34</v>
      </c>
      <c r="B36" s="182" t="s">
        <v>322</v>
      </c>
      <c r="C36" s="189" t="str">
        <f>IFERROR(VLOOKUP(B36,'Joueurs Asso'!B:DR,121,FALSE),"")</f>
        <v/>
      </c>
      <c r="D36" s="233" t="str">
        <f>IF(B36="","",IF(G36=0,"0",C36/F36))</f>
        <v>0</v>
      </c>
      <c r="E36" s="189" t="str">
        <f>IFERROR(VLOOKUP(B36,'Joueurs Asso'!B:DR,59,FALSE),"")</f>
        <v/>
      </c>
      <c r="F36" s="189">
        <f>IF(G36="","",G36*3)</f>
        <v>0</v>
      </c>
      <c r="G36" s="219">
        <f>IFERROR(VLOOKUP(B36,'Joueurs Asso'!B:DR,62,FALSE),"")</f>
        <v>0</v>
      </c>
    </row>
    <row r="37" spans="1:7" ht="23.25" x14ac:dyDescent="0.25">
      <c r="A37" s="181">
        <v>35</v>
      </c>
      <c r="B37" s="182" t="s">
        <v>323</v>
      </c>
      <c r="C37" s="189" t="str">
        <f>IFERROR(VLOOKUP(B37,'Joueurs Asso'!B:DR,121,FALSE),"")</f>
        <v/>
      </c>
      <c r="D37" s="233" t="str">
        <f>IF(B37="","",IF(G37=0,"0",C37/F37))</f>
        <v>0</v>
      </c>
      <c r="E37" s="189" t="str">
        <f>IFERROR(VLOOKUP(B37,'Joueurs Asso'!B:DR,59,FALSE),"")</f>
        <v/>
      </c>
      <c r="F37" s="189">
        <f>IF(G37="","",G37*3)</f>
        <v>0</v>
      </c>
      <c r="G37" s="219">
        <f>IFERROR(VLOOKUP(B37,'Joueurs Asso'!B:DR,62,FALSE),"")</f>
        <v>0</v>
      </c>
    </row>
    <row r="38" spans="1:7" ht="23.25" x14ac:dyDescent="0.25">
      <c r="A38" s="181">
        <v>36</v>
      </c>
      <c r="B38" s="182" t="s">
        <v>324</v>
      </c>
      <c r="C38" s="189" t="str">
        <f>IFERROR(VLOOKUP(B38,'Joueurs Asso'!B:DR,121,FALSE),"")</f>
        <v/>
      </c>
      <c r="D38" s="233" t="str">
        <f>IF(B38="","",IF(G38=0,"0",C38/F38))</f>
        <v>0</v>
      </c>
      <c r="E38" s="189" t="str">
        <f>IFERROR(VLOOKUP(B38,'Joueurs Asso'!B:DR,59,FALSE),"")</f>
        <v/>
      </c>
      <c r="F38" s="189">
        <f>IF(G38="","",G38*3)</f>
        <v>0</v>
      </c>
      <c r="G38" s="219">
        <f>IFERROR(VLOOKUP(B38,'Joueurs Asso'!B:DR,62,FALSE),"")</f>
        <v>0</v>
      </c>
    </row>
    <row r="39" spans="1:7" ht="23.25" x14ac:dyDescent="0.25">
      <c r="A39" s="181">
        <v>37</v>
      </c>
      <c r="B39" s="182" t="s">
        <v>325</v>
      </c>
      <c r="C39" s="189" t="str">
        <f>IFERROR(VLOOKUP(B39,'Joueurs Asso'!B:DR,121,FALSE),"")</f>
        <v/>
      </c>
      <c r="D39" s="233" t="str">
        <f>IF(B39="","",IF(G39=0,"0",C39/F39))</f>
        <v>0</v>
      </c>
      <c r="E39" s="189" t="str">
        <f>IFERROR(VLOOKUP(B39,'Joueurs Asso'!B:DR,59,FALSE),"")</f>
        <v/>
      </c>
      <c r="F39" s="189">
        <f>IF(G39="","",G39*3)</f>
        <v>0</v>
      </c>
      <c r="G39" s="219">
        <f>IFERROR(VLOOKUP(B39,'Joueurs Asso'!B:DR,62,FALSE),"")</f>
        <v>0</v>
      </c>
    </row>
    <row r="40" spans="1:7" ht="23.25" x14ac:dyDescent="0.25">
      <c r="A40" s="181">
        <v>38</v>
      </c>
      <c r="B40" s="182" t="s">
        <v>326</v>
      </c>
      <c r="C40" s="189" t="str">
        <f>IFERROR(VLOOKUP(B40,'Joueurs Asso'!B:DR,121,FALSE),"")</f>
        <v/>
      </c>
      <c r="D40" s="233" t="str">
        <f>IF(B40="","",IF(G40=0,"0",C40/F40))</f>
        <v>0</v>
      </c>
      <c r="E40" s="189" t="str">
        <f>IFERROR(VLOOKUP(B40,'Joueurs Asso'!B:DR,59,FALSE),"")</f>
        <v/>
      </c>
      <c r="F40" s="189">
        <f>IF(G40="","",G40*3)</f>
        <v>0</v>
      </c>
      <c r="G40" s="219">
        <f>IFERROR(VLOOKUP(B40,'Joueurs Asso'!B:DR,62,FALSE),"")</f>
        <v>0</v>
      </c>
    </row>
    <row r="41" spans="1:7" ht="23.25" x14ac:dyDescent="0.25">
      <c r="A41" s="181">
        <v>39</v>
      </c>
      <c r="B41" s="182" t="s">
        <v>327</v>
      </c>
      <c r="C41" s="189" t="str">
        <f>IFERROR(VLOOKUP(B41,'Joueurs Asso'!B:DR,121,FALSE),"")</f>
        <v/>
      </c>
      <c r="D41" s="233" t="str">
        <f>IF(B41="","",IF(G41=0,"0",C41/F41))</f>
        <v>0</v>
      </c>
      <c r="E41" s="189" t="str">
        <f>IFERROR(VLOOKUP(B41,'Joueurs Asso'!B:DR,59,FALSE),"")</f>
        <v/>
      </c>
      <c r="F41" s="189">
        <f>IF(G41="","",G41*3)</f>
        <v>0</v>
      </c>
      <c r="G41" s="219">
        <f>IFERROR(VLOOKUP(B41,'Joueurs Asso'!B:DR,62,FALSE),"")</f>
        <v>0</v>
      </c>
    </row>
    <row r="42" spans="1:7" ht="23.25" x14ac:dyDescent="0.25">
      <c r="A42" s="181">
        <v>40</v>
      </c>
      <c r="B42" s="182" t="s">
        <v>329</v>
      </c>
      <c r="C42" s="189" t="str">
        <f>IFERROR(VLOOKUP(B42,'Joueurs Asso'!B:DR,121,FALSE),"")</f>
        <v/>
      </c>
      <c r="D42" s="233" t="str">
        <f>IF(B42="","",IF(G42=0,"0",C42/F42))</f>
        <v>0</v>
      </c>
      <c r="E42" s="189" t="str">
        <f>IFERROR(VLOOKUP(B42,'Joueurs Asso'!B:DR,59,FALSE),"")</f>
        <v/>
      </c>
      <c r="F42" s="189">
        <f>IF(G42="","",G42*3)</f>
        <v>0</v>
      </c>
      <c r="G42" s="219">
        <f>IFERROR(VLOOKUP(B42,'Joueurs Asso'!B:DR,62,FALSE),"")</f>
        <v>0</v>
      </c>
    </row>
    <row r="43" spans="1:7" ht="23.25" x14ac:dyDescent="0.25">
      <c r="A43" s="181">
        <v>41</v>
      </c>
      <c r="B43" s="214" t="s">
        <v>330</v>
      </c>
      <c r="C43" s="189" t="str">
        <f>IFERROR(VLOOKUP(B43,'Joueurs Asso'!B:DR,121,FALSE),"")</f>
        <v/>
      </c>
      <c r="D43" s="233" t="str">
        <f>IF(B43="","",IF(G43=0,"0",C43/F43))</f>
        <v>0</v>
      </c>
      <c r="E43" s="189" t="str">
        <f>IFERROR(VLOOKUP(B43,'Joueurs Asso'!B:DR,59,FALSE),"")</f>
        <v/>
      </c>
      <c r="F43" s="189">
        <f>IF(G43="","",G43*3)</f>
        <v>0</v>
      </c>
      <c r="G43" s="219">
        <f>IFERROR(VLOOKUP(B43,'Joueurs Asso'!B:DR,62,FALSE),"")</f>
        <v>0</v>
      </c>
    </row>
    <row r="44" spans="1:7" ht="23.25" x14ac:dyDescent="0.25">
      <c r="A44" s="181">
        <v>42</v>
      </c>
      <c r="B44" s="182" t="s">
        <v>331</v>
      </c>
      <c r="C44" s="189" t="str">
        <f>IFERROR(VLOOKUP(B44,'Joueurs Asso'!B:DR,121,FALSE),"")</f>
        <v/>
      </c>
      <c r="D44" s="233" t="str">
        <f>IF(B44="","",IF(G44=0,"0",C44/F44))</f>
        <v>0</v>
      </c>
      <c r="E44" s="189" t="str">
        <f>IFERROR(VLOOKUP(B44,'Joueurs Asso'!B:DR,59,FALSE),"")</f>
        <v/>
      </c>
      <c r="F44" s="189">
        <f>IF(G44="","",G44*3)</f>
        <v>0</v>
      </c>
      <c r="G44" s="219">
        <f>IFERROR(VLOOKUP(B44,'Joueurs Asso'!B:DR,62,FALSE),"")</f>
        <v>0</v>
      </c>
    </row>
    <row r="45" spans="1:7" ht="23.25" x14ac:dyDescent="0.25">
      <c r="A45" s="181">
        <v>43</v>
      </c>
      <c r="B45" s="182" t="s">
        <v>333</v>
      </c>
      <c r="C45" s="189" t="str">
        <f>IFERROR(VLOOKUP(B45,'Joueurs Asso'!B:DR,121,FALSE),"")</f>
        <v/>
      </c>
      <c r="D45" s="233" t="str">
        <f>IF(B45="","",IF(G45=0,"0",C45/F45))</f>
        <v>0</v>
      </c>
      <c r="E45" s="189" t="str">
        <f>IFERROR(VLOOKUP(B45,'Joueurs Asso'!B:DR,59,FALSE),"")</f>
        <v/>
      </c>
      <c r="F45" s="189">
        <f>IF(G45="","",G45*3)</f>
        <v>0</v>
      </c>
      <c r="G45" s="219">
        <f>IFERROR(VLOOKUP(B45,'Joueurs Asso'!B:DR,62,FALSE),"")</f>
        <v>0</v>
      </c>
    </row>
    <row r="46" spans="1:7" ht="23.25" x14ac:dyDescent="0.25">
      <c r="A46" s="181">
        <v>44</v>
      </c>
      <c r="B46" s="182" t="s">
        <v>334</v>
      </c>
      <c r="C46" s="189" t="str">
        <f>IFERROR(VLOOKUP(B46,'Joueurs Asso'!B:DR,121,FALSE),"")</f>
        <v/>
      </c>
      <c r="D46" s="233" t="str">
        <f>IF(B46="","",IF(G46=0,"0",C46/F46))</f>
        <v>0</v>
      </c>
      <c r="E46" s="189" t="str">
        <f>IFERROR(VLOOKUP(B46,'Joueurs Asso'!B:DR,59,FALSE),"")</f>
        <v/>
      </c>
      <c r="F46" s="189">
        <f>IF(G46="","",G46*3)</f>
        <v>0</v>
      </c>
      <c r="G46" s="219">
        <f>IFERROR(VLOOKUP(B46,'Joueurs Asso'!B:DR,62,FALSE),"")</f>
        <v>0</v>
      </c>
    </row>
    <row r="47" spans="1:7" ht="23.25" x14ac:dyDescent="0.25">
      <c r="A47" s="181">
        <v>45</v>
      </c>
      <c r="B47" s="182" t="s">
        <v>336</v>
      </c>
      <c r="C47" s="189" t="str">
        <f>IFERROR(VLOOKUP(B47,'Joueurs Asso'!B:DR,121,FALSE),"")</f>
        <v/>
      </c>
      <c r="D47" s="233" t="str">
        <f>IF(B47="","",IF(G47=0,"0",C47/F47))</f>
        <v>0</v>
      </c>
      <c r="E47" s="189" t="str">
        <f>IFERROR(VLOOKUP(B47,'Joueurs Asso'!B:DR,59,FALSE),"")</f>
        <v/>
      </c>
      <c r="F47" s="189">
        <f>IF(G47="","",G47*3)</f>
        <v>0</v>
      </c>
      <c r="G47" s="219">
        <f>IFERROR(VLOOKUP(B47,'Joueurs Asso'!B:DR,62,FALSE),"")</f>
        <v>0</v>
      </c>
    </row>
    <row r="48" spans="1:7" ht="23.25" x14ac:dyDescent="0.25">
      <c r="A48" s="181">
        <v>46</v>
      </c>
      <c r="B48" s="182" t="s">
        <v>337</v>
      </c>
      <c r="C48" s="189" t="str">
        <f>IFERROR(VLOOKUP(B48,'Joueurs Asso'!B:DR,121,FALSE),"")</f>
        <v/>
      </c>
      <c r="D48" s="233" t="str">
        <f>IF(B48="","",IF(G48=0,"0",C48/F48))</f>
        <v>0</v>
      </c>
      <c r="E48" s="189" t="str">
        <f>IFERROR(VLOOKUP(B48,'Joueurs Asso'!B:DR,59,FALSE),"")</f>
        <v/>
      </c>
      <c r="F48" s="189">
        <f>IF(G48="","",G48*3)</f>
        <v>0</v>
      </c>
      <c r="G48" s="219">
        <f>IFERROR(VLOOKUP(B48,'Joueurs Asso'!B:DR,62,FALSE),"")</f>
        <v>0</v>
      </c>
    </row>
    <row r="49" spans="1:7" ht="23.25" x14ac:dyDescent="0.25">
      <c r="A49" s="181">
        <v>47</v>
      </c>
      <c r="B49" s="182" t="s">
        <v>338</v>
      </c>
      <c r="C49" s="189" t="str">
        <f>IFERROR(VLOOKUP(B49,'Joueurs Asso'!B:DR,121,FALSE),"")</f>
        <v/>
      </c>
      <c r="D49" s="233" t="str">
        <f>IF(B49="","",IF(G49=0,"0",C49/F49))</f>
        <v>0</v>
      </c>
      <c r="E49" s="189" t="str">
        <f>IFERROR(VLOOKUP(B49,'Joueurs Asso'!B:DR,59,FALSE),"")</f>
        <v/>
      </c>
      <c r="F49" s="189">
        <f>IF(G49="","",G49*3)</f>
        <v>0</v>
      </c>
      <c r="G49" s="219">
        <f>IFERROR(VLOOKUP(B49,'Joueurs Asso'!B:DR,62,FALSE),"")</f>
        <v>0</v>
      </c>
    </row>
    <row r="50" spans="1:7" ht="23.25" x14ac:dyDescent="0.25">
      <c r="A50" s="181">
        <v>48</v>
      </c>
      <c r="B50" s="182" t="s">
        <v>340</v>
      </c>
      <c r="C50" s="189" t="str">
        <f>IFERROR(VLOOKUP(B50,'Joueurs Asso'!B:DR,121,FALSE),"")</f>
        <v/>
      </c>
      <c r="D50" s="233" t="str">
        <f>IF(B50="","",IF(G50=0,"0",C50/F50))</f>
        <v>0</v>
      </c>
      <c r="E50" s="189" t="str">
        <f>IFERROR(VLOOKUP(B50,'Joueurs Asso'!B:DR,59,FALSE),"")</f>
        <v/>
      </c>
      <c r="F50" s="189">
        <f>IF(G50="","",G50*3)</f>
        <v>0</v>
      </c>
      <c r="G50" s="219">
        <f>IFERROR(VLOOKUP(B50,'Joueurs Asso'!B:DR,62,FALSE),"")</f>
        <v>0</v>
      </c>
    </row>
    <row r="51" spans="1:7" ht="23.25" x14ac:dyDescent="0.25">
      <c r="A51" s="181">
        <v>49</v>
      </c>
      <c r="B51" s="182" t="s">
        <v>341</v>
      </c>
      <c r="C51" s="189" t="str">
        <f>IFERROR(VLOOKUP(B51,'Joueurs Asso'!B:DR,121,FALSE),"")</f>
        <v/>
      </c>
      <c r="D51" s="233" t="str">
        <f>IF(B51="","",IF(G51=0,"0",C51/F51))</f>
        <v>0</v>
      </c>
      <c r="E51" s="189" t="str">
        <f>IFERROR(VLOOKUP(B51,'Joueurs Asso'!B:DR,59,FALSE),"")</f>
        <v/>
      </c>
      <c r="F51" s="189">
        <f>IF(G51="","",G51*3)</f>
        <v>0</v>
      </c>
      <c r="G51" s="219">
        <f>IFERROR(VLOOKUP(B51,'Joueurs Asso'!B:DR,62,FALSE),"")</f>
        <v>0</v>
      </c>
    </row>
    <row r="52" spans="1:7" ht="23.25" x14ac:dyDescent="0.25">
      <c r="A52" s="181">
        <v>50</v>
      </c>
      <c r="B52" s="182" t="s">
        <v>342</v>
      </c>
      <c r="C52" s="189" t="str">
        <f>IFERROR(VLOOKUP(B52,'Joueurs Asso'!B:DR,121,FALSE),"")</f>
        <v/>
      </c>
      <c r="D52" s="233" t="str">
        <f>IF(B52="","",IF(G52=0,"0",C52/F52))</f>
        <v>0</v>
      </c>
      <c r="E52" s="189" t="str">
        <f>IFERROR(VLOOKUP(B52,'Joueurs Asso'!B:DR,59,FALSE),"")</f>
        <v/>
      </c>
      <c r="F52" s="189">
        <f>IF(G52="","",G52*3)</f>
        <v>0</v>
      </c>
      <c r="G52" s="219">
        <f>IFERROR(VLOOKUP(B52,'Joueurs Asso'!B:DR,62,FALSE),"")</f>
        <v>0</v>
      </c>
    </row>
    <row r="53" spans="1:7" ht="23.25" x14ac:dyDescent="0.25">
      <c r="A53" s="181">
        <v>51</v>
      </c>
      <c r="B53" s="182" t="s">
        <v>343</v>
      </c>
      <c r="C53" s="189" t="str">
        <f>IFERROR(VLOOKUP(B53,'Joueurs Asso'!B:DR,121,FALSE),"")</f>
        <v/>
      </c>
      <c r="D53" s="233" t="str">
        <f>IF(B53="","",IF(G53=0,"0",C53/F53))</f>
        <v>0</v>
      </c>
      <c r="E53" s="189" t="str">
        <f>IFERROR(VLOOKUP(B53,'Joueurs Asso'!B:DR,59,FALSE),"")</f>
        <v/>
      </c>
      <c r="F53" s="189">
        <f>IF(G53="","",G53*3)</f>
        <v>0</v>
      </c>
      <c r="G53" s="219">
        <f>IFERROR(VLOOKUP(B53,'Joueurs Asso'!B:DR,62,FALSE),"")</f>
        <v>0</v>
      </c>
    </row>
    <row r="54" spans="1:7" ht="23.25" x14ac:dyDescent="0.25">
      <c r="A54" s="181">
        <v>52</v>
      </c>
      <c r="B54" s="214" t="s">
        <v>344</v>
      </c>
      <c r="C54" s="189" t="str">
        <f>IFERROR(VLOOKUP(B54,'Joueurs Asso'!B:DR,121,FALSE),"")</f>
        <v/>
      </c>
      <c r="D54" s="233" t="str">
        <f>IF(B54="","",IF(G54=0,"0",C54/F54))</f>
        <v>0</v>
      </c>
      <c r="E54" s="189" t="str">
        <f>IFERROR(VLOOKUP(B54,'Joueurs Asso'!B:DR,59,FALSE),"")</f>
        <v/>
      </c>
      <c r="F54" s="189">
        <f>IF(G54="","",G54*3)</f>
        <v>0</v>
      </c>
      <c r="G54" s="219">
        <f>IFERROR(VLOOKUP(B54,'Joueurs Asso'!B:DR,62,FALSE),"")</f>
        <v>0</v>
      </c>
    </row>
    <row r="55" spans="1:7" ht="23.25" x14ac:dyDescent="0.25">
      <c r="A55" s="181">
        <v>53</v>
      </c>
      <c r="B55" s="213" t="s">
        <v>345</v>
      </c>
      <c r="C55" s="189" t="str">
        <f>IFERROR(VLOOKUP(B55,'Joueurs Asso'!B:DR,121,FALSE),"")</f>
        <v/>
      </c>
      <c r="D55" s="233" t="str">
        <f>IF(B55="","",IF(G55=0,"0",C55/F55))</f>
        <v>0</v>
      </c>
      <c r="E55" s="189" t="str">
        <f>IFERROR(VLOOKUP(B55,'Joueurs Asso'!B:DR,59,FALSE),"")</f>
        <v/>
      </c>
      <c r="F55" s="189">
        <f>IF(G55="","",G55*3)</f>
        <v>0</v>
      </c>
      <c r="G55" s="219">
        <f>IFERROR(VLOOKUP(B55,'Joueurs Asso'!B:DR,62,FALSE),"")</f>
        <v>0</v>
      </c>
    </row>
    <row r="56" spans="1:7" ht="23.25" x14ac:dyDescent="0.25">
      <c r="A56" s="181">
        <v>54</v>
      </c>
      <c r="B56" s="182" t="s">
        <v>346</v>
      </c>
      <c r="C56" s="189" t="str">
        <f>IFERROR(VLOOKUP(B56,'Joueurs Asso'!B:DR,121,FALSE),"")</f>
        <v/>
      </c>
      <c r="D56" s="233" t="str">
        <f>IF(B56="","",IF(G56=0,"0",C56/F56))</f>
        <v>0</v>
      </c>
      <c r="E56" s="189" t="str">
        <f>IFERROR(VLOOKUP(B56,'Joueurs Asso'!B:DR,59,FALSE),"")</f>
        <v/>
      </c>
      <c r="F56" s="189">
        <f>IF(G56="","",G56*3)</f>
        <v>0</v>
      </c>
      <c r="G56" s="219">
        <f>IFERROR(VLOOKUP(B56,'Joueurs Asso'!B:DR,62,FALSE),"")</f>
        <v>0</v>
      </c>
    </row>
    <row r="57" spans="1:7" ht="23.25" x14ac:dyDescent="0.25">
      <c r="A57" s="181">
        <v>55</v>
      </c>
      <c r="B57" s="214" t="s">
        <v>348</v>
      </c>
      <c r="C57" s="189" t="str">
        <f>IFERROR(VLOOKUP(B57,'Joueurs Asso'!B:DR,121,FALSE),"")</f>
        <v/>
      </c>
      <c r="D57" s="233" t="str">
        <f>IF(B57="","",IF(G57=0,"0",C57/F57))</f>
        <v>0</v>
      </c>
      <c r="E57" s="189" t="str">
        <f>IFERROR(VLOOKUP(B57,'Joueurs Asso'!B:DR,59,FALSE),"")</f>
        <v/>
      </c>
      <c r="F57" s="189">
        <f>IF(G57="","",G57*3)</f>
        <v>0</v>
      </c>
      <c r="G57" s="219">
        <f>IFERROR(VLOOKUP(B57,'Joueurs Asso'!B:DR,62,FALSE),"")</f>
        <v>0</v>
      </c>
    </row>
    <row r="58" spans="1:7" ht="23.25" x14ac:dyDescent="0.25">
      <c r="A58" s="181">
        <v>56</v>
      </c>
      <c r="B58" s="213" t="s">
        <v>349</v>
      </c>
      <c r="C58" s="189" t="str">
        <f>IFERROR(VLOOKUP(B58,'Joueurs Asso'!B:DR,121,FALSE),"")</f>
        <v/>
      </c>
      <c r="D58" s="233" t="str">
        <f>IF(B58="","",IF(G58=0,"0",C58/F58))</f>
        <v>0</v>
      </c>
      <c r="E58" s="189" t="str">
        <f>IFERROR(VLOOKUP(B58,'Joueurs Asso'!B:DR,59,FALSE),"")</f>
        <v/>
      </c>
      <c r="F58" s="189">
        <f>IF(G58="","",G58*3)</f>
        <v>0</v>
      </c>
      <c r="G58" s="219">
        <f>IFERROR(VLOOKUP(B58,'Joueurs Asso'!B:DR,62,FALSE),"")</f>
        <v>0</v>
      </c>
    </row>
    <row r="59" spans="1:7" ht="23.25" x14ac:dyDescent="0.25">
      <c r="A59" s="181">
        <v>57</v>
      </c>
      <c r="B59" s="182" t="s">
        <v>350</v>
      </c>
      <c r="C59" s="189" t="str">
        <f>IFERROR(VLOOKUP(B59,'Joueurs Asso'!B:DR,121,FALSE),"")</f>
        <v/>
      </c>
      <c r="D59" s="233" t="str">
        <f>IF(B59="","",IF(G59=0,"0",C59/F59))</f>
        <v>0</v>
      </c>
      <c r="E59" s="189" t="str">
        <f>IFERROR(VLOOKUP(B59,'Joueurs Asso'!B:DR,59,FALSE),"")</f>
        <v/>
      </c>
      <c r="F59" s="189">
        <f>IF(G59="","",G59*3)</f>
        <v>0</v>
      </c>
      <c r="G59" s="219">
        <f>IFERROR(VLOOKUP(B59,'Joueurs Asso'!B:DR,62,FALSE),"")</f>
        <v>0</v>
      </c>
    </row>
    <row r="60" spans="1:7" ht="23.25" x14ac:dyDescent="0.25">
      <c r="A60" s="181">
        <v>58</v>
      </c>
      <c r="B60" s="182" t="s">
        <v>351</v>
      </c>
      <c r="C60" s="189" t="str">
        <f>IFERROR(VLOOKUP(B60,'Joueurs Asso'!B:DR,121,FALSE),"")</f>
        <v/>
      </c>
      <c r="D60" s="233" t="str">
        <f>IF(B60="","",IF(G60=0,"0",C60/F60))</f>
        <v>0</v>
      </c>
      <c r="E60" s="189" t="str">
        <f>IFERROR(VLOOKUP(B60,'Joueurs Asso'!B:DR,59,FALSE),"")</f>
        <v/>
      </c>
      <c r="F60" s="189">
        <f>IF(G60="","",G60*3)</f>
        <v>0</v>
      </c>
      <c r="G60" s="219">
        <f>IFERROR(VLOOKUP(B60,'Joueurs Asso'!B:DR,62,FALSE),"")</f>
        <v>0</v>
      </c>
    </row>
    <row r="61" spans="1:7" ht="23.25" x14ac:dyDescent="0.25">
      <c r="A61" s="181">
        <v>59</v>
      </c>
      <c r="B61" s="182" t="s">
        <v>353</v>
      </c>
      <c r="C61" s="189" t="str">
        <f>IFERROR(VLOOKUP(B61,'Joueurs Asso'!B:DR,121,FALSE),"")</f>
        <v/>
      </c>
      <c r="D61" s="233" t="str">
        <f>IF(B61="","",IF(G61=0,"0",C61/F61))</f>
        <v>0</v>
      </c>
      <c r="E61" s="189" t="str">
        <f>IFERROR(VLOOKUP(B61,'Joueurs Asso'!B:DR,59,FALSE),"")</f>
        <v/>
      </c>
      <c r="F61" s="189">
        <f>IF(G61="","",G61*3)</f>
        <v>0</v>
      </c>
      <c r="G61" s="219">
        <f>IFERROR(VLOOKUP(B61,'Joueurs Asso'!B:DR,62,FALSE),"")</f>
        <v>0</v>
      </c>
    </row>
    <row r="62" spans="1:7" ht="23.25" x14ac:dyDescent="0.25">
      <c r="A62" s="181">
        <v>60</v>
      </c>
      <c r="B62" s="182" t="s">
        <v>354</v>
      </c>
      <c r="C62" s="189" t="str">
        <f>IFERROR(VLOOKUP(B62,'Joueurs Asso'!B:DR,121,FALSE),"")</f>
        <v/>
      </c>
      <c r="D62" s="233" t="str">
        <f>IF(B62="","",IF(G62=0,"0",C62/F62))</f>
        <v>0</v>
      </c>
      <c r="E62" s="189" t="str">
        <f>IFERROR(VLOOKUP(B62,'Joueurs Asso'!B:DR,59,FALSE),"")</f>
        <v/>
      </c>
      <c r="F62" s="189">
        <f>IF(G62="","",G62*3)</f>
        <v>0</v>
      </c>
      <c r="G62" s="219">
        <f>IFERROR(VLOOKUP(B62,'Joueurs Asso'!B:DR,62,FALSE),"")</f>
        <v>0</v>
      </c>
    </row>
    <row r="63" spans="1:7" ht="23.25" x14ac:dyDescent="0.25">
      <c r="A63" s="181">
        <v>61</v>
      </c>
      <c r="B63" s="182" t="s">
        <v>355</v>
      </c>
      <c r="C63" s="189" t="str">
        <f>IFERROR(VLOOKUP(B63,'Joueurs Asso'!B:DR,121,FALSE),"")</f>
        <v/>
      </c>
      <c r="D63" s="233" t="str">
        <f>IF(B63="","",IF(G63=0,"0",C63/F63))</f>
        <v>0</v>
      </c>
      <c r="E63" s="189" t="str">
        <f>IFERROR(VLOOKUP(B63,'Joueurs Asso'!B:DR,59,FALSE),"")</f>
        <v/>
      </c>
      <c r="F63" s="189">
        <f>IF(G63="","",G63*3)</f>
        <v>0</v>
      </c>
      <c r="G63" s="219">
        <f>IFERROR(VLOOKUP(B63,'Joueurs Asso'!B:DR,62,FALSE),"")</f>
        <v>0</v>
      </c>
    </row>
    <row r="64" spans="1:7" ht="23.25" x14ac:dyDescent="0.25">
      <c r="A64" s="181">
        <v>62</v>
      </c>
      <c r="B64" s="182" t="s">
        <v>358</v>
      </c>
      <c r="C64" s="189" t="str">
        <f>IFERROR(VLOOKUP(B64,'Joueurs Asso'!B:DR,121,FALSE),"")</f>
        <v/>
      </c>
      <c r="D64" s="233" t="str">
        <f>IF(B64="","",IF(G64=0,"0",C64/F64))</f>
        <v>0</v>
      </c>
      <c r="E64" s="189" t="str">
        <f>IFERROR(VLOOKUP(B64,'Joueurs Asso'!B:DR,59,FALSE),"")</f>
        <v/>
      </c>
      <c r="F64" s="189">
        <f>IF(G64="","",G64*3)</f>
        <v>0</v>
      </c>
      <c r="G64" s="219">
        <f>IFERROR(VLOOKUP(B64,'Joueurs Asso'!B:DR,62,FALSE),"")</f>
        <v>0</v>
      </c>
    </row>
    <row r="65" spans="1:7" ht="23.25" x14ac:dyDescent="0.25">
      <c r="A65" s="181">
        <v>63</v>
      </c>
      <c r="B65" s="182" t="s">
        <v>360</v>
      </c>
      <c r="C65" s="189" t="str">
        <f>IFERROR(VLOOKUP(B65,'Joueurs Asso'!B:DR,121,FALSE),"")</f>
        <v/>
      </c>
      <c r="D65" s="233" t="str">
        <f>IF(B65="","",IF(G65=0,"0",C65/F65))</f>
        <v>0</v>
      </c>
      <c r="E65" s="189" t="str">
        <f>IFERROR(VLOOKUP(B65,'Joueurs Asso'!B:DR,59,FALSE),"")</f>
        <v/>
      </c>
      <c r="F65" s="189">
        <f>IF(G65="","",G65*3)</f>
        <v>0</v>
      </c>
      <c r="G65" s="219">
        <f>IFERROR(VLOOKUP(B65,'Joueurs Asso'!B:DR,62,FALSE),"")</f>
        <v>0</v>
      </c>
    </row>
    <row r="66" spans="1:7" ht="23.25" x14ac:dyDescent="0.25">
      <c r="A66" s="181">
        <v>64</v>
      </c>
      <c r="B66" s="182" t="s">
        <v>362</v>
      </c>
      <c r="C66" s="189" t="str">
        <f>IFERROR(VLOOKUP(B66,'Joueurs Asso'!B:DR,121,FALSE),"")</f>
        <v/>
      </c>
      <c r="D66" s="233" t="str">
        <f>IF(B66="","",IF(G66=0,"0",C66/F66))</f>
        <v>0</v>
      </c>
      <c r="E66" s="189" t="str">
        <f>IFERROR(VLOOKUP(B66,'Joueurs Asso'!B:DR,59,FALSE),"")</f>
        <v/>
      </c>
      <c r="F66" s="189">
        <f>IF(G66="","",G66*3)</f>
        <v>0</v>
      </c>
      <c r="G66" s="219">
        <f>IFERROR(VLOOKUP(B66,'Joueurs Asso'!B:DR,62,FALSE),"")</f>
        <v>0</v>
      </c>
    </row>
    <row r="67" spans="1:7" ht="23.25" x14ac:dyDescent="0.25">
      <c r="A67" s="181">
        <v>65</v>
      </c>
      <c r="B67" s="182" t="s">
        <v>363</v>
      </c>
      <c r="C67" s="189" t="str">
        <f>IFERROR(VLOOKUP(B67,'Joueurs Asso'!B:DR,121,FALSE),"")</f>
        <v/>
      </c>
      <c r="D67" s="233" t="str">
        <f>IF(B67="","",IF(G67=0,"0",C67/F67))</f>
        <v>0</v>
      </c>
      <c r="E67" s="189" t="str">
        <f>IFERROR(VLOOKUP(B67,'Joueurs Asso'!B:DR,59,FALSE),"")</f>
        <v/>
      </c>
      <c r="F67" s="189">
        <f>IF(G67="","",G67*3)</f>
        <v>0</v>
      </c>
      <c r="G67" s="219">
        <f>IFERROR(VLOOKUP(B67,'Joueurs Asso'!B:DR,62,FALSE),"")</f>
        <v>0</v>
      </c>
    </row>
    <row r="68" spans="1:7" ht="23.25" x14ac:dyDescent="0.25">
      <c r="A68" s="181" t="str">
        <f>IF(B68="","",IF(E68&lt;-1000,99,"66"))</f>
        <v/>
      </c>
      <c r="B68" s="182"/>
      <c r="C68" s="189" t="str">
        <f>IFERROR(VLOOKUP(B68,'Joueurs Asso'!B:DR,121,FALSE),"")</f>
        <v/>
      </c>
      <c r="D68" s="232" t="str">
        <f>IF(B68="","",IF(G68=0,"0",C68/F68))</f>
        <v/>
      </c>
      <c r="E68" s="189" t="str">
        <f>IFERROR(VLOOKUP(B68,'Joueurs Asso'!B:DR,59,FALSE),"")</f>
        <v/>
      </c>
      <c r="F68" s="189" t="str">
        <f>IF(G68="","",G68*3)</f>
        <v/>
      </c>
      <c r="G68" s="219" t="str">
        <f>IFERROR(VLOOKUP(B68,'Joueurs Asso'!B:DR,62,FALSE),"")</f>
        <v/>
      </c>
    </row>
    <row r="69" spans="1:7" ht="23.25" x14ac:dyDescent="0.25">
      <c r="A69" s="181" t="str">
        <f>IF(B69="","",IF(E69&lt;-1000,99,"67"))</f>
        <v/>
      </c>
      <c r="B69" s="214"/>
      <c r="C69" s="189" t="str">
        <f>IFERROR(VLOOKUP(B69,'Joueurs Asso'!B:DR,121,FALSE),"")</f>
        <v/>
      </c>
      <c r="D69" s="232" t="str">
        <f>IF(B69="","",IF(G69=0,"0",C69/F69))</f>
        <v/>
      </c>
      <c r="E69" s="189" t="str">
        <f>IFERROR(VLOOKUP(B69,'Joueurs Asso'!B:DR,59,FALSE),"")</f>
        <v/>
      </c>
      <c r="F69" s="189" t="str">
        <f>IF(G69="","",G69*3)</f>
        <v/>
      </c>
      <c r="G69" s="219" t="str">
        <f>IFERROR(VLOOKUP(B69,'Joueurs Asso'!B:DR,62,FALSE),"")</f>
        <v/>
      </c>
    </row>
    <row r="70" spans="1:7" ht="23.25" x14ac:dyDescent="0.25">
      <c r="A70" s="181" t="str">
        <f>IF(B70="","",IF(E70&lt;-1000,99,"68"))</f>
        <v/>
      </c>
      <c r="B70" s="182"/>
      <c r="C70" s="189" t="str">
        <f>IFERROR(VLOOKUP(B70,'Joueurs Asso'!B:DR,121,FALSE),"")</f>
        <v/>
      </c>
      <c r="D70" s="232" t="str">
        <f>IF(B70="","",IF(G70=0,"0",C70/F70))</f>
        <v/>
      </c>
      <c r="E70" s="189" t="str">
        <f>IFERROR(VLOOKUP(B70,'Joueurs Asso'!B:DR,59,FALSE),"")</f>
        <v/>
      </c>
      <c r="F70" s="189" t="str">
        <f>IF(G70="","",G70*3)</f>
        <v/>
      </c>
      <c r="G70" s="219" t="str">
        <f>IFERROR(VLOOKUP(B70,'Joueurs Asso'!B:DR,62,FALSE),"")</f>
        <v/>
      </c>
    </row>
    <row r="71" spans="1:7" ht="23.25" x14ac:dyDescent="0.25">
      <c r="A71" s="181" t="str">
        <f>IF(B71="","",IF(E71&lt;-1000,99,"69"))</f>
        <v/>
      </c>
      <c r="B71" s="182"/>
      <c r="C71" s="189" t="str">
        <f>IFERROR(VLOOKUP(B71,'Joueurs Asso'!B:DR,121,FALSE),"")</f>
        <v/>
      </c>
      <c r="D71" s="232" t="str">
        <f>IF(B71="","",IF(G71=0,"0",C71/F71))</f>
        <v/>
      </c>
      <c r="E71" s="189" t="str">
        <f>IFERROR(VLOOKUP(B71,'Joueurs Asso'!B:DR,59,FALSE),"")</f>
        <v/>
      </c>
      <c r="F71" s="189" t="str">
        <f>IF(G71="","",G71*3)</f>
        <v/>
      </c>
      <c r="G71" s="219" t="str">
        <f>IFERROR(VLOOKUP(B71,'Joueurs Asso'!B:DR,62,FALSE),"")</f>
        <v/>
      </c>
    </row>
    <row r="72" spans="1:7" ht="23.25" x14ac:dyDescent="0.25">
      <c r="A72" s="181" t="str">
        <f>IF(B72="","",IF(E72&lt;-1000,99,"70"))</f>
        <v/>
      </c>
      <c r="B72" s="182"/>
      <c r="C72" s="189" t="str">
        <f>IFERROR(VLOOKUP(B72,'Joueurs Asso'!B:DR,121,FALSE),"")</f>
        <v/>
      </c>
      <c r="D72" s="232" t="str">
        <f>IF(B72="","",IF(G72=0,"0",C72/F72))</f>
        <v/>
      </c>
      <c r="E72" s="189" t="str">
        <f>IFERROR(VLOOKUP(B72,'Joueurs Asso'!B:DR,59,FALSE),"")</f>
        <v/>
      </c>
      <c r="F72" s="189" t="str">
        <f>IF(G72="","",G72*3)</f>
        <v/>
      </c>
      <c r="G72" s="219" t="str">
        <f>IFERROR(VLOOKUP(B72,'Joueurs Asso'!B:DR,62,FALSE),"")</f>
        <v/>
      </c>
    </row>
  </sheetData>
  <sheetProtection selectLockedCells="1"/>
  <sortState xmlns:xlrd2="http://schemas.microsoft.com/office/spreadsheetml/2017/richdata2" ref="B3:G87">
    <sortCondition descending="1" ref="C3:C87"/>
    <sortCondition descending="1" ref="D3:D87"/>
  </sortState>
  <mergeCells count="1">
    <mergeCell ref="C1:G1"/>
  </mergeCells>
  <conditionalFormatting sqref="B51:B67 E3:E72">
    <cfRule type="expression" dxfId="1599" priority="41">
      <formula>$A$62=""</formula>
    </cfRule>
  </conditionalFormatting>
  <conditionalFormatting sqref="B55">
    <cfRule type="expression" dxfId="1598" priority="40">
      <formula>$A$61&lt;&gt;""</formula>
    </cfRule>
  </conditionalFormatting>
  <conditionalFormatting sqref="B68:B72">
    <cfRule type="expression" dxfId="1597" priority="34">
      <formula>$A$62=""</formula>
    </cfRule>
  </conditionalFormatting>
  <conditionalFormatting sqref="A68">
    <cfRule type="expression" dxfId="1596" priority="5">
      <formula>$A$62=""</formula>
    </cfRule>
  </conditionalFormatting>
  <conditionalFormatting sqref="A69:A72">
    <cfRule type="expression" dxfId="1595" priority="4">
      <formula>$A$62=""</formula>
    </cfRule>
  </conditionalFormatting>
  <conditionalFormatting sqref="D3:D72">
    <cfRule type="expression" dxfId="1594" priority="3">
      <formula>$A$61=""</formula>
    </cfRule>
  </conditionalFormatting>
  <conditionalFormatting sqref="B50">
    <cfRule type="expression" dxfId="1593" priority="2">
      <formula>$A$61&lt;&gt;""</formula>
    </cfRule>
  </conditionalFormatting>
  <conditionalFormatting sqref="B63:B67">
    <cfRule type="expression" dxfId="1592" priority="1">
      <formula>$A$62=""</formula>
    </cfRule>
  </conditionalFormatting>
  <pageMargins left="0.31496062992125984" right="0.31496062992125984" top="0.35433070866141736" bottom="0.35433070866141736" header="0.31496062992125984" footer="0.31496062992125984"/>
  <pageSetup paperSize="9" orientation="portrait" horizontalDpi="429496729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8F174-3B07-40DE-BCB8-19A9CAF9FAF2}">
  <sheetPr codeName="Feuil84">
    <tabColor rgb="FFFF0000"/>
  </sheetPr>
  <dimension ref="A1:G72"/>
  <sheetViews>
    <sheetView showGridLines="0" workbookViewId="0">
      <selection activeCell="F4" sqref="F4"/>
    </sheetView>
  </sheetViews>
  <sheetFormatPr baseColWidth="10" defaultColWidth="11.5703125" defaultRowHeight="15" x14ac:dyDescent="0.25"/>
  <cols>
    <col min="1" max="1" width="12.5703125" style="54" customWidth="1"/>
    <col min="2" max="2" width="46.42578125" style="54" customWidth="1"/>
    <col min="3" max="3" width="12.42578125" style="54" customWidth="1"/>
    <col min="4" max="4" width="8.28515625" style="54" bestFit="1" customWidth="1"/>
    <col min="5" max="5" width="8.28515625" style="54" customWidth="1"/>
    <col min="6" max="6" width="18.140625" style="54" customWidth="1"/>
    <col min="7" max="7" width="12" style="54" customWidth="1"/>
    <col min="8" max="16384" width="11.5703125" style="54"/>
  </cols>
  <sheetData>
    <row r="1" spans="1:7" ht="68.099999999999994" customHeight="1" x14ac:dyDescent="0.25">
      <c r="A1" s="184"/>
      <c r="B1" s="190" t="s">
        <v>288</v>
      </c>
      <c r="C1" s="318"/>
      <c r="D1" s="319"/>
      <c r="E1" s="319"/>
      <c r="F1" s="319"/>
      <c r="G1" s="320"/>
    </row>
    <row r="2" spans="1:7" ht="23.25" x14ac:dyDescent="0.25">
      <c r="A2" s="183" t="s">
        <v>278</v>
      </c>
      <c r="B2" s="183" t="s">
        <v>291</v>
      </c>
      <c r="C2" s="183" t="s">
        <v>285</v>
      </c>
      <c r="D2" s="183" t="s">
        <v>365</v>
      </c>
      <c r="E2" s="183" t="s">
        <v>279</v>
      </c>
      <c r="F2" s="183" t="s">
        <v>366</v>
      </c>
      <c r="G2" s="183" t="s">
        <v>292</v>
      </c>
    </row>
    <row r="3" spans="1:7" ht="23.1" customHeight="1" x14ac:dyDescent="0.25">
      <c r="A3" s="181">
        <v>1</v>
      </c>
      <c r="B3" s="182"/>
      <c r="C3" s="217"/>
      <c r="D3" s="217"/>
      <c r="E3" s="217"/>
      <c r="F3" s="217"/>
      <c r="G3" s="217"/>
    </row>
    <row r="4" spans="1:7" ht="23.1" customHeight="1" x14ac:dyDescent="0.25">
      <c r="A4" s="181">
        <v>2</v>
      </c>
      <c r="B4" s="182"/>
      <c r="C4" s="217"/>
      <c r="D4" s="217"/>
      <c r="E4" s="217"/>
      <c r="F4" s="217"/>
      <c r="G4" s="217"/>
    </row>
    <row r="5" spans="1:7" ht="23.1" customHeight="1" x14ac:dyDescent="0.25">
      <c r="A5" s="181">
        <v>3</v>
      </c>
      <c r="B5" s="182"/>
      <c r="C5" s="217"/>
      <c r="D5" s="217"/>
      <c r="E5" s="217"/>
      <c r="F5" s="217"/>
      <c r="G5" s="217"/>
    </row>
    <row r="6" spans="1:7" ht="23.1" customHeight="1" x14ac:dyDescent="0.25">
      <c r="A6" s="181">
        <v>4</v>
      </c>
      <c r="B6" s="182"/>
      <c r="C6" s="217"/>
      <c r="D6" s="217"/>
      <c r="E6" s="217"/>
      <c r="F6" s="217"/>
      <c r="G6" s="217"/>
    </row>
    <row r="7" spans="1:7" ht="23.1" customHeight="1" x14ac:dyDescent="0.25">
      <c r="A7" s="181">
        <v>5</v>
      </c>
      <c r="B7" s="182"/>
      <c r="C7" s="217"/>
      <c r="D7" s="217"/>
      <c r="E7" s="217"/>
      <c r="F7" s="217"/>
      <c r="G7" s="217"/>
    </row>
    <row r="8" spans="1:7" ht="23.1" customHeight="1" x14ac:dyDescent="0.25">
      <c r="A8" s="181">
        <v>6</v>
      </c>
      <c r="B8" s="182"/>
      <c r="C8" s="217"/>
      <c r="D8" s="217"/>
      <c r="E8" s="217"/>
      <c r="F8" s="217"/>
      <c r="G8" s="217"/>
    </row>
    <row r="9" spans="1:7" ht="23.1" customHeight="1" x14ac:dyDescent="0.25">
      <c r="A9" s="181">
        <v>7</v>
      </c>
      <c r="B9" s="182"/>
      <c r="C9" s="217"/>
      <c r="D9" s="217"/>
      <c r="E9" s="217"/>
      <c r="F9" s="217"/>
      <c r="G9" s="217"/>
    </row>
    <row r="10" spans="1:7" ht="23.1" customHeight="1" x14ac:dyDescent="0.25">
      <c r="A10" s="181">
        <v>8</v>
      </c>
      <c r="B10" s="182"/>
      <c r="C10" s="217"/>
      <c r="D10" s="217"/>
      <c r="E10" s="217"/>
      <c r="F10" s="217"/>
      <c r="G10" s="217"/>
    </row>
    <row r="11" spans="1:7" ht="23.1" customHeight="1" x14ac:dyDescent="0.25">
      <c r="A11" s="181">
        <v>9</v>
      </c>
      <c r="B11" s="182"/>
      <c r="C11" s="217"/>
      <c r="D11" s="217"/>
      <c r="E11" s="217"/>
      <c r="F11" s="217"/>
      <c r="G11" s="217"/>
    </row>
    <row r="12" spans="1:7" ht="23.1" customHeight="1" x14ac:dyDescent="0.25">
      <c r="A12" s="181">
        <v>10</v>
      </c>
      <c r="B12" s="182"/>
      <c r="C12" s="217"/>
      <c r="D12" s="217"/>
      <c r="E12" s="217"/>
      <c r="F12" s="217"/>
      <c r="G12" s="217"/>
    </row>
    <row r="13" spans="1:7" ht="23.1" customHeight="1" x14ac:dyDescent="0.25">
      <c r="A13" s="181">
        <v>11</v>
      </c>
      <c r="B13" s="182"/>
      <c r="C13" s="217"/>
      <c r="D13" s="217"/>
      <c r="E13" s="217"/>
      <c r="F13" s="217"/>
      <c r="G13" s="217"/>
    </row>
    <row r="14" spans="1:7" ht="23.1" customHeight="1" x14ac:dyDescent="0.25">
      <c r="A14" s="181">
        <v>12</v>
      </c>
      <c r="B14" s="182"/>
      <c r="C14" s="217"/>
      <c r="D14" s="217"/>
      <c r="E14" s="217"/>
      <c r="F14" s="217"/>
      <c r="G14" s="217"/>
    </row>
    <row r="15" spans="1:7" ht="23.1" customHeight="1" x14ac:dyDescent="0.25">
      <c r="A15" s="181">
        <v>13</v>
      </c>
      <c r="B15" s="182"/>
      <c r="C15" s="217"/>
      <c r="D15" s="217"/>
      <c r="E15" s="217"/>
      <c r="F15" s="217"/>
      <c r="G15" s="217"/>
    </row>
    <row r="16" spans="1:7" ht="23.1" customHeight="1" x14ac:dyDescent="0.25">
      <c r="A16" s="181">
        <v>14</v>
      </c>
      <c r="B16" s="182"/>
      <c r="C16" s="217"/>
      <c r="D16" s="217"/>
      <c r="E16" s="217"/>
      <c r="F16" s="217"/>
      <c r="G16" s="217"/>
    </row>
    <row r="17" spans="1:7" ht="23.1" customHeight="1" x14ac:dyDescent="0.25">
      <c r="A17" s="181">
        <v>15</v>
      </c>
      <c r="B17" s="182"/>
      <c r="C17" s="217"/>
      <c r="D17" s="217"/>
      <c r="E17" s="217"/>
      <c r="F17" s="217"/>
      <c r="G17" s="217"/>
    </row>
    <row r="18" spans="1:7" ht="23.1" customHeight="1" x14ac:dyDescent="0.25">
      <c r="A18" s="181">
        <v>16</v>
      </c>
      <c r="B18" s="182"/>
      <c r="C18" s="217"/>
      <c r="D18" s="217"/>
      <c r="E18" s="217"/>
      <c r="F18" s="217"/>
      <c r="G18" s="217"/>
    </row>
    <row r="19" spans="1:7" ht="23.1" customHeight="1" x14ac:dyDescent="0.25">
      <c r="A19" s="181">
        <v>17</v>
      </c>
      <c r="B19" s="182"/>
      <c r="C19" s="217"/>
      <c r="D19" s="217"/>
      <c r="E19" s="217"/>
      <c r="F19" s="217"/>
      <c r="G19" s="217"/>
    </row>
    <row r="20" spans="1:7" ht="23.1" customHeight="1" x14ac:dyDescent="0.25">
      <c r="A20" s="181">
        <v>18</v>
      </c>
      <c r="B20" s="182"/>
      <c r="C20" s="217"/>
      <c r="D20" s="217"/>
      <c r="E20" s="217"/>
      <c r="F20" s="217"/>
      <c r="G20" s="217"/>
    </row>
    <row r="21" spans="1:7" ht="23.1" customHeight="1" x14ac:dyDescent="0.25">
      <c r="A21" s="181">
        <v>19</v>
      </c>
      <c r="B21" s="182"/>
      <c r="C21" s="217"/>
      <c r="D21" s="217"/>
      <c r="E21" s="217"/>
      <c r="F21" s="217"/>
      <c r="G21" s="217"/>
    </row>
    <row r="22" spans="1:7" ht="23.1" customHeight="1" x14ac:dyDescent="0.25">
      <c r="A22" s="181">
        <v>20</v>
      </c>
      <c r="B22" s="182"/>
      <c r="C22" s="217"/>
      <c r="D22" s="217"/>
      <c r="E22" s="217"/>
      <c r="F22" s="217"/>
      <c r="G22" s="217"/>
    </row>
    <row r="23" spans="1:7" ht="23.1" customHeight="1" x14ac:dyDescent="0.25">
      <c r="A23" s="181">
        <v>21</v>
      </c>
      <c r="B23" s="182"/>
      <c r="C23" s="217"/>
      <c r="D23" s="217"/>
      <c r="E23" s="217"/>
      <c r="F23" s="217"/>
      <c r="G23" s="217"/>
    </row>
    <row r="24" spans="1:7" ht="23.1" customHeight="1" x14ac:dyDescent="0.25">
      <c r="A24" s="181">
        <v>22</v>
      </c>
      <c r="B24" s="182"/>
      <c r="C24" s="217"/>
      <c r="D24" s="217"/>
      <c r="E24" s="217"/>
      <c r="F24" s="217"/>
      <c r="G24" s="217"/>
    </row>
    <row r="25" spans="1:7" ht="23.1" customHeight="1" x14ac:dyDescent="0.25">
      <c r="A25" s="181">
        <v>23</v>
      </c>
      <c r="B25" s="182"/>
      <c r="C25" s="217"/>
      <c r="D25" s="217"/>
      <c r="E25" s="217"/>
      <c r="F25" s="217"/>
      <c r="G25" s="217"/>
    </row>
    <row r="26" spans="1:7" ht="23.1" customHeight="1" x14ac:dyDescent="0.25">
      <c r="A26" s="181">
        <v>24</v>
      </c>
      <c r="B26" s="182"/>
      <c r="C26" s="217"/>
      <c r="D26" s="217"/>
      <c r="E26" s="217"/>
      <c r="F26" s="217"/>
      <c r="G26" s="217"/>
    </row>
    <row r="27" spans="1:7" ht="23.1" customHeight="1" x14ac:dyDescent="0.25">
      <c r="A27" s="181">
        <v>25</v>
      </c>
      <c r="B27" s="182"/>
      <c r="C27" s="217"/>
      <c r="D27" s="217"/>
      <c r="E27" s="217"/>
      <c r="F27" s="217"/>
      <c r="G27" s="217"/>
    </row>
    <row r="28" spans="1:7" ht="23.1" customHeight="1" x14ac:dyDescent="0.25">
      <c r="A28" s="181">
        <v>26</v>
      </c>
      <c r="B28" s="182"/>
      <c r="C28" s="217"/>
      <c r="D28" s="217"/>
      <c r="E28" s="217"/>
      <c r="F28" s="217"/>
      <c r="G28" s="217"/>
    </row>
    <row r="29" spans="1:7" ht="23.1" customHeight="1" x14ac:dyDescent="0.25">
      <c r="A29" s="181">
        <v>27</v>
      </c>
      <c r="B29" s="182"/>
      <c r="C29" s="217"/>
      <c r="D29" s="217"/>
      <c r="E29" s="217"/>
      <c r="F29" s="217"/>
      <c r="G29" s="217"/>
    </row>
    <row r="30" spans="1:7" ht="23.1" customHeight="1" x14ac:dyDescent="0.25">
      <c r="A30" s="181">
        <v>28</v>
      </c>
      <c r="B30" s="182"/>
      <c r="C30" s="217"/>
      <c r="D30" s="217"/>
      <c r="E30" s="217"/>
      <c r="F30" s="217"/>
      <c r="G30" s="217"/>
    </row>
    <row r="31" spans="1:7" ht="23.1" customHeight="1" x14ac:dyDescent="0.25">
      <c r="A31" s="181">
        <v>29</v>
      </c>
      <c r="B31" s="182"/>
      <c r="C31" s="217"/>
      <c r="D31" s="217"/>
      <c r="E31" s="217"/>
      <c r="F31" s="217"/>
      <c r="G31" s="217"/>
    </row>
    <row r="32" spans="1:7" ht="23.1" customHeight="1" x14ac:dyDescent="0.25">
      <c r="A32" s="181">
        <v>30</v>
      </c>
      <c r="B32" s="182"/>
      <c r="C32" s="217"/>
      <c r="D32" s="217"/>
      <c r="E32" s="217"/>
      <c r="F32" s="217"/>
      <c r="G32" s="217"/>
    </row>
    <row r="33" spans="1:7" ht="23.1" customHeight="1" x14ac:dyDescent="0.25">
      <c r="A33" s="181">
        <v>31</v>
      </c>
      <c r="B33" s="182"/>
      <c r="C33" s="217"/>
      <c r="D33" s="217"/>
      <c r="E33" s="217"/>
      <c r="F33" s="217"/>
      <c r="G33" s="217"/>
    </row>
    <row r="34" spans="1:7" ht="23.25" x14ac:dyDescent="0.25">
      <c r="A34" s="181">
        <v>32</v>
      </c>
      <c r="B34" s="182"/>
      <c r="C34" s="217"/>
      <c r="D34" s="217"/>
      <c r="E34" s="217"/>
      <c r="F34" s="217"/>
      <c r="G34" s="217"/>
    </row>
    <row r="35" spans="1:7" ht="23.25" x14ac:dyDescent="0.25">
      <c r="A35" s="181">
        <v>33</v>
      </c>
      <c r="B35" s="182"/>
      <c r="C35" s="217"/>
      <c r="D35" s="217"/>
      <c r="E35" s="217"/>
      <c r="F35" s="217"/>
      <c r="G35" s="217"/>
    </row>
    <row r="36" spans="1:7" ht="23.25" x14ac:dyDescent="0.25">
      <c r="A36" s="181">
        <v>34</v>
      </c>
      <c r="B36" s="182"/>
      <c r="C36" s="217"/>
      <c r="D36" s="217"/>
      <c r="E36" s="217"/>
      <c r="F36" s="217"/>
      <c r="G36" s="217"/>
    </row>
    <row r="37" spans="1:7" ht="23.25" x14ac:dyDescent="0.25">
      <c r="A37" s="181">
        <v>35</v>
      </c>
      <c r="B37" s="182"/>
      <c r="C37" s="217"/>
      <c r="D37" s="217"/>
      <c r="E37" s="217"/>
      <c r="F37" s="217"/>
      <c r="G37" s="217"/>
    </row>
    <row r="38" spans="1:7" ht="23.25" x14ac:dyDescent="0.25">
      <c r="A38" s="181">
        <v>36</v>
      </c>
      <c r="B38" s="182"/>
      <c r="C38" s="217"/>
      <c r="D38" s="217"/>
      <c r="E38" s="217"/>
      <c r="F38" s="217"/>
      <c r="G38" s="217"/>
    </row>
    <row r="39" spans="1:7" ht="23.25" x14ac:dyDescent="0.25">
      <c r="A39" s="181">
        <v>37</v>
      </c>
      <c r="B39" s="182"/>
      <c r="C39" s="217"/>
      <c r="D39" s="217"/>
      <c r="E39" s="217"/>
      <c r="F39" s="217"/>
      <c r="G39" s="217"/>
    </row>
    <row r="40" spans="1:7" ht="23.25" x14ac:dyDescent="0.25">
      <c r="A40" s="181">
        <v>38</v>
      </c>
      <c r="B40" s="182"/>
      <c r="C40" s="217"/>
      <c r="D40" s="217"/>
      <c r="E40" s="217"/>
      <c r="F40" s="217"/>
      <c r="G40" s="217"/>
    </row>
    <row r="41" spans="1:7" ht="23.25" x14ac:dyDescent="0.25">
      <c r="A41" s="181">
        <v>39</v>
      </c>
      <c r="B41" s="182"/>
      <c r="C41" s="217"/>
      <c r="D41" s="217"/>
      <c r="E41" s="217"/>
      <c r="F41" s="217"/>
      <c r="G41" s="217"/>
    </row>
    <row r="42" spans="1:7" ht="23.25" x14ac:dyDescent="0.25">
      <c r="A42" s="181">
        <v>40</v>
      </c>
      <c r="B42" s="182"/>
      <c r="C42" s="217"/>
      <c r="D42" s="217"/>
      <c r="E42" s="217"/>
      <c r="F42" s="217"/>
      <c r="G42" s="217"/>
    </row>
    <row r="43" spans="1:7" ht="23.25" x14ac:dyDescent="0.25">
      <c r="A43" s="181">
        <v>41</v>
      </c>
      <c r="B43" s="182"/>
      <c r="C43" s="217"/>
      <c r="D43" s="217"/>
      <c r="E43" s="217"/>
      <c r="F43" s="217"/>
      <c r="G43" s="217"/>
    </row>
    <row r="44" spans="1:7" ht="23.25" x14ac:dyDescent="0.25">
      <c r="A44" s="181">
        <v>42</v>
      </c>
      <c r="B44" s="182"/>
      <c r="C44" s="217"/>
      <c r="D44" s="217"/>
      <c r="E44" s="217"/>
      <c r="F44" s="217"/>
      <c r="G44" s="217"/>
    </row>
    <row r="45" spans="1:7" ht="23.25" x14ac:dyDescent="0.25">
      <c r="A45" s="181">
        <v>43</v>
      </c>
      <c r="B45" s="182"/>
      <c r="C45" s="217"/>
      <c r="D45" s="217"/>
      <c r="E45" s="217"/>
      <c r="F45" s="217"/>
      <c r="G45" s="217"/>
    </row>
    <row r="46" spans="1:7" ht="23.25" x14ac:dyDescent="0.25">
      <c r="A46" s="181">
        <v>44</v>
      </c>
      <c r="B46" s="182"/>
      <c r="C46" s="217"/>
      <c r="D46" s="217"/>
      <c r="E46" s="217"/>
      <c r="F46" s="217"/>
      <c r="G46" s="217"/>
    </row>
    <row r="47" spans="1:7" ht="23.25" x14ac:dyDescent="0.25">
      <c r="A47" s="181">
        <v>45</v>
      </c>
      <c r="B47" s="182"/>
      <c r="C47" s="217"/>
      <c r="D47" s="217"/>
      <c r="E47" s="217"/>
      <c r="F47" s="217"/>
      <c r="G47" s="217"/>
    </row>
    <row r="48" spans="1:7" ht="23.25" x14ac:dyDescent="0.25">
      <c r="A48" s="181">
        <v>46</v>
      </c>
      <c r="B48" s="182"/>
      <c r="C48" s="217"/>
      <c r="D48" s="217"/>
      <c r="E48" s="217"/>
      <c r="F48" s="217"/>
      <c r="G48" s="217"/>
    </row>
    <row r="49" spans="1:7" ht="23.25" x14ac:dyDescent="0.25">
      <c r="A49" s="181">
        <v>47</v>
      </c>
      <c r="B49" s="213"/>
      <c r="C49" s="217"/>
      <c r="D49" s="217"/>
      <c r="E49" s="217"/>
      <c r="F49" s="217"/>
      <c r="G49" s="217"/>
    </row>
    <row r="50" spans="1:7" ht="23.25" x14ac:dyDescent="0.25">
      <c r="A50" s="181">
        <v>48</v>
      </c>
      <c r="B50" s="182"/>
      <c r="C50" s="217"/>
      <c r="D50" s="217"/>
      <c r="E50" s="217"/>
      <c r="F50" s="217"/>
      <c r="G50" s="217"/>
    </row>
    <row r="51" spans="1:7" ht="23.25" x14ac:dyDescent="0.25">
      <c r="A51" s="181">
        <v>49</v>
      </c>
      <c r="B51" s="182"/>
      <c r="C51" s="217"/>
      <c r="D51" s="217"/>
      <c r="E51" s="217"/>
      <c r="F51" s="217"/>
      <c r="G51" s="217"/>
    </row>
    <row r="52" spans="1:7" ht="23.25" x14ac:dyDescent="0.25">
      <c r="A52" s="181">
        <v>50</v>
      </c>
      <c r="B52" s="182"/>
      <c r="C52" s="217"/>
      <c r="D52" s="217"/>
      <c r="E52" s="217"/>
      <c r="F52" s="217"/>
      <c r="G52" s="217"/>
    </row>
    <row r="53" spans="1:7" ht="23.25" x14ac:dyDescent="0.25">
      <c r="A53" s="181">
        <v>51</v>
      </c>
      <c r="B53" s="214"/>
      <c r="C53" s="217"/>
      <c r="D53" s="217"/>
      <c r="E53" s="217"/>
      <c r="F53" s="217"/>
      <c r="G53" s="217"/>
    </row>
    <row r="54" spans="1:7" ht="23.25" x14ac:dyDescent="0.25">
      <c r="A54" s="181">
        <v>52</v>
      </c>
      <c r="B54" s="182"/>
      <c r="C54" s="217"/>
      <c r="D54" s="217"/>
      <c r="E54" s="217"/>
      <c r="F54" s="217"/>
      <c r="G54" s="217"/>
    </row>
    <row r="55" spans="1:7" ht="23.25" x14ac:dyDescent="0.25">
      <c r="A55" s="181">
        <v>53</v>
      </c>
      <c r="B55" s="182"/>
      <c r="C55" s="217"/>
      <c r="D55" s="217"/>
      <c r="E55" s="217"/>
      <c r="F55" s="217"/>
      <c r="G55" s="217"/>
    </row>
    <row r="56" spans="1:7" ht="23.25" x14ac:dyDescent="0.25">
      <c r="A56" s="181">
        <v>54</v>
      </c>
      <c r="B56" s="182"/>
      <c r="C56" s="217"/>
      <c r="D56" s="217"/>
      <c r="E56" s="217"/>
      <c r="F56" s="217"/>
      <c r="G56" s="217"/>
    </row>
    <row r="57" spans="1:7" ht="23.25" x14ac:dyDescent="0.25">
      <c r="A57" s="181">
        <v>55</v>
      </c>
      <c r="B57" s="182"/>
      <c r="C57" s="217"/>
      <c r="D57" s="217"/>
      <c r="E57" s="217"/>
      <c r="F57" s="217"/>
      <c r="G57" s="217"/>
    </row>
    <row r="58" spans="1:7" ht="23.25" x14ac:dyDescent="0.25">
      <c r="A58" s="181">
        <v>56</v>
      </c>
      <c r="B58" s="182"/>
      <c r="C58" s="217"/>
      <c r="D58" s="217"/>
      <c r="E58" s="217"/>
      <c r="F58" s="217"/>
      <c r="G58" s="217"/>
    </row>
    <row r="59" spans="1:7" ht="23.25" x14ac:dyDescent="0.25">
      <c r="A59" s="181">
        <v>57</v>
      </c>
      <c r="B59" s="182"/>
      <c r="C59" s="217"/>
      <c r="D59" s="217"/>
      <c r="E59" s="217"/>
      <c r="F59" s="217"/>
      <c r="G59" s="217"/>
    </row>
    <row r="60" spans="1:7" ht="23.25" x14ac:dyDescent="0.25">
      <c r="A60" s="181">
        <v>58</v>
      </c>
      <c r="B60" s="214"/>
      <c r="C60" s="217"/>
      <c r="D60" s="217"/>
      <c r="E60" s="217"/>
      <c r="F60" s="217"/>
      <c r="G60" s="217"/>
    </row>
    <row r="61" spans="1:7" ht="23.25" x14ac:dyDescent="0.25">
      <c r="A61" s="181">
        <v>59</v>
      </c>
      <c r="B61" s="214"/>
      <c r="C61" s="217"/>
      <c r="D61" s="217"/>
      <c r="E61" s="217"/>
      <c r="F61" s="217"/>
      <c r="G61" s="217"/>
    </row>
    <row r="62" spans="1:7" ht="23.25" x14ac:dyDescent="0.25">
      <c r="A62" s="181">
        <v>60</v>
      </c>
      <c r="B62" s="213"/>
      <c r="C62" s="217"/>
      <c r="D62" s="217"/>
      <c r="E62" s="217"/>
      <c r="F62" s="217"/>
      <c r="G62" s="217"/>
    </row>
    <row r="63" spans="1:7" ht="23.25" x14ac:dyDescent="0.25">
      <c r="A63" s="181">
        <v>61</v>
      </c>
      <c r="B63" s="214"/>
      <c r="C63" s="217"/>
      <c r="D63" s="217"/>
      <c r="E63" s="217"/>
      <c r="F63" s="217"/>
      <c r="G63" s="217"/>
    </row>
    <row r="64" spans="1:7" ht="23.25" x14ac:dyDescent="0.25">
      <c r="A64" s="181">
        <v>62</v>
      </c>
      <c r="B64" s="214"/>
      <c r="C64" s="217"/>
      <c r="D64" s="217"/>
      <c r="E64" s="217"/>
      <c r="F64" s="217"/>
      <c r="G64" s="217"/>
    </row>
    <row r="65" spans="1:7" ht="23.25" x14ac:dyDescent="0.25">
      <c r="A65" s="181">
        <v>63</v>
      </c>
      <c r="B65" s="214"/>
      <c r="C65" s="217"/>
      <c r="D65" s="217"/>
      <c r="E65" s="217"/>
      <c r="F65" s="217"/>
      <c r="G65" s="217"/>
    </row>
    <row r="66" spans="1:7" ht="23.25" x14ac:dyDescent="0.25">
      <c r="A66" s="181">
        <v>64</v>
      </c>
      <c r="B66" s="214"/>
      <c r="C66" s="217"/>
      <c r="D66" s="217"/>
      <c r="E66" s="217"/>
      <c r="F66" s="217"/>
      <c r="G66" s="217"/>
    </row>
    <row r="67" spans="1:7" ht="23.25" x14ac:dyDescent="0.25">
      <c r="A67" s="181">
        <v>65</v>
      </c>
      <c r="B67" s="214"/>
      <c r="C67" s="217"/>
      <c r="D67" s="217"/>
      <c r="E67" s="217"/>
      <c r="F67" s="217"/>
      <c r="G67" s="217"/>
    </row>
    <row r="68" spans="1:7" ht="23.25" x14ac:dyDescent="0.25">
      <c r="A68" s="181"/>
      <c r="B68" s="214"/>
      <c r="C68" s="217"/>
      <c r="D68" s="217"/>
      <c r="E68" s="217"/>
      <c r="F68" s="217"/>
      <c r="G68" s="217"/>
    </row>
    <row r="69" spans="1:7" ht="23.25" x14ac:dyDescent="0.25">
      <c r="A69" s="181"/>
      <c r="B69" s="216"/>
      <c r="C69" s="216"/>
      <c r="D69" s="216"/>
      <c r="E69" s="218"/>
      <c r="F69" s="218"/>
      <c r="G69" s="218"/>
    </row>
    <row r="70" spans="1:7" ht="23.25" x14ac:dyDescent="0.25">
      <c r="A70" s="181"/>
      <c r="B70" s="216"/>
      <c r="C70" s="216"/>
      <c r="D70" s="216"/>
      <c r="E70" s="218"/>
      <c r="F70" s="218"/>
      <c r="G70" s="218"/>
    </row>
    <row r="71" spans="1:7" ht="23.25" x14ac:dyDescent="0.25">
      <c r="A71" s="181"/>
      <c r="B71" s="216"/>
      <c r="C71" s="216"/>
      <c r="D71" s="216"/>
      <c r="E71" s="218"/>
      <c r="F71" s="218"/>
      <c r="G71" s="218"/>
    </row>
    <row r="72" spans="1:7" ht="23.25" x14ac:dyDescent="0.25">
      <c r="A72" s="181"/>
      <c r="B72" s="216"/>
      <c r="C72" s="216"/>
      <c r="D72" s="216"/>
      <c r="E72" s="218"/>
      <c r="F72" s="218"/>
      <c r="G72" s="218"/>
    </row>
  </sheetData>
  <sheetProtection selectLockedCells="1"/>
  <sortState xmlns:xlrd2="http://schemas.microsoft.com/office/spreadsheetml/2017/richdata2" ref="A3:E72">
    <sortCondition descending="1" ref="C3:C72"/>
    <sortCondition descending="1" ref="E3:E72"/>
  </sortState>
  <mergeCells count="1">
    <mergeCell ref="C1:G1"/>
  </mergeCells>
  <conditionalFormatting sqref="B69:F71">
    <cfRule type="expression" dxfId="1591" priority="2">
      <formula>$A$64=""</formula>
    </cfRule>
  </conditionalFormatting>
  <conditionalFormatting sqref="G69:G71">
    <cfRule type="expression" dxfId="1590" priority="1">
      <formula>$A$64=""</formula>
    </cfRule>
  </conditionalFormatting>
  <pageMargins left="0.31496062992125984" right="0.31496062992125984" top="0.35433070866141736" bottom="0.35433070866141736" header="0.31496062992125984" footer="0.31496062992125984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2C2C-E326-4ACA-9A8F-47F1FA8744A1}">
  <sheetPr codeName="Feuil12">
    <tabColor rgb="FF7030A0"/>
  </sheetPr>
  <dimension ref="A1:R95"/>
  <sheetViews>
    <sheetView showGridLines="0" zoomScaleNormal="100" workbookViewId="0">
      <selection activeCell="B4" sqref="B4"/>
    </sheetView>
  </sheetViews>
  <sheetFormatPr baseColWidth="10" defaultColWidth="11.42578125" defaultRowHeight="32.1" customHeight="1" x14ac:dyDescent="0.45"/>
  <cols>
    <col min="1" max="1" width="10.5703125" style="20" customWidth="1"/>
    <col min="2" max="2" width="68.42578125" style="21" customWidth="1"/>
    <col min="3" max="3" width="0.5703125" style="22" customWidth="1"/>
    <col min="4" max="7" width="4.42578125" style="3" customWidth="1"/>
    <col min="8" max="11" width="4.42578125" style="3" bestFit="1" customWidth="1"/>
    <col min="12" max="13" width="4.42578125" style="3" hidden="1" customWidth="1"/>
    <col min="14" max="14" width="3.5703125" style="23" customWidth="1"/>
    <col min="15" max="16" width="5.42578125" style="24" customWidth="1"/>
    <col min="17" max="17" width="13.5703125" style="15" customWidth="1"/>
  </cols>
  <sheetData>
    <row r="1" spans="1:18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8" ht="42.75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8" ht="18.75" customHeight="1" x14ac:dyDescent="0.25">
      <c r="A3" s="6"/>
      <c r="B3" s="8"/>
      <c r="C3" s="9"/>
      <c r="D3" s="8"/>
      <c r="E3" s="9"/>
      <c r="F3" s="8"/>
      <c r="G3" s="9"/>
      <c r="H3" s="8"/>
      <c r="I3" s="9"/>
      <c r="J3" s="8"/>
      <c r="K3" s="9"/>
      <c r="L3" s="8"/>
      <c r="M3" s="9"/>
      <c r="N3" s="8"/>
      <c r="O3" s="8"/>
      <c r="P3" s="9"/>
    </row>
    <row r="4" spans="1:18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R4" s="18"/>
    </row>
    <row r="5" spans="1:18" s="18" customFormat="1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8" s="18" customFormat="1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8" s="18" customFormat="1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8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8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8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8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8" s="18" customFormat="1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8" s="18" customFormat="1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8" s="18" customFormat="1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8" s="18" customFormat="1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8" s="18" customFormat="1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s="18" customFormat="1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s="18" customFormat="1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s="18" customFormat="1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7" s="18" customFormat="1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s="18" customFormat="1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s="18" customFormat="1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s="18" customFormat="1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s="18" customFormat="1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s="18" customFormat="1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7" s="18" customFormat="1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7" s="19" customFormat="1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s="18" customFormat="1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s="18" customFormat="1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s="18" customFormat="1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s="18" customFormat="1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7" s="18" customFormat="1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s="19" customFormat="1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s="18" customFormat="1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s="18" customFormat="1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s="18" customFormat="1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s="18" customFormat="1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s="18" customFormat="1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s="18" customFormat="1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7" s="19" customFormat="1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s="19" customFormat="1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s="18" customFormat="1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s="18" customFormat="1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s="18" customFormat="1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7" s="18" customFormat="1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  <c r="Q51" s="15"/>
    </row>
    <row r="52" spans="1:17" s="19" customFormat="1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  <c r="Q52" s="15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s="19" customFormat="1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  <c r="Q54" s="15"/>
    </row>
    <row r="55" spans="1:17" s="18" customFormat="1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  <c r="Q55" s="15"/>
    </row>
    <row r="56" spans="1:17" s="19" customFormat="1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  <c r="Q56" s="15"/>
    </row>
    <row r="57" spans="1:17" s="18" customFormat="1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  <c r="Q57" s="15"/>
    </row>
    <row r="58" spans="1:17" s="18" customFormat="1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  <c r="Q58" s="15"/>
    </row>
    <row r="59" spans="1:17" s="18" customFormat="1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  <c r="Q59" s="15"/>
    </row>
    <row r="60" spans="1:17" ht="29.1" customHeight="1" x14ac:dyDescent="0.25">
      <c r="A60" s="175">
        <v>57</v>
      </c>
      <c r="B60" s="176"/>
      <c r="C60" s="27"/>
      <c r="D60" s="1" t="s">
        <v>176</v>
      </c>
      <c r="E60" s="1" t="s">
        <v>176</v>
      </c>
      <c r="F60" s="1" t="s">
        <v>176</v>
      </c>
      <c r="G60" s="100" t="s">
        <v>176</v>
      </c>
      <c r="H60" s="101" t="s">
        <v>176</v>
      </c>
      <c r="I60" s="1" t="s">
        <v>176</v>
      </c>
      <c r="J60" s="1" t="s">
        <v>176</v>
      </c>
      <c r="K60" s="1" t="s">
        <v>176</v>
      </c>
      <c r="L60" s="1" t="s">
        <v>176</v>
      </c>
      <c r="M60" s="1" t="s">
        <v>176</v>
      </c>
      <c r="N60" s="1" t="s">
        <v>176</v>
      </c>
      <c r="O60" s="2" t="s">
        <v>176</v>
      </c>
      <c r="P60" s="4" t="s">
        <v>176</v>
      </c>
    </row>
    <row r="61" spans="1:17" s="18" customFormat="1" ht="29.1" customHeight="1" x14ac:dyDescent="0.25">
      <c r="A61" s="175">
        <v>58</v>
      </c>
      <c r="B61" s="176"/>
      <c r="C61" s="27"/>
      <c r="D61" s="1" t="s">
        <v>176</v>
      </c>
      <c r="E61" s="1" t="s">
        <v>176</v>
      </c>
      <c r="F61" s="1" t="s">
        <v>176</v>
      </c>
      <c r="G61" s="100" t="s">
        <v>176</v>
      </c>
      <c r="H61" s="101" t="s">
        <v>176</v>
      </c>
      <c r="I61" s="1" t="s">
        <v>176</v>
      </c>
      <c r="J61" s="1" t="s">
        <v>176</v>
      </c>
      <c r="K61" s="1" t="s">
        <v>176</v>
      </c>
      <c r="L61" s="1" t="s">
        <v>176</v>
      </c>
      <c r="M61" s="1" t="s">
        <v>176</v>
      </c>
      <c r="N61" s="1" t="s">
        <v>176</v>
      </c>
      <c r="O61" s="2" t="s">
        <v>176</v>
      </c>
      <c r="P61" s="4" t="s">
        <v>176</v>
      </c>
      <c r="Q61" s="15"/>
    </row>
    <row r="62" spans="1:17" s="18" customFormat="1" ht="29.1" customHeight="1" x14ac:dyDescent="0.25">
      <c r="A62" s="175">
        <v>59</v>
      </c>
      <c r="B62" s="176"/>
      <c r="C62" s="29"/>
      <c r="D62" s="1" t="s">
        <v>176</v>
      </c>
      <c r="E62" s="1" t="s">
        <v>176</v>
      </c>
      <c r="F62" s="1" t="s">
        <v>176</v>
      </c>
      <c r="G62" s="100" t="s">
        <v>176</v>
      </c>
      <c r="H62" s="101" t="s">
        <v>176</v>
      </c>
      <c r="I62" s="1" t="s">
        <v>176</v>
      </c>
      <c r="J62" s="1" t="s">
        <v>176</v>
      </c>
      <c r="K62" s="1" t="s">
        <v>176</v>
      </c>
      <c r="L62" s="1" t="s">
        <v>176</v>
      </c>
      <c r="M62" s="1" t="s">
        <v>176</v>
      </c>
      <c r="N62" s="1" t="s">
        <v>176</v>
      </c>
      <c r="O62" s="2" t="s">
        <v>176</v>
      </c>
      <c r="P62" s="4" t="s">
        <v>176</v>
      </c>
      <c r="Q62" s="15"/>
    </row>
    <row r="63" spans="1:17" s="18" customFormat="1" ht="29.1" customHeight="1" x14ac:dyDescent="0.25">
      <c r="A63" s="175">
        <v>60</v>
      </c>
      <c r="B63" s="176"/>
      <c r="C63" s="29"/>
      <c r="D63" s="1" t="s">
        <v>176</v>
      </c>
      <c r="E63" s="1" t="s">
        <v>176</v>
      </c>
      <c r="F63" s="1" t="s">
        <v>176</v>
      </c>
      <c r="G63" s="100" t="s">
        <v>176</v>
      </c>
      <c r="H63" s="101" t="s">
        <v>176</v>
      </c>
      <c r="I63" s="1" t="s">
        <v>176</v>
      </c>
      <c r="J63" s="1" t="s">
        <v>176</v>
      </c>
      <c r="K63" s="1" t="s">
        <v>176</v>
      </c>
      <c r="L63" s="1" t="s">
        <v>176</v>
      </c>
      <c r="M63" s="1" t="s">
        <v>176</v>
      </c>
      <c r="N63" s="1" t="s">
        <v>176</v>
      </c>
      <c r="O63" s="2" t="s">
        <v>176</v>
      </c>
      <c r="P63" s="4" t="s">
        <v>176</v>
      </c>
      <c r="Q63" s="15"/>
    </row>
    <row r="64" spans="1:17" ht="29.1" customHeight="1" x14ac:dyDescent="0.25">
      <c r="A64" s="175">
        <v>61</v>
      </c>
      <c r="B64" s="176"/>
      <c r="C64" s="27"/>
      <c r="D64" s="1" t="s">
        <v>176</v>
      </c>
      <c r="E64" s="1" t="s">
        <v>176</v>
      </c>
      <c r="F64" s="1" t="s">
        <v>176</v>
      </c>
      <c r="G64" s="100" t="s">
        <v>176</v>
      </c>
      <c r="H64" s="101" t="s">
        <v>176</v>
      </c>
      <c r="I64" s="1" t="s">
        <v>176</v>
      </c>
      <c r="J64" s="1" t="s">
        <v>176</v>
      </c>
      <c r="K64" s="1" t="s">
        <v>176</v>
      </c>
      <c r="L64" s="1" t="s">
        <v>176</v>
      </c>
      <c r="M64" s="1" t="s">
        <v>176</v>
      </c>
      <c r="N64" s="1" t="s">
        <v>176</v>
      </c>
      <c r="O64" s="2" t="s">
        <v>176</v>
      </c>
      <c r="P64" s="4" t="s">
        <v>176</v>
      </c>
    </row>
    <row r="65" spans="1:17" ht="29.1" customHeight="1" x14ac:dyDescent="0.25">
      <c r="A65" s="175">
        <v>62</v>
      </c>
      <c r="B65" s="176"/>
      <c r="C65" s="27"/>
      <c r="D65" s="1" t="s">
        <v>176</v>
      </c>
      <c r="E65" s="1" t="s">
        <v>176</v>
      </c>
      <c r="F65" s="1" t="s">
        <v>176</v>
      </c>
      <c r="G65" s="100" t="s">
        <v>176</v>
      </c>
      <c r="H65" s="101" t="s">
        <v>176</v>
      </c>
      <c r="I65" s="1" t="s">
        <v>176</v>
      </c>
      <c r="J65" s="1" t="s">
        <v>176</v>
      </c>
      <c r="K65" s="1" t="s">
        <v>176</v>
      </c>
      <c r="L65" s="1" t="s">
        <v>176</v>
      </c>
      <c r="M65" s="1" t="s">
        <v>176</v>
      </c>
      <c r="N65" s="1" t="s">
        <v>176</v>
      </c>
      <c r="O65" s="2" t="s">
        <v>176</v>
      </c>
      <c r="P65" s="4" t="s">
        <v>176</v>
      </c>
    </row>
    <row r="66" spans="1:17" ht="29.1" customHeight="1" x14ac:dyDescent="0.25">
      <c r="A66" s="175">
        <v>63</v>
      </c>
      <c r="B66" s="176"/>
      <c r="C66" s="27"/>
      <c r="D66" s="1" t="s">
        <v>176</v>
      </c>
      <c r="E66" s="1" t="s">
        <v>176</v>
      </c>
      <c r="F66" s="1" t="s">
        <v>176</v>
      </c>
      <c r="G66" s="100" t="s">
        <v>176</v>
      </c>
      <c r="H66" s="101" t="s">
        <v>176</v>
      </c>
      <c r="I66" s="1" t="s">
        <v>176</v>
      </c>
      <c r="J66" s="1" t="s">
        <v>176</v>
      </c>
      <c r="K66" s="1" t="s">
        <v>176</v>
      </c>
      <c r="L66" s="1" t="s">
        <v>176</v>
      </c>
      <c r="M66" s="1" t="s">
        <v>176</v>
      </c>
      <c r="N66" s="1" t="s">
        <v>176</v>
      </c>
      <c r="O66" s="2" t="s">
        <v>176</v>
      </c>
      <c r="P66" s="4" t="s">
        <v>176</v>
      </c>
    </row>
    <row r="67" spans="1:17" s="19" customFormat="1" ht="29.1" customHeight="1" x14ac:dyDescent="0.25">
      <c r="A67" s="175">
        <v>64</v>
      </c>
      <c r="B67" s="176"/>
      <c r="C67" s="29"/>
      <c r="D67" s="1" t="s">
        <v>176</v>
      </c>
      <c r="E67" s="1" t="s">
        <v>176</v>
      </c>
      <c r="F67" s="1" t="s">
        <v>176</v>
      </c>
      <c r="G67" s="100" t="s">
        <v>176</v>
      </c>
      <c r="H67" s="101" t="s">
        <v>176</v>
      </c>
      <c r="I67" s="1" t="s">
        <v>176</v>
      </c>
      <c r="J67" s="1" t="s">
        <v>176</v>
      </c>
      <c r="K67" s="1" t="s">
        <v>176</v>
      </c>
      <c r="L67" s="1" t="s">
        <v>176</v>
      </c>
      <c r="M67" s="1" t="s">
        <v>176</v>
      </c>
      <c r="N67" s="1" t="s">
        <v>176</v>
      </c>
      <c r="O67" s="2" t="s">
        <v>176</v>
      </c>
      <c r="P67" s="4" t="s">
        <v>176</v>
      </c>
      <c r="Q67" s="15"/>
    </row>
    <row r="68" spans="1:17" s="19" customFormat="1" ht="29.1" customHeight="1" x14ac:dyDescent="0.25">
      <c r="A68" s="175">
        <v>65</v>
      </c>
      <c r="B68" s="176"/>
      <c r="C68" s="27"/>
      <c r="D68" s="1" t="s">
        <v>176</v>
      </c>
      <c r="E68" s="1" t="s">
        <v>176</v>
      </c>
      <c r="F68" s="1" t="s">
        <v>176</v>
      </c>
      <c r="G68" s="100" t="s">
        <v>176</v>
      </c>
      <c r="H68" s="101" t="s">
        <v>176</v>
      </c>
      <c r="I68" s="1" t="s">
        <v>176</v>
      </c>
      <c r="J68" s="1" t="s">
        <v>176</v>
      </c>
      <c r="K68" s="1" t="s">
        <v>176</v>
      </c>
      <c r="L68" s="1" t="s">
        <v>176</v>
      </c>
      <c r="M68" s="1" t="s">
        <v>176</v>
      </c>
      <c r="N68" s="1" t="s">
        <v>176</v>
      </c>
      <c r="O68" s="2" t="s">
        <v>176</v>
      </c>
      <c r="P68" s="4" t="s">
        <v>176</v>
      </c>
      <c r="Q68" s="15"/>
    </row>
    <row r="69" spans="1:17" s="18" customFormat="1" ht="29.1" customHeight="1" x14ac:dyDescent="0.25">
      <c r="A69" s="175">
        <v>66</v>
      </c>
      <c r="B69" s="176"/>
      <c r="C69" s="27"/>
      <c r="D69" s="1" t="s">
        <v>176</v>
      </c>
      <c r="E69" s="1" t="s">
        <v>176</v>
      </c>
      <c r="F69" s="1" t="s">
        <v>176</v>
      </c>
      <c r="G69" s="100" t="s">
        <v>176</v>
      </c>
      <c r="H69" s="101" t="s">
        <v>176</v>
      </c>
      <c r="I69" s="1" t="s">
        <v>176</v>
      </c>
      <c r="J69" s="1" t="s">
        <v>176</v>
      </c>
      <c r="K69" s="1" t="s">
        <v>176</v>
      </c>
      <c r="L69" s="1" t="s">
        <v>176</v>
      </c>
      <c r="M69" s="1" t="s">
        <v>176</v>
      </c>
      <c r="N69" s="1" t="s">
        <v>176</v>
      </c>
      <c r="O69" s="2" t="s">
        <v>176</v>
      </c>
      <c r="P69" s="4" t="s">
        <v>176</v>
      </c>
      <c r="Q69" s="15"/>
    </row>
    <row r="70" spans="1:17" s="18" customFormat="1" ht="29.1" customHeight="1" x14ac:dyDescent="0.25">
      <c r="A70" s="175">
        <v>67</v>
      </c>
      <c r="B70" s="176"/>
      <c r="C70" s="29"/>
      <c r="D70" s="1" t="s">
        <v>176</v>
      </c>
      <c r="E70" s="1" t="s">
        <v>176</v>
      </c>
      <c r="F70" s="1" t="s">
        <v>176</v>
      </c>
      <c r="G70" s="100" t="s">
        <v>176</v>
      </c>
      <c r="H70" s="101" t="s">
        <v>176</v>
      </c>
      <c r="I70" s="1" t="s">
        <v>176</v>
      </c>
      <c r="J70" s="1" t="s">
        <v>176</v>
      </c>
      <c r="K70" s="1" t="s">
        <v>176</v>
      </c>
      <c r="L70" s="1" t="s">
        <v>176</v>
      </c>
      <c r="M70" s="1" t="s">
        <v>176</v>
      </c>
      <c r="N70" s="1" t="s">
        <v>176</v>
      </c>
      <c r="O70" s="2" t="s">
        <v>176</v>
      </c>
      <c r="P70" s="4" t="s">
        <v>176</v>
      </c>
      <c r="Q70" s="15"/>
    </row>
    <row r="71" spans="1:17" s="18" customFormat="1" ht="29.1" customHeight="1" x14ac:dyDescent="0.25">
      <c r="A71" s="175">
        <v>68</v>
      </c>
      <c r="B71" s="176"/>
      <c r="C71" s="27"/>
      <c r="D71" s="1" t="s">
        <v>176</v>
      </c>
      <c r="E71" s="1" t="s">
        <v>176</v>
      </c>
      <c r="F71" s="1" t="s">
        <v>176</v>
      </c>
      <c r="G71" s="100" t="s">
        <v>176</v>
      </c>
      <c r="H71" s="101" t="s">
        <v>176</v>
      </c>
      <c r="I71" s="1" t="s">
        <v>176</v>
      </c>
      <c r="J71" s="1" t="s">
        <v>176</v>
      </c>
      <c r="K71" s="1" t="s">
        <v>176</v>
      </c>
      <c r="L71" s="1" t="s">
        <v>176</v>
      </c>
      <c r="M71" s="1" t="s">
        <v>176</v>
      </c>
      <c r="N71" s="1" t="s">
        <v>176</v>
      </c>
      <c r="O71" s="2" t="s">
        <v>176</v>
      </c>
      <c r="P71" s="4" t="s">
        <v>176</v>
      </c>
      <c r="Q71" s="15"/>
    </row>
    <row r="72" spans="1:17" s="18" customFormat="1" ht="29.1" customHeight="1" x14ac:dyDescent="0.25">
      <c r="A72" s="175">
        <v>69</v>
      </c>
      <c r="B72" s="176"/>
      <c r="C72" s="27"/>
      <c r="D72" s="1" t="s">
        <v>176</v>
      </c>
      <c r="E72" s="1" t="s">
        <v>176</v>
      </c>
      <c r="F72" s="1" t="s">
        <v>176</v>
      </c>
      <c r="G72" s="100" t="s">
        <v>176</v>
      </c>
      <c r="H72" s="101" t="s">
        <v>176</v>
      </c>
      <c r="I72" s="1" t="s">
        <v>176</v>
      </c>
      <c r="J72" s="1" t="s">
        <v>176</v>
      </c>
      <c r="K72" s="1" t="s">
        <v>176</v>
      </c>
      <c r="L72" s="1" t="s">
        <v>176</v>
      </c>
      <c r="M72" s="1" t="s">
        <v>176</v>
      </c>
      <c r="N72" s="1" t="s">
        <v>176</v>
      </c>
      <c r="O72" s="2" t="s">
        <v>176</v>
      </c>
      <c r="P72" s="4" t="s">
        <v>176</v>
      </c>
      <c r="Q72" s="15"/>
    </row>
    <row r="73" spans="1:17" s="18" customFormat="1" ht="29.1" customHeight="1" x14ac:dyDescent="0.25">
      <c r="A73" s="175">
        <v>70</v>
      </c>
      <c r="B73" s="176"/>
      <c r="C73" s="30"/>
      <c r="D73" s="1" t="s">
        <v>176</v>
      </c>
      <c r="E73" s="1" t="s">
        <v>176</v>
      </c>
      <c r="F73" s="1" t="s">
        <v>176</v>
      </c>
      <c r="G73" s="100" t="s">
        <v>176</v>
      </c>
      <c r="H73" s="101" t="s">
        <v>176</v>
      </c>
      <c r="I73" s="1" t="s">
        <v>176</v>
      </c>
      <c r="J73" s="1" t="s">
        <v>176</v>
      </c>
      <c r="K73" s="1" t="s">
        <v>176</v>
      </c>
      <c r="L73" s="1" t="s">
        <v>176</v>
      </c>
      <c r="M73" s="1" t="s">
        <v>176</v>
      </c>
      <c r="N73" s="1" t="s">
        <v>176</v>
      </c>
      <c r="O73" s="2" t="s">
        <v>176</v>
      </c>
      <c r="P73" s="4" t="s">
        <v>176</v>
      </c>
      <c r="Q73" s="15"/>
    </row>
    <row r="74" spans="1:17" s="18" customFormat="1" ht="29.1" customHeight="1" x14ac:dyDescent="0.25">
      <c r="A74" s="175">
        <v>71</v>
      </c>
      <c r="B74" s="176"/>
      <c r="C74" s="27"/>
      <c r="D74" s="1" t="s">
        <v>176</v>
      </c>
      <c r="E74" s="1" t="s">
        <v>176</v>
      </c>
      <c r="F74" s="1" t="s">
        <v>176</v>
      </c>
      <c r="G74" s="100" t="s">
        <v>176</v>
      </c>
      <c r="H74" s="101" t="s">
        <v>176</v>
      </c>
      <c r="I74" s="1" t="s">
        <v>176</v>
      </c>
      <c r="J74" s="1" t="s">
        <v>176</v>
      </c>
      <c r="K74" s="1" t="s">
        <v>176</v>
      </c>
      <c r="L74" s="1" t="s">
        <v>176</v>
      </c>
      <c r="M74" s="1" t="s">
        <v>176</v>
      </c>
      <c r="N74" s="1" t="s">
        <v>176</v>
      </c>
      <c r="O74" s="2" t="s">
        <v>176</v>
      </c>
      <c r="P74" s="4" t="s">
        <v>176</v>
      </c>
      <c r="Q74" s="15"/>
    </row>
    <row r="75" spans="1:17" s="18" customFormat="1" ht="29.1" customHeight="1" x14ac:dyDescent="0.25">
      <c r="A75" s="175">
        <v>72</v>
      </c>
      <c r="B75" s="176"/>
      <c r="C75" s="27"/>
      <c r="D75" s="1" t="s">
        <v>176</v>
      </c>
      <c r="E75" s="1" t="s">
        <v>176</v>
      </c>
      <c r="F75" s="1" t="s">
        <v>176</v>
      </c>
      <c r="G75" s="100" t="s">
        <v>176</v>
      </c>
      <c r="H75" s="101" t="s">
        <v>176</v>
      </c>
      <c r="I75" s="1" t="s">
        <v>176</v>
      </c>
      <c r="J75" s="1" t="s">
        <v>176</v>
      </c>
      <c r="K75" s="1" t="s">
        <v>176</v>
      </c>
      <c r="L75" s="1" t="s">
        <v>176</v>
      </c>
      <c r="M75" s="1" t="s">
        <v>176</v>
      </c>
      <c r="N75" s="1" t="s">
        <v>176</v>
      </c>
      <c r="O75" s="2" t="s">
        <v>176</v>
      </c>
      <c r="P75" s="4" t="s">
        <v>176</v>
      </c>
      <c r="Q75" s="15"/>
    </row>
    <row r="76" spans="1:17" s="18" customFormat="1" ht="29.1" customHeight="1" x14ac:dyDescent="0.25">
      <c r="A76" s="175">
        <v>73</v>
      </c>
      <c r="B76" s="176"/>
      <c r="C76" s="27"/>
      <c r="D76" s="1" t="s">
        <v>176</v>
      </c>
      <c r="E76" s="1" t="s">
        <v>176</v>
      </c>
      <c r="F76" s="1" t="s">
        <v>176</v>
      </c>
      <c r="G76" s="100" t="s">
        <v>176</v>
      </c>
      <c r="H76" s="101" t="s">
        <v>176</v>
      </c>
      <c r="I76" s="1" t="s">
        <v>176</v>
      </c>
      <c r="J76" s="1" t="s">
        <v>176</v>
      </c>
      <c r="K76" s="1" t="s">
        <v>176</v>
      </c>
      <c r="L76" s="1" t="s">
        <v>176</v>
      </c>
      <c r="M76" s="1" t="s">
        <v>176</v>
      </c>
      <c r="N76" s="1" t="s">
        <v>176</v>
      </c>
      <c r="O76" s="2" t="s">
        <v>176</v>
      </c>
      <c r="P76" s="4" t="s">
        <v>176</v>
      </c>
      <c r="Q76" s="15"/>
    </row>
    <row r="77" spans="1:17" ht="29.1" customHeight="1" x14ac:dyDescent="0.25">
      <c r="A77" s="175">
        <v>74</v>
      </c>
      <c r="B77" s="176"/>
      <c r="C77" s="29"/>
      <c r="D77" s="1" t="s">
        <v>176</v>
      </c>
      <c r="E77" s="1" t="s">
        <v>176</v>
      </c>
      <c r="F77" s="1" t="s">
        <v>176</v>
      </c>
      <c r="G77" s="100" t="s">
        <v>176</v>
      </c>
      <c r="H77" s="101" t="s">
        <v>176</v>
      </c>
      <c r="I77" s="1" t="s">
        <v>176</v>
      </c>
      <c r="J77" s="1" t="s">
        <v>176</v>
      </c>
      <c r="K77" s="1" t="s">
        <v>176</v>
      </c>
      <c r="L77" s="1" t="s">
        <v>176</v>
      </c>
      <c r="M77" s="1" t="s">
        <v>176</v>
      </c>
      <c r="N77" s="1" t="s">
        <v>176</v>
      </c>
      <c r="O77" s="2" t="s">
        <v>176</v>
      </c>
      <c r="P77" s="4" t="s">
        <v>176</v>
      </c>
    </row>
    <row r="78" spans="1:17" s="19" customFormat="1" ht="29.1" customHeight="1" x14ac:dyDescent="0.25">
      <c r="A78" s="175">
        <v>75</v>
      </c>
      <c r="B78" s="176"/>
      <c r="C78" s="29"/>
      <c r="D78" s="1" t="s">
        <v>176</v>
      </c>
      <c r="E78" s="1" t="s">
        <v>176</v>
      </c>
      <c r="F78" s="1" t="s">
        <v>176</v>
      </c>
      <c r="G78" s="100" t="s">
        <v>176</v>
      </c>
      <c r="H78" s="101" t="s">
        <v>176</v>
      </c>
      <c r="I78" s="1" t="s">
        <v>176</v>
      </c>
      <c r="J78" s="1" t="s">
        <v>176</v>
      </c>
      <c r="K78" s="1" t="s">
        <v>176</v>
      </c>
      <c r="L78" s="1" t="s">
        <v>176</v>
      </c>
      <c r="M78" s="1" t="s">
        <v>176</v>
      </c>
      <c r="N78" s="1" t="s">
        <v>176</v>
      </c>
      <c r="O78" s="2" t="s">
        <v>176</v>
      </c>
      <c r="P78" s="4" t="s">
        <v>176</v>
      </c>
      <c r="Q78" s="15"/>
    </row>
    <row r="79" spans="1:17" s="18" customFormat="1" ht="29.1" customHeight="1" x14ac:dyDescent="0.25">
      <c r="A79" s="175">
        <v>76</v>
      </c>
      <c r="B79" s="176"/>
      <c r="C79" s="27"/>
      <c r="D79" s="1" t="s">
        <v>176</v>
      </c>
      <c r="E79" s="1" t="s">
        <v>176</v>
      </c>
      <c r="F79" s="1" t="s">
        <v>176</v>
      </c>
      <c r="G79" s="100" t="s">
        <v>176</v>
      </c>
      <c r="H79" s="101" t="s">
        <v>176</v>
      </c>
      <c r="I79" s="1" t="s">
        <v>176</v>
      </c>
      <c r="J79" s="1" t="s">
        <v>176</v>
      </c>
      <c r="K79" s="1" t="s">
        <v>176</v>
      </c>
      <c r="L79" s="1" t="s">
        <v>176</v>
      </c>
      <c r="M79" s="1" t="s">
        <v>176</v>
      </c>
      <c r="N79" s="1" t="s">
        <v>176</v>
      </c>
      <c r="O79" s="2" t="s">
        <v>176</v>
      </c>
      <c r="P79" s="4" t="s">
        <v>176</v>
      </c>
      <c r="Q79" s="15"/>
    </row>
    <row r="80" spans="1:17" s="19" customFormat="1" ht="29.1" customHeight="1" x14ac:dyDescent="0.25">
      <c r="A80" s="175">
        <v>77</v>
      </c>
      <c r="B80" s="176"/>
      <c r="C80" s="29"/>
      <c r="D80" s="1" t="s">
        <v>176</v>
      </c>
      <c r="E80" s="1" t="s">
        <v>176</v>
      </c>
      <c r="F80" s="1" t="s">
        <v>176</v>
      </c>
      <c r="G80" s="100" t="s">
        <v>176</v>
      </c>
      <c r="H80" s="101" t="s">
        <v>176</v>
      </c>
      <c r="I80" s="1" t="s">
        <v>176</v>
      </c>
      <c r="J80" s="1" t="s">
        <v>176</v>
      </c>
      <c r="K80" s="1" t="s">
        <v>176</v>
      </c>
      <c r="L80" s="1" t="s">
        <v>176</v>
      </c>
      <c r="M80" s="1" t="s">
        <v>176</v>
      </c>
      <c r="N80" s="1" t="s">
        <v>176</v>
      </c>
      <c r="O80" s="2" t="s">
        <v>176</v>
      </c>
      <c r="P80" s="4" t="s">
        <v>176</v>
      </c>
      <c r="Q80" s="15"/>
    </row>
    <row r="81" spans="1:17" s="19" customFormat="1" ht="29.1" customHeight="1" x14ac:dyDescent="0.25">
      <c r="A81" s="175">
        <v>78</v>
      </c>
      <c r="B81" s="176"/>
      <c r="C81" s="27"/>
      <c r="D81" s="1" t="s">
        <v>176</v>
      </c>
      <c r="E81" s="1" t="s">
        <v>176</v>
      </c>
      <c r="F81" s="1" t="s">
        <v>176</v>
      </c>
      <c r="G81" s="100" t="s">
        <v>176</v>
      </c>
      <c r="H81" s="101" t="s">
        <v>176</v>
      </c>
      <c r="I81" s="1" t="s">
        <v>176</v>
      </c>
      <c r="J81" s="1" t="s">
        <v>176</v>
      </c>
      <c r="K81" s="1" t="s">
        <v>176</v>
      </c>
      <c r="L81" s="1" t="s">
        <v>176</v>
      </c>
      <c r="M81" s="1" t="s">
        <v>176</v>
      </c>
      <c r="N81" s="1" t="s">
        <v>176</v>
      </c>
      <c r="O81" s="2" t="s">
        <v>176</v>
      </c>
      <c r="P81" s="4" t="s">
        <v>176</v>
      </c>
      <c r="Q81" s="15"/>
    </row>
    <row r="82" spans="1:17" s="18" customFormat="1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  <c r="Q82" s="15"/>
    </row>
    <row r="83" spans="1:17" s="18" customFormat="1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  <c r="Q83" s="15"/>
    </row>
    <row r="84" spans="1:17" s="18" customFormat="1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  <c r="Q84" s="15"/>
    </row>
    <row r="85" spans="1:17" s="18" customFormat="1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  <c r="Q85" s="15"/>
    </row>
    <row r="86" spans="1:17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7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7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7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7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7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7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7" ht="30" x14ac:dyDescent="0.25">
      <c r="A93" s="175">
        <v>90</v>
      </c>
      <c r="B93" s="176"/>
      <c r="C93" s="27"/>
      <c r="D93" s="1" t="s">
        <v>176</v>
      </c>
      <c r="E93" s="1" t="s">
        <v>176</v>
      </c>
      <c r="F93" s="1" t="s">
        <v>176</v>
      </c>
      <c r="G93" s="100" t="s">
        <v>176</v>
      </c>
      <c r="H93" s="101" t="s">
        <v>176</v>
      </c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  <row r="94" spans="1:17" s="65" customFormat="1" ht="34.5" hidden="1" x14ac:dyDescent="0.45">
      <c r="A94" s="119"/>
      <c r="B94" s="21"/>
      <c r="C94" s="22"/>
      <c r="D94" s="3">
        <v>400</v>
      </c>
      <c r="E94" s="3">
        <v>400</v>
      </c>
      <c r="F94" s="3">
        <v>400</v>
      </c>
      <c r="G94" s="3">
        <v>44</v>
      </c>
      <c r="H94" s="3">
        <v>400</v>
      </c>
      <c r="I94" s="3">
        <v>400</v>
      </c>
      <c r="J94" s="3">
        <v>400</v>
      </c>
      <c r="K94" s="3">
        <v>44</v>
      </c>
      <c r="L94" s="3"/>
      <c r="M94" s="3"/>
      <c r="N94" s="23"/>
      <c r="O94" s="22"/>
      <c r="P94" s="22"/>
      <c r="Q94" s="15" t="e">
        <f>VLOOKUP(B94,'Joueurs Asso'!B:B,1,FALSE)</f>
        <v>#N/A</v>
      </c>
    </row>
    <row r="95" spans="1:17" ht="34.5" x14ac:dyDescent="0.45"/>
  </sheetData>
  <sheetProtection selectLockedCells="1"/>
  <mergeCells count="6">
    <mergeCell ref="P1:P2"/>
    <mergeCell ref="O1:O2"/>
    <mergeCell ref="A1:A2"/>
    <mergeCell ref="B1:C2"/>
    <mergeCell ref="D1:G1"/>
    <mergeCell ref="H1:K1"/>
  </mergeCells>
  <conditionalFormatting sqref="D2">
    <cfRule type="cellIs" dxfId="1589" priority="33" operator="equal">
      <formula>"1° P"</formula>
    </cfRule>
    <cfRule type="expression" dxfId="1588" priority="36">
      <formula>$D$94=0</formula>
    </cfRule>
    <cfRule type="expression" dxfId="1587" priority="37">
      <formula>$D$94&lt;&gt;$H$94</formula>
    </cfRule>
    <cfRule type="expression" dxfId="1586" priority="38">
      <formula>$D$94=$H$94</formula>
    </cfRule>
  </conditionalFormatting>
  <conditionalFormatting sqref="E2:G2">
    <cfRule type="expression" dxfId="1585" priority="30">
      <formula>$D$94=0</formula>
    </cfRule>
    <cfRule type="expression" dxfId="1584" priority="31">
      <formula>$D$94&lt;&gt;$H$94</formula>
    </cfRule>
    <cfRule type="expression" dxfId="1583" priority="32">
      <formula>$D$94=$H$94</formula>
    </cfRule>
  </conditionalFormatting>
  <conditionalFormatting sqref="E2">
    <cfRule type="cellIs" dxfId="1582" priority="29" operator="equal">
      <formula>"2° P"</formula>
    </cfRule>
  </conditionalFormatting>
  <conditionalFormatting sqref="F2">
    <cfRule type="cellIs" dxfId="1581" priority="28" operator="equal">
      <formula>"3° P"</formula>
    </cfRule>
  </conditionalFormatting>
  <conditionalFormatting sqref="G2">
    <cfRule type="cellIs" dxfId="1580" priority="27" operator="equal">
      <formula>"4° P"</formula>
    </cfRule>
  </conditionalFormatting>
  <conditionalFormatting sqref="H2">
    <cfRule type="cellIs" dxfId="1579" priority="23" operator="equal">
      <formula>"1° P"</formula>
    </cfRule>
    <cfRule type="expression" dxfId="1578" priority="24">
      <formula>$D$94=0</formula>
    </cfRule>
    <cfRule type="expression" dxfId="1577" priority="25">
      <formula>$D$94&lt;&gt;$H$94</formula>
    </cfRule>
    <cfRule type="expression" dxfId="1576" priority="26">
      <formula>$D$94=$H$94</formula>
    </cfRule>
  </conditionalFormatting>
  <conditionalFormatting sqref="I2:M2">
    <cfRule type="expression" dxfId="1575" priority="20">
      <formula>$D$94=0</formula>
    </cfRule>
    <cfRule type="expression" dxfId="1574" priority="21">
      <formula>$D$94&lt;&gt;$H$94</formula>
    </cfRule>
    <cfRule type="expression" dxfId="1573" priority="22">
      <formula>$D$94=$H$94</formula>
    </cfRule>
  </conditionalFormatting>
  <conditionalFormatting sqref="I2">
    <cfRule type="cellIs" dxfId="1572" priority="19" operator="equal">
      <formula>"2° P"</formula>
    </cfRule>
  </conditionalFormatting>
  <conditionalFormatting sqref="J2">
    <cfRule type="cellIs" dxfId="1571" priority="18" operator="equal">
      <formula>"3° P"</formula>
    </cfRule>
  </conditionalFormatting>
  <conditionalFormatting sqref="K2:M2">
    <cfRule type="cellIs" dxfId="1570" priority="17" operator="equal">
      <formula>"4° P"</formula>
    </cfRule>
  </conditionalFormatting>
  <conditionalFormatting sqref="O4:O42 O44:O93">
    <cfRule type="cellIs" dxfId="1569" priority="6" operator="equal">
      <formula>4</formula>
    </cfRule>
    <cfRule type="cellIs" dxfId="1568" priority="7" operator="equal">
      <formula>3</formula>
    </cfRule>
    <cfRule type="cellIs" dxfId="1567" priority="8" operator="equal">
      <formula>2</formula>
    </cfRule>
    <cfRule type="cellIs" dxfId="1566" priority="9" operator="equal">
      <formula>1</formula>
    </cfRule>
    <cfRule type="cellIs" dxfId="1565" priority="10" operator="equal">
      <formula>0</formula>
    </cfRule>
  </conditionalFormatting>
  <conditionalFormatting sqref="O43">
    <cfRule type="cellIs" dxfId="1564" priority="1" operator="equal">
      <formula>4</formula>
    </cfRule>
    <cfRule type="cellIs" dxfId="1563" priority="2" operator="equal">
      <formula>3</formula>
    </cfRule>
    <cfRule type="cellIs" dxfId="1562" priority="3" operator="equal">
      <formula>2</formula>
    </cfRule>
    <cfRule type="cellIs" dxfId="1561" priority="4" operator="equal">
      <formula>1</formula>
    </cfRule>
    <cfRule type="cellIs" dxfId="1560" priority="5" operator="equal">
      <formula>0</formula>
    </cfRule>
  </conditionalFormatting>
  <pageMargins left="0" right="0" top="0.19685039370078741" bottom="0" header="0.31496062992125984" footer="0.31496062992125984"/>
  <pageSetup paperSize="9" scale="75" orientation="portrait" horizontalDpi="429496729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AA407-B50F-4DEA-AC34-9E3968B9E4E7}">
  <sheetPr codeName="Feuil19">
    <tabColor rgb="FF7030A0"/>
  </sheetPr>
  <dimension ref="A1:Q93"/>
  <sheetViews>
    <sheetView showGridLines="0" workbookViewId="0">
      <selection activeCell="B4" sqref="B4:P6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3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 t="s">
        <v>176</v>
      </c>
      <c r="E66" s="1" t="s">
        <v>176</v>
      </c>
      <c r="F66" s="1" t="s">
        <v>176</v>
      </c>
      <c r="G66" s="100" t="s">
        <v>176</v>
      </c>
      <c r="H66" s="101" t="s">
        <v>176</v>
      </c>
      <c r="I66" s="1" t="s">
        <v>176</v>
      </c>
      <c r="J66" s="1" t="s">
        <v>176</v>
      </c>
      <c r="K66" s="1" t="s">
        <v>176</v>
      </c>
      <c r="L66" s="1" t="s">
        <v>176</v>
      </c>
      <c r="M66" s="1" t="s">
        <v>176</v>
      </c>
      <c r="N66" s="1" t="s">
        <v>176</v>
      </c>
      <c r="O66" s="2" t="s">
        <v>176</v>
      </c>
      <c r="P66" s="4" t="s">
        <v>176</v>
      </c>
    </row>
    <row r="67" spans="1:16" ht="29.1" customHeight="1" x14ac:dyDescent="0.25">
      <c r="A67" s="175">
        <v>64</v>
      </c>
      <c r="B67" s="176"/>
      <c r="C67" s="29"/>
      <c r="D67" s="1" t="s">
        <v>176</v>
      </c>
      <c r="E67" s="1" t="s">
        <v>176</v>
      </c>
      <c r="F67" s="1" t="s">
        <v>176</v>
      </c>
      <c r="G67" s="100" t="s">
        <v>176</v>
      </c>
      <c r="H67" s="101" t="s">
        <v>176</v>
      </c>
      <c r="I67" s="1" t="s">
        <v>176</v>
      </c>
      <c r="J67" s="1" t="s">
        <v>176</v>
      </c>
      <c r="K67" s="1" t="s">
        <v>176</v>
      </c>
      <c r="L67" s="1" t="s">
        <v>176</v>
      </c>
      <c r="M67" s="1" t="s">
        <v>176</v>
      </c>
      <c r="N67" s="1" t="s">
        <v>176</v>
      </c>
      <c r="O67" s="2" t="s">
        <v>176</v>
      </c>
      <c r="P67" s="4" t="s">
        <v>176</v>
      </c>
    </row>
    <row r="68" spans="1:16" ht="29.1" customHeight="1" x14ac:dyDescent="0.25">
      <c r="A68" s="175">
        <v>65</v>
      </c>
      <c r="B68" s="176"/>
      <c r="C68" s="27"/>
      <c r="D68" s="1" t="s">
        <v>176</v>
      </c>
      <c r="E68" s="1" t="s">
        <v>176</v>
      </c>
      <c r="F68" s="1" t="s">
        <v>176</v>
      </c>
      <c r="G68" s="100" t="s">
        <v>176</v>
      </c>
      <c r="H68" s="101" t="s">
        <v>176</v>
      </c>
      <c r="I68" s="1" t="s">
        <v>176</v>
      </c>
      <c r="J68" s="1" t="s">
        <v>176</v>
      </c>
      <c r="K68" s="1" t="s">
        <v>176</v>
      </c>
      <c r="L68" s="1" t="s">
        <v>176</v>
      </c>
      <c r="M68" s="1" t="s">
        <v>176</v>
      </c>
      <c r="N68" s="1" t="s">
        <v>176</v>
      </c>
      <c r="O68" s="2" t="s">
        <v>176</v>
      </c>
      <c r="P68" s="4" t="s">
        <v>176</v>
      </c>
    </row>
    <row r="69" spans="1:16" ht="29.1" customHeight="1" x14ac:dyDescent="0.25">
      <c r="A69" s="175">
        <v>66</v>
      </c>
      <c r="B69" s="176"/>
      <c r="C69" s="27"/>
      <c r="D69" s="1" t="s">
        <v>176</v>
      </c>
      <c r="E69" s="1" t="s">
        <v>176</v>
      </c>
      <c r="F69" s="1" t="s">
        <v>176</v>
      </c>
      <c r="G69" s="100" t="s">
        <v>176</v>
      </c>
      <c r="H69" s="101" t="s">
        <v>176</v>
      </c>
      <c r="I69" s="1" t="s">
        <v>176</v>
      </c>
      <c r="J69" s="1" t="s">
        <v>176</v>
      </c>
      <c r="K69" s="1" t="s">
        <v>176</v>
      </c>
      <c r="L69" s="1" t="s">
        <v>176</v>
      </c>
      <c r="M69" s="1" t="s">
        <v>176</v>
      </c>
      <c r="N69" s="1" t="s">
        <v>176</v>
      </c>
      <c r="O69" s="2" t="s">
        <v>176</v>
      </c>
      <c r="P69" s="4" t="s">
        <v>176</v>
      </c>
    </row>
    <row r="70" spans="1:16" ht="29.1" customHeight="1" x14ac:dyDescent="0.25">
      <c r="A70" s="175">
        <v>67</v>
      </c>
      <c r="B70" s="176"/>
      <c r="C70" s="29"/>
      <c r="D70" s="1" t="s">
        <v>176</v>
      </c>
      <c r="E70" s="1" t="s">
        <v>176</v>
      </c>
      <c r="F70" s="1" t="s">
        <v>176</v>
      </c>
      <c r="G70" s="100" t="s">
        <v>176</v>
      </c>
      <c r="H70" s="101" t="s">
        <v>176</v>
      </c>
      <c r="I70" s="1" t="s">
        <v>176</v>
      </c>
      <c r="J70" s="1" t="s">
        <v>176</v>
      </c>
      <c r="K70" s="1" t="s">
        <v>176</v>
      </c>
      <c r="L70" s="1" t="s">
        <v>176</v>
      </c>
      <c r="M70" s="1" t="s">
        <v>176</v>
      </c>
      <c r="N70" s="1" t="s">
        <v>176</v>
      </c>
      <c r="O70" s="2" t="s">
        <v>176</v>
      </c>
      <c r="P70" s="4" t="s">
        <v>176</v>
      </c>
    </row>
    <row r="71" spans="1:16" ht="29.1" customHeight="1" x14ac:dyDescent="0.25">
      <c r="A71" s="175">
        <v>68</v>
      </c>
      <c r="B71" s="176"/>
      <c r="C71" s="27"/>
      <c r="D71" s="1" t="s">
        <v>176</v>
      </c>
      <c r="E71" s="1" t="s">
        <v>176</v>
      </c>
      <c r="F71" s="1" t="s">
        <v>176</v>
      </c>
      <c r="G71" s="100" t="s">
        <v>176</v>
      </c>
      <c r="H71" s="101" t="s">
        <v>176</v>
      </c>
      <c r="I71" s="1" t="s">
        <v>176</v>
      </c>
      <c r="J71" s="1" t="s">
        <v>176</v>
      </c>
      <c r="K71" s="1" t="s">
        <v>176</v>
      </c>
      <c r="L71" s="1" t="s">
        <v>176</v>
      </c>
      <c r="M71" s="1" t="s">
        <v>176</v>
      </c>
      <c r="N71" s="1" t="s">
        <v>176</v>
      </c>
      <c r="O71" s="2" t="s">
        <v>176</v>
      </c>
      <c r="P71" s="4" t="s">
        <v>176</v>
      </c>
    </row>
    <row r="72" spans="1:16" ht="29.1" customHeight="1" x14ac:dyDescent="0.25">
      <c r="A72" s="175">
        <v>69</v>
      </c>
      <c r="B72" s="176"/>
      <c r="C72" s="27"/>
      <c r="D72" s="1" t="s">
        <v>176</v>
      </c>
      <c r="E72" s="1" t="s">
        <v>176</v>
      </c>
      <c r="F72" s="1" t="s">
        <v>176</v>
      </c>
      <c r="G72" s="100" t="s">
        <v>176</v>
      </c>
      <c r="H72" s="101" t="s">
        <v>176</v>
      </c>
      <c r="I72" s="1" t="s">
        <v>176</v>
      </c>
      <c r="J72" s="1" t="s">
        <v>176</v>
      </c>
      <c r="K72" s="1" t="s">
        <v>176</v>
      </c>
      <c r="L72" s="1" t="s">
        <v>176</v>
      </c>
      <c r="M72" s="1" t="s">
        <v>176</v>
      </c>
      <c r="N72" s="1" t="s">
        <v>176</v>
      </c>
      <c r="O72" s="2" t="s">
        <v>176</v>
      </c>
      <c r="P72" s="4" t="s">
        <v>176</v>
      </c>
    </row>
    <row r="73" spans="1:16" ht="29.1" customHeight="1" x14ac:dyDescent="0.25">
      <c r="A73" s="175">
        <v>70</v>
      </c>
      <c r="B73" s="176"/>
      <c r="C73" s="30"/>
      <c r="D73" s="1" t="s">
        <v>176</v>
      </c>
      <c r="E73" s="1" t="s">
        <v>176</v>
      </c>
      <c r="F73" s="1" t="s">
        <v>176</v>
      </c>
      <c r="G73" s="100" t="s">
        <v>176</v>
      </c>
      <c r="H73" s="101" t="s">
        <v>176</v>
      </c>
      <c r="I73" s="1" t="s">
        <v>176</v>
      </c>
      <c r="J73" s="1" t="s">
        <v>176</v>
      </c>
      <c r="K73" s="1" t="s">
        <v>176</v>
      </c>
      <c r="L73" s="1" t="s">
        <v>176</v>
      </c>
      <c r="M73" s="1" t="s">
        <v>176</v>
      </c>
      <c r="N73" s="1" t="s">
        <v>176</v>
      </c>
      <c r="O73" s="2" t="s">
        <v>176</v>
      </c>
      <c r="P73" s="4" t="s">
        <v>176</v>
      </c>
    </row>
    <row r="74" spans="1:16" ht="29.1" customHeight="1" x14ac:dyDescent="0.25">
      <c r="A74" s="175">
        <v>71</v>
      </c>
      <c r="B74" s="176"/>
      <c r="C74" s="27"/>
      <c r="D74" s="1" t="s">
        <v>176</v>
      </c>
      <c r="E74" s="1" t="s">
        <v>176</v>
      </c>
      <c r="F74" s="1" t="s">
        <v>176</v>
      </c>
      <c r="G74" s="100" t="s">
        <v>176</v>
      </c>
      <c r="H74" s="101" t="s">
        <v>176</v>
      </c>
      <c r="I74" s="1" t="s">
        <v>176</v>
      </c>
      <c r="J74" s="1" t="s">
        <v>176</v>
      </c>
      <c r="K74" s="1" t="s">
        <v>176</v>
      </c>
      <c r="L74" s="1" t="s">
        <v>176</v>
      </c>
      <c r="M74" s="1" t="s">
        <v>176</v>
      </c>
      <c r="N74" s="1" t="s">
        <v>176</v>
      </c>
      <c r="O74" s="2" t="s">
        <v>176</v>
      </c>
      <c r="P74" s="4" t="s">
        <v>176</v>
      </c>
    </row>
    <row r="75" spans="1:16" ht="29.1" customHeight="1" x14ac:dyDescent="0.25">
      <c r="A75" s="175">
        <v>72</v>
      </c>
      <c r="B75" s="176"/>
      <c r="C75" s="27"/>
      <c r="D75" s="1" t="s">
        <v>176</v>
      </c>
      <c r="E75" s="1" t="s">
        <v>176</v>
      </c>
      <c r="F75" s="1" t="s">
        <v>176</v>
      </c>
      <c r="G75" s="100" t="s">
        <v>176</v>
      </c>
      <c r="H75" s="101" t="s">
        <v>176</v>
      </c>
      <c r="I75" s="1" t="s">
        <v>176</v>
      </c>
      <c r="J75" s="1" t="s">
        <v>176</v>
      </c>
      <c r="K75" s="1" t="s">
        <v>176</v>
      </c>
      <c r="L75" s="1" t="s">
        <v>176</v>
      </c>
      <c r="M75" s="1" t="s">
        <v>176</v>
      </c>
      <c r="N75" s="1" t="s">
        <v>176</v>
      </c>
      <c r="O75" s="2" t="s">
        <v>176</v>
      </c>
      <c r="P75" s="4" t="s">
        <v>176</v>
      </c>
    </row>
    <row r="76" spans="1:16" ht="29.1" customHeight="1" x14ac:dyDescent="0.25">
      <c r="A76" s="175">
        <v>73</v>
      </c>
      <c r="B76" s="176"/>
      <c r="C76" s="27"/>
      <c r="D76" s="1" t="s">
        <v>176</v>
      </c>
      <c r="E76" s="1" t="s">
        <v>176</v>
      </c>
      <c r="F76" s="1" t="s">
        <v>176</v>
      </c>
      <c r="G76" s="100" t="s">
        <v>176</v>
      </c>
      <c r="H76" s="101" t="s">
        <v>176</v>
      </c>
      <c r="I76" s="1" t="s">
        <v>176</v>
      </c>
      <c r="J76" s="1" t="s">
        <v>176</v>
      </c>
      <c r="K76" s="1" t="s">
        <v>176</v>
      </c>
      <c r="L76" s="1" t="s">
        <v>176</v>
      </c>
      <c r="M76" s="1" t="s">
        <v>176</v>
      </c>
      <c r="N76" s="1" t="s">
        <v>176</v>
      </c>
      <c r="O76" s="2" t="s">
        <v>176</v>
      </c>
      <c r="P76" s="4" t="s">
        <v>176</v>
      </c>
    </row>
    <row r="77" spans="1:16" ht="29.1" customHeight="1" x14ac:dyDescent="0.25">
      <c r="A77" s="175">
        <v>74</v>
      </c>
      <c r="B77" s="176"/>
      <c r="C77" s="29"/>
      <c r="D77" s="1" t="s">
        <v>176</v>
      </c>
      <c r="E77" s="1" t="s">
        <v>176</v>
      </c>
      <c r="F77" s="1" t="s">
        <v>176</v>
      </c>
      <c r="G77" s="100" t="s">
        <v>176</v>
      </c>
      <c r="H77" s="101" t="s">
        <v>176</v>
      </c>
      <c r="I77" s="1" t="s">
        <v>176</v>
      </c>
      <c r="J77" s="1" t="s">
        <v>176</v>
      </c>
      <c r="K77" s="1" t="s">
        <v>176</v>
      </c>
      <c r="L77" s="1" t="s">
        <v>176</v>
      </c>
      <c r="M77" s="1" t="s">
        <v>176</v>
      </c>
      <c r="N77" s="1" t="s">
        <v>176</v>
      </c>
      <c r="O77" s="2" t="s">
        <v>176</v>
      </c>
      <c r="P77" s="4" t="s">
        <v>176</v>
      </c>
    </row>
    <row r="78" spans="1:16" ht="29.1" customHeight="1" x14ac:dyDescent="0.25">
      <c r="A78" s="175">
        <v>75</v>
      </c>
      <c r="B78" s="176"/>
      <c r="C78" s="29"/>
      <c r="D78" s="1" t="s">
        <v>176</v>
      </c>
      <c r="E78" s="1" t="s">
        <v>176</v>
      </c>
      <c r="F78" s="1" t="s">
        <v>176</v>
      </c>
      <c r="G78" s="100" t="s">
        <v>176</v>
      </c>
      <c r="H78" s="101" t="s">
        <v>176</v>
      </c>
      <c r="I78" s="1" t="s">
        <v>176</v>
      </c>
      <c r="J78" s="1" t="s">
        <v>176</v>
      </c>
      <c r="K78" s="1" t="s">
        <v>176</v>
      </c>
      <c r="L78" s="1" t="s">
        <v>176</v>
      </c>
      <c r="M78" s="1" t="s">
        <v>176</v>
      </c>
      <c r="N78" s="1" t="s">
        <v>176</v>
      </c>
      <c r="O78" s="2" t="s">
        <v>176</v>
      </c>
      <c r="P78" s="4" t="s">
        <v>176</v>
      </c>
    </row>
    <row r="79" spans="1:16" ht="29.1" customHeight="1" x14ac:dyDescent="0.25">
      <c r="A79" s="175">
        <v>76</v>
      </c>
      <c r="B79" s="176"/>
      <c r="C79" s="27"/>
      <c r="D79" s="1" t="s">
        <v>176</v>
      </c>
      <c r="E79" s="1" t="s">
        <v>176</v>
      </c>
      <c r="F79" s="1" t="s">
        <v>176</v>
      </c>
      <c r="G79" s="100" t="s">
        <v>176</v>
      </c>
      <c r="H79" s="101" t="s">
        <v>176</v>
      </c>
      <c r="I79" s="1" t="s">
        <v>176</v>
      </c>
      <c r="J79" s="1" t="s">
        <v>176</v>
      </c>
      <c r="K79" s="1" t="s">
        <v>176</v>
      </c>
      <c r="L79" s="1" t="s">
        <v>176</v>
      </c>
      <c r="M79" s="1" t="s">
        <v>176</v>
      </c>
      <c r="N79" s="1" t="s">
        <v>176</v>
      </c>
      <c r="O79" s="2" t="s">
        <v>176</v>
      </c>
      <c r="P79" s="4" t="s">
        <v>176</v>
      </c>
    </row>
    <row r="80" spans="1:16" ht="29.1" customHeight="1" x14ac:dyDescent="0.25">
      <c r="A80" s="175">
        <v>77</v>
      </c>
      <c r="B80" s="176"/>
      <c r="C80" s="29"/>
      <c r="D80" s="1" t="s">
        <v>176</v>
      </c>
      <c r="E80" s="1" t="s">
        <v>176</v>
      </c>
      <c r="F80" s="1" t="s">
        <v>176</v>
      </c>
      <c r="G80" s="100" t="s">
        <v>176</v>
      </c>
      <c r="H80" s="101" t="s">
        <v>176</v>
      </c>
      <c r="I80" s="1" t="s">
        <v>176</v>
      </c>
      <c r="J80" s="1" t="s">
        <v>176</v>
      </c>
      <c r="K80" s="1" t="s">
        <v>176</v>
      </c>
      <c r="L80" s="1" t="s">
        <v>176</v>
      </c>
      <c r="M80" s="1" t="s">
        <v>176</v>
      </c>
      <c r="N80" s="1" t="s">
        <v>176</v>
      </c>
      <c r="O80" s="2" t="s">
        <v>176</v>
      </c>
      <c r="P80" s="4" t="s">
        <v>176</v>
      </c>
    </row>
    <row r="81" spans="1:16" ht="29.1" customHeight="1" x14ac:dyDescent="0.25">
      <c r="A81" s="175">
        <v>78</v>
      </c>
      <c r="B81" s="176"/>
      <c r="C81" s="27"/>
      <c r="D81" s="1" t="s">
        <v>176</v>
      </c>
      <c r="E81" s="1" t="s">
        <v>176</v>
      </c>
      <c r="F81" s="1" t="s">
        <v>176</v>
      </c>
      <c r="G81" s="100" t="s">
        <v>176</v>
      </c>
      <c r="H81" s="101" t="s">
        <v>176</v>
      </c>
      <c r="I81" s="1" t="s">
        <v>176</v>
      </c>
      <c r="J81" s="1" t="s">
        <v>176</v>
      </c>
      <c r="K81" s="1" t="s">
        <v>176</v>
      </c>
      <c r="L81" s="1" t="s">
        <v>176</v>
      </c>
      <c r="M81" s="1" t="s">
        <v>176</v>
      </c>
      <c r="N81" s="1" t="s">
        <v>176</v>
      </c>
      <c r="O81" s="2" t="s">
        <v>176</v>
      </c>
      <c r="P81" s="4" t="s">
        <v>176</v>
      </c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 t="s">
        <v>176</v>
      </c>
      <c r="E93" s="1" t="s">
        <v>176</v>
      </c>
      <c r="F93" s="1" t="s">
        <v>176</v>
      </c>
      <c r="G93" s="100" t="s">
        <v>176</v>
      </c>
      <c r="H93" s="101" t="s">
        <v>176</v>
      </c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559" priority="43" operator="equal">
      <formula>"1° P"</formula>
    </cfRule>
    <cfRule type="expression" dxfId="1558" priority="44">
      <formula>$D$94=0</formula>
    </cfRule>
    <cfRule type="expression" dxfId="1557" priority="45">
      <formula>$D$94&lt;&gt;$H$94</formula>
    </cfRule>
    <cfRule type="expression" dxfId="1556" priority="46">
      <formula>$D$94=$H$94</formula>
    </cfRule>
  </conditionalFormatting>
  <conditionalFormatting sqref="E2:G2">
    <cfRule type="expression" dxfId="1555" priority="40">
      <formula>$D$94=0</formula>
    </cfRule>
    <cfRule type="expression" dxfId="1554" priority="41">
      <formula>$D$94&lt;&gt;$H$94</formula>
    </cfRule>
    <cfRule type="expression" dxfId="1553" priority="42">
      <formula>$D$94=$H$94</formula>
    </cfRule>
  </conditionalFormatting>
  <conditionalFormatting sqref="E2">
    <cfRule type="cellIs" dxfId="1552" priority="39" operator="equal">
      <formula>"2° P"</formula>
    </cfRule>
  </conditionalFormatting>
  <conditionalFormatting sqref="F2">
    <cfRule type="cellIs" dxfId="1551" priority="38" operator="equal">
      <formula>"3° P"</formula>
    </cfRule>
  </conditionalFormatting>
  <conditionalFormatting sqref="G2">
    <cfRule type="cellIs" dxfId="1550" priority="37" operator="equal">
      <formula>"4° P"</formula>
    </cfRule>
  </conditionalFormatting>
  <conditionalFormatting sqref="H2">
    <cfRule type="cellIs" dxfId="1549" priority="33" operator="equal">
      <formula>"1° P"</formula>
    </cfRule>
    <cfRule type="expression" dxfId="1548" priority="34">
      <formula>$D$94=0</formula>
    </cfRule>
    <cfRule type="expression" dxfId="1547" priority="35">
      <formula>$D$94&lt;&gt;$H$94</formula>
    </cfRule>
    <cfRule type="expression" dxfId="1546" priority="36">
      <formula>$D$94=$H$94</formula>
    </cfRule>
  </conditionalFormatting>
  <conditionalFormatting sqref="I2:M2">
    <cfRule type="expression" dxfId="1545" priority="30">
      <formula>$D$94=0</formula>
    </cfRule>
    <cfRule type="expression" dxfId="1544" priority="31">
      <formula>$D$94&lt;&gt;$H$94</formula>
    </cfRule>
    <cfRule type="expression" dxfId="1543" priority="32">
      <formula>$D$94=$H$94</formula>
    </cfRule>
  </conditionalFormatting>
  <conditionalFormatting sqref="I2">
    <cfRule type="cellIs" dxfId="1542" priority="29" operator="equal">
      <formula>"2° P"</formula>
    </cfRule>
  </conditionalFormatting>
  <conditionalFormatting sqref="J2">
    <cfRule type="cellIs" dxfId="1541" priority="28" operator="equal">
      <formula>"3° P"</formula>
    </cfRule>
  </conditionalFormatting>
  <conditionalFormatting sqref="K2:M2">
    <cfRule type="cellIs" dxfId="1540" priority="27" operator="equal">
      <formula>"4° P"</formula>
    </cfRule>
  </conditionalFormatting>
  <conditionalFormatting sqref="O4:O42 O44:O93">
    <cfRule type="cellIs" dxfId="1539" priority="6" operator="equal">
      <formula>4</formula>
    </cfRule>
    <cfRule type="cellIs" dxfId="1538" priority="7" operator="equal">
      <formula>3</formula>
    </cfRule>
    <cfRule type="cellIs" dxfId="1537" priority="8" operator="equal">
      <formula>2</formula>
    </cfRule>
    <cfRule type="cellIs" dxfId="1536" priority="9" operator="equal">
      <formula>1</formula>
    </cfRule>
    <cfRule type="cellIs" dxfId="1535" priority="10" operator="equal">
      <formula>0</formula>
    </cfRule>
  </conditionalFormatting>
  <conditionalFormatting sqref="O43">
    <cfRule type="cellIs" dxfId="1534" priority="1" operator="equal">
      <formula>4</formula>
    </cfRule>
    <cfRule type="cellIs" dxfId="1533" priority="2" operator="equal">
      <formula>3</formula>
    </cfRule>
    <cfRule type="cellIs" dxfId="1532" priority="3" operator="equal">
      <formula>2</formula>
    </cfRule>
    <cfRule type="cellIs" dxfId="1531" priority="4" operator="equal">
      <formula>1</formula>
    </cfRule>
    <cfRule type="cellIs" dxfId="1530" priority="5" operator="equal">
      <formula>0</formula>
    </cfRule>
  </conditionalFormatting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B2E1D-9E4A-4EA1-84F4-10894D03DEF3}">
  <sheetPr codeName="Feuil20">
    <tabColor rgb="FF7030A0"/>
  </sheetPr>
  <dimension ref="A1:Q92"/>
  <sheetViews>
    <sheetView showGridLines="0" workbookViewId="0">
      <selection activeCell="B41" sqref="B4:P41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27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28</v>
      </c>
      <c r="B30" s="176"/>
      <c r="C30" s="29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29</v>
      </c>
      <c r="B31" s="176"/>
      <c r="C31" s="30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30</v>
      </c>
      <c r="B32" s="176"/>
      <c r="C32" s="27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31</v>
      </c>
      <c r="B33" s="176"/>
      <c r="C33" s="30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32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33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34</v>
      </c>
      <c r="B36" s="177"/>
      <c r="C36" s="27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35</v>
      </c>
      <c r="B37" s="176"/>
      <c r="C37" s="29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36</v>
      </c>
      <c r="B38" s="177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37</v>
      </c>
      <c r="B39" s="176"/>
      <c r="C39" s="27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38</v>
      </c>
      <c r="B40" s="177"/>
      <c r="C40" s="30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39</v>
      </c>
      <c r="B41" s="176"/>
      <c r="C41" s="27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40</v>
      </c>
      <c r="B42" s="176"/>
      <c r="C42" s="30"/>
      <c r="D42" s="1" t="s">
        <v>176</v>
      </c>
      <c r="E42" s="1" t="s">
        <v>176</v>
      </c>
      <c r="F42" s="1" t="s">
        <v>176</v>
      </c>
      <c r="G42" s="100" t="s">
        <v>176</v>
      </c>
      <c r="H42" s="101" t="s">
        <v>176</v>
      </c>
      <c r="I42" s="1" t="s">
        <v>176</v>
      </c>
      <c r="J42" s="1" t="s">
        <v>176</v>
      </c>
      <c r="K42" s="1" t="s">
        <v>176</v>
      </c>
      <c r="L42" s="1" t="s">
        <v>176</v>
      </c>
      <c r="M42" s="1" t="s">
        <v>176</v>
      </c>
      <c r="N42" s="1" t="s">
        <v>176</v>
      </c>
      <c r="O42" s="2" t="s">
        <v>176</v>
      </c>
      <c r="P42" s="4" t="s">
        <v>176</v>
      </c>
      <c r="Q42" s="15"/>
    </row>
    <row r="43" spans="1:17" ht="29.1" customHeight="1" x14ac:dyDescent="0.25">
      <c r="A43" s="175">
        <v>41</v>
      </c>
      <c r="B43" s="176"/>
      <c r="C43" s="30"/>
      <c r="D43" s="1" t="s">
        <v>176</v>
      </c>
      <c r="E43" s="1" t="s">
        <v>176</v>
      </c>
      <c r="F43" s="1" t="s">
        <v>176</v>
      </c>
      <c r="G43" s="100" t="s">
        <v>176</v>
      </c>
      <c r="H43" s="101" t="s">
        <v>176</v>
      </c>
      <c r="I43" s="1" t="s">
        <v>176</v>
      </c>
      <c r="J43" s="1" t="s">
        <v>176</v>
      </c>
      <c r="K43" s="1" t="s">
        <v>176</v>
      </c>
      <c r="L43" s="1" t="s">
        <v>176</v>
      </c>
      <c r="M43" s="1" t="s">
        <v>176</v>
      </c>
      <c r="N43" s="1" t="s">
        <v>176</v>
      </c>
      <c r="O43" s="2" t="s">
        <v>176</v>
      </c>
      <c r="P43" s="4" t="s">
        <v>176</v>
      </c>
      <c r="Q43" s="15"/>
    </row>
    <row r="44" spans="1:17" ht="29.1" customHeight="1" x14ac:dyDescent="0.25">
      <c r="A44" s="175">
        <v>42</v>
      </c>
      <c r="B44" s="176"/>
      <c r="C44" s="30"/>
      <c r="D44" s="1" t="s">
        <v>176</v>
      </c>
      <c r="E44" s="1" t="s">
        <v>176</v>
      </c>
      <c r="F44" s="1" t="s">
        <v>176</v>
      </c>
      <c r="G44" s="100" t="s">
        <v>176</v>
      </c>
      <c r="H44" s="101" t="s">
        <v>176</v>
      </c>
      <c r="I44" s="1" t="s">
        <v>176</v>
      </c>
      <c r="J44" s="1" t="s">
        <v>176</v>
      </c>
      <c r="K44" s="1" t="s">
        <v>176</v>
      </c>
      <c r="L44" s="1" t="s">
        <v>176</v>
      </c>
      <c r="M44" s="1" t="s">
        <v>176</v>
      </c>
      <c r="N44" s="1" t="s">
        <v>176</v>
      </c>
      <c r="O44" s="2" t="s">
        <v>176</v>
      </c>
      <c r="P44" s="4" t="s">
        <v>176</v>
      </c>
      <c r="Q44" s="15"/>
    </row>
    <row r="45" spans="1:17" ht="29.1" customHeight="1" x14ac:dyDescent="0.25">
      <c r="A45" s="175">
        <v>43</v>
      </c>
      <c r="B45" s="176"/>
      <c r="C45" s="27"/>
      <c r="D45" s="1" t="s">
        <v>176</v>
      </c>
      <c r="E45" s="1" t="s">
        <v>176</v>
      </c>
      <c r="F45" s="1" t="s">
        <v>176</v>
      </c>
      <c r="G45" s="100" t="s">
        <v>176</v>
      </c>
      <c r="H45" s="101" t="s">
        <v>176</v>
      </c>
      <c r="I45" s="1" t="s">
        <v>176</v>
      </c>
      <c r="J45" s="1" t="s">
        <v>176</v>
      </c>
      <c r="K45" s="1" t="s">
        <v>176</v>
      </c>
      <c r="L45" s="1" t="s">
        <v>176</v>
      </c>
      <c r="M45" s="1" t="s">
        <v>176</v>
      </c>
      <c r="N45" s="1" t="s">
        <v>176</v>
      </c>
      <c r="O45" s="2" t="s">
        <v>176</v>
      </c>
      <c r="P45" s="4" t="s">
        <v>176</v>
      </c>
      <c r="Q45" s="15"/>
    </row>
    <row r="46" spans="1:17" ht="29.1" customHeight="1" x14ac:dyDescent="0.25">
      <c r="A46" s="175">
        <v>44</v>
      </c>
      <c r="B46" s="176"/>
      <c r="C46" s="27"/>
      <c r="D46" s="1" t="s">
        <v>176</v>
      </c>
      <c r="E46" s="1" t="s">
        <v>176</v>
      </c>
      <c r="F46" s="1" t="s">
        <v>176</v>
      </c>
      <c r="G46" s="100" t="s">
        <v>176</v>
      </c>
      <c r="H46" s="101" t="s">
        <v>176</v>
      </c>
      <c r="I46" s="1" t="s">
        <v>176</v>
      </c>
      <c r="J46" s="1" t="s">
        <v>176</v>
      </c>
      <c r="K46" s="1" t="s">
        <v>176</v>
      </c>
      <c r="L46" s="1" t="s">
        <v>176</v>
      </c>
      <c r="M46" s="1" t="s">
        <v>176</v>
      </c>
      <c r="N46" s="1" t="s">
        <v>176</v>
      </c>
      <c r="O46" s="2" t="s">
        <v>176</v>
      </c>
      <c r="P46" s="4" t="s">
        <v>176</v>
      </c>
      <c r="Q46" s="15"/>
    </row>
    <row r="47" spans="1:17" ht="29.1" customHeight="1" x14ac:dyDescent="0.25">
      <c r="A47" s="175">
        <v>45</v>
      </c>
      <c r="B47" s="176"/>
      <c r="C47" s="27"/>
      <c r="D47" s="1" t="s">
        <v>176</v>
      </c>
      <c r="E47" s="1" t="s">
        <v>176</v>
      </c>
      <c r="F47" s="1" t="s">
        <v>176</v>
      </c>
      <c r="G47" s="100" t="s">
        <v>176</v>
      </c>
      <c r="H47" s="101" t="s">
        <v>176</v>
      </c>
      <c r="I47" s="1" t="s">
        <v>176</v>
      </c>
      <c r="J47" s="1" t="s">
        <v>176</v>
      </c>
      <c r="K47" s="1" t="s">
        <v>176</v>
      </c>
      <c r="L47" s="1" t="s">
        <v>176</v>
      </c>
      <c r="M47" s="1" t="s">
        <v>176</v>
      </c>
      <c r="N47" s="1" t="s">
        <v>176</v>
      </c>
      <c r="O47" s="2" t="s">
        <v>176</v>
      </c>
      <c r="P47" s="4" t="s">
        <v>176</v>
      </c>
      <c r="Q47" s="15"/>
    </row>
    <row r="48" spans="1:17" ht="29.1" customHeight="1" x14ac:dyDescent="0.25">
      <c r="A48" s="175">
        <v>46</v>
      </c>
      <c r="B48" s="176"/>
      <c r="C48" s="27"/>
      <c r="D48" s="1" t="s">
        <v>176</v>
      </c>
      <c r="E48" s="1" t="s">
        <v>176</v>
      </c>
      <c r="F48" s="1" t="s">
        <v>176</v>
      </c>
      <c r="G48" s="100" t="s">
        <v>176</v>
      </c>
      <c r="H48" s="101" t="s">
        <v>176</v>
      </c>
      <c r="I48" s="1" t="s">
        <v>176</v>
      </c>
      <c r="J48" s="1" t="s">
        <v>176</v>
      </c>
      <c r="K48" s="1" t="s">
        <v>176</v>
      </c>
      <c r="L48" s="1" t="s">
        <v>176</v>
      </c>
      <c r="M48" s="1" t="s">
        <v>176</v>
      </c>
      <c r="N48" s="1" t="s">
        <v>176</v>
      </c>
      <c r="O48" s="2" t="s">
        <v>176</v>
      </c>
      <c r="P48" s="4" t="s">
        <v>176</v>
      </c>
      <c r="Q48" s="15"/>
    </row>
    <row r="49" spans="1:17" ht="29.1" customHeight="1" x14ac:dyDescent="0.25">
      <c r="A49" s="175">
        <v>47</v>
      </c>
      <c r="B49" s="176"/>
      <c r="C49" s="29"/>
      <c r="D49" s="1" t="s">
        <v>176</v>
      </c>
      <c r="E49" s="1" t="s">
        <v>176</v>
      </c>
      <c r="F49" s="1" t="s">
        <v>176</v>
      </c>
      <c r="G49" s="100" t="s">
        <v>176</v>
      </c>
      <c r="H49" s="101" t="s">
        <v>176</v>
      </c>
      <c r="I49" s="1" t="s">
        <v>176</v>
      </c>
      <c r="J49" s="1" t="s">
        <v>176</v>
      </c>
      <c r="K49" s="1" t="s">
        <v>176</v>
      </c>
      <c r="L49" s="1" t="s">
        <v>176</v>
      </c>
      <c r="M49" s="1" t="s">
        <v>176</v>
      </c>
      <c r="N49" s="1" t="s">
        <v>176</v>
      </c>
      <c r="O49" s="2" t="s">
        <v>176</v>
      </c>
      <c r="P49" s="4" t="s">
        <v>176</v>
      </c>
      <c r="Q49" s="15"/>
    </row>
    <row r="50" spans="1:17" ht="29.1" customHeight="1" x14ac:dyDescent="0.25">
      <c r="A50" s="175">
        <v>48</v>
      </c>
      <c r="B50" s="176"/>
      <c r="C50" s="27"/>
      <c r="D50" s="1" t="s">
        <v>176</v>
      </c>
      <c r="E50" s="1" t="s">
        <v>176</v>
      </c>
      <c r="F50" s="1" t="s">
        <v>176</v>
      </c>
      <c r="G50" s="100" t="s">
        <v>176</v>
      </c>
      <c r="H50" s="101" t="s">
        <v>176</v>
      </c>
      <c r="I50" s="1" t="s">
        <v>176</v>
      </c>
      <c r="J50" s="1" t="s">
        <v>176</v>
      </c>
      <c r="K50" s="1" t="s">
        <v>176</v>
      </c>
      <c r="L50" s="1" t="s">
        <v>176</v>
      </c>
      <c r="M50" s="1" t="s">
        <v>176</v>
      </c>
      <c r="N50" s="1" t="s">
        <v>176</v>
      </c>
      <c r="O50" s="2" t="s">
        <v>176</v>
      </c>
      <c r="P50" s="4" t="s">
        <v>176</v>
      </c>
      <c r="Q50" t="s">
        <v>176</v>
      </c>
    </row>
    <row r="51" spans="1:17" ht="29.1" customHeight="1" x14ac:dyDescent="0.25">
      <c r="A51" s="175">
        <v>49</v>
      </c>
      <c r="B51" s="176"/>
      <c r="C51" s="27"/>
      <c r="D51" s="1" t="s">
        <v>176</v>
      </c>
      <c r="E51" s="1" t="s">
        <v>176</v>
      </c>
      <c r="F51" s="1" t="s">
        <v>176</v>
      </c>
      <c r="G51" s="100" t="s">
        <v>176</v>
      </c>
      <c r="H51" s="101" t="s">
        <v>176</v>
      </c>
      <c r="I51" s="1" t="s">
        <v>176</v>
      </c>
      <c r="J51" s="1" t="s">
        <v>176</v>
      </c>
      <c r="K51" s="1" t="s">
        <v>176</v>
      </c>
      <c r="L51" s="1" t="s">
        <v>176</v>
      </c>
      <c r="M51" s="1" t="s">
        <v>176</v>
      </c>
      <c r="N51" s="1" t="s">
        <v>176</v>
      </c>
      <c r="O51" s="2" t="s">
        <v>176</v>
      </c>
      <c r="P51" s="4" t="s">
        <v>176</v>
      </c>
      <c r="Q51" t="s">
        <v>176</v>
      </c>
    </row>
    <row r="52" spans="1:17" ht="29.1" customHeight="1" x14ac:dyDescent="0.25">
      <c r="A52" s="175">
        <v>50</v>
      </c>
      <c r="B52" s="176"/>
      <c r="C52" s="27"/>
      <c r="D52" s="1" t="s">
        <v>176</v>
      </c>
      <c r="E52" s="1" t="s">
        <v>176</v>
      </c>
      <c r="F52" s="1" t="s">
        <v>176</v>
      </c>
      <c r="G52" s="100" t="s">
        <v>176</v>
      </c>
      <c r="H52" s="101" t="s">
        <v>176</v>
      </c>
      <c r="I52" s="1" t="s">
        <v>176</v>
      </c>
      <c r="J52" s="1" t="s">
        <v>176</v>
      </c>
      <c r="K52" s="1" t="s">
        <v>176</v>
      </c>
      <c r="L52" s="1" t="s">
        <v>176</v>
      </c>
      <c r="M52" s="1" t="s">
        <v>176</v>
      </c>
      <c r="N52" s="1" t="s">
        <v>176</v>
      </c>
      <c r="O52" s="2" t="s">
        <v>176</v>
      </c>
      <c r="P52" s="4" t="s">
        <v>176</v>
      </c>
      <c r="Q52" t="s">
        <v>176</v>
      </c>
    </row>
    <row r="53" spans="1:17" ht="29.1" customHeight="1" x14ac:dyDescent="0.25">
      <c r="A53" s="175">
        <v>51</v>
      </c>
      <c r="B53" s="176"/>
      <c r="C53" s="30"/>
      <c r="D53" s="1" t="s">
        <v>176</v>
      </c>
      <c r="E53" s="1" t="s">
        <v>176</v>
      </c>
      <c r="F53" s="1" t="s">
        <v>176</v>
      </c>
      <c r="G53" s="100" t="s">
        <v>176</v>
      </c>
      <c r="H53" s="101" t="s">
        <v>176</v>
      </c>
      <c r="I53" s="1" t="s">
        <v>176</v>
      </c>
      <c r="J53" s="1" t="s">
        <v>176</v>
      </c>
      <c r="K53" s="1" t="s">
        <v>176</v>
      </c>
      <c r="L53" s="1" t="s">
        <v>176</v>
      </c>
      <c r="M53" s="1" t="s">
        <v>176</v>
      </c>
      <c r="N53" s="1" t="s">
        <v>176</v>
      </c>
      <c r="O53" s="2" t="s">
        <v>176</v>
      </c>
      <c r="P53" s="4" t="s">
        <v>176</v>
      </c>
      <c r="Q53" t="s">
        <v>176</v>
      </c>
    </row>
    <row r="54" spans="1:17" ht="29.1" customHeight="1" x14ac:dyDescent="0.25">
      <c r="A54" s="175">
        <v>52</v>
      </c>
      <c r="B54" s="176"/>
      <c r="C54" s="27"/>
      <c r="D54" s="1" t="s">
        <v>176</v>
      </c>
      <c r="E54" s="1" t="s">
        <v>176</v>
      </c>
      <c r="F54" s="1" t="s">
        <v>176</v>
      </c>
      <c r="G54" s="100" t="s">
        <v>176</v>
      </c>
      <c r="H54" s="101" t="s">
        <v>176</v>
      </c>
      <c r="I54" s="1" t="s">
        <v>176</v>
      </c>
      <c r="J54" s="1" t="s">
        <v>176</v>
      </c>
      <c r="K54" s="1" t="s">
        <v>176</v>
      </c>
      <c r="L54" s="1" t="s">
        <v>176</v>
      </c>
      <c r="M54" s="1" t="s">
        <v>176</v>
      </c>
      <c r="N54" s="1" t="s">
        <v>176</v>
      </c>
      <c r="O54" s="2" t="s">
        <v>176</v>
      </c>
      <c r="P54" s="4" t="s">
        <v>176</v>
      </c>
      <c r="Q54" t="s">
        <v>176</v>
      </c>
    </row>
    <row r="55" spans="1:17" ht="29.1" customHeight="1" x14ac:dyDescent="0.25">
      <c r="A55" s="175">
        <v>53</v>
      </c>
      <c r="B55" s="176"/>
      <c r="C55" s="27"/>
      <c r="D55" s="1" t="s">
        <v>176</v>
      </c>
      <c r="E55" s="1" t="s">
        <v>176</v>
      </c>
      <c r="F55" s="1" t="s">
        <v>176</v>
      </c>
      <c r="G55" s="100" t="s">
        <v>176</v>
      </c>
      <c r="H55" s="101" t="s">
        <v>176</v>
      </c>
      <c r="I55" s="1" t="s">
        <v>176</v>
      </c>
      <c r="J55" s="1" t="s">
        <v>176</v>
      </c>
      <c r="K55" s="1" t="s">
        <v>176</v>
      </c>
      <c r="L55" s="1" t="s">
        <v>176</v>
      </c>
      <c r="M55" s="1" t="s">
        <v>176</v>
      </c>
      <c r="N55" s="1" t="s">
        <v>176</v>
      </c>
      <c r="O55" s="2" t="s">
        <v>176</v>
      </c>
      <c r="P55" s="4" t="s">
        <v>176</v>
      </c>
      <c r="Q55" t="s">
        <v>176</v>
      </c>
    </row>
    <row r="56" spans="1:17" ht="29.1" customHeight="1" x14ac:dyDescent="0.25">
      <c r="A56" s="175">
        <v>54</v>
      </c>
      <c r="B56" s="176"/>
      <c r="C56" s="27"/>
      <c r="D56" s="1" t="s">
        <v>176</v>
      </c>
      <c r="E56" s="1" t="s">
        <v>176</v>
      </c>
      <c r="F56" s="1" t="s">
        <v>176</v>
      </c>
      <c r="G56" s="100" t="s">
        <v>176</v>
      </c>
      <c r="H56" s="101" t="s">
        <v>176</v>
      </c>
      <c r="I56" s="1" t="s">
        <v>176</v>
      </c>
      <c r="J56" s="1" t="s">
        <v>176</v>
      </c>
      <c r="K56" s="1" t="s">
        <v>176</v>
      </c>
      <c r="L56" s="1" t="s">
        <v>176</v>
      </c>
      <c r="M56" s="1" t="s">
        <v>176</v>
      </c>
      <c r="N56" s="1" t="s">
        <v>176</v>
      </c>
      <c r="O56" s="2" t="s">
        <v>176</v>
      </c>
      <c r="P56" s="4" t="s">
        <v>176</v>
      </c>
      <c r="Q56" t="s">
        <v>176</v>
      </c>
    </row>
    <row r="57" spans="1:17" ht="29.1" customHeight="1" x14ac:dyDescent="0.25">
      <c r="A57" s="175">
        <v>55</v>
      </c>
      <c r="B57" s="176"/>
      <c r="C57" s="27"/>
      <c r="D57" s="1" t="s">
        <v>176</v>
      </c>
      <c r="E57" s="1" t="s">
        <v>176</v>
      </c>
      <c r="F57" s="1" t="s">
        <v>176</v>
      </c>
      <c r="G57" s="100" t="s">
        <v>176</v>
      </c>
      <c r="H57" s="101" t="s">
        <v>176</v>
      </c>
      <c r="I57" s="1" t="s">
        <v>176</v>
      </c>
      <c r="J57" s="1" t="s">
        <v>176</v>
      </c>
      <c r="K57" s="1" t="s">
        <v>176</v>
      </c>
      <c r="L57" s="1" t="s">
        <v>176</v>
      </c>
      <c r="M57" s="1" t="s">
        <v>176</v>
      </c>
      <c r="N57" s="1" t="s">
        <v>176</v>
      </c>
      <c r="O57" s="2" t="s">
        <v>176</v>
      </c>
      <c r="P57" s="4" t="s">
        <v>176</v>
      </c>
      <c r="Q57" t="s">
        <v>176</v>
      </c>
    </row>
    <row r="58" spans="1:17" ht="29.1" customHeight="1" x14ac:dyDescent="0.25">
      <c r="A58" s="175">
        <v>56</v>
      </c>
      <c r="B58" s="176"/>
      <c r="C58" s="27"/>
      <c r="D58" s="1" t="s">
        <v>176</v>
      </c>
      <c r="E58" s="1" t="s">
        <v>176</v>
      </c>
      <c r="F58" s="1" t="s">
        <v>176</v>
      </c>
      <c r="G58" s="100" t="s">
        <v>176</v>
      </c>
      <c r="H58" s="101" t="s">
        <v>176</v>
      </c>
      <c r="I58" s="1" t="s">
        <v>176</v>
      </c>
      <c r="J58" s="1" t="s">
        <v>176</v>
      </c>
      <c r="K58" s="1" t="s">
        <v>176</v>
      </c>
      <c r="L58" s="1" t="s">
        <v>176</v>
      </c>
      <c r="M58" s="1" t="s">
        <v>176</v>
      </c>
      <c r="N58" s="1" t="s">
        <v>176</v>
      </c>
      <c r="O58" s="2" t="s">
        <v>176</v>
      </c>
      <c r="P58" s="4" t="s">
        <v>176</v>
      </c>
      <c r="Q58" t="s">
        <v>176</v>
      </c>
    </row>
    <row r="59" spans="1:17" ht="29.1" customHeight="1" x14ac:dyDescent="0.25">
      <c r="A59" s="175">
        <v>57</v>
      </c>
      <c r="B59" s="176"/>
      <c r="C59" s="27"/>
      <c r="D59" s="1" t="s">
        <v>176</v>
      </c>
      <c r="E59" s="1" t="s">
        <v>176</v>
      </c>
      <c r="F59" s="1" t="s">
        <v>176</v>
      </c>
      <c r="G59" s="100" t="s">
        <v>176</v>
      </c>
      <c r="H59" s="101" t="s">
        <v>176</v>
      </c>
      <c r="I59" s="1" t="s">
        <v>176</v>
      </c>
      <c r="J59" s="1" t="s">
        <v>176</v>
      </c>
      <c r="K59" s="1" t="s">
        <v>176</v>
      </c>
      <c r="L59" s="1" t="s">
        <v>176</v>
      </c>
      <c r="M59" s="1" t="s">
        <v>176</v>
      </c>
      <c r="N59" s="1" t="s">
        <v>176</v>
      </c>
      <c r="O59" s="2" t="s">
        <v>176</v>
      </c>
      <c r="P59" s="4" t="s">
        <v>176</v>
      </c>
      <c r="Q59" t="s">
        <v>176</v>
      </c>
    </row>
    <row r="60" spans="1:17" ht="29.1" customHeight="1" x14ac:dyDescent="0.25">
      <c r="A60" s="175">
        <v>58</v>
      </c>
      <c r="B60" s="176"/>
      <c r="C60" s="27"/>
      <c r="D60" s="1" t="s">
        <v>176</v>
      </c>
      <c r="E60" s="1" t="s">
        <v>176</v>
      </c>
      <c r="F60" s="1" t="s">
        <v>176</v>
      </c>
      <c r="G60" s="100" t="s">
        <v>176</v>
      </c>
      <c r="H60" s="101" t="s">
        <v>176</v>
      </c>
      <c r="I60" s="1" t="s">
        <v>176</v>
      </c>
      <c r="J60" s="1" t="s">
        <v>176</v>
      </c>
      <c r="K60" s="1" t="s">
        <v>176</v>
      </c>
      <c r="L60" s="1" t="s">
        <v>176</v>
      </c>
      <c r="M60" s="1" t="s">
        <v>176</v>
      </c>
      <c r="N60" s="1" t="s">
        <v>176</v>
      </c>
      <c r="O60" s="2" t="s">
        <v>176</v>
      </c>
      <c r="P60" s="4" t="s">
        <v>176</v>
      </c>
      <c r="Q60" t="s">
        <v>176</v>
      </c>
    </row>
    <row r="61" spans="1:17" ht="29.1" customHeight="1" x14ac:dyDescent="0.25">
      <c r="A61" s="175">
        <v>59</v>
      </c>
      <c r="B61" s="176"/>
      <c r="C61" s="29"/>
      <c r="D61" s="1" t="s">
        <v>176</v>
      </c>
      <c r="E61" s="1" t="s">
        <v>176</v>
      </c>
      <c r="F61" s="1" t="s">
        <v>176</v>
      </c>
      <c r="G61" s="100" t="s">
        <v>176</v>
      </c>
      <c r="H61" s="101" t="s">
        <v>176</v>
      </c>
      <c r="I61" s="1" t="s">
        <v>176</v>
      </c>
      <c r="J61" s="1" t="s">
        <v>176</v>
      </c>
      <c r="K61" s="1" t="s">
        <v>176</v>
      </c>
      <c r="L61" s="1" t="s">
        <v>176</v>
      </c>
      <c r="M61" s="1" t="s">
        <v>176</v>
      </c>
      <c r="N61" s="1" t="s">
        <v>176</v>
      </c>
      <c r="O61" s="2" t="s">
        <v>176</v>
      </c>
      <c r="P61" s="4" t="s">
        <v>176</v>
      </c>
      <c r="Q61" t="s">
        <v>176</v>
      </c>
    </row>
    <row r="62" spans="1:17" ht="29.1" customHeight="1" x14ac:dyDescent="0.25">
      <c r="A62" s="175">
        <v>60</v>
      </c>
      <c r="B62" s="176"/>
      <c r="C62" s="29"/>
      <c r="D62" s="1" t="s">
        <v>176</v>
      </c>
      <c r="E62" s="1" t="s">
        <v>176</v>
      </c>
      <c r="F62" s="1" t="s">
        <v>176</v>
      </c>
      <c r="G62" s="100" t="s">
        <v>176</v>
      </c>
      <c r="H62" s="101" t="s">
        <v>176</v>
      </c>
      <c r="I62" s="1" t="s">
        <v>176</v>
      </c>
      <c r="J62" s="1" t="s">
        <v>176</v>
      </c>
      <c r="K62" s="1" t="s">
        <v>176</v>
      </c>
      <c r="L62" s="1" t="s">
        <v>176</v>
      </c>
      <c r="M62" s="1" t="s">
        <v>176</v>
      </c>
      <c r="N62" s="1" t="s">
        <v>176</v>
      </c>
      <c r="O62" s="2" t="s">
        <v>176</v>
      </c>
      <c r="P62" s="4" t="s">
        <v>176</v>
      </c>
      <c r="Q62" t="s">
        <v>176</v>
      </c>
    </row>
    <row r="63" spans="1:17" ht="29.1" customHeight="1" x14ac:dyDescent="0.25">
      <c r="A63" s="175">
        <v>61</v>
      </c>
      <c r="B63" s="176"/>
      <c r="C63" s="27"/>
      <c r="D63" s="1" t="s">
        <v>176</v>
      </c>
      <c r="E63" s="1" t="s">
        <v>176</v>
      </c>
      <c r="F63" s="1" t="s">
        <v>176</v>
      </c>
      <c r="G63" s="100" t="s">
        <v>176</v>
      </c>
      <c r="H63" s="101" t="s">
        <v>176</v>
      </c>
      <c r="I63" s="1" t="s">
        <v>176</v>
      </c>
      <c r="J63" s="1" t="s">
        <v>176</v>
      </c>
      <c r="K63" s="1" t="s">
        <v>176</v>
      </c>
      <c r="L63" s="1" t="s">
        <v>176</v>
      </c>
      <c r="M63" s="1" t="s">
        <v>176</v>
      </c>
      <c r="N63" s="1" t="s">
        <v>176</v>
      </c>
      <c r="O63" s="2" t="s">
        <v>176</v>
      </c>
      <c r="P63" s="4" t="s">
        <v>176</v>
      </c>
      <c r="Q63" t="s">
        <v>176</v>
      </c>
    </row>
    <row r="64" spans="1:17" ht="29.1" customHeight="1" x14ac:dyDescent="0.25">
      <c r="A64" s="175">
        <v>62</v>
      </c>
      <c r="B64" s="176"/>
      <c r="C64" s="27"/>
      <c r="D64" s="1" t="s">
        <v>176</v>
      </c>
      <c r="E64" s="1" t="s">
        <v>176</v>
      </c>
      <c r="F64" s="1" t="s">
        <v>176</v>
      </c>
      <c r="G64" s="100" t="s">
        <v>176</v>
      </c>
      <c r="H64" s="101" t="s">
        <v>176</v>
      </c>
      <c r="I64" s="1" t="s">
        <v>176</v>
      </c>
      <c r="J64" s="1" t="s">
        <v>176</v>
      </c>
      <c r="K64" s="1" t="s">
        <v>176</v>
      </c>
      <c r="L64" s="1" t="s">
        <v>176</v>
      </c>
      <c r="M64" s="1" t="s">
        <v>176</v>
      </c>
      <c r="N64" s="1" t="s">
        <v>176</v>
      </c>
      <c r="O64" s="2" t="s">
        <v>176</v>
      </c>
      <c r="P64" s="4" t="s">
        <v>176</v>
      </c>
      <c r="Q64" t="s">
        <v>176</v>
      </c>
    </row>
    <row r="65" spans="1:17" ht="29.1" customHeight="1" x14ac:dyDescent="0.25">
      <c r="A65" s="175">
        <v>63</v>
      </c>
      <c r="B65" s="176"/>
      <c r="C65" s="27"/>
      <c r="D65" s="1" t="s">
        <v>176</v>
      </c>
      <c r="E65" s="1" t="s">
        <v>176</v>
      </c>
      <c r="F65" s="1" t="s">
        <v>176</v>
      </c>
      <c r="G65" s="100" t="s">
        <v>176</v>
      </c>
      <c r="H65" s="101" t="s">
        <v>176</v>
      </c>
      <c r="I65" s="1" t="s">
        <v>176</v>
      </c>
      <c r="J65" s="1" t="s">
        <v>176</v>
      </c>
      <c r="K65" s="1" t="s">
        <v>176</v>
      </c>
      <c r="L65" s="1" t="s">
        <v>176</v>
      </c>
      <c r="M65" s="1" t="s">
        <v>176</v>
      </c>
      <c r="N65" s="1" t="s">
        <v>176</v>
      </c>
      <c r="O65" s="2" t="s">
        <v>176</v>
      </c>
      <c r="P65" s="4" t="s">
        <v>176</v>
      </c>
      <c r="Q65" t="s">
        <v>176</v>
      </c>
    </row>
    <row r="66" spans="1:17" ht="29.1" customHeight="1" x14ac:dyDescent="0.25">
      <c r="A66" s="175">
        <v>64</v>
      </c>
      <c r="B66" s="176"/>
      <c r="C66" s="29"/>
      <c r="D66" s="1" t="s">
        <v>176</v>
      </c>
      <c r="E66" s="1" t="s">
        <v>176</v>
      </c>
      <c r="F66" s="1" t="s">
        <v>176</v>
      </c>
      <c r="G66" s="100" t="s">
        <v>176</v>
      </c>
      <c r="H66" s="101" t="s">
        <v>176</v>
      </c>
      <c r="I66" s="1" t="s">
        <v>176</v>
      </c>
      <c r="J66" s="1" t="s">
        <v>176</v>
      </c>
      <c r="K66" s="1" t="s">
        <v>176</v>
      </c>
      <c r="L66" s="1" t="s">
        <v>176</v>
      </c>
      <c r="M66" s="1" t="s">
        <v>176</v>
      </c>
      <c r="N66" s="1" t="s">
        <v>176</v>
      </c>
      <c r="O66" s="2" t="s">
        <v>176</v>
      </c>
      <c r="P66" s="4" t="s">
        <v>176</v>
      </c>
      <c r="Q66" t="s">
        <v>176</v>
      </c>
    </row>
    <row r="67" spans="1:17" ht="29.1" customHeight="1" x14ac:dyDescent="0.25">
      <c r="A67" s="175">
        <v>65</v>
      </c>
      <c r="B67" s="176"/>
      <c r="C67" s="27"/>
      <c r="D67" s="1" t="s">
        <v>176</v>
      </c>
      <c r="E67" s="1" t="s">
        <v>176</v>
      </c>
      <c r="F67" s="1" t="s">
        <v>176</v>
      </c>
      <c r="G67" s="100" t="s">
        <v>176</v>
      </c>
      <c r="H67" s="101" t="s">
        <v>176</v>
      </c>
      <c r="I67" s="1" t="s">
        <v>176</v>
      </c>
      <c r="J67" s="1" t="s">
        <v>176</v>
      </c>
      <c r="K67" s="1" t="s">
        <v>176</v>
      </c>
      <c r="L67" s="1" t="s">
        <v>176</v>
      </c>
      <c r="M67" s="1" t="s">
        <v>176</v>
      </c>
      <c r="N67" s="1" t="s">
        <v>176</v>
      </c>
      <c r="O67" s="2" t="s">
        <v>176</v>
      </c>
      <c r="P67" s="4" t="s">
        <v>176</v>
      </c>
      <c r="Q67" t="s">
        <v>176</v>
      </c>
    </row>
    <row r="68" spans="1:17" ht="29.1" customHeight="1" x14ac:dyDescent="0.25">
      <c r="A68" s="175">
        <v>66</v>
      </c>
      <c r="B68" s="176"/>
      <c r="C68" s="27"/>
      <c r="D68" s="1" t="s">
        <v>176</v>
      </c>
      <c r="E68" s="1" t="s">
        <v>176</v>
      </c>
      <c r="F68" s="1" t="s">
        <v>176</v>
      </c>
      <c r="G68" s="100" t="s">
        <v>176</v>
      </c>
      <c r="H68" s="101" t="s">
        <v>176</v>
      </c>
      <c r="I68" s="1" t="s">
        <v>176</v>
      </c>
      <c r="J68" s="1" t="s">
        <v>176</v>
      </c>
      <c r="K68" s="1" t="s">
        <v>176</v>
      </c>
      <c r="L68" s="1" t="s">
        <v>176</v>
      </c>
      <c r="M68" s="1" t="s">
        <v>176</v>
      </c>
      <c r="N68" s="1" t="s">
        <v>176</v>
      </c>
      <c r="O68" s="2" t="s">
        <v>176</v>
      </c>
      <c r="P68" s="4" t="s">
        <v>176</v>
      </c>
      <c r="Q68" t="s">
        <v>176</v>
      </c>
    </row>
    <row r="69" spans="1:17" ht="29.1" customHeight="1" x14ac:dyDescent="0.25">
      <c r="A69" s="175">
        <v>67</v>
      </c>
      <c r="B69" s="176"/>
      <c r="C69" s="29"/>
      <c r="D69" s="1" t="s">
        <v>176</v>
      </c>
      <c r="E69" s="1" t="s">
        <v>176</v>
      </c>
      <c r="F69" s="1" t="s">
        <v>176</v>
      </c>
      <c r="G69" s="100" t="s">
        <v>176</v>
      </c>
      <c r="H69" s="101" t="s">
        <v>176</v>
      </c>
      <c r="I69" s="1" t="s">
        <v>176</v>
      </c>
      <c r="J69" s="1" t="s">
        <v>176</v>
      </c>
      <c r="K69" s="1" t="s">
        <v>176</v>
      </c>
      <c r="L69" s="1" t="s">
        <v>176</v>
      </c>
      <c r="M69" s="1" t="s">
        <v>176</v>
      </c>
      <c r="N69" s="1" t="s">
        <v>176</v>
      </c>
      <c r="O69" s="2" t="s">
        <v>176</v>
      </c>
      <c r="P69" s="4" t="s">
        <v>176</v>
      </c>
      <c r="Q69" t="s">
        <v>176</v>
      </c>
    </row>
    <row r="70" spans="1:17" ht="29.1" customHeight="1" x14ac:dyDescent="0.25">
      <c r="A70" s="175">
        <v>68</v>
      </c>
      <c r="B70" s="176"/>
      <c r="C70" s="27"/>
      <c r="D70" s="1" t="s">
        <v>176</v>
      </c>
      <c r="E70" s="1" t="s">
        <v>176</v>
      </c>
      <c r="F70" s="1" t="s">
        <v>176</v>
      </c>
      <c r="G70" s="100" t="s">
        <v>176</v>
      </c>
      <c r="H70" s="101" t="s">
        <v>176</v>
      </c>
      <c r="I70" s="1" t="s">
        <v>176</v>
      </c>
      <c r="J70" s="1" t="s">
        <v>176</v>
      </c>
      <c r="K70" s="1" t="s">
        <v>176</v>
      </c>
      <c r="L70" s="1" t="s">
        <v>176</v>
      </c>
      <c r="M70" s="1" t="s">
        <v>176</v>
      </c>
      <c r="N70" s="1" t="s">
        <v>176</v>
      </c>
      <c r="O70" s="2" t="s">
        <v>176</v>
      </c>
      <c r="P70" s="4" t="s">
        <v>176</v>
      </c>
      <c r="Q70" t="s">
        <v>176</v>
      </c>
    </row>
    <row r="71" spans="1:17" ht="29.1" customHeight="1" x14ac:dyDescent="0.25">
      <c r="A71" s="175">
        <v>69</v>
      </c>
      <c r="B71" s="176"/>
      <c r="C71" s="27"/>
      <c r="D71" s="1" t="s">
        <v>176</v>
      </c>
      <c r="E71" s="1" t="s">
        <v>176</v>
      </c>
      <c r="F71" s="1" t="s">
        <v>176</v>
      </c>
      <c r="G71" s="100" t="s">
        <v>176</v>
      </c>
      <c r="H71" s="101" t="s">
        <v>176</v>
      </c>
      <c r="I71" s="1" t="s">
        <v>176</v>
      </c>
      <c r="J71" s="1" t="s">
        <v>176</v>
      </c>
      <c r="K71" s="1" t="s">
        <v>176</v>
      </c>
      <c r="L71" s="1" t="s">
        <v>176</v>
      </c>
      <c r="M71" s="1" t="s">
        <v>176</v>
      </c>
      <c r="N71" s="1" t="s">
        <v>176</v>
      </c>
      <c r="O71" s="2" t="s">
        <v>176</v>
      </c>
      <c r="P71" s="4" t="s">
        <v>176</v>
      </c>
      <c r="Q71" t="s">
        <v>176</v>
      </c>
    </row>
    <row r="72" spans="1:17" ht="29.1" customHeight="1" x14ac:dyDescent="0.25">
      <c r="A72" s="175">
        <v>70</v>
      </c>
      <c r="B72" s="176"/>
      <c r="C72" s="30"/>
      <c r="D72" s="1" t="s">
        <v>176</v>
      </c>
      <c r="E72" s="1" t="s">
        <v>176</v>
      </c>
      <c r="F72" s="1" t="s">
        <v>176</v>
      </c>
      <c r="G72" s="100" t="s">
        <v>176</v>
      </c>
      <c r="H72" s="101" t="s">
        <v>176</v>
      </c>
      <c r="I72" s="1" t="s">
        <v>176</v>
      </c>
      <c r="J72" s="1" t="s">
        <v>176</v>
      </c>
      <c r="K72" s="1" t="s">
        <v>176</v>
      </c>
      <c r="L72" s="1" t="s">
        <v>176</v>
      </c>
      <c r="M72" s="1" t="s">
        <v>176</v>
      </c>
      <c r="N72" s="1" t="s">
        <v>176</v>
      </c>
      <c r="O72" s="2" t="s">
        <v>176</v>
      </c>
      <c r="P72" s="4" t="s">
        <v>176</v>
      </c>
      <c r="Q72" t="s">
        <v>176</v>
      </c>
    </row>
    <row r="73" spans="1:17" ht="29.1" customHeight="1" x14ac:dyDescent="0.25">
      <c r="A73" s="175">
        <v>71</v>
      </c>
      <c r="B73" s="176"/>
      <c r="C73" s="27"/>
      <c r="D73" s="1" t="s">
        <v>176</v>
      </c>
      <c r="E73" s="1" t="s">
        <v>176</v>
      </c>
      <c r="F73" s="1" t="s">
        <v>176</v>
      </c>
      <c r="G73" s="100" t="s">
        <v>176</v>
      </c>
      <c r="H73" s="101" t="s">
        <v>176</v>
      </c>
      <c r="I73" s="1" t="s">
        <v>176</v>
      </c>
      <c r="J73" s="1" t="s">
        <v>176</v>
      </c>
      <c r="K73" s="1" t="s">
        <v>176</v>
      </c>
      <c r="L73" s="1" t="s">
        <v>176</v>
      </c>
      <c r="M73" s="1" t="s">
        <v>176</v>
      </c>
      <c r="N73" s="1" t="s">
        <v>176</v>
      </c>
      <c r="O73" s="2" t="s">
        <v>176</v>
      </c>
      <c r="P73" s="4" t="s">
        <v>176</v>
      </c>
      <c r="Q73" t="s">
        <v>176</v>
      </c>
    </row>
    <row r="74" spans="1:17" ht="29.1" customHeight="1" x14ac:dyDescent="0.25">
      <c r="A74" s="175">
        <v>72</v>
      </c>
      <c r="B74" s="176"/>
      <c r="C74" s="27"/>
      <c r="D74" s="1" t="s">
        <v>176</v>
      </c>
      <c r="E74" s="1" t="s">
        <v>176</v>
      </c>
      <c r="F74" s="1" t="s">
        <v>176</v>
      </c>
      <c r="G74" s="100" t="s">
        <v>176</v>
      </c>
      <c r="H74" s="101" t="s">
        <v>176</v>
      </c>
      <c r="I74" s="1" t="s">
        <v>176</v>
      </c>
      <c r="J74" s="1" t="s">
        <v>176</v>
      </c>
      <c r="K74" s="1" t="s">
        <v>176</v>
      </c>
      <c r="L74" s="1" t="s">
        <v>176</v>
      </c>
      <c r="M74" s="1" t="s">
        <v>176</v>
      </c>
      <c r="N74" s="1" t="s">
        <v>176</v>
      </c>
      <c r="O74" s="2" t="s">
        <v>176</v>
      </c>
      <c r="P74" s="4" t="s">
        <v>176</v>
      </c>
      <c r="Q74" t="s">
        <v>176</v>
      </c>
    </row>
    <row r="75" spans="1:17" ht="29.1" customHeight="1" x14ac:dyDescent="0.25">
      <c r="A75" s="175">
        <v>73</v>
      </c>
      <c r="B75" s="176"/>
      <c r="C75" s="27"/>
      <c r="D75" s="1" t="s">
        <v>176</v>
      </c>
      <c r="E75" s="1" t="s">
        <v>176</v>
      </c>
      <c r="F75" s="1" t="s">
        <v>176</v>
      </c>
      <c r="G75" s="100" t="s">
        <v>176</v>
      </c>
      <c r="H75" s="101" t="s">
        <v>176</v>
      </c>
      <c r="I75" s="1" t="s">
        <v>176</v>
      </c>
      <c r="J75" s="1" t="s">
        <v>176</v>
      </c>
      <c r="K75" s="1" t="s">
        <v>176</v>
      </c>
      <c r="L75" s="1" t="s">
        <v>176</v>
      </c>
      <c r="M75" s="1" t="s">
        <v>176</v>
      </c>
      <c r="N75" s="1" t="s">
        <v>176</v>
      </c>
      <c r="O75" s="2" t="s">
        <v>176</v>
      </c>
      <c r="P75" s="4" t="s">
        <v>176</v>
      </c>
      <c r="Q75" t="s">
        <v>176</v>
      </c>
    </row>
    <row r="76" spans="1:17" ht="29.1" customHeight="1" x14ac:dyDescent="0.25">
      <c r="A76" s="175">
        <v>74</v>
      </c>
      <c r="B76" s="176"/>
      <c r="C76" s="29"/>
      <c r="D76" s="1" t="s">
        <v>176</v>
      </c>
      <c r="E76" s="1" t="s">
        <v>176</v>
      </c>
      <c r="F76" s="1" t="s">
        <v>176</v>
      </c>
      <c r="G76" s="100" t="s">
        <v>176</v>
      </c>
      <c r="H76" s="101" t="s">
        <v>176</v>
      </c>
      <c r="I76" s="1" t="s">
        <v>176</v>
      </c>
      <c r="J76" s="1" t="s">
        <v>176</v>
      </c>
      <c r="K76" s="1" t="s">
        <v>176</v>
      </c>
      <c r="L76" s="1" t="s">
        <v>176</v>
      </c>
      <c r="M76" s="1" t="s">
        <v>176</v>
      </c>
      <c r="N76" s="1" t="s">
        <v>176</v>
      </c>
      <c r="O76" s="2" t="s">
        <v>176</v>
      </c>
      <c r="P76" s="4" t="s">
        <v>176</v>
      </c>
      <c r="Q76" t="s">
        <v>176</v>
      </c>
    </row>
    <row r="77" spans="1:17" ht="29.1" customHeight="1" x14ac:dyDescent="0.25">
      <c r="A77" s="175">
        <v>75</v>
      </c>
      <c r="B77" s="176"/>
      <c r="C77" s="29"/>
      <c r="D77" s="1" t="s">
        <v>176</v>
      </c>
      <c r="E77" s="1" t="s">
        <v>176</v>
      </c>
      <c r="F77" s="1" t="s">
        <v>176</v>
      </c>
      <c r="G77" s="100" t="s">
        <v>176</v>
      </c>
      <c r="H77" s="101" t="s">
        <v>176</v>
      </c>
      <c r="I77" s="1" t="s">
        <v>176</v>
      </c>
      <c r="J77" s="1" t="s">
        <v>176</v>
      </c>
      <c r="K77" s="1" t="s">
        <v>176</v>
      </c>
      <c r="L77" s="1" t="s">
        <v>176</v>
      </c>
      <c r="M77" s="1" t="s">
        <v>176</v>
      </c>
      <c r="N77" s="1" t="s">
        <v>176</v>
      </c>
      <c r="O77" s="2" t="s">
        <v>176</v>
      </c>
      <c r="P77" s="4" t="s">
        <v>176</v>
      </c>
      <c r="Q77" t="s">
        <v>176</v>
      </c>
    </row>
    <row r="78" spans="1:17" ht="29.1" customHeight="1" x14ac:dyDescent="0.25">
      <c r="A78" s="175">
        <v>76</v>
      </c>
      <c r="B78" s="176"/>
      <c r="C78" s="27"/>
      <c r="D78" s="1" t="s">
        <v>176</v>
      </c>
      <c r="E78" s="1" t="s">
        <v>176</v>
      </c>
      <c r="F78" s="1" t="s">
        <v>176</v>
      </c>
      <c r="G78" s="100" t="s">
        <v>176</v>
      </c>
      <c r="H78" s="101" t="s">
        <v>176</v>
      </c>
      <c r="I78" s="1" t="s">
        <v>176</v>
      </c>
      <c r="J78" s="1" t="s">
        <v>176</v>
      </c>
      <c r="K78" s="1" t="s">
        <v>176</v>
      </c>
      <c r="L78" s="1" t="s">
        <v>176</v>
      </c>
      <c r="M78" s="1" t="s">
        <v>176</v>
      </c>
      <c r="N78" s="1" t="s">
        <v>176</v>
      </c>
      <c r="O78" s="2" t="s">
        <v>176</v>
      </c>
      <c r="P78" s="4" t="s">
        <v>176</v>
      </c>
      <c r="Q78" t="s">
        <v>176</v>
      </c>
    </row>
    <row r="79" spans="1:17" ht="29.1" customHeight="1" x14ac:dyDescent="0.25">
      <c r="A79" s="175">
        <v>77</v>
      </c>
      <c r="B79" s="176"/>
      <c r="C79" s="29"/>
      <c r="D79" s="1" t="s">
        <v>176</v>
      </c>
      <c r="E79" s="1" t="s">
        <v>176</v>
      </c>
      <c r="F79" s="1" t="s">
        <v>176</v>
      </c>
      <c r="G79" s="100" t="s">
        <v>176</v>
      </c>
      <c r="H79" s="101" t="s">
        <v>176</v>
      </c>
      <c r="I79" s="1" t="s">
        <v>176</v>
      </c>
      <c r="J79" s="1" t="s">
        <v>176</v>
      </c>
      <c r="K79" s="1" t="s">
        <v>176</v>
      </c>
      <c r="L79" s="1" t="s">
        <v>176</v>
      </c>
      <c r="M79" s="1" t="s">
        <v>176</v>
      </c>
      <c r="N79" s="1" t="s">
        <v>176</v>
      </c>
      <c r="O79" s="2" t="s">
        <v>176</v>
      </c>
      <c r="P79" s="4" t="s">
        <v>176</v>
      </c>
      <c r="Q79" t="s">
        <v>176</v>
      </c>
    </row>
    <row r="80" spans="1:17" ht="29.1" customHeight="1" x14ac:dyDescent="0.25">
      <c r="A80" s="175">
        <v>78</v>
      </c>
      <c r="B80" s="176"/>
      <c r="C80" s="27"/>
      <c r="D80" s="1" t="s">
        <v>176</v>
      </c>
      <c r="E80" s="1" t="s">
        <v>176</v>
      </c>
      <c r="F80" s="1" t="s">
        <v>176</v>
      </c>
      <c r="G80" s="100" t="s">
        <v>176</v>
      </c>
      <c r="H80" s="101" t="s">
        <v>176</v>
      </c>
      <c r="I80" s="1" t="s">
        <v>176</v>
      </c>
      <c r="J80" s="1" t="s">
        <v>176</v>
      </c>
      <c r="K80" s="1" t="s">
        <v>176</v>
      </c>
      <c r="L80" s="1" t="s">
        <v>176</v>
      </c>
      <c r="M80" s="1" t="s">
        <v>176</v>
      </c>
      <c r="N80" s="1" t="s">
        <v>176</v>
      </c>
      <c r="O80" s="2" t="s">
        <v>176</v>
      </c>
      <c r="P80" s="4" t="s">
        <v>176</v>
      </c>
      <c r="Q80" t="s">
        <v>176</v>
      </c>
    </row>
    <row r="81" spans="1:17" ht="29.1" customHeight="1" x14ac:dyDescent="0.25">
      <c r="A81" s="175">
        <v>79</v>
      </c>
      <c r="B81" s="176"/>
      <c r="C81" s="27"/>
      <c r="D81" s="1" t="s">
        <v>176</v>
      </c>
      <c r="E81" s="1" t="s">
        <v>176</v>
      </c>
      <c r="F81" s="1" t="s">
        <v>176</v>
      </c>
      <c r="G81" s="100" t="s">
        <v>176</v>
      </c>
      <c r="H81" s="101" t="s">
        <v>176</v>
      </c>
      <c r="I81" s="1" t="s">
        <v>176</v>
      </c>
      <c r="J81" s="1" t="s">
        <v>176</v>
      </c>
      <c r="K81" s="1" t="s">
        <v>176</v>
      </c>
      <c r="L81" s="1" t="s">
        <v>176</v>
      </c>
      <c r="M81" s="1" t="s">
        <v>176</v>
      </c>
      <c r="N81" s="1" t="s">
        <v>176</v>
      </c>
      <c r="O81" s="2" t="s">
        <v>176</v>
      </c>
      <c r="P81" s="4" t="s">
        <v>176</v>
      </c>
      <c r="Q81" t="s">
        <v>176</v>
      </c>
    </row>
    <row r="82" spans="1:17" ht="29.1" customHeight="1" x14ac:dyDescent="0.25">
      <c r="A82" s="175">
        <v>80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  <c r="Q82" t="s">
        <v>176</v>
      </c>
    </row>
    <row r="83" spans="1:17" ht="29.1" customHeight="1" x14ac:dyDescent="0.25">
      <c r="A83" s="175">
        <v>81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  <c r="Q83" t="s">
        <v>176</v>
      </c>
    </row>
    <row r="84" spans="1:17" ht="29.1" customHeight="1" x14ac:dyDescent="0.25">
      <c r="A84" s="175">
        <v>82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  <c r="Q84" t="s">
        <v>176</v>
      </c>
    </row>
    <row r="85" spans="1:17" ht="29.1" customHeight="1" x14ac:dyDescent="0.25">
      <c r="A85" s="175">
        <v>83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  <c r="Q85" t="s">
        <v>176</v>
      </c>
    </row>
    <row r="86" spans="1:17" ht="29.1" customHeight="1" x14ac:dyDescent="0.25">
      <c r="A86" s="175">
        <v>84</v>
      </c>
      <c r="B86" s="176"/>
      <c r="C86" s="29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  <c r="Q86" t="s">
        <v>176</v>
      </c>
    </row>
    <row r="87" spans="1:17" ht="29.1" customHeight="1" x14ac:dyDescent="0.25">
      <c r="A87" s="175">
        <v>85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  <c r="Q87" t="s">
        <v>176</v>
      </c>
    </row>
    <row r="88" spans="1:17" ht="29.1" customHeight="1" x14ac:dyDescent="0.25">
      <c r="A88" s="175">
        <v>86</v>
      </c>
      <c r="B88" s="176"/>
      <c r="C88" s="27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  <c r="Q88" t="s">
        <v>176</v>
      </c>
    </row>
    <row r="89" spans="1:17" ht="29.1" customHeight="1" x14ac:dyDescent="0.25">
      <c r="A89" s="175">
        <v>87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  <c r="Q89" t="s">
        <v>176</v>
      </c>
    </row>
    <row r="90" spans="1:17" ht="29.1" customHeight="1" x14ac:dyDescent="0.25">
      <c r="A90" s="175">
        <v>88</v>
      </c>
      <c r="B90" s="176"/>
      <c r="C90" s="29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  <c r="Q90" t="s">
        <v>176</v>
      </c>
    </row>
    <row r="91" spans="1:17" ht="29.1" customHeight="1" x14ac:dyDescent="0.25">
      <c r="A91" s="175">
        <v>89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  <c r="Q91" t="s">
        <v>176</v>
      </c>
    </row>
    <row r="92" spans="1:17" ht="29.1" customHeight="1" x14ac:dyDescent="0.25">
      <c r="A92" s="175">
        <v>90</v>
      </c>
      <c r="B92" s="176"/>
      <c r="C92" s="27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  <c r="Q92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529" priority="33" operator="equal">
      <formula>"1° P"</formula>
    </cfRule>
    <cfRule type="expression" dxfId="1528" priority="34">
      <formula>$D$93=0</formula>
    </cfRule>
    <cfRule type="expression" dxfId="1527" priority="35">
      <formula>$D$93&lt;&gt;$H$93</formula>
    </cfRule>
    <cfRule type="expression" dxfId="1526" priority="36">
      <formula>$D$93=$H$93</formula>
    </cfRule>
  </conditionalFormatting>
  <conditionalFormatting sqref="E2:G2 I2:M2">
    <cfRule type="expression" dxfId="1525" priority="30">
      <formula>$D$93=0</formula>
    </cfRule>
    <cfRule type="expression" dxfId="1524" priority="31">
      <formula>$D$93&lt;&gt;$H$93</formula>
    </cfRule>
    <cfRule type="expression" dxfId="1523" priority="32">
      <formula>$D$93=$H$93</formula>
    </cfRule>
  </conditionalFormatting>
  <conditionalFormatting sqref="E2">
    <cfRule type="cellIs" dxfId="1522" priority="29" operator="equal">
      <formula>"2° P"</formula>
    </cfRule>
  </conditionalFormatting>
  <conditionalFormatting sqref="F2">
    <cfRule type="cellIs" dxfId="1521" priority="28" operator="equal">
      <formula>"3° P"</formula>
    </cfRule>
  </conditionalFormatting>
  <conditionalFormatting sqref="G2 K2:M2">
    <cfRule type="cellIs" dxfId="1520" priority="27" operator="equal">
      <formula>"4° P"</formula>
    </cfRule>
  </conditionalFormatting>
  <conditionalFormatting sqref="H2">
    <cfRule type="cellIs" dxfId="1519" priority="23" operator="equal">
      <formula>"1° P"</formula>
    </cfRule>
    <cfRule type="expression" dxfId="1518" priority="24">
      <formula>$D$93=0</formula>
    </cfRule>
    <cfRule type="expression" dxfId="1517" priority="25">
      <formula>$D$93&lt;&gt;$H$93</formula>
    </cfRule>
    <cfRule type="expression" dxfId="1516" priority="26">
      <formula>$D$93=$H$93</formula>
    </cfRule>
  </conditionalFormatting>
  <conditionalFormatting sqref="I2">
    <cfRule type="cellIs" dxfId="1515" priority="19" operator="equal">
      <formula>"2° P"</formula>
    </cfRule>
  </conditionalFormatting>
  <conditionalFormatting sqref="J2">
    <cfRule type="cellIs" dxfId="1514" priority="18" operator="equal">
      <formula>"3° P"</formula>
    </cfRule>
  </conditionalFormatting>
  <conditionalFormatting sqref="O43:O92 O4:O41">
    <cfRule type="cellIs" dxfId="1513" priority="6" operator="equal">
      <formula>4</formula>
    </cfRule>
    <cfRule type="cellIs" dxfId="1512" priority="7" operator="equal">
      <formula>3</formula>
    </cfRule>
    <cfRule type="cellIs" dxfId="1511" priority="8" operator="equal">
      <formula>2</formula>
    </cfRule>
    <cfRule type="cellIs" dxfId="1510" priority="9" operator="equal">
      <formula>1</formula>
    </cfRule>
    <cfRule type="cellIs" dxfId="1509" priority="10" operator="equal">
      <formula>0</formula>
    </cfRule>
  </conditionalFormatting>
  <conditionalFormatting sqref="O42">
    <cfRule type="cellIs" dxfId="1508" priority="1" operator="equal">
      <formula>4</formula>
    </cfRule>
    <cfRule type="cellIs" dxfId="1507" priority="2" operator="equal">
      <formula>3</formula>
    </cfRule>
    <cfRule type="cellIs" dxfId="1506" priority="3" operator="equal">
      <formula>2</formula>
    </cfRule>
    <cfRule type="cellIs" dxfId="1505" priority="4" operator="equal">
      <formula>1</formula>
    </cfRule>
    <cfRule type="cellIs" dxfId="1504" priority="5" operator="equal">
      <formula>0</formula>
    </cfRule>
  </conditionalFormatting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E36F-0365-4D8D-AAF6-91C510BB81AC}">
  <sheetPr codeName="Feuil21">
    <tabColor rgb="FF7030A0"/>
  </sheetPr>
  <dimension ref="A1:Q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8"/>
      <c r="E3" s="9"/>
      <c r="F3" s="8"/>
      <c r="G3" s="9"/>
      <c r="H3" s="8"/>
      <c r="I3" s="9"/>
      <c r="J3" s="8"/>
      <c r="K3" s="9"/>
      <c r="L3" s="8"/>
      <c r="M3" s="9"/>
      <c r="N3" s="8"/>
      <c r="O3" s="9"/>
      <c r="P3" s="8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503" priority="33" operator="equal">
      <formula>"1° P"</formula>
    </cfRule>
    <cfRule type="expression" dxfId="1502" priority="34">
      <formula>$D$94=0</formula>
    </cfRule>
    <cfRule type="expression" dxfId="1501" priority="35">
      <formula>$D$94&lt;&gt;$H$94</formula>
    </cfRule>
    <cfRule type="expression" dxfId="1500" priority="36">
      <formula>$D$94=$H$94</formula>
    </cfRule>
  </conditionalFormatting>
  <conditionalFormatting sqref="E2:G2">
    <cfRule type="expression" dxfId="1499" priority="30">
      <formula>$D$94=0</formula>
    </cfRule>
    <cfRule type="expression" dxfId="1498" priority="31">
      <formula>$D$94&lt;&gt;$H$94</formula>
    </cfRule>
    <cfRule type="expression" dxfId="1497" priority="32">
      <formula>$D$94=$H$94</formula>
    </cfRule>
  </conditionalFormatting>
  <conditionalFormatting sqref="E2">
    <cfRule type="cellIs" dxfId="1496" priority="29" operator="equal">
      <formula>"2° P"</formula>
    </cfRule>
  </conditionalFormatting>
  <conditionalFormatting sqref="F2">
    <cfRule type="cellIs" dxfId="1495" priority="28" operator="equal">
      <formula>"3° P"</formula>
    </cfRule>
  </conditionalFormatting>
  <conditionalFormatting sqref="G2">
    <cfRule type="cellIs" dxfId="1494" priority="27" operator="equal">
      <formula>"4° P"</formula>
    </cfRule>
  </conditionalFormatting>
  <conditionalFormatting sqref="H2">
    <cfRule type="cellIs" dxfId="1493" priority="23" operator="equal">
      <formula>"1° P"</formula>
    </cfRule>
    <cfRule type="expression" dxfId="1492" priority="24">
      <formula>$D$94=0</formula>
    </cfRule>
    <cfRule type="expression" dxfId="1491" priority="25">
      <formula>$D$94&lt;&gt;$H$94</formula>
    </cfRule>
    <cfRule type="expression" dxfId="1490" priority="26">
      <formula>$D$94=$H$94</formula>
    </cfRule>
  </conditionalFormatting>
  <conditionalFormatting sqref="I2:M2">
    <cfRule type="expression" dxfId="1489" priority="20">
      <formula>$D$94=0</formula>
    </cfRule>
    <cfRule type="expression" dxfId="1488" priority="21">
      <formula>$D$94&lt;&gt;$H$94</formula>
    </cfRule>
    <cfRule type="expression" dxfId="1487" priority="22">
      <formula>$D$94=$H$94</formula>
    </cfRule>
  </conditionalFormatting>
  <conditionalFormatting sqref="I2">
    <cfRule type="cellIs" dxfId="1486" priority="19" operator="equal">
      <formula>"2° P"</formula>
    </cfRule>
  </conditionalFormatting>
  <conditionalFormatting sqref="J2">
    <cfRule type="cellIs" dxfId="1485" priority="18" operator="equal">
      <formula>"3° P"</formula>
    </cfRule>
  </conditionalFormatting>
  <conditionalFormatting sqref="K2:M2">
    <cfRule type="cellIs" dxfId="1484" priority="17" operator="equal">
      <formula>"4° P"</formula>
    </cfRule>
  </conditionalFormatting>
  <conditionalFormatting sqref="O4:O42 O44:O93">
    <cfRule type="cellIs" dxfId="1483" priority="6" operator="equal">
      <formula>4</formula>
    </cfRule>
    <cfRule type="cellIs" dxfId="1482" priority="7" operator="equal">
      <formula>3</formula>
    </cfRule>
    <cfRule type="cellIs" dxfId="1481" priority="8" operator="equal">
      <formula>2</formula>
    </cfRule>
    <cfRule type="cellIs" dxfId="1480" priority="9" operator="equal">
      <formula>1</formula>
    </cfRule>
    <cfRule type="cellIs" dxfId="1479" priority="10" operator="equal">
      <formula>0</formula>
    </cfRule>
  </conditionalFormatting>
  <conditionalFormatting sqref="O43">
    <cfRule type="cellIs" dxfId="1478" priority="1" operator="equal">
      <formula>4</formula>
    </cfRule>
    <cfRule type="cellIs" dxfId="1477" priority="2" operator="equal">
      <formula>3</formula>
    </cfRule>
    <cfRule type="cellIs" dxfId="1476" priority="3" operator="equal">
      <formula>2</formula>
    </cfRule>
    <cfRule type="cellIs" dxfId="1475" priority="4" operator="equal">
      <formula>1</formula>
    </cfRule>
    <cfRule type="cellIs" dxfId="1474" priority="5" operator="equal">
      <formula>0</formula>
    </cfRule>
  </conditionalFormatting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B2507-8391-4D19-BF1A-874B9F370351}">
  <sheetPr codeName="Feuil22">
    <tabColor rgb="FF7030A0"/>
  </sheetPr>
  <dimension ref="A1:Q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473" priority="33" operator="equal">
      <formula>"1° P"</formula>
    </cfRule>
    <cfRule type="expression" dxfId="1472" priority="34">
      <formula>$D$94=0</formula>
    </cfRule>
    <cfRule type="expression" dxfId="1471" priority="35">
      <formula>$D$94&lt;&gt;$H$94</formula>
    </cfRule>
    <cfRule type="expression" dxfId="1470" priority="36">
      <formula>$D$94=$H$94</formula>
    </cfRule>
  </conditionalFormatting>
  <conditionalFormatting sqref="E2:G2">
    <cfRule type="expression" dxfId="1469" priority="30">
      <formula>$D$94=0</formula>
    </cfRule>
    <cfRule type="expression" dxfId="1468" priority="31">
      <formula>$D$94&lt;&gt;$H$94</formula>
    </cfRule>
    <cfRule type="expression" dxfId="1467" priority="32">
      <formula>$D$94=$H$94</formula>
    </cfRule>
  </conditionalFormatting>
  <conditionalFormatting sqref="E2">
    <cfRule type="cellIs" dxfId="1466" priority="29" operator="equal">
      <formula>"2° P"</formula>
    </cfRule>
  </conditionalFormatting>
  <conditionalFormatting sqref="F2">
    <cfRule type="cellIs" dxfId="1465" priority="28" operator="equal">
      <formula>"3° P"</formula>
    </cfRule>
  </conditionalFormatting>
  <conditionalFormatting sqref="G2">
    <cfRule type="cellIs" dxfId="1464" priority="27" operator="equal">
      <formula>"4° P"</formula>
    </cfRule>
  </conditionalFormatting>
  <conditionalFormatting sqref="H2">
    <cfRule type="cellIs" dxfId="1463" priority="23" operator="equal">
      <formula>"1° P"</formula>
    </cfRule>
    <cfRule type="expression" dxfId="1462" priority="24">
      <formula>$D$94=0</formula>
    </cfRule>
    <cfRule type="expression" dxfId="1461" priority="25">
      <formula>$D$94&lt;&gt;$H$94</formula>
    </cfRule>
    <cfRule type="expression" dxfId="1460" priority="26">
      <formula>$D$94=$H$94</formula>
    </cfRule>
  </conditionalFormatting>
  <conditionalFormatting sqref="I2:M2">
    <cfRule type="expression" dxfId="1459" priority="20">
      <formula>$D$94=0</formula>
    </cfRule>
    <cfRule type="expression" dxfId="1458" priority="21">
      <formula>$D$94&lt;&gt;$H$94</formula>
    </cfRule>
    <cfRule type="expression" dxfId="1457" priority="22">
      <formula>$D$94=$H$94</formula>
    </cfRule>
  </conditionalFormatting>
  <conditionalFormatting sqref="I2">
    <cfRule type="cellIs" dxfId="1456" priority="19" operator="equal">
      <formula>"2° P"</formula>
    </cfRule>
  </conditionalFormatting>
  <conditionalFormatting sqref="J2">
    <cfRule type="cellIs" dxfId="1455" priority="18" operator="equal">
      <formula>"3° P"</formula>
    </cfRule>
  </conditionalFormatting>
  <conditionalFormatting sqref="K2:M2">
    <cfRule type="cellIs" dxfId="1454" priority="17" operator="equal">
      <formula>"4° P"</formula>
    </cfRule>
  </conditionalFormatting>
  <conditionalFormatting sqref="O4:O42 O44:O93">
    <cfRule type="cellIs" dxfId="1453" priority="6" operator="equal">
      <formula>4</formula>
    </cfRule>
    <cfRule type="cellIs" dxfId="1452" priority="7" operator="equal">
      <formula>3</formula>
    </cfRule>
    <cfRule type="cellIs" dxfId="1451" priority="8" operator="equal">
      <formula>2</formula>
    </cfRule>
    <cfRule type="cellIs" dxfId="1450" priority="9" operator="equal">
      <formula>1</formula>
    </cfRule>
    <cfRule type="cellIs" dxfId="1449" priority="10" operator="equal">
      <formula>0</formula>
    </cfRule>
  </conditionalFormatting>
  <conditionalFormatting sqref="O43">
    <cfRule type="cellIs" dxfId="1448" priority="1" operator="equal">
      <formula>4</formula>
    </cfRule>
    <cfRule type="cellIs" dxfId="1447" priority="2" operator="equal">
      <formula>3</formula>
    </cfRule>
    <cfRule type="cellIs" dxfId="1446" priority="3" operator="equal">
      <formula>2</formula>
    </cfRule>
    <cfRule type="cellIs" dxfId="1445" priority="4" operator="equal">
      <formula>1</formula>
    </cfRule>
    <cfRule type="cellIs" dxfId="1444" priority="5" operator="equal">
      <formula>0</formula>
    </cfRule>
  </conditionalFormatting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10D5-5BF6-4025-8045-D0CAFB3F4C78}">
  <sheetPr codeName="Feuil23">
    <tabColor rgb="FF7030A0"/>
  </sheetPr>
  <dimension ref="A1:Q93"/>
  <sheetViews>
    <sheetView showGridLines="0" workbookViewId="0">
      <selection activeCell="C4" activeCellId="1" sqref="A5:P93 C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443" priority="33" operator="equal">
      <formula>"1° P"</formula>
    </cfRule>
    <cfRule type="expression" dxfId="1442" priority="34">
      <formula>$D$94=0</formula>
    </cfRule>
    <cfRule type="expression" dxfId="1441" priority="35">
      <formula>$D$94&lt;&gt;$H$94</formula>
    </cfRule>
    <cfRule type="expression" dxfId="1440" priority="36">
      <formula>$D$94=$H$94</formula>
    </cfRule>
  </conditionalFormatting>
  <conditionalFormatting sqref="E2:G2">
    <cfRule type="expression" dxfId="1439" priority="30">
      <formula>$D$94=0</formula>
    </cfRule>
    <cfRule type="expression" dxfId="1438" priority="31">
      <formula>$D$94&lt;&gt;$H$94</formula>
    </cfRule>
    <cfRule type="expression" dxfId="1437" priority="32">
      <formula>$D$94=$H$94</formula>
    </cfRule>
  </conditionalFormatting>
  <conditionalFormatting sqref="E2">
    <cfRule type="cellIs" dxfId="1436" priority="29" operator="equal">
      <formula>"2° P"</formula>
    </cfRule>
  </conditionalFormatting>
  <conditionalFormatting sqref="F2">
    <cfRule type="cellIs" dxfId="1435" priority="28" operator="equal">
      <formula>"3° P"</formula>
    </cfRule>
  </conditionalFormatting>
  <conditionalFormatting sqref="G2">
    <cfRule type="cellIs" dxfId="1434" priority="27" operator="equal">
      <formula>"4° P"</formula>
    </cfRule>
  </conditionalFormatting>
  <conditionalFormatting sqref="H2">
    <cfRule type="cellIs" dxfId="1433" priority="23" operator="equal">
      <formula>"1° P"</formula>
    </cfRule>
    <cfRule type="expression" dxfId="1432" priority="24">
      <formula>$D$94=0</formula>
    </cfRule>
    <cfRule type="expression" dxfId="1431" priority="25">
      <formula>$D$94&lt;&gt;$H$94</formula>
    </cfRule>
    <cfRule type="expression" dxfId="1430" priority="26">
      <formula>$D$94=$H$94</formula>
    </cfRule>
  </conditionalFormatting>
  <conditionalFormatting sqref="I2:M2">
    <cfRule type="expression" dxfId="1429" priority="20">
      <formula>$D$94=0</formula>
    </cfRule>
    <cfRule type="expression" dxfId="1428" priority="21">
      <formula>$D$94&lt;&gt;$H$94</formula>
    </cfRule>
    <cfRule type="expression" dxfId="1427" priority="22">
      <formula>$D$94=$H$94</formula>
    </cfRule>
  </conditionalFormatting>
  <conditionalFormatting sqref="I2">
    <cfRule type="cellIs" dxfId="1426" priority="19" operator="equal">
      <formula>"2° P"</formula>
    </cfRule>
  </conditionalFormatting>
  <conditionalFormatting sqref="J2">
    <cfRule type="cellIs" dxfId="1425" priority="18" operator="equal">
      <formula>"3° P"</formula>
    </cfRule>
  </conditionalFormatting>
  <conditionalFormatting sqref="K2:M2">
    <cfRule type="cellIs" dxfId="1424" priority="17" operator="equal">
      <formula>"4° P"</formula>
    </cfRule>
  </conditionalFormatting>
  <conditionalFormatting sqref="O4:O42 O44:O93">
    <cfRule type="cellIs" dxfId="1423" priority="6" operator="equal">
      <formula>4</formula>
    </cfRule>
    <cfRule type="cellIs" dxfId="1422" priority="7" operator="equal">
      <formula>3</formula>
    </cfRule>
    <cfRule type="cellIs" dxfId="1421" priority="8" operator="equal">
      <formula>2</formula>
    </cfRule>
    <cfRule type="cellIs" dxfId="1420" priority="9" operator="equal">
      <formula>1</formula>
    </cfRule>
    <cfRule type="cellIs" dxfId="1419" priority="10" operator="equal">
      <formula>0</formula>
    </cfRule>
  </conditionalFormatting>
  <conditionalFormatting sqref="O43">
    <cfRule type="cellIs" dxfId="1418" priority="1" operator="equal">
      <formula>4</formula>
    </cfRule>
    <cfRule type="cellIs" dxfId="1417" priority="2" operator="equal">
      <formula>3</formula>
    </cfRule>
    <cfRule type="cellIs" dxfId="1416" priority="3" operator="equal">
      <formula>2</formula>
    </cfRule>
    <cfRule type="cellIs" dxfId="1415" priority="4" operator="equal">
      <formula>1</formula>
    </cfRule>
    <cfRule type="cellIs" dxfId="1414" priority="5" operator="equal">
      <formula>0</formula>
    </cfRule>
  </conditionalFormatting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BEF45-FE71-4675-AED8-C4E26711FE59}">
  <sheetPr codeName="Feuil24">
    <tabColor rgb="FF7030A0"/>
  </sheetPr>
  <dimension ref="A1:Q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413" priority="33" operator="equal">
      <formula>"1° P"</formula>
    </cfRule>
    <cfRule type="expression" dxfId="1412" priority="34">
      <formula>$D$94=0</formula>
    </cfRule>
    <cfRule type="expression" dxfId="1411" priority="35">
      <formula>$D$94&lt;&gt;$H$94</formula>
    </cfRule>
    <cfRule type="expression" dxfId="1410" priority="36">
      <formula>$D$94=$H$94</formula>
    </cfRule>
  </conditionalFormatting>
  <conditionalFormatting sqref="E2:G2">
    <cfRule type="expression" dxfId="1409" priority="30">
      <formula>$D$94=0</formula>
    </cfRule>
    <cfRule type="expression" dxfId="1408" priority="31">
      <formula>$D$94&lt;&gt;$H$94</formula>
    </cfRule>
    <cfRule type="expression" dxfId="1407" priority="32">
      <formula>$D$94=$H$94</formula>
    </cfRule>
  </conditionalFormatting>
  <conditionalFormatting sqref="E2">
    <cfRule type="cellIs" dxfId="1406" priority="29" operator="equal">
      <formula>"2° P"</formula>
    </cfRule>
  </conditionalFormatting>
  <conditionalFormatting sqref="F2">
    <cfRule type="cellIs" dxfId="1405" priority="28" operator="equal">
      <formula>"3° P"</formula>
    </cfRule>
  </conditionalFormatting>
  <conditionalFormatting sqref="G2">
    <cfRule type="cellIs" dxfId="1404" priority="27" operator="equal">
      <formula>"4° P"</formula>
    </cfRule>
  </conditionalFormatting>
  <conditionalFormatting sqref="H2">
    <cfRule type="cellIs" dxfId="1403" priority="23" operator="equal">
      <formula>"1° P"</formula>
    </cfRule>
    <cfRule type="expression" dxfId="1402" priority="24">
      <formula>$D$94=0</formula>
    </cfRule>
    <cfRule type="expression" dxfId="1401" priority="25">
      <formula>$D$94&lt;&gt;$H$94</formula>
    </cfRule>
    <cfRule type="expression" dxfId="1400" priority="26">
      <formula>$D$94=$H$94</formula>
    </cfRule>
  </conditionalFormatting>
  <conditionalFormatting sqref="I2:M2">
    <cfRule type="expression" dxfId="1399" priority="20">
      <formula>$D$94=0</formula>
    </cfRule>
    <cfRule type="expression" dxfId="1398" priority="21">
      <formula>$D$94&lt;&gt;$H$94</formula>
    </cfRule>
    <cfRule type="expression" dxfId="1397" priority="22">
      <formula>$D$94=$H$94</formula>
    </cfRule>
  </conditionalFormatting>
  <conditionalFormatting sqref="I2">
    <cfRule type="cellIs" dxfId="1396" priority="19" operator="equal">
      <formula>"2° P"</formula>
    </cfRule>
  </conditionalFormatting>
  <conditionalFormatting sqref="J2">
    <cfRule type="cellIs" dxfId="1395" priority="18" operator="equal">
      <formula>"3° P"</formula>
    </cfRule>
  </conditionalFormatting>
  <conditionalFormatting sqref="K2:M2">
    <cfRule type="cellIs" dxfId="1394" priority="17" operator="equal">
      <formula>"4° P"</formula>
    </cfRule>
  </conditionalFormatting>
  <conditionalFormatting sqref="O4:O42 O44:O93">
    <cfRule type="cellIs" dxfId="1393" priority="6" operator="equal">
      <formula>4</formula>
    </cfRule>
    <cfRule type="cellIs" dxfId="1392" priority="7" operator="equal">
      <formula>3</formula>
    </cfRule>
    <cfRule type="cellIs" dxfId="1391" priority="8" operator="equal">
      <formula>2</formula>
    </cfRule>
    <cfRule type="cellIs" dxfId="1390" priority="9" operator="equal">
      <formula>1</formula>
    </cfRule>
    <cfRule type="cellIs" dxfId="1389" priority="10" operator="equal">
      <formula>0</formula>
    </cfRule>
  </conditionalFormatting>
  <conditionalFormatting sqref="O43">
    <cfRule type="cellIs" dxfId="1388" priority="1" operator="equal">
      <formula>4</formula>
    </cfRule>
    <cfRule type="cellIs" dxfId="1387" priority="2" operator="equal">
      <formula>3</formula>
    </cfRule>
    <cfRule type="cellIs" dxfId="1386" priority="3" operator="equal">
      <formula>2</formula>
    </cfRule>
    <cfRule type="cellIs" dxfId="1385" priority="4" operator="equal">
      <formula>1</formula>
    </cfRule>
    <cfRule type="cellIs" dxfId="1384" priority="5" operator="equal">
      <formula>0</formula>
    </cfRule>
  </conditionalFormatting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8380-163C-4B55-B416-DE66BAAE644F}">
  <sheetPr codeName="Feuil25">
    <tabColor rgb="FF7030A0"/>
  </sheetPr>
  <dimension ref="A1:Q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383" priority="33" operator="equal">
      <formula>"1° P"</formula>
    </cfRule>
    <cfRule type="expression" dxfId="1382" priority="34">
      <formula>$D$94=0</formula>
    </cfRule>
    <cfRule type="expression" dxfId="1381" priority="35">
      <formula>$D$94&lt;&gt;$H$94</formula>
    </cfRule>
    <cfRule type="expression" dxfId="1380" priority="36">
      <formula>$D$94=$H$94</formula>
    </cfRule>
  </conditionalFormatting>
  <conditionalFormatting sqref="E2:G2">
    <cfRule type="expression" dxfId="1379" priority="30">
      <formula>$D$94=0</formula>
    </cfRule>
    <cfRule type="expression" dxfId="1378" priority="31">
      <formula>$D$94&lt;&gt;$H$94</formula>
    </cfRule>
    <cfRule type="expression" dxfId="1377" priority="32">
      <formula>$D$94=$H$94</formula>
    </cfRule>
  </conditionalFormatting>
  <conditionalFormatting sqref="E2">
    <cfRule type="cellIs" dxfId="1376" priority="29" operator="equal">
      <formula>"2° P"</formula>
    </cfRule>
  </conditionalFormatting>
  <conditionalFormatting sqref="F2">
    <cfRule type="cellIs" dxfId="1375" priority="28" operator="equal">
      <formula>"3° P"</formula>
    </cfRule>
  </conditionalFormatting>
  <conditionalFormatting sqref="G2">
    <cfRule type="cellIs" dxfId="1374" priority="27" operator="equal">
      <formula>"4° P"</formula>
    </cfRule>
  </conditionalFormatting>
  <conditionalFormatting sqref="H2">
    <cfRule type="cellIs" dxfId="1373" priority="23" operator="equal">
      <formula>"1° P"</formula>
    </cfRule>
    <cfRule type="expression" dxfId="1372" priority="24">
      <formula>$D$94=0</formula>
    </cfRule>
    <cfRule type="expression" dxfId="1371" priority="25">
      <formula>$D$94&lt;&gt;$H$94</formula>
    </cfRule>
    <cfRule type="expression" dxfId="1370" priority="26">
      <formula>$D$94=$H$94</formula>
    </cfRule>
  </conditionalFormatting>
  <conditionalFormatting sqref="I2:M2">
    <cfRule type="expression" dxfId="1369" priority="20">
      <formula>$D$94=0</formula>
    </cfRule>
    <cfRule type="expression" dxfId="1368" priority="21">
      <formula>$D$94&lt;&gt;$H$94</formula>
    </cfRule>
    <cfRule type="expression" dxfId="1367" priority="22">
      <formula>$D$94=$H$94</formula>
    </cfRule>
  </conditionalFormatting>
  <conditionalFormatting sqref="I2">
    <cfRule type="cellIs" dxfId="1366" priority="19" operator="equal">
      <formula>"2° P"</formula>
    </cfRule>
  </conditionalFormatting>
  <conditionalFormatting sqref="J2">
    <cfRule type="cellIs" dxfId="1365" priority="18" operator="equal">
      <formula>"3° P"</formula>
    </cfRule>
  </conditionalFormatting>
  <conditionalFormatting sqref="K2:M2">
    <cfRule type="cellIs" dxfId="1364" priority="17" operator="equal">
      <formula>"4° P"</formula>
    </cfRule>
  </conditionalFormatting>
  <conditionalFormatting sqref="O4:O42 O44:O93">
    <cfRule type="cellIs" dxfId="1363" priority="6" operator="equal">
      <formula>4</formula>
    </cfRule>
    <cfRule type="cellIs" dxfId="1362" priority="7" operator="equal">
      <formula>3</formula>
    </cfRule>
    <cfRule type="cellIs" dxfId="1361" priority="8" operator="equal">
      <formula>2</formula>
    </cfRule>
    <cfRule type="cellIs" dxfId="1360" priority="9" operator="equal">
      <formula>1</formula>
    </cfRule>
    <cfRule type="cellIs" dxfId="1359" priority="10" operator="equal">
      <formula>0</formula>
    </cfRule>
  </conditionalFormatting>
  <conditionalFormatting sqref="O43">
    <cfRule type="cellIs" dxfId="1358" priority="1" operator="equal">
      <formula>4</formula>
    </cfRule>
    <cfRule type="cellIs" dxfId="1357" priority="2" operator="equal">
      <formula>3</formula>
    </cfRule>
    <cfRule type="cellIs" dxfId="1356" priority="3" operator="equal">
      <formula>2</formula>
    </cfRule>
    <cfRule type="cellIs" dxfId="1355" priority="4" operator="equal">
      <formula>1</formula>
    </cfRule>
    <cfRule type="cellIs" dxfId="1354" priority="5" operator="equal">
      <formula>0</formula>
    </cfRule>
  </conditionalFormatting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49C6-A44D-4258-B8FF-961A4F502E7B}">
  <sheetPr codeName="Feuil26">
    <tabColor rgb="FF7030A0"/>
  </sheetPr>
  <dimension ref="A1:Q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353" priority="38" operator="equal">
      <formula>"1° P"</formula>
    </cfRule>
    <cfRule type="expression" dxfId="1352" priority="39">
      <formula>$D$94=0</formula>
    </cfRule>
    <cfRule type="expression" dxfId="1351" priority="40">
      <formula>$D$94&lt;&gt;$H$94</formula>
    </cfRule>
    <cfRule type="expression" dxfId="1350" priority="41">
      <formula>$D$94=$H$94</formula>
    </cfRule>
  </conditionalFormatting>
  <conditionalFormatting sqref="E2:G2">
    <cfRule type="expression" dxfId="1349" priority="35">
      <formula>$D$94=0</formula>
    </cfRule>
    <cfRule type="expression" dxfId="1348" priority="36">
      <formula>$D$94&lt;&gt;$H$94</formula>
    </cfRule>
    <cfRule type="expression" dxfId="1347" priority="37">
      <formula>$D$94=$H$94</formula>
    </cfRule>
  </conditionalFormatting>
  <conditionalFormatting sqref="E2">
    <cfRule type="cellIs" dxfId="1346" priority="34" operator="equal">
      <formula>"2° P"</formula>
    </cfRule>
  </conditionalFormatting>
  <conditionalFormatting sqref="F2">
    <cfRule type="cellIs" dxfId="1345" priority="33" operator="equal">
      <formula>"3° P"</formula>
    </cfRule>
  </conditionalFormatting>
  <conditionalFormatting sqref="G2">
    <cfRule type="cellIs" dxfId="1344" priority="32" operator="equal">
      <formula>"4° P"</formula>
    </cfRule>
  </conditionalFormatting>
  <conditionalFormatting sqref="H2">
    <cfRule type="cellIs" dxfId="1343" priority="28" operator="equal">
      <formula>"1° P"</formula>
    </cfRule>
    <cfRule type="expression" dxfId="1342" priority="29">
      <formula>$D$94=0</formula>
    </cfRule>
    <cfRule type="expression" dxfId="1341" priority="30">
      <formula>$D$94&lt;&gt;$H$94</formula>
    </cfRule>
    <cfRule type="expression" dxfId="1340" priority="31">
      <formula>$D$94=$H$94</formula>
    </cfRule>
  </conditionalFormatting>
  <conditionalFormatting sqref="I2:M2">
    <cfRule type="expression" dxfId="1339" priority="25">
      <formula>$D$94=0</formula>
    </cfRule>
    <cfRule type="expression" dxfId="1338" priority="26">
      <formula>$D$94&lt;&gt;$H$94</formula>
    </cfRule>
    <cfRule type="expression" dxfId="1337" priority="27">
      <formula>$D$94=$H$94</formula>
    </cfRule>
  </conditionalFormatting>
  <conditionalFormatting sqref="I2">
    <cfRule type="cellIs" dxfId="1336" priority="24" operator="equal">
      <formula>"2° P"</formula>
    </cfRule>
  </conditionalFormatting>
  <conditionalFormatting sqref="J2">
    <cfRule type="cellIs" dxfId="1335" priority="23" operator="equal">
      <formula>"3° P"</formula>
    </cfRule>
  </conditionalFormatting>
  <conditionalFormatting sqref="K2:M2">
    <cfRule type="cellIs" dxfId="1334" priority="22" operator="equal">
      <formula>"4° P"</formula>
    </cfRule>
  </conditionalFormatting>
  <conditionalFormatting sqref="O4:O42 O44:O93">
    <cfRule type="cellIs" dxfId="1333" priority="6" operator="equal">
      <formula>4</formula>
    </cfRule>
    <cfRule type="cellIs" dxfId="1332" priority="7" operator="equal">
      <formula>3</formula>
    </cfRule>
    <cfRule type="cellIs" dxfId="1331" priority="8" operator="equal">
      <formula>2</formula>
    </cfRule>
    <cfRule type="cellIs" dxfId="1330" priority="9" operator="equal">
      <formula>1</formula>
    </cfRule>
    <cfRule type="cellIs" dxfId="1329" priority="10" operator="equal">
      <formula>0</formula>
    </cfRule>
  </conditionalFormatting>
  <conditionalFormatting sqref="O43">
    <cfRule type="cellIs" dxfId="1328" priority="1" operator="equal">
      <formula>4</formula>
    </cfRule>
    <cfRule type="cellIs" dxfId="1327" priority="2" operator="equal">
      <formula>3</formula>
    </cfRule>
    <cfRule type="cellIs" dxfId="1326" priority="3" operator="equal">
      <formula>2</formula>
    </cfRule>
    <cfRule type="cellIs" dxfId="1325" priority="4" operator="equal">
      <formula>1</formula>
    </cfRule>
    <cfRule type="cellIs" dxfId="1324" priority="5" operator="equal">
      <formula>0</formula>
    </cfRule>
  </conditionalFormatting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91100-669E-4319-BEFA-FBE24B5C9E5D}">
  <sheetPr codeName="Feuil27">
    <tabColor rgb="FF7030A0"/>
  </sheetPr>
  <dimension ref="A1:Q93"/>
  <sheetViews>
    <sheetView showGridLines="0" workbookViewId="0">
      <selection activeCell="H4" activeCellId="1" sqref="A11:P93 H4:P10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5" width="5.42578125" customWidth="1"/>
    <col min="16" max="16" width="7.42578125" bestFit="1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323" priority="38" operator="equal">
      <formula>"1° P"</formula>
    </cfRule>
    <cfRule type="expression" dxfId="1322" priority="39">
      <formula>$D$94=0</formula>
    </cfRule>
    <cfRule type="expression" dxfId="1321" priority="40">
      <formula>$D$94&lt;&gt;$H$94</formula>
    </cfRule>
    <cfRule type="expression" dxfId="1320" priority="41">
      <formula>$D$94=$H$94</formula>
    </cfRule>
  </conditionalFormatting>
  <conditionalFormatting sqref="E2:G2">
    <cfRule type="expression" dxfId="1319" priority="35">
      <formula>$D$94=0</formula>
    </cfRule>
    <cfRule type="expression" dxfId="1318" priority="36">
      <formula>$D$94&lt;&gt;$H$94</formula>
    </cfRule>
    <cfRule type="expression" dxfId="1317" priority="37">
      <formula>$D$94=$H$94</formula>
    </cfRule>
  </conditionalFormatting>
  <conditionalFormatting sqref="E2">
    <cfRule type="cellIs" dxfId="1316" priority="34" operator="equal">
      <formula>"2° P"</formula>
    </cfRule>
  </conditionalFormatting>
  <conditionalFormatting sqref="F2">
    <cfRule type="cellIs" dxfId="1315" priority="33" operator="equal">
      <formula>"3° P"</formula>
    </cfRule>
  </conditionalFormatting>
  <conditionalFormatting sqref="G2">
    <cfRule type="cellIs" dxfId="1314" priority="32" operator="equal">
      <formula>"4° P"</formula>
    </cfRule>
  </conditionalFormatting>
  <conditionalFormatting sqref="H2">
    <cfRule type="cellIs" dxfId="1313" priority="28" operator="equal">
      <formula>"1° P"</formula>
    </cfRule>
    <cfRule type="expression" dxfId="1312" priority="29">
      <formula>$D$94=0</formula>
    </cfRule>
    <cfRule type="expression" dxfId="1311" priority="30">
      <formula>$D$94&lt;&gt;$H$94</formula>
    </cfRule>
    <cfRule type="expression" dxfId="1310" priority="31">
      <formula>$D$94=$H$94</formula>
    </cfRule>
  </conditionalFormatting>
  <conditionalFormatting sqref="I2:M2">
    <cfRule type="expression" dxfId="1309" priority="25">
      <formula>$D$94=0</formula>
    </cfRule>
    <cfRule type="expression" dxfId="1308" priority="26">
      <formula>$D$94&lt;&gt;$H$94</formula>
    </cfRule>
    <cfRule type="expression" dxfId="1307" priority="27">
      <formula>$D$94=$H$94</formula>
    </cfRule>
  </conditionalFormatting>
  <conditionalFormatting sqref="I2">
    <cfRule type="cellIs" dxfId="1306" priority="24" operator="equal">
      <formula>"2° P"</formula>
    </cfRule>
  </conditionalFormatting>
  <conditionalFormatting sqref="J2">
    <cfRule type="cellIs" dxfId="1305" priority="23" operator="equal">
      <formula>"3° P"</formula>
    </cfRule>
  </conditionalFormatting>
  <conditionalFormatting sqref="K2:M2">
    <cfRule type="cellIs" dxfId="1304" priority="22" operator="equal">
      <formula>"4° P"</formula>
    </cfRule>
  </conditionalFormatting>
  <conditionalFormatting sqref="O4:O42 O44:O93">
    <cfRule type="cellIs" dxfId="1303" priority="6" operator="equal">
      <formula>4</formula>
    </cfRule>
    <cfRule type="cellIs" dxfId="1302" priority="7" operator="equal">
      <formula>3</formula>
    </cfRule>
    <cfRule type="cellIs" dxfId="1301" priority="8" operator="equal">
      <formula>2</formula>
    </cfRule>
    <cfRule type="cellIs" dxfId="1300" priority="9" operator="equal">
      <formula>1</formula>
    </cfRule>
    <cfRule type="cellIs" dxfId="1299" priority="10" operator="equal">
      <formula>0</formula>
    </cfRule>
  </conditionalFormatting>
  <conditionalFormatting sqref="O43">
    <cfRule type="cellIs" dxfId="1298" priority="1" operator="equal">
      <formula>4</formula>
    </cfRule>
    <cfRule type="cellIs" dxfId="1297" priority="2" operator="equal">
      <formula>3</formula>
    </cfRule>
    <cfRule type="cellIs" dxfId="1296" priority="3" operator="equal">
      <formula>2</formula>
    </cfRule>
    <cfRule type="cellIs" dxfId="1295" priority="4" operator="equal">
      <formula>1</formula>
    </cfRule>
    <cfRule type="cellIs" dxfId="1294" priority="5" operator="equal">
      <formula>0</formula>
    </cfRule>
  </conditionalFormatting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8F24-5B7E-41C0-BBED-4D710478CFD6}">
  <sheetPr codeName="Feuil28">
    <tabColor rgb="FF7030A0"/>
  </sheetPr>
  <dimension ref="A1:Q93"/>
  <sheetViews>
    <sheetView showGridLines="0" workbookViewId="0">
      <selection activeCell="B4" activeCellId="1" sqref="A5:P93 B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  <c r="Q4" s="15"/>
    </row>
    <row r="5" spans="1:17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  <c r="Q5" s="15"/>
    </row>
    <row r="6" spans="1:17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  <c r="Q6" s="15"/>
    </row>
    <row r="7" spans="1:17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  <c r="Q7" s="15"/>
    </row>
    <row r="8" spans="1:17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  <c r="Q8" s="15"/>
    </row>
    <row r="9" spans="1:17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  <c r="Q9" s="15"/>
    </row>
    <row r="10" spans="1:17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  <c r="Q10" s="15"/>
    </row>
    <row r="11" spans="1:17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  <c r="Q11" s="15"/>
    </row>
    <row r="12" spans="1:17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  <c r="Q12" s="15"/>
    </row>
    <row r="13" spans="1:17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  <c r="Q13" s="15"/>
    </row>
    <row r="14" spans="1:17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  <c r="Q14" s="15"/>
    </row>
    <row r="15" spans="1:17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  <c r="Q15" s="15"/>
    </row>
    <row r="16" spans="1:17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  <c r="Q16" s="15"/>
    </row>
    <row r="17" spans="1:17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  <c r="Q17" s="15"/>
    </row>
    <row r="18" spans="1:17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Q18" s="15"/>
    </row>
    <row r="19" spans="1:17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  <c r="Q19" s="15"/>
    </row>
    <row r="20" spans="1:17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Q20" s="15"/>
    </row>
    <row r="21" spans="1:17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  <c r="Q21" s="15"/>
    </row>
    <row r="22" spans="1:17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  <c r="Q22" s="15"/>
    </row>
    <row r="23" spans="1:17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  <c r="Q23" s="15"/>
    </row>
    <row r="24" spans="1:17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  <c r="Q24" s="15"/>
    </row>
    <row r="25" spans="1:17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  <c r="Q25" s="15"/>
    </row>
    <row r="26" spans="1:17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  <c r="Q26" s="15"/>
    </row>
    <row r="27" spans="1:17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  <c r="Q27" s="15"/>
    </row>
    <row r="28" spans="1:17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  <c r="Q28" s="15"/>
    </row>
    <row r="29" spans="1:17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  <c r="Q29" s="15"/>
    </row>
    <row r="30" spans="1:17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  <c r="Q30" s="15"/>
    </row>
    <row r="31" spans="1:17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  <c r="Q31" s="15"/>
    </row>
    <row r="32" spans="1:17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  <c r="Q32" s="15"/>
    </row>
    <row r="33" spans="1:17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  <c r="Q33" s="15"/>
    </row>
    <row r="34" spans="1:17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  <c r="Q34" s="15"/>
    </row>
    <row r="35" spans="1:17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  <c r="Q35" s="15"/>
    </row>
    <row r="36" spans="1:17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  <c r="Q36" s="15"/>
    </row>
    <row r="37" spans="1:17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  <c r="Q37" s="15"/>
    </row>
    <row r="38" spans="1:17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  <c r="Q38" s="15"/>
    </row>
    <row r="39" spans="1:17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  <c r="Q39" s="15"/>
    </row>
    <row r="40" spans="1:17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  <c r="Q40" s="15"/>
    </row>
    <row r="41" spans="1:17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  <c r="Q41" s="15"/>
    </row>
    <row r="42" spans="1:17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  <c r="Q42" s="15"/>
    </row>
    <row r="43" spans="1:17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  <c r="Q43" s="15"/>
    </row>
    <row r="44" spans="1:17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  <c r="Q44" s="15"/>
    </row>
    <row r="45" spans="1:17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  <c r="Q45" s="15"/>
    </row>
    <row r="46" spans="1:17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  <c r="Q46" s="15"/>
    </row>
    <row r="47" spans="1:17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  <c r="Q47" s="15"/>
    </row>
    <row r="48" spans="1:17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  <c r="Q48" s="15"/>
    </row>
    <row r="49" spans="1:17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  <c r="Q49" s="15"/>
    </row>
    <row r="50" spans="1:17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  <c r="Q50" s="15"/>
    </row>
    <row r="51" spans="1:17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7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7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7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7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7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7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7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7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7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7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7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7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7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293" priority="33" operator="equal">
      <formula>"1° P"</formula>
    </cfRule>
    <cfRule type="expression" dxfId="1292" priority="34">
      <formula>$D$94=0</formula>
    </cfRule>
    <cfRule type="expression" dxfId="1291" priority="35">
      <formula>$D$94&lt;&gt;$H$94</formula>
    </cfRule>
    <cfRule type="expression" dxfId="1290" priority="36">
      <formula>$D$94=$H$94</formula>
    </cfRule>
  </conditionalFormatting>
  <conditionalFormatting sqref="E2:G2">
    <cfRule type="expression" dxfId="1289" priority="30">
      <formula>$D$94=0</formula>
    </cfRule>
    <cfRule type="expression" dxfId="1288" priority="31">
      <formula>$D$94&lt;&gt;$H$94</formula>
    </cfRule>
    <cfRule type="expression" dxfId="1287" priority="32">
      <formula>$D$94=$H$94</formula>
    </cfRule>
  </conditionalFormatting>
  <conditionalFormatting sqref="E2">
    <cfRule type="cellIs" dxfId="1286" priority="29" operator="equal">
      <formula>"2° P"</formula>
    </cfRule>
  </conditionalFormatting>
  <conditionalFormatting sqref="F2">
    <cfRule type="cellIs" dxfId="1285" priority="28" operator="equal">
      <formula>"3° P"</formula>
    </cfRule>
  </conditionalFormatting>
  <conditionalFormatting sqref="G2">
    <cfRule type="cellIs" dxfId="1284" priority="27" operator="equal">
      <formula>"4° P"</formula>
    </cfRule>
  </conditionalFormatting>
  <conditionalFormatting sqref="H2">
    <cfRule type="cellIs" dxfId="1283" priority="23" operator="equal">
      <formula>"1° P"</formula>
    </cfRule>
    <cfRule type="expression" dxfId="1282" priority="24">
      <formula>$D$94=0</formula>
    </cfRule>
    <cfRule type="expression" dxfId="1281" priority="25">
      <formula>$D$94&lt;&gt;$H$94</formula>
    </cfRule>
    <cfRule type="expression" dxfId="1280" priority="26">
      <formula>$D$94=$H$94</formula>
    </cfRule>
  </conditionalFormatting>
  <conditionalFormatting sqref="I2:M2">
    <cfRule type="expression" dxfId="1279" priority="20">
      <formula>$D$94=0</formula>
    </cfRule>
    <cfRule type="expression" dxfId="1278" priority="21">
      <formula>$D$94&lt;&gt;$H$94</formula>
    </cfRule>
    <cfRule type="expression" dxfId="1277" priority="22">
      <formula>$D$94=$H$94</formula>
    </cfRule>
  </conditionalFormatting>
  <conditionalFormatting sqref="I2">
    <cfRule type="cellIs" dxfId="1276" priority="19" operator="equal">
      <formula>"2° P"</formula>
    </cfRule>
  </conditionalFormatting>
  <conditionalFormatting sqref="J2">
    <cfRule type="cellIs" dxfId="1275" priority="18" operator="equal">
      <formula>"3° P"</formula>
    </cfRule>
  </conditionalFormatting>
  <conditionalFormatting sqref="K2:M2">
    <cfRule type="cellIs" dxfId="1274" priority="17" operator="equal">
      <formula>"4° P"</formula>
    </cfRule>
  </conditionalFormatting>
  <conditionalFormatting sqref="O4:O42 O44:O93">
    <cfRule type="cellIs" dxfId="1273" priority="6" operator="equal">
      <formula>4</formula>
    </cfRule>
    <cfRule type="cellIs" dxfId="1272" priority="7" operator="equal">
      <formula>3</formula>
    </cfRule>
    <cfRule type="cellIs" dxfId="1271" priority="8" operator="equal">
      <formula>2</formula>
    </cfRule>
    <cfRule type="cellIs" dxfId="1270" priority="9" operator="equal">
      <formula>1</formula>
    </cfRule>
    <cfRule type="cellIs" dxfId="1269" priority="10" operator="equal">
      <formula>0</formula>
    </cfRule>
  </conditionalFormatting>
  <conditionalFormatting sqref="O43">
    <cfRule type="cellIs" dxfId="1268" priority="1" operator="equal">
      <formula>4</formula>
    </cfRule>
    <cfRule type="cellIs" dxfId="1267" priority="2" operator="equal">
      <formula>3</formula>
    </cfRule>
    <cfRule type="cellIs" dxfId="1266" priority="3" operator="equal">
      <formula>2</formula>
    </cfRule>
    <cfRule type="cellIs" dxfId="1265" priority="4" operator="equal">
      <formula>1</formula>
    </cfRule>
    <cfRule type="cellIs" dxfId="1264" priority="5" operator="equal">
      <formula>0</formula>
    </cfRule>
  </conditionalFormatting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17B0-AD2E-49C3-8A11-36EE858CBC73}">
  <sheetPr codeName="Feuil29">
    <tabColor rgb="FF7030A0"/>
  </sheetPr>
  <dimension ref="A1:Q93"/>
  <sheetViews>
    <sheetView showGridLines="0" workbookViewId="0">
      <selection activeCell="B4" sqref="B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7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7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7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7" ht="29.1" customHeight="1" x14ac:dyDescent="0.25">
      <c r="A4" s="175">
        <v>1</v>
      </c>
      <c r="B4" s="176" t="s">
        <v>304</v>
      </c>
      <c r="C4" s="26"/>
      <c r="D4" s="1">
        <v>13</v>
      </c>
      <c r="E4" s="1">
        <v>13</v>
      </c>
      <c r="F4" s="1">
        <v>4</v>
      </c>
      <c r="G4" s="100">
        <v>1</v>
      </c>
      <c r="H4" s="101">
        <v>4</v>
      </c>
      <c r="I4" s="1">
        <v>4</v>
      </c>
      <c r="J4" s="1">
        <v>13</v>
      </c>
      <c r="K4" s="1">
        <v>1</v>
      </c>
      <c r="L4" s="1">
        <v>31</v>
      </c>
      <c r="M4" s="1">
        <v>22</v>
      </c>
      <c r="N4" s="1">
        <v>9</v>
      </c>
      <c r="O4" s="2">
        <v>2</v>
      </c>
      <c r="P4" s="4">
        <v>2</v>
      </c>
      <c r="Q4" s="15"/>
    </row>
    <row r="5" spans="1:17" ht="29.1" customHeight="1" x14ac:dyDescent="0.25">
      <c r="A5" s="175">
        <v>2</v>
      </c>
      <c r="B5" s="177" t="s">
        <v>312</v>
      </c>
      <c r="C5" s="27"/>
      <c r="D5" s="1">
        <v>13</v>
      </c>
      <c r="E5" s="1">
        <v>13</v>
      </c>
      <c r="F5" s="1">
        <v>12</v>
      </c>
      <c r="G5" s="100">
        <v>1</v>
      </c>
      <c r="H5" s="101">
        <v>4</v>
      </c>
      <c r="I5" s="1">
        <v>12</v>
      </c>
      <c r="J5" s="1">
        <v>13</v>
      </c>
      <c r="K5" s="1">
        <v>1</v>
      </c>
      <c r="L5" s="1">
        <v>39</v>
      </c>
      <c r="M5" s="1">
        <v>30</v>
      </c>
      <c r="N5" s="1">
        <v>9</v>
      </c>
      <c r="O5" s="2">
        <v>2</v>
      </c>
      <c r="P5" s="4">
        <v>2</v>
      </c>
      <c r="Q5" s="15"/>
    </row>
    <row r="6" spans="1:17" ht="29.1" customHeight="1" x14ac:dyDescent="0.25">
      <c r="A6" s="175">
        <v>3</v>
      </c>
      <c r="B6" s="176" t="s">
        <v>318</v>
      </c>
      <c r="C6" s="30"/>
      <c r="D6" s="1">
        <v>4</v>
      </c>
      <c r="E6" s="1">
        <v>13</v>
      </c>
      <c r="F6" s="1">
        <v>13</v>
      </c>
      <c r="G6" s="100">
        <v>1</v>
      </c>
      <c r="H6" s="101">
        <v>13</v>
      </c>
      <c r="I6" s="1">
        <v>4</v>
      </c>
      <c r="J6" s="1">
        <v>12</v>
      </c>
      <c r="K6" s="1">
        <v>1</v>
      </c>
      <c r="L6" s="1">
        <v>31</v>
      </c>
      <c r="M6" s="1">
        <v>30</v>
      </c>
      <c r="N6" s="1">
        <v>1</v>
      </c>
      <c r="O6" s="2">
        <v>2</v>
      </c>
      <c r="P6" s="4">
        <v>6</v>
      </c>
      <c r="Q6" s="15"/>
    </row>
    <row r="7" spans="1:17" ht="29.1" customHeight="1" x14ac:dyDescent="0.25">
      <c r="A7" s="175">
        <v>4</v>
      </c>
      <c r="B7" s="176" t="s">
        <v>300</v>
      </c>
      <c r="C7" s="103"/>
      <c r="D7" s="1">
        <v>4</v>
      </c>
      <c r="E7" s="1">
        <v>13</v>
      </c>
      <c r="F7" s="1">
        <v>13</v>
      </c>
      <c r="G7" s="100">
        <v>1</v>
      </c>
      <c r="H7" s="101">
        <v>13</v>
      </c>
      <c r="I7" s="1">
        <v>12</v>
      </c>
      <c r="J7" s="1">
        <v>4</v>
      </c>
      <c r="K7" s="1">
        <v>1</v>
      </c>
      <c r="L7" s="1">
        <v>31</v>
      </c>
      <c r="M7" s="1">
        <v>30</v>
      </c>
      <c r="N7" s="1">
        <v>1</v>
      </c>
      <c r="O7" s="2">
        <v>2</v>
      </c>
      <c r="P7" s="4">
        <v>6</v>
      </c>
      <c r="Q7" s="15"/>
    </row>
    <row r="8" spans="1:17" ht="29.1" customHeight="1" x14ac:dyDescent="0.25">
      <c r="A8" s="175">
        <v>5</v>
      </c>
      <c r="B8" s="177" t="s">
        <v>315</v>
      </c>
      <c r="C8" s="27"/>
      <c r="D8" s="1">
        <v>13</v>
      </c>
      <c r="E8" s="1">
        <v>13</v>
      </c>
      <c r="F8" s="1">
        <v>13</v>
      </c>
      <c r="G8" s="100">
        <v>1</v>
      </c>
      <c r="H8" s="101">
        <v>12</v>
      </c>
      <c r="I8" s="1">
        <v>10</v>
      </c>
      <c r="J8" s="1">
        <v>4</v>
      </c>
      <c r="K8" s="1">
        <v>1</v>
      </c>
      <c r="L8" s="1">
        <v>40</v>
      </c>
      <c r="M8" s="1">
        <v>27</v>
      </c>
      <c r="N8" s="1">
        <v>13</v>
      </c>
      <c r="O8" s="2">
        <v>3</v>
      </c>
      <c r="P8" s="4">
        <v>1</v>
      </c>
      <c r="Q8" s="15"/>
    </row>
    <row r="9" spans="1:17" ht="29.1" customHeight="1" x14ac:dyDescent="0.25">
      <c r="A9" s="175">
        <v>6</v>
      </c>
      <c r="B9" s="176" t="s">
        <v>310</v>
      </c>
      <c r="C9" s="27"/>
      <c r="D9" s="1">
        <v>13</v>
      </c>
      <c r="E9" s="1">
        <v>10</v>
      </c>
      <c r="F9" s="1">
        <v>13</v>
      </c>
      <c r="G9" s="100">
        <v>1</v>
      </c>
      <c r="H9" s="101">
        <v>12</v>
      </c>
      <c r="I9" s="1">
        <v>13</v>
      </c>
      <c r="J9" s="1">
        <v>10</v>
      </c>
      <c r="K9" s="1">
        <v>1</v>
      </c>
      <c r="L9" s="1">
        <v>37</v>
      </c>
      <c r="M9" s="1">
        <v>36</v>
      </c>
      <c r="N9" s="1">
        <v>1</v>
      </c>
      <c r="O9" s="2">
        <v>2</v>
      </c>
      <c r="P9" s="4">
        <v>6</v>
      </c>
      <c r="Q9" s="15"/>
    </row>
    <row r="10" spans="1:17" ht="29.1" customHeight="1" x14ac:dyDescent="0.25">
      <c r="A10" s="175">
        <v>7</v>
      </c>
      <c r="B10" s="176" t="s">
        <v>316</v>
      </c>
      <c r="C10" s="29"/>
      <c r="D10" s="1">
        <v>12</v>
      </c>
      <c r="E10" s="1">
        <v>4</v>
      </c>
      <c r="F10" s="1">
        <v>4</v>
      </c>
      <c r="G10" s="100">
        <v>1</v>
      </c>
      <c r="H10" s="101">
        <v>13</v>
      </c>
      <c r="I10" s="1">
        <v>13</v>
      </c>
      <c r="J10" s="1">
        <v>13</v>
      </c>
      <c r="K10" s="1">
        <v>1</v>
      </c>
      <c r="L10" s="1">
        <v>21</v>
      </c>
      <c r="M10" s="1">
        <v>40</v>
      </c>
      <c r="N10" s="1">
        <v>-19</v>
      </c>
      <c r="O10" s="2">
        <v>0</v>
      </c>
      <c r="P10" s="4">
        <v>12</v>
      </c>
      <c r="Q10" s="15"/>
    </row>
    <row r="11" spans="1:17" ht="29.1" customHeight="1" x14ac:dyDescent="0.25">
      <c r="A11" s="175">
        <v>8</v>
      </c>
      <c r="B11" s="176" t="s">
        <v>305</v>
      </c>
      <c r="C11" s="27"/>
      <c r="D11" s="1">
        <v>12</v>
      </c>
      <c r="E11" s="1">
        <v>10</v>
      </c>
      <c r="F11" s="1">
        <v>10</v>
      </c>
      <c r="G11" s="100">
        <v>1</v>
      </c>
      <c r="H11" s="101">
        <v>13</v>
      </c>
      <c r="I11" s="1">
        <v>13</v>
      </c>
      <c r="J11" s="1">
        <v>13</v>
      </c>
      <c r="K11" s="1">
        <v>1</v>
      </c>
      <c r="L11" s="1">
        <v>33</v>
      </c>
      <c r="M11" s="1">
        <v>40</v>
      </c>
      <c r="N11" s="1">
        <v>-7</v>
      </c>
      <c r="O11" s="2">
        <v>0</v>
      </c>
      <c r="P11" s="4">
        <v>10</v>
      </c>
      <c r="Q11" s="15"/>
    </row>
    <row r="12" spans="1:17" ht="29.1" customHeight="1" x14ac:dyDescent="0.25">
      <c r="A12" s="175">
        <v>9</v>
      </c>
      <c r="B12" s="176" t="s">
        <v>313</v>
      </c>
      <c r="C12" s="27"/>
      <c r="D12" s="1">
        <v>10</v>
      </c>
      <c r="E12" s="1">
        <v>4</v>
      </c>
      <c r="F12" s="1">
        <v>12</v>
      </c>
      <c r="G12" s="100">
        <v>1</v>
      </c>
      <c r="H12" s="101">
        <v>13</v>
      </c>
      <c r="I12" s="1">
        <v>13</v>
      </c>
      <c r="J12" s="1">
        <v>13</v>
      </c>
      <c r="K12" s="1">
        <v>1</v>
      </c>
      <c r="L12" s="1">
        <v>27</v>
      </c>
      <c r="M12" s="1">
        <v>40</v>
      </c>
      <c r="N12" s="1">
        <v>-13</v>
      </c>
      <c r="O12" s="2">
        <v>0</v>
      </c>
      <c r="P12" s="4">
        <v>11</v>
      </c>
      <c r="Q12" s="15"/>
    </row>
    <row r="13" spans="1:17" ht="29.1" customHeight="1" x14ac:dyDescent="0.25">
      <c r="A13" s="175">
        <v>10</v>
      </c>
      <c r="B13" s="176" t="s">
        <v>317</v>
      </c>
      <c r="C13" s="27"/>
      <c r="D13" s="1">
        <v>10</v>
      </c>
      <c r="E13" s="1">
        <v>12</v>
      </c>
      <c r="F13" s="1">
        <v>13</v>
      </c>
      <c r="G13" s="100">
        <v>1</v>
      </c>
      <c r="H13" s="101">
        <v>13</v>
      </c>
      <c r="I13" s="1">
        <v>13</v>
      </c>
      <c r="J13" s="1">
        <v>12</v>
      </c>
      <c r="K13" s="1">
        <v>1</v>
      </c>
      <c r="L13" s="1">
        <v>36</v>
      </c>
      <c r="M13" s="1">
        <v>39</v>
      </c>
      <c r="N13" s="1">
        <v>-3</v>
      </c>
      <c r="O13" s="2">
        <v>1</v>
      </c>
      <c r="P13" s="4">
        <v>9</v>
      </c>
      <c r="Q13" s="15"/>
    </row>
    <row r="14" spans="1:17" ht="29.1" customHeight="1" x14ac:dyDescent="0.25">
      <c r="A14" s="175">
        <v>11</v>
      </c>
      <c r="B14" s="176" t="s">
        <v>306</v>
      </c>
      <c r="C14" s="27"/>
      <c r="D14" s="1">
        <v>13</v>
      </c>
      <c r="E14" s="1">
        <v>13</v>
      </c>
      <c r="F14" s="1">
        <v>10</v>
      </c>
      <c r="G14" s="100">
        <v>1</v>
      </c>
      <c r="H14" s="101">
        <v>10</v>
      </c>
      <c r="I14" s="1">
        <v>10</v>
      </c>
      <c r="J14" s="1">
        <v>13</v>
      </c>
      <c r="K14" s="1">
        <v>1</v>
      </c>
      <c r="L14" s="1">
        <v>37</v>
      </c>
      <c r="M14" s="1">
        <v>34</v>
      </c>
      <c r="N14" s="1">
        <v>3</v>
      </c>
      <c r="O14" s="2">
        <v>2</v>
      </c>
      <c r="P14" s="4">
        <v>5</v>
      </c>
      <c r="Q14" s="15"/>
    </row>
    <row r="15" spans="1:17" ht="29.1" customHeight="1" x14ac:dyDescent="0.25">
      <c r="A15" s="175">
        <v>12</v>
      </c>
      <c r="B15" s="176" t="s">
        <v>309</v>
      </c>
      <c r="C15" s="30"/>
      <c r="D15" s="1">
        <v>13</v>
      </c>
      <c r="E15" s="1">
        <v>12</v>
      </c>
      <c r="F15" s="1">
        <v>13</v>
      </c>
      <c r="G15" s="100">
        <v>1</v>
      </c>
      <c r="H15" s="101">
        <v>10</v>
      </c>
      <c r="I15" s="1">
        <v>13</v>
      </c>
      <c r="J15" s="1">
        <v>10</v>
      </c>
      <c r="K15" s="1">
        <v>1</v>
      </c>
      <c r="L15" s="1">
        <v>39</v>
      </c>
      <c r="M15" s="1">
        <v>34</v>
      </c>
      <c r="N15" s="1">
        <v>5</v>
      </c>
      <c r="O15" s="2">
        <v>2</v>
      </c>
      <c r="P15" s="4">
        <v>4</v>
      </c>
      <c r="Q15" s="15"/>
    </row>
    <row r="16" spans="1:17" ht="29.1" customHeight="1" x14ac:dyDescent="0.25">
      <c r="A16" s="175">
        <v>13</v>
      </c>
      <c r="B16" s="176"/>
      <c r="C16" s="27"/>
      <c r="D16" s="1" t="s">
        <v>176</v>
      </c>
      <c r="E16" s="1" t="s">
        <v>176</v>
      </c>
      <c r="F16" s="1" t="s">
        <v>176</v>
      </c>
      <c r="G16" s="100" t="s">
        <v>176</v>
      </c>
      <c r="H16" s="101" t="s">
        <v>176</v>
      </c>
      <c r="I16" s="1" t="s">
        <v>176</v>
      </c>
      <c r="J16" s="1" t="s">
        <v>176</v>
      </c>
      <c r="K16" s="1" t="s">
        <v>176</v>
      </c>
      <c r="L16" s="1" t="s">
        <v>176</v>
      </c>
      <c r="M16" s="1" t="s">
        <v>176</v>
      </c>
      <c r="N16" s="1" t="s">
        <v>176</v>
      </c>
      <c r="O16" s="2" t="s">
        <v>176</v>
      </c>
      <c r="P16" s="4" t="s">
        <v>176</v>
      </c>
      <c r="Q16" s="15"/>
    </row>
    <row r="17" spans="1:17" ht="29.1" customHeight="1" x14ac:dyDescent="0.25">
      <c r="A17" s="175">
        <v>14</v>
      </c>
      <c r="B17" s="176"/>
      <c r="C17" s="29"/>
      <c r="D17" s="1" t="s">
        <v>176</v>
      </c>
      <c r="E17" s="1" t="s">
        <v>176</v>
      </c>
      <c r="F17" s="1" t="s">
        <v>176</v>
      </c>
      <c r="G17" s="100" t="s">
        <v>176</v>
      </c>
      <c r="H17" s="101" t="s">
        <v>176</v>
      </c>
      <c r="I17" s="1" t="s">
        <v>176</v>
      </c>
      <c r="J17" s="1" t="s">
        <v>176</v>
      </c>
      <c r="K17" s="1" t="s">
        <v>176</v>
      </c>
      <c r="L17" s="1" t="s">
        <v>176</v>
      </c>
      <c r="M17" s="1" t="s">
        <v>176</v>
      </c>
      <c r="N17" s="1" t="s">
        <v>176</v>
      </c>
      <c r="O17" s="2" t="s">
        <v>176</v>
      </c>
      <c r="P17" s="4" t="s">
        <v>176</v>
      </c>
      <c r="Q17" s="15"/>
    </row>
    <row r="18" spans="1:17" ht="29.1" customHeight="1" x14ac:dyDescent="0.25">
      <c r="A18" s="175">
        <v>15</v>
      </c>
      <c r="B18" s="176"/>
      <c r="C18" s="80"/>
      <c r="D18" s="1" t="s">
        <v>176</v>
      </c>
      <c r="E18" s="1" t="s">
        <v>176</v>
      </c>
      <c r="F18" s="1" t="s">
        <v>176</v>
      </c>
      <c r="G18" s="100" t="s">
        <v>176</v>
      </c>
      <c r="H18" s="101" t="s">
        <v>176</v>
      </c>
      <c r="I18" s="1" t="s">
        <v>176</v>
      </c>
      <c r="J18" s="1" t="s">
        <v>176</v>
      </c>
      <c r="K18" s="1" t="s">
        <v>176</v>
      </c>
      <c r="L18" s="1" t="s">
        <v>176</v>
      </c>
      <c r="M18" s="1" t="s">
        <v>176</v>
      </c>
      <c r="N18" s="1" t="s">
        <v>176</v>
      </c>
      <c r="O18" s="2" t="s">
        <v>176</v>
      </c>
      <c r="P18" s="4" t="s">
        <v>176</v>
      </c>
      <c r="Q18" s="15"/>
    </row>
    <row r="19" spans="1:17" ht="29.1" customHeight="1" x14ac:dyDescent="0.25">
      <c r="A19" s="175">
        <v>16</v>
      </c>
      <c r="B19" s="176"/>
      <c r="C19" s="27"/>
      <c r="D19" s="1" t="s">
        <v>176</v>
      </c>
      <c r="E19" s="1" t="s">
        <v>176</v>
      </c>
      <c r="F19" s="1" t="s">
        <v>176</v>
      </c>
      <c r="G19" s="100" t="s">
        <v>176</v>
      </c>
      <c r="H19" s="101" t="s">
        <v>176</v>
      </c>
      <c r="I19" s="1" t="s">
        <v>176</v>
      </c>
      <c r="J19" s="1" t="s">
        <v>176</v>
      </c>
      <c r="K19" s="1" t="s">
        <v>176</v>
      </c>
      <c r="L19" s="1" t="s">
        <v>176</v>
      </c>
      <c r="M19" s="1" t="s">
        <v>176</v>
      </c>
      <c r="N19" s="1" t="s">
        <v>176</v>
      </c>
      <c r="O19" s="2" t="s">
        <v>176</v>
      </c>
      <c r="P19" s="4" t="s">
        <v>176</v>
      </c>
      <c r="Q19" s="15"/>
    </row>
    <row r="20" spans="1:17" ht="29.1" customHeight="1" x14ac:dyDescent="0.25">
      <c r="A20" s="175">
        <v>17</v>
      </c>
      <c r="B20" s="176"/>
      <c r="C20" s="27"/>
      <c r="D20" s="1" t="s">
        <v>176</v>
      </c>
      <c r="E20" s="1" t="s">
        <v>176</v>
      </c>
      <c r="F20" s="1" t="s">
        <v>176</v>
      </c>
      <c r="G20" s="100" t="s">
        <v>176</v>
      </c>
      <c r="H20" s="101" t="s">
        <v>176</v>
      </c>
      <c r="I20" s="1" t="s">
        <v>176</v>
      </c>
      <c r="J20" s="1" t="s">
        <v>176</v>
      </c>
      <c r="K20" s="1" t="s">
        <v>176</v>
      </c>
      <c r="L20" s="1" t="s">
        <v>176</v>
      </c>
      <c r="M20" s="1" t="s">
        <v>176</v>
      </c>
      <c r="N20" s="1" t="s">
        <v>176</v>
      </c>
      <c r="O20" s="2" t="s">
        <v>176</v>
      </c>
      <c r="P20" s="4" t="s">
        <v>176</v>
      </c>
      <c r="Q20" s="15"/>
    </row>
    <row r="21" spans="1:17" ht="29.1" customHeight="1" x14ac:dyDescent="0.25">
      <c r="A21" s="175">
        <v>18</v>
      </c>
      <c r="B21" s="176"/>
      <c r="C21" s="27"/>
      <c r="D21" s="1" t="s">
        <v>176</v>
      </c>
      <c r="E21" s="1" t="s">
        <v>176</v>
      </c>
      <c r="F21" s="1" t="s">
        <v>176</v>
      </c>
      <c r="G21" s="100" t="s">
        <v>176</v>
      </c>
      <c r="H21" s="101" t="s">
        <v>176</v>
      </c>
      <c r="I21" s="1" t="s">
        <v>176</v>
      </c>
      <c r="J21" s="1" t="s">
        <v>176</v>
      </c>
      <c r="K21" s="1" t="s">
        <v>176</v>
      </c>
      <c r="L21" s="1" t="s">
        <v>176</v>
      </c>
      <c r="M21" s="1" t="s">
        <v>176</v>
      </c>
      <c r="N21" s="1" t="s">
        <v>176</v>
      </c>
      <c r="O21" s="2" t="s">
        <v>176</v>
      </c>
      <c r="P21" s="4" t="s">
        <v>176</v>
      </c>
      <c r="Q21" s="15"/>
    </row>
    <row r="22" spans="1:17" ht="29.1" customHeight="1" x14ac:dyDescent="0.25">
      <c r="A22" s="175">
        <v>19</v>
      </c>
      <c r="B22" s="177"/>
      <c r="C22" s="27"/>
      <c r="D22" s="1" t="s">
        <v>176</v>
      </c>
      <c r="E22" s="1" t="s">
        <v>176</v>
      </c>
      <c r="F22" s="1" t="s">
        <v>176</v>
      </c>
      <c r="G22" s="100" t="s">
        <v>176</v>
      </c>
      <c r="H22" s="101" t="s">
        <v>176</v>
      </c>
      <c r="I22" s="1" t="s">
        <v>176</v>
      </c>
      <c r="J22" s="1" t="s">
        <v>176</v>
      </c>
      <c r="K22" s="1" t="s">
        <v>176</v>
      </c>
      <c r="L22" s="1" t="s">
        <v>176</v>
      </c>
      <c r="M22" s="1" t="s">
        <v>176</v>
      </c>
      <c r="N22" s="1" t="s">
        <v>176</v>
      </c>
      <c r="O22" s="2" t="s">
        <v>176</v>
      </c>
      <c r="P22" s="4" t="s">
        <v>176</v>
      </c>
      <c r="Q22" s="15"/>
    </row>
    <row r="23" spans="1:17" ht="29.1" customHeight="1" x14ac:dyDescent="0.25">
      <c r="A23" s="175">
        <v>20</v>
      </c>
      <c r="B23" s="176"/>
      <c r="C23" s="30"/>
      <c r="D23" s="1" t="s">
        <v>176</v>
      </c>
      <c r="E23" s="1" t="s">
        <v>176</v>
      </c>
      <c r="F23" s="1" t="s">
        <v>176</v>
      </c>
      <c r="G23" s="100" t="s">
        <v>176</v>
      </c>
      <c r="H23" s="101" t="s">
        <v>176</v>
      </c>
      <c r="I23" s="1" t="s">
        <v>176</v>
      </c>
      <c r="J23" s="1" t="s">
        <v>176</v>
      </c>
      <c r="K23" s="1" t="s">
        <v>176</v>
      </c>
      <c r="L23" s="1" t="s">
        <v>176</v>
      </c>
      <c r="M23" s="1" t="s">
        <v>176</v>
      </c>
      <c r="N23" s="1" t="s">
        <v>176</v>
      </c>
      <c r="O23" s="2" t="s">
        <v>176</v>
      </c>
      <c r="P23" s="4" t="s">
        <v>176</v>
      </c>
      <c r="Q23" s="15"/>
    </row>
    <row r="24" spans="1:17" ht="29.1" customHeight="1" x14ac:dyDescent="0.25">
      <c r="A24" s="175">
        <v>21</v>
      </c>
      <c r="B24" s="176"/>
      <c r="C24" s="27"/>
      <c r="D24" s="1" t="s">
        <v>176</v>
      </c>
      <c r="E24" s="1" t="s">
        <v>176</v>
      </c>
      <c r="F24" s="1" t="s">
        <v>176</v>
      </c>
      <c r="G24" s="100" t="s">
        <v>176</v>
      </c>
      <c r="H24" s="101" t="s">
        <v>176</v>
      </c>
      <c r="I24" s="1" t="s">
        <v>176</v>
      </c>
      <c r="J24" s="1" t="s">
        <v>176</v>
      </c>
      <c r="K24" s="1" t="s">
        <v>176</v>
      </c>
      <c r="L24" s="1" t="s">
        <v>176</v>
      </c>
      <c r="M24" s="1" t="s">
        <v>176</v>
      </c>
      <c r="N24" s="1" t="s">
        <v>176</v>
      </c>
      <c r="O24" s="2" t="s">
        <v>176</v>
      </c>
      <c r="P24" s="4" t="s">
        <v>176</v>
      </c>
      <c r="Q24" s="15"/>
    </row>
    <row r="25" spans="1:17" ht="29.1" customHeight="1" x14ac:dyDescent="0.25">
      <c r="A25" s="175">
        <v>22</v>
      </c>
      <c r="B25" s="176"/>
      <c r="C25" s="27"/>
      <c r="D25" s="1" t="s">
        <v>176</v>
      </c>
      <c r="E25" s="1" t="s">
        <v>176</v>
      </c>
      <c r="F25" s="1" t="s">
        <v>176</v>
      </c>
      <c r="G25" s="100" t="s">
        <v>176</v>
      </c>
      <c r="H25" s="101" t="s">
        <v>176</v>
      </c>
      <c r="I25" s="1" t="s">
        <v>176</v>
      </c>
      <c r="J25" s="1" t="s">
        <v>176</v>
      </c>
      <c r="K25" s="1" t="s">
        <v>176</v>
      </c>
      <c r="L25" s="1" t="s">
        <v>176</v>
      </c>
      <c r="M25" s="1" t="s">
        <v>176</v>
      </c>
      <c r="N25" s="1" t="s">
        <v>176</v>
      </c>
      <c r="O25" s="2" t="s">
        <v>176</v>
      </c>
      <c r="P25" s="4" t="s">
        <v>176</v>
      </c>
      <c r="Q25" s="15"/>
    </row>
    <row r="26" spans="1:17" ht="29.1" customHeight="1" x14ac:dyDescent="0.25">
      <c r="A26" s="175">
        <v>23</v>
      </c>
      <c r="B26" s="176"/>
      <c r="C26" s="27"/>
      <c r="D26" s="1" t="s">
        <v>176</v>
      </c>
      <c r="E26" s="1" t="s">
        <v>176</v>
      </c>
      <c r="F26" s="1" t="s">
        <v>176</v>
      </c>
      <c r="G26" s="100" t="s">
        <v>176</v>
      </c>
      <c r="H26" s="101" t="s">
        <v>176</v>
      </c>
      <c r="I26" s="1" t="s">
        <v>176</v>
      </c>
      <c r="J26" s="1" t="s">
        <v>176</v>
      </c>
      <c r="K26" s="1" t="s">
        <v>176</v>
      </c>
      <c r="L26" s="1" t="s">
        <v>176</v>
      </c>
      <c r="M26" s="1" t="s">
        <v>176</v>
      </c>
      <c r="N26" s="1" t="s">
        <v>176</v>
      </c>
      <c r="O26" s="2" t="s">
        <v>176</v>
      </c>
      <c r="P26" s="4" t="s">
        <v>176</v>
      </c>
      <c r="Q26" s="15"/>
    </row>
    <row r="27" spans="1:17" ht="29.1" customHeight="1" x14ac:dyDescent="0.25">
      <c r="A27" s="175">
        <v>24</v>
      </c>
      <c r="B27" s="176"/>
      <c r="C27" s="27"/>
      <c r="D27" s="1" t="s">
        <v>176</v>
      </c>
      <c r="E27" s="1" t="s">
        <v>176</v>
      </c>
      <c r="F27" s="1" t="s">
        <v>176</v>
      </c>
      <c r="G27" s="100" t="s">
        <v>176</v>
      </c>
      <c r="H27" s="101" t="s">
        <v>176</v>
      </c>
      <c r="I27" s="1" t="s">
        <v>176</v>
      </c>
      <c r="J27" s="1" t="s">
        <v>176</v>
      </c>
      <c r="K27" s="1" t="s">
        <v>176</v>
      </c>
      <c r="L27" s="1" t="s">
        <v>176</v>
      </c>
      <c r="M27" s="1" t="s">
        <v>176</v>
      </c>
      <c r="N27" s="1" t="s">
        <v>176</v>
      </c>
      <c r="O27" s="2" t="s">
        <v>176</v>
      </c>
      <c r="P27" s="4" t="s">
        <v>176</v>
      </c>
      <c r="Q27" s="15"/>
    </row>
    <row r="28" spans="1:17" ht="29.1" customHeight="1" x14ac:dyDescent="0.25">
      <c r="A28" s="175">
        <v>25</v>
      </c>
      <c r="B28" s="176"/>
      <c r="C28" s="27"/>
      <c r="D28" s="1" t="s">
        <v>176</v>
      </c>
      <c r="E28" s="1" t="s">
        <v>176</v>
      </c>
      <c r="F28" s="1" t="s">
        <v>176</v>
      </c>
      <c r="G28" s="100" t="s">
        <v>176</v>
      </c>
      <c r="H28" s="101" t="s">
        <v>176</v>
      </c>
      <c r="I28" s="1" t="s">
        <v>176</v>
      </c>
      <c r="J28" s="1" t="s">
        <v>176</v>
      </c>
      <c r="K28" s="1" t="s">
        <v>176</v>
      </c>
      <c r="L28" s="1" t="s">
        <v>176</v>
      </c>
      <c r="M28" s="1" t="s">
        <v>176</v>
      </c>
      <c r="N28" s="1" t="s">
        <v>176</v>
      </c>
      <c r="O28" s="2" t="s">
        <v>176</v>
      </c>
      <c r="P28" s="4" t="s">
        <v>176</v>
      </c>
      <c r="Q28" s="15"/>
    </row>
    <row r="29" spans="1:17" ht="29.1" customHeight="1" x14ac:dyDescent="0.25">
      <c r="A29" s="175">
        <v>26</v>
      </c>
      <c r="B29" s="176"/>
      <c r="C29" s="27"/>
      <c r="D29" s="1" t="s">
        <v>176</v>
      </c>
      <c r="E29" s="1" t="s">
        <v>176</v>
      </c>
      <c r="F29" s="1" t="s">
        <v>176</v>
      </c>
      <c r="G29" s="100" t="s">
        <v>176</v>
      </c>
      <c r="H29" s="101" t="s">
        <v>176</v>
      </c>
      <c r="I29" s="1" t="s">
        <v>176</v>
      </c>
      <c r="J29" s="1" t="s">
        <v>176</v>
      </c>
      <c r="K29" s="1" t="s">
        <v>176</v>
      </c>
      <c r="L29" s="1" t="s">
        <v>176</v>
      </c>
      <c r="M29" s="1" t="s">
        <v>176</v>
      </c>
      <c r="N29" s="1" t="s">
        <v>176</v>
      </c>
      <c r="O29" s="2" t="s">
        <v>176</v>
      </c>
      <c r="P29" s="4" t="s">
        <v>176</v>
      </c>
      <c r="Q29" s="15"/>
    </row>
    <row r="30" spans="1:17" ht="29.1" customHeight="1" x14ac:dyDescent="0.25">
      <c r="A30" s="175">
        <v>27</v>
      </c>
      <c r="B30" s="176"/>
      <c r="C30" s="27"/>
      <c r="D30" s="1" t="s">
        <v>176</v>
      </c>
      <c r="E30" s="1" t="s">
        <v>176</v>
      </c>
      <c r="F30" s="1" t="s">
        <v>176</v>
      </c>
      <c r="G30" s="100" t="s">
        <v>176</v>
      </c>
      <c r="H30" s="101" t="s">
        <v>176</v>
      </c>
      <c r="I30" s="1" t="s">
        <v>176</v>
      </c>
      <c r="J30" s="1" t="s">
        <v>176</v>
      </c>
      <c r="K30" s="1" t="s">
        <v>176</v>
      </c>
      <c r="L30" s="1" t="s">
        <v>176</v>
      </c>
      <c r="M30" s="1" t="s">
        <v>176</v>
      </c>
      <c r="N30" s="1" t="s">
        <v>176</v>
      </c>
      <c r="O30" s="2" t="s">
        <v>176</v>
      </c>
      <c r="P30" s="4" t="s">
        <v>176</v>
      </c>
      <c r="Q30" s="15"/>
    </row>
    <row r="31" spans="1:17" ht="29.1" customHeight="1" x14ac:dyDescent="0.25">
      <c r="A31" s="175">
        <v>28</v>
      </c>
      <c r="B31" s="176"/>
      <c r="C31" s="29"/>
      <c r="D31" s="1" t="s">
        <v>176</v>
      </c>
      <c r="E31" s="1" t="s">
        <v>176</v>
      </c>
      <c r="F31" s="1" t="s">
        <v>176</v>
      </c>
      <c r="G31" s="100" t="s">
        <v>176</v>
      </c>
      <c r="H31" s="101" t="s">
        <v>176</v>
      </c>
      <c r="I31" s="1" t="s">
        <v>176</v>
      </c>
      <c r="J31" s="1" t="s">
        <v>176</v>
      </c>
      <c r="K31" s="1" t="s">
        <v>176</v>
      </c>
      <c r="L31" s="1" t="s">
        <v>176</v>
      </c>
      <c r="M31" s="1" t="s">
        <v>176</v>
      </c>
      <c r="N31" s="1" t="s">
        <v>176</v>
      </c>
      <c r="O31" s="2" t="s">
        <v>176</v>
      </c>
      <c r="P31" s="4" t="s">
        <v>176</v>
      </c>
      <c r="Q31" s="15"/>
    </row>
    <row r="32" spans="1:17" ht="29.1" customHeight="1" x14ac:dyDescent="0.25">
      <c r="A32" s="175">
        <v>29</v>
      </c>
      <c r="B32" s="176"/>
      <c r="C32" s="30"/>
      <c r="D32" s="1" t="s">
        <v>176</v>
      </c>
      <c r="E32" s="1" t="s">
        <v>176</v>
      </c>
      <c r="F32" s="1" t="s">
        <v>176</v>
      </c>
      <c r="G32" s="100" t="s">
        <v>176</v>
      </c>
      <c r="H32" s="101" t="s">
        <v>176</v>
      </c>
      <c r="I32" s="1" t="s">
        <v>176</v>
      </c>
      <c r="J32" s="1" t="s">
        <v>176</v>
      </c>
      <c r="K32" s="1" t="s">
        <v>176</v>
      </c>
      <c r="L32" s="1" t="s">
        <v>176</v>
      </c>
      <c r="M32" s="1" t="s">
        <v>176</v>
      </c>
      <c r="N32" s="1" t="s">
        <v>176</v>
      </c>
      <c r="O32" s="2" t="s">
        <v>176</v>
      </c>
      <c r="P32" s="4" t="s">
        <v>176</v>
      </c>
      <c r="Q32" s="15"/>
    </row>
    <row r="33" spans="1:17" ht="29.1" customHeight="1" x14ac:dyDescent="0.25">
      <c r="A33" s="175">
        <v>30</v>
      </c>
      <c r="B33" s="176"/>
      <c r="C33" s="27"/>
      <c r="D33" s="1" t="s">
        <v>176</v>
      </c>
      <c r="E33" s="1" t="s">
        <v>176</v>
      </c>
      <c r="F33" s="1" t="s">
        <v>176</v>
      </c>
      <c r="G33" s="100" t="s">
        <v>176</v>
      </c>
      <c r="H33" s="101" t="s">
        <v>176</v>
      </c>
      <c r="I33" s="1" t="s">
        <v>176</v>
      </c>
      <c r="J33" s="1" t="s">
        <v>176</v>
      </c>
      <c r="K33" s="1" t="s">
        <v>176</v>
      </c>
      <c r="L33" s="1" t="s">
        <v>176</v>
      </c>
      <c r="M33" s="1" t="s">
        <v>176</v>
      </c>
      <c r="N33" s="1" t="s">
        <v>176</v>
      </c>
      <c r="O33" s="2" t="s">
        <v>176</v>
      </c>
      <c r="P33" s="4" t="s">
        <v>176</v>
      </c>
      <c r="Q33" s="15"/>
    </row>
    <row r="34" spans="1:17" ht="29.1" customHeight="1" x14ac:dyDescent="0.25">
      <c r="A34" s="175">
        <v>31</v>
      </c>
      <c r="B34" s="176"/>
      <c r="C34" s="30"/>
      <c r="D34" s="1" t="s">
        <v>176</v>
      </c>
      <c r="E34" s="1" t="s">
        <v>176</v>
      </c>
      <c r="F34" s="1" t="s">
        <v>176</v>
      </c>
      <c r="G34" s="100" t="s">
        <v>176</v>
      </c>
      <c r="H34" s="101" t="s">
        <v>176</v>
      </c>
      <c r="I34" s="1" t="s">
        <v>176</v>
      </c>
      <c r="J34" s="1" t="s">
        <v>176</v>
      </c>
      <c r="K34" s="1" t="s">
        <v>176</v>
      </c>
      <c r="L34" s="1" t="s">
        <v>176</v>
      </c>
      <c r="M34" s="1" t="s">
        <v>176</v>
      </c>
      <c r="N34" s="1" t="s">
        <v>176</v>
      </c>
      <c r="O34" s="2" t="s">
        <v>176</v>
      </c>
      <c r="P34" s="4" t="s">
        <v>176</v>
      </c>
      <c r="Q34" s="15"/>
    </row>
    <row r="35" spans="1:17" ht="29.1" customHeight="1" x14ac:dyDescent="0.25">
      <c r="A35" s="175">
        <v>32</v>
      </c>
      <c r="B35" s="176"/>
      <c r="C35" s="30"/>
      <c r="D35" s="1" t="s">
        <v>176</v>
      </c>
      <c r="E35" s="1" t="s">
        <v>176</v>
      </c>
      <c r="F35" s="1" t="s">
        <v>176</v>
      </c>
      <c r="G35" s="100" t="s">
        <v>176</v>
      </c>
      <c r="H35" s="101" t="s">
        <v>176</v>
      </c>
      <c r="I35" s="1" t="s">
        <v>176</v>
      </c>
      <c r="J35" s="1" t="s">
        <v>176</v>
      </c>
      <c r="K35" s="1" t="s">
        <v>176</v>
      </c>
      <c r="L35" s="1" t="s">
        <v>176</v>
      </c>
      <c r="M35" s="1" t="s">
        <v>176</v>
      </c>
      <c r="N35" s="1" t="s">
        <v>176</v>
      </c>
      <c r="O35" s="2" t="s">
        <v>176</v>
      </c>
      <c r="P35" s="4" t="s">
        <v>176</v>
      </c>
      <c r="Q35" s="15"/>
    </row>
    <row r="36" spans="1:17" ht="29.1" customHeight="1" x14ac:dyDescent="0.25">
      <c r="A36" s="175">
        <v>33</v>
      </c>
      <c r="B36" s="176"/>
      <c r="C36" s="30"/>
      <c r="D36" s="1" t="s">
        <v>176</v>
      </c>
      <c r="E36" s="1" t="s">
        <v>176</v>
      </c>
      <c r="F36" s="1" t="s">
        <v>176</v>
      </c>
      <c r="G36" s="100" t="s">
        <v>176</v>
      </c>
      <c r="H36" s="101" t="s">
        <v>176</v>
      </c>
      <c r="I36" s="1" t="s">
        <v>176</v>
      </c>
      <c r="J36" s="1" t="s">
        <v>176</v>
      </c>
      <c r="K36" s="1" t="s">
        <v>176</v>
      </c>
      <c r="L36" s="1" t="s">
        <v>176</v>
      </c>
      <c r="M36" s="1" t="s">
        <v>176</v>
      </c>
      <c r="N36" s="1" t="s">
        <v>176</v>
      </c>
      <c r="O36" s="2" t="s">
        <v>176</v>
      </c>
      <c r="P36" s="4" t="s">
        <v>176</v>
      </c>
      <c r="Q36" s="15"/>
    </row>
    <row r="37" spans="1:17" ht="29.1" customHeight="1" x14ac:dyDescent="0.25">
      <c r="A37" s="175">
        <v>34</v>
      </c>
      <c r="B37" s="177"/>
      <c r="C37" s="27"/>
      <c r="D37" s="1" t="s">
        <v>176</v>
      </c>
      <c r="E37" s="1" t="s">
        <v>176</v>
      </c>
      <c r="F37" s="1" t="s">
        <v>176</v>
      </c>
      <c r="G37" s="100" t="s">
        <v>176</v>
      </c>
      <c r="H37" s="101" t="s">
        <v>176</v>
      </c>
      <c r="I37" s="1" t="s">
        <v>176</v>
      </c>
      <c r="J37" s="1" t="s">
        <v>176</v>
      </c>
      <c r="K37" s="1" t="s">
        <v>176</v>
      </c>
      <c r="L37" s="1" t="s">
        <v>176</v>
      </c>
      <c r="M37" s="1" t="s">
        <v>176</v>
      </c>
      <c r="N37" s="1" t="s">
        <v>176</v>
      </c>
      <c r="O37" s="2" t="s">
        <v>176</v>
      </c>
      <c r="P37" s="4" t="s">
        <v>176</v>
      </c>
      <c r="Q37" s="15"/>
    </row>
    <row r="38" spans="1:17" ht="29.1" customHeight="1" x14ac:dyDescent="0.25">
      <c r="A38" s="175">
        <v>35</v>
      </c>
      <c r="B38" s="176"/>
      <c r="C38" s="29"/>
      <c r="D38" s="1" t="s">
        <v>176</v>
      </c>
      <c r="E38" s="1" t="s">
        <v>176</v>
      </c>
      <c r="F38" s="1" t="s">
        <v>176</v>
      </c>
      <c r="G38" s="100" t="s">
        <v>176</v>
      </c>
      <c r="H38" s="101" t="s">
        <v>176</v>
      </c>
      <c r="I38" s="1" t="s">
        <v>176</v>
      </c>
      <c r="J38" s="1" t="s">
        <v>176</v>
      </c>
      <c r="K38" s="1" t="s">
        <v>176</v>
      </c>
      <c r="L38" s="1" t="s">
        <v>176</v>
      </c>
      <c r="M38" s="1" t="s">
        <v>176</v>
      </c>
      <c r="N38" s="1" t="s">
        <v>176</v>
      </c>
      <c r="O38" s="2" t="s">
        <v>176</v>
      </c>
      <c r="P38" s="4" t="s">
        <v>176</v>
      </c>
      <c r="Q38" s="15"/>
    </row>
    <row r="39" spans="1:17" ht="29.1" customHeight="1" x14ac:dyDescent="0.25">
      <c r="A39" s="175">
        <v>36</v>
      </c>
      <c r="B39" s="177"/>
      <c r="C39" s="29"/>
      <c r="D39" s="1" t="s">
        <v>176</v>
      </c>
      <c r="E39" s="1" t="s">
        <v>176</v>
      </c>
      <c r="F39" s="1" t="s">
        <v>176</v>
      </c>
      <c r="G39" s="100" t="s">
        <v>176</v>
      </c>
      <c r="H39" s="101" t="s">
        <v>176</v>
      </c>
      <c r="I39" s="1" t="s">
        <v>176</v>
      </c>
      <c r="J39" s="1" t="s">
        <v>176</v>
      </c>
      <c r="K39" s="1" t="s">
        <v>176</v>
      </c>
      <c r="L39" s="1" t="s">
        <v>176</v>
      </c>
      <c r="M39" s="1" t="s">
        <v>176</v>
      </c>
      <c r="N39" s="1" t="s">
        <v>176</v>
      </c>
      <c r="O39" s="2" t="s">
        <v>176</v>
      </c>
      <c r="P39" s="4" t="s">
        <v>176</v>
      </c>
      <c r="Q39" s="15"/>
    </row>
    <row r="40" spans="1:17" ht="29.1" customHeight="1" x14ac:dyDescent="0.25">
      <c r="A40" s="175">
        <v>37</v>
      </c>
      <c r="B40" s="176"/>
      <c r="C40" s="27"/>
      <c r="D40" s="1" t="s">
        <v>176</v>
      </c>
      <c r="E40" s="1" t="s">
        <v>176</v>
      </c>
      <c r="F40" s="1" t="s">
        <v>176</v>
      </c>
      <c r="G40" s="100" t="s">
        <v>176</v>
      </c>
      <c r="H40" s="101" t="s">
        <v>176</v>
      </c>
      <c r="I40" s="1" t="s">
        <v>176</v>
      </c>
      <c r="J40" s="1" t="s">
        <v>176</v>
      </c>
      <c r="K40" s="1" t="s">
        <v>176</v>
      </c>
      <c r="L40" s="1" t="s">
        <v>176</v>
      </c>
      <c r="M40" s="1" t="s">
        <v>176</v>
      </c>
      <c r="N40" s="1" t="s">
        <v>176</v>
      </c>
      <c r="O40" s="2" t="s">
        <v>176</v>
      </c>
      <c r="P40" s="4" t="s">
        <v>176</v>
      </c>
      <c r="Q40" s="15"/>
    </row>
    <row r="41" spans="1:17" ht="29.1" customHeight="1" x14ac:dyDescent="0.25">
      <c r="A41" s="175">
        <v>38</v>
      </c>
      <c r="B41" s="177"/>
      <c r="C41" s="30"/>
      <c r="D41" s="1" t="s">
        <v>176</v>
      </c>
      <c r="E41" s="1" t="s">
        <v>176</v>
      </c>
      <c r="F41" s="1" t="s">
        <v>176</v>
      </c>
      <c r="G41" s="100" t="s">
        <v>176</v>
      </c>
      <c r="H41" s="101" t="s">
        <v>176</v>
      </c>
      <c r="I41" s="1" t="s">
        <v>176</v>
      </c>
      <c r="J41" s="1" t="s">
        <v>176</v>
      </c>
      <c r="K41" s="1" t="s">
        <v>176</v>
      </c>
      <c r="L41" s="1" t="s">
        <v>176</v>
      </c>
      <c r="M41" s="1" t="s">
        <v>176</v>
      </c>
      <c r="N41" s="1" t="s">
        <v>176</v>
      </c>
      <c r="O41" s="2" t="s">
        <v>176</v>
      </c>
      <c r="P41" s="4" t="s">
        <v>176</v>
      </c>
      <c r="Q41" s="15"/>
    </row>
    <row r="42" spans="1:17" ht="29.1" customHeight="1" x14ac:dyDescent="0.25">
      <c r="A42" s="175">
        <v>39</v>
      </c>
      <c r="B42" s="176"/>
      <c r="C42" s="27"/>
      <c r="D42" s="1" t="s">
        <v>176</v>
      </c>
      <c r="E42" s="1" t="s">
        <v>176</v>
      </c>
      <c r="F42" s="1" t="s">
        <v>176</v>
      </c>
      <c r="G42" s="100" t="s">
        <v>176</v>
      </c>
      <c r="H42" s="101" t="s">
        <v>176</v>
      </c>
      <c r="I42" s="1" t="s">
        <v>176</v>
      </c>
      <c r="J42" s="1" t="s">
        <v>176</v>
      </c>
      <c r="K42" s="1" t="s">
        <v>176</v>
      </c>
      <c r="L42" s="1" t="s">
        <v>176</v>
      </c>
      <c r="M42" s="1" t="s">
        <v>176</v>
      </c>
      <c r="N42" s="1" t="s">
        <v>176</v>
      </c>
      <c r="O42" s="2" t="s">
        <v>176</v>
      </c>
      <c r="P42" s="4" t="s">
        <v>176</v>
      </c>
      <c r="Q42" s="15"/>
    </row>
    <row r="43" spans="1:17" ht="29.1" customHeight="1" x14ac:dyDescent="0.25">
      <c r="A43" s="175">
        <v>40</v>
      </c>
      <c r="B43" s="176"/>
      <c r="C43" s="30"/>
      <c r="D43" s="1" t="s">
        <v>176</v>
      </c>
      <c r="E43" s="1" t="s">
        <v>176</v>
      </c>
      <c r="F43" s="1" t="s">
        <v>176</v>
      </c>
      <c r="G43" s="100" t="s">
        <v>176</v>
      </c>
      <c r="H43" s="101" t="s">
        <v>176</v>
      </c>
      <c r="I43" s="1" t="s">
        <v>176</v>
      </c>
      <c r="J43" s="1" t="s">
        <v>176</v>
      </c>
      <c r="K43" s="1" t="s">
        <v>176</v>
      </c>
      <c r="L43" s="1" t="s">
        <v>176</v>
      </c>
      <c r="M43" s="1" t="s">
        <v>176</v>
      </c>
      <c r="N43" s="1" t="s">
        <v>176</v>
      </c>
      <c r="O43" s="2" t="s">
        <v>176</v>
      </c>
      <c r="P43" s="4" t="s">
        <v>176</v>
      </c>
      <c r="Q43" s="15"/>
    </row>
    <row r="44" spans="1:17" ht="29.1" customHeight="1" x14ac:dyDescent="0.25">
      <c r="A44" s="175">
        <v>41</v>
      </c>
      <c r="B44" s="176"/>
      <c r="C44" s="30"/>
      <c r="D44" s="1" t="s">
        <v>176</v>
      </c>
      <c r="E44" s="1" t="s">
        <v>176</v>
      </c>
      <c r="F44" s="1" t="s">
        <v>176</v>
      </c>
      <c r="G44" s="100" t="s">
        <v>176</v>
      </c>
      <c r="H44" s="101" t="s">
        <v>176</v>
      </c>
      <c r="I44" s="1" t="s">
        <v>176</v>
      </c>
      <c r="J44" s="1" t="s">
        <v>176</v>
      </c>
      <c r="K44" s="1" t="s">
        <v>176</v>
      </c>
      <c r="L44" s="1" t="s">
        <v>176</v>
      </c>
      <c r="M44" s="1" t="s">
        <v>176</v>
      </c>
      <c r="N44" s="1" t="s">
        <v>176</v>
      </c>
      <c r="O44" s="2" t="s">
        <v>176</v>
      </c>
      <c r="P44" s="4" t="s">
        <v>176</v>
      </c>
      <c r="Q44" s="15"/>
    </row>
    <row r="45" spans="1:17" ht="29.1" customHeight="1" x14ac:dyDescent="0.25">
      <c r="A45" s="175">
        <v>42</v>
      </c>
      <c r="B45" s="176"/>
      <c r="C45" s="30"/>
      <c r="D45" s="1" t="s">
        <v>176</v>
      </c>
      <c r="E45" s="1" t="s">
        <v>176</v>
      </c>
      <c r="F45" s="1" t="s">
        <v>176</v>
      </c>
      <c r="G45" s="100" t="s">
        <v>176</v>
      </c>
      <c r="H45" s="101" t="s">
        <v>176</v>
      </c>
      <c r="I45" s="1" t="s">
        <v>176</v>
      </c>
      <c r="J45" s="1" t="s">
        <v>176</v>
      </c>
      <c r="K45" s="1" t="s">
        <v>176</v>
      </c>
      <c r="L45" s="1" t="s">
        <v>176</v>
      </c>
      <c r="M45" s="1" t="s">
        <v>176</v>
      </c>
      <c r="N45" s="1" t="s">
        <v>176</v>
      </c>
      <c r="O45" s="2" t="s">
        <v>176</v>
      </c>
      <c r="P45" s="4" t="s">
        <v>176</v>
      </c>
      <c r="Q45" s="15"/>
    </row>
    <row r="46" spans="1:17" ht="29.1" customHeight="1" x14ac:dyDescent="0.25">
      <c r="A46" s="175">
        <v>43</v>
      </c>
      <c r="B46" s="176"/>
      <c r="C46" s="27"/>
      <c r="D46" s="1" t="s">
        <v>176</v>
      </c>
      <c r="E46" s="1" t="s">
        <v>176</v>
      </c>
      <c r="F46" s="1" t="s">
        <v>176</v>
      </c>
      <c r="G46" s="100" t="s">
        <v>176</v>
      </c>
      <c r="H46" s="101" t="s">
        <v>176</v>
      </c>
      <c r="I46" s="1" t="s">
        <v>176</v>
      </c>
      <c r="J46" s="1" t="s">
        <v>176</v>
      </c>
      <c r="K46" s="1" t="s">
        <v>176</v>
      </c>
      <c r="L46" s="1" t="s">
        <v>176</v>
      </c>
      <c r="M46" s="1" t="s">
        <v>176</v>
      </c>
      <c r="N46" s="1" t="s">
        <v>176</v>
      </c>
      <c r="O46" s="2" t="s">
        <v>176</v>
      </c>
      <c r="P46" s="4" t="s">
        <v>176</v>
      </c>
      <c r="Q46" s="15"/>
    </row>
    <row r="47" spans="1:17" ht="29.1" customHeight="1" x14ac:dyDescent="0.25">
      <c r="A47" s="175">
        <v>44</v>
      </c>
      <c r="B47" s="176"/>
      <c r="C47" s="27"/>
      <c r="D47" s="1" t="s">
        <v>176</v>
      </c>
      <c r="E47" s="1" t="s">
        <v>176</v>
      </c>
      <c r="F47" s="1" t="s">
        <v>176</v>
      </c>
      <c r="G47" s="100" t="s">
        <v>176</v>
      </c>
      <c r="H47" s="101" t="s">
        <v>176</v>
      </c>
      <c r="I47" s="1" t="s">
        <v>176</v>
      </c>
      <c r="J47" s="1" t="s">
        <v>176</v>
      </c>
      <c r="K47" s="1" t="s">
        <v>176</v>
      </c>
      <c r="L47" s="1" t="s">
        <v>176</v>
      </c>
      <c r="M47" s="1" t="s">
        <v>176</v>
      </c>
      <c r="N47" s="1" t="s">
        <v>176</v>
      </c>
      <c r="O47" s="2" t="s">
        <v>176</v>
      </c>
      <c r="P47" s="4" t="s">
        <v>176</v>
      </c>
      <c r="Q47" s="15"/>
    </row>
    <row r="48" spans="1:17" ht="29.1" customHeight="1" x14ac:dyDescent="0.25">
      <c r="A48" s="175">
        <v>45</v>
      </c>
      <c r="B48" s="176"/>
      <c r="C48" s="27"/>
      <c r="D48" s="1" t="s">
        <v>176</v>
      </c>
      <c r="E48" s="1" t="s">
        <v>176</v>
      </c>
      <c r="F48" s="1" t="s">
        <v>176</v>
      </c>
      <c r="G48" s="100" t="s">
        <v>176</v>
      </c>
      <c r="H48" s="101" t="s">
        <v>176</v>
      </c>
      <c r="I48" s="1" t="s">
        <v>176</v>
      </c>
      <c r="J48" s="1" t="s">
        <v>176</v>
      </c>
      <c r="K48" s="1" t="s">
        <v>176</v>
      </c>
      <c r="L48" s="1" t="s">
        <v>176</v>
      </c>
      <c r="M48" s="1" t="s">
        <v>176</v>
      </c>
      <c r="N48" s="1" t="s">
        <v>176</v>
      </c>
      <c r="O48" s="2" t="s">
        <v>176</v>
      </c>
      <c r="P48" s="4" t="s">
        <v>176</v>
      </c>
      <c r="Q48" s="15"/>
    </row>
    <row r="49" spans="1:17" ht="29.1" customHeight="1" x14ac:dyDescent="0.25">
      <c r="A49" s="175">
        <v>46</v>
      </c>
      <c r="B49" s="176"/>
      <c r="C49" s="27"/>
      <c r="D49" s="1" t="s">
        <v>176</v>
      </c>
      <c r="E49" s="1" t="s">
        <v>176</v>
      </c>
      <c r="F49" s="1" t="s">
        <v>176</v>
      </c>
      <c r="G49" s="100" t="s">
        <v>176</v>
      </c>
      <c r="H49" s="101" t="s">
        <v>176</v>
      </c>
      <c r="I49" s="1" t="s">
        <v>176</v>
      </c>
      <c r="J49" s="1" t="s">
        <v>176</v>
      </c>
      <c r="K49" s="1" t="s">
        <v>176</v>
      </c>
      <c r="L49" s="1" t="s">
        <v>176</v>
      </c>
      <c r="M49" s="1" t="s">
        <v>176</v>
      </c>
      <c r="N49" s="1" t="s">
        <v>176</v>
      </c>
      <c r="O49" s="2" t="s">
        <v>176</v>
      </c>
      <c r="P49" s="4" t="s">
        <v>176</v>
      </c>
      <c r="Q49" s="15"/>
    </row>
    <row r="50" spans="1:17" ht="29.1" customHeight="1" x14ac:dyDescent="0.25">
      <c r="A50" s="175">
        <v>47</v>
      </c>
      <c r="B50" s="176"/>
      <c r="C50" s="29"/>
      <c r="D50" s="1" t="s">
        <v>176</v>
      </c>
      <c r="E50" s="1" t="s">
        <v>176</v>
      </c>
      <c r="F50" s="1" t="s">
        <v>176</v>
      </c>
      <c r="G50" s="100" t="s">
        <v>176</v>
      </c>
      <c r="H50" s="101" t="s">
        <v>176</v>
      </c>
      <c r="I50" s="1" t="s">
        <v>176</v>
      </c>
      <c r="J50" s="1" t="s">
        <v>176</v>
      </c>
      <c r="K50" s="1" t="s">
        <v>176</v>
      </c>
      <c r="L50" s="1" t="s">
        <v>176</v>
      </c>
      <c r="M50" s="1" t="s">
        <v>176</v>
      </c>
      <c r="N50" s="1" t="s">
        <v>176</v>
      </c>
      <c r="O50" s="2" t="s">
        <v>176</v>
      </c>
      <c r="P50" s="4" t="s">
        <v>176</v>
      </c>
      <c r="Q50" s="15"/>
    </row>
    <row r="51" spans="1:17" ht="29.1" customHeight="1" x14ac:dyDescent="0.25">
      <c r="A51" s="175">
        <v>48</v>
      </c>
      <c r="B51" s="176"/>
      <c r="C51" s="27"/>
      <c r="D51" s="1" t="s">
        <v>176</v>
      </c>
      <c r="E51" s="1" t="s">
        <v>176</v>
      </c>
      <c r="F51" s="1" t="s">
        <v>176</v>
      </c>
      <c r="G51" s="100" t="s">
        <v>176</v>
      </c>
      <c r="H51" s="101" t="s">
        <v>176</v>
      </c>
      <c r="I51" s="1" t="s">
        <v>176</v>
      </c>
      <c r="J51" s="1" t="s">
        <v>176</v>
      </c>
      <c r="K51" s="1" t="s">
        <v>176</v>
      </c>
      <c r="L51" s="1" t="s">
        <v>176</v>
      </c>
      <c r="M51" s="1" t="s">
        <v>176</v>
      </c>
      <c r="N51" s="1" t="s">
        <v>176</v>
      </c>
      <c r="O51" s="2" t="s">
        <v>176</v>
      </c>
      <c r="P51" s="4" t="s">
        <v>176</v>
      </c>
    </row>
    <row r="52" spans="1:17" ht="29.1" customHeight="1" x14ac:dyDescent="0.25">
      <c r="A52" s="175">
        <v>49</v>
      </c>
      <c r="B52" s="176"/>
      <c r="C52" s="27"/>
      <c r="D52" s="1" t="s">
        <v>176</v>
      </c>
      <c r="E52" s="1" t="s">
        <v>176</v>
      </c>
      <c r="F52" s="1" t="s">
        <v>176</v>
      </c>
      <c r="G52" s="100" t="s">
        <v>176</v>
      </c>
      <c r="H52" s="101" t="s">
        <v>176</v>
      </c>
      <c r="I52" s="1" t="s">
        <v>176</v>
      </c>
      <c r="J52" s="1" t="s">
        <v>176</v>
      </c>
      <c r="K52" s="1" t="s">
        <v>176</v>
      </c>
      <c r="L52" s="1" t="s">
        <v>176</v>
      </c>
      <c r="M52" s="1" t="s">
        <v>176</v>
      </c>
      <c r="N52" s="1" t="s">
        <v>176</v>
      </c>
      <c r="O52" s="2" t="s">
        <v>176</v>
      </c>
      <c r="P52" s="4" t="s">
        <v>176</v>
      </c>
    </row>
    <row r="53" spans="1:17" ht="29.1" customHeight="1" x14ac:dyDescent="0.25">
      <c r="A53" s="175">
        <v>50</v>
      </c>
      <c r="B53" s="176"/>
      <c r="C53" s="27"/>
      <c r="D53" s="1" t="s">
        <v>176</v>
      </c>
      <c r="E53" s="1" t="s">
        <v>176</v>
      </c>
      <c r="F53" s="1" t="s">
        <v>176</v>
      </c>
      <c r="G53" s="100" t="s">
        <v>176</v>
      </c>
      <c r="H53" s="101" t="s">
        <v>176</v>
      </c>
      <c r="I53" s="1" t="s">
        <v>176</v>
      </c>
      <c r="J53" s="1" t="s">
        <v>176</v>
      </c>
      <c r="K53" s="1" t="s">
        <v>176</v>
      </c>
      <c r="L53" s="1" t="s">
        <v>176</v>
      </c>
      <c r="M53" s="1" t="s">
        <v>176</v>
      </c>
      <c r="N53" s="1" t="s">
        <v>176</v>
      </c>
      <c r="O53" s="2" t="s">
        <v>176</v>
      </c>
      <c r="P53" s="4" t="s">
        <v>176</v>
      </c>
    </row>
    <row r="54" spans="1:17" ht="29.1" customHeight="1" x14ac:dyDescent="0.25">
      <c r="A54" s="175">
        <v>51</v>
      </c>
      <c r="B54" s="176"/>
      <c r="C54" s="30"/>
      <c r="D54" s="1" t="s">
        <v>176</v>
      </c>
      <c r="E54" s="1" t="s">
        <v>176</v>
      </c>
      <c r="F54" s="1" t="s">
        <v>176</v>
      </c>
      <c r="G54" s="100" t="s">
        <v>176</v>
      </c>
      <c r="H54" s="101" t="s">
        <v>176</v>
      </c>
      <c r="I54" s="1" t="s">
        <v>176</v>
      </c>
      <c r="J54" s="1" t="s">
        <v>176</v>
      </c>
      <c r="K54" s="1" t="s">
        <v>176</v>
      </c>
      <c r="L54" s="1" t="s">
        <v>176</v>
      </c>
      <c r="M54" s="1" t="s">
        <v>176</v>
      </c>
      <c r="N54" s="1" t="s">
        <v>176</v>
      </c>
      <c r="O54" s="2" t="s">
        <v>176</v>
      </c>
      <c r="P54" s="4" t="s">
        <v>176</v>
      </c>
    </row>
    <row r="55" spans="1:17" ht="29.1" customHeight="1" x14ac:dyDescent="0.25">
      <c r="A55" s="175">
        <v>52</v>
      </c>
      <c r="B55" s="176"/>
      <c r="C55" s="27"/>
      <c r="D55" s="1" t="s">
        <v>176</v>
      </c>
      <c r="E55" s="1" t="s">
        <v>176</v>
      </c>
      <c r="F55" s="1" t="s">
        <v>176</v>
      </c>
      <c r="G55" s="100" t="s">
        <v>176</v>
      </c>
      <c r="H55" s="101" t="s">
        <v>176</v>
      </c>
      <c r="I55" s="1" t="s">
        <v>176</v>
      </c>
      <c r="J55" s="1" t="s">
        <v>176</v>
      </c>
      <c r="K55" s="1" t="s">
        <v>176</v>
      </c>
      <c r="L55" s="1" t="s">
        <v>176</v>
      </c>
      <c r="M55" s="1" t="s">
        <v>176</v>
      </c>
      <c r="N55" s="1" t="s">
        <v>176</v>
      </c>
      <c r="O55" s="2" t="s">
        <v>176</v>
      </c>
      <c r="P55" s="4" t="s">
        <v>176</v>
      </c>
    </row>
    <row r="56" spans="1:17" ht="29.1" customHeight="1" x14ac:dyDescent="0.25">
      <c r="A56" s="175">
        <v>53</v>
      </c>
      <c r="B56" s="176"/>
      <c r="C56" s="27"/>
      <c r="D56" s="1" t="s">
        <v>176</v>
      </c>
      <c r="E56" s="1" t="s">
        <v>176</v>
      </c>
      <c r="F56" s="1" t="s">
        <v>176</v>
      </c>
      <c r="G56" s="100" t="s">
        <v>176</v>
      </c>
      <c r="H56" s="101" t="s">
        <v>176</v>
      </c>
      <c r="I56" s="1" t="s">
        <v>176</v>
      </c>
      <c r="J56" s="1" t="s">
        <v>176</v>
      </c>
      <c r="K56" s="1" t="s">
        <v>176</v>
      </c>
      <c r="L56" s="1" t="s">
        <v>176</v>
      </c>
      <c r="M56" s="1" t="s">
        <v>176</v>
      </c>
      <c r="N56" s="1" t="s">
        <v>176</v>
      </c>
      <c r="O56" s="2" t="s">
        <v>176</v>
      </c>
      <c r="P56" s="4" t="s">
        <v>176</v>
      </c>
    </row>
    <row r="57" spans="1:17" ht="29.1" customHeight="1" x14ac:dyDescent="0.25">
      <c r="A57" s="175">
        <v>54</v>
      </c>
      <c r="B57" s="176"/>
      <c r="C57" s="27"/>
      <c r="D57" s="1" t="s">
        <v>176</v>
      </c>
      <c r="E57" s="1" t="s">
        <v>176</v>
      </c>
      <c r="F57" s="1" t="s">
        <v>176</v>
      </c>
      <c r="G57" s="100" t="s">
        <v>176</v>
      </c>
      <c r="H57" s="101" t="s">
        <v>176</v>
      </c>
      <c r="I57" s="1" t="s">
        <v>176</v>
      </c>
      <c r="J57" s="1" t="s">
        <v>176</v>
      </c>
      <c r="K57" s="1" t="s">
        <v>176</v>
      </c>
      <c r="L57" s="1" t="s">
        <v>176</v>
      </c>
      <c r="M57" s="1" t="s">
        <v>176</v>
      </c>
      <c r="N57" s="1" t="s">
        <v>176</v>
      </c>
      <c r="O57" s="2" t="s">
        <v>176</v>
      </c>
      <c r="P57" s="4" t="s">
        <v>176</v>
      </c>
    </row>
    <row r="58" spans="1:17" ht="29.1" customHeight="1" x14ac:dyDescent="0.25">
      <c r="A58" s="175">
        <v>55</v>
      </c>
      <c r="B58" s="176"/>
      <c r="C58" s="27"/>
      <c r="D58" s="1" t="s">
        <v>176</v>
      </c>
      <c r="E58" s="1" t="s">
        <v>176</v>
      </c>
      <c r="F58" s="1" t="s">
        <v>176</v>
      </c>
      <c r="G58" s="100" t="s">
        <v>176</v>
      </c>
      <c r="H58" s="101" t="s">
        <v>176</v>
      </c>
      <c r="I58" s="1" t="s">
        <v>176</v>
      </c>
      <c r="J58" s="1" t="s">
        <v>176</v>
      </c>
      <c r="K58" s="1" t="s">
        <v>176</v>
      </c>
      <c r="L58" s="1" t="s">
        <v>176</v>
      </c>
      <c r="M58" s="1" t="s">
        <v>176</v>
      </c>
      <c r="N58" s="1" t="s">
        <v>176</v>
      </c>
      <c r="O58" s="2" t="s">
        <v>176</v>
      </c>
      <c r="P58" s="4" t="s">
        <v>176</v>
      </c>
    </row>
    <row r="59" spans="1:17" ht="29.1" customHeight="1" x14ac:dyDescent="0.25">
      <c r="A59" s="175">
        <v>56</v>
      </c>
      <c r="B59" s="176"/>
      <c r="C59" s="27"/>
      <c r="D59" s="1" t="s">
        <v>176</v>
      </c>
      <c r="E59" s="1" t="s">
        <v>176</v>
      </c>
      <c r="F59" s="1" t="s">
        <v>176</v>
      </c>
      <c r="G59" s="100" t="s">
        <v>176</v>
      </c>
      <c r="H59" s="101" t="s">
        <v>176</v>
      </c>
      <c r="I59" s="1" t="s">
        <v>176</v>
      </c>
      <c r="J59" s="1" t="s">
        <v>176</v>
      </c>
      <c r="K59" s="1" t="s">
        <v>176</v>
      </c>
      <c r="L59" s="1" t="s">
        <v>176</v>
      </c>
      <c r="M59" s="1" t="s">
        <v>176</v>
      </c>
      <c r="N59" s="1" t="s">
        <v>176</v>
      </c>
      <c r="O59" s="2" t="s">
        <v>176</v>
      </c>
      <c r="P59" s="4" t="s">
        <v>176</v>
      </c>
    </row>
    <row r="60" spans="1:17" ht="29.1" customHeight="1" x14ac:dyDescent="0.25">
      <c r="A60" s="175">
        <v>57</v>
      </c>
      <c r="B60" s="176"/>
      <c r="C60" s="27"/>
      <c r="D60" s="1" t="s">
        <v>176</v>
      </c>
      <c r="E60" s="1" t="s">
        <v>176</v>
      </c>
      <c r="F60" s="1" t="s">
        <v>176</v>
      </c>
      <c r="G60" s="100" t="s">
        <v>176</v>
      </c>
      <c r="H60" s="101" t="s">
        <v>176</v>
      </c>
      <c r="I60" s="1" t="s">
        <v>176</v>
      </c>
      <c r="J60" s="1" t="s">
        <v>176</v>
      </c>
      <c r="K60" s="1" t="s">
        <v>176</v>
      </c>
      <c r="L60" s="1" t="s">
        <v>176</v>
      </c>
      <c r="M60" s="1" t="s">
        <v>176</v>
      </c>
      <c r="N60" s="1" t="s">
        <v>176</v>
      </c>
      <c r="O60" s="2" t="s">
        <v>176</v>
      </c>
      <c r="P60" s="4" t="s">
        <v>176</v>
      </c>
    </row>
    <row r="61" spans="1:17" ht="29.1" customHeight="1" x14ac:dyDescent="0.25">
      <c r="A61" s="175">
        <v>58</v>
      </c>
      <c r="B61" s="176"/>
      <c r="C61" s="27"/>
      <c r="D61" s="1" t="s">
        <v>176</v>
      </c>
      <c r="E61" s="1" t="s">
        <v>176</v>
      </c>
      <c r="F61" s="1" t="s">
        <v>176</v>
      </c>
      <c r="G61" s="100" t="s">
        <v>176</v>
      </c>
      <c r="H61" s="101" t="s">
        <v>176</v>
      </c>
      <c r="I61" s="1" t="s">
        <v>176</v>
      </c>
      <c r="J61" s="1" t="s">
        <v>176</v>
      </c>
      <c r="K61" s="1" t="s">
        <v>176</v>
      </c>
      <c r="L61" s="1" t="s">
        <v>176</v>
      </c>
      <c r="M61" s="1" t="s">
        <v>176</v>
      </c>
      <c r="N61" s="1" t="s">
        <v>176</v>
      </c>
      <c r="O61" s="2" t="s">
        <v>176</v>
      </c>
      <c r="P61" s="4" t="s">
        <v>176</v>
      </c>
    </row>
    <row r="62" spans="1:17" ht="29.1" customHeight="1" x14ac:dyDescent="0.25">
      <c r="A62" s="175">
        <v>59</v>
      </c>
      <c r="B62" s="176"/>
      <c r="C62" s="29"/>
      <c r="D62" s="1" t="s">
        <v>176</v>
      </c>
      <c r="E62" s="1" t="s">
        <v>176</v>
      </c>
      <c r="F62" s="1" t="s">
        <v>176</v>
      </c>
      <c r="G62" s="100" t="s">
        <v>176</v>
      </c>
      <c r="H62" s="101" t="s">
        <v>176</v>
      </c>
      <c r="I62" s="1" t="s">
        <v>176</v>
      </c>
      <c r="J62" s="1" t="s">
        <v>176</v>
      </c>
      <c r="K62" s="1" t="s">
        <v>176</v>
      </c>
      <c r="L62" s="1" t="s">
        <v>176</v>
      </c>
      <c r="M62" s="1" t="s">
        <v>176</v>
      </c>
      <c r="N62" s="1" t="s">
        <v>176</v>
      </c>
      <c r="O62" s="2" t="s">
        <v>176</v>
      </c>
      <c r="P62" s="4" t="s">
        <v>176</v>
      </c>
    </row>
    <row r="63" spans="1:17" ht="29.1" customHeight="1" x14ac:dyDescent="0.25">
      <c r="A63" s="175">
        <v>60</v>
      </c>
      <c r="B63" s="176"/>
      <c r="C63" s="29"/>
      <c r="D63" s="1" t="s">
        <v>176</v>
      </c>
      <c r="E63" s="1" t="s">
        <v>176</v>
      </c>
      <c r="F63" s="1" t="s">
        <v>176</v>
      </c>
      <c r="G63" s="100" t="s">
        <v>176</v>
      </c>
      <c r="H63" s="101" t="s">
        <v>176</v>
      </c>
      <c r="I63" s="1" t="s">
        <v>176</v>
      </c>
      <c r="J63" s="1" t="s">
        <v>176</v>
      </c>
      <c r="K63" s="1" t="s">
        <v>176</v>
      </c>
      <c r="L63" s="1" t="s">
        <v>176</v>
      </c>
      <c r="M63" s="1" t="s">
        <v>176</v>
      </c>
      <c r="N63" s="1" t="s">
        <v>176</v>
      </c>
      <c r="O63" s="2" t="s">
        <v>176</v>
      </c>
      <c r="P63" s="4" t="s">
        <v>176</v>
      </c>
    </row>
    <row r="64" spans="1:17" ht="29.1" customHeight="1" x14ac:dyDescent="0.25">
      <c r="A64" s="175">
        <v>61</v>
      </c>
      <c r="B64" s="176"/>
      <c r="C64" s="27"/>
      <c r="D64" s="1" t="s">
        <v>176</v>
      </c>
      <c r="E64" s="1" t="s">
        <v>176</v>
      </c>
      <c r="F64" s="1" t="s">
        <v>176</v>
      </c>
      <c r="G64" s="100" t="s">
        <v>176</v>
      </c>
      <c r="H64" s="101" t="s">
        <v>176</v>
      </c>
      <c r="I64" s="1" t="s">
        <v>176</v>
      </c>
      <c r="J64" s="1" t="s">
        <v>176</v>
      </c>
      <c r="K64" s="1" t="s">
        <v>176</v>
      </c>
      <c r="L64" s="1" t="s">
        <v>176</v>
      </c>
      <c r="M64" s="1" t="s">
        <v>176</v>
      </c>
      <c r="N64" s="1" t="s">
        <v>176</v>
      </c>
      <c r="O64" s="2" t="s">
        <v>176</v>
      </c>
      <c r="P64" s="4" t="s">
        <v>176</v>
      </c>
    </row>
    <row r="65" spans="1:16" ht="29.1" customHeight="1" x14ac:dyDescent="0.25">
      <c r="A65" s="175">
        <v>62</v>
      </c>
      <c r="B65" s="176"/>
      <c r="C65" s="27"/>
      <c r="D65" s="1" t="s">
        <v>176</v>
      </c>
      <c r="E65" s="1" t="s">
        <v>176</v>
      </c>
      <c r="F65" s="1" t="s">
        <v>176</v>
      </c>
      <c r="G65" s="100" t="s">
        <v>176</v>
      </c>
      <c r="H65" s="101" t="s">
        <v>176</v>
      </c>
      <c r="I65" s="1" t="s">
        <v>176</v>
      </c>
      <c r="J65" s="1" t="s">
        <v>176</v>
      </c>
      <c r="K65" s="1" t="s">
        <v>176</v>
      </c>
      <c r="L65" s="1" t="s">
        <v>176</v>
      </c>
      <c r="M65" s="1" t="s">
        <v>176</v>
      </c>
      <c r="N65" s="1" t="s">
        <v>176</v>
      </c>
      <c r="O65" s="2" t="s">
        <v>176</v>
      </c>
      <c r="P65" s="4" t="s">
        <v>176</v>
      </c>
    </row>
    <row r="66" spans="1:16" ht="29.1" customHeight="1" x14ac:dyDescent="0.25">
      <c r="A66" s="175">
        <v>63</v>
      </c>
      <c r="B66" s="176"/>
      <c r="C66" s="27"/>
      <c r="D66" s="1" t="s">
        <v>176</v>
      </c>
      <c r="E66" s="1" t="s">
        <v>176</v>
      </c>
      <c r="F66" s="1" t="s">
        <v>176</v>
      </c>
      <c r="G66" s="100" t="s">
        <v>176</v>
      </c>
      <c r="H66" s="101" t="s">
        <v>176</v>
      </c>
      <c r="I66" s="1" t="s">
        <v>176</v>
      </c>
      <c r="J66" s="1" t="s">
        <v>176</v>
      </c>
      <c r="K66" s="1" t="s">
        <v>176</v>
      </c>
      <c r="L66" s="1" t="s">
        <v>176</v>
      </c>
      <c r="M66" s="1" t="s">
        <v>176</v>
      </c>
      <c r="N66" s="1" t="s">
        <v>176</v>
      </c>
      <c r="O66" s="2" t="s">
        <v>176</v>
      </c>
      <c r="P66" s="4" t="s">
        <v>176</v>
      </c>
    </row>
    <row r="67" spans="1:16" ht="29.1" customHeight="1" x14ac:dyDescent="0.25">
      <c r="A67" s="175">
        <v>64</v>
      </c>
      <c r="B67" s="176"/>
      <c r="C67" s="29"/>
      <c r="D67" s="1" t="s">
        <v>176</v>
      </c>
      <c r="E67" s="1" t="s">
        <v>176</v>
      </c>
      <c r="F67" s="1" t="s">
        <v>176</v>
      </c>
      <c r="G67" s="100" t="s">
        <v>176</v>
      </c>
      <c r="H67" s="101" t="s">
        <v>176</v>
      </c>
      <c r="I67" s="1" t="s">
        <v>176</v>
      </c>
      <c r="J67" s="1" t="s">
        <v>176</v>
      </c>
      <c r="K67" s="1" t="s">
        <v>176</v>
      </c>
      <c r="L67" s="1" t="s">
        <v>176</v>
      </c>
      <c r="M67" s="1" t="s">
        <v>176</v>
      </c>
      <c r="N67" s="1" t="s">
        <v>176</v>
      </c>
      <c r="O67" s="2" t="s">
        <v>176</v>
      </c>
      <c r="P67" s="4" t="s">
        <v>176</v>
      </c>
    </row>
    <row r="68" spans="1:16" ht="29.1" customHeight="1" x14ac:dyDescent="0.25">
      <c r="A68" s="175">
        <v>65</v>
      </c>
      <c r="B68" s="176"/>
      <c r="C68" s="27"/>
      <c r="D68" s="1" t="s">
        <v>176</v>
      </c>
      <c r="E68" s="1" t="s">
        <v>176</v>
      </c>
      <c r="F68" s="1" t="s">
        <v>176</v>
      </c>
      <c r="G68" s="100" t="s">
        <v>176</v>
      </c>
      <c r="H68" s="101" t="s">
        <v>176</v>
      </c>
      <c r="I68" s="1" t="s">
        <v>176</v>
      </c>
      <c r="J68" s="1" t="s">
        <v>176</v>
      </c>
      <c r="K68" s="1" t="s">
        <v>176</v>
      </c>
      <c r="L68" s="1" t="s">
        <v>176</v>
      </c>
      <c r="M68" s="1" t="s">
        <v>176</v>
      </c>
      <c r="N68" s="1" t="s">
        <v>176</v>
      </c>
      <c r="O68" s="2" t="s">
        <v>176</v>
      </c>
      <c r="P68" s="4" t="s">
        <v>176</v>
      </c>
    </row>
    <row r="69" spans="1:16" ht="29.1" customHeight="1" x14ac:dyDescent="0.25">
      <c r="A69" s="175">
        <v>66</v>
      </c>
      <c r="B69" s="176"/>
      <c r="C69" s="27"/>
      <c r="D69" s="1" t="s">
        <v>176</v>
      </c>
      <c r="E69" s="1" t="s">
        <v>176</v>
      </c>
      <c r="F69" s="1" t="s">
        <v>176</v>
      </c>
      <c r="G69" s="100" t="s">
        <v>176</v>
      </c>
      <c r="H69" s="101" t="s">
        <v>176</v>
      </c>
      <c r="I69" s="1" t="s">
        <v>176</v>
      </c>
      <c r="J69" s="1" t="s">
        <v>176</v>
      </c>
      <c r="K69" s="1" t="s">
        <v>176</v>
      </c>
      <c r="L69" s="1" t="s">
        <v>176</v>
      </c>
      <c r="M69" s="1" t="s">
        <v>176</v>
      </c>
      <c r="N69" s="1" t="s">
        <v>176</v>
      </c>
      <c r="O69" s="2" t="s">
        <v>176</v>
      </c>
      <c r="P69" s="4" t="s">
        <v>176</v>
      </c>
    </row>
    <row r="70" spans="1:16" ht="29.1" customHeight="1" x14ac:dyDescent="0.25">
      <c r="A70" s="175">
        <v>67</v>
      </c>
      <c r="B70" s="176"/>
      <c r="C70" s="29"/>
      <c r="D70" s="1" t="s">
        <v>176</v>
      </c>
      <c r="E70" s="1" t="s">
        <v>176</v>
      </c>
      <c r="F70" s="1" t="s">
        <v>176</v>
      </c>
      <c r="G70" s="100" t="s">
        <v>176</v>
      </c>
      <c r="H70" s="101" t="s">
        <v>176</v>
      </c>
      <c r="I70" s="1" t="s">
        <v>176</v>
      </c>
      <c r="J70" s="1" t="s">
        <v>176</v>
      </c>
      <c r="K70" s="1" t="s">
        <v>176</v>
      </c>
      <c r="L70" s="1" t="s">
        <v>176</v>
      </c>
      <c r="M70" s="1" t="s">
        <v>176</v>
      </c>
      <c r="N70" s="1" t="s">
        <v>176</v>
      </c>
      <c r="O70" s="2" t="s">
        <v>176</v>
      </c>
      <c r="P70" s="4" t="s">
        <v>176</v>
      </c>
    </row>
    <row r="71" spans="1:16" ht="29.1" customHeight="1" x14ac:dyDescent="0.25">
      <c r="A71" s="175">
        <v>68</v>
      </c>
      <c r="B71" s="176"/>
      <c r="C71" s="27"/>
      <c r="D71" s="1" t="s">
        <v>176</v>
      </c>
      <c r="E71" s="1" t="s">
        <v>176</v>
      </c>
      <c r="F71" s="1" t="s">
        <v>176</v>
      </c>
      <c r="G71" s="100" t="s">
        <v>176</v>
      </c>
      <c r="H71" s="101" t="s">
        <v>176</v>
      </c>
      <c r="I71" s="1" t="s">
        <v>176</v>
      </c>
      <c r="J71" s="1" t="s">
        <v>176</v>
      </c>
      <c r="K71" s="1" t="s">
        <v>176</v>
      </c>
      <c r="L71" s="1" t="s">
        <v>176</v>
      </c>
      <c r="M71" s="1" t="s">
        <v>176</v>
      </c>
      <c r="N71" s="1" t="s">
        <v>176</v>
      </c>
      <c r="O71" s="2" t="s">
        <v>176</v>
      </c>
      <c r="P71" s="4" t="s">
        <v>176</v>
      </c>
    </row>
    <row r="72" spans="1:16" ht="29.1" customHeight="1" x14ac:dyDescent="0.25">
      <c r="A72" s="175">
        <v>69</v>
      </c>
      <c r="B72" s="176"/>
      <c r="C72" s="27"/>
      <c r="D72" s="1" t="s">
        <v>176</v>
      </c>
      <c r="E72" s="1" t="s">
        <v>176</v>
      </c>
      <c r="F72" s="1" t="s">
        <v>176</v>
      </c>
      <c r="G72" s="100" t="s">
        <v>176</v>
      </c>
      <c r="H72" s="101" t="s">
        <v>176</v>
      </c>
      <c r="I72" s="1" t="s">
        <v>176</v>
      </c>
      <c r="J72" s="1" t="s">
        <v>176</v>
      </c>
      <c r="K72" s="1" t="s">
        <v>176</v>
      </c>
      <c r="L72" s="1" t="s">
        <v>176</v>
      </c>
      <c r="M72" s="1" t="s">
        <v>176</v>
      </c>
      <c r="N72" s="1" t="s">
        <v>176</v>
      </c>
      <c r="O72" s="2" t="s">
        <v>176</v>
      </c>
      <c r="P72" s="4" t="s">
        <v>176</v>
      </c>
    </row>
    <row r="73" spans="1:16" ht="29.1" customHeight="1" x14ac:dyDescent="0.25">
      <c r="A73" s="175">
        <v>70</v>
      </c>
      <c r="B73" s="176"/>
      <c r="C73" s="30"/>
      <c r="D73" s="1" t="s">
        <v>176</v>
      </c>
      <c r="E73" s="1" t="s">
        <v>176</v>
      </c>
      <c r="F73" s="1" t="s">
        <v>176</v>
      </c>
      <c r="G73" s="100" t="s">
        <v>176</v>
      </c>
      <c r="H73" s="101" t="s">
        <v>176</v>
      </c>
      <c r="I73" s="1" t="s">
        <v>176</v>
      </c>
      <c r="J73" s="1" t="s">
        <v>176</v>
      </c>
      <c r="K73" s="1" t="s">
        <v>176</v>
      </c>
      <c r="L73" s="1" t="s">
        <v>176</v>
      </c>
      <c r="M73" s="1" t="s">
        <v>176</v>
      </c>
      <c r="N73" s="1" t="s">
        <v>176</v>
      </c>
      <c r="O73" s="2" t="s">
        <v>176</v>
      </c>
      <c r="P73" s="4" t="s">
        <v>176</v>
      </c>
    </row>
    <row r="74" spans="1:16" ht="29.1" customHeight="1" x14ac:dyDescent="0.25">
      <c r="A74" s="175">
        <v>71</v>
      </c>
      <c r="B74" s="176"/>
      <c r="C74" s="27"/>
      <c r="D74" s="1" t="s">
        <v>176</v>
      </c>
      <c r="E74" s="1" t="s">
        <v>176</v>
      </c>
      <c r="F74" s="1" t="s">
        <v>176</v>
      </c>
      <c r="G74" s="100" t="s">
        <v>176</v>
      </c>
      <c r="H74" s="101" t="s">
        <v>176</v>
      </c>
      <c r="I74" s="1" t="s">
        <v>176</v>
      </c>
      <c r="J74" s="1" t="s">
        <v>176</v>
      </c>
      <c r="K74" s="1" t="s">
        <v>176</v>
      </c>
      <c r="L74" s="1" t="s">
        <v>176</v>
      </c>
      <c r="M74" s="1" t="s">
        <v>176</v>
      </c>
      <c r="N74" s="1" t="s">
        <v>176</v>
      </c>
      <c r="O74" s="2" t="s">
        <v>176</v>
      </c>
      <c r="P74" s="4" t="s">
        <v>176</v>
      </c>
    </row>
    <row r="75" spans="1:16" ht="29.1" customHeight="1" x14ac:dyDescent="0.25">
      <c r="A75" s="175">
        <v>72</v>
      </c>
      <c r="B75" s="176"/>
      <c r="C75" s="27"/>
      <c r="D75" s="1" t="s">
        <v>176</v>
      </c>
      <c r="E75" s="1" t="s">
        <v>176</v>
      </c>
      <c r="F75" s="1" t="s">
        <v>176</v>
      </c>
      <c r="G75" s="100" t="s">
        <v>176</v>
      </c>
      <c r="H75" s="101" t="s">
        <v>176</v>
      </c>
      <c r="I75" s="1" t="s">
        <v>176</v>
      </c>
      <c r="J75" s="1" t="s">
        <v>176</v>
      </c>
      <c r="K75" s="1" t="s">
        <v>176</v>
      </c>
      <c r="L75" s="1" t="s">
        <v>176</v>
      </c>
      <c r="M75" s="1" t="s">
        <v>176</v>
      </c>
      <c r="N75" s="1" t="s">
        <v>176</v>
      </c>
      <c r="O75" s="2" t="s">
        <v>176</v>
      </c>
      <c r="P75" s="4" t="s">
        <v>176</v>
      </c>
    </row>
    <row r="76" spans="1:16" ht="29.1" customHeight="1" x14ac:dyDescent="0.25">
      <c r="A76" s="175">
        <v>73</v>
      </c>
      <c r="B76" s="176"/>
      <c r="C76" s="27"/>
      <c r="D76" s="1" t="s">
        <v>176</v>
      </c>
      <c r="E76" s="1" t="s">
        <v>176</v>
      </c>
      <c r="F76" s="1" t="s">
        <v>176</v>
      </c>
      <c r="G76" s="100" t="s">
        <v>176</v>
      </c>
      <c r="H76" s="101" t="s">
        <v>176</v>
      </c>
      <c r="I76" s="1" t="s">
        <v>176</v>
      </c>
      <c r="J76" s="1" t="s">
        <v>176</v>
      </c>
      <c r="K76" s="1" t="s">
        <v>176</v>
      </c>
      <c r="L76" s="1" t="s">
        <v>176</v>
      </c>
      <c r="M76" s="1" t="s">
        <v>176</v>
      </c>
      <c r="N76" s="1" t="s">
        <v>176</v>
      </c>
      <c r="O76" s="2" t="s">
        <v>176</v>
      </c>
      <c r="P76" s="4" t="s">
        <v>176</v>
      </c>
    </row>
    <row r="77" spans="1:16" ht="29.1" customHeight="1" x14ac:dyDescent="0.25">
      <c r="A77" s="175">
        <v>74</v>
      </c>
      <c r="B77" s="176"/>
      <c r="C77" s="29"/>
      <c r="D77" s="1" t="s">
        <v>176</v>
      </c>
      <c r="E77" s="1" t="s">
        <v>176</v>
      </c>
      <c r="F77" s="1" t="s">
        <v>176</v>
      </c>
      <c r="G77" s="100" t="s">
        <v>176</v>
      </c>
      <c r="H77" s="101" t="s">
        <v>176</v>
      </c>
      <c r="I77" s="1" t="s">
        <v>176</v>
      </c>
      <c r="J77" s="1" t="s">
        <v>176</v>
      </c>
      <c r="K77" s="1" t="s">
        <v>176</v>
      </c>
      <c r="L77" s="1" t="s">
        <v>176</v>
      </c>
      <c r="M77" s="1" t="s">
        <v>176</v>
      </c>
      <c r="N77" s="1" t="s">
        <v>176</v>
      </c>
      <c r="O77" s="2" t="s">
        <v>176</v>
      </c>
      <c r="P77" s="4" t="s">
        <v>176</v>
      </c>
    </row>
    <row r="78" spans="1:16" ht="29.1" customHeight="1" x14ac:dyDescent="0.25">
      <c r="A78" s="175">
        <v>75</v>
      </c>
      <c r="B78" s="176"/>
      <c r="C78" s="29"/>
      <c r="D78" s="1" t="s">
        <v>176</v>
      </c>
      <c r="E78" s="1" t="s">
        <v>176</v>
      </c>
      <c r="F78" s="1" t="s">
        <v>176</v>
      </c>
      <c r="G78" s="100" t="s">
        <v>176</v>
      </c>
      <c r="H78" s="101" t="s">
        <v>176</v>
      </c>
      <c r="I78" s="1" t="s">
        <v>176</v>
      </c>
      <c r="J78" s="1" t="s">
        <v>176</v>
      </c>
      <c r="K78" s="1" t="s">
        <v>176</v>
      </c>
      <c r="L78" s="1" t="s">
        <v>176</v>
      </c>
      <c r="M78" s="1" t="s">
        <v>176</v>
      </c>
      <c r="N78" s="1" t="s">
        <v>176</v>
      </c>
      <c r="O78" s="2" t="s">
        <v>176</v>
      </c>
      <c r="P78" s="4" t="s">
        <v>176</v>
      </c>
    </row>
    <row r="79" spans="1:16" ht="29.1" customHeight="1" x14ac:dyDescent="0.25">
      <c r="A79" s="175">
        <v>76</v>
      </c>
      <c r="B79" s="176"/>
      <c r="C79" s="27"/>
      <c r="D79" s="1" t="s">
        <v>176</v>
      </c>
      <c r="E79" s="1" t="s">
        <v>176</v>
      </c>
      <c r="F79" s="1" t="s">
        <v>176</v>
      </c>
      <c r="G79" s="100" t="s">
        <v>176</v>
      </c>
      <c r="H79" s="101" t="s">
        <v>176</v>
      </c>
      <c r="I79" s="1" t="s">
        <v>176</v>
      </c>
      <c r="J79" s="1" t="s">
        <v>176</v>
      </c>
      <c r="K79" s="1" t="s">
        <v>176</v>
      </c>
      <c r="L79" s="1" t="s">
        <v>176</v>
      </c>
      <c r="M79" s="1" t="s">
        <v>176</v>
      </c>
      <c r="N79" s="1" t="s">
        <v>176</v>
      </c>
      <c r="O79" s="2" t="s">
        <v>176</v>
      </c>
      <c r="P79" s="4" t="s">
        <v>176</v>
      </c>
    </row>
    <row r="80" spans="1:16" ht="29.1" customHeight="1" x14ac:dyDescent="0.25">
      <c r="A80" s="175">
        <v>77</v>
      </c>
      <c r="B80" s="176"/>
      <c r="C80" s="29"/>
      <c r="D80" s="1" t="s">
        <v>176</v>
      </c>
      <c r="E80" s="1" t="s">
        <v>176</v>
      </c>
      <c r="F80" s="1" t="s">
        <v>176</v>
      </c>
      <c r="G80" s="100" t="s">
        <v>176</v>
      </c>
      <c r="H80" s="101" t="s">
        <v>176</v>
      </c>
      <c r="I80" s="1" t="s">
        <v>176</v>
      </c>
      <c r="J80" s="1" t="s">
        <v>176</v>
      </c>
      <c r="K80" s="1" t="s">
        <v>176</v>
      </c>
      <c r="L80" s="1" t="s">
        <v>176</v>
      </c>
      <c r="M80" s="1" t="s">
        <v>176</v>
      </c>
      <c r="N80" s="1" t="s">
        <v>176</v>
      </c>
      <c r="O80" s="2" t="s">
        <v>176</v>
      </c>
      <c r="P80" s="4" t="s">
        <v>176</v>
      </c>
    </row>
    <row r="81" spans="1:16" ht="29.1" customHeight="1" x14ac:dyDescent="0.25">
      <c r="A81" s="175">
        <v>78</v>
      </c>
      <c r="B81" s="176"/>
      <c r="C81" s="27"/>
      <c r="D81" s="1" t="s">
        <v>176</v>
      </c>
      <c r="E81" s="1" t="s">
        <v>176</v>
      </c>
      <c r="F81" s="1" t="s">
        <v>176</v>
      </c>
      <c r="G81" s="100" t="s">
        <v>176</v>
      </c>
      <c r="H81" s="101" t="s">
        <v>176</v>
      </c>
      <c r="I81" s="1" t="s">
        <v>176</v>
      </c>
      <c r="J81" s="1" t="s">
        <v>176</v>
      </c>
      <c r="K81" s="1" t="s">
        <v>176</v>
      </c>
      <c r="L81" s="1" t="s">
        <v>176</v>
      </c>
      <c r="M81" s="1" t="s">
        <v>176</v>
      </c>
      <c r="N81" s="1" t="s">
        <v>176</v>
      </c>
      <c r="O81" s="2" t="s">
        <v>176</v>
      </c>
      <c r="P81" s="4" t="s">
        <v>176</v>
      </c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 t="s">
        <v>176</v>
      </c>
      <c r="E93" s="1" t="s">
        <v>176</v>
      </c>
      <c r="F93" s="1" t="s">
        <v>176</v>
      </c>
      <c r="G93" s="100" t="s">
        <v>176</v>
      </c>
      <c r="H93" s="101" t="s">
        <v>176</v>
      </c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263" priority="33" operator="equal">
      <formula>"1° P"</formula>
    </cfRule>
    <cfRule type="expression" dxfId="1262" priority="34">
      <formula>$D$94=0</formula>
    </cfRule>
    <cfRule type="expression" dxfId="1261" priority="35">
      <formula>$D$94&lt;&gt;$H$94</formula>
    </cfRule>
    <cfRule type="expression" dxfId="1260" priority="36">
      <formula>$D$94=$H$94</formula>
    </cfRule>
  </conditionalFormatting>
  <conditionalFormatting sqref="E2:G2">
    <cfRule type="expression" dxfId="1259" priority="30">
      <formula>$D$94=0</formula>
    </cfRule>
    <cfRule type="expression" dxfId="1258" priority="31">
      <formula>$D$94&lt;&gt;$H$94</formula>
    </cfRule>
    <cfRule type="expression" dxfId="1257" priority="32">
      <formula>$D$94=$H$94</formula>
    </cfRule>
  </conditionalFormatting>
  <conditionalFormatting sqref="E2">
    <cfRule type="cellIs" dxfId="1256" priority="29" operator="equal">
      <formula>"2° P"</formula>
    </cfRule>
  </conditionalFormatting>
  <conditionalFormatting sqref="F2">
    <cfRule type="cellIs" dxfId="1255" priority="28" operator="equal">
      <formula>"3° P"</formula>
    </cfRule>
  </conditionalFormatting>
  <conditionalFormatting sqref="G2">
    <cfRule type="cellIs" dxfId="1254" priority="27" operator="equal">
      <formula>"4° P"</formula>
    </cfRule>
  </conditionalFormatting>
  <conditionalFormatting sqref="H2">
    <cfRule type="cellIs" dxfId="1253" priority="23" operator="equal">
      <formula>"1° P"</formula>
    </cfRule>
    <cfRule type="expression" dxfId="1252" priority="24">
      <formula>$D$94=0</formula>
    </cfRule>
    <cfRule type="expression" dxfId="1251" priority="25">
      <formula>$D$94&lt;&gt;$H$94</formula>
    </cfRule>
    <cfRule type="expression" dxfId="1250" priority="26">
      <formula>$D$94=$H$94</formula>
    </cfRule>
  </conditionalFormatting>
  <conditionalFormatting sqref="I2:M2">
    <cfRule type="expression" dxfId="1249" priority="20">
      <formula>$D$94=0</formula>
    </cfRule>
    <cfRule type="expression" dxfId="1248" priority="21">
      <formula>$D$94&lt;&gt;$H$94</formula>
    </cfRule>
    <cfRule type="expression" dxfId="1247" priority="22">
      <formula>$D$94=$H$94</formula>
    </cfRule>
  </conditionalFormatting>
  <conditionalFormatting sqref="I2">
    <cfRule type="cellIs" dxfId="1246" priority="19" operator="equal">
      <formula>"2° P"</formula>
    </cfRule>
  </conditionalFormatting>
  <conditionalFormatting sqref="J2">
    <cfRule type="cellIs" dxfId="1245" priority="18" operator="equal">
      <formula>"3° P"</formula>
    </cfRule>
  </conditionalFormatting>
  <conditionalFormatting sqref="K2:M2">
    <cfRule type="cellIs" dxfId="1244" priority="17" operator="equal">
      <formula>"4° P"</formula>
    </cfRule>
  </conditionalFormatting>
  <conditionalFormatting sqref="O4:O42 O44:O93">
    <cfRule type="cellIs" dxfId="1243" priority="6" operator="equal">
      <formula>4</formula>
    </cfRule>
    <cfRule type="cellIs" dxfId="1242" priority="7" operator="equal">
      <formula>3</formula>
    </cfRule>
    <cfRule type="cellIs" dxfId="1241" priority="8" operator="equal">
      <formula>2</formula>
    </cfRule>
    <cfRule type="cellIs" dxfId="1240" priority="9" operator="equal">
      <formula>1</formula>
    </cfRule>
    <cfRule type="cellIs" dxfId="1239" priority="10" operator="equal">
      <formula>0</formula>
    </cfRule>
  </conditionalFormatting>
  <conditionalFormatting sqref="O43">
    <cfRule type="cellIs" dxfId="1238" priority="1" operator="equal">
      <formula>4</formula>
    </cfRule>
    <cfRule type="cellIs" dxfId="1237" priority="2" operator="equal">
      <formula>3</formula>
    </cfRule>
    <cfRule type="cellIs" dxfId="1236" priority="3" operator="equal">
      <formula>2</formula>
    </cfRule>
    <cfRule type="cellIs" dxfId="1235" priority="4" operator="equal">
      <formula>1</formula>
    </cfRule>
    <cfRule type="cellIs" dxfId="1234" priority="5" operator="equal">
      <formula>0</formula>
    </cfRule>
  </conditionalFormatting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F5203-2F39-4520-B367-7BAE67586DFB}">
  <sheetPr codeName="Feuil30">
    <tabColor rgb="FF7030A0"/>
  </sheetPr>
  <dimension ref="A1:P93"/>
  <sheetViews>
    <sheetView showGridLines="0" workbookViewId="0">
      <selection activeCell="A4" activeCellId="3" sqref="A6:P93 C5:P5 A5 A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233" priority="33" operator="equal">
      <formula>"1° P"</formula>
    </cfRule>
    <cfRule type="expression" dxfId="1232" priority="34">
      <formula>$D$94=0</formula>
    </cfRule>
    <cfRule type="expression" dxfId="1231" priority="35">
      <formula>$D$94&lt;&gt;$H$94</formula>
    </cfRule>
    <cfRule type="expression" dxfId="1230" priority="36">
      <formula>$D$94=$H$94</formula>
    </cfRule>
  </conditionalFormatting>
  <conditionalFormatting sqref="E2:G2">
    <cfRule type="expression" dxfId="1229" priority="30">
      <formula>$D$94=0</formula>
    </cfRule>
    <cfRule type="expression" dxfId="1228" priority="31">
      <formula>$D$94&lt;&gt;$H$94</formula>
    </cfRule>
    <cfRule type="expression" dxfId="1227" priority="32">
      <formula>$D$94=$H$94</formula>
    </cfRule>
  </conditionalFormatting>
  <conditionalFormatting sqref="E2">
    <cfRule type="cellIs" dxfId="1226" priority="29" operator="equal">
      <formula>"2° P"</formula>
    </cfRule>
  </conditionalFormatting>
  <conditionalFormatting sqref="F2">
    <cfRule type="cellIs" dxfId="1225" priority="28" operator="equal">
      <formula>"3° P"</formula>
    </cfRule>
  </conditionalFormatting>
  <conditionalFormatting sqref="G2">
    <cfRule type="cellIs" dxfId="1224" priority="27" operator="equal">
      <formula>"4° P"</formula>
    </cfRule>
  </conditionalFormatting>
  <conditionalFormatting sqref="H2">
    <cfRule type="cellIs" dxfId="1223" priority="23" operator="equal">
      <formula>"1° P"</formula>
    </cfRule>
    <cfRule type="expression" dxfId="1222" priority="24">
      <formula>$D$94=0</formula>
    </cfRule>
    <cfRule type="expression" dxfId="1221" priority="25">
      <formula>$D$94&lt;&gt;$H$94</formula>
    </cfRule>
    <cfRule type="expression" dxfId="1220" priority="26">
      <formula>$D$94=$H$94</formula>
    </cfRule>
  </conditionalFormatting>
  <conditionalFormatting sqref="I2:M2">
    <cfRule type="expression" dxfId="1219" priority="20">
      <formula>$D$94=0</formula>
    </cfRule>
    <cfRule type="expression" dxfId="1218" priority="21">
      <formula>$D$94&lt;&gt;$H$94</formula>
    </cfRule>
    <cfRule type="expression" dxfId="1217" priority="22">
      <formula>$D$94=$H$94</formula>
    </cfRule>
  </conditionalFormatting>
  <conditionalFormatting sqref="I2">
    <cfRule type="cellIs" dxfId="1216" priority="19" operator="equal">
      <formula>"2° P"</formula>
    </cfRule>
  </conditionalFormatting>
  <conditionalFormatting sqref="J2">
    <cfRule type="cellIs" dxfId="1215" priority="18" operator="equal">
      <formula>"3° P"</formula>
    </cfRule>
  </conditionalFormatting>
  <conditionalFormatting sqref="K2:M2">
    <cfRule type="cellIs" dxfId="1214" priority="17" operator="equal">
      <formula>"4° P"</formula>
    </cfRule>
  </conditionalFormatting>
  <conditionalFormatting sqref="O4:O42 O44:O93">
    <cfRule type="cellIs" dxfId="1213" priority="6" operator="equal">
      <formula>4</formula>
    </cfRule>
    <cfRule type="cellIs" dxfId="1212" priority="7" operator="equal">
      <formula>3</formula>
    </cfRule>
    <cfRule type="cellIs" dxfId="1211" priority="8" operator="equal">
      <formula>2</formula>
    </cfRule>
    <cfRule type="cellIs" dxfId="1210" priority="9" operator="equal">
      <formula>1</formula>
    </cfRule>
    <cfRule type="cellIs" dxfId="1209" priority="10" operator="equal">
      <formula>0</formula>
    </cfRule>
  </conditionalFormatting>
  <conditionalFormatting sqref="O43">
    <cfRule type="cellIs" dxfId="1208" priority="1" operator="equal">
      <formula>4</formula>
    </cfRule>
    <cfRule type="cellIs" dxfId="1207" priority="2" operator="equal">
      <formula>3</formula>
    </cfRule>
    <cfRule type="cellIs" dxfId="1206" priority="3" operator="equal">
      <formula>2</formula>
    </cfRule>
    <cfRule type="cellIs" dxfId="1205" priority="4" operator="equal">
      <formula>1</formula>
    </cfRule>
    <cfRule type="cellIs" dxfId="1204" priority="5" operator="equal">
      <formula>0</formula>
    </cfRule>
  </conditionalFormatting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9D97C-EF16-4724-AB96-2D3563D6B9D3}">
  <sheetPr codeName="Feuil31">
    <tabColor rgb="FF7030A0"/>
  </sheetPr>
  <dimension ref="A1:P93"/>
  <sheetViews>
    <sheetView showGridLines="0" workbookViewId="0">
      <selection activeCell="D4" activeCellId="1" sqref="A7:P93 D4:P6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203" priority="33" operator="equal">
      <formula>"1° P"</formula>
    </cfRule>
    <cfRule type="expression" dxfId="1202" priority="34">
      <formula>$D$94=0</formula>
    </cfRule>
    <cfRule type="expression" dxfId="1201" priority="35">
      <formula>$D$94&lt;&gt;$H$94</formula>
    </cfRule>
    <cfRule type="expression" dxfId="1200" priority="36">
      <formula>$D$94=$H$94</formula>
    </cfRule>
  </conditionalFormatting>
  <conditionalFormatting sqref="E2:G2">
    <cfRule type="expression" dxfId="1199" priority="30">
      <formula>$D$94=0</formula>
    </cfRule>
    <cfRule type="expression" dxfId="1198" priority="31">
      <formula>$D$94&lt;&gt;$H$94</formula>
    </cfRule>
    <cfRule type="expression" dxfId="1197" priority="32">
      <formula>$D$94=$H$94</formula>
    </cfRule>
  </conditionalFormatting>
  <conditionalFormatting sqref="E2">
    <cfRule type="cellIs" dxfId="1196" priority="29" operator="equal">
      <formula>"2° P"</formula>
    </cfRule>
  </conditionalFormatting>
  <conditionalFormatting sqref="F2">
    <cfRule type="cellIs" dxfId="1195" priority="28" operator="equal">
      <formula>"3° P"</formula>
    </cfRule>
  </conditionalFormatting>
  <conditionalFormatting sqref="G2">
    <cfRule type="cellIs" dxfId="1194" priority="27" operator="equal">
      <formula>"4° P"</formula>
    </cfRule>
  </conditionalFormatting>
  <conditionalFormatting sqref="H2">
    <cfRule type="cellIs" dxfId="1193" priority="23" operator="equal">
      <formula>"1° P"</formula>
    </cfRule>
    <cfRule type="expression" dxfId="1192" priority="24">
      <formula>$D$94=0</formula>
    </cfRule>
    <cfRule type="expression" dxfId="1191" priority="25">
      <formula>$D$94&lt;&gt;$H$94</formula>
    </cfRule>
    <cfRule type="expression" dxfId="1190" priority="26">
      <formula>$D$94=$H$94</formula>
    </cfRule>
  </conditionalFormatting>
  <conditionalFormatting sqref="I2:M2">
    <cfRule type="expression" dxfId="1189" priority="20">
      <formula>$D$94=0</formula>
    </cfRule>
    <cfRule type="expression" dxfId="1188" priority="21">
      <formula>$D$94&lt;&gt;$H$94</formula>
    </cfRule>
    <cfRule type="expression" dxfId="1187" priority="22">
      <formula>$D$94=$H$94</formula>
    </cfRule>
  </conditionalFormatting>
  <conditionalFormatting sqref="I2">
    <cfRule type="cellIs" dxfId="1186" priority="19" operator="equal">
      <formula>"2° P"</formula>
    </cfRule>
  </conditionalFormatting>
  <conditionalFormatting sqref="J2">
    <cfRule type="cellIs" dxfId="1185" priority="18" operator="equal">
      <formula>"3° P"</formula>
    </cfRule>
  </conditionalFormatting>
  <conditionalFormatting sqref="K2:M2">
    <cfRule type="cellIs" dxfId="1184" priority="17" operator="equal">
      <formula>"4° P"</formula>
    </cfRule>
  </conditionalFormatting>
  <conditionalFormatting sqref="O4:O42 O44:O93">
    <cfRule type="cellIs" dxfId="1183" priority="6" operator="equal">
      <formula>4</formula>
    </cfRule>
    <cfRule type="cellIs" dxfId="1182" priority="7" operator="equal">
      <formula>3</formula>
    </cfRule>
    <cfRule type="cellIs" dxfId="1181" priority="8" operator="equal">
      <formula>2</formula>
    </cfRule>
    <cfRule type="cellIs" dxfId="1180" priority="9" operator="equal">
      <formula>1</formula>
    </cfRule>
    <cfRule type="cellIs" dxfId="1179" priority="10" operator="equal">
      <formula>0</formula>
    </cfRule>
  </conditionalFormatting>
  <conditionalFormatting sqref="O43">
    <cfRule type="cellIs" dxfId="1178" priority="1" operator="equal">
      <formula>4</formula>
    </cfRule>
    <cfRule type="cellIs" dxfId="1177" priority="2" operator="equal">
      <formula>3</formula>
    </cfRule>
    <cfRule type="cellIs" dxfId="1176" priority="3" operator="equal">
      <formula>2</formula>
    </cfRule>
    <cfRule type="cellIs" dxfId="1175" priority="4" operator="equal">
      <formula>1</formula>
    </cfRule>
    <cfRule type="cellIs" dxfId="1174" priority="5" operator="equal">
      <formula>0</formula>
    </cfRule>
  </conditionalFormatting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9C7C-D51B-4B71-BB80-B9D9F4CEA208}">
  <sheetPr codeName="Feuil32">
    <tabColor rgb="FF7030A0"/>
  </sheetPr>
  <dimension ref="A1:P93"/>
  <sheetViews>
    <sheetView showGridLines="0" workbookViewId="0">
      <selection activeCell="B4" activeCellId="1" sqref="A5:P93 B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173" priority="33" operator="equal">
      <formula>"1° P"</formula>
    </cfRule>
    <cfRule type="expression" dxfId="1172" priority="34">
      <formula>$D$94=0</formula>
    </cfRule>
    <cfRule type="expression" dxfId="1171" priority="35">
      <formula>$D$94&lt;&gt;$H$94</formula>
    </cfRule>
    <cfRule type="expression" dxfId="1170" priority="36">
      <formula>$D$94=$H$94</formula>
    </cfRule>
  </conditionalFormatting>
  <conditionalFormatting sqref="E2:G2">
    <cfRule type="expression" dxfId="1169" priority="30">
      <formula>$D$94=0</formula>
    </cfRule>
    <cfRule type="expression" dxfId="1168" priority="31">
      <formula>$D$94&lt;&gt;$H$94</formula>
    </cfRule>
    <cfRule type="expression" dxfId="1167" priority="32">
      <formula>$D$94=$H$94</formula>
    </cfRule>
  </conditionalFormatting>
  <conditionalFormatting sqref="E2">
    <cfRule type="cellIs" dxfId="1166" priority="29" operator="equal">
      <formula>"2° P"</formula>
    </cfRule>
  </conditionalFormatting>
  <conditionalFormatting sqref="F2">
    <cfRule type="cellIs" dxfId="1165" priority="28" operator="equal">
      <formula>"3° P"</formula>
    </cfRule>
  </conditionalFormatting>
  <conditionalFormatting sqref="G2">
    <cfRule type="cellIs" dxfId="1164" priority="27" operator="equal">
      <formula>"4° P"</formula>
    </cfRule>
  </conditionalFormatting>
  <conditionalFormatting sqref="H2">
    <cfRule type="cellIs" dxfId="1163" priority="23" operator="equal">
      <formula>"1° P"</formula>
    </cfRule>
    <cfRule type="expression" dxfId="1162" priority="24">
      <formula>$D$94=0</formula>
    </cfRule>
    <cfRule type="expression" dxfId="1161" priority="25">
      <formula>$D$94&lt;&gt;$H$94</formula>
    </cfRule>
    <cfRule type="expression" dxfId="1160" priority="26">
      <formula>$D$94=$H$94</formula>
    </cfRule>
  </conditionalFormatting>
  <conditionalFormatting sqref="I2:M2">
    <cfRule type="expression" dxfId="1159" priority="20">
      <formula>$D$94=0</formula>
    </cfRule>
    <cfRule type="expression" dxfId="1158" priority="21">
      <formula>$D$94&lt;&gt;$H$94</formula>
    </cfRule>
    <cfRule type="expression" dxfId="1157" priority="22">
      <formula>$D$94=$H$94</formula>
    </cfRule>
  </conditionalFormatting>
  <conditionalFormatting sqref="I2">
    <cfRule type="cellIs" dxfId="1156" priority="19" operator="equal">
      <formula>"2° P"</formula>
    </cfRule>
  </conditionalFormatting>
  <conditionalFormatting sqref="J2">
    <cfRule type="cellIs" dxfId="1155" priority="18" operator="equal">
      <formula>"3° P"</formula>
    </cfRule>
  </conditionalFormatting>
  <conditionalFormatting sqref="K2:M2">
    <cfRule type="cellIs" dxfId="1154" priority="17" operator="equal">
      <formula>"4° P"</formula>
    </cfRule>
  </conditionalFormatting>
  <conditionalFormatting sqref="O4:O42 O44:O93">
    <cfRule type="cellIs" dxfId="1153" priority="6" operator="equal">
      <formula>4</formula>
    </cfRule>
    <cfRule type="cellIs" dxfId="1152" priority="7" operator="equal">
      <formula>3</formula>
    </cfRule>
    <cfRule type="cellIs" dxfId="1151" priority="8" operator="equal">
      <formula>2</formula>
    </cfRule>
    <cfRule type="cellIs" dxfId="1150" priority="9" operator="equal">
      <formula>1</formula>
    </cfRule>
    <cfRule type="cellIs" dxfId="1149" priority="10" operator="equal">
      <formula>0</formula>
    </cfRule>
  </conditionalFormatting>
  <conditionalFormatting sqref="O43">
    <cfRule type="cellIs" dxfId="1148" priority="1" operator="equal">
      <formula>4</formula>
    </cfRule>
    <cfRule type="cellIs" dxfId="1147" priority="2" operator="equal">
      <formula>3</formula>
    </cfRule>
    <cfRule type="cellIs" dxfId="1146" priority="3" operator="equal">
      <formula>2</formula>
    </cfRule>
    <cfRule type="cellIs" dxfId="1145" priority="4" operator="equal">
      <formula>1</formula>
    </cfRule>
    <cfRule type="cellIs" dxfId="1144" priority="5" operator="equal">
      <formula>0</formula>
    </cfRule>
  </conditionalFormatting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60C40-42EE-42A4-908E-98A488C915BF}">
  <sheetPr codeName="Feuil33">
    <tabColor rgb="FF7030A0"/>
  </sheetPr>
  <dimension ref="A1:P93"/>
  <sheetViews>
    <sheetView showGridLines="0" workbookViewId="0">
      <selection activeCell="B4" sqref="B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 t="s">
        <v>306</v>
      </c>
      <c r="C4" s="26"/>
      <c r="D4" s="1">
        <v>13</v>
      </c>
      <c r="E4" s="1">
        <v>13</v>
      </c>
      <c r="F4" s="1">
        <v>4</v>
      </c>
      <c r="G4" s="100">
        <v>1</v>
      </c>
      <c r="H4" s="101">
        <v>4</v>
      </c>
      <c r="I4" s="1">
        <v>4</v>
      </c>
      <c r="J4" s="1">
        <v>13</v>
      </c>
      <c r="K4" s="1">
        <v>1</v>
      </c>
      <c r="L4" s="1">
        <v>31</v>
      </c>
      <c r="M4" s="1">
        <v>22</v>
      </c>
      <c r="N4" s="1">
        <v>9</v>
      </c>
      <c r="O4" s="2">
        <v>2</v>
      </c>
      <c r="P4" s="4">
        <v>3</v>
      </c>
    </row>
    <row r="5" spans="1:16" ht="29.1" customHeight="1" x14ac:dyDescent="0.25">
      <c r="A5" s="175">
        <v>2</v>
      </c>
      <c r="B5" s="177" t="s">
        <v>314</v>
      </c>
      <c r="C5" s="27"/>
      <c r="D5" s="1">
        <v>13</v>
      </c>
      <c r="E5" s="1">
        <v>13</v>
      </c>
      <c r="F5" s="1">
        <v>12</v>
      </c>
      <c r="G5" s="100">
        <v>1</v>
      </c>
      <c r="H5" s="101">
        <v>4</v>
      </c>
      <c r="I5" s="1">
        <v>12</v>
      </c>
      <c r="J5" s="1">
        <v>13</v>
      </c>
      <c r="K5" s="1">
        <v>1</v>
      </c>
      <c r="L5" s="1">
        <v>39</v>
      </c>
      <c r="M5" s="1">
        <v>30</v>
      </c>
      <c r="N5" s="1">
        <v>9</v>
      </c>
      <c r="O5" s="2">
        <v>2</v>
      </c>
      <c r="P5" s="4">
        <v>3</v>
      </c>
    </row>
    <row r="6" spans="1:16" ht="29.1" customHeight="1" x14ac:dyDescent="0.25">
      <c r="A6" s="175">
        <v>3</v>
      </c>
      <c r="B6" s="176" t="s">
        <v>317</v>
      </c>
      <c r="C6" s="30"/>
      <c r="D6" s="1">
        <v>4</v>
      </c>
      <c r="E6" s="1">
        <v>13</v>
      </c>
      <c r="F6" s="1">
        <v>13</v>
      </c>
      <c r="G6" s="100">
        <v>1</v>
      </c>
      <c r="H6" s="101">
        <v>13</v>
      </c>
      <c r="I6" s="1">
        <v>4</v>
      </c>
      <c r="J6" s="1">
        <v>12</v>
      </c>
      <c r="K6" s="1">
        <v>1</v>
      </c>
      <c r="L6" s="1">
        <v>31</v>
      </c>
      <c r="M6" s="1">
        <v>30</v>
      </c>
      <c r="N6" s="1">
        <v>1</v>
      </c>
      <c r="O6" s="2">
        <v>2</v>
      </c>
      <c r="P6" s="4">
        <v>5</v>
      </c>
    </row>
    <row r="7" spans="1:16" ht="29.1" customHeight="1" x14ac:dyDescent="0.25">
      <c r="A7" s="175">
        <v>4</v>
      </c>
      <c r="B7" s="176" t="s">
        <v>316</v>
      </c>
      <c r="C7" s="103"/>
      <c r="D7" s="1">
        <v>4</v>
      </c>
      <c r="E7" s="1">
        <v>13</v>
      </c>
      <c r="F7" s="1">
        <v>13</v>
      </c>
      <c r="G7" s="100">
        <v>1</v>
      </c>
      <c r="H7" s="101">
        <v>13</v>
      </c>
      <c r="I7" s="1">
        <v>12</v>
      </c>
      <c r="J7" s="1">
        <v>4</v>
      </c>
      <c r="K7" s="1">
        <v>1</v>
      </c>
      <c r="L7" s="1">
        <v>31</v>
      </c>
      <c r="M7" s="1">
        <v>30</v>
      </c>
      <c r="N7" s="1">
        <v>1</v>
      </c>
      <c r="O7" s="2">
        <v>2</v>
      </c>
      <c r="P7" s="4">
        <v>5</v>
      </c>
    </row>
    <row r="8" spans="1:16" ht="29.1" customHeight="1" x14ac:dyDescent="0.25">
      <c r="A8" s="175">
        <v>5</v>
      </c>
      <c r="B8" s="177" t="s">
        <v>311</v>
      </c>
      <c r="C8" s="27"/>
      <c r="D8" s="1">
        <v>13</v>
      </c>
      <c r="E8" s="1">
        <v>0</v>
      </c>
      <c r="F8" s="1">
        <v>13</v>
      </c>
      <c r="G8" s="100">
        <v>1</v>
      </c>
      <c r="H8" s="101">
        <v>12</v>
      </c>
      <c r="I8" s="1">
        <v>13</v>
      </c>
      <c r="J8" s="1">
        <v>4</v>
      </c>
      <c r="K8" s="1">
        <v>1</v>
      </c>
      <c r="L8" s="1">
        <v>27</v>
      </c>
      <c r="M8" s="1">
        <v>30</v>
      </c>
      <c r="N8" s="1">
        <v>-3</v>
      </c>
      <c r="O8" s="2">
        <v>2</v>
      </c>
      <c r="P8" s="4">
        <v>8</v>
      </c>
    </row>
    <row r="9" spans="1:16" ht="29.1" customHeight="1" x14ac:dyDescent="0.25">
      <c r="A9" s="175">
        <v>6</v>
      </c>
      <c r="B9" s="176" t="s">
        <v>315</v>
      </c>
      <c r="C9" s="27"/>
      <c r="D9" s="1">
        <v>13</v>
      </c>
      <c r="E9" s="1">
        <v>13</v>
      </c>
      <c r="F9" s="1">
        <v>0</v>
      </c>
      <c r="G9" s="100">
        <v>1</v>
      </c>
      <c r="H9" s="101">
        <v>12</v>
      </c>
      <c r="I9" s="1">
        <v>0</v>
      </c>
      <c r="J9" s="1">
        <v>13</v>
      </c>
      <c r="K9" s="1">
        <v>1</v>
      </c>
      <c r="L9" s="1">
        <v>27</v>
      </c>
      <c r="M9" s="1">
        <v>26</v>
      </c>
      <c r="N9" s="1">
        <v>1</v>
      </c>
      <c r="O9" s="2">
        <v>2</v>
      </c>
      <c r="P9" s="4">
        <v>5</v>
      </c>
    </row>
    <row r="10" spans="1:16" ht="29.1" customHeight="1" x14ac:dyDescent="0.25">
      <c r="A10" s="175">
        <v>7</v>
      </c>
      <c r="B10" s="176" t="s">
        <v>309</v>
      </c>
      <c r="C10" s="29"/>
      <c r="D10" s="1">
        <v>12</v>
      </c>
      <c r="E10" s="1">
        <v>4</v>
      </c>
      <c r="F10" s="1">
        <v>4</v>
      </c>
      <c r="G10" s="100">
        <v>1</v>
      </c>
      <c r="H10" s="101">
        <v>13</v>
      </c>
      <c r="I10" s="1">
        <v>13</v>
      </c>
      <c r="J10" s="1">
        <v>13</v>
      </c>
      <c r="K10" s="1">
        <v>1</v>
      </c>
      <c r="L10" s="1">
        <v>21</v>
      </c>
      <c r="M10" s="1">
        <v>40</v>
      </c>
      <c r="N10" s="1">
        <v>-19</v>
      </c>
      <c r="O10" s="2">
        <v>0</v>
      </c>
      <c r="P10" s="4">
        <v>11</v>
      </c>
    </row>
    <row r="11" spans="1:16" ht="29.1" customHeight="1" x14ac:dyDescent="0.25">
      <c r="A11" s="175">
        <v>8</v>
      </c>
      <c r="B11" s="176" t="s">
        <v>308</v>
      </c>
      <c r="C11" s="27"/>
      <c r="D11" s="1">
        <v>12</v>
      </c>
      <c r="E11" s="1">
        <v>13</v>
      </c>
      <c r="F11" s="1">
        <v>13</v>
      </c>
      <c r="G11" s="100">
        <v>1</v>
      </c>
      <c r="H11" s="101">
        <v>13</v>
      </c>
      <c r="I11" s="1">
        <v>0</v>
      </c>
      <c r="J11" s="1">
        <v>0</v>
      </c>
      <c r="K11" s="1">
        <v>1</v>
      </c>
      <c r="L11" s="1">
        <v>39</v>
      </c>
      <c r="M11" s="1">
        <v>14</v>
      </c>
      <c r="N11" s="1">
        <v>25</v>
      </c>
      <c r="O11" s="2">
        <v>2</v>
      </c>
      <c r="P11" s="4">
        <v>1</v>
      </c>
    </row>
    <row r="12" spans="1:16" ht="29.1" customHeight="1" x14ac:dyDescent="0.25">
      <c r="A12" s="175">
        <v>9</v>
      </c>
      <c r="B12" s="176" t="s">
        <v>313</v>
      </c>
      <c r="C12" s="27"/>
      <c r="D12" s="1">
        <v>13</v>
      </c>
      <c r="E12" s="1">
        <v>4</v>
      </c>
      <c r="F12" s="1">
        <v>12</v>
      </c>
      <c r="G12" s="100">
        <v>1</v>
      </c>
      <c r="H12" s="101">
        <v>0</v>
      </c>
      <c r="I12" s="1">
        <v>13</v>
      </c>
      <c r="J12" s="1">
        <v>13</v>
      </c>
      <c r="K12" s="1">
        <v>1</v>
      </c>
      <c r="L12" s="1">
        <v>30</v>
      </c>
      <c r="M12" s="1">
        <v>27</v>
      </c>
      <c r="N12" s="1">
        <v>3</v>
      </c>
      <c r="O12" s="2">
        <v>1</v>
      </c>
      <c r="P12" s="4">
        <v>9</v>
      </c>
    </row>
    <row r="13" spans="1:16" ht="29.1" customHeight="1" x14ac:dyDescent="0.25">
      <c r="A13" s="175">
        <v>10</v>
      </c>
      <c r="B13" s="176" t="s">
        <v>303</v>
      </c>
      <c r="C13" s="27"/>
      <c r="D13" s="1">
        <v>13</v>
      </c>
      <c r="E13" s="1">
        <v>12</v>
      </c>
      <c r="F13" s="1">
        <v>13</v>
      </c>
      <c r="G13" s="100">
        <v>1</v>
      </c>
      <c r="H13" s="101">
        <v>0</v>
      </c>
      <c r="I13" s="1">
        <v>13</v>
      </c>
      <c r="J13" s="1">
        <v>12</v>
      </c>
      <c r="K13" s="1">
        <v>1</v>
      </c>
      <c r="L13" s="1">
        <v>39</v>
      </c>
      <c r="M13" s="1">
        <v>26</v>
      </c>
      <c r="N13" s="1">
        <v>13</v>
      </c>
      <c r="O13" s="2">
        <v>2</v>
      </c>
      <c r="P13" s="4">
        <v>2</v>
      </c>
    </row>
    <row r="14" spans="1:16" ht="29.1" customHeight="1" x14ac:dyDescent="0.25">
      <c r="A14" s="175">
        <v>11</v>
      </c>
      <c r="B14" s="176" t="s">
        <v>318</v>
      </c>
      <c r="C14" s="27"/>
      <c r="D14" s="1">
        <v>0</v>
      </c>
      <c r="E14" s="1">
        <v>0</v>
      </c>
      <c r="F14" s="1">
        <v>13</v>
      </c>
      <c r="G14" s="100">
        <v>1</v>
      </c>
      <c r="H14" s="101">
        <v>13</v>
      </c>
      <c r="I14" s="1">
        <v>13</v>
      </c>
      <c r="J14" s="1">
        <v>0</v>
      </c>
      <c r="K14" s="1">
        <v>1</v>
      </c>
      <c r="L14" s="1">
        <v>14</v>
      </c>
      <c r="M14" s="1">
        <v>27</v>
      </c>
      <c r="N14" s="1">
        <v>-13</v>
      </c>
      <c r="O14" s="2">
        <v>1</v>
      </c>
      <c r="P14" s="4">
        <v>10</v>
      </c>
    </row>
    <row r="15" spans="1:16" ht="29.1" customHeight="1" x14ac:dyDescent="0.25">
      <c r="A15" s="175">
        <v>12</v>
      </c>
      <c r="B15" s="176" t="s">
        <v>300</v>
      </c>
      <c r="C15" s="30"/>
      <c r="D15" s="1">
        <v>0</v>
      </c>
      <c r="E15" s="1">
        <v>12</v>
      </c>
      <c r="F15" s="1">
        <v>0</v>
      </c>
      <c r="G15" s="100">
        <v>1</v>
      </c>
      <c r="H15" s="101">
        <v>13</v>
      </c>
      <c r="I15" s="1">
        <v>13</v>
      </c>
      <c r="J15" s="1">
        <v>13</v>
      </c>
      <c r="K15" s="1">
        <v>1</v>
      </c>
      <c r="L15" s="1">
        <v>13</v>
      </c>
      <c r="M15" s="1">
        <v>40</v>
      </c>
      <c r="N15" s="1">
        <v>-27</v>
      </c>
      <c r="O15" s="2">
        <v>0</v>
      </c>
      <c r="P15" s="4">
        <v>12</v>
      </c>
    </row>
    <row r="16" spans="1:16" ht="29.1" customHeight="1" x14ac:dyDescent="0.25">
      <c r="A16" s="175">
        <v>13</v>
      </c>
      <c r="B16" s="176"/>
      <c r="C16" s="27"/>
      <c r="D16" s="1" t="s">
        <v>176</v>
      </c>
      <c r="E16" s="1" t="s">
        <v>176</v>
      </c>
      <c r="F16" s="1" t="s">
        <v>176</v>
      </c>
      <c r="G16" s="100" t="s">
        <v>176</v>
      </c>
      <c r="H16" s="101" t="s">
        <v>176</v>
      </c>
      <c r="I16" s="1" t="s">
        <v>176</v>
      </c>
      <c r="J16" s="1" t="s">
        <v>176</v>
      </c>
      <c r="K16" s="1" t="s">
        <v>176</v>
      </c>
      <c r="L16" s="1" t="s">
        <v>176</v>
      </c>
      <c r="M16" s="1" t="s">
        <v>176</v>
      </c>
      <c r="N16" s="1" t="s">
        <v>176</v>
      </c>
      <c r="O16" s="2" t="s">
        <v>176</v>
      </c>
      <c r="P16" s="4" t="s">
        <v>176</v>
      </c>
    </row>
    <row r="17" spans="1:16" ht="29.1" customHeight="1" x14ac:dyDescent="0.25">
      <c r="A17" s="175">
        <v>14</v>
      </c>
      <c r="B17" s="176"/>
      <c r="C17" s="29"/>
      <c r="D17" s="1" t="s">
        <v>176</v>
      </c>
      <c r="E17" s="1" t="s">
        <v>176</v>
      </c>
      <c r="F17" s="1" t="s">
        <v>176</v>
      </c>
      <c r="G17" s="100" t="s">
        <v>176</v>
      </c>
      <c r="H17" s="101" t="s">
        <v>176</v>
      </c>
      <c r="I17" s="1" t="s">
        <v>176</v>
      </c>
      <c r="J17" s="1" t="s">
        <v>176</v>
      </c>
      <c r="K17" s="1" t="s">
        <v>176</v>
      </c>
      <c r="L17" s="1" t="s">
        <v>176</v>
      </c>
      <c r="M17" s="1" t="s">
        <v>176</v>
      </c>
      <c r="N17" s="1" t="s">
        <v>176</v>
      </c>
      <c r="O17" s="2" t="s">
        <v>176</v>
      </c>
      <c r="P17" s="4" t="s">
        <v>176</v>
      </c>
    </row>
    <row r="18" spans="1:16" ht="29.1" customHeight="1" x14ac:dyDescent="0.25">
      <c r="A18" s="175">
        <v>15</v>
      </c>
      <c r="B18" s="176"/>
      <c r="C18" s="80"/>
      <c r="D18" s="1" t="s">
        <v>176</v>
      </c>
      <c r="E18" s="1" t="s">
        <v>176</v>
      </c>
      <c r="F18" s="1" t="s">
        <v>176</v>
      </c>
      <c r="G18" s="100" t="s">
        <v>176</v>
      </c>
      <c r="H18" s="101" t="s">
        <v>176</v>
      </c>
      <c r="I18" s="1" t="s">
        <v>176</v>
      </c>
      <c r="J18" s="1" t="s">
        <v>176</v>
      </c>
      <c r="K18" s="1" t="s">
        <v>176</v>
      </c>
      <c r="L18" s="1" t="s">
        <v>176</v>
      </c>
      <c r="M18" s="1" t="s">
        <v>176</v>
      </c>
      <c r="N18" s="1" t="s">
        <v>176</v>
      </c>
      <c r="O18" s="2" t="s">
        <v>176</v>
      </c>
      <c r="P18" s="4" t="s">
        <v>176</v>
      </c>
    </row>
    <row r="19" spans="1:16" ht="29.1" customHeight="1" x14ac:dyDescent="0.25">
      <c r="A19" s="175">
        <v>16</v>
      </c>
      <c r="B19" s="176"/>
      <c r="C19" s="27"/>
      <c r="D19" s="1" t="s">
        <v>176</v>
      </c>
      <c r="E19" s="1" t="s">
        <v>176</v>
      </c>
      <c r="F19" s="1" t="s">
        <v>176</v>
      </c>
      <c r="G19" s="100" t="s">
        <v>176</v>
      </c>
      <c r="H19" s="101" t="s">
        <v>176</v>
      </c>
      <c r="I19" s="1" t="s">
        <v>176</v>
      </c>
      <c r="J19" s="1" t="s">
        <v>176</v>
      </c>
      <c r="K19" s="1" t="s">
        <v>176</v>
      </c>
      <c r="L19" s="1" t="s">
        <v>176</v>
      </c>
      <c r="M19" s="1" t="s">
        <v>176</v>
      </c>
      <c r="N19" s="1" t="s">
        <v>176</v>
      </c>
      <c r="O19" s="2" t="s">
        <v>176</v>
      </c>
      <c r="P19" s="4" t="s">
        <v>176</v>
      </c>
    </row>
    <row r="20" spans="1:16" ht="29.1" customHeight="1" x14ac:dyDescent="0.25">
      <c r="A20" s="175">
        <v>17</v>
      </c>
      <c r="B20" s="176"/>
      <c r="C20" s="27"/>
      <c r="D20" s="1" t="s">
        <v>176</v>
      </c>
      <c r="E20" s="1" t="s">
        <v>176</v>
      </c>
      <c r="F20" s="1" t="s">
        <v>176</v>
      </c>
      <c r="G20" s="100" t="s">
        <v>176</v>
      </c>
      <c r="H20" s="101" t="s">
        <v>176</v>
      </c>
      <c r="I20" s="1" t="s">
        <v>176</v>
      </c>
      <c r="J20" s="1" t="s">
        <v>176</v>
      </c>
      <c r="K20" s="1" t="s">
        <v>176</v>
      </c>
      <c r="L20" s="1" t="s">
        <v>176</v>
      </c>
      <c r="M20" s="1" t="s">
        <v>176</v>
      </c>
      <c r="N20" s="1" t="s">
        <v>176</v>
      </c>
      <c r="O20" s="2" t="s">
        <v>176</v>
      </c>
      <c r="P20" s="4" t="s">
        <v>176</v>
      </c>
    </row>
    <row r="21" spans="1:16" ht="29.1" customHeight="1" x14ac:dyDescent="0.25">
      <c r="A21" s="175">
        <v>18</v>
      </c>
      <c r="B21" s="176"/>
      <c r="C21" s="27"/>
      <c r="D21" s="1" t="s">
        <v>176</v>
      </c>
      <c r="E21" s="1" t="s">
        <v>176</v>
      </c>
      <c r="F21" s="1" t="s">
        <v>176</v>
      </c>
      <c r="G21" s="100" t="s">
        <v>176</v>
      </c>
      <c r="H21" s="101" t="s">
        <v>176</v>
      </c>
      <c r="I21" s="1" t="s">
        <v>176</v>
      </c>
      <c r="J21" s="1" t="s">
        <v>176</v>
      </c>
      <c r="K21" s="1" t="s">
        <v>176</v>
      </c>
      <c r="L21" s="1" t="s">
        <v>176</v>
      </c>
      <c r="M21" s="1" t="s">
        <v>176</v>
      </c>
      <c r="N21" s="1" t="s">
        <v>176</v>
      </c>
      <c r="O21" s="2" t="s">
        <v>176</v>
      </c>
      <c r="P21" s="4" t="s">
        <v>176</v>
      </c>
    </row>
    <row r="22" spans="1:16" ht="29.1" customHeight="1" x14ac:dyDescent="0.25">
      <c r="A22" s="175">
        <v>19</v>
      </c>
      <c r="B22" s="177"/>
      <c r="C22" s="27"/>
      <c r="D22" s="1" t="s">
        <v>176</v>
      </c>
      <c r="E22" s="1" t="s">
        <v>176</v>
      </c>
      <c r="F22" s="1" t="s">
        <v>176</v>
      </c>
      <c r="G22" s="100" t="s">
        <v>176</v>
      </c>
      <c r="H22" s="101" t="s">
        <v>176</v>
      </c>
      <c r="I22" s="1" t="s">
        <v>176</v>
      </c>
      <c r="J22" s="1" t="s">
        <v>176</v>
      </c>
      <c r="K22" s="1" t="s">
        <v>176</v>
      </c>
      <c r="L22" s="1" t="s">
        <v>176</v>
      </c>
      <c r="M22" s="1" t="s">
        <v>176</v>
      </c>
      <c r="N22" s="1" t="s">
        <v>176</v>
      </c>
      <c r="O22" s="2" t="s">
        <v>176</v>
      </c>
      <c r="P22" s="4" t="s">
        <v>176</v>
      </c>
    </row>
    <row r="23" spans="1:16" ht="29.1" customHeight="1" x14ac:dyDescent="0.25">
      <c r="A23" s="175">
        <v>20</v>
      </c>
      <c r="B23" s="176"/>
      <c r="C23" s="30"/>
      <c r="D23" s="1" t="s">
        <v>176</v>
      </c>
      <c r="E23" s="1" t="s">
        <v>176</v>
      </c>
      <c r="F23" s="1" t="s">
        <v>176</v>
      </c>
      <c r="G23" s="100" t="s">
        <v>176</v>
      </c>
      <c r="H23" s="101" t="s">
        <v>176</v>
      </c>
      <c r="I23" s="1" t="s">
        <v>176</v>
      </c>
      <c r="J23" s="1" t="s">
        <v>176</v>
      </c>
      <c r="K23" s="1" t="s">
        <v>176</v>
      </c>
      <c r="L23" s="1" t="s">
        <v>176</v>
      </c>
      <c r="M23" s="1" t="s">
        <v>176</v>
      </c>
      <c r="N23" s="1" t="s">
        <v>176</v>
      </c>
      <c r="O23" s="2" t="s">
        <v>176</v>
      </c>
      <c r="P23" s="4" t="s">
        <v>176</v>
      </c>
    </row>
    <row r="24" spans="1:16" ht="29.1" customHeight="1" x14ac:dyDescent="0.25">
      <c r="A24" s="175">
        <v>21</v>
      </c>
      <c r="B24" s="176"/>
      <c r="C24" s="27"/>
      <c r="D24" s="1" t="s">
        <v>176</v>
      </c>
      <c r="E24" s="1" t="s">
        <v>176</v>
      </c>
      <c r="F24" s="1" t="s">
        <v>176</v>
      </c>
      <c r="G24" s="100" t="s">
        <v>176</v>
      </c>
      <c r="H24" s="101" t="s">
        <v>176</v>
      </c>
      <c r="I24" s="1" t="s">
        <v>176</v>
      </c>
      <c r="J24" s="1" t="s">
        <v>176</v>
      </c>
      <c r="K24" s="1" t="s">
        <v>176</v>
      </c>
      <c r="L24" s="1" t="s">
        <v>176</v>
      </c>
      <c r="M24" s="1" t="s">
        <v>176</v>
      </c>
      <c r="N24" s="1" t="s">
        <v>176</v>
      </c>
      <c r="O24" s="2" t="s">
        <v>176</v>
      </c>
      <c r="P24" s="4" t="s">
        <v>176</v>
      </c>
    </row>
    <row r="25" spans="1:16" ht="29.1" customHeight="1" x14ac:dyDescent="0.25">
      <c r="A25" s="175">
        <v>22</v>
      </c>
      <c r="B25" s="176"/>
      <c r="C25" s="27"/>
      <c r="D25" s="1" t="s">
        <v>176</v>
      </c>
      <c r="E25" s="1" t="s">
        <v>176</v>
      </c>
      <c r="F25" s="1" t="s">
        <v>176</v>
      </c>
      <c r="G25" s="100" t="s">
        <v>176</v>
      </c>
      <c r="H25" s="101" t="s">
        <v>176</v>
      </c>
      <c r="I25" s="1" t="s">
        <v>176</v>
      </c>
      <c r="J25" s="1" t="s">
        <v>176</v>
      </c>
      <c r="K25" s="1" t="s">
        <v>176</v>
      </c>
      <c r="L25" s="1" t="s">
        <v>176</v>
      </c>
      <c r="M25" s="1" t="s">
        <v>176</v>
      </c>
      <c r="N25" s="1" t="s">
        <v>176</v>
      </c>
      <c r="O25" s="2" t="s">
        <v>176</v>
      </c>
      <c r="P25" s="4" t="s">
        <v>176</v>
      </c>
    </row>
    <row r="26" spans="1:16" ht="29.1" customHeight="1" x14ac:dyDescent="0.25">
      <c r="A26" s="175">
        <v>23</v>
      </c>
      <c r="B26" s="176"/>
      <c r="C26" s="27"/>
      <c r="D26" s="1" t="s">
        <v>176</v>
      </c>
      <c r="E26" s="1" t="s">
        <v>176</v>
      </c>
      <c r="F26" s="1" t="s">
        <v>176</v>
      </c>
      <c r="G26" s="100" t="s">
        <v>176</v>
      </c>
      <c r="H26" s="101" t="s">
        <v>176</v>
      </c>
      <c r="I26" s="1" t="s">
        <v>176</v>
      </c>
      <c r="J26" s="1" t="s">
        <v>176</v>
      </c>
      <c r="K26" s="1" t="s">
        <v>176</v>
      </c>
      <c r="L26" s="1" t="s">
        <v>176</v>
      </c>
      <c r="M26" s="1" t="s">
        <v>176</v>
      </c>
      <c r="N26" s="1" t="s">
        <v>176</v>
      </c>
      <c r="O26" s="2" t="s">
        <v>176</v>
      </c>
      <c r="P26" s="4" t="s">
        <v>176</v>
      </c>
    </row>
    <row r="27" spans="1:16" ht="29.1" customHeight="1" x14ac:dyDescent="0.25">
      <c r="A27" s="175">
        <v>24</v>
      </c>
      <c r="B27" s="176"/>
      <c r="C27" s="27"/>
      <c r="D27" s="1" t="s">
        <v>176</v>
      </c>
      <c r="E27" s="1" t="s">
        <v>176</v>
      </c>
      <c r="F27" s="1" t="s">
        <v>176</v>
      </c>
      <c r="G27" s="100" t="s">
        <v>176</v>
      </c>
      <c r="H27" s="101" t="s">
        <v>176</v>
      </c>
      <c r="I27" s="1" t="s">
        <v>176</v>
      </c>
      <c r="J27" s="1" t="s">
        <v>176</v>
      </c>
      <c r="K27" s="1" t="s">
        <v>176</v>
      </c>
      <c r="L27" s="1" t="s">
        <v>176</v>
      </c>
      <c r="M27" s="1" t="s">
        <v>176</v>
      </c>
      <c r="N27" s="1" t="s">
        <v>176</v>
      </c>
      <c r="O27" s="2" t="s">
        <v>176</v>
      </c>
      <c r="P27" s="4" t="s">
        <v>176</v>
      </c>
    </row>
    <row r="28" spans="1:16" ht="29.1" customHeight="1" x14ac:dyDescent="0.25">
      <c r="A28" s="175">
        <v>25</v>
      </c>
      <c r="B28" s="176"/>
      <c r="C28" s="27"/>
      <c r="D28" s="1" t="s">
        <v>176</v>
      </c>
      <c r="E28" s="1" t="s">
        <v>176</v>
      </c>
      <c r="F28" s="1" t="s">
        <v>176</v>
      </c>
      <c r="G28" s="100" t="s">
        <v>176</v>
      </c>
      <c r="H28" s="101" t="s">
        <v>176</v>
      </c>
      <c r="I28" s="1" t="s">
        <v>176</v>
      </c>
      <c r="J28" s="1" t="s">
        <v>176</v>
      </c>
      <c r="K28" s="1" t="s">
        <v>176</v>
      </c>
      <c r="L28" s="1" t="s">
        <v>176</v>
      </c>
      <c r="M28" s="1" t="s">
        <v>176</v>
      </c>
      <c r="N28" s="1" t="s">
        <v>176</v>
      </c>
      <c r="O28" s="2" t="s">
        <v>176</v>
      </c>
      <c r="P28" s="4" t="s">
        <v>176</v>
      </c>
    </row>
    <row r="29" spans="1:16" ht="29.1" customHeight="1" x14ac:dyDescent="0.25">
      <c r="A29" s="175">
        <v>26</v>
      </c>
      <c r="B29" s="176"/>
      <c r="C29" s="27"/>
      <c r="D29" s="1" t="s">
        <v>176</v>
      </c>
      <c r="E29" s="1" t="s">
        <v>176</v>
      </c>
      <c r="F29" s="1" t="s">
        <v>176</v>
      </c>
      <c r="G29" s="100" t="s">
        <v>176</v>
      </c>
      <c r="H29" s="101" t="s">
        <v>176</v>
      </c>
      <c r="I29" s="1" t="s">
        <v>176</v>
      </c>
      <c r="J29" s="1" t="s">
        <v>176</v>
      </c>
      <c r="K29" s="1" t="s">
        <v>176</v>
      </c>
      <c r="L29" s="1" t="s">
        <v>176</v>
      </c>
      <c r="M29" s="1" t="s">
        <v>176</v>
      </c>
      <c r="N29" s="1" t="s">
        <v>176</v>
      </c>
      <c r="O29" s="2" t="s">
        <v>176</v>
      </c>
      <c r="P29" s="4" t="s">
        <v>176</v>
      </c>
    </row>
    <row r="30" spans="1:16" ht="29.1" customHeight="1" x14ac:dyDescent="0.25">
      <c r="A30" s="175">
        <v>27</v>
      </c>
      <c r="B30" s="176"/>
      <c r="C30" s="27"/>
      <c r="D30" s="1" t="s">
        <v>176</v>
      </c>
      <c r="E30" s="1" t="s">
        <v>176</v>
      </c>
      <c r="F30" s="1" t="s">
        <v>176</v>
      </c>
      <c r="G30" s="100" t="s">
        <v>176</v>
      </c>
      <c r="H30" s="101" t="s">
        <v>176</v>
      </c>
      <c r="I30" s="1" t="s">
        <v>176</v>
      </c>
      <c r="J30" s="1" t="s">
        <v>176</v>
      </c>
      <c r="K30" s="1" t="s">
        <v>176</v>
      </c>
      <c r="L30" s="1" t="s">
        <v>176</v>
      </c>
      <c r="M30" s="1" t="s">
        <v>176</v>
      </c>
      <c r="N30" s="1" t="s">
        <v>176</v>
      </c>
      <c r="O30" s="2" t="s">
        <v>176</v>
      </c>
      <c r="P30" s="4" t="s">
        <v>176</v>
      </c>
    </row>
    <row r="31" spans="1:16" ht="29.1" customHeight="1" x14ac:dyDescent="0.25">
      <c r="A31" s="175">
        <v>28</v>
      </c>
      <c r="B31" s="176"/>
      <c r="C31" s="29"/>
      <c r="D31" s="1" t="s">
        <v>176</v>
      </c>
      <c r="E31" s="1" t="s">
        <v>176</v>
      </c>
      <c r="F31" s="1" t="s">
        <v>176</v>
      </c>
      <c r="G31" s="100" t="s">
        <v>176</v>
      </c>
      <c r="H31" s="101" t="s">
        <v>176</v>
      </c>
      <c r="I31" s="1" t="s">
        <v>176</v>
      </c>
      <c r="J31" s="1" t="s">
        <v>176</v>
      </c>
      <c r="K31" s="1" t="s">
        <v>176</v>
      </c>
      <c r="L31" s="1" t="s">
        <v>176</v>
      </c>
      <c r="M31" s="1" t="s">
        <v>176</v>
      </c>
      <c r="N31" s="1" t="s">
        <v>176</v>
      </c>
      <c r="O31" s="2" t="s">
        <v>176</v>
      </c>
      <c r="P31" s="4" t="s">
        <v>176</v>
      </c>
    </row>
    <row r="32" spans="1:16" ht="29.1" customHeight="1" x14ac:dyDescent="0.25">
      <c r="A32" s="175">
        <v>29</v>
      </c>
      <c r="B32" s="176"/>
      <c r="C32" s="30"/>
      <c r="D32" s="1" t="s">
        <v>176</v>
      </c>
      <c r="E32" s="1" t="s">
        <v>176</v>
      </c>
      <c r="F32" s="1" t="s">
        <v>176</v>
      </c>
      <c r="G32" s="100" t="s">
        <v>176</v>
      </c>
      <c r="H32" s="101" t="s">
        <v>176</v>
      </c>
      <c r="I32" s="1" t="s">
        <v>176</v>
      </c>
      <c r="J32" s="1" t="s">
        <v>176</v>
      </c>
      <c r="K32" s="1" t="s">
        <v>176</v>
      </c>
      <c r="L32" s="1" t="s">
        <v>176</v>
      </c>
      <c r="M32" s="1" t="s">
        <v>176</v>
      </c>
      <c r="N32" s="1" t="s">
        <v>176</v>
      </c>
      <c r="O32" s="2" t="s">
        <v>176</v>
      </c>
      <c r="P32" s="4" t="s">
        <v>176</v>
      </c>
    </row>
    <row r="33" spans="1:16" ht="29.1" customHeight="1" x14ac:dyDescent="0.25">
      <c r="A33" s="175">
        <v>30</v>
      </c>
      <c r="B33" s="176"/>
      <c r="C33" s="27"/>
      <c r="D33" s="1" t="s">
        <v>176</v>
      </c>
      <c r="E33" s="1" t="s">
        <v>176</v>
      </c>
      <c r="F33" s="1" t="s">
        <v>176</v>
      </c>
      <c r="G33" s="100" t="s">
        <v>176</v>
      </c>
      <c r="H33" s="101" t="s">
        <v>176</v>
      </c>
      <c r="I33" s="1" t="s">
        <v>176</v>
      </c>
      <c r="J33" s="1" t="s">
        <v>176</v>
      </c>
      <c r="K33" s="1" t="s">
        <v>176</v>
      </c>
      <c r="L33" s="1" t="s">
        <v>176</v>
      </c>
      <c r="M33" s="1" t="s">
        <v>176</v>
      </c>
      <c r="N33" s="1" t="s">
        <v>176</v>
      </c>
      <c r="O33" s="2" t="s">
        <v>176</v>
      </c>
      <c r="P33" s="4" t="s">
        <v>176</v>
      </c>
    </row>
    <row r="34" spans="1:16" ht="29.1" customHeight="1" x14ac:dyDescent="0.25">
      <c r="A34" s="175">
        <v>31</v>
      </c>
      <c r="B34" s="176"/>
      <c r="C34" s="30"/>
      <c r="D34" s="1" t="s">
        <v>176</v>
      </c>
      <c r="E34" s="1" t="s">
        <v>176</v>
      </c>
      <c r="F34" s="1" t="s">
        <v>176</v>
      </c>
      <c r="G34" s="100" t="s">
        <v>176</v>
      </c>
      <c r="H34" s="101" t="s">
        <v>176</v>
      </c>
      <c r="I34" s="1" t="s">
        <v>176</v>
      </c>
      <c r="J34" s="1" t="s">
        <v>176</v>
      </c>
      <c r="K34" s="1" t="s">
        <v>176</v>
      </c>
      <c r="L34" s="1" t="s">
        <v>176</v>
      </c>
      <c r="M34" s="1" t="s">
        <v>176</v>
      </c>
      <c r="N34" s="1" t="s">
        <v>176</v>
      </c>
      <c r="O34" s="2" t="s">
        <v>176</v>
      </c>
      <c r="P34" s="4" t="s">
        <v>176</v>
      </c>
    </row>
    <row r="35" spans="1:16" ht="29.1" customHeight="1" x14ac:dyDescent="0.25">
      <c r="A35" s="175">
        <v>32</v>
      </c>
      <c r="B35" s="176"/>
      <c r="C35" s="30"/>
      <c r="D35" s="1" t="s">
        <v>176</v>
      </c>
      <c r="E35" s="1" t="s">
        <v>176</v>
      </c>
      <c r="F35" s="1" t="s">
        <v>176</v>
      </c>
      <c r="G35" s="100" t="s">
        <v>176</v>
      </c>
      <c r="H35" s="101" t="s">
        <v>176</v>
      </c>
      <c r="I35" s="1" t="s">
        <v>176</v>
      </c>
      <c r="J35" s="1" t="s">
        <v>176</v>
      </c>
      <c r="K35" s="1" t="s">
        <v>176</v>
      </c>
      <c r="L35" s="1" t="s">
        <v>176</v>
      </c>
      <c r="M35" s="1" t="s">
        <v>176</v>
      </c>
      <c r="N35" s="1" t="s">
        <v>176</v>
      </c>
      <c r="O35" s="2" t="s">
        <v>176</v>
      </c>
      <c r="P35" s="4" t="s">
        <v>176</v>
      </c>
    </row>
    <row r="36" spans="1:16" ht="29.1" customHeight="1" x14ac:dyDescent="0.25">
      <c r="A36" s="175">
        <v>33</v>
      </c>
      <c r="B36" s="176"/>
      <c r="C36" s="30"/>
      <c r="D36" s="1" t="s">
        <v>176</v>
      </c>
      <c r="E36" s="1" t="s">
        <v>176</v>
      </c>
      <c r="F36" s="1" t="s">
        <v>176</v>
      </c>
      <c r="G36" s="100" t="s">
        <v>176</v>
      </c>
      <c r="H36" s="101" t="s">
        <v>176</v>
      </c>
      <c r="I36" s="1" t="s">
        <v>176</v>
      </c>
      <c r="J36" s="1" t="s">
        <v>176</v>
      </c>
      <c r="K36" s="1" t="s">
        <v>176</v>
      </c>
      <c r="L36" s="1" t="s">
        <v>176</v>
      </c>
      <c r="M36" s="1" t="s">
        <v>176</v>
      </c>
      <c r="N36" s="1" t="s">
        <v>176</v>
      </c>
      <c r="O36" s="2" t="s">
        <v>176</v>
      </c>
      <c r="P36" s="4" t="s">
        <v>176</v>
      </c>
    </row>
    <row r="37" spans="1:16" ht="29.1" customHeight="1" x14ac:dyDescent="0.25">
      <c r="A37" s="175">
        <v>34</v>
      </c>
      <c r="B37" s="177"/>
      <c r="C37" s="27"/>
      <c r="D37" s="1" t="s">
        <v>176</v>
      </c>
      <c r="E37" s="1" t="s">
        <v>176</v>
      </c>
      <c r="F37" s="1" t="s">
        <v>176</v>
      </c>
      <c r="G37" s="100" t="s">
        <v>176</v>
      </c>
      <c r="H37" s="101" t="s">
        <v>176</v>
      </c>
      <c r="I37" s="1" t="s">
        <v>176</v>
      </c>
      <c r="J37" s="1" t="s">
        <v>176</v>
      </c>
      <c r="K37" s="1" t="s">
        <v>176</v>
      </c>
      <c r="L37" s="1" t="s">
        <v>176</v>
      </c>
      <c r="M37" s="1" t="s">
        <v>176</v>
      </c>
      <c r="N37" s="1" t="s">
        <v>176</v>
      </c>
      <c r="O37" s="2" t="s">
        <v>176</v>
      </c>
      <c r="P37" s="4" t="s">
        <v>176</v>
      </c>
    </row>
    <row r="38" spans="1:16" ht="29.1" customHeight="1" x14ac:dyDescent="0.25">
      <c r="A38" s="175">
        <v>35</v>
      </c>
      <c r="B38" s="176"/>
      <c r="C38" s="29"/>
      <c r="D38" s="1" t="s">
        <v>176</v>
      </c>
      <c r="E38" s="1" t="s">
        <v>176</v>
      </c>
      <c r="F38" s="1" t="s">
        <v>176</v>
      </c>
      <c r="G38" s="100" t="s">
        <v>176</v>
      </c>
      <c r="H38" s="101" t="s">
        <v>176</v>
      </c>
      <c r="I38" s="1" t="s">
        <v>176</v>
      </c>
      <c r="J38" s="1" t="s">
        <v>176</v>
      </c>
      <c r="K38" s="1" t="s">
        <v>176</v>
      </c>
      <c r="L38" s="1" t="s">
        <v>176</v>
      </c>
      <c r="M38" s="1" t="s">
        <v>176</v>
      </c>
      <c r="N38" s="1" t="s">
        <v>176</v>
      </c>
      <c r="O38" s="2" t="s">
        <v>176</v>
      </c>
      <c r="P38" s="4" t="s">
        <v>176</v>
      </c>
    </row>
    <row r="39" spans="1:16" ht="29.1" customHeight="1" x14ac:dyDescent="0.25">
      <c r="A39" s="175">
        <v>36</v>
      </c>
      <c r="B39" s="177"/>
      <c r="C39" s="29"/>
      <c r="D39" s="1" t="s">
        <v>176</v>
      </c>
      <c r="E39" s="1" t="s">
        <v>176</v>
      </c>
      <c r="F39" s="1" t="s">
        <v>176</v>
      </c>
      <c r="G39" s="100" t="s">
        <v>176</v>
      </c>
      <c r="H39" s="101" t="s">
        <v>176</v>
      </c>
      <c r="I39" s="1" t="s">
        <v>176</v>
      </c>
      <c r="J39" s="1" t="s">
        <v>176</v>
      </c>
      <c r="K39" s="1" t="s">
        <v>176</v>
      </c>
      <c r="L39" s="1" t="s">
        <v>176</v>
      </c>
      <c r="M39" s="1" t="s">
        <v>176</v>
      </c>
      <c r="N39" s="1" t="s">
        <v>176</v>
      </c>
      <c r="O39" s="2" t="s">
        <v>176</v>
      </c>
      <c r="P39" s="4" t="s">
        <v>176</v>
      </c>
    </row>
    <row r="40" spans="1:16" ht="29.1" customHeight="1" x14ac:dyDescent="0.25">
      <c r="A40" s="175">
        <v>37</v>
      </c>
      <c r="B40" s="176"/>
      <c r="C40" s="27"/>
      <c r="D40" s="1" t="s">
        <v>176</v>
      </c>
      <c r="E40" s="1" t="s">
        <v>176</v>
      </c>
      <c r="F40" s="1" t="s">
        <v>176</v>
      </c>
      <c r="G40" s="100" t="s">
        <v>176</v>
      </c>
      <c r="H40" s="101" t="s">
        <v>176</v>
      </c>
      <c r="I40" s="1" t="s">
        <v>176</v>
      </c>
      <c r="J40" s="1" t="s">
        <v>176</v>
      </c>
      <c r="K40" s="1" t="s">
        <v>176</v>
      </c>
      <c r="L40" s="1" t="s">
        <v>176</v>
      </c>
      <c r="M40" s="1" t="s">
        <v>176</v>
      </c>
      <c r="N40" s="1" t="s">
        <v>176</v>
      </c>
      <c r="O40" s="2" t="s">
        <v>176</v>
      </c>
      <c r="P40" s="4" t="s">
        <v>176</v>
      </c>
    </row>
    <row r="41" spans="1:16" ht="29.1" customHeight="1" x14ac:dyDescent="0.25">
      <c r="A41" s="175">
        <v>38</v>
      </c>
      <c r="B41" s="177"/>
      <c r="C41" s="30"/>
      <c r="D41" s="1" t="s">
        <v>176</v>
      </c>
      <c r="E41" s="1" t="s">
        <v>176</v>
      </c>
      <c r="F41" s="1" t="s">
        <v>176</v>
      </c>
      <c r="G41" s="100" t="s">
        <v>176</v>
      </c>
      <c r="H41" s="101" t="s">
        <v>176</v>
      </c>
      <c r="I41" s="1" t="s">
        <v>176</v>
      </c>
      <c r="J41" s="1" t="s">
        <v>176</v>
      </c>
      <c r="K41" s="1" t="s">
        <v>176</v>
      </c>
      <c r="L41" s="1" t="s">
        <v>176</v>
      </c>
      <c r="M41" s="1" t="s">
        <v>176</v>
      </c>
      <c r="N41" s="1" t="s">
        <v>176</v>
      </c>
      <c r="O41" s="2" t="s">
        <v>176</v>
      </c>
      <c r="P41" s="4" t="s">
        <v>176</v>
      </c>
    </row>
    <row r="42" spans="1:16" ht="29.1" customHeight="1" x14ac:dyDescent="0.25">
      <c r="A42" s="175">
        <v>39</v>
      </c>
      <c r="B42" s="176"/>
      <c r="C42" s="27"/>
      <c r="D42" s="1" t="s">
        <v>176</v>
      </c>
      <c r="E42" s="1" t="s">
        <v>176</v>
      </c>
      <c r="F42" s="1" t="s">
        <v>176</v>
      </c>
      <c r="G42" s="100" t="s">
        <v>176</v>
      </c>
      <c r="H42" s="101" t="s">
        <v>176</v>
      </c>
      <c r="I42" s="1" t="s">
        <v>176</v>
      </c>
      <c r="J42" s="1" t="s">
        <v>176</v>
      </c>
      <c r="K42" s="1" t="s">
        <v>176</v>
      </c>
      <c r="L42" s="1" t="s">
        <v>176</v>
      </c>
      <c r="M42" s="1" t="s">
        <v>176</v>
      </c>
      <c r="N42" s="1" t="s">
        <v>176</v>
      </c>
      <c r="O42" s="2" t="s">
        <v>176</v>
      </c>
      <c r="P42" s="4" t="s">
        <v>176</v>
      </c>
    </row>
    <row r="43" spans="1:16" ht="29.1" customHeight="1" x14ac:dyDescent="0.25">
      <c r="A43" s="175">
        <v>40</v>
      </c>
      <c r="B43" s="176"/>
      <c r="C43" s="30"/>
      <c r="D43" s="1" t="s">
        <v>176</v>
      </c>
      <c r="E43" s="1" t="s">
        <v>176</v>
      </c>
      <c r="F43" s="1" t="s">
        <v>176</v>
      </c>
      <c r="G43" s="100" t="s">
        <v>176</v>
      </c>
      <c r="H43" s="101" t="s">
        <v>176</v>
      </c>
      <c r="I43" s="1" t="s">
        <v>176</v>
      </c>
      <c r="J43" s="1" t="s">
        <v>176</v>
      </c>
      <c r="K43" s="1" t="s">
        <v>176</v>
      </c>
      <c r="L43" s="1" t="s">
        <v>176</v>
      </c>
      <c r="M43" s="1" t="s">
        <v>176</v>
      </c>
      <c r="N43" s="1" t="s">
        <v>176</v>
      </c>
      <c r="O43" s="2" t="s">
        <v>176</v>
      </c>
      <c r="P43" s="4" t="s">
        <v>176</v>
      </c>
    </row>
    <row r="44" spans="1:16" ht="29.1" customHeight="1" x14ac:dyDescent="0.25">
      <c r="A44" s="175">
        <v>41</v>
      </c>
      <c r="B44" s="176"/>
      <c r="C44" s="30"/>
      <c r="D44" s="1" t="s">
        <v>176</v>
      </c>
      <c r="E44" s="1" t="s">
        <v>176</v>
      </c>
      <c r="F44" s="1" t="s">
        <v>176</v>
      </c>
      <c r="G44" s="100" t="s">
        <v>176</v>
      </c>
      <c r="H44" s="101" t="s">
        <v>176</v>
      </c>
      <c r="I44" s="1" t="s">
        <v>176</v>
      </c>
      <c r="J44" s="1" t="s">
        <v>176</v>
      </c>
      <c r="K44" s="1" t="s">
        <v>176</v>
      </c>
      <c r="L44" s="1" t="s">
        <v>176</v>
      </c>
      <c r="M44" s="1" t="s">
        <v>176</v>
      </c>
      <c r="N44" s="1" t="s">
        <v>176</v>
      </c>
      <c r="O44" s="2" t="s">
        <v>176</v>
      </c>
      <c r="P44" s="4" t="s">
        <v>176</v>
      </c>
    </row>
    <row r="45" spans="1:16" ht="29.1" customHeight="1" x14ac:dyDescent="0.25">
      <c r="A45" s="175">
        <v>42</v>
      </c>
      <c r="B45" s="176"/>
      <c r="C45" s="30"/>
      <c r="D45" s="1" t="s">
        <v>176</v>
      </c>
      <c r="E45" s="1" t="s">
        <v>176</v>
      </c>
      <c r="F45" s="1" t="s">
        <v>176</v>
      </c>
      <c r="G45" s="100" t="s">
        <v>176</v>
      </c>
      <c r="H45" s="101" t="s">
        <v>176</v>
      </c>
      <c r="I45" s="1" t="s">
        <v>176</v>
      </c>
      <c r="J45" s="1" t="s">
        <v>176</v>
      </c>
      <c r="K45" s="1" t="s">
        <v>176</v>
      </c>
      <c r="L45" s="1" t="s">
        <v>176</v>
      </c>
      <c r="M45" s="1" t="s">
        <v>176</v>
      </c>
      <c r="N45" s="1" t="s">
        <v>176</v>
      </c>
      <c r="O45" s="2" t="s">
        <v>176</v>
      </c>
      <c r="P45" s="4" t="s">
        <v>176</v>
      </c>
    </row>
    <row r="46" spans="1:16" ht="29.1" customHeight="1" x14ac:dyDescent="0.25">
      <c r="A46" s="175">
        <v>43</v>
      </c>
      <c r="B46" s="176"/>
      <c r="C46" s="27"/>
      <c r="D46" s="1" t="s">
        <v>176</v>
      </c>
      <c r="E46" s="1" t="s">
        <v>176</v>
      </c>
      <c r="F46" s="1" t="s">
        <v>176</v>
      </c>
      <c r="G46" s="100" t="s">
        <v>176</v>
      </c>
      <c r="H46" s="101" t="s">
        <v>176</v>
      </c>
      <c r="I46" s="1" t="s">
        <v>176</v>
      </c>
      <c r="J46" s="1" t="s">
        <v>176</v>
      </c>
      <c r="K46" s="1" t="s">
        <v>176</v>
      </c>
      <c r="L46" s="1" t="s">
        <v>176</v>
      </c>
      <c r="M46" s="1" t="s">
        <v>176</v>
      </c>
      <c r="N46" s="1" t="s">
        <v>176</v>
      </c>
      <c r="O46" s="2" t="s">
        <v>176</v>
      </c>
      <c r="P46" s="4" t="s">
        <v>176</v>
      </c>
    </row>
    <row r="47" spans="1:16" ht="29.1" customHeight="1" x14ac:dyDescent="0.25">
      <c r="A47" s="175">
        <v>44</v>
      </c>
      <c r="B47" s="176"/>
      <c r="C47" s="27"/>
      <c r="D47" s="1" t="s">
        <v>176</v>
      </c>
      <c r="E47" s="1" t="s">
        <v>176</v>
      </c>
      <c r="F47" s="1" t="s">
        <v>176</v>
      </c>
      <c r="G47" s="100" t="s">
        <v>176</v>
      </c>
      <c r="H47" s="101" t="s">
        <v>176</v>
      </c>
      <c r="I47" s="1" t="s">
        <v>176</v>
      </c>
      <c r="J47" s="1" t="s">
        <v>176</v>
      </c>
      <c r="K47" s="1" t="s">
        <v>176</v>
      </c>
      <c r="L47" s="1" t="s">
        <v>176</v>
      </c>
      <c r="M47" s="1" t="s">
        <v>176</v>
      </c>
      <c r="N47" s="1" t="s">
        <v>176</v>
      </c>
      <c r="O47" s="2" t="s">
        <v>176</v>
      </c>
      <c r="P47" s="4" t="s">
        <v>176</v>
      </c>
    </row>
    <row r="48" spans="1:16" ht="29.1" customHeight="1" x14ac:dyDescent="0.25">
      <c r="A48" s="175">
        <v>45</v>
      </c>
      <c r="B48" s="176"/>
      <c r="C48" s="27"/>
      <c r="D48" s="1" t="s">
        <v>176</v>
      </c>
      <c r="E48" s="1" t="s">
        <v>176</v>
      </c>
      <c r="F48" s="1" t="s">
        <v>176</v>
      </c>
      <c r="G48" s="100" t="s">
        <v>176</v>
      </c>
      <c r="H48" s="101" t="s">
        <v>176</v>
      </c>
      <c r="I48" s="1" t="s">
        <v>176</v>
      </c>
      <c r="J48" s="1" t="s">
        <v>176</v>
      </c>
      <c r="K48" s="1" t="s">
        <v>176</v>
      </c>
      <c r="L48" s="1" t="s">
        <v>176</v>
      </c>
      <c r="M48" s="1" t="s">
        <v>176</v>
      </c>
      <c r="N48" s="1" t="s">
        <v>176</v>
      </c>
      <c r="O48" s="2" t="s">
        <v>176</v>
      </c>
      <c r="P48" s="4" t="s">
        <v>176</v>
      </c>
    </row>
    <row r="49" spans="1:16" ht="29.1" customHeight="1" x14ac:dyDescent="0.25">
      <c r="A49" s="175">
        <v>46</v>
      </c>
      <c r="B49" s="176"/>
      <c r="C49" s="27"/>
      <c r="D49" s="1" t="s">
        <v>176</v>
      </c>
      <c r="E49" s="1" t="s">
        <v>176</v>
      </c>
      <c r="F49" s="1" t="s">
        <v>176</v>
      </c>
      <c r="G49" s="100" t="s">
        <v>176</v>
      </c>
      <c r="H49" s="101" t="s">
        <v>176</v>
      </c>
      <c r="I49" s="1" t="s">
        <v>176</v>
      </c>
      <c r="J49" s="1" t="s">
        <v>176</v>
      </c>
      <c r="K49" s="1" t="s">
        <v>176</v>
      </c>
      <c r="L49" s="1" t="s">
        <v>176</v>
      </c>
      <c r="M49" s="1" t="s">
        <v>176</v>
      </c>
      <c r="N49" s="1" t="s">
        <v>176</v>
      </c>
      <c r="O49" s="2" t="s">
        <v>176</v>
      </c>
      <c r="P49" s="4" t="s">
        <v>176</v>
      </c>
    </row>
    <row r="50" spans="1:16" ht="29.1" customHeight="1" x14ac:dyDescent="0.25">
      <c r="A50" s="175">
        <v>47</v>
      </c>
      <c r="B50" s="176"/>
      <c r="C50" s="29"/>
      <c r="D50" s="1" t="s">
        <v>176</v>
      </c>
      <c r="E50" s="1" t="s">
        <v>176</v>
      </c>
      <c r="F50" s="1" t="s">
        <v>176</v>
      </c>
      <c r="G50" s="100" t="s">
        <v>176</v>
      </c>
      <c r="H50" s="101" t="s">
        <v>176</v>
      </c>
      <c r="I50" s="1" t="s">
        <v>176</v>
      </c>
      <c r="J50" s="1" t="s">
        <v>176</v>
      </c>
      <c r="K50" s="1" t="s">
        <v>176</v>
      </c>
      <c r="L50" s="1" t="s">
        <v>176</v>
      </c>
      <c r="M50" s="1" t="s">
        <v>176</v>
      </c>
      <c r="N50" s="1" t="s">
        <v>176</v>
      </c>
      <c r="O50" s="2" t="s">
        <v>176</v>
      </c>
      <c r="P50" s="4" t="s">
        <v>176</v>
      </c>
    </row>
    <row r="51" spans="1:16" ht="29.1" customHeight="1" x14ac:dyDescent="0.25">
      <c r="A51" s="175">
        <v>48</v>
      </c>
      <c r="B51" s="176"/>
      <c r="C51" s="27"/>
      <c r="D51" s="1" t="s">
        <v>176</v>
      </c>
      <c r="E51" s="1" t="s">
        <v>176</v>
      </c>
      <c r="F51" s="1" t="s">
        <v>176</v>
      </c>
      <c r="G51" s="100" t="s">
        <v>176</v>
      </c>
      <c r="H51" s="101" t="s">
        <v>176</v>
      </c>
      <c r="I51" s="1" t="s">
        <v>176</v>
      </c>
      <c r="J51" s="1" t="s">
        <v>176</v>
      </c>
      <c r="K51" s="1" t="s">
        <v>176</v>
      </c>
      <c r="L51" s="1" t="s">
        <v>176</v>
      </c>
      <c r="M51" s="1" t="s">
        <v>176</v>
      </c>
      <c r="N51" s="1" t="s">
        <v>176</v>
      </c>
      <c r="O51" s="2" t="s">
        <v>176</v>
      </c>
      <c r="P51" s="4" t="s">
        <v>176</v>
      </c>
    </row>
    <row r="52" spans="1:16" ht="29.1" customHeight="1" x14ac:dyDescent="0.25">
      <c r="A52" s="175">
        <v>49</v>
      </c>
      <c r="B52" s="176"/>
      <c r="C52" s="27"/>
      <c r="D52" s="1" t="s">
        <v>176</v>
      </c>
      <c r="E52" s="1" t="s">
        <v>176</v>
      </c>
      <c r="F52" s="1" t="s">
        <v>176</v>
      </c>
      <c r="G52" s="100" t="s">
        <v>176</v>
      </c>
      <c r="H52" s="101" t="s">
        <v>176</v>
      </c>
      <c r="I52" s="1" t="s">
        <v>176</v>
      </c>
      <c r="J52" s="1" t="s">
        <v>176</v>
      </c>
      <c r="K52" s="1" t="s">
        <v>176</v>
      </c>
      <c r="L52" s="1" t="s">
        <v>176</v>
      </c>
      <c r="M52" s="1" t="s">
        <v>176</v>
      </c>
      <c r="N52" s="1" t="s">
        <v>176</v>
      </c>
      <c r="O52" s="2" t="s">
        <v>176</v>
      </c>
      <c r="P52" s="4" t="s">
        <v>176</v>
      </c>
    </row>
    <row r="53" spans="1:16" ht="29.1" customHeight="1" x14ac:dyDescent="0.25">
      <c r="A53" s="175">
        <v>50</v>
      </c>
      <c r="B53" s="176"/>
      <c r="C53" s="27"/>
      <c r="D53" s="1" t="s">
        <v>176</v>
      </c>
      <c r="E53" s="1" t="s">
        <v>176</v>
      </c>
      <c r="F53" s="1" t="s">
        <v>176</v>
      </c>
      <c r="G53" s="100" t="s">
        <v>176</v>
      </c>
      <c r="H53" s="101" t="s">
        <v>176</v>
      </c>
      <c r="I53" s="1" t="s">
        <v>176</v>
      </c>
      <c r="J53" s="1" t="s">
        <v>176</v>
      </c>
      <c r="K53" s="1" t="s">
        <v>176</v>
      </c>
      <c r="L53" s="1" t="s">
        <v>176</v>
      </c>
      <c r="M53" s="1" t="s">
        <v>176</v>
      </c>
      <c r="N53" s="1" t="s">
        <v>176</v>
      </c>
      <c r="O53" s="2" t="s">
        <v>176</v>
      </c>
      <c r="P53" s="4" t="s">
        <v>176</v>
      </c>
    </row>
    <row r="54" spans="1:16" ht="29.1" customHeight="1" x14ac:dyDescent="0.25">
      <c r="A54" s="175">
        <v>51</v>
      </c>
      <c r="B54" s="176"/>
      <c r="C54" s="30"/>
      <c r="D54" s="1" t="s">
        <v>176</v>
      </c>
      <c r="E54" s="1" t="s">
        <v>176</v>
      </c>
      <c r="F54" s="1" t="s">
        <v>176</v>
      </c>
      <c r="G54" s="100" t="s">
        <v>176</v>
      </c>
      <c r="H54" s="101" t="s">
        <v>176</v>
      </c>
      <c r="I54" s="1" t="s">
        <v>176</v>
      </c>
      <c r="J54" s="1" t="s">
        <v>176</v>
      </c>
      <c r="K54" s="1" t="s">
        <v>176</v>
      </c>
      <c r="L54" s="1" t="s">
        <v>176</v>
      </c>
      <c r="M54" s="1" t="s">
        <v>176</v>
      </c>
      <c r="N54" s="1" t="s">
        <v>176</v>
      </c>
      <c r="O54" s="2" t="s">
        <v>176</v>
      </c>
      <c r="P54" s="4" t="s">
        <v>176</v>
      </c>
    </row>
    <row r="55" spans="1:16" ht="29.1" customHeight="1" x14ac:dyDescent="0.25">
      <c r="A55" s="175">
        <v>52</v>
      </c>
      <c r="B55" s="176"/>
      <c r="C55" s="27"/>
      <c r="D55" s="1" t="s">
        <v>176</v>
      </c>
      <c r="E55" s="1" t="s">
        <v>176</v>
      </c>
      <c r="F55" s="1" t="s">
        <v>176</v>
      </c>
      <c r="G55" s="100" t="s">
        <v>176</v>
      </c>
      <c r="H55" s="101" t="s">
        <v>176</v>
      </c>
      <c r="I55" s="1" t="s">
        <v>176</v>
      </c>
      <c r="J55" s="1" t="s">
        <v>176</v>
      </c>
      <c r="K55" s="1" t="s">
        <v>176</v>
      </c>
      <c r="L55" s="1" t="s">
        <v>176</v>
      </c>
      <c r="M55" s="1" t="s">
        <v>176</v>
      </c>
      <c r="N55" s="1" t="s">
        <v>176</v>
      </c>
      <c r="O55" s="2" t="s">
        <v>176</v>
      </c>
      <c r="P55" s="4" t="s">
        <v>176</v>
      </c>
    </row>
    <row r="56" spans="1:16" ht="29.1" customHeight="1" x14ac:dyDescent="0.25">
      <c r="A56" s="175">
        <v>53</v>
      </c>
      <c r="B56" s="176"/>
      <c r="C56" s="27"/>
      <c r="D56" s="1" t="s">
        <v>176</v>
      </c>
      <c r="E56" s="1" t="s">
        <v>176</v>
      </c>
      <c r="F56" s="1" t="s">
        <v>176</v>
      </c>
      <c r="G56" s="100" t="s">
        <v>176</v>
      </c>
      <c r="H56" s="101" t="s">
        <v>176</v>
      </c>
      <c r="I56" s="1" t="s">
        <v>176</v>
      </c>
      <c r="J56" s="1" t="s">
        <v>176</v>
      </c>
      <c r="K56" s="1" t="s">
        <v>176</v>
      </c>
      <c r="L56" s="1" t="s">
        <v>176</v>
      </c>
      <c r="M56" s="1" t="s">
        <v>176</v>
      </c>
      <c r="N56" s="1" t="s">
        <v>176</v>
      </c>
      <c r="O56" s="2" t="s">
        <v>176</v>
      </c>
      <c r="P56" s="4" t="s">
        <v>176</v>
      </c>
    </row>
    <row r="57" spans="1:16" ht="29.1" customHeight="1" x14ac:dyDescent="0.25">
      <c r="A57" s="175">
        <v>54</v>
      </c>
      <c r="B57" s="176"/>
      <c r="C57" s="27"/>
      <c r="D57" s="1" t="s">
        <v>176</v>
      </c>
      <c r="E57" s="1" t="s">
        <v>176</v>
      </c>
      <c r="F57" s="1" t="s">
        <v>176</v>
      </c>
      <c r="G57" s="100" t="s">
        <v>176</v>
      </c>
      <c r="H57" s="101" t="s">
        <v>176</v>
      </c>
      <c r="I57" s="1" t="s">
        <v>176</v>
      </c>
      <c r="J57" s="1" t="s">
        <v>176</v>
      </c>
      <c r="K57" s="1" t="s">
        <v>176</v>
      </c>
      <c r="L57" s="1" t="s">
        <v>176</v>
      </c>
      <c r="M57" s="1" t="s">
        <v>176</v>
      </c>
      <c r="N57" s="1" t="s">
        <v>176</v>
      </c>
      <c r="O57" s="2" t="s">
        <v>176</v>
      </c>
      <c r="P57" s="4" t="s">
        <v>176</v>
      </c>
    </row>
    <row r="58" spans="1:16" ht="29.1" customHeight="1" x14ac:dyDescent="0.25">
      <c r="A58" s="175">
        <v>55</v>
      </c>
      <c r="B58" s="176"/>
      <c r="C58" s="27"/>
      <c r="D58" s="1" t="s">
        <v>176</v>
      </c>
      <c r="E58" s="1" t="s">
        <v>176</v>
      </c>
      <c r="F58" s="1" t="s">
        <v>176</v>
      </c>
      <c r="G58" s="100" t="s">
        <v>176</v>
      </c>
      <c r="H58" s="101" t="s">
        <v>176</v>
      </c>
      <c r="I58" s="1" t="s">
        <v>176</v>
      </c>
      <c r="J58" s="1" t="s">
        <v>176</v>
      </c>
      <c r="K58" s="1" t="s">
        <v>176</v>
      </c>
      <c r="L58" s="1" t="s">
        <v>176</v>
      </c>
      <c r="M58" s="1" t="s">
        <v>176</v>
      </c>
      <c r="N58" s="1" t="s">
        <v>176</v>
      </c>
      <c r="O58" s="2" t="s">
        <v>176</v>
      </c>
      <c r="P58" s="4" t="s">
        <v>176</v>
      </c>
    </row>
    <row r="59" spans="1:16" ht="29.1" customHeight="1" x14ac:dyDescent="0.25">
      <c r="A59" s="175">
        <v>56</v>
      </c>
      <c r="B59" s="176"/>
      <c r="C59" s="27"/>
      <c r="D59" s="1" t="s">
        <v>176</v>
      </c>
      <c r="E59" s="1" t="s">
        <v>176</v>
      </c>
      <c r="F59" s="1" t="s">
        <v>176</v>
      </c>
      <c r="G59" s="100" t="s">
        <v>176</v>
      </c>
      <c r="H59" s="101" t="s">
        <v>176</v>
      </c>
      <c r="I59" s="1" t="s">
        <v>176</v>
      </c>
      <c r="J59" s="1" t="s">
        <v>176</v>
      </c>
      <c r="K59" s="1" t="s">
        <v>176</v>
      </c>
      <c r="L59" s="1" t="s">
        <v>176</v>
      </c>
      <c r="M59" s="1" t="s">
        <v>176</v>
      </c>
      <c r="N59" s="1" t="s">
        <v>176</v>
      </c>
      <c r="O59" s="2" t="s">
        <v>176</v>
      </c>
      <c r="P59" s="4" t="s">
        <v>176</v>
      </c>
    </row>
    <row r="60" spans="1:16" ht="29.1" customHeight="1" x14ac:dyDescent="0.25">
      <c r="A60" s="175">
        <v>57</v>
      </c>
      <c r="B60" s="176"/>
      <c r="C60" s="27"/>
      <c r="D60" s="1" t="s">
        <v>176</v>
      </c>
      <c r="E60" s="1" t="s">
        <v>176</v>
      </c>
      <c r="F60" s="1" t="s">
        <v>176</v>
      </c>
      <c r="G60" s="100" t="s">
        <v>176</v>
      </c>
      <c r="H60" s="101" t="s">
        <v>176</v>
      </c>
      <c r="I60" s="1" t="s">
        <v>176</v>
      </c>
      <c r="J60" s="1" t="s">
        <v>176</v>
      </c>
      <c r="K60" s="1" t="s">
        <v>176</v>
      </c>
      <c r="L60" s="1" t="s">
        <v>176</v>
      </c>
      <c r="M60" s="1" t="s">
        <v>176</v>
      </c>
      <c r="N60" s="1" t="s">
        <v>176</v>
      </c>
      <c r="O60" s="2" t="s">
        <v>176</v>
      </c>
      <c r="P60" s="4" t="s">
        <v>176</v>
      </c>
    </row>
    <row r="61" spans="1:16" ht="29.1" customHeight="1" x14ac:dyDescent="0.25">
      <c r="A61" s="175">
        <v>58</v>
      </c>
      <c r="B61" s="176"/>
      <c r="C61" s="27"/>
      <c r="D61" s="1" t="s">
        <v>176</v>
      </c>
      <c r="E61" s="1" t="s">
        <v>176</v>
      </c>
      <c r="F61" s="1" t="s">
        <v>176</v>
      </c>
      <c r="G61" s="100" t="s">
        <v>176</v>
      </c>
      <c r="H61" s="101" t="s">
        <v>176</v>
      </c>
      <c r="I61" s="1" t="s">
        <v>176</v>
      </c>
      <c r="J61" s="1" t="s">
        <v>176</v>
      </c>
      <c r="K61" s="1" t="s">
        <v>176</v>
      </c>
      <c r="L61" s="1" t="s">
        <v>176</v>
      </c>
      <c r="M61" s="1" t="s">
        <v>176</v>
      </c>
      <c r="N61" s="1" t="s">
        <v>176</v>
      </c>
      <c r="O61" s="2" t="s">
        <v>176</v>
      </c>
      <c r="P61" s="4" t="s">
        <v>176</v>
      </c>
    </row>
    <row r="62" spans="1:16" ht="29.1" customHeight="1" x14ac:dyDescent="0.25">
      <c r="A62" s="175">
        <v>59</v>
      </c>
      <c r="B62" s="176"/>
      <c r="C62" s="29"/>
      <c r="D62" s="1" t="s">
        <v>176</v>
      </c>
      <c r="E62" s="1" t="s">
        <v>176</v>
      </c>
      <c r="F62" s="1" t="s">
        <v>176</v>
      </c>
      <c r="G62" s="100" t="s">
        <v>176</v>
      </c>
      <c r="H62" s="101" t="s">
        <v>176</v>
      </c>
      <c r="I62" s="1" t="s">
        <v>176</v>
      </c>
      <c r="J62" s="1" t="s">
        <v>176</v>
      </c>
      <c r="K62" s="1" t="s">
        <v>176</v>
      </c>
      <c r="L62" s="1" t="s">
        <v>176</v>
      </c>
      <c r="M62" s="1" t="s">
        <v>176</v>
      </c>
      <c r="N62" s="1" t="s">
        <v>176</v>
      </c>
      <c r="O62" s="2" t="s">
        <v>176</v>
      </c>
      <c r="P62" s="4" t="s">
        <v>176</v>
      </c>
    </row>
    <row r="63" spans="1:16" ht="29.1" customHeight="1" x14ac:dyDescent="0.25">
      <c r="A63" s="175">
        <v>60</v>
      </c>
      <c r="B63" s="176"/>
      <c r="C63" s="29"/>
      <c r="D63" s="1" t="s">
        <v>176</v>
      </c>
      <c r="E63" s="1" t="s">
        <v>176</v>
      </c>
      <c r="F63" s="1" t="s">
        <v>176</v>
      </c>
      <c r="G63" s="100" t="s">
        <v>176</v>
      </c>
      <c r="H63" s="101" t="s">
        <v>176</v>
      </c>
      <c r="I63" s="1" t="s">
        <v>176</v>
      </c>
      <c r="J63" s="1" t="s">
        <v>176</v>
      </c>
      <c r="K63" s="1" t="s">
        <v>176</v>
      </c>
      <c r="L63" s="1" t="s">
        <v>176</v>
      </c>
      <c r="M63" s="1" t="s">
        <v>176</v>
      </c>
      <c r="N63" s="1" t="s">
        <v>176</v>
      </c>
      <c r="O63" s="2" t="s">
        <v>176</v>
      </c>
      <c r="P63" s="4" t="s">
        <v>176</v>
      </c>
    </row>
    <row r="64" spans="1:16" ht="29.1" customHeight="1" x14ac:dyDescent="0.25">
      <c r="A64" s="175">
        <v>61</v>
      </c>
      <c r="B64" s="176"/>
      <c r="C64" s="27"/>
      <c r="D64" s="1" t="s">
        <v>176</v>
      </c>
      <c r="E64" s="1" t="s">
        <v>176</v>
      </c>
      <c r="F64" s="1" t="s">
        <v>176</v>
      </c>
      <c r="G64" s="100" t="s">
        <v>176</v>
      </c>
      <c r="H64" s="101" t="s">
        <v>176</v>
      </c>
      <c r="I64" s="1" t="s">
        <v>176</v>
      </c>
      <c r="J64" s="1" t="s">
        <v>176</v>
      </c>
      <c r="K64" s="1" t="s">
        <v>176</v>
      </c>
      <c r="L64" s="1" t="s">
        <v>176</v>
      </c>
      <c r="M64" s="1" t="s">
        <v>176</v>
      </c>
      <c r="N64" s="1" t="s">
        <v>176</v>
      </c>
      <c r="O64" s="2" t="s">
        <v>176</v>
      </c>
      <c r="P64" s="4" t="s">
        <v>176</v>
      </c>
    </row>
    <row r="65" spans="1:16" ht="29.1" customHeight="1" x14ac:dyDescent="0.25">
      <c r="A65" s="175">
        <v>62</v>
      </c>
      <c r="B65" s="176"/>
      <c r="C65" s="27"/>
      <c r="D65" s="1" t="s">
        <v>176</v>
      </c>
      <c r="E65" s="1" t="s">
        <v>176</v>
      </c>
      <c r="F65" s="1" t="s">
        <v>176</v>
      </c>
      <c r="G65" s="100" t="s">
        <v>176</v>
      </c>
      <c r="H65" s="101" t="s">
        <v>176</v>
      </c>
      <c r="I65" s="1" t="s">
        <v>176</v>
      </c>
      <c r="J65" s="1" t="s">
        <v>176</v>
      </c>
      <c r="K65" s="1" t="s">
        <v>176</v>
      </c>
      <c r="L65" s="1" t="s">
        <v>176</v>
      </c>
      <c r="M65" s="1" t="s">
        <v>176</v>
      </c>
      <c r="N65" s="1" t="s">
        <v>176</v>
      </c>
      <c r="O65" s="2" t="s">
        <v>176</v>
      </c>
      <c r="P65" s="4" t="s">
        <v>176</v>
      </c>
    </row>
    <row r="66" spans="1:16" ht="29.1" customHeight="1" x14ac:dyDescent="0.25">
      <c r="A66" s="175">
        <v>63</v>
      </c>
      <c r="B66" s="176"/>
      <c r="C66" s="27"/>
      <c r="D66" s="1" t="s">
        <v>176</v>
      </c>
      <c r="E66" s="1" t="s">
        <v>176</v>
      </c>
      <c r="F66" s="1" t="s">
        <v>176</v>
      </c>
      <c r="G66" s="100" t="s">
        <v>176</v>
      </c>
      <c r="H66" s="101" t="s">
        <v>176</v>
      </c>
      <c r="I66" s="1" t="s">
        <v>176</v>
      </c>
      <c r="J66" s="1" t="s">
        <v>176</v>
      </c>
      <c r="K66" s="1" t="s">
        <v>176</v>
      </c>
      <c r="L66" s="1" t="s">
        <v>176</v>
      </c>
      <c r="M66" s="1" t="s">
        <v>176</v>
      </c>
      <c r="N66" s="1" t="s">
        <v>176</v>
      </c>
      <c r="O66" s="2" t="s">
        <v>176</v>
      </c>
      <c r="P66" s="4" t="s">
        <v>176</v>
      </c>
    </row>
    <row r="67" spans="1:16" ht="29.1" customHeight="1" x14ac:dyDescent="0.25">
      <c r="A67" s="175">
        <v>64</v>
      </c>
      <c r="B67" s="176"/>
      <c r="C67" s="29"/>
      <c r="D67" s="1" t="s">
        <v>176</v>
      </c>
      <c r="E67" s="1" t="s">
        <v>176</v>
      </c>
      <c r="F67" s="1" t="s">
        <v>176</v>
      </c>
      <c r="G67" s="100" t="s">
        <v>176</v>
      </c>
      <c r="H67" s="101" t="s">
        <v>176</v>
      </c>
      <c r="I67" s="1" t="s">
        <v>176</v>
      </c>
      <c r="J67" s="1" t="s">
        <v>176</v>
      </c>
      <c r="K67" s="1" t="s">
        <v>176</v>
      </c>
      <c r="L67" s="1" t="s">
        <v>176</v>
      </c>
      <c r="M67" s="1" t="s">
        <v>176</v>
      </c>
      <c r="N67" s="1" t="s">
        <v>176</v>
      </c>
      <c r="O67" s="2" t="s">
        <v>176</v>
      </c>
      <c r="P67" s="4" t="s">
        <v>176</v>
      </c>
    </row>
    <row r="68" spans="1:16" ht="29.1" customHeight="1" x14ac:dyDescent="0.25">
      <c r="A68" s="175">
        <v>65</v>
      </c>
      <c r="B68" s="176"/>
      <c r="C68" s="27"/>
      <c r="D68" s="1" t="s">
        <v>176</v>
      </c>
      <c r="E68" s="1" t="s">
        <v>176</v>
      </c>
      <c r="F68" s="1" t="s">
        <v>176</v>
      </c>
      <c r="G68" s="100" t="s">
        <v>176</v>
      </c>
      <c r="H68" s="101" t="s">
        <v>176</v>
      </c>
      <c r="I68" s="1" t="s">
        <v>176</v>
      </c>
      <c r="J68" s="1" t="s">
        <v>176</v>
      </c>
      <c r="K68" s="1" t="s">
        <v>176</v>
      </c>
      <c r="L68" s="1" t="s">
        <v>176</v>
      </c>
      <c r="M68" s="1" t="s">
        <v>176</v>
      </c>
      <c r="N68" s="1" t="s">
        <v>176</v>
      </c>
      <c r="O68" s="2" t="s">
        <v>176</v>
      </c>
      <c r="P68" s="4" t="s">
        <v>176</v>
      </c>
    </row>
    <row r="69" spans="1:16" ht="29.1" customHeight="1" x14ac:dyDescent="0.25">
      <c r="A69" s="175">
        <v>66</v>
      </c>
      <c r="B69" s="176"/>
      <c r="C69" s="27"/>
      <c r="D69" s="1" t="s">
        <v>176</v>
      </c>
      <c r="E69" s="1" t="s">
        <v>176</v>
      </c>
      <c r="F69" s="1" t="s">
        <v>176</v>
      </c>
      <c r="G69" s="100" t="s">
        <v>176</v>
      </c>
      <c r="H69" s="101" t="s">
        <v>176</v>
      </c>
      <c r="I69" s="1" t="s">
        <v>176</v>
      </c>
      <c r="J69" s="1" t="s">
        <v>176</v>
      </c>
      <c r="K69" s="1" t="s">
        <v>176</v>
      </c>
      <c r="L69" s="1" t="s">
        <v>176</v>
      </c>
      <c r="M69" s="1" t="s">
        <v>176</v>
      </c>
      <c r="N69" s="1" t="s">
        <v>176</v>
      </c>
      <c r="O69" s="2" t="s">
        <v>176</v>
      </c>
      <c r="P69" s="4" t="s">
        <v>176</v>
      </c>
    </row>
    <row r="70" spans="1:16" ht="29.1" customHeight="1" x14ac:dyDescent="0.25">
      <c r="A70" s="175">
        <v>67</v>
      </c>
      <c r="B70" s="176"/>
      <c r="C70" s="29"/>
      <c r="D70" s="1" t="s">
        <v>176</v>
      </c>
      <c r="E70" s="1" t="s">
        <v>176</v>
      </c>
      <c r="F70" s="1" t="s">
        <v>176</v>
      </c>
      <c r="G70" s="100" t="s">
        <v>176</v>
      </c>
      <c r="H70" s="101" t="s">
        <v>176</v>
      </c>
      <c r="I70" s="1" t="s">
        <v>176</v>
      </c>
      <c r="J70" s="1" t="s">
        <v>176</v>
      </c>
      <c r="K70" s="1" t="s">
        <v>176</v>
      </c>
      <c r="L70" s="1" t="s">
        <v>176</v>
      </c>
      <c r="M70" s="1" t="s">
        <v>176</v>
      </c>
      <c r="N70" s="1" t="s">
        <v>176</v>
      </c>
      <c r="O70" s="2" t="s">
        <v>176</v>
      </c>
      <c r="P70" s="4" t="s">
        <v>176</v>
      </c>
    </row>
    <row r="71" spans="1:16" ht="29.1" customHeight="1" x14ac:dyDescent="0.25">
      <c r="A71" s="175">
        <v>68</v>
      </c>
      <c r="B71" s="176"/>
      <c r="C71" s="27"/>
      <c r="D71" s="1" t="s">
        <v>176</v>
      </c>
      <c r="E71" s="1" t="s">
        <v>176</v>
      </c>
      <c r="F71" s="1" t="s">
        <v>176</v>
      </c>
      <c r="G71" s="100" t="s">
        <v>176</v>
      </c>
      <c r="H71" s="101" t="s">
        <v>176</v>
      </c>
      <c r="I71" s="1" t="s">
        <v>176</v>
      </c>
      <c r="J71" s="1" t="s">
        <v>176</v>
      </c>
      <c r="K71" s="1" t="s">
        <v>176</v>
      </c>
      <c r="L71" s="1" t="s">
        <v>176</v>
      </c>
      <c r="M71" s="1" t="s">
        <v>176</v>
      </c>
      <c r="N71" s="1" t="s">
        <v>176</v>
      </c>
      <c r="O71" s="2" t="s">
        <v>176</v>
      </c>
      <c r="P71" s="4" t="s">
        <v>176</v>
      </c>
    </row>
    <row r="72" spans="1:16" ht="29.1" customHeight="1" x14ac:dyDescent="0.25">
      <c r="A72" s="175">
        <v>69</v>
      </c>
      <c r="B72" s="176"/>
      <c r="C72" s="27"/>
      <c r="D72" s="1" t="s">
        <v>176</v>
      </c>
      <c r="E72" s="1" t="s">
        <v>176</v>
      </c>
      <c r="F72" s="1" t="s">
        <v>176</v>
      </c>
      <c r="G72" s="100" t="s">
        <v>176</v>
      </c>
      <c r="H72" s="101" t="s">
        <v>176</v>
      </c>
      <c r="I72" s="1" t="s">
        <v>176</v>
      </c>
      <c r="J72" s="1" t="s">
        <v>176</v>
      </c>
      <c r="K72" s="1" t="s">
        <v>176</v>
      </c>
      <c r="L72" s="1" t="s">
        <v>176</v>
      </c>
      <c r="M72" s="1" t="s">
        <v>176</v>
      </c>
      <c r="N72" s="1" t="s">
        <v>176</v>
      </c>
      <c r="O72" s="2" t="s">
        <v>176</v>
      </c>
      <c r="P72" s="4" t="s">
        <v>176</v>
      </c>
    </row>
    <row r="73" spans="1:16" ht="29.1" customHeight="1" x14ac:dyDescent="0.25">
      <c r="A73" s="175">
        <v>70</v>
      </c>
      <c r="B73" s="176"/>
      <c r="C73" s="30"/>
      <c r="D73" s="1" t="s">
        <v>176</v>
      </c>
      <c r="E73" s="1" t="s">
        <v>176</v>
      </c>
      <c r="F73" s="1" t="s">
        <v>176</v>
      </c>
      <c r="G73" s="100" t="s">
        <v>176</v>
      </c>
      <c r="H73" s="101" t="s">
        <v>176</v>
      </c>
      <c r="I73" s="1" t="s">
        <v>176</v>
      </c>
      <c r="J73" s="1" t="s">
        <v>176</v>
      </c>
      <c r="K73" s="1" t="s">
        <v>176</v>
      </c>
      <c r="L73" s="1" t="s">
        <v>176</v>
      </c>
      <c r="M73" s="1" t="s">
        <v>176</v>
      </c>
      <c r="N73" s="1" t="s">
        <v>176</v>
      </c>
      <c r="O73" s="2" t="s">
        <v>176</v>
      </c>
      <c r="P73" s="4" t="s">
        <v>176</v>
      </c>
    </row>
    <row r="74" spans="1:16" ht="29.1" customHeight="1" x14ac:dyDescent="0.25">
      <c r="A74" s="175">
        <v>71</v>
      </c>
      <c r="B74" s="176"/>
      <c r="C74" s="27"/>
      <c r="D74" s="1" t="s">
        <v>176</v>
      </c>
      <c r="E74" s="1" t="s">
        <v>176</v>
      </c>
      <c r="F74" s="1" t="s">
        <v>176</v>
      </c>
      <c r="G74" s="100" t="s">
        <v>176</v>
      </c>
      <c r="H74" s="101" t="s">
        <v>176</v>
      </c>
      <c r="I74" s="1" t="s">
        <v>176</v>
      </c>
      <c r="J74" s="1" t="s">
        <v>176</v>
      </c>
      <c r="K74" s="1" t="s">
        <v>176</v>
      </c>
      <c r="L74" s="1" t="s">
        <v>176</v>
      </c>
      <c r="M74" s="1" t="s">
        <v>176</v>
      </c>
      <c r="N74" s="1" t="s">
        <v>176</v>
      </c>
      <c r="O74" s="2" t="s">
        <v>176</v>
      </c>
      <c r="P74" s="4" t="s">
        <v>176</v>
      </c>
    </row>
    <row r="75" spans="1:16" ht="29.1" customHeight="1" x14ac:dyDescent="0.25">
      <c r="A75" s="175">
        <v>72</v>
      </c>
      <c r="B75" s="176"/>
      <c r="C75" s="27"/>
      <c r="D75" s="1" t="s">
        <v>176</v>
      </c>
      <c r="E75" s="1" t="s">
        <v>176</v>
      </c>
      <c r="F75" s="1" t="s">
        <v>176</v>
      </c>
      <c r="G75" s="100" t="s">
        <v>176</v>
      </c>
      <c r="H75" s="101" t="s">
        <v>176</v>
      </c>
      <c r="I75" s="1" t="s">
        <v>176</v>
      </c>
      <c r="J75" s="1" t="s">
        <v>176</v>
      </c>
      <c r="K75" s="1" t="s">
        <v>176</v>
      </c>
      <c r="L75" s="1" t="s">
        <v>176</v>
      </c>
      <c r="M75" s="1" t="s">
        <v>176</v>
      </c>
      <c r="N75" s="1" t="s">
        <v>176</v>
      </c>
      <c r="O75" s="2" t="s">
        <v>176</v>
      </c>
      <c r="P75" s="4" t="s">
        <v>176</v>
      </c>
    </row>
    <row r="76" spans="1:16" ht="29.1" customHeight="1" x14ac:dyDescent="0.25">
      <c r="A76" s="175">
        <v>73</v>
      </c>
      <c r="B76" s="176"/>
      <c r="C76" s="27"/>
      <c r="D76" s="1" t="s">
        <v>176</v>
      </c>
      <c r="E76" s="1" t="s">
        <v>176</v>
      </c>
      <c r="F76" s="1" t="s">
        <v>176</v>
      </c>
      <c r="G76" s="100" t="s">
        <v>176</v>
      </c>
      <c r="H76" s="101" t="s">
        <v>176</v>
      </c>
      <c r="I76" s="1" t="s">
        <v>176</v>
      </c>
      <c r="J76" s="1" t="s">
        <v>176</v>
      </c>
      <c r="K76" s="1" t="s">
        <v>176</v>
      </c>
      <c r="L76" s="1" t="s">
        <v>176</v>
      </c>
      <c r="M76" s="1" t="s">
        <v>176</v>
      </c>
      <c r="N76" s="1" t="s">
        <v>176</v>
      </c>
      <c r="O76" s="2" t="s">
        <v>176</v>
      </c>
      <c r="P76" s="4" t="s">
        <v>176</v>
      </c>
    </row>
    <row r="77" spans="1:16" ht="29.1" customHeight="1" x14ac:dyDescent="0.25">
      <c r="A77" s="175">
        <v>74</v>
      </c>
      <c r="B77" s="176"/>
      <c r="C77" s="29"/>
      <c r="D77" s="1" t="s">
        <v>176</v>
      </c>
      <c r="E77" s="1" t="s">
        <v>176</v>
      </c>
      <c r="F77" s="1" t="s">
        <v>176</v>
      </c>
      <c r="G77" s="100" t="s">
        <v>176</v>
      </c>
      <c r="H77" s="101" t="s">
        <v>176</v>
      </c>
      <c r="I77" s="1" t="s">
        <v>176</v>
      </c>
      <c r="J77" s="1" t="s">
        <v>176</v>
      </c>
      <c r="K77" s="1" t="s">
        <v>176</v>
      </c>
      <c r="L77" s="1" t="s">
        <v>176</v>
      </c>
      <c r="M77" s="1" t="s">
        <v>176</v>
      </c>
      <c r="N77" s="1" t="s">
        <v>176</v>
      </c>
      <c r="O77" s="2" t="s">
        <v>176</v>
      </c>
      <c r="P77" s="4" t="s">
        <v>176</v>
      </c>
    </row>
    <row r="78" spans="1:16" ht="29.1" customHeight="1" x14ac:dyDescent="0.25">
      <c r="A78" s="175">
        <v>75</v>
      </c>
      <c r="B78" s="176"/>
      <c r="C78" s="29"/>
      <c r="D78" s="1" t="s">
        <v>176</v>
      </c>
      <c r="E78" s="1" t="s">
        <v>176</v>
      </c>
      <c r="F78" s="1" t="s">
        <v>176</v>
      </c>
      <c r="G78" s="100" t="s">
        <v>176</v>
      </c>
      <c r="H78" s="101" t="s">
        <v>176</v>
      </c>
      <c r="I78" s="1" t="s">
        <v>176</v>
      </c>
      <c r="J78" s="1" t="s">
        <v>176</v>
      </c>
      <c r="K78" s="1" t="s">
        <v>176</v>
      </c>
      <c r="L78" s="1" t="s">
        <v>176</v>
      </c>
      <c r="M78" s="1" t="s">
        <v>176</v>
      </c>
      <c r="N78" s="1" t="s">
        <v>176</v>
      </c>
      <c r="O78" s="2" t="s">
        <v>176</v>
      </c>
      <c r="P78" s="4" t="s">
        <v>176</v>
      </c>
    </row>
    <row r="79" spans="1:16" ht="29.1" customHeight="1" x14ac:dyDescent="0.25">
      <c r="A79" s="175">
        <v>76</v>
      </c>
      <c r="B79" s="176"/>
      <c r="C79" s="27"/>
      <c r="D79" s="1" t="s">
        <v>176</v>
      </c>
      <c r="E79" s="1" t="s">
        <v>176</v>
      </c>
      <c r="F79" s="1" t="s">
        <v>176</v>
      </c>
      <c r="G79" s="100" t="s">
        <v>176</v>
      </c>
      <c r="H79" s="101" t="s">
        <v>176</v>
      </c>
      <c r="I79" s="1" t="s">
        <v>176</v>
      </c>
      <c r="J79" s="1" t="s">
        <v>176</v>
      </c>
      <c r="K79" s="1" t="s">
        <v>176</v>
      </c>
      <c r="L79" s="1" t="s">
        <v>176</v>
      </c>
      <c r="M79" s="1" t="s">
        <v>176</v>
      </c>
      <c r="N79" s="1" t="s">
        <v>176</v>
      </c>
      <c r="O79" s="2" t="s">
        <v>176</v>
      </c>
      <c r="P79" s="4" t="s">
        <v>176</v>
      </c>
    </row>
    <row r="80" spans="1:16" ht="29.1" customHeight="1" x14ac:dyDescent="0.25">
      <c r="A80" s="175">
        <v>77</v>
      </c>
      <c r="B80" s="176"/>
      <c r="C80" s="29"/>
      <c r="D80" s="1" t="s">
        <v>176</v>
      </c>
      <c r="E80" s="1" t="s">
        <v>176</v>
      </c>
      <c r="F80" s="1" t="s">
        <v>176</v>
      </c>
      <c r="G80" s="100" t="s">
        <v>176</v>
      </c>
      <c r="H80" s="101" t="s">
        <v>176</v>
      </c>
      <c r="I80" s="1" t="s">
        <v>176</v>
      </c>
      <c r="J80" s="1" t="s">
        <v>176</v>
      </c>
      <c r="K80" s="1" t="s">
        <v>176</v>
      </c>
      <c r="L80" s="1" t="s">
        <v>176</v>
      </c>
      <c r="M80" s="1" t="s">
        <v>176</v>
      </c>
      <c r="N80" s="1" t="s">
        <v>176</v>
      </c>
      <c r="O80" s="2" t="s">
        <v>176</v>
      </c>
      <c r="P80" s="4" t="s">
        <v>176</v>
      </c>
    </row>
    <row r="81" spans="1:16" ht="29.1" customHeight="1" x14ac:dyDescent="0.25">
      <c r="A81" s="175">
        <v>78</v>
      </c>
      <c r="B81" s="176"/>
      <c r="C81" s="27"/>
      <c r="D81" s="1" t="s">
        <v>176</v>
      </c>
      <c r="E81" s="1" t="s">
        <v>176</v>
      </c>
      <c r="F81" s="1" t="s">
        <v>176</v>
      </c>
      <c r="G81" s="100" t="s">
        <v>176</v>
      </c>
      <c r="H81" s="101" t="s">
        <v>176</v>
      </c>
      <c r="I81" s="1" t="s">
        <v>176</v>
      </c>
      <c r="J81" s="1" t="s">
        <v>176</v>
      </c>
      <c r="K81" s="1" t="s">
        <v>176</v>
      </c>
      <c r="L81" s="1" t="s">
        <v>176</v>
      </c>
      <c r="M81" s="1" t="s">
        <v>176</v>
      </c>
      <c r="N81" s="1" t="s">
        <v>176</v>
      </c>
      <c r="O81" s="2" t="s">
        <v>176</v>
      </c>
      <c r="P81" s="4" t="s">
        <v>176</v>
      </c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 t="s">
        <v>176</v>
      </c>
      <c r="E93" s="1" t="s">
        <v>176</v>
      </c>
      <c r="F93" s="1" t="s">
        <v>176</v>
      </c>
      <c r="G93" s="100" t="s">
        <v>176</v>
      </c>
      <c r="H93" s="101" t="s">
        <v>176</v>
      </c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143" priority="33" operator="equal">
      <formula>"1° P"</formula>
    </cfRule>
    <cfRule type="expression" dxfId="1142" priority="34">
      <formula>$D$94=0</formula>
    </cfRule>
    <cfRule type="expression" dxfId="1141" priority="35">
      <formula>$D$94&lt;&gt;$H$94</formula>
    </cfRule>
    <cfRule type="expression" dxfId="1140" priority="36">
      <formula>$D$94=$H$94</formula>
    </cfRule>
  </conditionalFormatting>
  <conditionalFormatting sqref="E2:G2">
    <cfRule type="expression" dxfId="1139" priority="30">
      <formula>$D$94=0</formula>
    </cfRule>
    <cfRule type="expression" dxfId="1138" priority="31">
      <formula>$D$94&lt;&gt;$H$94</formula>
    </cfRule>
    <cfRule type="expression" dxfId="1137" priority="32">
      <formula>$D$94=$H$94</formula>
    </cfRule>
  </conditionalFormatting>
  <conditionalFormatting sqref="E2">
    <cfRule type="cellIs" dxfId="1136" priority="29" operator="equal">
      <formula>"2° P"</formula>
    </cfRule>
  </conditionalFormatting>
  <conditionalFormatting sqref="F2">
    <cfRule type="cellIs" dxfId="1135" priority="28" operator="equal">
      <formula>"3° P"</formula>
    </cfRule>
  </conditionalFormatting>
  <conditionalFormatting sqref="G2">
    <cfRule type="cellIs" dxfId="1134" priority="27" operator="equal">
      <formula>"4° P"</formula>
    </cfRule>
  </conditionalFormatting>
  <conditionalFormatting sqref="H2">
    <cfRule type="cellIs" dxfId="1133" priority="23" operator="equal">
      <formula>"1° P"</formula>
    </cfRule>
    <cfRule type="expression" dxfId="1132" priority="24">
      <formula>$D$94=0</formula>
    </cfRule>
    <cfRule type="expression" dxfId="1131" priority="25">
      <formula>$D$94&lt;&gt;$H$94</formula>
    </cfRule>
    <cfRule type="expression" dxfId="1130" priority="26">
      <formula>$D$94=$H$94</formula>
    </cfRule>
  </conditionalFormatting>
  <conditionalFormatting sqref="I2:M2">
    <cfRule type="expression" dxfId="1129" priority="20">
      <formula>$D$94=0</formula>
    </cfRule>
    <cfRule type="expression" dxfId="1128" priority="21">
      <formula>$D$94&lt;&gt;$H$94</formula>
    </cfRule>
    <cfRule type="expression" dxfId="1127" priority="22">
      <formula>$D$94=$H$94</formula>
    </cfRule>
  </conditionalFormatting>
  <conditionalFormatting sqref="I2">
    <cfRule type="cellIs" dxfId="1126" priority="19" operator="equal">
      <formula>"2° P"</formula>
    </cfRule>
  </conditionalFormatting>
  <conditionalFormatting sqref="J2">
    <cfRule type="cellIs" dxfId="1125" priority="18" operator="equal">
      <formula>"3° P"</formula>
    </cfRule>
  </conditionalFormatting>
  <conditionalFormatting sqref="K2:M2">
    <cfRule type="cellIs" dxfId="1124" priority="17" operator="equal">
      <formula>"4° P"</formula>
    </cfRule>
  </conditionalFormatting>
  <conditionalFormatting sqref="O4:O42 O44:O93">
    <cfRule type="cellIs" dxfId="1123" priority="6" operator="equal">
      <formula>4</formula>
    </cfRule>
    <cfRule type="cellIs" dxfId="1122" priority="7" operator="equal">
      <formula>3</formula>
    </cfRule>
    <cfRule type="cellIs" dxfId="1121" priority="8" operator="equal">
      <formula>2</formula>
    </cfRule>
    <cfRule type="cellIs" dxfId="1120" priority="9" operator="equal">
      <formula>1</formula>
    </cfRule>
    <cfRule type="cellIs" dxfId="1119" priority="10" operator="equal">
      <formula>0</formula>
    </cfRule>
  </conditionalFormatting>
  <conditionalFormatting sqref="O43">
    <cfRule type="cellIs" dxfId="1118" priority="1" operator="equal">
      <formula>4</formula>
    </cfRule>
    <cfRule type="cellIs" dxfId="1117" priority="2" operator="equal">
      <formula>3</formula>
    </cfRule>
    <cfRule type="cellIs" dxfId="1116" priority="3" operator="equal">
      <formula>2</formula>
    </cfRule>
    <cfRule type="cellIs" dxfId="1115" priority="4" operator="equal">
      <formula>1</formula>
    </cfRule>
    <cfRule type="cellIs" dxfId="1114" priority="5" operator="equal">
      <formula>0</formula>
    </cfRule>
  </conditionalFormatting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B5C2B-17D2-4E03-9D3C-A304F309A451}">
  <sheetPr codeName="Feuil34">
    <tabColor rgb="FF7030A0"/>
  </sheetPr>
  <dimension ref="A1:P93"/>
  <sheetViews>
    <sheetView showGridLines="0" workbookViewId="0">
      <selection activeCell="B4" activeCellId="1" sqref="A5:P93 B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113" priority="33" operator="equal">
      <formula>"1° P"</formula>
    </cfRule>
    <cfRule type="expression" dxfId="1112" priority="34">
      <formula>$D$94=0</formula>
    </cfRule>
    <cfRule type="expression" dxfId="1111" priority="35">
      <formula>$D$94&lt;&gt;$H$94</formula>
    </cfRule>
    <cfRule type="expression" dxfId="1110" priority="36">
      <formula>$D$94=$H$94</formula>
    </cfRule>
  </conditionalFormatting>
  <conditionalFormatting sqref="E2:G2">
    <cfRule type="expression" dxfId="1109" priority="30">
      <formula>$D$94=0</formula>
    </cfRule>
    <cfRule type="expression" dxfId="1108" priority="31">
      <formula>$D$94&lt;&gt;$H$94</formula>
    </cfRule>
    <cfRule type="expression" dxfId="1107" priority="32">
      <formula>$D$94=$H$94</formula>
    </cfRule>
  </conditionalFormatting>
  <conditionalFormatting sqref="E2">
    <cfRule type="cellIs" dxfId="1106" priority="29" operator="equal">
      <formula>"2° P"</formula>
    </cfRule>
  </conditionalFormatting>
  <conditionalFormatting sqref="F2">
    <cfRule type="cellIs" dxfId="1105" priority="28" operator="equal">
      <formula>"3° P"</formula>
    </cfRule>
  </conditionalFormatting>
  <conditionalFormatting sqref="G2">
    <cfRule type="cellIs" dxfId="1104" priority="27" operator="equal">
      <formula>"4° P"</formula>
    </cfRule>
  </conditionalFormatting>
  <conditionalFormatting sqref="H2">
    <cfRule type="cellIs" dxfId="1103" priority="23" operator="equal">
      <formula>"1° P"</formula>
    </cfRule>
    <cfRule type="expression" dxfId="1102" priority="24">
      <formula>$D$94=0</formula>
    </cfRule>
    <cfRule type="expression" dxfId="1101" priority="25">
      <formula>$D$94&lt;&gt;$H$94</formula>
    </cfRule>
    <cfRule type="expression" dxfId="1100" priority="26">
      <formula>$D$94=$H$94</formula>
    </cfRule>
  </conditionalFormatting>
  <conditionalFormatting sqref="I2:M2">
    <cfRule type="expression" dxfId="1099" priority="20">
      <formula>$D$94=0</formula>
    </cfRule>
    <cfRule type="expression" dxfId="1098" priority="21">
      <formula>$D$94&lt;&gt;$H$94</formula>
    </cfRule>
    <cfRule type="expression" dxfId="1097" priority="22">
      <formula>$D$94=$H$94</formula>
    </cfRule>
  </conditionalFormatting>
  <conditionalFormatting sqref="I2">
    <cfRule type="cellIs" dxfId="1096" priority="19" operator="equal">
      <formula>"2° P"</formula>
    </cfRule>
  </conditionalFormatting>
  <conditionalFormatting sqref="J2">
    <cfRule type="cellIs" dxfId="1095" priority="18" operator="equal">
      <formula>"3° P"</formula>
    </cfRule>
  </conditionalFormatting>
  <conditionalFormatting sqref="K2:M2">
    <cfRule type="cellIs" dxfId="1094" priority="17" operator="equal">
      <formula>"4° P"</formula>
    </cfRule>
  </conditionalFormatting>
  <conditionalFormatting sqref="O4:O42 O44:O93">
    <cfRule type="cellIs" dxfId="1093" priority="6" operator="equal">
      <formula>4</formula>
    </cfRule>
    <cfRule type="cellIs" dxfId="1092" priority="7" operator="equal">
      <formula>3</formula>
    </cfRule>
    <cfRule type="cellIs" dxfId="1091" priority="8" operator="equal">
      <formula>2</formula>
    </cfRule>
    <cfRule type="cellIs" dxfId="1090" priority="9" operator="equal">
      <formula>1</formula>
    </cfRule>
    <cfRule type="cellIs" dxfId="1089" priority="10" operator="equal">
      <formula>0</formula>
    </cfRule>
  </conditionalFormatting>
  <conditionalFormatting sqref="O43">
    <cfRule type="cellIs" dxfId="1088" priority="1" operator="equal">
      <formula>4</formula>
    </cfRule>
    <cfRule type="cellIs" dxfId="1087" priority="2" operator="equal">
      <formula>3</formula>
    </cfRule>
    <cfRule type="cellIs" dxfId="1086" priority="3" operator="equal">
      <formula>2</formula>
    </cfRule>
    <cfRule type="cellIs" dxfId="1085" priority="4" operator="equal">
      <formula>1</formula>
    </cfRule>
    <cfRule type="cellIs" dxfId="1084" priority="5" operator="equal">
      <formula>0</formula>
    </cfRule>
  </conditionalFormatting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2ABA3-2CD5-4A7C-A27F-5CA52D78FD13}">
  <sheetPr codeName="Feuil35">
    <tabColor rgb="FF7030A0"/>
  </sheetPr>
  <dimension ref="A1:P93"/>
  <sheetViews>
    <sheetView showGridLines="0" workbookViewId="0">
      <selection activeCell="A4" activeCellId="2" sqref="A6:P93 C4:P5 A4:A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083" priority="33" operator="equal">
      <formula>"1° P"</formula>
    </cfRule>
    <cfRule type="expression" dxfId="1082" priority="34">
      <formula>$D$94=0</formula>
    </cfRule>
    <cfRule type="expression" dxfId="1081" priority="35">
      <formula>$D$94&lt;&gt;$H$94</formula>
    </cfRule>
    <cfRule type="expression" dxfId="1080" priority="36">
      <formula>$D$94=$H$94</formula>
    </cfRule>
  </conditionalFormatting>
  <conditionalFormatting sqref="E2:G2">
    <cfRule type="expression" dxfId="1079" priority="30">
      <formula>$D$94=0</formula>
    </cfRule>
    <cfRule type="expression" dxfId="1078" priority="31">
      <formula>$D$94&lt;&gt;$H$94</formula>
    </cfRule>
    <cfRule type="expression" dxfId="1077" priority="32">
      <formula>$D$94=$H$94</formula>
    </cfRule>
  </conditionalFormatting>
  <conditionalFormatting sqref="E2">
    <cfRule type="cellIs" dxfId="1076" priority="29" operator="equal">
      <formula>"2° P"</formula>
    </cfRule>
  </conditionalFormatting>
  <conditionalFormatting sqref="F2">
    <cfRule type="cellIs" dxfId="1075" priority="28" operator="equal">
      <formula>"3° P"</formula>
    </cfRule>
  </conditionalFormatting>
  <conditionalFormatting sqref="G2">
    <cfRule type="cellIs" dxfId="1074" priority="27" operator="equal">
      <formula>"4° P"</formula>
    </cfRule>
  </conditionalFormatting>
  <conditionalFormatting sqref="H2">
    <cfRule type="cellIs" dxfId="1073" priority="23" operator="equal">
      <formula>"1° P"</formula>
    </cfRule>
    <cfRule type="expression" dxfId="1072" priority="24">
      <formula>$D$94=0</formula>
    </cfRule>
    <cfRule type="expression" dxfId="1071" priority="25">
      <formula>$D$94&lt;&gt;$H$94</formula>
    </cfRule>
    <cfRule type="expression" dxfId="1070" priority="26">
      <formula>$D$94=$H$94</formula>
    </cfRule>
  </conditionalFormatting>
  <conditionalFormatting sqref="I2:M2">
    <cfRule type="expression" dxfId="1069" priority="20">
      <formula>$D$94=0</formula>
    </cfRule>
    <cfRule type="expression" dxfId="1068" priority="21">
      <formula>$D$94&lt;&gt;$H$94</formula>
    </cfRule>
    <cfRule type="expression" dxfId="1067" priority="22">
      <formula>$D$94=$H$94</formula>
    </cfRule>
  </conditionalFormatting>
  <conditionalFormatting sqref="I2">
    <cfRule type="cellIs" dxfId="1066" priority="19" operator="equal">
      <formula>"2° P"</formula>
    </cfRule>
  </conditionalFormatting>
  <conditionalFormatting sqref="J2">
    <cfRule type="cellIs" dxfId="1065" priority="18" operator="equal">
      <formula>"3° P"</formula>
    </cfRule>
  </conditionalFormatting>
  <conditionalFormatting sqref="K2:M2">
    <cfRule type="cellIs" dxfId="1064" priority="17" operator="equal">
      <formula>"4° P"</formula>
    </cfRule>
  </conditionalFormatting>
  <conditionalFormatting sqref="O4:O42 O44:O93">
    <cfRule type="cellIs" dxfId="1063" priority="6" operator="equal">
      <formula>4</formula>
    </cfRule>
    <cfRule type="cellIs" dxfId="1062" priority="7" operator="equal">
      <formula>3</formula>
    </cfRule>
    <cfRule type="cellIs" dxfId="1061" priority="8" operator="equal">
      <formula>2</formula>
    </cfRule>
    <cfRule type="cellIs" dxfId="1060" priority="9" operator="equal">
      <formula>1</formula>
    </cfRule>
    <cfRule type="cellIs" dxfId="1059" priority="10" operator="equal">
      <formula>0</formula>
    </cfRule>
  </conditionalFormatting>
  <conditionalFormatting sqref="O43">
    <cfRule type="cellIs" dxfId="1058" priority="1" operator="equal">
      <formula>4</formula>
    </cfRule>
    <cfRule type="cellIs" dxfId="1057" priority="2" operator="equal">
      <formula>3</formula>
    </cfRule>
    <cfRule type="cellIs" dxfId="1056" priority="3" operator="equal">
      <formula>2</formula>
    </cfRule>
    <cfRule type="cellIs" dxfId="1055" priority="4" operator="equal">
      <formula>1</formula>
    </cfRule>
    <cfRule type="cellIs" dxfId="1054" priority="5" operator="equal">
      <formula>0</formula>
    </cfRule>
  </conditionalFormatting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DF07C-1E35-46F1-960A-C3BF41BB882A}">
  <sheetPr codeName="Feuil36">
    <tabColor rgb="FF7030A0"/>
  </sheetPr>
  <dimension ref="A1:P93"/>
  <sheetViews>
    <sheetView showGridLines="0" workbookViewId="0">
      <selection activeCell="C4" activeCellId="1" sqref="A7:P93 C4:P6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053" priority="33" operator="equal">
      <formula>"1° P"</formula>
    </cfRule>
    <cfRule type="expression" dxfId="1052" priority="34">
      <formula>$D$94=0</formula>
    </cfRule>
    <cfRule type="expression" dxfId="1051" priority="35">
      <formula>$D$94&lt;&gt;$H$94</formula>
    </cfRule>
    <cfRule type="expression" dxfId="1050" priority="36">
      <formula>$D$94=$H$94</formula>
    </cfRule>
  </conditionalFormatting>
  <conditionalFormatting sqref="E2:G2">
    <cfRule type="expression" dxfId="1049" priority="30">
      <formula>$D$94=0</formula>
    </cfRule>
    <cfRule type="expression" dxfId="1048" priority="31">
      <formula>$D$94&lt;&gt;$H$94</formula>
    </cfRule>
    <cfRule type="expression" dxfId="1047" priority="32">
      <formula>$D$94=$H$94</formula>
    </cfRule>
  </conditionalFormatting>
  <conditionalFormatting sqref="E2">
    <cfRule type="cellIs" dxfId="1046" priority="29" operator="equal">
      <formula>"2° P"</formula>
    </cfRule>
  </conditionalFormatting>
  <conditionalFormatting sqref="F2">
    <cfRule type="cellIs" dxfId="1045" priority="28" operator="equal">
      <formula>"3° P"</formula>
    </cfRule>
  </conditionalFormatting>
  <conditionalFormatting sqref="G2">
    <cfRule type="cellIs" dxfId="1044" priority="27" operator="equal">
      <formula>"4° P"</formula>
    </cfRule>
  </conditionalFormatting>
  <conditionalFormatting sqref="H2">
    <cfRule type="cellIs" dxfId="1043" priority="23" operator="equal">
      <formula>"1° P"</formula>
    </cfRule>
    <cfRule type="expression" dxfId="1042" priority="24">
      <formula>$D$94=0</formula>
    </cfRule>
    <cfRule type="expression" dxfId="1041" priority="25">
      <formula>$D$94&lt;&gt;$H$94</formula>
    </cfRule>
    <cfRule type="expression" dxfId="1040" priority="26">
      <formula>$D$94=$H$94</formula>
    </cfRule>
  </conditionalFormatting>
  <conditionalFormatting sqref="I2:M2">
    <cfRule type="expression" dxfId="1039" priority="20">
      <formula>$D$94=0</formula>
    </cfRule>
    <cfRule type="expression" dxfId="1038" priority="21">
      <formula>$D$94&lt;&gt;$H$94</formula>
    </cfRule>
    <cfRule type="expression" dxfId="1037" priority="22">
      <formula>$D$94=$H$94</formula>
    </cfRule>
  </conditionalFormatting>
  <conditionalFormatting sqref="I2">
    <cfRule type="cellIs" dxfId="1036" priority="19" operator="equal">
      <formula>"2° P"</formula>
    </cfRule>
  </conditionalFormatting>
  <conditionalFormatting sqref="J2">
    <cfRule type="cellIs" dxfId="1035" priority="18" operator="equal">
      <formula>"3° P"</formula>
    </cfRule>
  </conditionalFormatting>
  <conditionalFormatting sqref="K2:M2">
    <cfRule type="cellIs" dxfId="1034" priority="17" operator="equal">
      <formula>"4° P"</formula>
    </cfRule>
  </conditionalFormatting>
  <conditionalFormatting sqref="O4:O42 O44:O93">
    <cfRule type="cellIs" dxfId="1033" priority="6" operator="equal">
      <formula>4</formula>
    </cfRule>
    <cfRule type="cellIs" dxfId="1032" priority="7" operator="equal">
      <formula>3</formula>
    </cfRule>
    <cfRule type="cellIs" dxfId="1031" priority="8" operator="equal">
      <formula>2</formula>
    </cfRule>
    <cfRule type="cellIs" dxfId="1030" priority="9" operator="equal">
      <formula>1</formula>
    </cfRule>
    <cfRule type="cellIs" dxfId="1029" priority="10" operator="equal">
      <formula>0</formula>
    </cfRule>
  </conditionalFormatting>
  <conditionalFormatting sqref="O43">
    <cfRule type="cellIs" dxfId="1028" priority="1" operator="equal">
      <formula>4</formula>
    </cfRule>
    <cfRule type="cellIs" dxfId="1027" priority="2" operator="equal">
      <formula>3</formula>
    </cfRule>
    <cfRule type="cellIs" dxfId="1026" priority="3" operator="equal">
      <formula>2</formula>
    </cfRule>
    <cfRule type="cellIs" dxfId="1025" priority="4" operator="equal">
      <formula>1</formula>
    </cfRule>
    <cfRule type="cellIs" dxfId="1024" priority="5" operator="equal">
      <formula>0</formula>
    </cfRule>
  </conditionalFormatting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85BFB-5915-40D4-BDF1-2C383AE5FAA7}">
  <sheetPr codeName="Feuil37">
    <tabColor rgb="FF7030A0"/>
  </sheetPr>
  <dimension ref="A1:P93"/>
  <sheetViews>
    <sheetView showGridLines="0" workbookViewId="0">
      <selection activeCell="C4" activeCellId="1" sqref="A6:P93 C4:P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023" priority="33" operator="equal">
      <formula>"1° P"</formula>
    </cfRule>
    <cfRule type="expression" dxfId="1022" priority="34">
      <formula>$D$94=0</formula>
    </cfRule>
    <cfRule type="expression" dxfId="1021" priority="35">
      <formula>$D$94&lt;&gt;$H$94</formula>
    </cfRule>
    <cfRule type="expression" dxfId="1020" priority="36">
      <formula>$D$94=$H$94</formula>
    </cfRule>
  </conditionalFormatting>
  <conditionalFormatting sqref="E2:G2">
    <cfRule type="expression" dxfId="1019" priority="30">
      <formula>$D$94=0</formula>
    </cfRule>
    <cfRule type="expression" dxfId="1018" priority="31">
      <formula>$D$94&lt;&gt;$H$94</formula>
    </cfRule>
    <cfRule type="expression" dxfId="1017" priority="32">
      <formula>$D$94=$H$94</formula>
    </cfRule>
  </conditionalFormatting>
  <conditionalFormatting sqref="E2">
    <cfRule type="cellIs" dxfId="1016" priority="29" operator="equal">
      <formula>"2° P"</formula>
    </cfRule>
  </conditionalFormatting>
  <conditionalFormatting sqref="F2">
    <cfRule type="cellIs" dxfId="1015" priority="28" operator="equal">
      <formula>"3° P"</formula>
    </cfRule>
  </conditionalFormatting>
  <conditionalFormatting sqref="G2">
    <cfRule type="cellIs" dxfId="1014" priority="27" operator="equal">
      <formula>"4° P"</formula>
    </cfRule>
  </conditionalFormatting>
  <conditionalFormatting sqref="H2">
    <cfRule type="cellIs" dxfId="1013" priority="23" operator="equal">
      <formula>"1° P"</formula>
    </cfRule>
    <cfRule type="expression" dxfId="1012" priority="24">
      <formula>$D$94=0</formula>
    </cfRule>
    <cfRule type="expression" dxfId="1011" priority="25">
      <formula>$D$94&lt;&gt;$H$94</formula>
    </cfRule>
    <cfRule type="expression" dxfId="1010" priority="26">
      <formula>$D$94=$H$94</formula>
    </cfRule>
  </conditionalFormatting>
  <conditionalFormatting sqref="I2:M2">
    <cfRule type="expression" dxfId="1009" priority="20">
      <formula>$D$94=0</formula>
    </cfRule>
    <cfRule type="expression" dxfId="1008" priority="21">
      <formula>$D$94&lt;&gt;$H$94</formula>
    </cfRule>
    <cfRule type="expression" dxfId="1007" priority="22">
      <formula>$D$94=$H$94</formula>
    </cfRule>
  </conditionalFormatting>
  <conditionalFormatting sqref="I2">
    <cfRule type="cellIs" dxfId="1006" priority="19" operator="equal">
      <formula>"2° P"</formula>
    </cfRule>
  </conditionalFormatting>
  <conditionalFormatting sqref="J2">
    <cfRule type="cellIs" dxfId="1005" priority="18" operator="equal">
      <formula>"3° P"</formula>
    </cfRule>
  </conditionalFormatting>
  <conditionalFormatting sqref="K2:M2">
    <cfRule type="cellIs" dxfId="1004" priority="17" operator="equal">
      <formula>"4° P"</formula>
    </cfRule>
  </conditionalFormatting>
  <conditionalFormatting sqref="O4:O42 O44:O93">
    <cfRule type="cellIs" dxfId="1003" priority="6" operator="equal">
      <formula>4</formula>
    </cfRule>
    <cfRule type="cellIs" dxfId="1002" priority="7" operator="equal">
      <formula>3</formula>
    </cfRule>
    <cfRule type="cellIs" dxfId="1001" priority="8" operator="equal">
      <formula>2</formula>
    </cfRule>
    <cfRule type="cellIs" dxfId="1000" priority="9" operator="equal">
      <formula>1</formula>
    </cfRule>
    <cfRule type="cellIs" dxfId="999" priority="10" operator="equal">
      <formula>0</formula>
    </cfRule>
  </conditionalFormatting>
  <conditionalFormatting sqref="O43">
    <cfRule type="cellIs" dxfId="998" priority="1" operator="equal">
      <formula>4</formula>
    </cfRule>
    <cfRule type="cellIs" dxfId="997" priority="2" operator="equal">
      <formula>3</formula>
    </cfRule>
    <cfRule type="cellIs" dxfId="996" priority="3" operator="equal">
      <formula>2</formula>
    </cfRule>
    <cfRule type="cellIs" dxfId="995" priority="4" operator="equal">
      <formula>1</formula>
    </cfRule>
    <cfRule type="cellIs" dxfId="994" priority="5" operator="equal">
      <formula>0</formula>
    </cfRule>
  </conditionalFormatting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EA28F-6516-4BC0-AA30-5E7544F8D63E}">
  <sheetPr codeName="Feuil38">
    <tabColor rgb="FF7030A0"/>
  </sheetPr>
  <dimension ref="A1:P93"/>
  <sheetViews>
    <sheetView showGridLines="0" workbookViewId="0">
      <selection activeCell="A4" sqref="A4:A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993" priority="33" operator="equal">
      <formula>"1° P"</formula>
    </cfRule>
    <cfRule type="expression" dxfId="992" priority="34">
      <formula>$D$94=0</formula>
    </cfRule>
    <cfRule type="expression" dxfId="991" priority="35">
      <formula>$D$94&lt;&gt;$H$94</formula>
    </cfRule>
    <cfRule type="expression" dxfId="990" priority="36">
      <formula>$D$94=$H$94</formula>
    </cfRule>
  </conditionalFormatting>
  <conditionalFormatting sqref="E2:G2">
    <cfRule type="expression" dxfId="989" priority="30">
      <formula>$D$94=0</formula>
    </cfRule>
    <cfRule type="expression" dxfId="988" priority="31">
      <formula>$D$94&lt;&gt;$H$94</formula>
    </cfRule>
    <cfRule type="expression" dxfId="987" priority="32">
      <formula>$D$94=$H$94</formula>
    </cfRule>
  </conditionalFormatting>
  <conditionalFormatting sqref="E2">
    <cfRule type="cellIs" dxfId="986" priority="29" operator="equal">
      <formula>"2° P"</formula>
    </cfRule>
  </conditionalFormatting>
  <conditionalFormatting sqref="F2">
    <cfRule type="cellIs" dxfId="985" priority="28" operator="equal">
      <formula>"3° P"</formula>
    </cfRule>
  </conditionalFormatting>
  <conditionalFormatting sqref="G2">
    <cfRule type="cellIs" dxfId="984" priority="27" operator="equal">
      <formula>"4° P"</formula>
    </cfRule>
  </conditionalFormatting>
  <conditionalFormatting sqref="H2">
    <cfRule type="cellIs" dxfId="983" priority="23" operator="equal">
      <formula>"1° P"</formula>
    </cfRule>
    <cfRule type="expression" dxfId="982" priority="24">
      <formula>$D$94=0</formula>
    </cfRule>
    <cfRule type="expression" dxfId="981" priority="25">
      <formula>$D$94&lt;&gt;$H$94</formula>
    </cfRule>
    <cfRule type="expression" dxfId="980" priority="26">
      <formula>$D$94=$H$94</formula>
    </cfRule>
  </conditionalFormatting>
  <conditionalFormatting sqref="I2:M2">
    <cfRule type="expression" dxfId="979" priority="20">
      <formula>$D$94=0</formula>
    </cfRule>
    <cfRule type="expression" dxfId="978" priority="21">
      <formula>$D$94&lt;&gt;$H$94</formula>
    </cfRule>
    <cfRule type="expression" dxfId="977" priority="22">
      <formula>$D$94=$H$94</formula>
    </cfRule>
  </conditionalFormatting>
  <conditionalFormatting sqref="I2">
    <cfRule type="cellIs" dxfId="976" priority="19" operator="equal">
      <formula>"2° P"</formula>
    </cfRule>
  </conditionalFormatting>
  <conditionalFormatting sqref="J2">
    <cfRule type="cellIs" dxfId="975" priority="18" operator="equal">
      <formula>"3° P"</formula>
    </cfRule>
  </conditionalFormatting>
  <conditionalFormatting sqref="K2:M2">
    <cfRule type="cellIs" dxfId="974" priority="17" operator="equal">
      <formula>"4° P"</formula>
    </cfRule>
  </conditionalFormatting>
  <conditionalFormatting sqref="O4:O42 O44:O93">
    <cfRule type="cellIs" dxfId="973" priority="6" operator="equal">
      <formula>4</formula>
    </cfRule>
    <cfRule type="cellIs" dxfId="972" priority="7" operator="equal">
      <formula>3</formula>
    </cfRule>
    <cfRule type="cellIs" dxfId="971" priority="8" operator="equal">
      <formula>2</formula>
    </cfRule>
    <cfRule type="cellIs" dxfId="970" priority="9" operator="equal">
      <formula>1</formula>
    </cfRule>
    <cfRule type="cellIs" dxfId="969" priority="10" operator="equal">
      <formula>0</formula>
    </cfRule>
  </conditionalFormatting>
  <conditionalFormatting sqref="O43">
    <cfRule type="cellIs" dxfId="968" priority="1" operator="equal">
      <formula>4</formula>
    </cfRule>
    <cfRule type="cellIs" dxfId="967" priority="2" operator="equal">
      <formula>3</formula>
    </cfRule>
    <cfRule type="cellIs" dxfId="966" priority="3" operator="equal">
      <formula>2</formula>
    </cfRule>
    <cfRule type="cellIs" dxfId="965" priority="4" operator="equal">
      <formula>1</formula>
    </cfRule>
    <cfRule type="cellIs" dxfId="964" priority="5" operator="equal">
      <formula>0</formula>
    </cfRule>
  </conditionalFormatting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8D97-7C66-4FFA-B1C6-F070EACEC107}">
  <sheetPr codeName="Feuil43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963" priority="33" operator="equal">
      <formula>"1° P"</formula>
    </cfRule>
    <cfRule type="expression" dxfId="962" priority="34">
      <formula>$D$94=0</formula>
    </cfRule>
    <cfRule type="expression" dxfId="961" priority="35">
      <formula>$D$94&lt;&gt;$H$94</formula>
    </cfRule>
    <cfRule type="expression" dxfId="960" priority="36">
      <formula>$D$94=$H$94</formula>
    </cfRule>
  </conditionalFormatting>
  <conditionalFormatting sqref="E2:G2">
    <cfRule type="expression" dxfId="959" priority="30">
      <formula>$D$94=0</formula>
    </cfRule>
    <cfRule type="expression" dxfId="958" priority="31">
      <formula>$D$94&lt;&gt;$H$94</formula>
    </cfRule>
    <cfRule type="expression" dxfId="957" priority="32">
      <formula>$D$94=$H$94</formula>
    </cfRule>
  </conditionalFormatting>
  <conditionalFormatting sqref="E2">
    <cfRule type="cellIs" dxfId="956" priority="29" operator="equal">
      <formula>"2° P"</formula>
    </cfRule>
  </conditionalFormatting>
  <conditionalFormatting sqref="F2">
    <cfRule type="cellIs" dxfId="955" priority="28" operator="equal">
      <formula>"3° P"</formula>
    </cfRule>
  </conditionalFormatting>
  <conditionalFormatting sqref="G2">
    <cfRule type="cellIs" dxfId="954" priority="27" operator="equal">
      <formula>"4° P"</formula>
    </cfRule>
  </conditionalFormatting>
  <conditionalFormatting sqref="H2">
    <cfRule type="cellIs" dxfId="953" priority="23" operator="equal">
      <formula>"1° P"</formula>
    </cfRule>
    <cfRule type="expression" dxfId="952" priority="24">
      <formula>$D$94=0</formula>
    </cfRule>
    <cfRule type="expression" dxfId="951" priority="25">
      <formula>$D$94&lt;&gt;$H$94</formula>
    </cfRule>
    <cfRule type="expression" dxfId="950" priority="26">
      <formula>$D$94=$H$94</formula>
    </cfRule>
  </conditionalFormatting>
  <conditionalFormatting sqref="I2:M2">
    <cfRule type="expression" dxfId="949" priority="20">
      <formula>$D$94=0</formula>
    </cfRule>
    <cfRule type="expression" dxfId="948" priority="21">
      <formula>$D$94&lt;&gt;$H$94</formula>
    </cfRule>
    <cfRule type="expression" dxfId="947" priority="22">
      <formula>$D$94=$H$94</formula>
    </cfRule>
  </conditionalFormatting>
  <conditionalFormatting sqref="I2">
    <cfRule type="cellIs" dxfId="946" priority="19" operator="equal">
      <formula>"2° P"</formula>
    </cfRule>
  </conditionalFormatting>
  <conditionalFormatting sqref="J2">
    <cfRule type="cellIs" dxfId="945" priority="18" operator="equal">
      <formula>"3° P"</formula>
    </cfRule>
  </conditionalFormatting>
  <conditionalFormatting sqref="K2:M2">
    <cfRule type="cellIs" dxfId="944" priority="17" operator="equal">
      <formula>"4° P"</formula>
    </cfRule>
  </conditionalFormatting>
  <conditionalFormatting sqref="O4:O42 O44:O93">
    <cfRule type="cellIs" dxfId="943" priority="6" operator="equal">
      <formula>4</formula>
    </cfRule>
    <cfRule type="cellIs" dxfId="942" priority="7" operator="equal">
      <formula>3</formula>
    </cfRule>
    <cfRule type="cellIs" dxfId="941" priority="8" operator="equal">
      <formula>2</formula>
    </cfRule>
    <cfRule type="cellIs" dxfId="940" priority="9" operator="equal">
      <formula>1</formula>
    </cfRule>
    <cfRule type="cellIs" dxfId="939" priority="10" operator="equal">
      <formula>0</formula>
    </cfRule>
  </conditionalFormatting>
  <conditionalFormatting sqref="O43">
    <cfRule type="cellIs" dxfId="938" priority="1" operator="equal">
      <formula>4</formula>
    </cfRule>
    <cfRule type="cellIs" dxfId="937" priority="2" operator="equal">
      <formula>3</formula>
    </cfRule>
    <cfRule type="cellIs" dxfId="936" priority="3" operator="equal">
      <formula>2</formula>
    </cfRule>
    <cfRule type="cellIs" dxfId="935" priority="4" operator="equal">
      <formula>1</formula>
    </cfRule>
    <cfRule type="cellIs" dxfId="934" priority="5" operator="equal">
      <formula>0</formula>
    </cfRule>
  </conditionalFormatting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7801-D03A-48D6-899B-E7033D4266FF}">
  <sheetPr codeName="Feuil42">
    <tabColor rgb="FF7030A0"/>
  </sheetPr>
  <dimension ref="A1:P93"/>
  <sheetViews>
    <sheetView showGridLines="0" workbookViewId="0">
      <selection activeCell="H67" sqref="H67:H96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O4:O42 O44:O93">
    <cfRule type="cellIs" dxfId="933" priority="6" operator="equal">
      <formula>4</formula>
    </cfRule>
    <cfRule type="cellIs" dxfId="932" priority="27" operator="equal">
      <formula>3</formula>
    </cfRule>
    <cfRule type="cellIs" dxfId="931" priority="28" operator="equal">
      <formula>2</formula>
    </cfRule>
    <cfRule type="cellIs" dxfId="930" priority="29" operator="equal">
      <formula>1</formula>
    </cfRule>
    <cfRule type="cellIs" dxfId="929" priority="30" operator="equal">
      <formula>0</formula>
    </cfRule>
  </conditionalFormatting>
  <conditionalFormatting sqref="D2">
    <cfRule type="cellIs" dxfId="928" priority="23" operator="equal">
      <formula>"1° P"</formula>
    </cfRule>
    <cfRule type="expression" dxfId="927" priority="24">
      <formula>$D$94=0</formula>
    </cfRule>
    <cfRule type="expression" dxfId="926" priority="25">
      <formula>$D$94&lt;&gt;$H$94</formula>
    </cfRule>
    <cfRule type="expression" dxfId="925" priority="26">
      <formula>$D$94=$H$94</formula>
    </cfRule>
  </conditionalFormatting>
  <conditionalFormatting sqref="E2:G2">
    <cfRule type="expression" dxfId="924" priority="20">
      <formula>$D$94=0</formula>
    </cfRule>
    <cfRule type="expression" dxfId="923" priority="21">
      <formula>$D$94&lt;&gt;$H$94</formula>
    </cfRule>
    <cfRule type="expression" dxfId="922" priority="22">
      <formula>$D$94=$H$94</formula>
    </cfRule>
  </conditionalFormatting>
  <conditionalFormatting sqref="E2">
    <cfRule type="cellIs" dxfId="921" priority="19" operator="equal">
      <formula>"2° P"</formula>
    </cfRule>
  </conditionalFormatting>
  <conditionalFormatting sqref="F2">
    <cfRule type="cellIs" dxfId="920" priority="18" operator="equal">
      <formula>"3° P"</formula>
    </cfRule>
  </conditionalFormatting>
  <conditionalFormatting sqref="G2">
    <cfRule type="cellIs" dxfId="919" priority="17" operator="equal">
      <formula>"4° P"</formula>
    </cfRule>
  </conditionalFormatting>
  <conditionalFormatting sqref="H2">
    <cfRule type="cellIs" dxfId="918" priority="13" operator="equal">
      <formula>"1° P"</formula>
    </cfRule>
    <cfRule type="expression" dxfId="917" priority="14">
      <formula>$D$94=0</formula>
    </cfRule>
    <cfRule type="expression" dxfId="916" priority="15">
      <formula>$D$94&lt;&gt;$H$94</formula>
    </cfRule>
    <cfRule type="expression" dxfId="915" priority="16">
      <formula>$D$94=$H$94</formula>
    </cfRule>
  </conditionalFormatting>
  <conditionalFormatting sqref="I2:M2">
    <cfRule type="expression" dxfId="914" priority="10">
      <formula>$D$94=0</formula>
    </cfRule>
    <cfRule type="expression" dxfId="913" priority="11">
      <formula>$D$94&lt;&gt;$H$94</formula>
    </cfRule>
    <cfRule type="expression" dxfId="912" priority="12">
      <formula>$D$94=$H$94</formula>
    </cfRule>
  </conditionalFormatting>
  <conditionalFormatting sqref="I2">
    <cfRule type="cellIs" dxfId="911" priority="9" operator="equal">
      <formula>"2° P"</formula>
    </cfRule>
  </conditionalFormatting>
  <conditionalFormatting sqref="J2">
    <cfRule type="cellIs" dxfId="910" priority="8" operator="equal">
      <formula>"3° P"</formula>
    </cfRule>
  </conditionalFormatting>
  <conditionalFormatting sqref="K2:M2">
    <cfRule type="cellIs" dxfId="909" priority="7" operator="equal">
      <formula>"4° P"</formula>
    </cfRule>
  </conditionalFormatting>
  <conditionalFormatting sqref="O43">
    <cfRule type="cellIs" dxfId="908" priority="1" operator="equal">
      <formula>4</formula>
    </cfRule>
    <cfRule type="cellIs" dxfId="907" priority="2" operator="equal">
      <formula>3</formula>
    </cfRule>
    <cfRule type="cellIs" dxfId="906" priority="3" operator="equal">
      <formula>2</formula>
    </cfRule>
    <cfRule type="cellIs" dxfId="905" priority="4" operator="equal">
      <formula>1</formula>
    </cfRule>
    <cfRule type="cellIs" dxfId="904" priority="5" operator="equal">
      <formula>0</formula>
    </cfRule>
  </conditionalFormatting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27678-BEF8-47DA-8E85-053A192D4105}">
  <sheetPr codeName="Feuil41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903" priority="33" operator="equal">
      <formula>"1° P"</formula>
    </cfRule>
    <cfRule type="expression" dxfId="902" priority="34">
      <formula>$D$94=0</formula>
    </cfRule>
    <cfRule type="expression" dxfId="901" priority="35">
      <formula>$D$94&lt;&gt;$H$94</formula>
    </cfRule>
    <cfRule type="expression" dxfId="900" priority="36">
      <formula>$D$94=$H$94</formula>
    </cfRule>
  </conditionalFormatting>
  <conditionalFormatting sqref="E2:G2">
    <cfRule type="expression" dxfId="899" priority="30">
      <formula>$D$94=0</formula>
    </cfRule>
    <cfRule type="expression" dxfId="898" priority="31">
      <formula>$D$94&lt;&gt;$H$94</formula>
    </cfRule>
    <cfRule type="expression" dxfId="897" priority="32">
      <formula>$D$94=$H$94</formula>
    </cfRule>
  </conditionalFormatting>
  <conditionalFormatting sqref="E2">
    <cfRule type="cellIs" dxfId="896" priority="29" operator="equal">
      <formula>"2° P"</formula>
    </cfRule>
  </conditionalFormatting>
  <conditionalFormatting sqref="F2">
    <cfRule type="cellIs" dxfId="895" priority="28" operator="equal">
      <formula>"3° P"</formula>
    </cfRule>
  </conditionalFormatting>
  <conditionalFormatting sqref="G2">
    <cfRule type="cellIs" dxfId="894" priority="27" operator="equal">
      <formula>"4° P"</formula>
    </cfRule>
  </conditionalFormatting>
  <conditionalFormatting sqref="H2">
    <cfRule type="cellIs" dxfId="893" priority="23" operator="equal">
      <formula>"1° P"</formula>
    </cfRule>
    <cfRule type="expression" dxfId="892" priority="24">
      <formula>$D$94=0</formula>
    </cfRule>
    <cfRule type="expression" dxfId="891" priority="25">
      <formula>$D$94&lt;&gt;$H$94</formula>
    </cfRule>
    <cfRule type="expression" dxfId="890" priority="26">
      <formula>$D$94=$H$94</formula>
    </cfRule>
  </conditionalFormatting>
  <conditionalFormatting sqref="I2:M2">
    <cfRule type="expression" dxfId="889" priority="20">
      <formula>$D$94=0</formula>
    </cfRule>
    <cfRule type="expression" dxfId="888" priority="21">
      <formula>$D$94&lt;&gt;$H$94</formula>
    </cfRule>
    <cfRule type="expression" dxfId="887" priority="22">
      <formula>$D$94=$H$94</formula>
    </cfRule>
  </conditionalFormatting>
  <conditionalFormatting sqref="I2">
    <cfRule type="cellIs" dxfId="886" priority="19" operator="equal">
      <formula>"2° P"</formula>
    </cfRule>
  </conditionalFormatting>
  <conditionalFormatting sqref="J2">
    <cfRule type="cellIs" dxfId="885" priority="18" operator="equal">
      <formula>"3° P"</formula>
    </cfRule>
  </conditionalFormatting>
  <conditionalFormatting sqref="K2:M2">
    <cfRule type="cellIs" dxfId="884" priority="17" operator="equal">
      <formula>"4° P"</formula>
    </cfRule>
  </conditionalFormatting>
  <conditionalFormatting sqref="O4:O42 O44:O93">
    <cfRule type="cellIs" dxfId="883" priority="6" operator="equal">
      <formula>4</formula>
    </cfRule>
    <cfRule type="cellIs" dxfId="882" priority="7" operator="equal">
      <formula>3</formula>
    </cfRule>
    <cfRule type="cellIs" dxfId="881" priority="8" operator="equal">
      <formula>2</formula>
    </cfRule>
    <cfRule type="cellIs" dxfId="880" priority="9" operator="equal">
      <formula>1</formula>
    </cfRule>
    <cfRule type="cellIs" dxfId="879" priority="10" operator="equal">
      <formula>0</formula>
    </cfRule>
  </conditionalFormatting>
  <conditionalFormatting sqref="O43">
    <cfRule type="cellIs" dxfId="878" priority="1" operator="equal">
      <formula>4</formula>
    </cfRule>
    <cfRule type="cellIs" dxfId="877" priority="2" operator="equal">
      <formula>3</formula>
    </cfRule>
    <cfRule type="cellIs" dxfId="876" priority="3" operator="equal">
      <formula>2</formula>
    </cfRule>
    <cfRule type="cellIs" dxfId="875" priority="4" operator="equal">
      <formula>1</formula>
    </cfRule>
    <cfRule type="cellIs" dxfId="874" priority="5" operator="equal">
      <formula>0</formula>
    </cfRule>
  </conditionalFormatting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F94FE-77A0-4AD9-B1F4-B432F97817BA}">
  <sheetPr codeName="Feuil40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873" priority="33" operator="equal">
      <formula>"1° P"</formula>
    </cfRule>
    <cfRule type="expression" dxfId="872" priority="34">
      <formula>$D$94=0</formula>
    </cfRule>
    <cfRule type="expression" dxfId="871" priority="35">
      <formula>$D$94&lt;&gt;$H$94</formula>
    </cfRule>
    <cfRule type="expression" dxfId="870" priority="36">
      <formula>$D$94=$H$94</formula>
    </cfRule>
  </conditionalFormatting>
  <conditionalFormatting sqref="E2:G2">
    <cfRule type="expression" dxfId="869" priority="30">
      <formula>$D$94=0</formula>
    </cfRule>
    <cfRule type="expression" dxfId="868" priority="31">
      <formula>$D$94&lt;&gt;$H$94</formula>
    </cfRule>
    <cfRule type="expression" dxfId="867" priority="32">
      <formula>$D$94=$H$94</formula>
    </cfRule>
  </conditionalFormatting>
  <conditionalFormatting sqref="E2">
    <cfRule type="cellIs" dxfId="866" priority="29" operator="equal">
      <formula>"2° P"</formula>
    </cfRule>
  </conditionalFormatting>
  <conditionalFormatting sqref="F2">
    <cfRule type="cellIs" dxfId="865" priority="28" operator="equal">
      <formula>"3° P"</formula>
    </cfRule>
  </conditionalFormatting>
  <conditionalFormatting sqref="G2">
    <cfRule type="cellIs" dxfId="864" priority="27" operator="equal">
      <formula>"4° P"</formula>
    </cfRule>
  </conditionalFormatting>
  <conditionalFormatting sqref="H2">
    <cfRule type="cellIs" dxfId="863" priority="23" operator="equal">
      <formula>"1° P"</formula>
    </cfRule>
    <cfRule type="expression" dxfId="862" priority="24">
      <formula>$D$94=0</formula>
    </cfRule>
    <cfRule type="expression" dxfId="861" priority="25">
      <formula>$D$94&lt;&gt;$H$94</formula>
    </cfRule>
    <cfRule type="expression" dxfId="860" priority="26">
      <formula>$D$94=$H$94</formula>
    </cfRule>
  </conditionalFormatting>
  <conditionalFormatting sqref="I2:M2">
    <cfRule type="expression" dxfId="859" priority="20">
      <formula>$D$94=0</formula>
    </cfRule>
    <cfRule type="expression" dxfId="858" priority="21">
      <formula>$D$94&lt;&gt;$H$94</formula>
    </cfRule>
    <cfRule type="expression" dxfId="857" priority="22">
      <formula>$D$94=$H$94</formula>
    </cfRule>
  </conditionalFormatting>
  <conditionalFormatting sqref="I2">
    <cfRule type="cellIs" dxfId="856" priority="19" operator="equal">
      <formula>"2° P"</formula>
    </cfRule>
  </conditionalFormatting>
  <conditionalFormatting sqref="J2">
    <cfRule type="cellIs" dxfId="855" priority="18" operator="equal">
      <formula>"3° P"</formula>
    </cfRule>
  </conditionalFormatting>
  <conditionalFormatting sqref="K2:M2">
    <cfRule type="cellIs" dxfId="854" priority="17" operator="equal">
      <formula>"4° P"</formula>
    </cfRule>
  </conditionalFormatting>
  <conditionalFormatting sqref="O4:O42 O44:O93">
    <cfRule type="cellIs" dxfId="853" priority="6" operator="equal">
      <formula>4</formula>
    </cfRule>
    <cfRule type="cellIs" dxfId="852" priority="7" operator="equal">
      <formula>3</formula>
    </cfRule>
    <cfRule type="cellIs" dxfId="851" priority="8" operator="equal">
      <formula>2</formula>
    </cfRule>
    <cfRule type="cellIs" dxfId="850" priority="9" operator="equal">
      <formula>1</formula>
    </cfRule>
    <cfRule type="cellIs" dxfId="849" priority="10" operator="equal">
      <formula>0</formula>
    </cfRule>
  </conditionalFormatting>
  <conditionalFormatting sqref="O43">
    <cfRule type="cellIs" dxfId="848" priority="1" operator="equal">
      <formula>4</formula>
    </cfRule>
    <cfRule type="cellIs" dxfId="847" priority="2" operator="equal">
      <formula>3</formula>
    </cfRule>
    <cfRule type="cellIs" dxfId="846" priority="3" operator="equal">
      <formula>2</formula>
    </cfRule>
    <cfRule type="cellIs" dxfId="845" priority="4" operator="equal">
      <formula>1</formula>
    </cfRule>
    <cfRule type="cellIs" dxfId="844" priority="5" operator="equal">
      <formula>0</formula>
    </cfRule>
  </conditionalFormatting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97062-75F2-440B-B2D1-980202E7F8C0}">
  <sheetPr codeName="Feuil39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843" priority="33" operator="equal">
      <formula>"1° P"</formula>
    </cfRule>
    <cfRule type="expression" dxfId="842" priority="34">
      <formula>$D$94=0</formula>
    </cfRule>
    <cfRule type="expression" dxfId="841" priority="35">
      <formula>$D$94&lt;&gt;$H$94</formula>
    </cfRule>
    <cfRule type="expression" dxfId="840" priority="36">
      <formula>$D$94=$H$94</formula>
    </cfRule>
  </conditionalFormatting>
  <conditionalFormatting sqref="E2:G2">
    <cfRule type="expression" dxfId="839" priority="30">
      <formula>$D$94=0</formula>
    </cfRule>
    <cfRule type="expression" dxfId="838" priority="31">
      <formula>$D$94&lt;&gt;$H$94</formula>
    </cfRule>
    <cfRule type="expression" dxfId="837" priority="32">
      <formula>$D$94=$H$94</formula>
    </cfRule>
  </conditionalFormatting>
  <conditionalFormatting sqref="E2">
    <cfRule type="cellIs" dxfId="836" priority="29" operator="equal">
      <formula>"2° P"</formula>
    </cfRule>
  </conditionalFormatting>
  <conditionalFormatting sqref="F2">
    <cfRule type="cellIs" dxfId="835" priority="28" operator="equal">
      <formula>"3° P"</formula>
    </cfRule>
  </conditionalFormatting>
  <conditionalFormatting sqref="G2">
    <cfRule type="cellIs" dxfId="834" priority="27" operator="equal">
      <formula>"4° P"</formula>
    </cfRule>
  </conditionalFormatting>
  <conditionalFormatting sqref="H2">
    <cfRule type="cellIs" dxfId="833" priority="23" operator="equal">
      <formula>"1° P"</formula>
    </cfRule>
    <cfRule type="expression" dxfId="832" priority="24">
      <formula>$D$94=0</formula>
    </cfRule>
    <cfRule type="expression" dxfId="831" priority="25">
      <formula>$D$94&lt;&gt;$H$94</formula>
    </cfRule>
    <cfRule type="expression" dxfId="830" priority="26">
      <formula>$D$94=$H$94</formula>
    </cfRule>
  </conditionalFormatting>
  <conditionalFormatting sqref="I2:M2">
    <cfRule type="expression" dxfId="829" priority="20">
      <formula>$D$94=0</formula>
    </cfRule>
    <cfRule type="expression" dxfId="828" priority="21">
      <formula>$D$94&lt;&gt;$H$94</formula>
    </cfRule>
    <cfRule type="expression" dxfId="827" priority="22">
      <formula>$D$94=$H$94</formula>
    </cfRule>
  </conditionalFormatting>
  <conditionalFormatting sqref="I2">
    <cfRule type="cellIs" dxfId="826" priority="19" operator="equal">
      <formula>"2° P"</formula>
    </cfRule>
  </conditionalFormatting>
  <conditionalFormatting sqref="J2">
    <cfRule type="cellIs" dxfId="825" priority="18" operator="equal">
      <formula>"3° P"</formula>
    </cfRule>
  </conditionalFormatting>
  <conditionalFormatting sqref="K2:M2">
    <cfRule type="cellIs" dxfId="824" priority="17" operator="equal">
      <formula>"4° P"</formula>
    </cfRule>
  </conditionalFormatting>
  <conditionalFormatting sqref="O4:O42 O44:O93">
    <cfRule type="cellIs" dxfId="823" priority="6" operator="equal">
      <formula>4</formula>
    </cfRule>
    <cfRule type="cellIs" dxfId="822" priority="7" operator="equal">
      <formula>3</formula>
    </cfRule>
    <cfRule type="cellIs" dxfId="821" priority="8" operator="equal">
      <formula>2</formula>
    </cfRule>
    <cfRule type="cellIs" dxfId="820" priority="9" operator="equal">
      <formula>1</formula>
    </cfRule>
    <cfRule type="cellIs" dxfId="819" priority="10" operator="equal">
      <formula>0</formula>
    </cfRule>
  </conditionalFormatting>
  <conditionalFormatting sqref="O43">
    <cfRule type="cellIs" dxfId="818" priority="1" operator="equal">
      <formula>4</formula>
    </cfRule>
    <cfRule type="cellIs" dxfId="817" priority="2" operator="equal">
      <formula>3</formula>
    </cfRule>
    <cfRule type="cellIs" dxfId="816" priority="3" operator="equal">
      <formula>2</formula>
    </cfRule>
    <cfRule type="cellIs" dxfId="815" priority="4" operator="equal">
      <formula>1</formula>
    </cfRule>
    <cfRule type="cellIs" dxfId="814" priority="5" operator="equal">
      <formula>0</formula>
    </cfRule>
  </conditionalFormatting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9B046-6A9A-445A-95D8-A087E58336CB}">
  <sheetPr codeName="Feuil47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813" priority="33" operator="equal">
      <formula>"1° P"</formula>
    </cfRule>
    <cfRule type="expression" dxfId="812" priority="34">
      <formula>$D$94=0</formula>
    </cfRule>
    <cfRule type="expression" dxfId="811" priority="35">
      <formula>$D$94&lt;&gt;$H$94</formula>
    </cfRule>
    <cfRule type="expression" dxfId="810" priority="36">
      <formula>$D$94=$H$94</formula>
    </cfRule>
  </conditionalFormatting>
  <conditionalFormatting sqref="E2:G2">
    <cfRule type="expression" dxfId="809" priority="30">
      <formula>$D$94=0</formula>
    </cfRule>
    <cfRule type="expression" dxfId="808" priority="31">
      <formula>$D$94&lt;&gt;$H$94</formula>
    </cfRule>
    <cfRule type="expression" dxfId="807" priority="32">
      <formula>$D$94=$H$94</formula>
    </cfRule>
  </conditionalFormatting>
  <conditionalFormatting sqref="E2">
    <cfRule type="cellIs" dxfId="806" priority="29" operator="equal">
      <formula>"2° P"</formula>
    </cfRule>
  </conditionalFormatting>
  <conditionalFormatting sqref="F2">
    <cfRule type="cellIs" dxfId="805" priority="28" operator="equal">
      <formula>"3° P"</formula>
    </cfRule>
  </conditionalFormatting>
  <conditionalFormatting sqref="G2">
    <cfRule type="cellIs" dxfId="804" priority="27" operator="equal">
      <formula>"4° P"</formula>
    </cfRule>
  </conditionalFormatting>
  <conditionalFormatting sqref="H2">
    <cfRule type="cellIs" dxfId="803" priority="23" operator="equal">
      <formula>"1° P"</formula>
    </cfRule>
    <cfRule type="expression" dxfId="802" priority="24">
      <formula>$D$94=0</formula>
    </cfRule>
    <cfRule type="expression" dxfId="801" priority="25">
      <formula>$D$94&lt;&gt;$H$94</formula>
    </cfRule>
    <cfRule type="expression" dxfId="800" priority="26">
      <formula>$D$94=$H$94</formula>
    </cfRule>
  </conditionalFormatting>
  <conditionalFormatting sqref="I2:M2">
    <cfRule type="expression" dxfId="799" priority="20">
      <formula>$D$94=0</formula>
    </cfRule>
    <cfRule type="expression" dxfId="798" priority="21">
      <formula>$D$94&lt;&gt;$H$94</formula>
    </cfRule>
    <cfRule type="expression" dxfId="797" priority="22">
      <formula>$D$94=$H$94</formula>
    </cfRule>
  </conditionalFormatting>
  <conditionalFormatting sqref="I2">
    <cfRule type="cellIs" dxfId="796" priority="19" operator="equal">
      <formula>"2° P"</formula>
    </cfRule>
  </conditionalFormatting>
  <conditionalFormatting sqref="J2">
    <cfRule type="cellIs" dxfId="795" priority="18" operator="equal">
      <formula>"3° P"</formula>
    </cfRule>
  </conditionalFormatting>
  <conditionalFormatting sqref="K2:M2">
    <cfRule type="cellIs" dxfId="794" priority="17" operator="equal">
      <formula>"4° P"</formula>
    </cfRule>
  </conditionalFormatting>
  <conditionalFormatting sqref="O4:O42 O44:O93">
    <cfRule type="cellIs" dxfId="793" priority="6" operator="equal">
      <formula>4</formula>
    </cfRule>
    <cfRule type="cellIs" dxfId="792" priority="7" operator="equal">
      <formula>3</formula>
    </cfRule>
    <cfRule type="cellIs" dxfId="791" priority="8" operator="equal">
      <formula>2</formula>
    </cfRule>
    <cfRule type="cellIs" dxfId="790" priority="9" operator="equal">
      <formula>1</formula>
    </cfRule>
    <cfRule type="cellIs" dxfId="789" priority="10" operator="equal">
      <formula>0</formula>
    </cfRule>
  </conditionalFormatting>
  <conditionalFormatting sqref="O43">
    <cfRule type="cellIs" dxfId="788" priority="1" operator="equal">
      <formula>4</formula>
    </cfRule>
    <cfRule type="cellIs" dxfId="787" priority="2" operator="equal">
      <formula>3</formula>
    </cfRule>
    <cfRule type="cellIs" dxfId="786" priority="3" operator="equal">
      <formula>2</formula>
    </cfRule>
    <cfRule type="cellIs" dxfId="785" priority="4" operator="equal">
      <formula>1</formula>
    </cfRule>
    <cfRule type="cellIs" dxfId="784" priority="5" operator="equal">
      <formula>0</formula>
    </cfRule>
  </conditionalFormatting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71096-2372-4977-ACEF-879E3E1F4700}">
  <sheetPr codeName="Feuil46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783" priority="33" operator="equal">
      <formula>"1° P"</formula>
    </cfRule>
    <cfRule type="expression" dxfId="782" priority="34">
      <formula>$D$94=0</formula>
    </cfRule>
    <cfRule type="expression" dxfId="781" priority="35">
      <formula>$D$94&lt;&gt;$H$94</formula>
    </cfRule>
    <cfRule type="expression" dxfId="780" priority="36">
      <formula>$D$94=$H$94</formula>
    </cfRule>
  </conditionalFormatting>
  <conditionalFormatting sqref="E2:G2">
    <cfRule type="expression" dxfId="779" priority="30">
      <formula>$D$94=0</formula>
    </cfRule>
    <cfRule type="expression" dxfId="778" priority="31">
      <formula>$D$94&lt;&gt;$H$94</formula>
    </cfRule>
    <cfRule type="expression" dxfId="777" priority="32">
      <formula>$D$94=$H$94</formula>
    </cfRule>
  </conditionalFormatting>
  <conditionalFormatting sqref="E2">
    <cfRule type="cellIs" dxfId="776" priority="29" operator="equal">
      <formula>"2° P"</formula>
    </cfRule>
  </conditionalFormatting>
  <conditionalFormatting sqref="F2">
    <cfRule type="cellIs" dxfId="775" priority="28" operator="equal">
      <formula>"3° P"</formula>
    </cfRule>
  </conditionalFormatting>
  <conditionalFormatting sqref="G2">
    <cfRule type="cellIs" dxfId="774" priority="27" operator="equal">
      <formula>"4° P"</formula>
    </cfRule>
  </conditionalFormatting>
  <conditionalFormatting sqref="H2">
    <cfRule type="cellIs" dxfId="773" priority="23" operator="equal">
      <formula>"1° P"</formula>
    </cfRule>
    <cfRule type="expression" dxfId="772" priority="24">
      <formula>$D$94=0</formula>
    </cfRule>
    <cfRule type="expression" dxfId="771" priority="25">
      <formula>$D$94&lt;&gt;$H$94</formula>
    </cfRule>
    <cfRule type="expression" dxfId="770" priority="26">
      <formula>$D$94=$H$94</formula>
    </cfRule>
  </conditionalFormatting>
  <conditionalFormatting sqref="I2:M2">
    <cfRule type="expression" dxfId="769" priority="20">
      <formula>$D$94=0</formula>
    </cfRule>
    <cfRule type="expression" dxfId="768" priority="21">
      <formula>$D$94&lt;&gt;$H$94</formula>
    </cfRule>
    <cfRule type="expression" dxfId="767" priority="22">
      <formula>$D$94=$H$94</formula>
    </cfRule>
  </conditionalFormatting>
  <conditionalFormatting sqref="I2">
    <cfRule type="cellIs" dxfId="766" priority="19" operator="equal">
      <formula>"2° P"</formula>
    </cfRule>
  </conditionalFormatting>
  <conditionalFormatting sqref="J2">
    <cfRule type="cellIs" dxfId="765" priority="18" operator="equal">
      <formula>"3° P"</formula>
    </cfRule>
  </conditionalFormatting>
  <conditionalFormatting sqref="K2:M2">
    <cfRule type="cellIs" dxfId="764" priority="17" operator="equal">
      <formula>"4° P"</formula>
    </cfRule>
  </conditionalFormatting>
  <conditionalFormatting sqref="O4:O42 O44:O93">
    <cfRule type="cellIs" dxfId="763" priority="6" operator="equal">
      <formula>4</formula>
    </cfRule>
    <cfRule type="cellIs" dxfId="762" priority="7" operator="equal">
      <formula>3</formula>
    </cfRule>
    <cfRule type="cellIs" dxfId="761" priority="8" operator="equal">
      <formula>2</formula>
    </cfRule>
    <cfRule type="cellIs" dxfId="760" priority="9" operator="equal">
      <formula>1</formula>
    </cfRule>
    <cfRule type="cellIs" dxfId="759" priority="10" operator="equal">
      <formula>0</formula>
    </cfRule>
  </conditionalFormatting>
  <conditionalFormatting sqref="O43">
    <cfRule type="cellIs" dxfId="758" priority="1" operator="equal">
      <formula>4</formula>
    </cfRule>
    <cfRule type="cellIs" dxfId="757" priority="2" operator="equal">
      <formula>3</formula>
    </cfRule>
    <cfRule type="cellIs" dxfId="756" priority="3" operator="equal">
      <formula>2</formula>
    </cfRule>
    <cfRule type="cellIs" dxfId="755" priority="4" operator="equal">
      <formula>1</formula>
    </cfRule>
    <cfRule type="cellIs" dxfId="754" priority="5" operator="equal">
      <formula>0</formula>
    </cfRule>
  </conditionalFormatting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2DDFF-1EFA-4F8F-BED4-F9B66B41FEE6}">
  <sheetPr codeName="Feuil45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753" priority="33" operator="equal">
      <formula>"1° P"</formula>
    </cfRule>
    <cfRule type="expression" dxfId="752" priority="34">
      <formula>$D$94=0</formula>
    </cfRule>
    <cfRule type="expression" dxfId="751" priority="35">
      <formula>$D$94&lt;&gt;$H$94</formula>
    </cfRule>
    <cfRule type="expression" dxfId="750" priority="36">
      <formula>$D$94=$H$94</formula>
    </cfRule>
  </conditionalFormatting>
  <conditionalFormatting sqref="E2:G2">
    <cfRule type="expression" dxfId="749" priority="30">
      <formula>$D$94=0</formula>
    </cfRule>
    <cfRule type="expression" dxfId="748" priority="31">
      <formula>$D$94&lt;&gt;$H$94</formula>
    </cfRule>
    <cfRule type="expression" dxfId="747" priority="32">
      <formula>$D$94=$H$94</formula>
    </cfRule>
  </conditionalFormatting>
  <conditionalFormatting sqref="E2">
    <cfRule type="cellIs" dxfId="746" priority="29" operator="equal">
      <formula>"2° P"</formula>
    </cfRule>
  </conditionalFormatting>
  <conditionalFormatting sqref="F2">
    <cfRule type="cellIs" dxfId="745" priority="28" operator="equal">
      <formula>"3° P"</formula>
    </cfRule>
  </conditionalFormatting>
  <conditionalFormatting sqref="G2">
    <cfRule type="cellIs" dxfId="744" priority="27" operator="equal">
      <formula>"4° P"</formula>
    </cfRule>
  </conditionalFormatting>
  <conditionalFormatting sqref="H2">
    <cfRule type="cellIs" dxfId="743" priority="23" operator="equal">
      <formula>"1° P"</formula>
    </cfRule>
    <cfRule type="expression" dxfId="742" priority="24">
      <formula>$D$94=0</formula>
    </cfRule>
    <cfRule type="expression" dxfId="741" priority="25">
      <formula>$D$94&lt;&gt;$H$94</formula>
    </cfRule>
    <cfRule type="expression" dxfId="740" priority="26">
      <formula>$D$94=$H$94</formula>
    </cfRule>
  </conditionalFormatting>
  <conditionalFormatting sqref="I2:M2">
    <cfRule type="expression" dxfId="739" priority="20">
      <formula>$D$94=0</formula>
    </cfRule>
    <cfRule type="expression" dxfId="738" priority="21">
      <formula>$D$94&lt;&gt;$H$94</formula>
    </cfRule>
    <cfRule type="expression" dxfId="737" priority="22">
      <formula>$D$94=$H$94</formula>
    </cfRule>
  </conditionalFormatting>
  <conditionalFormatting sqref="I2">
    <cfRule type="cellIs" dxfId="736" priority="19" operator="equal">
      <formula>"2° P"</formula>
    </cfRule>
  </conditionalFormatting>
  <conditionalFormatting sqref="J2">
    <cfRule type="cellIs" dxfId="735" priority="18" operator="equal">
      <formula>"3° P"</formula>
    </cfRule>
  </conditionalFormatting>
  <conditionalFormatting sqref="K2:M2">
    <cfRule type="cellIs" dxfId="734" priority="17" operator="equal">
      <formula>"4° P"</formula>
    </cfRule>
  </conditionalFormatting>
  <conditionalFormatting sqref="O4:O42 O44:O93">
    <cfRule type="cellIs" dxfId="733" priority="6" operator="equal">
      <formula>4</formula>
    </cfRule>
    <cfRule type="cellIs" dxfId="732" priority="7" operator="equal">
      <formula>3</formula>
    </cfRule>
    <cfRule type="cellIs" dxfId="731" priority="8" operator="equal">
      <formula>2</formula>
    </cfRule>
    <cfRule type="cellIs" dxfId="730" priority="9" operator="equal">
      <formula>1</formula>
    </cfRule>
    <cfRule type="cellIs" dxfId="729" priority="10" operator="equal">
      <formula>0</formula>
    </cfRule>
  </conditionalFormatting>
  <conditionalFormatting sqref="O43">
    <cfRule type="cellIs" dxfId="728" priority="1" operator="equal">
      <formula>4</formula>
    </cfRule>
    <cfRule type="cellIs" dxfId="727" priority="2" operator="equal">
      <formula>3</formula>
    </cfRule>
    <cfRule type="cellIs" dxfId="726" priority="3" operator="equal">
      <formula>2</formula>
    </cfRule>
    <cfRule type="cellIs" dxfId="725" priority="4" operator="equal">
      <formula>1</formula>
    </cfRule>
    <cfRule type="cellIs" dxfId="724" priority="5" operator="equal">
      <formula>0</formula>
    </cfRule>
  </conditionalFormatting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28629-4240-4418-B648-8429B5E7E312}">
  <sheetPr codeName="Feuil44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723" priority="33" operator="equal">
      <formula>"1° P"</formula>
    </cfRule>
    <cfRule type="expression" dxfId="722" priority="34">
      <formula>$D$94=0</formula>
    </cfRule>
    <cfRule type="expression" dxfId="721" priority="35">
      <formula>$D$94&lt;&gt;$H$94</formula>
    </cfRule>
    <cfRule type="expression" dxfId="720" priority="36">
      <formula>$D$94=$H$94</formula>
    </cfRule>
  </conditionalFormatting>
  <conditionalFormatting sqref="E2:G2">
    <cfRule type="expression" dxfId="719" priority="30">
      <formula>$D$94=0</formula>
    </cfRule>
    <cfRule type="expression" dxfId="718" priority="31">
      <formula>$D$94&lt;&gt;$H$94</formula>
    </cfRule>
    <cfRule type="expression" dxfId="717" priority="32">
      <formula>$D$94=$H$94</formula>
    </cfRule>
  </conditionalFormatting>
  <conditionalFormatting sqref="E2">
    <cfRule type="cellIs" dxfId="716" priority="29" operator="equal">
      <formula>"2° P"</formula>
    </cfRule>
  </conditionalFormatting>
  <conditionalFormatting sqref="F2">
    <cfRule type="cellIs" dxfId="715" priority="28" operator="equal">
      <formula>"3° P"</formula>
    </cfRule>
  </conditionalFormatting>
  <conditionalFormatting sqref="G2">
    <cfRule type="cellIs" dxfId="714" priority="27" operator="equal">
      <formula>"4° P"</formula>
    </cfRule>
  </conditionalFormatting>
  <conditionalFormatting sqref="H2">
    <cfRule type="cellIs" dxfId="713" priority="23" operator="equal">
      <formula>"1° P"</formula>
    </cfRule>
    <cfRule type="expression" dxfId="712" priority="24">
      <formula>$D$94=0</formula>
    </cfRule>
    <cfRule type="expression" dxfId="711" priority="25">
      <formula>$D$94&lt;&gt;$H$94</formula>
    </cfRule>
    <cfRule type="expression" dxfId="710" priority="26">
      <formula>$D$94=$H$94</formula>
    </cfRule>
  </conditionalFormatting>
  <conditionalFormatting sqref="I2:M2">
    <cfRule type="expression" dxfId="709" priority="20">
      <formula>$D$94=0</formula>
    </cfRule>
    <cfRule type="expression" dxfId="708" priority="21">
      <formula>$D$94&lt;&gt;$H$94</formula>
    </cfRule>
    <cfRule type="expression" dxfId="707" priority="22">
      <formula>$D$94=$H$94</formula>
    </cfRule>
  </conditionalFormatting>
  <conditionalFormatting sqref="I2">
    <cfRule type="cellIs" dxfId="706" priority="19" operator="equal">
      <formula>"2° P"</formula>
    </cfRule>
  </conditionalFormatting>
  <conditionalFormatting sqref="J2">
    <cfRule type="cellIs" dxfId="705" priority="18" operator="equal">
      <formula>"3° P"</formula>
    </cfRule>
  </conditionalFormatting>
  <conditionalFormatting sqref="K2:M2">
    <cfRule type="cellIs" dxfId="704" priority="17" operator="equal">
      <formula>"4° P"</formula>
    </cfRule>
  </conditionalFormatting>
  <conditionalFormatting sqref="O4:O42 O44:O93">
    <cfRule type="cellIs" dxfId="703" priority="6" operator="equal">
      <formula>4</formula>
    </cfRule>
    <cfRule type="cellIs" dxfId="702" priority="7" operator="equal">
      <formula>3</formula>
    </cfRule>
    <cfRule type="cellIs" dxfId="701" priority="8" operator="equal">
      <formula>2</formula>
    </cfRule>
    <cfRule type="cellIs" dxfId="700" priority="9" operator="equal">
      <formula>1</formula>
    </cfRule>
    <cfRule type="cellIs" dxfId="699" priority="10" operator="equal">
      <formula>0</formula>
    </cfRule>
  </conditionalFormatting>
  <conditionalFormatting sqref="O43">
    <cfRule type="cellIs" dxfId="698" priority="1" operator="equal">
      <formula>4</formula>
    </cfRule>
    <cfRule type="cellIs" dxfId="697" priority="2" operator="equal">
      <formula>3</formula>
    </cfRule>
    <cfRule type="cellIs" dxfId="696" priority="3" operator="equal">
      <formula>2</formula>
    </cfRule>
    <cfRule type="cellIs" dxfId="695" priority="4" operator="equal">
      <formula>1</formula>
    </cfRule>
    <cfRule type="cellIs" dxfId="694" priority="5" operator="equal">
      <formula>0</formula>
    </cfRule>
  </conditionalFormatting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1D819-E461-40EF-A108-209BDE4425D5}">
  <sheetPr codeName="Feuil48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0" width="4.42578125" customWidth="1"/>
    <col min="11" max="11" width="3.5703125" bestFit="1" customWidth="1"/>
    <col min="12" max="13" width="4.42578125" hidden="1" customWidth="1"/>
    <col min="14" max="14" width="3.5703125" bestFit="1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sortState xmlns:xlrd2="http://schemas.microsoft.com/office/spreadsheetml/2017/richdata2" ref="B4:O39">
    <sortCondition descending="1" ref="O4:O39"/>
    <sortCondition descending="1" ref="N4:N39"/>
  </sortState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693" priority="33" operator="equal">
      <formula>"1° P"</formula>
    </cfRule>
    <cfRule type="expression" dxfId="692" priority="34">
      <formula>$D$94=0</formula>
    </cfRule>
    <cfRule type="expression" dxfId="691" priority="35">
      <formula>$D$94&lt;&gt;$H$94</formula>
    </cfRule>
    <cfRule type="expression" dxfId="690" priority="36">
      <formula>$D$94=$H$94</formula>
    </cfRule>
  </conditionalFormatting>
  <conditionalFormatting sqref="E2:G2">
    <cfRule type="expression" dxfId="689" priority="30">
      <formula>$D$94=0</formula>
    </cfRule>
    <cfRule type="expression" dxfId="688" priority="31">
      <formula>$D$94&lt;&gt;$H$94</formula>
    </cfRule>
    <cfRule type="expression" dxfId="687" priority="32">
      <formula>$D$94=$H$94</formula>
    </cfRule>
  </conditionalFormatting>
  <conditionalFormatting sqref="E2">
    <cfRule type="cellIs" dxfId="686" priority="29" operator="equal">
      <formula>"2° P"</formula>
    </cfRule>
  </conditionalFormatting>
  <conditionalFormatting sqref="F2">
    <cfRule type="cellIs" dxfId="685" priority="28" operator="equal">
      <formula>"3° P"</formula>
    </cfRule>
  </conditionalFormatting>
  <conditionalFormatting sqref="G2">
    <cfRule type="cellIs" dxfId="684" priority="27" operator="equal">
      <formula>"4° P"</formula>
    </cfRule>
  </conditionalFormatting>
  <conditionalFormatting sqref="H2">
    <cfRule type="cellIs" dxfId="683" priority="23" operator="equal">
      <formula>"1° P"</formula>
    </cfRule>
    <cfRule type="expression" dxfId="682" priority="24">
      <formula>$D$94=0</formula>
    </cfRule>
    <cfRule type="expression" dxfId="681" priority="25">
      <formula>$D$94&lt;&gt;$H$94</formula>
    </cfRule>
    <cfRule type="expression" dxfId="680" priority="26">
      <formula>$D$94=$H$94</formula>
    </cfRule>
  </conditionalFormatting>
  <conditionalFormatting sqref="I2:M2">
    <cfRule type="expression" dxfId="679" priority="20">
      <formula>$D$94=0</formula>
    </cfRule>
    <cfRule type="expression" dxfId="678" priority="21">
      <formula>$D$94&lt;&gt;$H$94</formula>
    </cfRule>
    <cfRule type="expression" dxfId="677" priority="22">
      <formula>$D$94=$H$94</formula>
    </cfRule>
  </conditionalFormatting>
  <conditionalFormatting sqref="I2">
    <cfRule type="cellIs" dxfId="676" priority="19" operator="equal">
      <formula>"2° P"</formula>
    </cfRule>
  </conditionalFormatting>
  <conditionalFormatting sqref="J2">
    <cfRule type="cellIs" dxfId="675" priority="18" operator="equal">
      <formula>"3° P"</formula>
    </cfRule>
  </conditionalFormatting>
  <conditionalFormatting sqref="K2:M2">
    <cfRule type="cellIs" dxfId="674" priority="17" operator="equal">
      <formula>"4° P"</formula>
    </cfRule>
  </conditionalFormatting>
  <conditionalFormatting sqref="O4:O42 O44:O93">
    <cfRule type="cellIs" dxfId="673" priority="6" operator="equal">
      <formula>4</formula>
    </cfRule>
    <cfRule type="cellIs" dxfId="672" priority="7" operator="equal">
      <formula>3</formula>
    </cfRule>
    <cfRule type="cellIs" dxfId="671" priority="8" operator="equal">
      <formula>2</formula>
    </cfRule>
    <cfRule type="cellIs" dxfId="670" priority="9" operator="equal">
      <formula>1</formula>
    </cfRule>
    <cfRule type="cellIs" dxfId="669" priority="10" operator="equal">
      <formula>0</formula>
    </cfRule>
  </conditionalFormatting>
  <conditionalFormatting sqref="O43">
    <cfRule type="cellIs" dxfId="668" priority="1" operator="equal">
      <formula>4</formula>
    </cfRule>
    <cfRule type="cellIs" dxfId="667" priority="2" operator="equal">
      <formula>3</formula>
    </cfRule>
    <cfRule type="cellIs" dxfId="666" priority="3" operator="equal">
      <formula>2</formula>
    </cfRule>
    <cfRule type="cellIs" dxfId="665" priority="4" operator="equal">
      <formula>1</formula>
    </cfRule>
    <cfRule type="cellIs" dxfId="664" priority="5" operator="equal">
      <formula>0</formula>
    </cfRule>
  </conditionalFormatting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0F19E-02D6-4246-BB30-A329AC75B390}">
  <sheetPr codeName="Feuil49">
    <tabColor rgb="FF7030A0"/>
  </sheetPr>
  <dimension ref="A1:P93"/>
  <sheetViews>
    <sheetView showGridLines="0" workbookViewId="0">
      <selection activeCell="S8" sqref="S8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663" priority="33" operator="equal">
      <formula>"1° P"</formula>
    </cfRule>
    <cfRule type="expression" dxfId="662" priority="34">
      <formula>$D$94=0</formula>
    </cfRule>
    <cfRule type="expression" dxfId="661" priority="35">
      <formula>$D$94&lt;&gt;$H$94</formula>
    </cfRule>
    <cfRule type="expression" dxfId="660" priority="36">
      <formula>$D$94=$H$94</formula>
    </cfRule>
  </conditionalFormatting>
  <conditionalFormatting sqref="E2:G2">
    <cfRule type="expression" dxfId="659" priority="30">
      <formula>$D$94=0</formula>
    </cfRule>
    <cfRule type="expression" dxfId="658" priority="31">
      <formula>$D$94&lt;&gt;$H$94</formula>
    </cfRule>
    <cfRule type="expression" dxfId="657" priority="32">
      <formula>$D$94=$H$94</formula>
    </cfRule>
  </conditionalFormatting>
  <conditionalFormatting sqref="E2">
    <cfRule type="cellIs" dxfId="656" priority="29" operator="equal">
      <formula>"2° P"</formula>
    </cfRule>
  </conditionalFormatting>
  <conditionalFormatting sqref="F2">
    <cfRule type="cellIs" dxfId="655" priority="28" operator="equal">
      <formula>"3° P"</formula>
    </cfRule>
  </conditionalFormatting>
  <conditionalFormatting sqref="G2">
    <cfRule type="cellIs" dxfId="654" priority="27" operator="equal">
      <formula>"4° P"</formula>
    </cfRule>
  </conditionalFormatting>
  <conditionalFormatting sqref="H2">
    <cfRule type="cellIs" dxfId="653" priority="23" operator="equal">
      <formula>"1° P"</formula>
    </cfRule>
    <cfRule type="expression" dxfId="652" priority="24">
      <formula>$D$94=0</formula>
    </cfRule>
    <cfRule type="expression" dxfId="651" priority="25">
      <formula>$D$94&lt;&gt;$H$94</formula>
    </cfRule>
    <cfRule type="expression" dxfId="650" priority="26">
      <formula>$D$94=$H$94</formula>
    </cfRule>
  </conditionalFormatting>
  <conditionalFormatting sqref="I2:M2">
    <cfRule type="expression" dxfId="649" priority="20">
      <formula>$D$94=0</formula>
    </cfRule>
    <cfRule type="expression" dxfId="648" priority="21">
      <formula>$D$94&lt;&gt;$H$94</formula>
    </cfRule>
    <cfRule type="expression" dxfId="647" priority="22">
      <formula>$D$94=$H$94</formula>
    </cfRule>
  </conditionalFormatting>
  <conditionalFormatting sqref="I2">
    <cfRule type="cellIs" dxfId="646" priority="19" operator="equal">
      <formula>"2° P"</formula>
    </cfRule>
  </conditionalFormatting>
  <conditionalFormatting sqref="J2">
    <cfRule type="cellIs" dxfId="645" priority="18" operator="equal">
      <formula>"3° P"</formula>
    </cfRule>
  </conditionalFormatting>
  <conditionalFormatting sqref="K2:M2">
    <cfRule type="cellIs" dxfId="644" priority="17" operator="equal">
      <formula>"4° P"</formula>
    </cfRule>
  </conditionalFormatting>
  <conditionalFormatting sqref="O4:O42 O44:O93">
    <cfRule type="cellIs" dxfId="643" priority="6" operator="equal">
      <formula>4</formula>
    </cfRule>
    <cfRule type="cellIs" dxfId="642" priority="7" operator="equal">
      <formula>3</formula>
    </cfRule>
    <cfRule type="cellIs" dxfId="641" priority="8" operator="equal">
      <formula>2</formula>
    </cfRule>
    <cfRule type="cellIs" dxfId="640" priority="9" operator="equal">
      <formula>1</formula>
    </cfRule>
    <cfRule type="cellIs" dxfId="639" priority="10" operator="equal">
      <formula>0</formula>
    </cfRule>
  </conditionalFormatting>
  <conditionalFormatting sqref="O43">
    <cfRule type="cellIs" dxfId="638" priority="1" operator="equal">
      <formula>4</formula>
    </cfRule>
    <cfRule type="cellIs" dxfId="637" priority="2" operator="equal">
      <formula>3</formula>
    </cfRule>
    <cfRule type="cellIs" dxfId="636" priority="3" operator="equal">
      <formula>2</formula>
    </cfRule>
    <cfRule type="cellIs" dxfId="635" priority="4" operator="equal">
      <formula>1</formula>
    </cfRule>
    <cfRule type="cellIs" dxfId="634" priority="5" operator="equal">
      <formula>0</formula>
    </cfRule>
  </conditionalFormatting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D288-9457-4022-93E6-5E9E55F1CFFD}">
  <sheetPr codeName="Feuil50">
    <tabColor rgb="FF7030A0"/>
  </sheetPr>
  <dimension ref="A1:P93"/>
  <sheetViews>
    <sheetView showGridLines="0" workbookViewId="0">
      <selection activeCell="T7" sqref="T7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633" priority="33" operator="equal">
      <formula>"1° P"</formula>
    </cfRule>
    <cfRule type="expression" dxfId="632" priority="34">
      <formula>$D$94=0</formula>
    </cfRule>
    <cfRule type="expression" dxfId="631" priority="35">
      <formula>$D$94&lt;&gt;$H$94</formula>
    </cfRule>
    <cfRule type="expression" dxfId="630" priority="36">
      <formula>$D$94=$H$94</formula>
    </cfRule>
  </conditionalFormatting>
  <conditionalFormatting sqref="E2:G2">
    <cfRule type="expression" dxfId="629" priority="30">
      <formula>$D$94=0</formula>
    </cfRule>
    <cfRule type="expression" dxfId="628" priority="31">
      <formula>$D$94&lt;&gt;$H$94</formula>
    </cfRule>
    <cfRule type="expression" dxfId="627" priority="32">
      <formula>$D$94=$H$94</formula>
    </cfRule>
  </conditionalFormatting>
  <conditionalFormatting sqref="E2">
    <cfRule type="cellIs" dxfId="626" priority="29" operator="equal">
      <formula>"2° P"</formula>
    </cfRule>
  </conditionalFormatting>
  <conditionalFormatting sqref="F2">
    <cfRule type="cellIs" dxfId="625" priority="28" operator="equal">
      <formula>"3° P"</formula>
    </cfRule>
  </conditionalFormatting>
  <conditionalFormatting sqref="G2">
    <cfRule type="cellIs" dxfId="624" priority="27" operator="equal">
      <formula>"4° P"</formula>
    </cfRule>
  </conditionalFormatting>
  <conditionalFormatting sqref="H2">
    <cfRule type="cellIs" dxfId="623" priority="23" operator="equal">
      <formula>"1° P"</formula>
    </cfRule>
    <cfRule type="expression" dxfId="622" priority="24">
      <formula>$D$94=0</formula>
    </cfRule>
    <cfRule type="expression" dxfId="621" priority="25">
      <formula>$D$94&lt;&gt;$H$94</formula>
    </cfRule>
    <cfRule type="expression" dxfId="620" priority="26">
      <formula>$D$94=$H$94</formula>
    </cfRule>
  </conditionalFormatting>
  <conditionalFormatting sqref="I2:M2">
    <cfRule type="expression" dxfId="619" priority="20">
      <formula>$D$94=0</formula>
    </cfRule>
    <cfRule type="expression" dxfId="618" priority="21">
      <formula>$D$94&lt;&gt;$H$94</formula>
    </cfRule>
    <cfRule type="expression" dxfId="617" priority="22">
      <formula>$D$94=$H$94</formula>
    </cfRule>
  </conditionalFormatting>
  <conditionalFormatting sqref="I2">
    <cfRule type="cellIs" dxfId="616" priority="19" operator="equal">
      <formula>"2° P"</formula>
    </cfRule>
  </conditionalFormatting>
  <conditionalFormatting sqref="J2">
    <cfRule type="cellIs" dxfId="615" priority="18" operator="equal">
      <formula>"3° P"</formula>
    </cfRule>
  </conditionalFormatting>
  <conditionalFormatting sqref="K2:M2">
    <cfRule type="cellIs" dxfId="614" priority="17" operator="equal">
      <formula>"4° P"</formula>
    </cfRule>
  </conditionalFormatting>
  <conditionalFormatting sqref="O4:O42 O44:O93">
    <cfRule type="cellIs" dxfId="613" priority="6" operator="equal">
      <formula>4</formula>
    </cfRule>
    <cfRule type="cellIs" dxfId="612" priority="7" operator="equal">
      <formula>3</formula>
    </cfRule>
    <cfRule type="cellIs" dxfId="611" priority="8" operator="equal">
      <formula>2</formula>
    </cfRule>
    <cfRule type="cellIs" dxfId="610" priority="9" operator="equal">
      <formula>1</formula>
    </cfRule>
    <cfRule type="cellIs" dxfId="609" priority="10" operator="equal">
      <formula>0</formula>
    </cfRule>
  </conditionalFormatting>
  <conditionalFormatting sqref="O43">
    <cfRule type="cellIs" dxfId="608" priority="1" operator="equal">
      <formula>4</formula>
    </cfRule>
    <cfRule type="cellIs" dxfId="607" priority="2" operator="equal">
      <formula>3</formula>
    </cfRule>
    <cfRule type="cellIs" dxfId="606" priority="3" operator="equal">
      <formula>2</formula>
    </cfRule>
    <cfRule type="cellIs" dxfId="605" priority="4" operator="equal">
      <formula>1</formula>
    </cfRule>
    <cfRule type="cellIs" dxfId="604" priority="5" operator="equal">
      <formula>0</formula>
    </cfRule>
  </conditionalFormatting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4D26F-05B6-4A23-AAA9-438E3CB22027}">
  <sheetPr codeName="Feuil51">
    <tabColor rgb="FF7030A0"/>
  </sheetPr>
  <dimension ref="A1:P93"/>
  <sheetViews>
    <sheetView showGridLines="0" workbookViewId="0">
      <selection activeCell="C4" activeCellId="1" sqref="A7:P93 C4:P6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603" priority="33" operator="equal">
      <formula>"1° P"</formula>
    </cfRule>
    <cfRule type="expression" dxfId="602" priority="34">
      <formula>$D$94=0</formula>
    </cfRule>
    <cfRule type="expression" dxfId="601" priority="35">
      <formula>$D$94&lt;&gt;$H$94</formula>
    </cfRule>
    <cfRule type="expression" dxfId="600" priority="36">
      <formula>$D$94=$H$94</formula>
    </cfRule>
  </conditionalFormatting>
  <conditionalFormatting sqref="E2:G2">
    <cfRule type="expression" dxfId="599" priority="30">
      <formula>$D$94=0</formula>
    </cfRule>
    <cfRule type="expression" dxfId="598" priority="31">
      <formula>$D$94&lt;&gt;$H$94</formula>
    </cfRule>
    <cfRule type="expression" dxfId="597" priority="32">
      <formula>$D$94=$H$94</formula>
    </cfRule>
  </conditionalFormatting>
  <conditionalFormatting sqref="E2">
    <cfRule type="cellIs" dxfId="596" priority="29" operator="equal">
      <formula>"2° P"</formula>
    </cfRule>
  </conditionalFormatting>
  <conditionalFormatting sqref="F2">
    <cfRule type="cellIs" dxfId="595" priority="28" operator="equal">
      <formula>"3° P"</formula>
    </cfRule>
  </conditionalFormatting>
  <conditionalFormatting sqref="G2">
    <cfRule type="cellIs" dxfId="594" priority="27" operator="equal">
      <formula>"4° P"</formula>
    </cfRule>
  </conditionalFormatting>
  <conditionalFormatting sqref="H2">
    <cfRule type="cellIs" dxfId="593" priority="23" operator="equal">
      <formula>"1° P"</formula>
    </cfRule>
    <cfRule type="expression" dxfId="592" priority="24">
      <formula>$D$94=0</formula>
    </cfRule>
    <cfRule type="expression" dxfId="591" priority="25">
      <formula>$D$94&lt;&gt;$H$94</formula>
    </cfRule>
    <cfRule type="expression" dxfId="590" priority="26">
      <formula>$D$94=$H$94</formula>
    </cfRule>
  </conditionalFormatting>
  <conditionalFormatting sqref="I2:M2">
    <cfRule type="expression" dxfId="589" priority="20">
      <formula>$D$94=0</formula>
    </cfRule>
    <cfRule type="expression" dxfId="588" priority="21">
      <formula>$D$94&lt;&gt;$H$94</formula>
    </cfRule>
    <cfRule type="expression" dxfId="587" priority="22">
      <formula>$D$94=$H$94</formula>
    </cfRule>
  </conditionalFormatting>
  <conditionalFormatting sqref="I2">
    <cfRule type="cellIs" dxfId="586" priority="19" operator="equal">
      <formula>"2° P"</formula>
    </cfRule>
  </conditionalFormatting>
  <conditionalFormatting sqref="J2">
    <cfRule type="cellIs" dxfId="585" priority="18" operator="equal">
      <formula>"3° P"</formula>
    </cfRule>
  </conditionalFormatting>
  <conditionalFormatting sqref="K2:M2">
    <cfRule type="cellIs" dxfId="584" priority="17" operator="equal">
      <formula>"4° P"</formula>
    </cfRule>
  </conditionalFormatting>
  <conditionalFormatting sqref="O4:O42 O44:O93">
    <cfRule type="cellIs" dxfId="583" priority="6" operator="equal">
      <formula>4</formula>
    </cfRule>
    <cfRule type="cellIs" dxfId="582" priority="7" operator="equal">
      <formula>3</formula>
    </cfRule>
    <cfRule type="cellIs" dxfId="581" priority="8" operator="equal">
      <formula>2</formula>
    </cfRule>
    <cfRule type="cellIs" dxfId="580" priority="9" operator="equal">
      <formula>1</formula>
    </cfRule>
    <cfRule type="cellIs" dxfId="579" priority="10" operator="equal">
      <formula>0</formula>
    </cfRule>
  </conditionalFormatting>
  <conditionalFormatting sqref="O43">
    <cfRule type="cellIs" dxfId="578" priority="1" operator="equal">
      <formula>4</formula>
    </cfRule>
    <cfRule type="cellIs" dxfId="577" priority="2" operator="equal">
      <formula>3</formula>
    </cfRule>
    <cfRule type="cellIs" dxfId="576" priority="3" operator="equal">
      <formula>2</formula>
    </cfRule>
    <cfRule type="cellIs" dxfId="575" priority="4" operator="equal">
      <formula>1</formula>
    </cfRule>
    <cfRule type="cellIs" dxfId="574" priority="5" operator="equal">
      <formula>0</formula>
    </cfRule>
  </conditionalFormatting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471E3-75D5-489A-88C5-840F1E3FDFBB}">
  <sheetPr codeName="Feuil52">
    <tabColor rgb="FF7030A0"/>
  </sheetPr>
  <dimension ref="A1:P93"/>
  <sheetViews>
    <sheetView showGridLines="0" workbookViewId="0">
      <selection activeCell="R4" sqref="R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573" priority="33" operator="equal">
      <formula>"1° P"</formula>
    </cfRule>
    <cfRule type="expression" dxfId="572" priority="34">
      <formula>$D$94=0</formula>
    </cfRule>
    <cfRule type="expression" dxfId="571" priority="35">
      <formula>$D$94&lt;&gt;$H$94</formula>
    </cfRule>
    <cfRule type="expression" dxfId="570" priority="36">
      <formula>$D$94=$H$94</formula>
    </cfRule>
  </conditionalFormatting>
  <conditionalFormatting sqref="E2:G2">
    <cfRule type="expression" dxfId="569" priority="30">
      <formula>$D$94=0</formula>
    </cfRule>
    <cfRule type="expression" dxfId="568" priority="31">
      <formula>$D$94&lt;&gt;$H$94</formula>
    </cfRule>
    <cfRule type="expression" dxfId="567" priority="32">
      <formula>$D$94=$H$94</formula>
    </cfRule>
  </conditionalFormatting>
  <conditionalFormatting sqref="E2">
    <cfRule type="cellIs" dxfId="566" priority="29" operator="equal">
      <formula>"2° P"</formula>
    </cfRule>
  </conditionalFormatting>
  <conditionalFormatting sqref="F2">
    <cfRule type="cellIs" dxfId="565" priority="28" operator="equal">
      <formula>"3° P"</formula>
    </cfRule>
  </conditionalFormatting>
  <conditionalFormatting sqref="G2">
    <cfRule type="cellIs" dxfId="564" priority="27" operator="equal">
      <formula>"4° P"</formula>
    </cfRule>
  </conditionalFormatting>
  <conditionalFormatting sqref="H2">
    <cfRule type="cellIs" dxfId="563" priority="23" operator="equal">
      <formula>"1° P"</formula>
    </cfRule>
    <cfRule type="expression" dxfId="562" priority="24">
      <formula>$D$94=0</formula>
    </cfRule>
    <cfRule type="expression" dxfId="561" priority="25">
      <formula>$D$94&lt;&gt;$H$94</formula>
    </cfRule>
    <cfRule type="expression" dxfId="560" priority="26">
      <formula>$D$94=$H$94</formula>
    </cfRule>
  </conditionalFormatting>
  <conditionalFormatting sqref="I2:M2">
    <cfRule type="expression" dxfId="559" priority="20">
      <formula>$D$94=0</formula>
    </cfRule>
    <cfRule type="expression" dxfId="558" priority="21">
      <formula>$D$94&lt;&gt;$H$94</formula>
    </cfRule>
    <cfRule type="expression" dxfId="557" priority="22">
      <formula>$D$94=$H$94</formula>
    </cfRule>
  </conditionalFormatting>
  <conditionalFormatting sqref="I2">
    <cfRule type="cellIs" dxfId="556" priority="19" operator="equal">
      <formula>"2° P"</formula>
    </cfRule>
  </conditionalFormatting>
  <conditionalFormatting sqref="J2">
    <cfRule type="cellIs" dxfId="555" priority="18" operator="equal">
      <formula>"3° P"</formula>
    </cfRule>
  </conditionalFormatting>
  <conditionalFormatting sqref="K2:M2">
    <cfRule type="cellIs" dxfId="554" priority="17" operator="equal">
      <formula>"4° P"</formula>
    </cfRule>
  </conditionalFormatting>
  <conditionalFormatting sqref="O4:O42 O44:O93">
    <cfRule type="cellIs" dxfId="553" priority="6" operator="equal">
      <formula>4</formula>
    </cfRule>
    <cfRule type="cellIs" dxfId="552" priority="7" operator="equal">
      <formula>3</formula>
    </cfRule>
    <cfRule type="cellIs" dxfId="551" priority="8" operator="equal">
      <formula>2</formula>
    </cfRule>
    <cfRule type="cellIs" dxfId="550" priority="9" operator="equal">
      <formula>1</formula>
    </cfRule>
    <cfRule type="cellIs" dxfId="549" priority="10" operator="equal">
      <formula>0</formula>
    </cfRule>
  </conditionalFormatting>
  <conditionalFormatting sqref="O43">
    <cfRule type="cellIs" dxfId="548" priority="1" operator="equal">
      <formula>4</formula>
    </cfRule>
    <cfRule type="cellIs" dxfId="547" priority="2" operator="equal">
      <formula>3</formula>
    </cfRule>
    <cfRule type="cellIs" dxfId="546" priority="3" operator="equal">
      <formula>2</formula>
    </cfRule>
    <cfRule type="cellIs" dxfId="545" priority="4" operator="equal">
      <formula>1</formula>
    </cfRule>
    <cfRule type="cellIs" dxfId="544" priority="5" operator="equal">
      <formula>0</formula>
    </cfRule>
  </conditionalFormatting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F0D8C-34FD-4F47-9D10-CB81DC9484FE}">
  <sheetPr codeName="Feuil53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543" priority="33" operator="equal">
      <formula>"1° P"</formula>
    </cfRule>
    <cfRule type="expression" dxfId="542" priority="34">
      <formula>$D$94=0</formula>
    </cfRule>
    <cfRule type="expression" dxfId="541" priority="35">
      <formula>$D$94&lt;&gt;$H$94</formula>
    </cfRule>
    <cfRule type="expression" dxfId="540" priority="36">
      <formula>$D$94=$H$94</formula>
    </cfRule>
  </conditionalFormatting>
  <conditionalFormatting sqref="E2:G2">
    <cfRule type="expression" dxfId="539" priority="30">
      <formula>$D$94=0</formula>
    </cfRule>
    <cfRule type="expression" dxfId="538" priority="31">
      <formula>$D$94&lt;&gt;$H$94</formula>
    </cfRule>
    <cfRule type="expression" dxfId="537" priority="32">
      <formula>$D$94=$H$94</formula>
    </cfRule>
  </conditionalFormatting>
  <conditionalFormatting sqref="E2">
    <cfRule type="cellIs" dxfId="536" priority="29" operator="equal">
      <formula>"2° P"</formula>
    </cfRule>
  </conditionalFormatting>
  <conditionalFormatting sqref="F2">
    <cfRule type="cellIs" dxfId="535" priority="28" operator="equal">
      <formula>"3° P"</formula>
    </cfRule>
  </conditionalFormatting>
  <conditionalFormatting sqref="G2">
    <cfRule type="cellIs" dxfId="534" priority="27" operator="equal">
      <formula>"4° P"</formula>
    </cfRule>
  </conditionalFormatting>
  <conditionalFormatting sqref="H2">
    <cfRule type="cellIs" dxfId="533" priority="23" operator="equal">
      <formula>"1° P"</formula>
    </cfRule>
    <cfRule type="expression" dxfId="532" priority="24">
      <formula>$D$94=0</formula>
    </cfRule>
    <cfRule type="expression" dxfId="531" priority="25">
      <formula>$D$94&lt;&gt;$H$94</formula>
    </cfRule>
    <cfRule type="expression" dxfId="530" priority="26">
      <formula>$D$94=$H$94</formula>
    </cfRule>
  </conditionalFormatting>
  <conditionalFormatting sqref="I2:M2">
    <cfRule type="expression" dxfId="529" priority="20">
      <formula>$D$94=0</formula>
    </cfRule>
    <cfRule type="expression" dxfId="528" priority="21">
      <formula>$D$94&lt;&gt;$H$94</formula>
    </cfRule>
    <cfRule type="expression" dxfId="527" priority="22">
      <formula>$D$94=$H$94</formula>
    </cfRule>
  </conditionalFormatting>
  <conditionalFormatting sqref="I2">
    <cfRule type="cellIs" dxfId="526" priority="19" operator="equal">
      <formula>"2° P"</formula>
    </cfRule>
  </conditionalFormatting>
  <conditionalFormatting sqref="J2">
    <cfRule type="cellIs" dxfId="525" priority="18" operator="equal">
      <formula>"3° P"</formula>
    </cfRule>
  </conditionalFormatting>
  <conditionalFormatting sqref="K2:M2">
    <cfRule type="cellIs" dxfId="524" priority="17" operator="equal">
      <formula>"4° P"</formula>
    </cfRule>
  </conditionalFormatting>
  <conditionalFormatting sqref="O4:O42 O44:O93">
    <cfRule type="cellIs" dxfId="523" priority="6" operator="equal">
      <formula>4</formula>
    </cfRule>
    <cfRule type="cellIs" dxfId="522" priority="7" operator="equal">
      <formula>3</formula>
    </cfRule>
    <cfRule type="cellIs" dxfId="521" priority="8" operator="equal">
      <formula>2</formula>
    </cfRule>
    <cfRule type="cellIs" dxfId="520" priority="9" operator="equal">
      <formula>1</formula>
    </cfRule>
    <cfRule type="cellIs" dxfId="519" priority="10" operator="equal">
      <formula>0</formula>
    </cfRule>
  </conditionalFormatting>
  <conditionalFormatting sqref="O43">
    <cfRule type="cellIs" dxfId="518" priority="1" operator="equal">
      <formula>4</formula>
    </cfRule>
    <cfRule type="cellIs" dxfId="517" priority="2" operator="equal">
      <formula>3</formula>
    </cfRule>
    <cfRule type="cellIs" dxfId="516" priority="3" operator="equal">
      <formula>2</formula>
    </cfRule>
    <cfRule type="cellIs" dxfId="515" priority="4" operator="equal">
      <formula>1</formula>
    </cfRule>
    <cfRule type="cellIs" dxfId="514" priority="5" operator="equal">
      <formula>0</formula>
    </cfRule>
  </conditionalFormatting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8942F-8514-4732-A351-BF9A20405D14}">
  <sheetPr codeName="Feuil54">
    <tabColor rgb="FF7030A0"/>
  </sheetPr>
  <dimension ref="A1:P93"/>
  <sheetViews>
    <sheetView showGridLines="0" workbookViewId="0">
      <selection activeCell="A4" sqref="A4:P93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513" priority="43" operator="equal">
      <formula>"1° P"</formula>
    </cfRule>
    <cfRule type="expression" dxfId="512" priority="44">
      <formula>$D$94=0</formula>
    </cfRule>
    <cfRule type="expression" dxfId="511" priority="45">
      <formula>$D$94&lt;&gt;$H$94</formula>
    </cfRule>
    <cfRule type="expression" dxfId="510" priority="46">
      <formula>$D$94=$H$94</formula>
    </cfRule>
  </conditionalFormatting>
  <conditionalFormatting sqref="E2:G2">
    <cfRule type="expression" dxfId="509" priority="40">
      <formula>$D$94=0</formula>
    </cfRule>
    <cfRule type="expression" dxfId="508" priority="41">
      <formula>$D$94&lt;&gt;$H$94</formula>
    </cfRule>
    <cfRule type="expression" dxfId="507" priority="42">
      <formula>$D$94=$H$94</formula>
    </cfRule>
  </conditionalFormatting>
  <conditionalFormatting sqref="E2">
    <cfRule type="cellIs" dxfId="506" priority="39" operator="equal">
      <formula>"2° P"</formula>
    </cfRule>
  </conditionalFormatting>
  <conditionalFormatting sqref="F2">
    <cfRule type="cellIs" dxfId="505" priority="38" operator="equal">
      <formula>"3° P"</formula>
    </cfRule>
  </conditionalFormatting>
  <conditionalFormatting sqref="G2">
    <cfRule type="cellIs" dxfId="504" priority="37" operator="equal">
      <formula>"4° P"</formula>
    </cfRule>
  </conditionalFormatting>
  <conditionalFormatting sqref="H2">
    <cfRule type="cellIs" dxfId="503" priority="33" operator="equal">
      <formula>"1° P"</formula>
    </cfRule>
    <cfRule type="expression" dxfId="502" priority="34">
      <formula>$D$94=0</formula>
    </cfRule>
    <cfRule type="expression" dxfId="501" priority="35">
      <formula>$D$94&lt;&gt;$H$94</formula>
    </cfRule>
    <cfRule type="expression" dxfId="500" priority="36">
      <formula>$D$94=$H$94</formula>
    </cfRule>
  </conditionalFormatting>
  <conditionalFormatting sqref="I2:M2">
    <cfRule type="expression" dxfId="499" priority="30">
      <formula>$D$94=0</formula>
    </cfRule>
    <cfRule type="expression" dxfId="498" priority="31">
      <formula>$D$94&lt;&gt;$H$94</formula>
    </cfRule>
    <cfRule type="expression" dxfId="497" priority="32">
      <formula>$D$94=$H$94</formula>
    </cfRule>
  </conditionalFormatting>
  <conditionalFormatting sqref="I2">
    <cfRule type="cellIs" dxfId="496" priority="29" operator="equal">
      <formula>"2° P"</formula>
    </cfRule>
  </conditionalFormatting>
  <conditionalFormatting sqref="J2">
    <cfRule type="cellIs" dxfId="495" priority="28" operator="equal">
      <formula>"3° P"</formula>
    </cfRule>
  </conditionalFormatting>
  <conditionalFormatting sqref="K2:M2">
    <cfRule type="cellIs" dxfId="494" priority="27" operator="equal">
      <formula>"4° P"</formula>
    </cfRule>
  </conditionalFormatting>
  <conditionalFormatting sqref="O4:O42 O44:O93">
    <cfRule type="cellIs" dxfId="493" priority="6" operator="equal">
      <formula>4</formula>
    </cfRule>
    <cfRule type="cellIs" dxfId="492" priority="7" operator="equal">
      <formula>3</formula>
    </cfRule>
    <cfRule type="cellIs" dxfId="491" priority="8" operator="equal">
      <formula>2</formula>
    </cfRule>
    <cfRule type="cellIs" dxfId="490" priority="9" operator="equal">
      <formula>1</formula>
    </cfRule>
    <cfRule type="cellIs" dxfId="489" priority="10" operator="equal">
      <formula>0</formula>
    </cfRule>
  </conditionalFormatting>
  <conditionalFormatting sqref="O43">
    <cfRule type="cellIs" dxfId="488" priority="1" operator="equal">
      <formula>4</formula>
    </cfRule>
    <cfRule type="cellIs" dxfId="487" priority="2" operator="equal">
      <formula>3</formula>
    </cfRule>
    <cfRule type="cellIs" dxfId="486" priority="3" operator="equal">
      <formula>2</formula>
    </cfRule>
    <cfRule type="cellIs" dxfId="485" priority="4" operator="equal">
      <formula>1</formula>
    </cfRule>
    <cfRule type="cellIs" dxfId="484" priority="5" operator="equal">
      <formula>0</formula>
    </cfRule>
  </conditionalFormatting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BE2D-5486-4FEE-AE94-928506F13372}">
  <sheetPr codeName="Feuil55">
    <tabColor rgb="FF7030A0"/>
  </sheetPr>
  <dimension ref="A1:P93"/>
  <sheetViews>
    <sheetView showGridLines="0" workbookViewId="0">
      <selection activeCell="T9" sqref="T9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483" priority="43" operator="equal">
      <formula>"1° P"</formula>
    </cfRule>
    <cfRule type="expression" dxfId="482" priority="44">
      <formula>$D$94=0</formula>
    </cfRule>
    <cfRule type="expression" dxfId="481" priority="45">
      <formula>$D$94&lt;&gt;$H$94</formula>
    </cfRule>
    <cfRule type="expression" dxfId="480" priority="46">
      <formula>$D$94=$H$94</formula>
    </cfRule>
  </conditionalFormatting>
  <conditionalFormatting sqref="E2:G2">
    <cfRule type="expression" dxfId="479" priority="40">
      <formula>$D$94=0</formula>
    </cfRule>
    <cfRule type="expression" dxfId="478" priority="41">
      <formula>$D$94&lt;&gt;$H$94</formula>
    </cfRule>
    <cfRule type="expression" dxfId="477" priority="42">
      <formula>$D$94=$H$94</formula>
    </cfRule>
  </conditionalFormatting>
  <conditionalFormatting sqref="E2">
    <cfRule type="cellIs" dxfId="476" priority="39" operator="equal">
      <formula>"2° P"</formula>
    </cfRule>
  </conditionalFormatting>
  <conditionalFormatting sqref="F2">
    <cfRule type="cellIs" dxfId="475" priority="38" operator="equal">
      <formula>"3° P"</formula>
    </cfRule>
  </conditionalFormatting>
  <conditionalFormatting sqref="G2">
    <cfRule type="cellIs" dxfId="474" priority="37" operator="equal">
      <formula>"4° P"</formula>
    </cfRule>
  </conditionalFormatting>
  <conditionalFormatting sqref="H2">
    <cfRule type="cellIs" dxfId="473" priority="33" operator="equal">
      <formula>"1° P"</formula>
    </cfRule>
    <cfRule type="expression" dxfId="472" priority="34">
      <formula>$D$94=0</formula>
    </cfRule>
    <cfRule type="expression" dxfId="471" priority="35">
      <formula>$D$94&lt;&gt;$H$94</formula>
    </cfRule>
    <cfRule type="expression" dxfId="470" priority="36">
      <formula>$D$94=$H$94</formula>
    </cfRule>
  </conditionalFormatting>
  <conditionalFormatting sqref="I2:M2">
    <cfRule type="expression" dxfId="469" priority="30">
      <formula>$D$94=0</formula>
    </cfRule>
    <cfRule type="expression" dxfId="468" priority="31">
      <formula>$D$94&lt;&gt;$H$94</formula>
    </cfRule>
    <cfRule type="expression" dxfId="467" priority="32">
      <formula>$D$94=$H$94</formula>
    </cfRule>
  </conditionalFormatting>
  <conditionalFormatting sqref="I2">
    <cfRule type="cellIs" dxfId="466" priority="29" operator="equal">
      <formula>"2° P"</formula>
    </cfRule>
  </conditionalFormatting>
  <conditionalFormatting sqref="J2">
    <cfRule type="cellIs" dxfId="465" priority="28" operator="equal">
      <formula>"3° P"</formula>
    </cfRule>
  </conditionalFormatting>
  <conditionalFormatting sqref="K2:M2">
    <cfRule type="cellIs" dxfId="464" priority="27" operator="equal">
      <formula>"4° P"</formula>
    </cfRule>
  </conditionalFormatting>
  <conditionalFormatting sqref="O4:O42 O44:O93">
    <cfRule type="cellIs" dxfId="463" priority="6" operator="equal">
      <formula>4</formula>
    </cfRule>
    <cfRule type="cellIs" dxfId="462" priority="7" operator="equal">
      <formula>3</formula>
    </cfRule>
    <cfRule type="cellIs" dxfId="461" priority="8" operator="equal">
      <formula>2</formula>
    </cfRule>
    <cfRule type="cellIs" dxfId="460" priority="9" operator="equal">
      <formula>1</formula>
    </cfRule>
    <cfRule type="cellIs" dxfId="459" priority="10" operator="equal">
      <formula>0</formula>
    </cfRule>
  </conditionalFormatting>
  <conditionalFormatting sqref="O43">
    <cfRule type="cellIs" dxfId="458" priority="1" operator="equal">
      <formula>4</formula>
    </cfRule>
    <cfRule type="cellIs" dxfId="457" priority="2" operator="equal">
      <formula>3</formula>
    </cfRule>
    <cfRule type="cellIs" dxfId="456" priority="3" operator="equal">
      <formula>2</formula>
    </cfRule>
    <cfRule type="cellIs" dxfId="455" priority="4" operator="equal">
      <formula>1</formula>
    </cfRule>
    <cfRule type="cellIs" dxfId="454" priority="5" operator="equal">
      <formula>0</formula>
    </cfRule>
  </conditionalFormatting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25E5C-C650-4281-A923-4E15D77C0BA8}">
  <sheetPr codeName="Feuil56">
    <tabColor rgb="FF7030A0"/>
  </sheetPr>
  <dimension ref="A1:P93"/>
  <sheetViews>
    <sheetView showGridLines="0" workbookViewId="0">
      <selection activeCell="S4" sqref="S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453" priority="33" operator="equal">
      <formula>"1° P"</formula>
    </cfRule>
    <cfRule type="expression" dxfId="452" priority="34">
      <formula>$D$94=0</formula>
    </cfRule>
    <cfRule type="expression" dxfId="451" priority="35">
      <formula>$D$94&lt;&gt;$H$94</formula>
    </cfRule>
    <cfRule type="expression" dxfId="450" priority="36">
      <formula>$D$94=$H$94</formula>
    </cfRule>
  </conditionalFormatting>
  <conditionalFormatting sqref="E2:G2">
    <cfRule type="expression" dxfId="449" priority="30">
      <formula>$D$94=0</formula>
    </cfRule>
    <cfRule type="expression" dxfId="448" priority="31">
      <formula>$D$94&lt;&gt;$H$94</formula>
    </cfRule>
    <cfRule type="expression" dxfId="447" priority="32">
      <formula>$D$94=$H$94</formula>
    </cfRule>
  </conditionalFormatting>
  <conditionalFormatting sqref="E2">
    <cfRule type="cellIs" dxfId="446" priority="29" operator="equal">
      <formula>"2° P"</formula>
    </cfRule>
  </conditionalFormatting>
  <conditionalFormatting sqref="F2">
    <cfRule type="cellIs" dxfId="445" priority="28" operator="equal">
      <formula>"3° P"</formula>
    </cfRule>
  </conditionalFormatting>
  <conditionalFormatting sqref="G2">
    <cfRule type="cellIs" dxfId="444" priority="27" operator="equal">
      <formula>"4° P"</formula>
    </cfRule>
  </conditionalFormatting>
  <conditionalFormatting sqref="H2">
    <cfRule type="cellIs" dxfId="443" priority="23" operator="equal">
      <formula>"1° P"</formula>
    </cfRule>
    <cfRule type="expression" dxfId="442" priority="24">
      <formula>$D$94=0</formula>
    </cfRule>
    <cfRule type="expression" dxfId="441" priority="25">
      <formula>$D$94&lt;&gt;$H$94</formula>
    </cfRule>
    <cfRule type="expression" dxfId="440" priority="26">
      <formula>$D$94=$H$94</formula>
    </cfRule>
  </conditionalFormatting>
  <conditionalFormatting sqref="I2:M2">
    <cfRule type="expression" dxfId="439" priority="20">
      <formula>$D$94=0</formula>
    </cfRule>
    <cfRule type="expression" dxfId="438" priority="21">
      <formula>$D$94&lt;&gt;$H$94</formula>
    </cfRule>
    <cfRule type="expression" dxfId="437" priority="22">
      <formula>$D$94=$H$94</formula>
    </cfRule>
  </conditionalFormatting>
  <conditionalFormatting sqref="I2">
    <cfRule type="cellIs" dxfId="436" priority="19" operator="equal">
      <formula>"2° P"</formula>
    </cfRule>
  </conditionalFormatting>
  <conditionalFormatting sqref="J2">
    <cfRule type="cellIs" dxfId="435" priority="18" operator="equal">
      <formula>"3° P"</formula>
    </cfRule>
  </conditionalFormatting>
  <conditionalFormatting sqref="K2:M2">
    <cfRule type="cellIs" dxfId="434" priority="17" operator="equal">
      <formula>"4° P"</formula>
    </cfRule>
  </conditionalFormatting>
  <conditionalFormatting sqref="O4:O42 O44:O93">
    <cfRule type="cellIs" dxfId="433" priority="6" operator="equal">
      <formula>4</formula>
    </cfRule>
    <cfRule type="cellIs" dxfId="432" priority="7" operator="equal">
      <formula>3</formula>
    </cfRule>
    <cfRule type="cellIs" dxfId="431" priority="8" operator="equal">
      <formula>2</formula>
    </cfRule>
    <cfRule type="cellIs" dxfId="430" priority="9" operator="equal">
      <formula>1</formula>
    </cfRule>
    <cfRule type="cellIs" dxfId="429" priority="10" operator="equal">
      <formula>0</formula>
    </cfRule>
  </conditionalFormatting>
  <conditionalFormatting sqref="O43">
    <cfRule type="cellIs" dxfId="428" priority="1" operator="equal">
      <formula>4</formula>
    </cfRule>
    <cfRule type="cellIs" dxfId="427" priority="2" operator="equal">
      <formula>3</formula>
    </cfRule>
    <cfRule type="cellIs" dxfId="426" priority="3" operator="equal">
      <formula>2</formula>
    </cfRule>
    <cfRule type="cellIs" dxfId="425" priority="4" operator="equal">
      <formula>1</formula>
    </cfRule>
    <cfRule type="cellIs" dxfId="424" priority="5" operator="equal">
      <formula>0</formula>
    </cfRule>
  </conditionalFormatting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65301-C287-4FCA-AB16-0E70756E15B1}">
  <sheetPr codeName="Feuil57">
    <tabColor rgb="FF7030A0"/>
  </sheetPr>
  <dimension ref="A1:P93"/>
  <sheetViews>
    <sheetView showGridLines="0" workbookViewId="0">
      <selection activeCell="C4" activeCellId="1" sqref="A6:P93 C4:P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423" priority="33" operator="equal">
      <formula>"1° P"</formula>
    </cfRule>
    <cfRule type="expression" dxfId="422" priority="34">
      <formula>$D$94=0</formula>
    </cfRule>
    <cfRule type="expression" dxfId="421" priority="35">
      <formula>$D$94&lt;&gt;$H$94</formula>
    </cfRule>
    <cfRule type="expression" dxfId="420" priority="36">
      <formula>$D$94=$H$94</formula>
    </cfRule>
  </conditionalFormatting>
  <conditionalFormatting sqref="E2:G2">
    <cfRule type="expression" dxfId="419" priority="30">
      <formula>$D$94=0</formula>
    </cfRule>
    <cfRule type="expression" dxfId="418" priority="31">
      <formula>$D$94&lt;&gt;$H$94</formula>
    </cfRule>
    <cfRule type="expression" dxfId="417" priority="32">
      <formula>$D$94=$H$94</formula>
    </cfRule>
  </conditionalFormatting>
  <conditionalFormatting sqref="E2">
    <cfRule type="cellIs" dxfId="416" priority="29" operator="equal">
      <formula>"2° P"</formula>
    </cfRule>
  </conditionalFormatting>
  <conditionalFormatting sqref="F2">
    <cfRule type="cellIs" dxfId="415" priority="28" operator="equal">
      <formula>"3° P"</formula>
    </cfRule>
  </conditionalFormatting>
  <conditionalFormatting sqref="G2">
    <cfRule type="cellIs" dxfId="414" priority="27" operator="equal">
      <formula>"4° P"</formula>
    </cfRule>
  </conditionalFormatting>
  <conditionalFormatting sqref="H2">
    <cfRule type="cellIs" dxfId="413" priority="23" operator="equal">
      <formula>"1° P"</formula>
    </cfRule>
    <cfRule type="expression" dxfId="412" priority="24">
      <formula>$D$94=0</formula>
    </cfRule>
    <cfRule type="expression" dxfId="411" priority="25">
      <formula>$D$94&lt;&gt;$H$94</formula>
    </cfRule>
    <cfRule type="expression" dxfId="410" priority="26">
      <formula>$D$94=$H$94</formula>
    </cfRule>
  </conditionalFormatting>
  <conditionalFormatting sqref="I2:M2">
    <cfRule type="expression" dxfId="409" priority="20">
      <formula>$D$94=0</formula>
    </cfRule>
    <cfRule type="expression" dxfId="408" priority="21">
      <formula>$D$94&lt;&gt;$H$94</formula>
    </cfRule>
    <cfRule type="expression" dxfId="407" priority="22">
      <formula>$D$94=$H$94</formula>
    </cfRule>
  </conditionalFormatting>
  <conditionalFormatting sqref="I2">
    <cfRule type="cellIs" dxfId="406" priority="19" operator="equal">
      <formula>"2° P"</formula>
    </cfRule>
  </conditionalFormatting>
  <conditionalFormatting sqref="J2">
    <cfRule type="cellIs" dxfId="405" priority="18" operator="equal">
      <formula>"3° P"</formula>
    </cfRule>
  </conditionalFormatting>
  <conditionalFormatting sqref="K2:M2">
    <cfRule type="cellIs" dxfId="404" priority="17" operator="equal">
      <formula>"4° P"</formula>
    </cfRule>
  </conditionalFormatting>
  <conditionalFormatting sqref="O4:O42 O44:O93">
    <cfRule type="cellIs" dxfId="403" priority="6" operator="equal">
      <formula>4</formula>
    </cfRule>
    <cfRule type="cellIs" dxfId="402" priority="7" operator="equal">
      <formula>3</formula>
    </cfRule>
    <cfRule type="cellIs" dxfId="401" priority="8" operator="equal">
      <formula>2</formula>
    </cfRule>
    <cfRule type="cellIs" dxfId="400" priority="9" operator="equal">
      <formula>1</formula>
    </cfRule>
    <cfRule type="cellIs" dxfId="399" priority="10" operator="equal">
      <formula>0</formula>
    </cfRule>
  </conditionalFormatting>
  <conditionalFormatting sqref="O43">
    <cfRule type="cellIs" dxfId="398" priority="1" operator="equal">
      <formula>4</formula>
    </cfRule>
    <cfRule type="cellIs" dxfId="397" priority="2" operator="equal">
      <formula>3</formula>
    </cfRule>
    <cfRule type="cellIs" dxfId="396" priority="3" operator="equal">
      <formula>2</formula>
    </cfRule>
    <cfRule type="cellIs" dxfId="395" priority="4" operator="equal">
      <formula>1</formula>
    </cfRule>
    <cfRule type="cellIs" dxfId="394" priority="5" operator="equal">
      <formula>0</formula>
    </cfRule>
  </conditionalFormatting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752B1-81C5-4B81-897F-C7EEAE4EFA48}">
  <sheetPr codeName="Feuil58">
    <tabColor rgb="FF7030A0"/>
  </sheetPr>
  <dimension ref="A1:P93"/>
  <sheetViews>
    <sheetView showGridLines="0" workbookViewId="0">
      <selection activeCell="S9" sqref="S9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393" priority="33" operator="equal">
      <formula>"1° P"</formula>
    </cfRule>
    <cfRule type="expression" dxfId="392" priority="34">
      <formula>$D$94=0</formula>
    </cfRule>
    <cfRule type="expression" dxfId="391" priority="35">
      <formula>$D$94&lt;&gt;$H$94</formula>
    </cfRule>
    <cfRule type="expression" dxfId="390" priority="36">
      <formula>$D$94=$H$94</formula>
    </cfRule>
  </conditionalFormatting>
  <conditionalFormatting sqref="E2:G2">
    <cfRule type="expression" dxfId="389" priority="30">
      <formula>$D$94=0</formula>
    </cfRule>
    <cfRule type="expression" dxfId="388" priority="31">
      <formula>$D$94&lt;&gt;$H$94</formula>
    </cfRule>
    <cfRule type="expression" dxfId="387" priority="32">
      <formula>$D$94=$H$94</formula>
    </cfRule>
  </conditionalFormatting>
  <conditionalFormatting sqref="E2">
    <cfRule type="cellIs" dxfId="386" priority="29" operator="equal">
      <formula>"2° P"</formula>
    </cfRule>
  </conditionalFormatting>
  <conditionalFormatting sqref="F2">
    <cfRule type="cellIs" dxfId="385" priority="28" operator="equal">
      <formula>"3° P"</formula>
    </cfRule>
  </conditionalFormatting>
  <conditionalFormatting sqref="G2">
    <cfRule type="cellIs" dxfId="384" priority="27" operator="equal">
      <formula>"4° P"</formula>
    </cfRule>
  </conditionalFormatting>
  <conditionalFormatting sqref="H2">
    <cfRule type="cellIs" dxfId="383" priority="23" operator="equal">
      <formula>"1° P"</formula>
    </cfRule>
    <cfRule type="expression" dxfId="382" priority="24">
      <formula>$D$94=0</formula>
    </cfRule>
    <cfRule type="expression" dxfId="381" priority="25">
      <formula>$D$94&lt;&gt;$H$94</formula>
    </cfRule>
    <cfRule type="expression" dxfId="380" priority="26">
      <formula>$D$94=$H$94</formula>
    </cfRule>
  </conditionalFormatting>
  <conditionalFormatting sqref="I2:M2">
    <cfRule type="expression" dxfId="379" priority="20">
      <formula>$D$94=0</formula>
    </cfRule>
    <cfRule type="expression" dxfId="378" priority="21">
      <formula>$D$94&lt;&gt;$H$94</formula>
    </cfRule>
    <cfRule type="expression" dxfId="377" priority="22">
      <formula>$D$94=$H$94</formula>
    </cfRule>
  </conditionalFormatting>
  <conditionalFormatting sqref="I2">
    <cfRule type="cellIs" dxfId="376" priority="19" operator="equal">
      <formula>"2° P"</formula>
    </cfRule>
  </conditionalFormatting>
  <conditionalFormatting sqref="J2">
    <cfRule type="cellIs" dxfId="375" priority="18" operator="equal">
      <formula>"3° P"</formula>
    </cfRule>
  </conditionalFormatting>
  <conditionalFormatting sqref="K2:M2">
    <cfRule type="cellIs" dxfId="374" priority="17" operator="equal">
      <formula>"4° P"</formula>
    </cfRule>
  </conditionalFormatting>
  <conditionalFormatting sqref="O4:O42 O44:O93">
    <cfRule type="cellIs" dxfId="373" priority="6" operator="equal">
      <formula>4</formula>
    </cfRule>
    <cfRule type="cellIs" dxfId="372" priority="7" operator="equal">
      <formula>3</formula>
    </cfRule>
    <cfRule type="cellIs" dxfId="371" priority="8" operator="equal">
      <formula>2</formula>
    </cfRule>
    <cfRule type="cellIs" dxfId="370" priority="9" operator="equal">
      <formula>1</formula>
    </cfRule>
    <cfRule type="cellIs" dxfId="369" priority="10" operator="equal">
      <formula>0</formula>
    </cfRule>
  </conditionalFormatting>
  <conditionalFormatting sqref="O43">
    <cfRule type="cellIs" dxfId="368" priority="1" operator="equal">
      <formula>4</formula>
    </cfRule>
    <cfRule type="cellIs" dxfId="367" priority="2" operator="equal">
      <formula>3</formula>
    </cfRule>
    <cfRule type="cellIs" dxfId="366" priority="3" operator="equal">
      <formula>2</formula>
    </cfRule>
    <cfRule type="cellIs" dxfId="365" priority="4" operator="equal">
      <formula>1</formula>
    </cfRule>
    <cfRule type="cellIs" dxfId="364" priority="5" operator="equal">
      <formula>0</formula>
    </cfRule>
  </conditionalFormatting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DEBD7-D0EB-48EC-81C9-D54DABF6FB51}">
  <sheetPr codeName="Feuil59">
    <tabColor rgb="FF7030A0"/>
  </sheetPr>
  <dimension ref="A1:P93"/>
  <sheetViews>
    <sheetView showGridLines="0" workbookViewId="0">
      <selection activeCell="C4" activeCellId="1" sqref="A7:P93 C4:P6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363" priority="33" operator="equal">
      <formula>"1° P"</formula>
    </cfRule>
    <cfRule type="expression" dxfId="362" priority="34">
      <formula>$D$94=0</formula>
    </cfRule>
    <cfRule type="expression" dxfId="361" priority="35">
      <formula>$D$94&lt;&gt;$H$94</formula>
    </cfRule>
    <cfRule type="expression" dxfId="360" priority="36">
      <formula>$D$94=$H$94</formula>
    </cfRule>
  </conditionalFormatting>
  <conditionalFormatting sqref="E2:G2">
    <cfRule type="expression" dxfId="359" priority="30">
      <formula>$D$94=0</formula>
    </cfRule>
    <cfRule type="expression" dxfId="358" priority="31">
      <formula>$D$94&lt;&gt;$H$94</formula>
    </cfRule>
    <cfRule type="expression" dxfId="357" priority="32">
      <formula>$D$94=$H$94</formula>
    </cfRule>
  </conditionalFormatting>
  <conditionalFormatting sqref="E2">
    <cfRule type="cellIs" dxfId="356" priority="29" operator="equal">
      <formula>"2° P"</formula>
    </cfRule>
  </conditionalFormatting>
  <conditionalFormatting sqref="F2">
    <cfRule type="cellIs" dxfId="355" priority="28" operator="equal">
      <formula>"3° P"</formula>
    </cfRule>
  </conditionalFormatting>
  <conditionalFormatting sqref="G2">
    <cfRule type="cellIs" dxfId="354" priority="27" operator="equal">
      <formula>"4° P"</formula>
    </cfRule>
  </conditionalFormatting>
  <conditionalFormatting sqref="H2">
    <cfRule type="cellIs" dxfId="353" priority="23" operator="equal">
      <formula>"1° P"</formula>
    </cfRule>
    <cfRule type="expression" dxfId="352" priority="24">
      <formula>$D$94=0</formula>
    </cfRule>
    <cfRule type="expression" dxfId="351" priority="25">
      <formula>$D$94&lt;&gt;$H$94</formula>
    </cfRule>
    <cfRule type="expression" dxfId="350" priority="26">
      <formula>$D$94=$H$94</formula>
    </cfRule>
  </conditionalFormatting>
  <conditionalFormatting sqref="I2:M2">
    <cfRule type="expression" dxfId="349" priority="20">
      <formula>$D$94=0</formula>
    </cfRule>
    <cfRule type="expression" dxfId="348" priority="21">
      <formula>$D$94&lt;&gt;$H$94</formula>
    </cfRule>
    <cfRule type="expression" dxfId="347" priority="22">
      <formula>$D$94=$H$94</formula>
    </cfRule>
  </conditionalFormatting>
  <conditionalFormatting sqref="I2">
    <cfRule type="cellIs" dxfId="346" priority="19" operator="equal">
      <formula>"2° P"</formula>
    </cfRule>
  </conditionalFormatting>
  <conditionalFormatting sqref="J2">
    <cfRule type="cellIs" dxfId="345" priority="18" operator="equal">
      <formula>"3° P"</formula>
    </cfRule>
  </conditionalFormatting>
  <conditionalFormatting sqref="K2:M2">
    <cfRule type="cellIs" dxfId="344" priority="17" operator="equal">
      <formula>"4° P"</formula>
    </cfRule>
  </conditionalFormatting>
  <conditionalFormatting sqref="O4:O42 O44:O93">
    <cfRule type="cellIs" dxfId="343" priority="6" operator="equal">
      <formula>4</formula>
    </cfRule>
    <cfRule type="cellIs" dxfId="342" priority="7" operator="equal">
      <formula>3</formula>
    </cfRule>
    <cfRule type="cellIs" dxfId="341" priority="8" operator="equal">
      <formula>2</formula>
    </cfRule>
    <cfRule type="cellIs" dxfId="340" priority="9" operator="equal">
      <formula>1</formula>
    </cfRule>
    <cfRule type="cellIs" dxfId="339" priority="10" operator="equal">
      <formula>0</formula>
    </cfRule>
  </conditionalFormatting>
  <conditionalFormatting sqref="O43">
    <cfRule type="cellIs" dxfId="338" priority="1" operator="equal">
      <formula>4</formula>
    </cfRule>
    <cfRule type="cellIs" dxfId="337" priority="2" operator="equal">
      <formula>3</formula>
    </cfRule>
    <cfRule type="cellIs" dxfId="336" priority="3" operator="equal">
      <formula>2</formula>
    </cfRule>
    <cfRule type="cellIs" dxfId="335" priority="4" operator="equal">
      <formula>1</formula>
    </cfRule>
    <cfRule type="cellIs" dxfId="334" priority="5" operator="equal">
      <formula>0</formula>
    </cfRule>
  </conditionalFormatting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43348-5C0E-41C8-B045-DEDC951E3865}">
  <sheetPr codeName="Feuil60">
    <tabColor rgb="FF7030A0"/>
  </sheetPr>
  <dimension ref="A1:P93"/>
  <sheetViews>
    <sheetView showGridLines="0" workbookViewId="0">
      <selection activeCell="C4" activeCellId="1" sqref="A7:P93 C4:P6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333" priority="33" operator="equal">
      <formula>"1° P"</formula>
    </cfRule>
    <cfRule type="expression" dxfId="332" priority="34">
      <formula>$D$94=0</formula>
    </cfRule>
    <cfRule type="expression" dxfId="331" priority="35">
      <formula>$D$94&lt;&gt;$H$94</formula>
    </cfRule>
    <cfRule type="expression" dxfId="330" priority="36">
      <formula>$D$94=$H$94</formula>
    </cfRule>
  </conditionalFormatting>
  <conditionalFormatting sqref="E2:G2">
    <cfRule type="expression" dxfId="329" priority="30">
      <formula>$D$94=0</formula>
    </cfRule>
    <cfRule type="expression" dxfId="328" priority="31">
      <formula>$D$94&lt;&gt;$H$94</formula>
    </cfRule>
    <cfRule type="expression" dxfId="327" priority="32">
      <formula>$D$94=$H$94</formula>
    </cfRule>
  </conditionalFormatting>
  <conditionalFormatting sqref="E2">
    <cfRule type="cellIs" dxfId="326" priority="29" operator="equal">
      <formula>"2° P"</formula>
    </cfRule>
  </conditionalFormatting>
  <conditionalFormatting sqref="F2">
    <cfRule type="cellIs" dxfId="325" priority="28" operator="equal">
      <formula>"3° P"</formula>
    </cfRule>
  </conditionalFormatting>
  <conditionalFormatting sqref="G2">
    <cfRule type="cellIs" dxfId="324" priority="27" operator="equal">
      <formula>"4° P"</formula>
    </cfRule>
  </conditionalFormatting>
  <conditionalFormatting sqref="H2">
    <cfRule type="cellIs" dxfId="323" priority="23" operator="equal">
      <formula>"1° P"</formula>
    </cfRule>
    <cfRule type="expression" dxfId="322" priority="24">
      <formula>$D$94=0</formula>
    </cfRule>
    <cfRule type="expression" dxfId="321" priority="25">
      <formula>$D$94&lt;&gt;$H$94</formula>
    </cfRule>
    <cfRule type="expression" dxfId="320" priority="26">
      <formula>$D$94=$H$94</formula>
    </cfRule>
  </conditionalFormatting>
  <conditionalFormatting sqref="I2:M2">
    <cfRule type="expression" dxfId="319" priority="20">
      <formula>$D$94=0</formula>
    </cfRule>
    <cfRule type="expression" dxfId="318" priority="21">
      <formula>$D$94&lt;&gt;$H$94</formula>
    </cfRule>
    <cfRule type="expression" dxfId="317" priority="22">
      <formula>$D$94=$H$94</formula>
    </cfRule>
  </conditionalFormatting>
  <conditionalFormatting sqref="I2">
    <cfRule type="cellIs" dxfId="316" priority="19" operator="equal">
      <formula>"2° P"</formula>
    </cfRule>
  </conditionalFormatting>
  <conditionalFormatting sqref="J2">
    <cfRule type="cellIs" dxfId="315" priority="18" operator="equal">
      <formula>"3° P"</formula>
    </cfRule>
  </conditionalFormatting>
  <conditionalFormatting sqref="K2:M2">
    <cfRule type="cellIs" dxfId="314" priority="17" operator="equal">
      <formula>"4° P"</formula>
    </cfRule>
  </conditionalFormatting>
  <conditionalFormatting sqref="O4:O42 O44:O93">
    <cfRule type="cellIs" dxfId="313" priority="6" operator="equal">
      <formula>4</formula>
    </cfRule>
    <cfRule type="cellIs" dxfId="312" priority="7" operator="equal">
      <formula>3</formula>
    </cfRule>
    <cfRule type="cellIs" dxfId="311" priority="8" operator="equal">
      <formula>2</formula>
    </cfRule>
    <cfRule type="cellIs" dxfId="310" priority="9" operator="equal">
      <formula>1</formula>
    </cfRule>
    <cfRule type="cellIs" dxfId="309" priority="10" operator="equal">
      <formula>0</formula>
    </cfRule>
  </conditionalFormatting>
  <conditionalFormatting sqref="O43">
    <cfRule type="cellIs" dxfId="308" priority="1" operator="equal">
      <formula>4</formula>
    </cfRule>
    <cfRule type="cellIs" dxfId="307" priority="2" operator="equal">
      <formula>3</formula>
    </cfRule>
    <cfRule type="cellIs" dxfId="306" priority="3" operator="equal">
      <formula>2</formula>
    </cfRule>
    <cfRule type="cellIs" dxfId="305" priority="4" operator="equal">
      <formula>1</formula>
    </cfRule>
    <cfRule type="cellIs" dxfId="304" priority="5" operator="equal">
      <formula>0</formula>
    </cfRule>
  </conditionalFormatting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CFCB5-C4DD-4A22-9C3B-11BB62AF42B4}">
  <sheetPr codeName="Feuil61">
    <tabColor rgb="FF7030A0"/>
  </sheetPr>
  <dimension ref="A1:S93"/>
  <sheetViews>
    <sheetView showGridLines="0" workbookViewId="0">
      <selection activeCell="A4" activeCellId="2" sqref="A9:P93 C5:P8 A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9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9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  <c r="S18" s="15"/>
    </row>
    <row r="19" spans="1:19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9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  <c r="S20" s="15"/>
    </row>
    <row r="21" spans="1:19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9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9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9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9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9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9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9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9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9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9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9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303" priority="33" operator="equal">
      <formula>"1° P"</formula>
    </cfRule>
    <cfRule type="expression" dxfId="302" priority="34">
      <formula>$D$94=0</formula>
    </cfRule>
    <cfRule type="expression" dxfId="301" priority="35">
      <formula>$D$94&lt;&gt;$H$94</formula>
    </cfRule>
    <cfRule type="expression" dxfId="300" priority="36">
      <formula>$D$94=$H$94</formula>
    </cfRule>
  </conditionalFormatting>
  <conditionalFormatting sqref="E2:G2">
    <cfRule type="expression" dxfId="299" priority="30">
      <formula>$D$94=0</formula>
    </cfRule>
    <cfRule type="expression" dxfId="298" priority="31">
      <formula>$D$94&lt;&gt;$H$94</formula>
    </cfRule>
    <cfRule type="expression" dxfId="297" priority="32">
      <formula>$D$94=$H$94</formula>
    </cfRule>
  </conditionalFormatting>
  <conditionalFormatting sqref="E2">
    <cfRule type="cellIs" dxfId="296" priority="29" operator="equal">
      <formula>"2° P"</formula>
    </cfRule>
  </conditionalFormatting>
  <conditionalFormatting sqref="F2">
    <cfRule type="cellIs" dxfId="295" priority="28" operator="equal">
      <formula>"3° P"</formula>
    </cfRule>
  </conditionalFormatting>
  <conditionalFormatting sqref="G2">
    <cfRule type="cellIs" dxfId="294" priority="27" operator="equal">
      <formula>"4° P"</formula>
    </cfRule>
  </conditionalFormatting>
  <conditionalFormatting sqref="H2">
    <cfRule type="cellIs" dxfId="293" priority="23" operator="equal">
      <formula>"1° P"</formula>
    </cfRule>
    <cfRule type="expression" dxfId="292" priority="24">
      <formula>$D$94=0</formula>
    </cfRule>
    <cfRule type="expression" dxfId="291" priority="25">
      <formula>$D$94&lt;&gt;$H$94</formula>
    </cfRule>
    <cfRule type="expression" dxfId="290" priority="26">
      <formula>$D$94=$H$94</formula>
    </cfRule>
  </conditionalFormatting>
  <conditionalFormatting sqref="I2:M2">
    <cfRule type="expression" dxfId="289" priority="20">
      <formula>$D$94=0</formula>
    </cfRule>
    <cfRule type="expression" dxfId="288" priority="21">
      <formula>$D$94&lt;&gt;$H$94</formula>
    </cfRule>
    <cfRule type="expression" dxfId="287" priority="22">
      <formula>$D$94=$H$94</formula>
    </cfRule>
  </conditionalFormatting>
  <conditionalFormatting sqref="I2">
    <cfRule type="cellIs" dxfId="286" priority="19" operator="equal">
      <formula>"2° P"</formula>
    </cfRule>
  </conditionalFormatting>
  <conditionalFormatting sqref="J2">
    <cfRule type="cellIs" dxfId="285" priority="18" operator="equal">
      <formula>"3° P"</formula>
    </cfRule>
  </conditionalFormatting>
  <conditionalFormatting sqref="K2:M2">
    <cfRule type="cellIs" dxfId="284" priority="17" operator="equal">
      <formula>"4° P"</formula>
    </cfRule>
  </conditionalFormatting>
  <conditionalFormatting sqref="O4:O42 O44:O93">
    <cfRule type="cellIs" dxfId="283" priority="6" operator="equal">
      <formula>4</formula>
    </cfRule>
    <cfRule type="cellIs" dxfId="282" priority="7" operator="equal">
      <formula>3</formula>
    </cfRule>
    <cfRule type="cellIs" dxfId="281" priority="8" operator="equal">
      <formula>2</formula>
    </cfRule>
    <cfRule type="cellIs" dxfId="280" priority="9" operator="equal">
      <formula>1</formula>
    </cfRule>
    <cfRule type="cellIs" dxfId="279" priority="10" operator="equal">
      <formula>0</formula>
    </cfRule>
  </conditionalFormatting>
  <conditionalFormatting sqref="O43">
    <cfRule type="cellIs" dxfId="278" priority="1" operator="equal">
      <formula>4</formula>
    </cfRule>
    <cfRule type="cellIs" dxfId="277" priority="2" operator="equal">
      <formula>3</formula>
    </cfRule>
    <cfRule type="cellIs" dxfId="276" priority="3" operator="equal">
      <formula>2</formula>
    </cfRule>
    <cfRule type="cellIs" dxfId="275" priority="4" operator="equal">
      <formula>1</formula>
    </cfRule>
    <cfRule type="cellIs" dxfId="274" priority="5" operator="equal">
      <formula>0</formula>
    </cfRule>
  </conditionalFormatting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9213-5087-4C2C-8A37-6E87CB33E6A1}">
  <sheetPr codeName="Feuil62">
    <tabColor rgb="FF7030A0"/>
  </sheetPr>
  <dimension ref="A1:P93"/>
  <sheetViews>
    <sheetView showGridLines="0" workbookViewId="0">
      <selection activeCell="B4" activeCellId="1" sqref="A5:P93 B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273" priority="33" operator="equal">
      <formula>"1° P"</formula>
    </cfRule>
    <cfRule type="expression" dxfId="272" priority="34">
      <formula>$D$94=0</formula>
    </cfRule>
    <cfRule type="expression" dxfId="271" priority="35">
      <formula>$D$94&lt;&gt;$H$94</formula>
    </cfRule>
    <cfRule type="expression" dxfId="270" priority="36">
      <formula>$D$94=$H$94</formula>
    </cfRule>
  </conditionalFormatting>
  <conditionalFormatting sqref="E2:G2">
    <cfRule type="expression" dxfId="269" priority="30">
      <formula>$D$94=0</formula>
    </cfRule>
    <cfRule type="expression" dxfId="268" priority="31">
      <formula>$D$94&lt;&gt;$H$94</formula>
    </cfRule>
    <cfRule type="expression" dxfId="267" priority="32">
      <formula>$D$94=$H$94</formula>
    </cfRule>
  </conditionalFormatting>
  <conditionalFormatting sqref="E2">
    <cfRule type="cellIs" dxfId="266" priority="29" operator="equal">
      <formula>"2° P"</formula>
    </cfRule>
  </conditionalFormatting>
  <conditionalFormatting sqref="F2">
    <cfRule type="cellIs" dxfId="265" priority="28" operator="equal">
      <formula>"3° P"</formula>
    </cfRule>
  </conditionalFormatting>
  <conditionalFormatting sqref="G2">
    <cfRule type="cellIs" dxfId="264" priority="27" operator="equal">
      <formula>"4° P"</formula>
    </cfRule>
  </conditionalFormatting>
  <conditionalFormatting sqref="H2">
    <cfRule type="cellIs" dxfId="263" priority="23" operator="equal">
      <formula>"1° P"</formula>
    </cfRule>
    <cfRule type="expression" dxfId="262" priority="24">
      <formula>$D$94=0</formula>
    </cfRule>
    <cfRule type="expression" dxfId="261" priority="25">
      <formula>$D$94&lt;&gt;$H$94</formula>
    </cfRule>
    <cfRule type="expression" dxfId="260" priority="26">
      <formula>$D$94=$H$94</formula>
    </cfRule>
  </conditionalFormatting>
  <conditionalFormatting sqref="I2:M2">
    <cfRule type="expression" dxfId="259" priority="20">
      <formula>$D$94=0</formula>
    </cfRule>
    <cfRule type="expression" dxfId="258" priority="21">
      <formula>$D$94&lt;&gt;$H$94</formula>
    </cfRule>
    <cfRule type="expression" dxfId="257" priority="22">
      <formula>$D$94=$H$94</formula>
    </cfRule>
  </conditionalFormatting>
  <conditionalFormatting sqref="I2">
    <cfRule type="cellIs" dxfId="256" priority="19" operator="equal">
      <formula>"2° P"</formula>
    </cfRule>
  </conditionalFormatting>
  <conditionalFormatting sqref="J2">
    <cfRule type="cellIs" dxfId="255" priority="18" operator="equal">
      <formula>"3° P"</formula>
    </cfRule>
  </conditionalFormatting>
  <conditionalFormatting sqref="K2:M2">
    <cfRule type="cellIs" dxfId="254" priority="17" operator="equal">
      <formula>"4° P"</formula>
    </cfRule>
  </conditionalFormatting>
  <conditionalFormatting sqref="O4:O42 O44:O93">
    <cfRule type="cellIs" dxfId="253" priority="6" operator="equal">
      <formula>4</formula>
    </cfRule>
    <cfRule type="cellIs" dxfId="252" priority="7" operator="equal">
      <formula>3</formula>
    </cfRule>
    <cfRule type="cellIs" dxfId="251" priority="8" operator="equal">
      <formula>2</formula>
    </cfRule>
    <cfRule type="cellIs" dxfId="250" priority="9" operator="equal">
      <formula>1</formula>
    </cfRule>
    <cfRule type="cellIs" dxfId="249" priority="10" operator="equal">
      <formula>0</formula>
    </cfRule>
  </conditionalFormatting>
  <conditionalFormatting sqref="O43">
    <cfRule type="cellIs" dxfId="248" priority="1" operator="equal">
      <formula>4</formula>
    </cfRule>
    <cfRule type="cellIs" dxfId="247" priority="2" operator="equal">
      <formula>3</formula>
    </cfRule>
    <cfRule type="cellIs" dxfId="246" priority="3" operator="equal">
      <formula>2</formula>
    </cfRule>
    <cfRule type="cellIs" dxfId="245" priority="4" operator="equal">
      <formula>1</formula>
    </cfRule>
    <cfRule type="cellIs" dxfId="244" priority="5" operator="equal">
      <formula>0</formula>
    </cfRule>
  </conditionalFormatting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A3486-0505-44A3-BF6C-FA063AB0A751}">
  <sheetPr codeName="Feuil63">
    <tabColor rgb="FF7030A0"/>
  </sheetPr>
  <dimension ref="A1:P93"/>
  <sheetViews>
    <sheetView showGridLines="0" workbookViewId="0">
      <selection activeCell="C4" activeCellId="1" sqref="A6:P93 C4:P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243" priority="33" operator="equal">
      <formula>"1° P"</formula>
    </cfRule>
    <cfRule type="expression" dxfId="242" priority="34">
      <formula>$D$94=0</formula>
    </cfRule>
    <cfRule type="expression" dxfId="241" priority="35">
      <formula>$D$94&lt;&gt;$H$94</formula>
    </cfRule>
    <cfRule type="expression" dxfId="240" priority="36">
      <formula>$D$94=$H$94</formula>
    </cfRule>
  </conditionalFormatting>
  <conditionalFormatting sqref="E2:G2">
    <cfRule type="expression" dxfId="239" priority="30">
      <formula>$D$94=0</formula>
    </cfRule>
    <cfRule type="expression" dxfId="238" priority="31">
      <formula>$D$94&lt;&gt;$H$94</formula>
    </cfRule>
    <cfRule type="expression" dxfId="237" priority="32">
      <formula>$D$94=$H$94</formula>
    </cfRule>
  </conditionalFormatting>
  <conditionalFormatting sqref="E2">
    <cfRule type="cellIs" dxfId="236" priority="29" operator="equal">
      <formula>"2° P"</formula>
    </cfRule>
  </conditionalFormatting>
  <conditionalFormatting sqref="F2">
    <cfRule type="cellIs" dxfId="235" priority="28" operator="equal">
      <formula>"3° P"</formula>
    </cfRule>
  </conditionalFormatting>
  <conditionalFormatting sqref="G2">
    <cfRule type="cellIs" dxfId="234" priority="27" operator="equal">
      <formula>"4° P"</formula>
    </cfRule>
  </conditionalFormatting>
  <conditionalFormatting sqref="H2">
    <cfRule type="cellIs" dxfId="233" priority="23" operator="equal">
      <formula>"1° P"</formula>
    </cfRule>
    <cfRule type="expression" dxfId="232" priority="24">
      <formula>$D$94=0</formula>
    </cfRule>
    <cfRule type="expression" dxfId="231" priority="25">
      <formula>$D$94&lt;&gt;$H$94</formula>
    </cfRule>
    <cfRule type="expression" dxfId="230" priority="26">
      <formula>$D$94=$H$94</formula>
    </cfRule>
  </conditionalFormatting>
  <conditionalFormatting sqref="I2:M2">
    <cfRule type="expression" dxfId="229" priority="20">
      <formula>$D$94=0</formula>
    </cfRule>
    <cfRule type="expression" dxfId="228" priority="21">
      <formula>$D$94&lt;&gt;$H$94</formula>
    </cfRule>
    <cfRule type="expression" dxfId="227" priority="22">
      <formula>$D$94=$H$94</formula>
    </cfRule>
  </conditionalFormatting>
  <conditionalFormatting sqref="I2">
    <cfRule type="cellIs" dxfId="226" priority="19" operator="equal">
      <formula>"2° P"</formula>
    </cfRule>
  </conditionalFormatting>
  <conditionalFormatting sqref="J2">
    <cfRule type="cellIs" dxfId="225" priority="18" operator="equal">
      <formula>"3° P"</formula>
    </cfRule>
  </conditionalFormatting>
  <conditionalFormatting sqref="K2:M2">
    <cfRule type="cellIs" dxfId="224" priority="17" operator="equal">
      <formula>"4° P"</formula>
    </cfRule>
  </conditionalFormatting>
  <conditionalFormatting sqref="O4:O42 O44:O93">
    <cfRule type="cellIs" dxfId="223" priority="6" operator="equal">
      <formula>4</formula>
    </cfRule>
    <cfRule type="cellIs" dxfId="222" priority="7" operator="equal">
      <formula>3</formula>
    </cfRule>
    <cfRule type="cellIs" dxfId="221" priority="8" operator="equal">
      <formula>2</formula>
    </cfRule>
    <cfRule type="cellIs" dxfId="220" priority="9" operator="equal">
      <formula>1</formula>
    </cfRule>
    <cfRule type="cellIs" dxfId="219" priority="10" operator="equal">
      <formula>0</formula>
    </cfRule>
  </conditionalFormatting>
  <conditionalFormatting sqref="O43">
    <cfRule type="cellIs" dxfId="218" priority="1" operator="equal">
      <formula>4</formula>
    </cfRule>
    <cfRule type="cellIs" dxfId="217" priority="2" operator="equal">
      <formula>3</formula>
    </cfRule>
    <cfRule type="cellIs" dxfId="216" priority="3" operator="equal">
      <formula>2</formula>
    </cfRule>
    <cfRule type="cellIs" dxfId="215" priority="4" operator="equal">
      <formula>1</formula>
    </cfRule>
    <cfRule type="cellIs" dxfId="214" priority="5" operator="equal">
      <formula>0</formula>
    </cfRule>
  </conditionalFormatting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5E8C0-C5FE-41A9-8F64-D603846E84F3}">
  <sheetPr codeName="Feuil64">
    <tabColor rgb="FF7030A0"/>
  </sheetPr>
  <dimension ref="A1:P93"/>
  <sheetViews>
    <sheetView showGridLines="0" workbookViewId="0">
      <selection activeCell="C4" activeCellId="1" sqref="A6:P93 C4:P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213" priority="33" operator="equal">
      <formula>"1° P"</formula>
    </cfRule>
    <cfRule type="expression" dxfId="212" priority="34">
      <formula>$D$94=0</formula>
    </cfRule>
    <cfRule type="expression" dxfId="211" priority="35">
      <formula>$D$94&lt;&gt;$H$94</formula>
    </cfRule>
    <cfRule type="expression" dxfId="210" priority="36">
      <formula>$D$94=$H$94</formula>
    </cfRule>
  </conditionalFormatting>
  <conditionalFormatting sqref="E2:G2">
    <cfRule type="expression" dxfId="209" priority="30">
      <formula>$D$94=0</formula>
    </cfRule>
    <cfRule type="expression" dxfId="208" priority="31">
      <formula>$D$94&lt;&gt;$H$94</formula>
    </cfRule>
    <cfRule type="expression" dxfId="207" priority="32">
      <formula>$D$94=$H$94</formula>
    </cfRule>
  </conditionalFormatting>
  <conditionalFormatting sqref="E2">
    <cfRule type="cellIs" dxfId="206" priority="29" operator="equal">
      <formula>"2° P"</formula>
    </cfRule>
  </conditionalFormatting>
  <conditionalFormatting sqref="F2">
    <cfRule type="cellIs" dxfId="205" priority="28" operator="equal">
      <formula>"3° P"</formula>
    </cfRule>
  </conditionalFormatting>
  <conditionalFormatting sqref="G2">
    <cfRule type="cellIs" dxfId="204" priority="27" operator="equal">
      <formula>"4° P"</formula>
    </cfRule>
  </conditionalFormatting>
  <conditionalFormatting sqref="H2">
    <cfRule type="cellIs" dxfId="203" priority="23" operator="equal">
      <formula>"1° P"</formula>
    </cfRule>
    <cfRule type="expression" dxfId="202" priority="24">
      <formula>$D$94=0</formula>
    </cfRule>
    <cfRule type="expression" dxfId="201" priority="25">
      <formula>$D$94&lt;&gt;$H$94</formula>
    </cfRule>
    <cfRule type="expression" dxfId="200" priority="26">
      <formula>$D$94=$H$94</formula>
    </cfRule>
  </conditionalFormatting>
  <conditionalFormatting sqref="I2:M2">
    <cfRule type="expression" dxfId="199" priority="20">
      <formula>$D$94=0</formula>
    </cfRule>
    <cfRule type="expression" dxfId="198" priority="21">
      <formula>$D$94&lt;&gt;$H$94</formula>
    </cfRule>
    <cfRule type="expression" dxfId="197" priority="22">
      <formula>$D$94=$H$94</formula>
    </cfRule>
  </conditionalFormatting>
  <conditionalFormatting sqref="I2">
    <cfRule type="cellIs" dxfId="196" priority="19" operator="equal">
      <formula>"2° P"</formula>
    </cfRule>
  </conditionalFormatting>
  <conditionalFormatting sqref="J2">
    <cfRule type="cellIs" dxfId="195" priority="18" operator="equal">
      <formula>"3° P"</formula>
    </cfRule>
  </conditionalFormatting>
  <conditionalFormatting sqref="K2:M2">
    <cfRule type="cellIs" dxfId="194" priority="17" operator="equal">
      <formula>"4° P"</formula>
    </cfRule>
  </conditionalFormatting>
  <conditionalFormatting sqref="O4:O42 O44:O93">
    <cfRule type="cellIs" dxfId="193" priority="6" operator="equal">
      <formula>4</formula>
    </cfRule>
    <cfRule type="cellIs" dxfId="192" priority="7" operator="equal">
      <formula>3</formula>
    </cfRule>
    <cfRule type="cellIs" dxfId="191" priority="8" operator="equal">
      <formula>2</formula>
    </cfRule>
    <cfRule type="cellIs" dxfId="190" priority="9" operator="equal">
      <formula>1</formula>
    </cfRule>
    <cfRule type="cellIs" dxfId="189" priority="10" operator="equal">
      <formula>0</formula>
    </cfRule>
  </conditionalFormatting>
  <conditionalFormatting sqref="O43">
    <cfRule type="cellIs" dxfId="188" priority="1" operator="equal">
      <formula>4</formula>
    </cfRule>
    <cfRule type="cellIs" dxfId="187" priority="2" operator="equal">
      <formula>3</formula>
    </cfRule>
    <cfRule type="cellIs" dxfId="186" priority="3" operator="equal">
      <formula>2</formula>
    </cfRule>
    <cfRule type="cellIs" dxfId="185" priority="4" operator="equal">
      <formula>1</formula>
    </cfRule>
    <cfRule type="cellIs" dxfId="184" priority="5" operator="equal">
      <formula>0</formula>
    </cfRule>
  </conditionalFormatting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54C86-5346-4452-A9F0-362E002838B5}">
  <sheetPr codeName="Feuil65">
    <tabColor rgb="FF7030A0"/>
  </sheetPr>
  <dimension ref="A1:P93"/>
  <sheetViews>
    <sheetView showGridLines="0" workbookViewId="0">
      <selection activeCell="B4" activeCellId="1" sqref="A5:P93 B4:P4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83" priority="33" operator="equal">
      <formula>"1° P"</formula>
    </cfRule>
    <cfRule type="expression" dxfId="182" priority="34">
      <formula>$D$94=0</formula>
    </cfRule>
    <cfRule type="expression" dxfId="181" priority="35">
      <formula>$D$94&lt;&gt;$H$94</formula>
    </cfRule>
    <cfRule type="expression" dxfId="180" priority="36">
      <formula>$D$94=$H$94</formula>
    </cfRule>
  </conditionalFormatting>
  <conditionalFormatting sqref="E2:G2">
    <cfRule type="expression" dxfId="179" priority="30">
      <formula>$D$94=0</formula>
    </cfRule>
    <cfRule type="expression" dxfId="178" priority="31">
      <formula>$D$94&lt;&gt;$H$94</formula>
    </cfRule>
    <cfRule type="expression" dxfId="177" priority="32">
      <formula>$D$94=$H$94</formula>
    </cfRule>
  </conditionalFormatting>
  <conditionalFormatting sqref="E2">
    <cfRule type="cellIs" dxfId="176" priority="29" operator="equal">
      <formula>"2° P"</formula>
    </cfRule>
  </conditionalFormatting>
  <conditionalFormatting sqref="F2">
    <cfRule type="cellIs" dxfId="175" priority="28" operator="equal">
      <formula>"3° P"</formula>
    </cfRule>
  </conditionalFormatting>
  <conditionalFormatting sqref="G2">
    <cfRule type="cellIs" dxfId="174" priority="27" operator="equal">
      <formula>"4° P"</formula>
    </cfRule>
  </conditionalFormatting>
  <conditionalFormatting sqref="H2">
    <cfRule type="cellIs" dxfId="173" priority="23" operator="equal">
      <formula>"1° P"</formula>
    </cfRule>
    <cfRule type="expression" dxfId="172" priority="24">
      <formula>$D$94=0</formula>
    </cfRule>
    <cfRule type="expression" dxfId="171" priority="25">
      <formula>$D$94&lt;&gt;$H$94</formula>
    </cfRule>
    <cfRule type="expression" dxfId="170" priority="26">
      <formula>$D$94=$H$94</formula>
    </cfRule>
  </conditionalFormatting>
  <conditionalFormatting sqref="I2:M2">
    <cfRule type="expression" dxfId="169" priority="20">
      <formula>$D$94=0</formula>
    </cfRule>
    <cfRule type="expression" dxfId="168" priority="21">
      <formula>$D$94&lt;&gt;$H$94</formula>
    </cfRule>
    <cfRule type="expression" dxfId="167" priority="22">
      <formula>$D$94=$H$94</formula>
    </cfRule>
  </conditionalFormatting>
  <conditionalFormatting sqref="I2">
    <cfRule type="cellIs" dxfId="166" priority="19" operator="equal">
      <formula>"2° P"</formula>
    </cfRule>
  </conditionalFormatting>
  <conditionalFormatting sqref="J2">
    <cfRule type="cellIs" dxfId="165" priority="18" operator="equal">
      <formula>"3° P"</formula>
    </cfRule>
  </conditionalFormatting>
  <conditionalFormatting sqref="K2:M2">
    <cfRule type="cellIs" dxfId="164" priority="17" operator="equal">
      <formula>"4° P"</formula>
    </cfRule>
  </conditionalFormatting>
  <conditionalFormatting sqref="O4:O42 O44:O93">
    <cfRule type="cellIs" dxfId="163" priority="6" operator="equal">
      <formula>4</formula>
    </cfRule>
    <cfRule type="cellIs" dxfId="162" priority="7" operator="equal">
      <formula>3</formula>
    </cfRule>
    <cfRule type="cellIs" dxfId="161" priority="8" operator="equal">
      <formula>2</formula>
    </cfRule>
    <cfRule type="cellIs" dxfId="160" priority="9" operator="equal">
      <formula>1</formula>
    </cfRule>
    <cfRule type="cellIs" dxfId="159" priority="10" operator="equal">
      <formula>0</formula>
    </cfRule>
  </conditionalFormatting>
  <conditionalFormatting sqref="O43">
    <cfRule type="cellIs" dxfId="158" priority="1" operator="equal">
      <formula>4</formula>
    </cfRule>
    <cfRule type="cellIs" dxfId="157" priority="2" operator="equal">
      <formula>3</formula>
    </cfRule>
    <cfRule type="cellIs" dxfId="156" priority="3" operator="equal">
      <formula>2</formula>
    </cfRule>
    <cfRule type="cellIs" dxfId="155" priority="4" operator="equal">
      <formula>1</formula>
    </cfRule>
    <cfRule type="cellIs" dxfId="154" priority="5" operator="equal">
      <formula>0</formula>
    </cfRule>
  </conditionalFormatting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080C1-C7B2-4CC4-83C1-F16050298523}">
  <sheetPr codeName="Feuil66">
    <tabColor rgb="FF7030A0"/>
  </sheetPr>
  <dimension ref="A1:P93"/>
  <sheetViews>
    <sheetView showGridLines="0" workbookViewId="0">
      <selection activeCell="C4" activeCellId="1" sqref="A6:P93 C4:P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53" priority="33" operator="equal">
      <formula>"1° P"</formula>
    </cfRule>
    <cfRule type="expression" dxfId="152" priority="34">
      <formula>$D$94=0</formula>
    </cfRule>
    <cfRule type="expression" dxfId="151" priority="35">
      <formula>$D$94&lt;&gt;$H$94</formula>
    </cfRule>
    <cfRule type="expression" dxfId="150" priority="36">
      <formula>$D$94=$H$94</formula>
    </cfRule>
  </conditionalFormatting>
  <conditionalFormatting sqref="E2:G2">
    <cfRule type="expression" dxfId="149" priority="30">
      <formula>$D$94=0</formula>
    </cfRule>
    <cfRule type="expression" dxfId="148" priority="31">
      <formula>$D$94&lt;&gt;$H$94</formula>
    </cfRule>
    <cfRule type="expression" dxfId="147" priority="32">
      <formula>$D$94=$H$94</formula>
    </cfRule>
  </conditionalFormatting>
  <conditionalFormatting sqref="E2">
    <cfRule type="cellIs" dxfId="146" priority="29" operator="equal">
      <formula>"2° P"</formula>
    </cfRule>
  </conditionalFormatting>
  <conditionalFormatting sqref="F2">
    <cfRule type="cellIs" dxfId="145" priority="28" operator="equal">
      <formula>"3° P"</formula>
    </cfRule>
  </conditionalFormatting>
  <conditionalFormatting sqref="G2">
    <cfRule type="cellIs" dxfId="144" priority="27" operator="equal">
      <formula>"4° P"</formula>
    </cfRule>
  </conditionalFormatting>
  <conditionalFormatting sqref="H2">
    <cfRule type="cellIs" dxfId="143" priority="23" operator="equal">
      <formula>"1° P"</formula>
    </cfRule>
    <cfRule type="expression" dxfId="142" priority="24">
      <formula>$D$94=0</formula>
    </cfRule>
    <cfRule type="expression" dxfId="141" priority="25">
      <formula>$D$94&lt;&gt;$H$94</formula>
    </cfRule>
    <cfRule type="expression" dxfId="140" priority="26">
      <formula>$D$94=$H$94</formula>
    </cfRule>
  </conditionalFormatting>
  <conditionalFormatting sqref="I2:M2">
    <cfRule type="expression" dxfId="139" priority="20">
      <formula>$D$94=0</formula>
    </cfRule>
    <cfRule type="expression" dxfId="138" priority="21">
      <formula>$D$94&lt;&gt;$H$94</formula>
    </cfRule>
    <cfRule type="expression" dxfId="137" priority="22">
      <formula>$D$94=$H$94</formula>
    </cfRule>
  </conditionalFormatting>
  <conditionalFormatting sqref="I2">
    <cfRule type="cellIs" dxfId="136" priority="19" operator="equal">
      <formula>"2° P"</formula>
    </cfRule>
  </conditionalFormatting>
  <conditionalFormatting sqref="J2">
    <cfRule type="cellIs" dxfId="135" priority="18" operator="equal">
      <formula>"3° P"</formula>
    </cfRule>
  </conditionalFormatting>
  <conditionalFormatting sqref="K2:M2">
    <cfRule type="cellIs" dxfId="134" priority="17" operator="equal">
      <formula>"4° P"</formula>
    </cfRule>
  </conditionalFormatting>
  <conditionalFormatting sqref="O4:O42 O44:O93">
    <cfRule type="cellIs" dxfId="133" priority="6" operator="equal">
      <formula>4</formula>
    </cfRule>
    <cfRule type="cellIs" dxfId="132" priority="7" operator="equal">
      <formula>3</formula>
    </cfRule>
    <cfRule type="cellIs" dxfId="131" priority="8" operator="equal">
      <formula>2</formula>
    </cfRule>
    <cfRule type="cellIs" dxfId="130" priority="9" operator="equal">
      <formula>1</formula>
    </cfRule>
    <cfRule type="cellIs" dxfId="129" priority="10" operator="equal">
      <formula>0</formula>
    </cfRule>
  </conditionalFormatting>
  <conditionalFormatting sqref="O43">
    <cfRule type="cellIs" dxfId="128" priority="1" operator="equal">
      <formula>4</formula>
    </cfRule>
    <cfRule type="cellIs" dxfId="127" priority="2" operator="equal">
      <formula>3</formula>
    </cfRule>
    <cfRule type="cellIs" dxfId="126" priority="3" operator="equal">
      <formula>2</formula>
    </cfRule>
    <cfRule type="cellIs" dxfId="125" priority="4" operator="equal">
      <formula>1</formula>
    </cfRule>
    <cfRule type="cellIs" dxfId="124" priority="5" operator="equal">
      <formula>0</formula>
    </cfRule>
  </conditionalFormatting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DD7CF-1EDD-41AE-9DFD-DBF0BC6E3A1E}">
  <sheetPr codeName="Feuil67">
    <tabColor rgb="FF7030A0"/>
  </sheetPr>
  <dimension ref="A1:P93"/>
  <sheetViews>
    <sheetView showGridLines="0" workbookViewId="0">
      <selection activeCell="C4" activeCellId="1" sqref="A9:P93 C4:P8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123" priority="33" operator="equal">
      <formula>"1° P"</formula>
    </cfRule>
    <cfRule type="expression" dxfId="122" priority="34">
      <formula>$D$94=0</formula>
    </cfRule>
    <cfRule type="expression" dxfId="121" priority="35">
      <formula>$D$94&lt;&gt;$H$94</formula>
    </cfRule>
    <cfRule type="expression" dxfId="120" priority="36">
      <formula>$D$94=$H$94</formula>
    </cfRule>
  </conditionalFormatting>
  <conditionalFormatting sqref="E2:G2">
    <cfRule type="expression" dxfId="119" priority="30">
      <formula>$D$94=0</formula>
    </cfRule>
    <cfRule type="expression" dxfId="118" priority="31">
      <formula>$D$94&lt;&gt;$H$94</formula>
    </cfRule>
    <cfRule type="expression" dxfId="117" priority="32">
      <formula>$D$94=$H$94</formula>
    </cfRule>
  </conditionalFormatting>
  <conditionalFormatting sqref="E2">
    <cfRule type="cellIs" dxfId="116" priority="29" operator="equal">
      <formula>"2° P"</formula>
    </cfRule>
  </conditionalFormatting>
  <conditionalFormatting sqref="F2">
    <cfRule type="cellIs" dxfId="115" priority="28" operator="equal">
      <formula>"3° P"</formula>
    </cfRule>
  </conditionalFormatting>
  <conditionalFormatting sqref="G2">
    <cfRule type="cellIs" dxfId="114" priority="27" operator="equal">
      <formula>"4° P"</formula>
    </cfRule>
  </conditionalFormatting>
  <conditionalFormatting sqref="H2">
    <cfRule type="cellIs" dxfId="113" priority="23" operator="equal">
      <formula>"1° P"</formula>
    </cfRule>
    <cfRule type="expression" dxfId="112" priority="24">
      <formula>$D$94=0</formula>
    </cfRule>
    <cfRule type="expression" dxfId="111" priority="25">
      <formula>$D$94&lt;&gt;$H$94</formula>
    </cfRule>
    <cfRule type="expression" dxfId="110" priority="26">
      <formula>$D$94=$H$94</formula>
    </cfRule>
  </conditionalFormatting>
  <conditionalFormatting sqref="I2:M2">
    <cfRule type="expression" dxfId="109" priority="20">
      <formula>$D$94=0</formula>
    </cfRule>
    <cfRule type="expression" dxfId="108" priority="21">
      <formula>$D$94&lt;&gt;$H$94</formula>
    </cfRule>
    <cfRule type="expression" dxfId="107" priority="22">
      <formula>$D$94=$H$94</formula>
    </cfRule>
  </conditionalFormatting>
  <conditionalFormatting sqref="I2">
    <cfRule type="cellIs" dxfId="106" priority="19" operator="equal">
      <formula>"2° P"</formula>
    </cfRule>
  </conditionalFormatting>
  <conditionalFormatting sqref="J2">
    <cfRule type="cellIs" dxfId="105" priority="18" operator="equal">
      <formula>"3° P"</formula>
    </cfRule>
  </conditionalFormatting>
  <conditionalFormatting sqref="K2:M2">
    <cfRule type="cellIs" dxfId="104" priority="17" operator="equal">
      <formula>"4° P"</formula>
    </cfRule>
  </conditionalFormatting>
  <conditionalFormatting sqref="O4:O42 O44:O93">
    <cfRule type="cellIs" dxfId="103" priority="6" operator="equal">
      <formula>4</formula>
    </cfRule>
    <cfRule type="cellIs" dxfId="102" priority="7" operator="equal">
      <formula>3</formula>
    </cfRule>
    <cfRule type="cellIs" dxfId="101" priority="8" operator="equal">
      <formula>2</formula>
    </cfRule>
    <cfRule type="cellIs" dxfId="100" priority="9" operator="equal">
      <formula>1</formula>
    </cfRule>
    <cfRule type="cellIs" dxfId="99" priority="10" operator="equal">
      <formula>0</formula>
    </cfRule>
  </conditionalFormatting>
  <conditionalFormatting sqref="O43">
    <cfRule type="cellIs" dxfId="98" priority="1" operator="equal">
      <formula>4</formula>
    </cfRule>
    <cfRule type="cellIs" dxfId="97" priority="2" operator="equal">
      <formula>3</formula>
    </cfRule>
    <cfRule type="cellIs" dxfId="96" priority="3" operator="equal">
      <formula>2</formula>
    </cfRule>
    <cfRule type="cellIs" dxfId="95" priority="4" operator="equal">
      <formula>1</formula>
    </cfRule>
    <cfRule type="cellIs" dxfId="94" priority="5" operator="equal">
      <formula>0</formula>
    </cfRule>
  </conditionalFormatting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E800D-8A58-4F3E-A970-40F1150CE4E1}">
  <sheetPr codeName="Feuil68">
    <tabColor rgb="FF7030A0"/>
  </sheetPr>
  <dimension ref="A1:P93"/>
  <sheetViews>
    <sheetView showGridLines="0" workbookViewId="0">
      <selection activeCell="C4" activeCellId="1" sqref="A6:P93 C4:P5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93" priority="33" operator="equal">
      <formula>"1° P"</formula>
    </cfRule>
    <cfRule type="expression" dxfId="92" priority="34">
      <formula>$D$94=0</formula>
    </cfRule>
    <cfRule type="expression" dxfId="91" priority="35">
      <formula>$D$94&lt;&gt;$H$94</formula>
    </cfRule>
    <cfRule type="expression" dxfId="90" priority="36">
      <formula>$D$94=$H$94</formula>
    </cfRule>
  </conditionalFormatting>
  <conditionalFormatting sqref="E2:G2">
    <cfRule type="expression" dxfId="89" priority="30">
      <formula>$D$94=0</formula>
    </cfRule>
    <cfRule type="expression" dxfId="88" priority="31">
      <formula>$D$94&lt;&gt;$H$94</formula>
    </cfRule>
    <cfRule type="expression" dxfId="87" priority="32">
      <formula>$D$94=$H$94</formula>
    </cfRule>
  </conditionalFormatting>
  <conditionalFormatting sqref="E2">
    <cfRule type="cellIs" dxfId="86" priority="29" operator="equal">
      <formula>"2° P"</formula>
    </cfRule>
  </conditionalFormatting>
  <conditionalFormatting sqref="F2">
    <cfRule type="cellIs" dxfId="85" priority="28" operator="equal">
      <formula>"3° P"</formula>
    </cfRule>
  </conditionalFormatting>
  <conditionalFormatting sqref="G2">
    <cfRule type="cellIs" dxfId="84" priority="27" operator="equal">
      <formula>"4° P"</formula>
    </cfRule>
  </conditionalFormatting>
  <conditionalFormatting sqref="H2">
    <cfRule type="cellIs" dxfId="83" priority="23" operator="equal">
      <formula>"1° P"</formula>
    </cfRule>
    <cfRule type="expression" dxfId="82" priority="24">
      <formula>$D$94=0</formula>
    </cfRule>
    <cfRule type="expression" dxfId="81" priority="25">
      <formula>$D$94&lt;&gt;$H$94</formula>
    </cfRule>
    <cfRule type="expression" dxfId="80" priority="26">
      <formula>$D$94=$H$94</formula>
    </cfRule>
  </conditionalFormatting>
  <conditionalFormatting sqref="I2:M2">
    <cfRule type="expression" dxfId="79" priority="20">
      <formula>$D$94=0</formula>
    </cfRule>
    <cfRule type="expression" dxfId="78" priority="21">
      <formula>$D$94&lt;&gt;$H$94</formula>
    </cfRule>
    <cfRule type="expression" dxfId="77" priority="22">
      <formula>$D$94=$H$94</formula>
    </cfRule>
  </conditionalFormatting>
  <conditionalFormatting sqref="I2">
    <cfRule type="cellIs" dxfId="76" priority="19" operator="equal">
      <formula>"2° P"</formula>
    </cfRule>
  </conditionalFormatting>
  <conditionalFormatting sqref="J2">
    <cfRule type="cellIs" dxfId="75" priority="18" operator="equal">
      <formula>"3° P"</formula>
    </cfRule>
  </conditionalFormatting>
  <conditionalFormatting sqref="K2:M2">
    <cfRule type="cellIs" dxfId="74" priority="17" operator="equal">
      <formula>"4° P"</formula>
    </cfRule>
  </conditionalFormatting>
  <conditionalFormatting sqref="O4:O42 O44:O93">
    <cfRule type="cellIs" dxfId="73" priority="6" operator="equal">
      <formula>4</formula>
    </cfRule>
    <cfRule type="cellIs" dxfId="72" priority="7" operator="equal">
      <formula>3</formula>
    </cfRule>
    <cfRule type="cellIs" dxfId="71" priority="8" operator="equal">
      <formula>2</formula>
    </cfRule>
    <cfRule type="cellIs" dxfId="70" priority="9" operator="equal">
      <formula>1</formula>
    </cfRule>
    <cfRule type="cellIs" dxfId="69" priority="10" operator="equal">
      <formula>0</formula>
    </cfRule>
  </conditionalFormatting>
  <conditionalFormatting sqref="O43">
    <cfRule type="cellIs" dxfId="68" priority="1" operator="equal">
      <formula>4</formula>
    </cfRule>
    <cfRule type="cellIs" dxfId="67" priority="2" operator="equal">
      <formula>3</formula>
    </cfRule>
    <cfRule type="cellIs" dxfId="66" priority="3" operator="equal">
      <formula>2</formula>
    </cfRule>
    <cfRule type="cellIs" dxfId="65" priority="4" operator="equal">
      <formula>1</formula>
    </cfRule>
    <cfRule type="cellIs" dxfId="64" priority="5" operator="equal">
      <formula>0</formula>
    </cfRule>
  </conditionalFormatting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07CE-5028-4603-ADC6-9078A95B4DFE}">
  <sheetPr codeName="Feuil69">
    <tabColor rgb="FF7030A0"/>
  </sheetPr>
  <dimension ref="A1:P93"/>
  <sheetViews>
    <sheetView showGridLines="0" workbookViewId="0">
      <selection activeCell="S8" sqref="S8"/>
    </sheetView>
  </sheetViews>
  <sheetFormatPr baseColWidth="10" defaultRowHeight="15" x14ac:dyDescent="0.25"/>
  <cols>
    <col min="1" max="1" width="10.5703125" customWidth="1"/>
    <col min="2" max="2" width="68.42578125" customWidth="1"/>
    <col min="3" max="3" width="0.5703125" customWidth="1"/>
    <col min="4" max="11" width="4.42578125" customWidth="1"/>
    <col min="12" max="13" width="4.42578125" hidden="1" customWidth="1"/>
    <col min="14" max="14" width="3.5703125" customWidth="1"/>
    <col min="15" max="16" width="5.42578125" customWidth="1"/>
    <col min="17" max="17" width="13.5703125" customWidth="1"/>
  </cols>
  <sheetData>
    <row r="1" spans="1:16" ht="36" customHeight="1" x14ac:dyDescent="0.25">
      <c r="A1" s="264" t="s">
        <v>278</v>
      </c>
      <c r="B1" s="272"/>
      <c r="C1" s="273"/>
      <c r="D1" s="276" t="s">
        <v>7</v>
      </c>
      <c r="E1" s="266"/>
      <c r="F1" s="266"/>
      <c r="G1" s="267"/>
      <c r="H1" s="277" t="s">
        <v>8</v>
      </c>
      <c r="I1" s="266"/>
      <c r="J1" s="266"/>
      <c r="K1" s="269"/>
      <c r="L1" s="178"/>
      <c r="M1" s="178"/>
      <c r="N1" s="13" t="s">
        <v>3</v>
      </c>
      <c r="O1" s="262" t="s">
        <v>6</v>
      </c>
      <c r="P1" s="263" t="s">
        <v>5</v>
      </c>
    </row>
    <row r="2" spans="1:16" ht="42.6" customHeight="1" x14ac:dyDescent="0.25">
      <c r="A2" s="264"/>
      <c r="B2" s="274"/>
      <c r="C2" s="275"/>
      <c r="D2" s="7" t="s">
        <v>1</v>
      </c>
      <c r="E2" s="7" t="s">
        <v>187</v>
      </c>
      <c r="F2" s="7" t="s">
        <v>188</v>
      </c>
      <c r="G2" s="7" t="s">
        <v>189</v>
      </c>
      <c r="H2" s="7" t="s">
        <v>1</v>
      </c>
      <c r="I2" s="7" t="s">
        <v>187</v>
      </c>
      <c r="J2" s="7" t="s">
        <v>188</v>
      </c>
      <c r="K2" s="7" t="s">
        <v>189</v>
      </c>
      <c r="L2" s="179"/>
      <c r="M2" s="179"/>
      <c r="N2" s="16" t="s">
        <v>4</v>
      </c>
      <c r="O2" s="262"/>
      <c r="P2" s="263"/>
    </row>
    <row r="3" spans="1:16" ht="18.600000000000001" customHeight="1" x14ac:dyDescent="0.25">
      <c r="A3" s="6"/>
      <c r="B3" s="8"/>
      <c r="C3" s="9"/>
      <c r="D3" s="10"/>
      <c r="E3" s="10"/>
      <c r="F3" s="10"/>
      <c r="G3" s="10"/>
      <c r="H3" s="11"/>
      <c r="I3" s="11"/>
      <c r="J3" s="11"/>
      <c r="K3" s="11"/>
      <c r="L3" s="11"/>
      <c r="M3" s="11"/>
      <c r="N3" s="11"/>
      <c r="O3" s="12"/>
      <c r="P3" s="17"/>
    </row>
    <row r="4" spans="1:16" ht="29.1" customHeight="1" x14ac:dyDescent="0.25">
      <c r="A4" s="175">
        <v>1</v>
      </c>
      <c r="B4" s="176"/>
      <c r="C4" s="26"/>
      <c r="D4" s="1"/>
      <c r="E4" s="1"/>
      <c r="F4" s="1"/>
      <c r="G4" s="100"/>
      <c r="H4" s="101"/>
      <c r="I4" s="1"/>
      <c r="J4" s="1"/>
      <c r="K4" s="1"/>
      <c r="L4" s="1"/>
      <c r="M4" s="1"/>
      <c r="N4" s="1"/>
      <c r="O4" s="2"/>
      <c r="P4" s="4"/>
    </row>
    <row r="5" spans="1:16" ht="29.1" customHeight="1" x14ac:dyDescent="0.25">
      <c r="A5" s="175">
        <v>2</v>
      </c>
      <c r="B5" s="177"/>
      <c r="C5" s="27"/>
      <c r="D5" s="1"/>
      <c r="E5" s="1"/>
      <c r="F5" s="1"/>
      <c r="G5" s="100"/>
      <c r="H5" s="101"/>
      <c r="I5" s="1"/>
      <c r="J5" s="1"/>
      <c r="K5" s="1"/>
      <c r="L5" s="1"/>
      <c r="M5" s="1"/>
      <c r="N5" s="1"/>
      <c r="O5" s="2"/>
      <c r="P5" s="4"/>
    </row>
    <row r="6" spans="1:16" ht="29.1" customHeight="1" x14ac:dyDescent="0.25">
      <c r="A6" s="175">
        <v>3</v>
      </c>
      <c r="B6" s="176"/>
      <c r="C6" s="30"/>
      <c r="D6" s="1"/>
      <c r="E6" s="1"/>
      <c r="F6" s="1"/>
      <c r="G6" s="100"/>
      <c r="H6" s="101"/>
      <c r="I6" s="1"/>
      <c r="J6" s="1"/>
      <c r="K6" s="1"/>
      <c r="L6" s="1"/>
      <c r="M6" s="1"/>
      <c r="N6" s="1"/>
      <c r="O6" s="2"/>
      <c r="P6" s="4"/>
    </row>
    <row r="7" spans="1:16" ht="29.1" customHeight="1" x14ac:dyDescent="0.25">
      <c r="A7" s="175">
        <v>4</v>
      </c>
      <c r="B7" s="176"/>
      <c r="C7" s="103"/>
      <c r="D7" s="1"/>
      <c r="E7" s="1"/>
      <c r="F7" s="1"/>
      <c r="G7" s="100"/>
      <c r="H7" s="101"/>
      <c r="I7" s="1"/>
      <c r="J7" s="1"/>
      <c r="K7" s="1"/>
      <c r="L7" s="1"/>
      <c r="M7" s="1"/>
      <c r="N7" s="1"/>
      <c r="O7" s="2"/>
      <c r="P7" s="4"/>
    </row>
    <row r="8" spans="1:16" ht="29.1" customHeight="1" x14ac:dyDescent="0.25">
      <c r="A8" s="175">
        <v>5</v>
      </c>
      <c r="B8" s="177"/>
      <c r="C8" s="27"/>
      <c r="D8" s="1"/>
      <c r="E8" s="1"/>
      <c r="F8" s="1"/>
      <c r="G8" s="100"/>
      <c r="H8" s="101"/>
      <c r="I8" s="1"/>
      <c r="J8" s="1"/>
      <c r="K8" s="1"/>
      <c r="L8" s="1"/>
      <c r="M8" s="1"/>
      <c r="N8" s="1"/>
      <c r="O8" s="2"/>
      <c r="P8" s="4"/>
    </row>
    <row r="9" spans="1:16" ht="29.1" customHeight="1" x14ac:dyDescent="0.25">
      <c r="A9" s="175">
        <v>6</v>
      </c>
      <c r="B9" s="176"/>
      <c r="C9" s="27"/>
      <c r="D9" s="1"/>
      <c r="E9" s="1"/>
      <c r="F9" s="1"/>
      <c r="G9" s="100"/>
      <c r="H9" s="101"/>
      <c r="I9" s="1"/>
      <c r="J9" s="1"/>
      <c r="K9" s="1"/>
      <c r="L9" s="1"/>
      <c r="M9" s="1"/>
      <c r="N9" s="1"/>
      <c r="O9" s="2"/>
      <c r="P9" s="4"/>
    </row>
    <row r="10" spans="1:16" ht="29.1" customHeight="1" x14ac:dyDescent="0.25">
      <c r="A10" s="175">
        <v>7</v>
      </c>
      <c r="B10" s="176"/>
      <c r="C10" s="29"/>
      <c r="D10" s="1"/>
      <c r="E10" s="1"/>
      <c r="F10" s="1"/>
      <c r="G10" s="100"/>
      <c r="H10" s="101"/>
      <c r="I10" s="1"/>
      <c r="J10" s="1"/>
      <c r="K10" s="1"/>
      <c r="L10" s="1"/>
      <c r="M10" s="1"/>
      <c r="N10" s="1"/>
      <c r="O10" s="2"/>
      <c r="P10" s="4"/>
    </row>
    <row r="11" spans="1:16" ht="29.1" customHeight="1" x14ac:dyDescent="0.25">
      <c r="A11" s="175">
        <v>8</v>
      </c>
      <c r="B11" s="176"/>
      <c r="C11" s="27"/>
      <c r="D11" s="1"/>
      <c r="E11" s="1"/>
      <c r="F11" s="1"/>
      <c r="G11" s="100"/>
      <c r="H11" s="101"/>
      <c r="I11" s="1"/>
      <c r="J11" s="1"/>
      <c r="K11" s="1"/>
      <c r="L11" s="1"/>
      <c r="M11" s="1"/>
      <c r="N11" s="1"/>
      <c r="O11" s="2"/>
      <c r="P11" s="4"/>
    </row>
    <row r="12" spans="1:16" ht="29.1" customHeight="1" x14ac:dyDescent="0.25">
      <c r="A12" s="175">
        <v>9</v>
      </c>
      <c r="B12" s="176"/>
      <c r="C12" s="27"/>
      <c r="D12" s="1"/>
      <c r="E12" s="1"/>
      <c r="F12" s="1"/>
      <c r="G12" s="100"/>
      <c r="H12" s="101"/>
      <c r="I12" s="1"/>
      <c r="J12" s="1"/>
      <c r="K12" s="1"/>
      <c r="L12" s="1"/>
      <c r="M12" s="1"/>
      <c r="N12" s="1"/>
      <c r="O12" s="2"/>
      <c r="P12" s="4"/>
    </row>
    <row r="13" spans="1:16" ht="29.1" customHeight="1" x14ac:dyDescent="0.25">
      <c r="A13" s="175">
        <v>10</v>
      </c>
      <c r="B13" s="176"/>
      <c r="C13" s="27"/>
      <c r="D13" s="1"/>
      <c r="E13" s="1"/>
      <c r="F13" s="1"/>
      <c r="G13" s="100"/>
      <c r="H13" s="101"/>
      <c r="I13" s="1"/>
      <c r="J13" s="1"/>
      <c r="K13" s="1"/>
      <c r="L13" s="1"/>
      <c r="M13" s="1"/>
      <c r="N13" s="1"/>
      <c r="O13" s="2"/>
      <c r="P13" s="4"/>
    </row>
    <row r="14" spans="1:16" ht="29.1" customHeight="1" x14ac:dyDescent="0.25">
      <c r="A14" s="175">
        <v>11</v>
      </c>
      <c r="B14" s="176"/>
      <c r="C14" s="27"/>
      <c r="D14" s="1"/>
      <c r="E14" s="1"/>
      <c r="F14" s="1"/>
      <c r="G14" s="100"/>
      <c r="H14" s="101"/>
      <c r="I14" s="1"/>
      <c r="J14" s="1"/>
      <c r="K14" s="1"/>
      <c r="L14" s="1"/>
      <c r="M14" s="1"/>
      <c r="N14" s="1"/>
      <c r="O14" s="2"/>
      <c r="P14" s="4"/>
    </row>
    <row r="15" spans="1:16" ht="29.1" customHeight="1" x14ac:dyDescent="0.25">
      <c r="A15" s="175">
        <v>12</v>
      </c>
      <c r="B15" s="176"/>
      <c r="C15" s="30"/>
      <c r="D15" s="1"/>
      <c r="E15" s="1"/>
      <c r="F15" s="1"/>
      <c r="G15" s="100"/>
      <c r="H15" s="101"/>
      <c r="I15" s="1"/>
      <c r="J15" s="1"/>
      <c r="K15" s="1"/>
      <c r="L15" s="1"/>
      <c r="M15" s="1"/>
      <c r="N15" s="1"/>
      <c r="O15" s="2"/>
      <c r="P15" s="4"/>
    </row>
    <row r="16" spans="1:16" ht="29.1" customHeight="1" x14ac:dyDescent="0.25">
      <c r="A16" s="175">
        <v>13</v>
      </c>
      <c r="B16" s="176"/>
      <c r="C16" s="27"/>
      <c r="D16" s="1"/>
      <c r="E16" s="1"/>
      <c r="F16" s="1"/>
      <c r="G16" s="100"/>
      <c r="H16" s="101"/>
      <c r="I16" s="1"/>
      <c r="J16" s="1"/>
      <c r="K16" s="1"/>
      <c r="L16" s="1"/>
      <c r="M16" s="1"/>
      <c r="N16" s="1"/>
      <c r="O16" s="2"/>
      <c r="P16" s="4"/>
    </row>
    <row r="17" spans="1:16" ht="29.1" customHeight="1" x14ac:dyDescent="0.25">
      <c r="A17" s="175">
        <v>14</v>
      </c>
      <c r="B17" s="176"/>
      <c r="C17" s="29"/>
      <c r="D17" s="1"/>
      <c r="E17" s="1"/>
      <c r="F17" s="1"/>
      <c r="G17" s="100"/>
      <c r="H17" s="101"/>
      <c r="I17" s="1"/>
      <c r="J17" s="1"/>
      <c r="K17" s="1"/>
      <c r="L17" s="1"/>
      <c r="M17" s="1"/>
      <c r="N17" s="1"/>
      <c r="O17" s="2"/>
      <c r="P17" s="4"/>
    </row>
    <row r="18" spans="1:16" ht="29.1" customHeight="1" x14ac:dyDescent="0.25">
      <c r="A18" s="175">
        <v>15</v>
      </c>
      <c r="B18" s="176"/>
      <c r="C18" s="80"/>
      <c r="D18" s="1"/>
      <c r="E18" s="1"/>
      <c r="F18" s="1"/>
      <c r="G18" s="100"/>
      <c r="H18" s="101"/>
      <c r="I18" s="1"/>
      <c r="J18" s="1"/>
      <c r="K18" s="1"/>
      <c r="L18" s="1"/>
      <c r="M18" s="1"/>
      <c r="N18" s="1"/>
      <c r="O18" s="2"/>
      <c r="P18" s="4"/>
    </row>
    <row r="19" spans="1:16" ht="29.1" customHeight="1" x14ac:dyDescent="0.25">
      <c r="A19" s="175">
        <v>16</v>
      </c>
      <c r="B19" s="176"/>
      <c r="C19" s="27"/>
      <c r="D19" s="1"/>
      <c r="E19" s="1"/>
      <c r="F19" s="1"/>
      <c r="G19" s="100"/>
      <c r="H19" s="101"/>
      <c r="I19" s="1"/>
      <c r="J19" s="1"/>
      <c r="K19" s="1"/>
      <c r="L19" s="1"/>
      <c r="M19" s="1"/>
      <c r="N19" s="1"/>
      <c r="O19" s="2"/>
      <c r="P19" s="4"/>
    </row>
    <row r="20" spans="1:16" ht="29.1" customHeight="1" x14ac:dyDescent="0.25">
      <c r="A20" s="175">
        <v>17</v>
      </c>
      <c r="B20" s="176"/>
      <c r="C20" s="27"/>
      <c r="D20" s="1"/>
      <c r="E20" s="1"/>
      <c r="F20" s="1"/>
      <c r="G20" s="100"/>
      <c r="H20" s="101"/>
      <c r="I20" s="1"/>
      <c r="J20" s="1"/>
      <c r="K20" s="1"/>
      <c r="L20" s="1"/>
      <c r="M20" s="1"/>
      <c r="N20" s="1"/>
      <c r="O20" s="2"/>
      <c r="P20" s="4"/>
    </row>
    <row r="21" spans="1:16" ht="29.1" customHeight="1" x14ac:dyDescent="0.25">
      <c r="A21" s="175">
        <v>18</v>
      </c>
      <c r="B21" s="176"/>
      <c r="C21" s="27"/>
      <c r="D21" s="1"/>
      <c r="E21" s="1"/>
      <c r="F21" s="1"/>
      <c r="G21" s="100"/>
      <c r="H21" s="101"/>
      <c r="I21" s="1"/>
      <c r="J21" s="1"/>
      <c r="K21" s="1"/>
      <c r="L21" s="1"/>
      <c r="M21" s="1"/>
      <c r="N21" s="1"/>
      <c r="O21" s="2"/>
      <c r="P21" s="4"/>
    </row>
    <row r="22" spans="1:16" ht="29.1" customHeight="1" x14ac:dyDescent="0.25">
      <c r="A22" s="175">
        <v>19</v>
      </c>
      <c r="B22" s="177"/>
      <c r="C22" s="27"/>
      <c r="D22" s="1"/>
      <c r="E22" s="1"/>
      <c r="F22" s="1"/>
      <c r="G22" s="100"/>
      <c r="H22" s="101"/>
      <c r="I22" s="1"/>
      <c r="J22" s="1"/>
      <c r="K22" s="1"/>
      <c r="L22" s="1"/>
      <c r="M22" s="1"/>
      <c r="N22" s="1"/>
      <c r="O22" s="2"/>
      <c r="P22" s="4"/>
    </row>
    <row r="23" spans="1:16" ht="29.1" customHeight="1" x14ac:dyDescent="0.25">
      <c r="A23" s="175">
        <v>20</v>
      </c>
      <c r="B23" s="176"/>
      <c r="C23" s="30"/>
      <c r="D23" s="1"/>
      <c r="E23" s="1"/>
      <c r="F23" s="1"/>
      <c r="G23" s="100"/>
      <c r="H23" s="101"/>
      <c r="I23" s="1"/>
      <c r="J23" s="1"/>
      <c r="K23" s="1"/>
      <c r="L23" s="1"/>
      <c r="M23" s="1"/>
      <c r="N23" s="1"/>
      <c r="O23" s="2"/>
      <c r="P23" s="4"/>
    </row>
    <row r="24" spans="1:16" ht="29.1" customHeight="1" x14ac:dyDescent="0.25">
      <c r="A24" s="175">
        <v>21</v>
      </c>
      <c r="B24" s="176"/>
      <c r="C24" s="27"/>
      <c r="D24" s="1"/>
      <c r="E24" s="1"/>
      <c r="F24" s="1"/>
      <c r="G24" s="100"/>
      <c r="H24" s="101"/>
      <c r="I24" s="1"/>
      <c r="J24" s="1"/>
      <c r="K24" s="1"/>
      <c r="L24" s="1"/>
      <c r="M24" s="1"/>
      <c r="N24" s="1"/>
      <c r="O24" s="2"/>
      <c r="P24" s="4"/>
    </row>
    <row r="25" spans="1:16" ht="29.1" customHeight="1" x14ac:dyDescent="0.25">
      <c r="A25" s="175">
        <v>22</v>
      </c>
      <c r="B25" s="176"/>
      <c r="C25" s="27"/>
      <c r="D25" s="1"/>
      <c r="E25" s="1"/>
      <c r="F25" s="1"/>
      <c r="G25" s="100"/>
      <c r="H25" s="101"/>
      <c r="I25" s="1"/>
      <c r="J25" s="1"/>
      <c r="K25" s="1"/>
      <c r="L25" s="1"/>
      <c r="M25" s="1"/>
      <c r="N25" s="1"/>
      <c r="O25" s="2"/>
      <c r="P25" s="4"/>
    </row>
    <row r="26" spans="1:16" ht="29.1" customHeight="1" x14ac:dyDescent="0.25">
      <c r="A26" s="175">
        <v>23</v>
      </c>
      <c r="B26" s="176"/>
      <c r="C26" s="27"/>
      <c r="D26" s="1"/>
      <c r="E26" s="1"/>
      <c r="F26" s="1"/>
      <c r="G26" s="100"/>
      <c r="H26" s="101"/>
      <c r="I26" s="1"/>
      <c r="J26" s="1"/>
      <c r="K26" s="1"/>
      <c r="L26" s="1"/>
      <c r="M26" s="1"/>
      <c r="N26" s="1"/>
      <c r="O26" s="2"/>
      <c r="P26" s="4"/>
    </row>
    <row r="27" spans="1:16" ht="29.1" customHeight="1" x14ac:dyDescent="0.25">
      <c r="A27" s="175">
        <v>24</v>
      </c>
      <c r="B27" s="176"/>
      <c r="C27" s="27"/>
      <c r="D27" s="1"/>
      <c r="E27" s="1"/>
      <c r="F27" s="1"/>
      <c r="G27" s="100"/>
      <c r="H27" s="101"/>
      <c r="I27" s="1"/>
      <c r="J27" s="1"/>
      <c r="K27" s="1"/>
      <c r="L27" s="1"/>
      <c r="M27" s="1"/>
      <c r="N27" s="1"/>
      <c r="O27" s="2"/>
      <c r="P27" s="4"/>
    </row>
    <row r="28" spans="1:16" ht="29.1" customHeight="1" x14ac:dyDescent="0.25">
      <c r="A28" s="175">
        <v>25</v>
      </c>
      <c r="B28" s="176"/>
      <c r="C28" s="27"/>
      <c r="D28" s="1"/>
      <c r="E28" s="1"/>
      <c r="F28" s="1"/>
      <c r="G28" s="100"/>
      <c r="H28" s="101"/>
      <c r="I28" s="1"/>
      <c r="J28" s="1"/>
      <c r="K28" s="1"/>
      <c r="L28" s="1"/>
      <c r="M28" s="1"/>
      <c r="N28" s="1"/>
      <c r="O28" s="2"/>
      <c r="P28" s="4"/>
    </row>
    <row r="29" spans="1:16" ht="29.1" customHeight="1" x14ac:dyDescent="0.25">
      <c r="A29" s="175">
        <v>26</v>
      </c>
      <c r="B29" s="176"/>
      <c r="C29" s="27"/>
      <c r="D29" s="1"/>
      <c r="E29" s="1"/>
      <c r="F29" s="1"/>
      <c r="G29" s="100"/>
      <c r="H29" s="101"/>
      <c r="I29" s="1"/>
      <c r="J29" s="1"/>
      <c r="K29" s="1"/>
      <c r="L29" s="1"/>
      <c r="M29" s="1"/>
      <c r="N29" s="1"/>
      <c r="O29" s="2"/>
      <c r="P29" s="4"/>
    </row>
    <row r="30" spans="1:16" ht="29.1" customHeight="1" x14ac:dyDescent="0.25">
      <c r="A30" s="175">
        <v>27</v>
      </c>
      <c r="B30" s="176"/>
      <c r="C30" s="27"/>
      <c r="D30" s="1"/>
      <c r="E30" s="1"/>
      <c r="F30" s="1"/>
      <c r="G30" s="100"/>
      <c r="H30" s="101"/>
      <c r="I30" s="1"/>
      <c r="J30" s="1"/>
      <c r="K30" s="1"/>
      <c r="L30" s="1"/>
      <c r="M30" s="1"/>
      <c r="N30" s="1"/>
      <c r="O30" s="2"/>
      <c r="P30" s="4"/>
    </row>
    <row r="31" spans="1:16" ht="29.1" customHeight="1" x14ac:dyDescent="0.25">
      <c r="A31" s="175">
        <v>28</v>
      </c>
      <c r="B31" s="176"/>
      <c r="C31" s="29"/>
      <c r="D31" s="1"/>
      <c r="E31" s="1"/>
      <c r="F31" s="1"/>
      <c r="G31" s="100"/>
      <c r="H31" s="101"/>
      <c r="I31" s="1"/>
      <c r="J31" s="1"/>
      <c r="K31" s="1"/>
      <c r="L31" s="1"/>
      <c r="M31" s="1"/>
      <c r="N31" s="1"/>
      <c r="O31" s="2"/>
      <c r="P31" s="4"/>
    </row>
    <row r="32" spans="1:16" ht="29.1" customHeight="1" x14ac:dyDescent="0.25">
      <c r="A32" s="175">
        <v>29</v>
      </c>
      <c r="B32" s="176"/>
      <c r="C32" s="30"/>
      <c r="D32" s="1"/>
      <c r="E32" s="1"/>
      <c r="F32" s="1"/>
      <c r="G32" s="100"/>
      <c r="H32" s="101"/>
      <c r="I32" s="1"/>
      <c r="J32" s="1"/>
      <c r="K32" s="1"/>
      <c r="L32" s="1"/>
      <c r="M32" s="1"/>
      <c r="N32" s="1"/>
      <c r="O32" s="2"/>
      <c r="P32" s="4"/>
    </row>
    <row r="33" spans="1:16" ht="29.1" customHeight="1" x14ac:dyDescent="0.25">
      <c r="A33" s="175">
        <v>30</v>
      </c>
      <c r="B33" s="176"/>
      <c r="C33" s="27"/>
      <c r="D33" s="1"/>
      <c r="E33" s="1"/>
      <c r="F33" s="1"/>
      <c r="G33" s="100"/>
      <c r="H33" s="101"/>
      <c r="I33" s="1"/>
      <c r="J33" s="1"/>
      <c r="K33" s="1"/>
      <c r="L33" s="1"/>
      <c r="M33" s="1"/>
      <c r="N33" s="1"/>
      <c r="O33" s="2"/>
      <c r="P33" s="4"/>
    </row>
    <row r="34" spans="1:16" ht="29.1" customHeight="1" x14ac:dyDescent="0.25">
      <c r="A34" s="175">
        <v>31</v>
      </c>
      <c r="B34" s="176"/>
      <c r="C34" s="30"/>
      <c r="D34" s="1"/>
      <c r="E34" s="1"/>
      <c r="F34" s="1"/>
      <c r="G34" s="100"/>
      <c r="H34" s="101"/>
      <c r="I34" s="1"/>
      <c r="J34" s="1"/>
      <c r="K34" s="1"/>
      <c r="L34" s="1"/>
      <c r="M34" s="1"/>
      <c r="N34" s="1"/>
      <c r="O34" s="2"/>
      <c r="P34" s="4"/>
    </row>
    <row r="35" spans="1:16" ht="29.1" customHeight="1" x14ac:dyDescent="0.25">
      <c r="A35" s="175">
        <v>32</v>
      </c>
      <c r="B35" s="176"/>
      <c r="C35" s="30"/>
      <c r="D35" s="1"/>
      <c r="E35" s="1"/>
      <c r="F35" s="1"/>
      <c r="G35" s="100"/>
      <c r="H35" s="101"/>
      <c r="I35" s="1"/>
      <c r="J35" s="1"/>
      <c r="K35" s="1"/>
      <c r="L35" s="1"/>
      <c r="M35" s="1"/>
      <c r="N35" s="1"/>
      <c r="O35" s="2"/>
      <c r="P35" s="4"/>
    </row>
    <row r="36" spans="1:16" ht="29.1" customHeight="1" x14ac:dyDescent="0.25">
      <c r="A36" s="175">
        <v>33</v>
      </c>
      <c r="B36" s="176"/>
      <c r="C36" s="30"/>
      <c r="D36" s="1"/>
      <c r="E36" s="1"/>
      <c r="F36" s="1"/>
      <c r="G36" s="100"/>
      <c r="H36" s="101"/>
      <c r="I36" s="1"/>
      <c r="J36" s="1"/>
      <c r="K36" s="1"/>
      <c r="L36" s="1"/>
      <c r="M36" s="1"/>
      <c r="N36" s="1"/>
      <c r="O36" s="2"/>
      <c r="P36" s="4"/>
    </row>
    <row r="37" spans="1:16" ht="29.1" customHeight="1" x14ac:dyDescent="0.25">
      <c r="A37" s="175">
        <v>34</v>
      </c>
      <c r="B37" s="177"/>
      <c r="C37" s="27"/>
      <c r="D37" s="1"/>
      <c r="E37" s="1"/>
      <c r="F37" s="1"/>
      <c r="G37" s="100"/>
      <c r="H37" s="101"/>
      <c r="I37" s="1"/>
      <c r="J37" s="1"/>
      <c r="K37" s="1"/>
      <c r="L37" s="1"/>
      <c r="M37" s="1"/>
      <c r="N37" s="1"/>
      <c r="O37" s="2"/>
      <c r="P37" s="4"/>
    </row>
    <row r="38" spans="1:16" ht="29.1" customHeight="1" x14ac:dyDescent="0.25">
      <c r="A38" s="175">
        <v>35</v>
      </c>
      <c r="B38" s="176"/>
      <c r="C38" s="29"/>
      <c r="D38" s="1"/>
      <c r="E38" s="1"/>
      <c r="F38" s="1"/>
      <c r="G38" s="100"/>
      <c r="H38" s="101"/>
      <c r="I38" s="1"/>
      <c r="J38" s="1"/>
      <c r="K38" s="1"/>
      <c r="L38" s="1"/>
      <c r="M38" s="1"/>
      <c r="N38" s="1"/>
      <c r="O38" s="2"/>
      <c r="P38" s="4"/>
    </row>
    <row r="39" spans="1:16" ht="29.1" customHeight="1" x14ac:dyDescent="0.25">
      <c r="A39" s="175">
        <v>36</v>
      </c>
      <c r="B39" s="177"/>
      <c r="C39" s="29"/>
      <c r="D39" s="1"/>
      <c r="E39" s="1"/>
      <c r="F39" s="1"/>
      <c r="G39" s="100"/>
      <c r="H39" s="101"/>
      <c r="I39" s="1"/>
      <c r="J39" s="1"/>
      <c r="K39" s="1"/>
      <c r="L39" s="1"/>
      <c r="M39" s="1"/>
      <c r="N39" s="1"/>
      <c r="O39" s="2"/>
      <c r="P39" s="4"/>
    </row>
    <row r="40" spans="1:16" ht="29.1" customHeight="1" x14ac:dyDescent="0.25">
      <c r="A40" s="175">
        <v>37</v>
      </c>
      <c r="B40" s="176"/>
      <c r="C40" s="27"/>
      <c r="D40" s="1"/>
      <c r="E40" s="1"/>
      <c r="F40" s="1"/>
      <c r="G40" s="100"/>
      <c r="H40" s="101"/>
      <c r="I40" s="1"/>
      <c r="J40" s="1"/>
      <c r="K40" s="1"/>
      <c r="L40" s="1"/>
      <c r="M40" s="1"/>
      <c r="N40" s="1"/>
      <c r="O40" s="2"/>
      <c r="P40" s="4"/>
    </row>
    <row r="41" spans="1:16" ht="29.1" customHeight="1" x14ac:dyDescent="0.25">
      <c r="A41" s="175">
        <v>38</v>
      </c>
      <c r="B41" s="177"/>
      <c r="C41" s="30"/>
      <c r="D41" s="1"/>
      <c r="E41" s="1"/>
      <c r="F41" s="1"/>
      <c r="G41" s="100"/>
      <c r="H41" s="101"/>
      <c r="I41" s="1"/>
      <c r="J41" s="1"/>
      <c r="K41" s="1"/>
      <c r="L41" s="1"/>
      <c r="M41" s="1"/>
      <c r="N41" s="1"/>
      <c r="O41" s="2"/>
      <c r="P41" s="4"/>
    </row>
    <row r="42" spans="1:16" ht="29.1" customHeight="1" x14ac:dyDescent="0.25">
      <c r="A42" s="175">
        <v>39</v>
      </c>
      <c r="B42" s="176"/>
      <c r="C42" s="27"/>
      <c r="D42" s="1"/>
      <c r="E42" s="1"/>
      <c r="F42" s="1"/>
      <c r="G42" s="100"/>
      <c r="H42" s="101"/>
      <c r="I42" s="1"/>
      <c r="J42" s="1"/>
      <c r="K42" s="1"/>
      <c r="L42" s="1"/>
      <c r="M42" s="1"/>
      <c r="N42" s="1"/>
      <c r="O42" s="2"/>
      <c r="P42" s="4"/>
    </row>
    <row r="43" spans="1:16" ht="29.1" customHeight="1" x14ac:dyDescent="0.25">
      <c r="A43" s="175">
        <v>40</v>
      </c>
      <c r="B43" s="176"/>
      <c r="C43" s="30"/>
      <c r="D43" s="1"/>
      <c r="E43" s="1"/>
      <c r="F43" s="1"/>
      <c r="G43" s="100"/>
      <c r="H43" s="101"/>
      <c r="I43" s="1"/>
      <c r="J43" s="1"/>
      <c r="K43" s="1"/>
      <c r="L43" s="1"/>
      <c r="M43" s="1"/>
      <c r="N43" s="1"/>
      <c r="O43" s="2"/>
      <c r="P43" s="4"/>
    </row>
    <row r="44" spans="1:16" ht="29.1" customHeight="1" x14ac:dyDescent="0.25">
      <c r="A44" s="175">
        <v>41</v>
      </c>
      <c r="B44" s="176"/>
      <c r="C44" s="30"/>
      <c r="D44" s="1"/>
      <c r="E44" s="1"/>
      <c r="F44" s="1"/>
      <c r="G44" s="100"/>
      <c r="H44" s="101"/>
      <c r="I44" s="1"/>
      <c r="J44" s="1"/>
      <c r="K44" s="1"/>
      <c r="L44" s="1"/>
      <c r="M44" s="1"/>
      <c r="N44" s="1"/>
      <c r="O44" s="2"/>
      <c r="P44" s="4"/>
    </row>
    <row r="45" spans="1:16" ht="29.1" customHeight="1" x14ac:dyDescent="0.25">
      <c r="A45" s="175">
        <v>42</v>
      </c>
      <c r="B45" s="176"/>
      <c r="C45" s="30"/>
      <c r="D45" s="1"/>
      <c r="E45" s="1"/>
      <c r="F45" s="1"/>
      <c r="G45" s="100"/>
      <c r="H45" s="101"/>
      <c r="I45" s="1"/>
      <c r="J45" s="1"/>
      <c r="K45" s="1"/>
      <c r="L45" s="1"/>
      <c r="M45" s="1"/>
      <c r="N45" s="1"/>
      <c r="O45" s="2"/>
      <c r="P45" s="4"/>
    </row>
    <row r="46" spans="1:16" ht="29.1" customHeight="1" x14ac:dyDescent="0.25">
      <c r="A46" s="175">
        <v>43</v>
      </c>
      <c r="B46" s="176"/>
      <c r="C46" s="27"/>
      <c r="D46" s="1"/>
      <c r="E46" s="1"/>
      <c r="F46" s="1"/>
      <c r="G46" s="100"/>
      <c r="H46" s="101"/>
      <c r="I46" s="1"/>
      <c r="J46" s="1"/>
      <c r="K46" s="1"/>
      <c r="L46" s="1"/>
      <c r="M46" s="1"/>
      <c r="N46" s="1"/>
      <c r="O46" s="2"/>
      <c r="P46" s="4"/>
    </row>
    <row r="47" spans="1:16" ht="29.1" customHeight="1" x14ac:dyDescent="0.25">
      <c r="A47" s="175">
        <v>44</v>
      </c>
      <c r="B47" s="176"/>
      <c r="C47" s="27"/>
      <c r="D47" s="1"/>
      <c r="E47" s="1"/>
      <c r="F47" s="1"/>
      <c r="G47" s="100"/>
      <c r="H47" s="101"/>
      <c r="I47" s="1"/>
      <c r="J47" s="1"/>
      <c r="K47" s="1"/>
      <c r="L47" s="1"/>
      <c r="M47" s="1"/>
      <c r="N47" s="1"/>
      <c r="O47" s="2"/>
      <c r="P47" s="4"/>
    </row>
    <row r="48" spans="1:16" ht="29.1" customHeight="1" x14ac:dyDescent="0.25">
      <c r="A48" s="175">
        <v>45</v>
      </c>
      <c r="B48" s="176"/>
      <c r="C48" s="27"/>
      <c r="D48" s="1"/>
      <c r="E48" s="1"/>
      <c r="F48" s="1"/>
      <c r="G48" s="100"/>
      <c r="H48" s="101"/>
      <c r="I48" s="1"/>
      <c r="J48" s="1"/>
      <c r="K48" s="1"/>
      <c r="L48" s="1"/>
      <c r="M48" s="1"/>
      <c r="N48" s="1"/>
      <c r="O48" s="2"/>
      <c r="P48" s="4"/>
    </row>
    <row r="49" spans="1:16" ht="29.1" customHeight="1" x14ac:dyDescent="0.25">
      <c r="A49" s="175">
        <v>46</v>
      </c>
      <c r="B49" s="176"/>
      <c r="C49" s="27"/>
      <c r="D49" s="1"/>
      <c r="E49" s="1"/>
      <c r="F49" s="1"/>
      <c r="G49" s="100"/>
      <c r="H49" s="101"/>
      <c r="I49" s="1"/>
      <c r="J49" s="1"/>
      <c r="K49" s="1"/>
      <c r="L49" s="1"/>
      <c r="M49" s="1"/>
      <c r="N49" s="1"/>
      <c r="O49" s="2"/>
      <c r="P49" s="4"/>
    </row>
    <row r="50" spans="1:16" ht="29.1" customHeight="1" x14ac:dyDescent="0.25">
      <c r="A50" s="175">
        <v>47</v>
      </c>
      <c r="B50" s="176"/>
      <c r="C50" s="29"/>
      <c r="D50" s="1"/>
      <c r="E50" s="1"/>
      <c r="F50" s="1"/>
      <c r="G50" s="100"/>
      <c r="H50" s="101"/>
      <c r="I50" s="1"/>
      <c r="J50" s="1"/>
      <c r="K50" s="1"/>
      <c r="L50" s="1"/>
      <c r="M50" s="1"/>
      <c r="N50" s="1"/>
      <c r="O50" s="2"/>
      <c r="P50" s="4"/>
    </row>
    <row r="51" spans="1:16" ht="29.1" customHeight="1" x14ac:dyDescent="0.25">
      <c r="A51" s="175">
        <v>48</v>
      </c>
      <c r="B51" s="176"/>
      <c r="C51" s="27"/>
      <c r="D51" s="1"/>
      <c r="E51" s="1"/>
      <c r="F51" s="1"/>
      <c r="G51" s="100"/>
      <c r="H51" s="101"/>
      <c r="I51" s="1"/>
      <c r="J51" s="1"/>
      <c r="K51" s="1"/>
      <c r="L51" s="1"/>
      <c r="M51" s="1"/>
      <c r="N51" s="1"/>
      <c r="O51" s="2"/>
      <c r="P51" s="4"/>
    </row>
    <row r="52" spans="1:16" ht="29.1" customHeight="1" x14ac:dyDescent="0.25">
      <c r="A52" s="175">
        <v>49</v>
      </c>
      <c r="B52" s="176"/>
      <c r="C52" s="27"/>
      <c r="D52" s="1"/>
      <c r="E52" s="1"/>
      <c r="F52" s="1"/>
      <c r="G52" s="100"/>
      <c r="H52" s="101"/>
      <c r="I52" s="1"/>
      <c r="J52" s="1"/>
      <c r="K52" s="1"/>
      <c r="L52" s="1"/>
      <c r="M52" s="1"/>
      <c r="N52" s="1"/>
      <c r="O52" s="2"/>
      <c r="P52" s="4"/>
    </row>
    <row r="53" spans="1:16" ht="29.1" customHeight="1" x14ac:dyDescent="0.25">
      <c r="A53" s="175">
        <v>50</v>
      </c>
      <c r="B53" s="176"/>
      <c r="C53" s="27"/>
      <c r="D53" s="1"/>
      <c r="E53" s="1"/>
      <c r="F53" s="1"/>
      <c r="G53" s="100"/>
      <c r="H53" s="101"/>
      <c r="I53" s="1"/>
      <c r="J53" s="1"/>
      <c r="K53" s="1"/>
      <c r="L53" s="1"/>
      <c r="M53" s="1"/>
      <c r="N53" s="1"/>
      <c r="O53" s="2"/>
      <c r="P53" s="4"/>
    </row>
    <row r="54" spans="1:16" ht="29.1" customHeight="1" x14ac:dyDescent="0.25">
      <c r="A54" s="175">
        <v>51</v>
      </c>
      <c r="B54" s="176"/>
      <c r="C54" s="30"/>
      <c r="D54" s="1"/>
      <c r="E54" s="1"/>
      <c r="F54" s="1"/>
      <c r="G54" s="100"/>
      <c r="H54" s="101"/>
      <c r="I54" s="1"/>
      <c r="J54" s="1"/>
      <c r="K54" s="1"/>
      <c r="L54" s="1"/>
      <c r="M54" s="1"/>
      <c r="N54" s="1"/>
      <c r="O54" s="2"/>
      <c r="P54" s="4"/>
    </row>
    <row r="55" spans="1:16" ht="29.1" customHeight="1" x14ac:dyDescent="0.25">
      <c r="A55" s="175">
        <v>52</v>
      </c>
      <c r="B55" s="176"/>
      <c r="C55" s="27"/>
      <c r="D55" s="1"/>
      <c r="E55" s="1"/>
      <c r="F55" s="1"/>
      <c r="G55" s="100"/>
      <c r="H55" s="101"/>
      <c r="I55" s="1"/>
      <c r="J55" s="1"/>
      <c r="K55" s="1"/>
      <c r="L55" s="1"/>
      <c r="M55" s="1"/>
      <c r="N55" s="1"/>
      <c r="O55" s="2"/>
      <c r="P55" s="4"/>
    </row>
    <row r="56" spans="1:16" ht="29.1" customHeight="1" x14ac:dyDescent="0.25">
      <c r="A56" s="175">
        <v>53</v>
      </c>
      <c r="B56" s="176"/>
      <c r="C56" s="27"/>
      <c r="D56" s="1"/>
      <c r="E56" s="1"/>
      <c r="F56" s="1"/>
      <c r="G56" s="100"/>
      <c r="H56" s="101"/>
      <c r="I56" s="1"/>
      <c r="J56" s="1"/>
      <c r="K56" s="1"/>
      <c r="L56" s="1"/>
      <c r="M56" s="1"/>
      <c r="N56" s="1"/>
      <c r="O56" s="2"/>
      <c r="P56" s="4"/>
    </row>
    <row r="57" spans="1:16" ht="29.1" customHeight="1" x14ac:dyDescent="0.25">
      <c r="A57" s="175">
        <v>54</v>
      </c>
      <c r="B57" s="176"/>
      <c r="C57" s="27"/>
      <c r="D57" s="1"/>
      <c r="E57" s="1"/>
      <c r="F57" s="1"/>
      <c r="G57" s="100"/>
      <c r="H57" s="101"/>
      <c r="I57" s="1"/>
      <c r="J57" s="1"/>
      <c r="K57" s="1"/>
      <c r="L57" s="1"/>
      <c r="M57" s="1"/>
      <c r="N57" s="1"/>
      <c r="O57" s="2"/>
      <c r="P57" s="4"/>
    </row>
    <row r="58" spans="1:16" ht="29.1" customHeight="1" x14ac:dyDescent="0.25">
      <c r="A58" s="175">
        <v>55</v>
      </c>
      <c r="B58" s="176"/>
      <c r="C58" s="27"/>
      <c r="D58" s="1"/>
      <c r="E58" s="1"/>
      <c r="F58" s="1"/>
      <c r="G58" s="100"/>
      <c r="H58" s="101"/>
      <c r="I58" s="1"/>
      <c r="J58" s="1"/>
      <c r="K58" s="1"/>
      <c r="L58" s="1"/>
      <c r="M58" s="1"/>
      <c r="N58" s="1"/>
      <c r="O58" s="2"/>
      <c r="P58" s="4"/>
    </row>
    <row r="59" spans="1:16" ht="29.1" customHeight="1" x14ac:dyDescent="0.25">
      <c r="A59" s="175">
        <v>56</v>
      </c>
      <c r="B59" s="176"/>
      <c r="C59" s="27"/>
      <c r="D59" s="1"/>
      <c r="E59" s="1"/>
      <c r="F59" s="1"/>
      <c r="G59" s="100"/>
      <c r="H59" s="101"/>
      <c r="I59" s="1"/>
      <c r="J59" s="1"/>
      <c r="K59" s="1"/>
      <c r="L59" s="1"/>
      <c r="M59" s="1"/>
      <c r="N59" s="1"/>
      <c r="O59" s="2"/>
      <c r="P59" s="4"/>
    </row>
    <row r="60" spans="1:16" ht="29.1" customHeight="1" x14ac:dyDescent="0.25">
      <c r="A60" s="175">
        <v>57</v>
      </c>
      <c r="B60" s="176"/>
      <c r="C60" s="27"/>
      <c r="D60" s="1"/>
      <c r="E60" s="1"/>
      <c r="F60" s="1"/>
      <c r="G60" s="100"/>
      <c r="H60" s="101"/>
      <c r="I60" s="1"/>
      <c r="J60" s="1"/>
      <c r="K60" s="1"/>
      <c r="L60" s="1"/>
      <c r="M60" s="1"/>
      <c r="N60" s="1"/>
      <c r="O60" s="2"/>
      <c r="P60" s="4"/>
    </row>
    <row r="61" spans="1:16" ht="29.1" customHeight="1" x14ac:dyDescent="0.25">
      <c r="A61" s="175">
        <v>58</v>
      </c>
      <c r="B61" s="176"/>
      <c r="C61" s="27"/>
      <c r="D61" s="1"/>
      <c r="E61" s="1"/>
      <c r="F61" s="1"/>
      <c r="G61" s="100"/>
      <c r="H61" s="101"/>
      <c r="I61" s="1"/>
      <c r="J61" s="1"/>
      <c r="K61" s="1"/>
      <c r="L61" s="1"/>
      <c r="M61" s="1"/>
      <c r="N61" s="1"/>
      <c r="O61" s="2"/>
      <c r="P61" s="4"/>
    </row>
    <row r="62" spans="1:16" ht="29.1" customHeight="1" x14ac:dyDescent="0.25">
      <c r="A62" s="175">
        <v>59</v>
      </c>
      <c r="B62" s="176"/>
      <c r="C62" s="29"/>
      <c r="D62" s="1"/>
      <c r="E62" s="1"/>
      <c r="F62" s="1"/>
      <c r="G62" s="100"/>
      <c r="H62" s="101"/>
      <c r="I62" s="1"/>
      <c r="J62" s="1"/>
      <c r="K62" s="1"/>
      <c r="L62" s="1"/>
      <c r="M62" s="1"/>
      <c r="N62" s="1"/>
      <c r="O62" s="2"/>
      <c r="P62" s="4"/>
    </row>
    <row r="63" spans="1:16" ht="29.1" customHeight="1" x14ac:dyDescent="0.25">
      <c r="A63" s="175">
        <v>60</v>
      </c>
      <c r="B63" s="176"/>
      <c r="C63" s="29"/>
      <c r="D63" s="1"/>
      <c r="E63" s="1"/>
      <c r="F63" s="1"/>
      <c r="G63" s="100"/>
      <c r="H63" s="101"/>
      <c r="I63" s="1"/>
      <c r="J63" s="1"/>
      <c r="K63" s="1"/>
      <c r="L63" s="1"/>
      <c r="M63" s="1"/>
      <c r="N63" s="1"/>
      <c r="O63" s="2"/>
      <c r="P63" s="4"/>
    </row>
    <row r="64" spans="1:16" ht="29.1" customHeight="1" x14ac:dyDescent="0.25">
      <c r="A64" s="175">
        <v>61</v>
      </c>
      <c r="B64" s="176"/>
      <c r="C64" s="27"/>
      <c r="D64" s="1"/>
      <c r="E64" s="1"/>
      <c r="F64" s="1"/>
      <c r="G64" s="100"/>
      <c r="H64" s="101"/>
      <c r="I64" s="1"/>
      <c r="J64" s="1"/>
      <c r="K64" s="1"/>
      <c r="L64" s="1"/>
      <c r="M64" s="1"/>
      <c r="N64" s="1"/>
      <c r="O64" s="2"/>
      <c r="P64" s="4"/>
    </row>
    <row r="65" spans="1:16" ht="29.1" customHeight="1" x14ac:dyDescent="0.25">
      <c r="A65" s="175">
        <v>62</v>
      </c>
      <c r="B65" s="176"/>
      <c r="C65" s="27"/>
      <c r="D65" s="1"/>
      <c r="E65" s="1"/>
      <c r="F65" s="1"/>
      <c r="G65" s="100"/>
      <c r="H65" s="101"/>
      <c r="I65" s="1"/>
      <c r="J65" s="1"/>
      <c r="K65" s="1"/>
      <c r="L65" s="1"/>
      <c r="M65" s="1"/>
      <c r="N65" s="1"/>
      <c r="O65" s="2"/>
      <c r="P65" s="4"/>
    </row>
    <row r="66" spans="1:16" ht="29.1" customHeight="1" x14ac:dyDescent="0.25">
      <c r="A66" s="175">
        <v>63</v>
      </c>
      <c r="B66" s="176"/>
      <c r="C66" s="27"/>
      <c r="D66" s="1"/>
      <c r="E66" s="1"/>
      <c r="F66" s="1"/>
      <c r="G66" s="100"/>
      <c r="H66" s="101"/>
      <c r="I66" s="1"/>
      <c r="J66" s="1"/>
      <c r="K66" s="1"/>
      <c r="L66" s="1"/>
      <c r="M66" s="1"/>
      <c r="N66" s="1"/>
      <c r="O66" s="2"/>
      <c r="P66" s="4"/>
    </row>
    <row r="67" spans="1:16" ht="29.1" customHeight="1" x14ac:dyDescent="0.25">
      <c r="A67" s="175">
        <v>64</v>
      </c>
      <c r="B67" s="176"/>
      <c r="C67" s="29"/>
      <c r="D67" s="1"/>
      <c r="E67" s="1"/>
      <c r="F67" s="1"/>
      <c r="G67" s="100"/>
      <c r="H67" s="101"/>
      <c r="I67" s="1"/>
      <c r="J67" s="1"/>
      <c r="K67" s="1"/>
      <c r="L67" s="1"/>
      <c r="M67" s="1"/>
      <c r="N67" s="1"/>
      <c r="O67" s="2"/>
      <c r="P67" s="4"/>
    </row>
    <row r="68" spans="1:16" ht="29.1" customHeight="1" x14ac:dyDescent="0.25">
      <c r="A68" s="175">
        <v>65</v>
      </c>
      <c r="B68" s="176"/>
      <c r="C68" s="27"/>
      <c r="D68" s="1"/>
      <c r="E68" s="1"/>
      <c r="F68" s="1"/>
      <c r="G68" s="100"/>
      <c r="H68" s="101"/>
      <c r="I68" s="1"/>
      <c r="J68" s="1"/>
      <c r="K68" s="1"/>
      <c r="L68" s="1"/>
      <c r="M68" s="1"/>
      <c r="N68" s="1"/>
      <c r="O68" s="2"/>
      <c r="P68" s="4"/>
    </row>
    <row r="69" spans="1:16" ht="29.1" customHeight="1" x14ac:dyDescent="0.25">
      <c r="A69" s="175">
        <v>66</v>
      </c>
      <c r="B69" s="176"/>
      <c r="C69" s="27"/>
      <c r="D69" s="1"/>
      <c r="E69" s="1"/>
      <c r="F69" s="1"/>
      <c r="G69" s="100"/>
      <c r="H69" s="101"/>
      <c r="I69" s="1"/>
      <c r="J69" s="1"/>
      <c r="K69" s="1"/>
      <c r="L69" s="1"/>
      <c r="M69" s="1"/>
      <c r="N69" s="1"/>
      <c r="O69" s="2"/>
      <c r="P69" s="4"/>
    </row>
    <row r="70" spans="1:16" ht="29.1" customHeight="1" x14ac:dyDescent="0.25">
      <c r="A70" s="175">
        <v>67</v>
      </c>
      <c r="B70" s="176"/>
      <c r="C70" s="29"/>
      <c r="D70" s="1"/>
      <c r="E70" s="1"/>
      <c r="F70" s="1"/>
      <c r="G70" s="100"/>
      <c r="H70" s="101"/>
      <c r="I70" s="1"/>
      <c r="J70" s="1"/>
      <c r="K70" s="1"/>
      <c r="L70" s="1"/>
      <c r="M70" s="1"/>
      <c r="N70" s="1"/>
      <c r="O70" s="2"/>
      <c r="P70" s="4"/>
    </row>
    <row r="71" spans="1:16" ht="29.1" customHeight="1" x14ac:dyDescent="0.25">
      <c r="A71" s="175">
        <v>68</v>
      </c>
      <c r="B71" s="176"/>
      <c r="C71" s="27"/>
      <c r="D71" s="1"/>
      <c r="E71" s="1"/>
      <c r="F71" s="1"/>
      <c r="G71" s="100"/>
      <c r="H71" s="101"/>
      <c r="I71" s="1"/>
      <c r="J71" s="1"/>
      <c r="K71" s="1"/>
      <c r="L71" s="1"/>
      <c r="M71" s="1"/>
      <c r="N71" s="1"/>
      <c r="O71" s="2"/>
      <c r="P71" s="4"/>
    </row>
    <row r="72" spans="1:16" ht="29.1" customHeight="1" x14ac:dyDescent="0.25">
      <c r="A72" s="175">
        <v>69</v>
      </c>
      <c r="B72" s="176"/>
      <c r="C72" s="27"/>
      <c r="D72" s="1"/>
      <c r="E72" s="1"/>
      <c r="F72" s="1"/>
      <c r="G72" s="100"/>
      <c r="H72" s="101"/>
      <c r="I72" s="1"/>
      <c r="J72" s="1"/>
      <c r="K72" s="1"/>
      <c r="L72" s="1"/>
      <c r="M72" s="1"/>
      <c r="N72" s="1"/>
      <c r="O72" s="2"/>
      <c r="P72" s="4"/>
    </row>
    <row r="73" spans="1:16" ht="29.1" customHeight="1" x14ac:dyDescent="0.25">
      <c r="A73" s="175">
        <v>70</v>
      </c>
      <c r="B73" s="176"/>
      <c r="C73" s="30"/>
      <c r="D73" s="1"/>
      <c r="E73" s="1"/>
      <c r="F73" s="1"/>
      <c r="G73" s="100"/>
      <c r="H73" s="101"/>
      <c r="I73" s="1"/>
      <c r="J73" s="1"/>
      <c r="K73" s="1"/>
      <c r="L73" s="1"/>
      <c r="M73" s="1"/>
      <c r="N73" s="1"/>
      <c r="O73" s="2"/>
      <c r="P73" s="4"/>
    </row>
    <row r="74" spans="1:16" ht="29.1" customHeight="1" x14ac:dyDescent="0.25">
      <c r="A74" s="175">
        <v>71</v>
      </c>
      <c r="B74" s="176"/>
      <c r="C74" s="27"/>
      <c r="D74" s="1"/>
      <c r="E74" s="1"/>
      <c r="F74" s="1"/>
      <c r="G74" s="100"/>
      <c r="H74" s="101"/>
      <c r="I74" s="1"/>
      <c r="J74" s="1"/>
      <c r="K74" s="1"/>
      <c r="L74" s="1"/>
      <c r="M74" s="1"/>
      <c r="N74" s="1"/>
      <c r="O74" s="2"/>
      <c r="P74" s="4"/>
    </row>
    <row r="75" spans="1:16" ht="29.1" customHeight="1" x14ac:dyDescent="0.25">
      <c r="A75" s="175">
        <v>72</v>
      </c>
      <c r="B75" s="176"/>
      <c r="C75" s="27"/>
      <c r="D75" s="1"/>
      <c r="E75" s="1"/>
      <c r="F75" s="1"/>
      <c r="G75" s="100"/>
      <c r="H75" s="101"/>
      <c r="I75" s="1"/>
      <c r="J75" s="1"/>
      <c r="K75" s="1"/>
      <c r="L75" s="1"/>
      <c r="M75" s="1"/>
      <c r="N75" s="1"/>
      <c r="O75" s="2"/>
      <c r="P75" s="4"/>
    </row>
    <row r="76" spans="1:16" ht="29.1" customHeight="1" x14ac:dyDescent="0.25">
      <c r="A76" s="175">
        <v>73</v>
      </c>
      <c r="B76" s="176"/>
      <c r="C76" s="27"/>
      <c r="D76" s="1"/>
      <c r="E76" s="1"/>
      <c r="F76" s="1"/>
      <c r="G76" s="100"/>
      <c r="H76" s="101"/>
      <c r="I76" s="1"/>
      <c r="J76" s="1"/>
      <c r="K76" s="1"/>
      <c r="L76" s="1"/>
      <c r="M76" s="1"/>
      <c r="N76" s="1"/>
      <c r="O76" s="2"/>
      <c r="P76" s="4"/>
    </row>
    <row r="77" spans="1:16" ht="29.1" customHeight="1" x14ac:dyDescent="0.25">
      <c r="A77" s="175">
        <v>74</v>
      </c>
      <c r="B77" s="176"/>
      <c r="C77" s="29"/>
      <c r="D77" s="1"/>
      <c r="E77" s="1"/>
      <c r="F77" s="1"/>
      <c r="G77" s="100"/>
      <c r="H77" s="101"/>
      <c r="I77" s="1"/>
      <c r="J77" s="1"/>
      <c r="K77" s="1"/>
      <c r="L77" s="1"/>
      <c r="M77" s="1"/>
      <c r="N77" s="1"/>
      <c r="O77" s="2"/>
      <c r="P77" s="4"/>
    </row>
    <row r="78" spans="1:16" ht="29.1" customHeight="1" x14ac:dyDescent="0.25">
      <c r="A78" s="175">
        <v>75</v>
      </c>
      <c r="B78" s="176"/>
      <c r="C78" s="29"/>
      <c r="D78" s="1"/>
      <c r="E78" s="1"/>
      <c r="F78" s="1"/>
      <c r="G78" s="100"/>
      <c r="H78" s="101"/>
      <c r="I78" s="1"/>
      <c r="J78" s="1"/>
      <c r="K78" s="1"/>
      <c r="L78" s="1"/>
      <c r="M78" s="1"/>
      <c r="N78" s="1"/>
      <c r="O78" s="2"/>
      <c r="P78" s="4"/>
    </row>
    <row r="79" spans="1:16" ht="29.1" customHeight="1" x14ac:dyDescent="0.25">
      <c r="A79" s="175">
        <v>76</v>
      </c>
      <c r="B79" s="176"/>
      <c r="C79" s="27"/>
      <c r="D79" s="1"/>
      <c r="E79" s="1"/>
      <c r="F79" s="1"/>
      <c r="G79" s="100"/>
      <c r="H79" s="101"/>
      <c r="I79" s="1"/>
      <c r="J79" s="1"/>
      <c r="K79" s="1"/>
      <c r="L79" s="1"/>
      <c r="M79" s="1"/>
      <c r="N79" s="1"/>
      <c r="O79" s="2"/>
      <c r="P79" s="4"/>
    </row>
    <row r="80" spans="1:16" ht="29.1" customHeight="1" x14ac:dyDescent="0.25">
      <c r="A80" s="175">
        <v>77</v>
      </c>
      <c r="B80" s="176"/>
      <c r="C80" s="29"/>
      <c r="D80" s="1"/>
      <c r="E80" s="1"/>
      <c r="F80" s="1"/>
      <c r="G80" s="100"/>
      <c r="H80" s="101"/>
      <c r="I80" s="1"/>
      <c r="J80" s="1"/>
      <c r="K80" s="1"/>
      <c r="L80" s="1"/>
      <c r="M80" s="1"/>
      <c r="N80" s="1"/>
      <c r="O80" s="2"/>
      <c r="P80" s="4"/>
    </row>
    <row r="81" spans="1:16" ht="29.1" customHeight="1" x14ac:dyDescent="0.25">
      <c r="A81" s="175">
        <v>78</v>
      </c>
      <c r="B81" s="176"/>
      <c r="C81" s="27"/>
      <c r="D81" s="1"/>
      <c r="E81" s="1"/>
      <c r="F81" s="1"/>
      <c r="G81" s="100"/>
      <c r="H81" s="101"/>
      <c r="I81" s="1"/>
      <c r="J81" s="1"/>
      <c r="K81" s="1"/>
      <c r="L81" s="1"/>
      <c r="M81" s="1"/>
      <c r="N81" s="1"/>
      <c r="O81" s="2"/>
      <c r="P81" s="4"/>
    </row>
    <row r="82" spans="1:16" ht="29.1" customHeight="1" x14ac:dyDescent="0.25">
      <c r="A82" s="175">
        <v>79</v>
      </c>
      <c r="B82" s="176"/>
      <c r="C82" s="27"/>
      <c r="D82" s="1" t="s">
        <v>176</v>
      </c>
      <c r="E82" s="1" t="s">
        <v>176</v>
      </c>
      <c r="F82" s="1" t="s">
        <v>176</v>
      </c>
      <c r="G82" s="100" t="s">
        <v>176</v>
      </c>
      <c r="H82" s="101" t="s">
        <v>176</v>
      </c>
      <c r="I82" s="1" t="s">
        <v>176</v>
      </c>
      <c r="J82" s="1" t="s">
        <v>176</v>
      </c>
      <c r="K82" s="1" t="s">
        <v>176</v>
      </c>
      <c r="L82" s="1" t="s">
        <v>176</v>
      </c>
      <c r="M82" s="1" t="s">
        <v>176</v>
      </c>
      <c r="N82" s="1" t="s">
        <v>176</v>
      </c>
      <c r="O82" s="2" t="s">
        <v>176</v>
      </c>
      <c r="P82" s="4" t="s">
        <v>176</v>
      </c>
    </row>
    <row r="83" spans="1:16" ht="29.1" customHeight="1" x14ac:dyDescent="0.25">
      <c r="A83" s="175">
        <v>80</v>
      </c>
      <c r="B83" s="176"/>
      <c r="C83" s="27"/>
      <c r="D83" s="1" t="s">
        <v>176</v>
      </c>
      <c r="E83" s="1" t="s">
        <v>176</v>
      </c>
      <c r="F83" s="1" t="s">
        <v>176</v>
      </c>
      <c r="G83" s="100" t="s">
        <v>176</v>
      </c>
      <c r="H83" s="101" t="s">
        <v>176</v>
      </c>
      <c r="I83" s="1" t="s">
        <v>176</v>
      </c>
      <c r="J83" s="1" t="s">
        <v>176</v>
      </c>
      <c r="K83" s="1" t="s">
        <v>176</v>
      </c>
      <c r="L83" s="1" t="s">
        <v>176</v>
      </c>
      <c r="M83" s="1" t="s">
        <v>176</v>
      </c>
      <c r="N83" s="1" t="s">
        <v>176</v>
      </c>
      <c r="O83" s="2" t="s">
        <v>176</v>
      </c>
      <c r="P83" s="4" t="s">
        <v>176</v>
      </c>
    </row>
    <row r="84" spans="1:16" ht="29.1" customHeight="1" x14ac:dyDescent="0.25">
      <c r="A84" s="175">
        <v>81</v>
      </c>
      <c r="B84" s="176"/>
      <c r="C84" s="27"/>
      <c r="D84" s="1" t="s">
        <v>176</v>
      </c>
      <c r="E84" s="1" t="s">
        <v>176</v>
      </c>
      <c r="F84" s="1" t="s">
        <v>176</v>
      </c>
      <c r="G84" s="100" t="s">
        <v>176</v>
      </c>
      <c r="H84" s="101" t="s">
        <v>176</v>
      </c>
      <c r="I84" s="1" t="s">
        <v>176</v>
      </c>
      <c r="J84" s="1" t="s">
        <v>176</v>
      </c>
      <c r="K84" s="1" t="s">
        <v>176</v>
      </c>
      <c r="L84" s="1" t="s">
        <v>176</v>
      </c>
      <c r="M84" s="1" t="s">
        <v>176</v>
      </c>
      <c r="N84" s="1" t="s">
        <v>176</v>
      </c>
      <c r="O84" s="2" t="s">
        <v>176</v>
      </c>
      <c r="P84" s="4" t="s">
        <v>176</v>
      </c>
    </row>
    <row r="85" spans="1:16" ht="29.1" customHeight="1" x14ac:dyDescent="0.25">
      <c r="A85" s="175">
        <v>82</v>
      </c>
      <c r="B85" s="176"/>
      <c r="C85" s="27"/>
      <c r="D85" s="1" t="s">
        <v>176</v>
      </c>
      <c r="E85" s="1" t="s">
        <v>176</v>
      </c>
      <c r="F85" s="1" t="s">
        <v>176</v>
      </c>
      <c r="G85" s="100" t="s">
        <v>176</v>
      </c>
      <c r="H85" s="101" t="s">
        <v>176</v>
      </c>
      <c r="I85" s="1" t="s">
        <v>176</v>
      </c>
      <c r="J85" s="1" t="s">
        <v>176</v>
      </c>
      <c r="K85" s="1" t="s">
        <v>176</v>
      </c>
      <c r="L85" s="1" t="s">
        <v>176</v>
      </c>
      <c r="M85" s="1" t="s">
        <v>176</v>
      </c>
      <c r="N85" s="1" t="s">
        <v>176</v>
      </c>
      <c r="O85" s="2" t="s">
        <v>176</v>
      </c>
      <c r="P85" s="4" t="s">
        <v>176</v>
      </c>
    </row>
    <row r="86" spans="1:16" ht="29.1" customHeight="1" x14ac:dyDescent="0.25">
      <c r="A86" s="175">
        <v>83</v>
      </c>
      <c r="B86" s="176"/>
      <c r="C86" s="27"/>
      <c r="D86" s="1" t="s">
        <v>176</v>
      </c>
      <c r="E86" s="1" t="s">
        <v>176</v>
      </c>
      <c r="F86" s="1" t="s">
        <v>176</v>
      </c>
      <c r="G86" s="100" t="s">
        <v>176</v>
      </c>
      <c r="H86" s="101" t="s">
        <v>176</v>
      </c>
      <c r="I86" s="1" t="s">
        <v>176</v>
      </c>
      <c r="J86" s="1" t="s">
        <v>176</v>
      </c>
      <c r="K86" s="1" t="s">
        <v>176</v>
      </c>
      <c r="L86" s="1" t="s">
        <v>176</v>
      </c>
      <c r="M86" s="1" t="s">
        <v>176</v>
      </c>
      <c r="N86" s="1" t="s">
        <v>176</v>
      </c>
      <c r="O86" s="2" t="s">
        <v>176</v>
      </c>
      <c r="P86" s="4" t="s">
        <v>176</v>
      </c>
    </row>
    <row r="87" spans="1:16" ht="29.1" customHeight="1" x14ac:dyDescent="0.25">
      <c r="A87" s="175">
        <v>84</v>
      </c>
      <c r="B87" s="176"/>
      <c r="C87" s="29"/>
      <c r="D87" s="1" t="s">
        <v>176</v>
      </c>
      <c r="E87" s="1" t="s">
        <v>176</v>
      </c>
      <c r="F87" s="1" t="s">
        <v>176</v>
      </c>
      <c r="G87" s="100" t="s">
        <v>176</v>
      </c>
      <c r="H87" s="101" t="s">
        <v>176</v>
      </c>
      <c r="I87" s="1" t="s">
        <v>176</v>
      </c>
      <c r="J87" s="1" t="s">
        <v>176</v>
      </c>
      <c r="K87" s="1" t="s">
        <v>176</v>
      </c>
      <c r="L87" s="1" t="s">
        <v>176</v>
      </c>
      <c r="M87" s="1" t="s">
        <v>176</v>
      </c>
      <c r="N87" s="1" t="s">
        <v>176</v>
      </c>
      <c r="O87" s="2" t="s">
        <v>176</v>
      </c>
      <c r="P87" s="4" t="s">
        <v>176</v>
      </c>
    </row>
    <row r="88" spans="1:16" ht="29.1" customHeight="1" x14ac:dyDescent="0.25">
      <c r="A88" s="175">
        <v>85</v>
      </c>
      <c r="B88" s="176"/>
      <c r="C88" s="29"/>
      <c r="D88" s="1" t="s">
        <v>176</v>
      </c>
      <c r="E88" s="1" t="s">
        <v>176</v>
      </c>
      <c r="F88" s="1" t="s">
        <v>176</v>
      </c>
      <c r="G88" s="100" t="s">
        <v>176</v>
      </c>
      <c r="H88" s="101" t="s">
        <v>176</v>
      </c>
      <c r="I88" s="1" t="s">
        <v>176</v>
      </c>
      <c r="J88" s="1" t="s">
        <v>176</v>
      </c>
      <c r="K88" s="1" t="s">
        <v>176</v>
      </c>
      <c r="L88" s="1" t="s">
        <v>176</v>
      </c>
      <c r="M88" s="1" t="s">
        <v>176</v>
      </c>
      <c r="N88" s="1" t="s">
        <v>176</v>
      </c>
      <c r="O88" s="2" t="s">
        <v>176</v>
      </c>
      <c r="P88" s="4" t="s">
        <v>176</v>
      </c>
    </row>
    <row r="89" spans="1:16" ht="29.1" customHeight="1" x14ac:dyDescent="0.25">
      <c r="A89" s="175">
        <v>86</v>
      </c>
      <c r="B89" s="176"/>
      <c r="C89" s="27"/>
      <c r="D89" s="1" t="s">
        <v>176</v>
      </c>
      <c r="E89" s="1" t="s">
        <v>176</v>
      </c>
      <c r="F89" s="1" t="s">
        <v>176</v>
      </c>
      <c r="G89" s="100" t="s">
        <v>176</v>
      </c>
      <c r="H89" s="101" t="s">
        <v>176</v>
      </c>
      <c r="I89" s="1" t="s">
        <v>176</v>
      </c>
      <c r="J89" s="1" t="s">
        <v>176</v>
      </c>
      <c r="K89" s="1" t="s">
        <v>176</v>
      </c>
      <c r="L89" s="1" t="s">
        <v>176</v>
      </c>
      <c r="M89" s="1" t="s">
        <v>176</v>
      </c>
      <c r="N89" s="1" t="s">
        <v>176</v>
      </c>
      <c r="O89" s="2" t="s">
        <v>176</v>
      </c>
      <c r="P89" s="4" t="s">
        <v>176</v>
      </c>
    </row>
    <row r="90" spans="1:16" ht="29.1" customHeight="1" x14ac:dyDescent="0.25">
      <c r="A90" s="175">
        <v>87</v>
      </c>
      <c r="B90" s="176"/>
      <c r="C90" s="27"/>
      <c r="D90" s="1" t="s">
        <v>176</v>
      </c>
      <c r="E90" s="1" t="s">
        <v>176</v>
      </c>
      <c r="F90" s="1" t="s">
        <v>176</v>
      </c>
      <c r="G90" s="100" t="s">
        <v>176</v>
      </c>
      <c r="H90" s="101" t="s">
        <v>176</v>
      </c>
      <c r="I90" s="1" t="s">
        <v>176</v>
      </c>
      <c r="J90" s="1" t="s">
        <v>176</v>
      </c>
      <c r="K90" s="1" t="s">
        <v>176</v>
      </c>
      <c r="L90" s="1" t="s">
        <v>176</v>
      </c>
      <c r="M90" s="1" t="s">
        <v>176</v>
      </c>
      <c r="N90" s="1" t="s">
        <v>176</v>
      </c>
      <c r="O90" s="2" t="s">
        <v>176</v>
      </c>
      <c r="P90" s="4" t="s">
        <v>176</v>
      </c>
    </row>
    <row r="91" spans="1:16" ht="29.1" customHeight="1" x14ac:dyDescent="0.25">
      <c r="A91" s="175">
        <v>88</v>
      </c>
      <c r="B91" s="176"/>
      <c r="C91" s="29"/>
      <c r="D91" s="1" t="s">
        <v>176</v>
      </c>
      <c r="E91" s="1" t="s">
        <v>176</v>
      </c>
      <c r="F91" s="1" t="s">
        <v>176</v>
      </c>
      <c r="G91" s="100" t="s">
        <v>176</v>
      </c>
      <c r="H91" s="101" t="s">
        <v>176</v>
      </c>
      <c r="I91" s="1" t="s">
        <v>176</v>
      </c>
      <c r="J91" s="1" t="s">
        <v>176</v>
      </c>
      <c r="K91" s="1" t="s">
        <v>176</v>
      </c>
      <c r="L91" s="1" t="s">
        <v>176</v>
      </c>
      <c r="M91" s="1" t="s">
        <v>176</v>
      </c>
      <c r="N91" s="1" t="s">
        <v>176</v>
      </c>
      <c r="O91" s="2" t="s">
        <v>176</v>
      </c>
      <c r="P91" s="4" t="s">
        <v>176</v>
      </c>
    </row>
    <row r="92" spans="1:16" ht="29.1" customHeight="1" x14ac:dyDescent="0.25">
      <c r="A92" s="175">
        <v>89</v>
      </c>
      <c r="B92" s="176"/>
      <c r="C92" s="29"/>
      <c r="D92" s="1" t="s">
        <v>176</v>
      </c>
      <c r="E92" s="1" t="s">
        <v>176</v>
      </c>
      <c r="F92" s="1" t="s">
        <v>176</v>
      </c>
      <c r="G92" s="100" t="s">
        <v>176</v>
      </c>
      <c r="H92" s="101" t="s">
        <v>176</v>
      </c>
      <c r="I92" s="1" t="s">
        <v>176</v>
      </c>
      <c r="J92" s="1" t="s">
        <v>176</v>
      </c>
      <c r="K92" s="1" t="s">
        <v>176</v>
      </c>
      <c r="L92" s="1" t="s">
        <v>176</v>
      </c>
      <c r="M92" s="1" t="s">
        <v>176</v>
      </c>
      <c r="N92" s="1" t="s">
        <v>176</v>
      </c>
      <c r="O92" s="2" t="s">
        <v>176</v>
      </c>
      <c r="P92" s="4" t="s">
        <v>176</v>
      </c>
    </row>
    <row r="93" spans="1:16" ht="29.1" customHeight="1" x14ac:dyDescent="0.25">
      <c r="A93" s="175">
        <v>90</v>
      </c>
      <c r="B93" s="176"/>
      <c r="C93" s="27"/>
      <c r="D93" s="1"/>
      <c r="E93" s="1" t="s">
        <v>176</v>
      </c>
      <c r="F93" s="1" t="s">
        <v>176</v>
      </c>
      <c r="G93" s="100" t="s">
        <v>176</v>
      </c>
      <c r="H93" s="101"/>
      <c r="I93" s="1" t="s">
        <v>176</v>
      </c>
      <c r="J93" s="1" t="s">
        <v>176</v>
      </c>
      <c r="K93" s="1" t="s">
        <v>176</v>
      </c>
      <c r="L93" s="1" t="s">
        <v>176</v>
      </c>
      <c r="M93" s="1" t="s">
        <v>176</v>
      </c>
      <c r="N93" s="1" t="s">
        <v>176</v>
      </c>
      <c r="O93" s="2" t="s">
        <v>176</v>
      </c>
      <c r="P93" s="4" t="s">
        <v>176</v>
      </c>
    </row>
  </sheetData>
  <mergeCells count="6">
    <mergeCell ref="P1:P2"/>
    <mergeCell ref="A1:A2"/>
    <mergeCell ref="B1:C2"/>
    <mergeCell ref="D1:G1"/>
    <mergeCell ref="H1:K1"/>
    <mergeCell ref="O1:O2"/>
  </mergeCells>
  <conditionalFormatting sqref="D2">
    <cfRule type="cellIs" dxfId="63" priority="33" operator="equal">
      <formula>"1° P"</formula>
    </cfRule>
    <cfRule type="expression" dxfId="62" priority="34">
      <formula>$D$94=0</formula>
    </cfRule>
    <cfRule type="expression" dxfId="61" priority="35">
      <formula>$D$94&lt;&gt;$H$94</formula>
    </cfRule>
    <cfRule type="expression" dxfId="60" priority="36">
      <formula>$D$94=$H$94</formula>
    </cfRule>
  </conditionalFormatting>
  <conditionalFormatting sqref="E2:G2">
    <cfRule type="expression" dxfId="59" priority="30">
      <formula>$D$94=0</formula>
    </cfRule>
    <cfRule type="expression" dxfId="58" priority="31">
      <formula>$D$94&lt;&gt;$H$94</formula>
    </cfRule>
    <cfRule type="expression" dxfId="57" priority="32">
      <formula>$D$94=$H$94</formula>
    </cfRule>
  </conditionalFormatting>
  <conditionalFormatting sqref="E2">
    <cfRule type="cellIs" dxfId="56" priority="29" operator="equal">
      <formula>"2° P"</formula>
    </cfRule>
  </conditionalFormatting>
  <conditionalFormatting sqref="F2">
    <cfRule type="cellIs" dxfId="55" priority="28" operator="equal">
      <formula>"3° P"</formula>
    </cfRule>
  </conditionalFormatting>
  <conditionalFormatting sqref="G2">
    <cfRule type="cellIs" dxfId="54" priority="27" operator="equal">
      <formula>"4° P"</formula>
    </cfRule>
  </conditionalFormatting>
  <conditionalFormatting sqref="H2">
    <cfRule type="cellIs" dxfId="53" priority="23" operator="equal">
      <formula>"1° P"</formula>
    </cfRule>
    <cfRule type="expression" dxfId="52" priority="24">
      <formula>$D$94=0</formula>
    </cfRule>
    <cfRule type="expression" dxfId="51" priority="25">
      <formula>$D$94&lt;&gt;$H$94</formula>
    </cfRule>
    <cfRule type="expression" dxfId="50" priority="26">
      <formula>$D$94=$H$94</formula>
    </cfRule>
  </conditionalFormatting>
  <conditionalFormatting sqref="I2:M2">
    <cfRule type="expression" dxfId="49" priority="20">
      <formula>$D$94=0</formula>
    </cfRule>
    <cfRule type="expression" dxfId="48" priority="21">
      <formula>$D$94&lt;&gt;$H$94</formula>
    </cfRule>
    <cfRule type="expression" dxfId="47" priority="22">
      <formula>$D$94=$H$94</formula>
    </cfRule>
  </conditionalFormatting>
  <conditionalFormatting sqref="I2">
    <cfRule type="cellIs" dxfId="46" priority="19" operator="equal">
      <formula>"2° P"</formula>
    </cfRule>
  </conditionalFormatting>
  <conditionalFormatting sqref="J2">
    <cfRule type="cellIs" dxfId="45" priority="18" operator="equal">
      <formula>"3° P"</formula>
    </cfRule>
  </conditionalFormatting>
  <conditionalFormatting sqref="K2:M2">
    <cfRule type="cellIs" dxfId="44" priority="17" operator="equal">
      <formula>"4° P"</formula>
    </cfRule>
  </conditionalFormatting>
  <conditionalFormatting sqref="O4:O42 O44:O93">
    <cfRule type="cellIs" dxfId="43" priority="6" operator="equal">
      <formula>4</formula>
    </cfRule>
    <cfRule type="cellIs" dxfId="42" priority="7" operator="equal">
      <formula>3</formula>
    </cfRule>
    <cfRule type="cellIs" dxfId="41" priority="8" operator="equal">
      <formula>2</formula>
    </cfRule>
    <cfRule type="cellIs" dxfId="40" priority="9" operator="equal">
      <formula>1</formula>
    </cfRule>
    <cfRule type="cellIs" dxfId="39" priority="10" operator="equal">
      <formula>0</formula>
    </cfRule>
  </conditionalFormatting>
  <conditionalFormatting sqref="O43">
    <cfRule type="cellIs" dxfId="38" priority="1" operator="equal">
      <formula>4</formula>
    </cfRule>
    <cfRule type="cellIs" dxfId="37" priority="2" operator="equal">
      <formula>3</formula>
    </cfRule>
    <cfRule type="cellIs" dxfId="36" priority="3" operator="equal">
      <formula>2</formula>
    </cfRule>
    <cfRule type="cellIs" dxfId="35" priority="4" operator="equal">
      <formula>1</formula>
    </cfRule>
    <cfRule type="cellIs" dxfId="34" priority="5" operator="equal">
      <formula>0</formula>
    </cfRule>
  </conditionalFormatting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202CF-A6C6-497E-9F4F-C70F179B700C}">
  <sheetPr codeName="Feuil1">
    <tabColor rgb="FF00FF00"/>
  </sheetPr>
  <dimension ref="A1:U88"/>
  <sheetViews>
    <sheetView showGridLines="0" zoomScale="110" zoomScaleNormal="110" workbookViewId="0">
      <pane xSplit="19" ySplit="2" topLeftCell="T80" activePane="bottomRight" state="frozen"/>
      <selection pane="topRight" activeCell="P1" sqref="P1"/>
      <selection pane="bottomLeft" activeCell="A3" sqref="A3"/>
      <selection pane="bottomRight" activeCell="A87" sqref="A87:S87"/>
    </sheetView>
  </sheetViews>
  <sheetFormatPr baseColWidth="10" defaultColWidth="6" defaultRowHeight="15" x14ac:dyDescent="0.25"/>
  <cols>
    <col min="1" max="2" width="9.5703125" style="83" customWidth="1"/>
    <col min="3" max="4" width="12" style="83" bestFit="1" customWidth="1"/>
    <col min="5" max="5" width="1.5703125" style="83" customWidth="1"/>
    <col min="6" max="9" width="9.5703125" style="83" customWidth="1"/>
    <col min="10" max="10" width="1.5703125" style="83" customWidth="1"/>
    <col min="11" max="14" width="9.5703125" style="83" customWidth="1"/>
    <col min="15" max="15" width="1.5703125" style="83" customWidth="1"/>
    <col min="16" max="19" width="9.5703125" style="83" customWidth="1"/>
    <col min="20" max="20" width="6" style="83"/>
    <col min="21" max="21" width="10.42578125" style="83" bestFit="1" customWidth="1"/>
    <col min="22" max="22" width="1.42578125" style="83" customWidth="1"/>
    <col min="23" max="23" width="0" style="83" hidden="1" customWidth="1"/>
    <col min="24" max="16384" width="6" style="83"/>
  </cols>
  <sheetData>
    <row r="1" spans="1:21" ht="44.1" customHeight="1" thickTop="1" thickBot="1" x14ac:dyDescent="0.45">
      <c r="A1" s="324" t="s">
        <v>182</v>
      </c>
      <c r="B1" s="325"/>
      <c r="C1" s="325"/>
      <c r="D1" s="120"/>
      <c r="E1" s="111"/>
      <c r="F1" s="324" t="s">
        <v>183</v>
      </c>
      <c r="G1" s="325"/>
      <c r="H1" s="325"/>
      <c r="I1" s="120"/>
      <c r="J1" s="111"/>
      <c r="K1" s="324" t="s">
        <v>184</v>
      </c>
      <c r="L1" s="325"/>
      <c r="M1" s="325"/>
      <c r="N1" s="120"/>
      <c r="O1" s="111"/>
      <c r="P1" s="324" t="s">
        <v>185</v>
      </c>
      <c r="Q1" s="325"/>
      <c r="R1" s="325"/>
      <c r="S1" s="120"/>
      <c r="U1" s="259" t="s">
        <v>179</v>
      </c>
    </row>
    <row r="2" spans="1:21" s="60" customFormat="1" ht="27.75" thickTop="1" thickBot="1" x14ac:dyDescent="0.3">
      <c r="A2" s="114" t="s">
        <v>148</v>
      </c>
      <c r="B2" s="115" t="s">
        <v>0</v>
      </c>
      <c r="C2" s="115" t="s">
        <v>180</v>
      </c>
      <c r="D2" s="116" t="s">
        <v>181</v>
      </c>
      <c r="E2" s="117"/>
      <c r="F2" s="114" t="s">
        <v>148</v>
      </c>
      <c r="G2" s="115" t="s">
        <v>0</v>
      </c>
      <c r="H2" s="115" t="s">
        <v>180</v>
      </c>
      <c r="I2" s="116" t="s">
        <v>181</v>
      </c>
      <c r="J2" s="117"/>
      <c r="K2" s="114" t="s">
        <v>148</v>
      </c>
      <c r="L2" s="115" t="s">
        <v>0</v>
      </c>
      <c r="M2" s="115" t="s">
        <v>180</v>
      </c>
      <c r="N2" s="116" t="s">
        <v>181</v>
      </c>
      <c r="O2" s="117"/>
      <c r="P2" s="114" t="s">
        <v>148</v>
      </c>
      <c r="Q2" s="115" t="s">
        <v>0</v>
      </c>
      <c r="R2" s="115" t="s">
        <v>180</v>
      </c>
      <c r="S2" s="116" t="s">
        <v>181</v>
      </c>
      <c r="U2" s="260"/>
    </row>
    <row r="3" spans="1:21" ht="15" customHeight="1" thickTop="1" thickBot="1" x14ac:dyDescent="0.45">
      <c r="A3" s="321">
        <v>1</v>
      </c>
      <c r="B3" s="109">
        <f>'Feuille de Marque'!F3</f>
        <v>1</v>
      </c>
      <c r="C3" s="135">
        <f>'Feuille de Marque'!R3</f>
        <v>5</v>
      </c>
      <c r="D3" s="135">
        <f>'Feuille de Marque'!S3</f>
        <v>13</v>
      </c>
      <c r="E3" s="111"/>
      <c r="F3" s="321">
        <v>1</v>
      </c>
      <c r="G3" s="109">
        <f>'Feuille de Marque'!F35</f>
        <v>1</v>
      </c>
      <c r="H3" s="135">
        <f>'Feuille de Marque'!R35</f>
        <v>13</v>
      </c>
      <c r="I3" s="142">
        <f>'Feuille de Marque'!S35</f>
        <v>8</v>
      </c>
      <c r="J3" s="111"/>
      <c r="K3" s="321">
        <v>1</v>
      </c>
      <c r="L3" s="109">
        <f>'Feuille de Marque'!F67</f>
        <v>4</v>
      </c>
      <c r="M3" s="135">
        <f>'Feuille de Marque'!R67</f>
        <v>1</v>
      </c>
      <c r="N3" s="142">
        <f>'Feuille de Marque'!S67</f>
        <v>1</v>
      </c>
      <c r="O3" s="111"/>
      <c r="P3" s="321">
        <v>1</v>
      </c>
      <c r="Q3" s="109">
        <f>'Feuille de Marque'!F99</f>
        <v>10</v>
      </c>
      <c r="R3" s="135">
        <f>'Feuille de Marque'!R99</f>
        <v>1</v>
      </c>
      <c r="S3" s="142">
        <f>'Feuille de Marque'!S99</f>
        <v>1</v>
      </c>
    </row>
    <row r="4" spans="1:21" ht="15" customHeight="1" thickTop="1" thickBot="1" x14ac:dyDescent="0.45">
      <c r="A4" s="322"/>
      <c r="B4" s="107">
        <f>'Feuille de Marque'!F4</f>
        <v>2</v>
      </c>
      <c r="C4" s="136">
        <f>'Feuille de Marque'!R4</f>
        <v>5</v>
      </c>
      <c r="D4" s="137">
        <f>'Feuille de Marque'!S4</f>
        <v>13</v>
      </c>
      <c r="E4" s="111"/>
      <c r="F4" s="322"/>
      <c r="G4" s="107">
        <f>'Feuille de Marque'!F36</f>
        <v>5</v>
      </c>
      <c r="H4" s="136">
        <f>'Feuille de Marque'!R36</f>
        <v>13</v>
      </c>
      <c r="I4" s="137">
        <f>'Feuille de Marque'!S36</f>
        <v>8</v>
      </c>
      <c r="J4" s="111"/>
      <c r="K4" s="322"/>
      <c r="L4" s="107">
        <f>'Feuille de Marque'!F68</f>
        <v>8</v>
      </c>
      <c r="M4" s="136">
        <f>'Feuille de Marque'!R68</f>
        <v>1</v>
      </c>
      <c r="N4" s="137">
        <f>'Feuille de Marque'!S68</f>
        <v>1</v>
      </c>
      <c r="O4" s="111"/>
      <c r="P4" s="322"/>
      <c r="Q4" s="107">
        <f>'Feuille de Marque'!F100</f>
        <v>8</v>
      </c>
      <c r="R4" s="136">
        <f>'Feuille de Marque'!R100</f>
        <v>1</v>
      </c>
      <c r="S4" s="137">
        <f>'Feuille de Marque'!S100</f>
        <v>1</v>
      </c>
    </row>
    <row r="5" spans="1:21" ht="15" customHeight="1" thickTop="1" thickBot="1" x14ac:dyDescent="0.45">
      <c r="A5" s="322"/>
      <c r="B5" s="107" t="str">
        <f>'Feuille de Marque'!F5</f>
        <v/>
      </c>
      <c r="C5" s="136">
        <f>'Feuille de Marque'!R5</f>
        <v>5</v>
      </c>
      <c r="D5" s="137">
        <f>'Feuille de Marque'!S5</f>
        <v>13</v>
      </c>
      <c r="E5" s="111"/>
      <c r="F5" s="322"/>
      <c r="G5" s="107" t="str">
        <f>'Feuille de Marque'!F37</f>
        <v/>
      </c>
      <c r="H5" s="136">
        <f>'Feuille de Marque'!R37</f>
        <v>13</v>
      </c>
      <c r="I5" s="137">
        <f>'Feuille de Marque'!S37</f>
        <v>8</v>
      </c>
      <c r="J5" s="111"/>
      <c r="K5" s="322"/>
      <c r="L5" s="107" t="str">
        <f>'Feuille de Marque'!F69</f>
        <v/>
      </c>
      <c r="M5" s="136">
        <f>'Feuille de Marque'!R69</f>
        <v>1</v>
      </c>
      <c r="N5" s="137">
        <f>'Feuille de Marque'!S69</f>
        <v>1</v>
      </c>
      <c r="O5" s="111"/>
      <c r="P5" s="322"/>
      <c r="Q5" s="107" t="str">
        <f>'Feuille de Marque'!F101</f>
        <v/>
      </c>
      <c r="R5" s="136">
        <f>'Feuille de Marque'!R101</f>
        <v>1</v>
      </c>
      <c r="S5" s="137">
        <f>'Feuille de Marque'!S101</f>
        <v>1</v>
      </c>
    </row>
    <row r="6" spans="1:21" ht="15" customHeight="1" thickTop="1" thickBot="1" x14ac:dyDescent="0.45">
      <c r="A6" s="322"/>
      <c r="B6" s="108">
        <f>'Feuille de Marque'!F6</f>
        <v>3</v>
      </c>
      <c r="C6" s="138">
        <f>IF(D3="","",D3)</f>
        <v>13</v>
      </c>
      <c r="D6" s="139">
        <f>IF(C3="","",C3)</f>
        <v>5</v>
      </c>
      <c r="E6" s="111"/>
      <c r="F6" s="322"/>
      <c r="G6" s="108">
        <f>'Feuille de Marque'!F38</f>
        <v>9</v>
      </c>
      <c r="H6" s="138">
        <f>IF(I3="","",I3)</f>
        <v>8</v>
      </c>
      <c r="I6" s="139">
        <f>IF(H3="","",H3)</f>
        <v>13</v>
      </c>
      <c r="J6" s="111"/>
      <c r="K6" s="322"/>
      <c r="L6" s="108">
        <f>'Feuille de Marque'!F70</f>
        <v>12</v>
      </c>
      <c r="M6" s="138">
        <f>IF(N3="","",N3)</f>
        <v>1</v>
      </c>
      <c r="N6" s="139">
        <f>IF(M3="","",M3)</f>
        <v>1</v>
      </c>
      <c r="O6" s="111"/>
      <c r="P6" s="322"/>
      <c r="Q6" s="108">
        <f>'Feuille de Marque'!F102</f>
        <v>14</v>
      </c>
      <c r="R6" s="138">
        <f>IF(S3="","",S3)</f>
        <v>1</v>
      </c>
      <c r="S6" s="139">
        <f>IF(R3="","",R3)</f>
        <v>1</v>
      </c>
    </row>
    <row r="7" spans="1:21" ht="15" customHeight="1" thickTop="1" thickBot="1" x14ac:dyDescent="0.45">
      <c r="A7" s="322"/>
      <c r="B7" s="108">
        <f>'Feuille de Marque'!F7</f>
        <v>4</v>
      </c>
      <c r="C7" s="138">
        <f>IF(D4="","",D4)</f>
        <v>13</v>
      </c>
      <c r="D7" s="139">
        <f>IF(C4="","",C4)</f>
        <v>5</v>
      </c>
      <c r="E7" s="111"/>
      <c r="F7" s="322"/>
      <c r="G7" s="108">
        <f>'Feuille de Marque'!F39</f>
        <v>6</v>
      </c>
      <c r="H7" s="138">
        <f>IF(I4="","",I4)</f>
        <v>8</v>
      </c>
      <c r="I7" s="139">
        <f>IF(H4="","",H4)</f>
        <v>13</v>
      </c>
      <c r="J7" s="111"/>
      <c r="K7" s="322"/>
      <c r="L7" s="108">
        <f>'Feuille de Marque'!F71</f>
        <v>13</v>
      </c>
      <c r="M7" s="138">
        <f>IF(N4="","",N4)</f>
        <v>1</v>
      </c>
      <c r="N7" s="139">
        <f>IF(M4="","",M4)</f>
        <v>1</v>
      </c>
      <c r="O7" s="111"/>
      <c r="P7" s="322"/>
      <c r="Q7" s="108">
        <f>'Feuille de Marque'!F103</f>
        <v>1</v>
      </c>
      <c r="R7" s="138">
        <f>IF(S4="","",S4)</f>
        <v>1</v>
      </c>
      <c r="S7" s="139">
        <f>IF(R4="","",R4)</f>
        <v>1</v>
      </c>
    </row>
    <row r="8" spans="1:21" ht="15" customHeight="1" thickTop="1" thickBot="1" x14ac:dyDescent="0.45">
      <c r="A8" s="323"/>
      <c r="B8" s="110" t="str">
        <f>'Feuille de Marque'!F8</f>
        <v/>
      </c>
      <c r="C8" s="140">
        <f>IF(D5="","",D5)</f>
        <v>13</v>
      </c>
      <c r="D8" s="141">
        <f>IF(C5="","",C5)</f>
        <v>5</v>
      </c>
      <c r="E8" s="111"/>
      <c r="F8" s="323"/>
      <c r="G8" s="110" t="str">
        <f>'Feuille de Marque'!F40</f>
        <v/>
      </c>
      <c r="H8" s="140">
        <f>IF(I5="","",I5)</f>
        <v>8</v>
      </c>
      <c r="I8" s="141">
        <f>IF(H5="","",H5)</f>
        <v>13</v>
      </c>
      <c r="J8" s="111"/>
      <c r="K8" s="323"/>
      <c r="L8" s="110" t="str">
        <f>'Feuille de Marque'!F72</f>
        <v/>
      </c>
      <c r="M8" s="140">
        <f>IF(N5="","",N5)</f>
        <v>1</v>
      </c>
      <c r="N8" s="141">
        <f>IF(M5="","",M5)</f>
        <v>1</v>
      </c>
      <c r="O8" s="111"/>
      <c r="P8" s="323"/>
      <c r="Q8" s="110" t="str">
        <f>'Feuille de Marque'!F104</f>
        <v/>
      </c>
      <c r="R8" s="140">
        <f>IF(S5="","",S5)</f>
        <v>1</v>
      </c>
      <c r="S8" s="141">
        <f>IF(R5="","",R5)</f>
        <v>1</v>
      </c>
    </row>
    <row r="9" spans="1:21" ht="15" customHeight="1" thickTop="1" thickBot="1" x14ac:dyDescent="0.45">
      <c r="A9" s="321">
        <v>2</v>
      </c>
      <c r="B9" s="109">
        <f>'Feuille de Marque'!F9</f>
        <v>5</v>
      </c>
      <c r="C9" s="135">
        <f>'Feuille de Marque'!R9</f>
        <v>13</v>
      </c>
      <c r="D9" s="135">
        <f>'Feuille de Marque'!S9</f>
        <v>8</v>
      </c>
      <c r="E9" s="111"/>
      <c r="F9" s="321">
        <v>2</v>
      </c>
      <c r="G9" s="109">
        <f>'Feuille de Marque'!F41</f>
        <v>2</v>
      </c>
      <c r="H9" s="135">
        <f>'Feuille de Marque'!R41</f>
        <v>13</v>
      </c>
      <c r="I9" s="142">
        <f>'Feuille de Marque'!S41</f>
        <v>1</v>
      </c>
      <c r="J9" s="111"/>
      <c r="K9" s="321">
        <v>2</v>
      </c>
      <c r="L9" s="109">
        <f>'Feuille de Marque'!F73</f>
        <v>3</v>
      </c>
      <c r="M9" s="135">
        <f>'Feuille de Marque'!R73</f>
        <v>1</v>
      </c>
      <c r="N9" s="142">
        <f>'Feuille de Marque'!S73</f>
        <v>1</v>
      </c>
      <c r="O9" s="111"/>
      <c r="P9" s="321">
        <v>2</v>
      </c>
      <c r="Q9" s="109">
        <f>'Feuille de Marque'!F105</f>
        <v>11</v>
      </c>
      <c r="R9" s="135">
        <f>'Feuille de Marque'!R105</f>
        <v>1</v>
      </c>
      <c r="S9" s="142">
        <f>'Feuille de Marque'!S105</f>
        <v>1</v>
      </c>
    </row>
    <row r="10" spans="1:21" ht="15" customHeight="1" thickTop="1" thickBot="1" x14ac:dyDescent="0.45">
      <c r="A10" s="322"/>
      <c r="B10" s="107">
        <f>'Feuille de Marque'!F10</f>
        <v>6</v>
      </c>
      <c r="C10" s="136">
        <f>'Feuille de Marque'!R10</f>
        <v>13</v>
      </c>
      <c r="D10" s="137">
        <f>'Feuille de Marque'!S10</f>
        <v>8</v>
      </c>
      <c r="E10" s="111"/>
      <c r="F10" s="322"/>
      <c r="G10" s="107">
        <f>'Feuille de Marque'!F42</f>
        <v>7</v>
      </c>
      <c r="H10" s="136">
        <f>'Feuille de Marque'!R42</f>
        <v>13</v>
      </c>
      <c r="I10" s="137">
        <f>'Feuille de Marque'!S42</f>
        <v>1</v>
      </c>
      <c r="J10" s="111"/>
      <c r="K10" s="322"/>
      <c r="L10" s="107">
        <f>'Feuille de Marque'!F74</f>
        <v>7</v>
      </c>
      <c r="M10" s="136">
        <f>'Feuille de Marque'!R74</f>
        <v>1</v>
      </c>
      <c r="N10" s="137">
        <f>'Feuille de Marque'!S74</f>
        <v>1</v>
      </c>
      <c r="O10" s="111"/>
      <c r="P10" s="322"/>
      <c r="Q10" s="107">
        <f>'Feuille de Marque'!F106</f>
        <v>4</v>
      </c>
      <c r="R10" s="136">
        <f>'Feuille de Marque'!R106</f>
        <v>1</v>
      </c>
      <c r="S10" s="137">
        <f>'Feuille de Marque'!S106</f>
        <v>1</v>
      </c>
    </row>
    <row r="11" spans="1:21" ht="15" customHeight="1" thickTop="1" thickBot="1" x14ac:dyDescent="0.45">
      <c r="A11" s="322"/>
      <c r="B11" s="107" t="str">
        <f>'Feuille de Marque'!F11</f>
        <v/>
      </c>
      <c r="C11" s="136">
        <f>'Feuille de Marque'!R11</f>
        <v>13</v>
      </c>
      <c r="D11" s="137">
        <f>'Feuille de Marque'!S11</f>
        <v>8</v>
      </c>
      <c r="E11" s="111"/>
      <c r="F11" s="322"/>
      <c r="G11" s="107" t="str">
        <f>'Feuille de Marque'!F43</f>
        <v/>
      </c>
      <c r="H11" s="136">
        <f>'Feuille de Marque'!R43</f>
        <v>13</v>
      </c>
      <c r="I11" s="137">
        <f>'Feuille de Marque'!S43</f>
        <v>1</v>
      </c>
      <c r="J11" s="111"/>
      <c r="K11" s="322"/>
      <c r="L11" s="107" t="str">
        <f>'Feuille de Marque'!F75</f>
        <v/>
      </c>
      <c r="M11" s="136">
        <f>'Feuille de Marque'!R75</f>
        <v>1</v>
      </c>
      <c r="N11" s="137">
        <f>'Feuille de Marque'!S75</f>
        <v>1</v>
      </c>
      <c r="O11" s="111"/>
      <c r="P11" s="322"/>
      <c r="Q11" s="107" t="str">
        <f>'Feuille de Marque'!F107</f>
        <v/>
      </c>
      <c r="R11" s="136">
        <f>'Feuille de Marque'!R107</f>
        <v>1</v>
      </c>
      <c r="S11" s="137">
        <f>'Feuille de Marque'!S107</f>
        <v>1</v>
      </c>
    </row>
    <row r="12" spans="1:21" ht="15" customHeight="1" thickTop="1" thickBot="1" x14ac:dyDescent="0.45">
      <c r="A12" s="322"/>
      <c r="B12" s="108">
        <f>'Feuille de Marque'!F12</f>
        <v>7</v>
      </c>
      <c r="C12" s="138">
        <f>IF(D9="","",D9)</f>
        <v>8</v>
      </c>
      <c r="D12" s="139">
        <f>IF(C9="","",C9)</f>
        <v>13</v>
      </c>
      <c r="E12" s="111"/>
      <c r="F12" s="322"/>
      <c r="G12" s="108">
        <f>'Feuille de Marque'!F44</f>
        <v>10</v>
      </c>
      <c r="H12" s="138">
        <f>IF(I9="","",I9)</f>
        <v>1</v>
      </c>
      <c r="I12" s="139">
        <f>IF(H9="","",H9)</f>
        <v>13</v>
      </c>
      <c r="J12" s="111"/>
      <c r="K12" s="322"/>
      <c r="L12" s="108">
        <f>'Feuille de Marque'!F76</f>
        <v>9</v>
      </c>
      <c r="M12" s="138">
        <f>IF(N9="","",N9)</f>
        <v>1</v>
      </c>
      <c r="N12" s="139">
        <f>IF(M9="","",M9)</f>
        <v>1</v>
      </c>
      <c r="O12" s="111"/>
      <c r="P12" s="322"/>
      <c r="Q12" s="108">
        <f>'Feuille de Marque'!F108</f>
        <v>15</v>
      </c>
      <c r="R12" s="138">
        <f>IF(S9="","",S9)</f>
        <v>1</v>
      </c>
      <c r="S12" s="139">
        <f>IF(R9="","",R9)</f>
        <v>1</v>
      </c>
    </row>
    <row r="13" spans="1:21" ht="15" customHeight="1" thickTop="1" thickBot="1" x14ac:dyDescent="0.45">
      <c r="A13" s="322"/>
      <c r="B13" s="108">
        <f>'Feuille de Marque'!F13</f>
        <v>8</v>
      </c>
      <c r="C13" s="138">
        <f>IF(D10="","",D10)</f>
        <v>8</v>
      </c>
      <c r="D13" s="139">
        <f>IF(C10="","",C10)</f>
        <v>13</v>
      </c>
      <c r="E13" s="111"/>
      <c r="F13" s="322"/>
      <c r="G13" s="108">
        <f>'Feuille de Marque'!F45</f>
        <v>13</v>
      </c>
      <c r="H13" s="138">
        <f>IF(I10="","",I10)</f>
        <v>1</v>
      </c>
      <c r="I13" s="139">
        <f>IF(H10="","",H10)</f>
        <v>13</v>
      </c>
      <c r="J13" s="111"/>
      <c r="K13" s="322"/>
      <c r="L13" s="108">
        <f>'Feuille de Marque'!F77</f>
        <v>14</v>
      </c>
      <c r="M13" s="138">
        <f>IF(N10="","",N10)</f>
        <v>1</v>
      </c>
      <c r="N13" s="139">
        <f>IF(M10="","",M10)</f>
        <v>1</v>
      </c>
      <c r="O13" s="111"/>
      <c r="P13" s="322"/>
      <c r="Q13" s="108">
        <f>'Feuille de Marque'!F109</f>
        <v>7</v>
      </c>
      <c r="R13" s="138">
        <f>IF(S10="","",S10)</f>
        <v>1</v>
      </c>
      <c r="S13" s="139">
        <f>IF(R10="","",R10)</f>
        <v>1</v>
      </c>
    </row>
    <row r="14" spans="1:21" ht="15" customHeight="1" thickTop="1" thickBot="1" x14ac:dyDescent="0.45">
      <c r="A14" s="323"/>
      <c r="B14" s="110" t="str">
        <f>'Feuille de Marque'!F14</f>
        <v/>
      </c>
      <c r="C14" s="140">
        <f>IF(D11="","",D11)</f>
        <v>8</v>
      </c>
      <c r="D14" s="141">
        <f>IF(C11="","",C11)</f>
        <v>13</v>
      </c>
      <c r="E14" s="111"/>
      <c r="F14" s="323"/>
      <c r="G14" s="110" t="str">
        <f>'Feuille de Marque'!F46</f>
        <v/>
      </c>
      <c r="H14" s="140">
        <f>IF(I11="","",I11)</f>
        <v>1</v>
      </c>
      <c r="I14" s="141">
        <f>IF(H11="","",H11)</f>
        <v>13</v>
      </c>
      <c r="J14" s="111"/>
      <c r="K14" s="323"/>
      <c r="L14" s="110" t="str">
        <f>'Feuille de Marque'!F78</f>
        <v/>
      </c>
      <c r="M14" s="140">
        <f>IF(N11="","",N11)</f>
        <v>1</v>
      </c>
      <c r="N14" s="141">
        <f>IF(M11="","",M11)</f>
        <v>1</v>
      </c>
      <c r="O14" s="111"/>
      <c r="P14" s="323"/>
      <c r="Q14" s="110" t="str">
        <f>'Feuille de Marque'!F110</f>
        <v/>
      </c>
      <c r="R14" s="140">
        <f>IF(S11="","",S11)</f>
        <v>1</v>
      </c>
      <c r="S14" s="141">
        <f>IF(R11="","",R11)</f>
        <v>1</v>
      </c>
    </row>
    <row r="15" spans="1:21" ht="15" customHeight="1" thickTop="1" thickBot="1" x14ac:dyDescent="0.45">
      <c r="A15" s="321">
        <v>3</v>
      </c>
      <c r="B15" s="109">
        <f>'Feuille de Marque'!F15</f>
        <v>9</v>
      </c>
      <c r="C15" s="135">
        <f>'Feuille de Marque'!R15</f>
        <v>12</v>
      </c>
      <c r="D15" s="135">
        <f>'Feuille de Marque'!S15</f>
        <v>13</v>
      </c>
      <c r="E15" s="111"/>
      <c r="F15" s="321">
        <v>3</v>
      </c>
      <c r="G15" s="109">
        <f>'Feuille de Marque'!F47</f>
        <v>3</v>
      </c>
      <c r="H15" s="135">
        <f>'Feuille de Marque'!R47</f>
        <v>13</v>
      </c>
      <c r="I15" s="142">
        <f>'Feuille de Marque'!S47</f>
        <v>0</v>
      </c>
      <c r="J15" s="111"/>
      <c r="K15" s="321">
        <v>3</v>
      </c>
      <c r="L15" s="109">
        <f>'Feuille de Marque'!F79</f>
        <v>2</v>
      </c>
      <c r="M15" s="135">
        <f>'Feuille de Marque'!R79</f>
        <v>1</v>
      </c>
      <c r="N15" s="142">
        <f>'Feuille de Marque'!S79</f>
        <v>1</v>
      </c>
      <c r="O15" s="111"/>
      <c r="P15" s="321">
        <v>3</v>
      </c>
      <c r="Q15" s="109">
        <f>'Feuille de Marque'!F111</f>
        <v>12</v>
      </c>
      <c r="R15" s="135">
        <f>'Feuille de Marque'!R111</f>
        <v>1</v>
      </c>
      <c r="S15" s="142">
        <f>'Feuille de Marque'!S111</f>
        <v>1</v>
      </c>
    </row>
    <row r="16" spans="1:21" ht="15" customHeight="1" thickTop="1" thickBot="1" x14ac:dyDescent="0.45">
      <c r="A16" s="322"/>
      <c r="B16" s="107">
        <f>'Feuille de Marque'!F16</f>
        <v>10</v>
      </c>
      <c r="C16" s="136">
        <f>'Feuille de Marque'!R16</f>
        <v>12</v>
      </c>
      <c r="D16" s="137">
        <f>'Feuille de Marque'!S16</f>
        <v>13</v>
      </c>
      <c r="E16" s="111"/>
      <c r="F16" s="322"/>
      <c r="G16" s="107">
        <f>'Feuille de Marque'!F48</f>
        <v>8</v>
      </c>
      <c r="H16" s="136">
        <f>'Feuille de Marque'!R48</f>
        <v>13</v>
      </c>
      <c r="I16" s="137">
        <f>'Feuille de Marque'!S48</f>
        <v>0</v>
      </c>
      <c r="J16" s="111"/>
      <c r="K16" s="322"/>
      <c r="L16" s="107">
        <f>'Feuille de Marque'!F80</f>
        <v>5</v>
      </c>
      <c r="M16" s="136">
        <f>'Feuille de Marque'!R80</f>
        <v>1</v>
      </c>
      <c r="N16" s="137">
        <f>'Feuille de Marque'!S80</f>
        <v>1</v>
      </c>
      <c r="O16" s="111"/>
      <c r="P16" s="322"/>
      <c r="Q16" s="107">
        <f>'Feuille de Marque'!F112</f>
        <v>3</v>
      </c>
      <c r="R16" s="136">
        <f>'Feuille de Marque'!R112</f>
        <v>1</v>
      </c>
      <c r="S16" s="137">
        <f>'Feuille de Marque'!S112</f>
        <v>1</v>
      </c>
    </row>
    <row r="17" spans="1:19" ht="15" customHeight="1" thickTop="1" thickBot="1" x14ac:dyDescent="0.45">
      <c r="A17" s="322"/>
      <c r="B17" s="107" t="str">
        <f>'Feuille de Marque'!F17</f>
        <v/>
      </c>
      <c r="C17" s="136">
        <f>'Feuille de Marque'!R17</f>
        <v>12</v>
      </c>
      <c r="D17" s="137">
        <f>'Feuille de Marque'!S17</f>
        <v>13</v>
      </c>
      <c r="E17" s="111"/>
      <c r="F17" s="322"/>
      <c r="G17" s="107" t="str">
        <f>'Feuille de Marque'!F49</f>
        <v/>
      </c>
      <c r="H17" s="136">
        <f>'Feuille de Marque'!R49</f>
        <v>13</v>
      </c>
      <c r="I17" s="137">
        <f>'Feuille de Marque'!S49</f>
        <v>0</v>
      </c>
      <c r="J17" s="111"/>
      <c r="K17" s="322"/>
      <c r="L17" s="107" t="str">
        <f>'Feuille de Marque'!F81</f>
        <v/>
      </c>
      <c r="M17" s="136">
        <f>'Feuille de Marque'!R81</f>
        <v>1</v>
      </c>
      <c r="N17" s="137">
        <f>'Feuille de Marque'!S81</f>
        <v>1</v>
      </c>
      <c r="O17" s="111"/>
      <c r="P17" s="322"/>
      <c r="Q17" s="107" t="str">
        <f>'Feuille de Marque'!F113</f>
        <v/>
      </c>
      <c r="R17" s="136">
        <f>'Feuille de Marque'!R113</f>
        <v>1</v>
      </c>
      <c r="S17" s="137">
        <f>'Feuille de Marque'!S113</f>
        <v>1</v>
      </c>
    </row>
    <row r="18" spans="1:19" ht="15" customHeight="1" thickTop="1" thickBot="1" x14ac:dyDescent="0.45">
      <c r="A18" s="322"/>
      <c r="B18" s="108">
        <f>'Feuille de Marque'!F18</f>
        <v>11</v>
      </c>
      <c r="C18" s="138">
        <f>IF(D15="","",D15)</f>
        <v>13</v>
      </c>
      <c r="D18" s="139">
        <f>IF(C15="","",C15)</f>
        <v>12</v>
      </c>
      <c r="E18" s="111"/>
      <c r="F18" s="322"/>
      <c r="G18" s="108">
        <f>'Feuille de Marque'!F50</f>
        <v>11</v>
      </c>
      <c r="H18" s="138">
        <f>IF(I15="","",I15)</f>
        <v>0</v>
      </c>
      <c r="I18" s="139">
        <f>IF(H15="","",H15)</f>
        <v>13</v>
      </c>
      <c r="J18" s="111"/>
      <c r="K18" s="322"/>
      <c r="L18" s="108">
        <f>'Feuille de Marque'!F82</f>
        <v>11</v>
      </c>
      <c r="M18" s="138">
        <f>IF(N15="","",N15)</f>
        <v>1</v>
      </c>
      <c r="N18" s="139">
        <f>IF(M15="","",M15)</f>
        <v>1</v>
      </c>
      <c r="O18" s="111"/>
      <c r="P18" s="322"/>
      <c r="Q18" s="108">
        <f>'Feuille de Marque'!F114</f>
        <v>16</v>
      </c>
      <c r="R18" s="138">
        <f>IF(S15="","",S15)</f>
        <v>1</v>
      </c>
      <c r="S18" s="139">
        <f>IF(R15="","",R15)</f>
        <v>1</v>
      </c>
    </row>
    <row r="19" spans="1:19" ht="15" customHeight="1" thickTop="1" thickBot="1" x14ac:dyDescent="0.45">
      <c r="A19" s="322"/>
      <c r="B19" s="108">
        <f>'Feuille de Marque'!F19</f>
        <v>12</v>
      </c>
      <c r="C19" s="138">
        <f>IF(D16="","",D16)</f>
        <v>13</v>
      </c>
      <c r="D19" s="139">
        <f>IF(C16="","",C16)</f>
        <v>12</v>
      </c>
      <c r="E19" s="111"/>
      <c r="F19" s="322"/>
      <c r="G19" s="108">
        <f>'Feuille de Marque'!F51</f>
        <v>15</v>
      </c>
      <c r="H19" s="138">
        <f>IF(I16="","",I16)</f>
        <v>0</v>
      </c>
      <c r="I19" s="139">
        <f>IF(H16="","",H16)</f>
        <v>13</v>
      </c>
      <c r="J19" s="111"/>
      <c r="K19" s="322"/>
      <c r="L19" s="108">
        <f>'Feuille de Marque'!F83</f>
        <v>16</v>
      </c>
      <c r="M19" s="138">
        <f>IF(N16="","",N16)</f>
        <v>1</v>
      </c>
      <c r="N19" s="139">
        <f>IF(M16="","",M16)</f>
        <v>1</v>
      </c>
      <c r="O19" s="111"/>
      <c r="P19" s="322"/>
      <c r="Q19" s="108">
        <f>'Feuille de Marque'!F115</f>
        <v>6</v>
      </c>
      <c r="R19" s="138">
        <f>IF(S16="","",S16)</f>
        <v>1</v>
      </c>
      <c r="S19" s="139">
        <f>IF(R16="","",R16)</f>
        <v>1</v>
      </c>
    </row>
    <row r="20" spans="1:19" ht="15" customHeight="1" thickTop="1" thickBot="1" x14ac:dyDescent="0.45">
      <c r="A20" s="323"/>
      <c r="B20" s="110" t="str">
        <f>'Feuille de Marque'!F20</f>
        <v/>
      </c>
      <c r="C20" s="140">
        <f>IF(D17="","",D17)</f>
        <v>13</v>
      </c>
      <c r="D20" s="141">
        <f>IF(C17="","",C17)</f>
        <v>12</v>
      </c>
      <c r="E20" s="111"/>
      <c r="F20" s="323"/>
      <c r="G20" s="110" t="str">
        <f>'Feuille de Marque'!F52</f>
        <v/>
      </c>
      <c r="H20" s="140">
        <f>IF(I17="","",I17)</f>
        <v>0</v>
      </c>
      <c r="I20" s="141">
        <f>IF(H17="","",H17)</f>
        <v>13</v>
      </c>
      <c r="J20" s="111"/>
      <c r="K20" s="323"/>
      <c r="L20" s="110" t="str">
        <f>'Feuille de Marque'!F84</f>
        <v/>
      </c>
      <c r="M20" s="140">
        <f>IF(N17="","",N17)</f>
        <v>1</v>
      </c>
      <c r="N20" s="141">
        <f>IF(M17="","",M17)</f>
        <v>1</v>
      </c>
      <c r="O20" s="111"/>
      <c r="P20" s="323"/>
      <c r="Q20" s="110" t="str">
        <f>'Feuille de Marque'!F116</f>
        <v/>
      </c>
      <c r="R20" s="140">
        <f>IF(S17="","",S17)</f>
        <v>1</v>
      </c>
      <c r="S20" s="141">
        <f>IF(R17="","",R17)</f>
        <v>1</v>
      </c>
    </row>
    <row r="21" spans="1:19" ht="15" customHeight="1" thickTop="1" thickBot="1" x14ac:dyDescent="0.45">
      <c r="A21" s="321">
        <v>4</v>
      </c>
      <c r="B21" s="109">
        <f>'Feuille de Marque'!F21</f>
        <v>13</v>
      </c>
      <c r="C21" s="135">
        <f>'Feuille de Marque'!R21</f>
        <v>4</v>
      </c>
      <c r="D21" s="135">
        <f>'Feuille de Marque'!S21</f>
        <v>6</v>
      </c>
      <c r="E21" s="111"/>
      <c r="F21" s="321">
        <v>4</v>
      </c>
      <c r="G21" s="109">
        <f>'Feuille de Marque'!F53</f>
        <v>4</v>
      </c>
      <c r="H21" s="135">
        <f>'Feuille de Marque'!R53</f>
        <v>9</v>
      </c>
      <c r="I21" s="142">
        <f>'Feuille de Marque'!S53</f>
        <v>13</v>
      </c>
      <c r="J21" s="111"/>
      <c r="K21" s="321">
        <v>4</v>
      </c>
      <c r="L21" s="109">
        <f>'Feuille de Marque'!F85</f>
        <v>1</v>
      </c>
      <c r="M21" s="135">
        <f>'Feuille de Marque'!R85</f>
        <v>1</v>
      </c>
      <c r="N21" s="142">
        <f>'Feuille de Marque'!S85</f>
        <v>1</v>
      </c>
      <c r="O21" s="111"/>
      <c r="P21" s="321">
        <v>4</v>
      </c>
      <c r="Q21" s="109">
        <f>'Feuille de Marque'!F117</f>
        <v>13</v>
      </c>
      <c r="R21" s="135">
        <f>'Feuille de Marque'!R117</f>
        <v>1</v>
      </c>
      <c r="S21" s="142">
        <f>'Feuille de Marque'!S117</f>
        <v>1</v>
      </c>
    </row>
    <row r="22" spans="1:19" ht="15" customHeight="1" thickTop="1" thickBot="1" x14ac:dyDescent="0.45">
      <c r="A22" s="322"/>
      <c r="B22" s="107">
        <f>'Feuille de Marque'!F22</f>
        <v>14</v>
      </c>
      <c r="C22" s="136">
        <f>'Feuille de Marque'!R22</f>
        <v>4</v>
      </c>
      <c r="D22" s="137">
        <f>'Feuille de Marque'!S22</f>
        <v>6</v>
      </c>
      <c r="E22" s="111"/>
      <c r="F22" s="322"/>
      <c r="G22" s="107">
        <f>'Feuille de Marque'!F54</f>
        <v>16</v>
      </c>
      <c r="H22" s="136">
        <f>'Feuille de Marque'!R54</f>
        <v>9</v>
      </c>
      <c r="I22" s="137">
        <f>'Feuille de Marque'!S54</f>
        <v>13</v>
      </c>
      <c r="J22" s="111"/>
      <c r="K22" s="322"/>
      <c r="L22" s="107">
        <f>'Feuille de Marque'!F86</f>
        <v>10</v>
      </c>
      <c r="M22" s="136">
        <f>'Feuille de Marque'!R86</f>
        <v>1</v>
      </c>
      <c r="N22" s="137">
        <f>'Feuille de Marque'!S86</f>
        <v>1</v>
      </c>
      <c r="O22" s="111"/>
      <c r="P22" s="322"/>
      <c r="Q22" s="107">
        <f>'Feuille de Marque'!F118</f>
        <v>2</v>
      </c>
      <c r="R22" s="136">
        <f>'Feuille de Marque'!R118</f>
        <v>1</v>
      </c>
      <c r="S22" s="137">
        <f>'Feuille de Marque'!S118</f>
        <v>1</v>
      </c>
    </row>
    <row r="23" spans="1:19" ht="15" customHeight="1" thickTop="1" thickBot="1" x14ac:dyDescent="0.45">
      <c r="A23" s="322"/>
      <c r="B23" s="107" t="str">
        <f>'Feuille de Marque'!F23</f>
        <v/>
      </c>
      <c r="C23" s="136">
        <f>'Feuille de Marque'!R23</f>
        <v>4</v>
      </c>
      <c r="D23" s="137">
        <f>'Feuille de Marque'!S23</f>
        <v>6</v>
      </c>
      <c r="E23" s="111"/>
      <c r="F23" s="322"/>
      <c r="G23" s="107" t="str">
        <f>'Feuille de Marque'!F55</f>
        <v/>
      </c>
      <c r="H23" s="136">
        <f>'Feuille de Marque'!R55</f>
        <v>9</v>
      </c>
      <c r="I23" s="137">
        <f>'Feuille de Marque'!S55</f>
        <v>13</v>
      </c>
      <c r="J23" s="111"/>
      <c r="K23" s="322"/>
      <c r="L23" s="107" t="str">
        <f>'Feuille de Marque'!F87</f>
        <v/>
      </c>
      <c r="M23" s="136">
        <f>'Feuille de Marque'!R87</f>
        <v>1</v>
      </c>
      <c r="N23" s="137">
        <f>'Feuille de Marque'!S87</f>
        <v>1</v>
      </c>
      <c r="O23" s="111"/>
      <c r="P23" s="322"/>
      <c r="Q23" s="107" t="str">
        <f>'Feuille de Marque'!F119</f>
        <v/>
      </c>
      <c r="R23" s="136">
        <f>'Feuille de Marque'!R119</f>
        <v>1</v>
      </c>
      <c r="S23" s="137">
        <f>'Feuille de Marque'!S119</f>
        <v>1</v>
      </c>
    </row>
    <row r="24" spans="1:19" ht="15" customHeight="1" thickTop="1" thickBot="1" x14ac:dyDescent="0.45">
      <c r="A24" s="322"/>
      <c r="B24" s="108">
        <f>'Feuille de Marque'!F24</f>
        <v>15</v>
      </c>
      <c r="C24" s="138">
        <f>IF(D21="","",D21)</f>
        <v>6</v>
      </c>
      <c r="D24" s="139">
        <f>IF(C21="","",C21)</f>
        <v>4</v>
      </c>
      <c r="E24" s="111"/>
      <c r="F24" s="322"/>
      <c r="G24" s="108">
        <f>'Feuille de Marque'!F56</f>
        <v>12</v>
      </c>
      <c r="H24" s="138">
        <f>IF(I21="","",I21)</f>
        <v>13</v>
      </c>
      <c r="I24" s="139">
        <f>IF(H21="","",H21)</f>
        <v>9</v>
      </c>
      <c r="J24" s="111"/>
      <c r="K24" s="322"/>
      <c r="L24" s="108">
        <f>'Feuille de Marque'!F88</f>
        <v>6</v>
      </c>
      <c r="M24" s="138">
        <f>IF(N21="","",N21)</f>
        <v>1</v>
      </c>
      <c r="N24" s="139">
        <f>IF(M21="","",M21)</f>
        <v>1</v>
      </c>
      <c r="O24" s="111"/>
      <c r="P24" s="322"/>
      <c r="Q24" s="108">
        <f>'Feuille de Marque'!F120</f>
        <v>9</v>
      </c>
      <c r="R24" s="138">
        <f>IF(S21="","",S21)</f>
        <v>1</v>
      </c>
      <c r="S24" s="139">
        <f>IF(R21="","",R21)</f>
        <v>1</v>
      </c>
    </row>
    <row r="25" spans="1:19" ht="15" customHeight="1" thickTop="1" thickBot="1" x14ac:dyDescent="0.45">
      <c r="A25" s="322"/>
      <c r="B25" s="108">
        <f>'Feuille de Marque'!F25</f>
        <v>16</v>
      </c>
      <c r="C25" s="138">
        <f>IF(D22="","",D22)</f>
        <v>6</v>
      </c>
      <c r="D25" s="139">
        <f>IF(C22="","",C22)</f>
        <v>4</v>
      </c>
      <c r="E25" s="111"/>
      <c r="F25" s="322"/>
      <c r="G25" s="108">
        <f>'Feuille de Marque'!F57</f>
        <v>14</v>
      </c>
      <c r="H25" s="138">
        <f>IF(I22="","",I22)</f>
        <v>13</v>
      </c>
      <c r="I25" s="139">
        <f>IF(H22="","",H22)</f>
        <v>9</v>
      </c>
      <c r="J25" s="111"/>
      <c r="K25" s="322"/>
      <c r="L25" s="108">
        <f>'Feuille de Marque'!F89</f>
        <v>15</v>
      </c>
      <c r="M25" s="138">
        <f>IF(N22="","",N22)</f>
        <v>1</v>
      </c>
      <c r="N25" s="139">
        <f>IF(M22="","",M22)</f>
        <v>1</v>
      </c>
      <c r="O25" s="111"/>
      <c r="P25" s="322"/>
      <c r="Q25" s="108">
        <f>'Feuille de Marque'!F121</f>
        <v>5</v>
      </c>
      <c r="R25" s="138">
        <f>IF(S22="","",S22)</f>
        <v>1</v>
      </c>
      <c r="S25" s="139">
        <f>IF(R22="","",R22)</f>
        <v>1</v>
      </c>
    </row>
    <row r="26" spans="1:19" ht="15" customHeight="1" thickTop="1" thickBot="1" x14ac:dyDescent="0.45">
      <c r="A26" s="323"/>
      <c r="B26" s="110" t="str">
        <f>'Feuille de Marque'!F26</f>
        <v/>
      </c>
      <c r="C26" s="140">
        <f>IF(D23="","",D23)</f>
        <v>6</v>
      </c>
      <c r="D26" s="141">
        <f>IF(C23="","",C23)</f>
        <v>4</v>
      </c>
      <c r="E26" s="111"/>
      <c r="F26" s="323"/>
      <c r="G26" s="110" t="str">
        <f>'Feuille de Marque'!F58</f>
        <v/>
      </c>
      <c r="H26" s="140">
        <f>IF(I23="","",I23)</f>
        <v>13</v>
      </c>
      <c r="I26" s="141">
        <f>IF(H23="","",H23)</f>
        <v>9</v>
      </c>
      <c r="J26" s="111"/>
      <c r="K26" s="323"/>
      <c r="L26" s="110" t="str">
        <f>'Feuille de Marque'!F90</f>
        <v/>
      </c>
      <c r="M26" s="140">
        <f>IF(N23="","",N23)</f>
        <v>1</v>
      </c>
      <c r="N26" s="141">
        <f>IF(M23="","",M23)</f>
        <v>1</v>
      </c>
      <c r="O26" s="111"/>
      <c r="P26" s="323"/>
      <c r="Q26" s="110" t="str">
        <f>'Feuille de Marque'!F122</f>
        <v/>
      </c>
      <c r="R26" s="140">
        <f>IF(S23="","",S23)</f>
        <v>1</v>
      </c>
      <c r="S26" s="141">
        <f>IF(R23="","",R23)</f>
        <v>1</v>
      </c>
    </row>
    <row r="27" spans="1:19" ht="15" customHeight="1" thickTop="1" thickBot="1" x14ac:dyDescent="0.45">
      <c r="A27" s="321">
        <v>5</v>
      </c>
      <c r="B27" s="109" t="str">
        <f>'Feuille de Marque'!F27</f>
        <v/>
      </c>
      <c r="C27" s="135" t="str">
        <f>'Feuille de Marque'!R27</f>
        <v/>
      </c>
      <c r="D27" s="135" t="str">
        <f>'Feuille de Marque'!S27</f>
        <v/>
      </c>
      <c r="E27" s="111"/>
      <c r="F27" s="321">
        <v>5</v>
      </c>
      <c r="G27" s="109" t="str">
        <f>'Feuille de Marque'!F59</f>
        <v/>
      </c>
      <c r="H27" s="135" t="str">
        <f>'Feuille de Marque'!R59</f>
        <v/>
      </c>
      <c r="I27" s="142" t="str">
        <f>'Feuille de Marque'!S59</f>
        <v/>
      </c>
      <c r="J27" s="111"/>
      <c r="K27" s="321">
        <v>5</v>
      </c>
      <c r="L27" s="109" t="str">
        <f>'Feuille de Marque'!F91</f>
        <v/>
      </c>
      <c r="M27" s="135" t="str">
        <f>'Feuille de Marque'!R91</f>
        <v/>
      </c>
      <c r="N27" s="142" t="str">
        <f>'Feuille de Marque'!S91</f>
        <v/>
      </c>
      <c r="O27" s="111"/>
      <c r="P27" s="321">
        <v>5</v>
      </c>
      <c r="Q27" s="109" t="str">
        <f>'Feuille de Marque'!F123</f>
        <v/>
      </c>
      <c r="R27" s="135" t="str">
        <f>'Feuille de Marque'!R123</f>
        <v/>
      </c>
      <c r="S27" s="142" t="str">
        <f>'Feuille de Marque'!S123</f>
        <v/>
      </c>
    </row>
    <row r="28" spans="1:19" ht="15" customHeight="1" thickTop="1" thickBot="1" x14ac:dyDescent="0.45">
      <c r="A28" s="322"/>
      <c r="B28" s="107" t="str">
        <f>'Feuille de Marque'!F28</f>
        <v/>
      </c>
      <c r="C28" s="136" t="str">
        <f>'Feuille de Marque'!R28</f>
        <v/>
      </c>
      <c r="D28" s="137" t="str">
        <f>'Feuille de Marque'!S28</f>
        <v/>
      </c>
      <c r="E28" s="111"/>
      <c r="F28" s="322"/>
      <c r="G28" s="107" t="str">
        <f>'Feuille de Marque'!F60</f>
        <v/>
      </c>
      <c r="H28" s="136" t="str">
        <f>'Feuille de Marque'!R60</f>
        <v/>
      </c>
      <c r="I28" s="137" t="str">
        <f>'Feuille de Marque'!S60</f>
        <v/>
      </c>
      <c r="J28" s="111"/>
      <c r="K28" s="322"/>
      <c r="L28" s="107" t="str">
        <f>'Feuille de Marque'!F92</f>
        <v/>
      </c>
      <c r="M28" s="136" t="str">
        <f>'Feuille de Marque'!R92</f>
        <v/>
      </c>
      <c r="N28" s="137" t="str">
        <f>'Feuille de Marque'!S92</f>
        <v/>
      </c>
      <c r="O28" s="111"/>
      <c r="P28" s="322"/>
      <c r="Q28" s="107" t="str">
        <f>'Feuille de Marque'!F124</f>
        <v/>
      </c>
      <c r="R28" s="136" t="str">
        <f>'Feuille de Marque'!R124</f>
        <v/>
      </c>
      <c r="S28" s="137" t="str">
        <f>'Feuille de Marque'!S124</f>
        <v/>
      </c>
    </row>
    <row r="29" spans="1:19" ht="15" customHeight="1" thickTop="1" thickBot="1" x14ac:dyDescent="0.45">
      <c r="A29" s="322"/>
      <c r="B29" s="107" t="str">
        <f>'Feuille de Marque'!F29</f>
        <v/>
      </c>
      <c r="C29" s="136" t="str">
        <f>'Feuille de Marque'!R29</f>
        <v/>
      </c>
      <c r="D29" s="137" t="str">
        <f>'Feuille de Marque'!S29</f>
        <v/>
      </c>
      <c r="E29" s="111"/>
      <c r="F29" s="322"/>
      <c r="G29" s="107" t="str">
        <f>'Feuille de Marque'!F61</f>
        <v/>
      </c>
      <c r="H29" s="136" t="str">
        <f>'Feuille de Marque'!R61</f>
        <v/>
      </c>
      <c r="I29" s="137" t="str">
        <f>'Feuille de Marque'!S61</f>
        <v/>
      </c>
      <c r="J29" s="111"/>
      <c r="K29" s="322"/>
      <c r="L29" s="107" t="str">
        <f>'Feuille de Marque'!F93</f>
        <v/>
      </c>
      <c r="M29" s="136" t="str">
        <f>'Feuille de Marque'!R93</f>
        <v/>
      </c>
      <c r="N29" s="137" t="str">
        <f>'Feuille de Marque'!S93</f>
        <v/>
      </c>
      <c r="O29" s="111"/>
      <c r="P29" s="322"/>
      <c r="Q29" s="107" t="str">
        <f>'Feuille de Marque'!F125</f>
        <v/>
      </c>
      <c r="R29" s="136" t="str">
        <f>'Feuille de Marque'!R125</f>
        <v/>
      </c>
      <c r="S29" s="137" t="str">
        <f>'Feuille de Marque'!S125</f>
        <v/>
      </c>
    </row>
    <row r="30" spans="1:19" ht="15" customHeight="1" thickTop="1" thickBot="1" x14ac:dyDescent="0.45">
      <c r="A30" s="322"/>
      <c r="B30" s="108" t="str">
        <f>'Feuille de Marque'!F30</f>
        <v/>
      </c>
      <c r="C30" s="138" t="str">
        <f>IF(D27="","",D27)</f>
        <v/>
      </c>
      <c r="D30" s="139" t="str">
        <f>IF(C27="","",C27)</f>
        <v/>
      </c>
      <c r="E30" s="111"/>
      <c r="F30" s="322"/>
      <c r="G30" s="108" t="str">
        <f>'Feuille de Marque'!F62</f>
        <v/>
      </c>
      <c r="H30" s="138" t="str">
        <f>IF(I27="","",I27)</f>
        <v/>
      </c>
      <c r="I30" s="139" t="str">
        <f>IF(H27="","",H27)</f>
        <v/>
      </c>
      <c r="J30" s="111"/>
      <c r="K30" s="322"/>
      <c r="L30" s="108" t="str">
        <f>'Feuille de Marque'!F94</f>
        <v/>
      </c>
      <c r="M30" s="138" t="str">
        <f>IF(N27="","",N27)</f>
        <v/>
      </c>
      <c r="N30" s="139" t="str">
        <f>IF(M27="","",M27)</f>
        <v/>
      </c>
      <c r="O30" s="111"/>
      <c r="P30" s="322"/>
      <c r="Q30" s="108" t="str">
        <f>'Feuille de Marque'!F126</f>
        <v/>
      </c>
      <c r="R30" s="138" t="str">
        <f>IF(S27="","",S27)</f>
        <v/>
      </c>
      <c r="S30" s="139" t="str">
        <f>IF(R27="","",R27)</f>
        <v/>
      </c>
    </row>
    <row r="31" spans="1:19" ht="15" customHeight="1" thickTop="1" thickBot="1" x14ac:dyDescent="0.45">
      <c r="A31" s="322"/>
      <c r="B31" s="108" t="str">
        <f>'Feuille de Marque'!F31</f>
        <v/>
      </c>
      <c r="C31" s="138" t="str">
        <f>IF(D28="","",D28)</f>
        <v/>
      </c>
      <c r="D31" s="139" t="str">
        <f>IF(C28="","",C28)</f>
        <v/>
      </c>
      <c r="E31" s="111"/>
      <c r="F31" s="322"/>
      <c r="G31" s="108" t="str">
        <f>'Feuille de Marque'!F63</f>
        <v/>
      </c>
      <c r="H31" s="138" t="str">
        <f>IF(I28="","",I28)</f>
        <v/>
      </c>
      <c r="I31" s="139" t="str">
        <f>IF(H28="","",H28)</f>
        <v/>
      </c>
      <c r="J31" s="111"/>
      <c r="K31" s="322"/>
      <c r="L31" s="108" t="str">
        <f>'Feuille de Marque'!F95</f>
        <v/>
      </c>
      <c r="M31" s="138" t="str">
        <f>IF(N28="","",N28)</f>
        <v/>
      </c>
      <c r="N31" s="139" t="str">
        <f>IF(M28="","",M28)</f>
        <v/>
      </c>
      <c r="O31" s="111"/>
      <c r="P31" s="322"/>
      <c r="Q31" s="108" t="str">
        <f>'Feuille de Marque'!F127</f>
        <v/>
      </c>
      <c r="R31" s="138" t="str">
        <f>IF(S28="","",S28)</f>
        <v/>
      </c>
      <c r="S31" s="139" t="str">
        <f>IF(R28="","",R28)</f>
        <v/>
      </c>
    </row>
    <row r="32" spans="1:19" ht="15" customHeight="1" thickTop="1" thickBot="1" x14ac:dyDescent="0.45">
      <c r="A32" s="323"/>
      <c r="B32" s="110" t="str">
        <f>'Feuille de Marque'!F32</f>
        <v/>
      </c>
      <c r="C32" s="140" t="str">
        <f>IF(D29="","",D29)</f>
        <v/>
      </c>
      <c r="D32" s="141" t="str">
        <f>IF(C29="","",C29)</f>
        <v/>
      </c>
      <c r="E32" s="111"/>
      <c r="F32" s="323"/>
      <c r="G32" s="110" t="str">
        <f>'Feuille de Marque'!F64</f>
        <v/>
      </c>
      <c r="H32" s="140" t="str">
        <f>IF(I29="","",I29)</f>
        <v/>
      </c>
      <c r="I32" s="141" t="str">
        <f>IF(H29="","",H29)</f>
        <v/>
      </c>
      <c r="J32" s="111"/>
      <c r="K32" s="323"/>
      <c r="L32" s="110" t="str">
        <f>'Feuille de Marque'!F96</f>
        <v/>
      </c>
      <c r="M32" s="140" t="str">
        <f>IF(N29="","",N29)</f>
        <v/>
      </c>
      <c r="N32" s="141" t="str">
        <f>IF(M29="","",M29)</f>
        <v/>
      </c>
      <c r="O32" s="111"/>
      <c r="P32" s="323"/>
      <c r="Q32" s="110" t="str">
        <f>'Feuille de Marque'!F128</f>
        <v/>
      </c>
      <c r="R32" s="140" t="str">
        <f>IF(S29="","",S29)</f>
        <v/>
      </c>
      <c r="S32" s="141" t="str">
        <f>IF(R29="","",R29)</f>
        <v/>
      </c>
    </row>
    <row r="33" spans="1:19" ht="15" customHeight="1" thickTop="1" thickBot="1" x14ac:dyDescent="0.45">
      <c r="A33" s="321">
        <v>6</v>
      </c>
      <c r="B33" s="109" t="str">
        <f>'Feuille de Marque'!N3</f>
        <v/>
      </c>
      <c r="C33" s="135" t="str">
        <f>'Feuille de Marque'!U3</f>
        <v/>
      </c>
      <c r="D33" s="135" t="str">
        <f>'Feuille de Marque'!V3</f>
        <v/>
      </c>
      <c r="E33" s="111"/>
      <c r="F33" s="321">
        <v>6</v>
      </c>
      <c r="G33" s="109" t="str">
        <f>'Feuille de Marque'!N35</f>
        <v/>
      </c>
      <c r="H33" s="135" t="str">
        <f>'Feuille de Marque'!U35</f>
        <v/>
      </c>
      <c r="I33" s="142" t="str">
        <f>'Feuille de Marque'!V35</f>
        <v/>
      </c>
      <c r="J33" s="111"/>
      <c r="K33" s="321">
        <v>6</v>
      </c>
      <c r="L33" s="109" t="str">
        <f>'Feuille de Marque'!N67</f>
        <v/>
      </c>
      <c r="M33" s="135" t="str">
        <f>'Feuille de Marque'!U67</f>
        <v/>
      </c>
      <c r="N33" s="142" t="str">
        <f>'Feuille de Marque'!V67</f>
        <v/>
      </c>
      <c r="O33" s="111"/>
      <c r="P33" s="321">
        <v>6</v>
      </c>
      <c r="Q33" s="109" t="str">
        <f>'Feuille de Marque'!N99</f>
        <v/>
      </c>
      <c r="R33" s="135" t="str">
        <f>'Feuille de Marque'!U99</f>
        <v/>
      </c>
      <c r="S33" s="142" t="str">
        <f>'Feuille de Marque'!V99</f>
        <v/>
      </c>
    </row>
    <row r="34" spans="1:19" ht="15" customHeight="1" thickTop="1" thickBot="1" x14ac:dyDescent="0.45">
      <c r="A34" s="322"/>
      <c r="B34" s="107" t="str">
        <f>'Feuille de Marque'!N4</f>
        <v/>
      </c>
      <c r="C34" s="136" t="str">
        <f>'Feuille de Marque'!U4</f>
        <v/>
      </c>
      <c r="D34" s="137" t="str">
        <f>'Feuille de Marque'!V4</f>
        <v/>
      </c>
      <c r="E34" s="111"/>
      <c r="F34" s="322"/>
      <c r="G34" s="107" t="str">
        <f>'Feuille de Marque'!N36</f>
        <v/>
      </c>
      <c r="H34" s="136" t="str">
        <f>'Feuille de Marque'!U36</f>
        <v/>
      </c>
      <c r="I34" s="137" t="str">
        <f>'Feuille de Marque'!V36</f>
        <v/>
      </c>
      <c r="J34" s="111"/>
      <c r="K34" s="322"/>
      <c r="L34" s="107" t="str">
        <f>'Feuille de Marque'!N68</f>
        <v/>
      </c>
      <c r="M34" s="136" t="str">
        <f>'Feuille de Marque'!U68</f>
        <v/>
      </c>
      <c r="N34" s="137" t="str">
        <f>'Feuille de Marque'!V68</f>
        <v/>
      </c>
      <c r="O34" s="111"/>
      <c r="P34" s="322"/>
      <c r="Q34" s="107" t="str">
        <f>'Feuille de Marque'!N100</f>
        <v/>
      </c>
      <c r="R34" s="136" t="str">
        <f>'Feuille de Marque'!U100</f>
        <v/>
      </c>
      <c r="S34" s="137" t="str">
        <f>'Feuille de Marque'!V100</f>
        <v/>
      </c>
    </row>
    <row r="35" spans="1:19" ht="15" customHeight="1" thickTop="1" thickBot="1" x14ac:dyDescent="0.45">
      <c r="A35" s="322"/>
      <c r="B35" s="107" t="str">
        <f>'Feuille de Marque'!N5</f>
        <v/>
      </c>
      <c r="C35" s="136" t="str">
        <f>'Feuille de Marque'!U5</f>
        <v/>
      </c>
      <c r="D35" s="137" t="str">
        <f>'Feuille de Marque'!V5</f>
        <v/>
      </c>
      <c r="E35" s="111"/>
      <c r="F35" s="322"/>
      <c r="G35" s="107" t="str">
        <f>'Feuille de Marque'!N37</f>
        <v/>
      </c>
      <c r="H35" s="136" t="str">
        <f>'Feuille de Marque'!U37</f>
        <v/>
      </c>
      <c r="I35" s="137" t="str">
        <f>'Feuille de Marque'!V37</f>
        <v/>
      </c>
      <c r="J35" s="111"/>
      <c r="K35" s="322"/>
      <c r="L35" s="107" t="str">
        <f>'Feuille de Marque'!N69</f>
        <v/>
      </c>
      <c r="M35" s="136" t="str">
        <f>'Feuille de Marque'!U69</f>
        <v/>
      </c>
      <c r="N35" s="137" t="str">
        <f>'Feuille de Marque'!V69</f>
        <v/>
      </c>
      <c r="O35" s="111"/>
      <c r="P35" s="322"/>
      <c r="Q35" s="107" t="str">
        <f>'Feuille de Marque'!N101</f>
        <v/>
      </c>
      <c r="R35" s="136" t="str">
        <f>'Feuille de Marque'!U101</f>
        <v/>
      </c>
      <c r="S35" s="137" t="str">
        <f>'Feuille de Marque'!V101</f>
        <v/>
      </c>
    </row>
    <row r="36" spans="1:19" ht="15" customHeight="1" thickTop="1" thickBot="1" x14ac:dyDescent="0.45">
      <c r="A36" s="322"/>
      <c r="B36" s="108" t="str">
        <f>'Feuille de Marque'!N6</f>
        <v/>
      </c>
      <c r="C36" s="138" t="str">
        <f>IF(D33="","",D33)</f>
        <v/>
      </c>
      <c r="D36" s="139" t="str">
        <f>IF(C33="","",C33)</f>
        <v/>
      </c>
      <c r="E36" s="111"/>
      <c r="F36" s="322"/>
      <c r="G36" s="108" t="str">
        <f>'Feuille de Marque'!N38</f>
        <v/>
      </c>
      <c r="H36" s="138" t="str">
        <f>IF(I33="","",I33)</f>
        <v/>
      </c>
      <c r="I36" s="139" t="str">
        <f>IF(H33="","",H33)</f>
        <v/>
      </c>
      <c r="J36" s="111"/>
      <c r="K36" s="322"/>
      <c r="L36" s="108" t="str">
        <f>'Feuille de Marque'!N70</f>
        <v/>
      </c>
      <c r="M36" s="138" t="str">
        <f>IF(N33="","",N33)</f>
        <v/>
      </c>
      <c r="N36" s="139" t="str">
        <f>IF(M33="","",M33)</f>
        <v/>
      </c>
      <c r="O36" s="111"/>
      <c r="P36" s="322"/>
      <c r="Q36" s="108" t="str">
        <f>'Feuille de Marque'!N102</f>
        <v/>
      </c>
      <c r="R36" s="138" t="str">
        <f>IF(S33="","",S33)</f>
        <v/>
      </c>
      <c r="S36" s="139" t="str">
        <f>IF(R33="","",R33)</f>
        <v/>
      </c>
    </row>
    <row r="37" spans="1:19" ht="15" customHeight="1" thickTop="1" thickBot="1" x14ac:dyDescent="0.45">
      <c r="A37" s="322"/>
      <c r="B37" s="108" t="str">
        <f>'Feuille de Marque'!N7</f>
        <v/>
      </c>
      <c r="C37" s="138" t="str">
        <f>IF(D34="","",D34)</f>
        <v/>
      </c>
      <c r="D37" s="139" t="str">
        <f>IF(C34="","",C34)</f>
        <v/>
      </c>
      <c r="E37" s="111"/>
      <c r="F37" s="322"/>
      <c r="G37" s="108" t="str">
        <f>'Feuille de Marque'!N39</f>
        <v/>
      </c>
      <c r="H37" s="138" t="str">
        <f>IF(I34="","",I34)</f>
        <v/>
      </c>
      <c r="I37" s="139" t="str">
        <f>IF(H34="","",H34)</f>
        <v/>
      </c>
      <c r="J37" s="111"/>
      <c r="K37" s="322"/>
      <c r="L37" s="108" t="str">
        <f>'Feuille de Marque'!N71</f>
        <v/>
      </c>
      <c r="M37" s="138" t="str">
        <f>IF(N34="","",N34)</f>
        <v/>
      </c>
      <c r="N37" s="139" t="str">
        <f>IF(M34="","",M34)</f>
        <v/>
      </c>
      <c r="O37" s="111"/>
      <c r="P37" s="322"/>
      <c r="Q37" s="108" t="str">
        <f>'Feuille de Marque'!N103</f>
        <v/>
      </c>
      <c r="R37" s="138" t="str">
        <f>IF(S34="","",S34)</f>
        <v/>
      </c>
      <c r="S37" s="139" t="str">
        <f>IF(R34="","",R34)</f>
        <v/>
      </c>
    </row>
    <row r="38" spans="1:19" ht="15" customHeight="1" thickTop="1" thickBot="1" x14ac:dyDescent="0.45">
      <c r="A38" s="323"/>
      <c r="B38" s="110" t="str">
        <f>'Feuille de Marque'!N8</f>
        <v/>
      </c>
      <c r="C38" s="140" t="str">
        <f>IF(D35="","",D35)</f>
        <v/>
      </c>
      <c r="D38" s="141" t="str">
        <f>IF(C35="","",C35)</f>
        <v/>
      </c>
      <c r="E38" s="111"/>
      <c r="F38" s="323"/>
      <c r="G38" s="110" t="str">
        <f>'Feuille de Marque'!N40</f>
        <v/>
      </c>
      <c r="H38" s="140" t="str">
        <f>IF(I35="","",I35)</f>
        <v/>
      </c>
      <c r="I38" s="141" t="str">
        <f>IF(H35="","",H35)</f>
        <v/>
      </c>
      <c r="J38" s="111"/>
      <c r="K38" s="323"/>
      <c r="L38" s="110" t="str">
        <f>'Feuille de Marque'!N72</f>
        <v/>
      </c>
      <c r="M38" s="140" t="str">
        <f>IF(N35="","",N35)</f>
        <v/>
      </c>
      <c r="N38" s="141" t="str">
        <f>IF(M35="","",M35)</f>
        <v/>
      </c>
      <c r="O38" s="111"/>
      <c r="P38" s="323"/>
      <c r="Q38" s="110" t="str">
        <f>'Feuille de Marque'!N104</f>
        <v/>
      </c>
      <c r="R38" s="140" t="str">
        <f>IF(S35="","",S35)</f>
        <v/>
      </c>
      <c r="S38" s="141" t="str">
        <f>IF(R35="","",R35)</f>
        <v/>
      </c>
    </row>
    <row r="39" spans="1:19" ht="15" customHeight="1" thickTop="1" thickBot="1" x14ac:dyDescent="0.45">
      <c r="A39" s="321">
        <v>7</v>
      </c>
      <c r="B39" s="109" t="str">
        <f>'Feuille de Marque'!N9</f>
        <v/>
      </c>
      <c r="C39" s="135" t="str">
        <f>'Feuille de Marque'!U9</f>
        <v/>
      </c>
      <c r="D39" s="135" t="str">
        <f>'Feuille de Marque'!V9</f>
        <v/>
      </c>
      <c r="E39" s="111"/>
      <c r="F39" s="321">
        <v>7</v>
      </c>
      <c r="G39" s="109" t="str">
        <f>'Feuille de Marque'!N41</f>
        <v/>
      </c>
      <c r="H39" s="135" t="str">
        <f>'Feuille de Marque'!U41</f>
        <v/>
      </c>
      <c r="I39" s="142" t="str">
        <f>'Feuille de Marque'!V41</f>
        <v/>
      </c>
      <c r="J39" s="111"/>
      <c r="K39" s="321">
        <v>7</v>
      </c>
      <c r="L39" s="109" t="str">
        <f>'Feuille de Marque'!N73</f>
        <v/>
      </c>
      <c r="M39" s="135" t="str">
        <f>'Feuille de Marque'!U73</f>
        <v/>
      </c>
      <c r="N39" s="142" t="str">
        <f>'Feuille de Marque'!V73</f>
        <v/>
      </c>
      <c r="O39" s="111"/>
      <c r="P39" s="321">
        <v>7</v>
      </c>
      <c r="Q39" s="109" t="str">
        <f>'Feuille de Marque'!N105</f>
        <v/>
      </c>
      <c r="R39" s="135" t="str">
        <f>'Feuille de Marque'!U105</f>
        <v/>
      </c>
      <c r="S39" s="142" t="str">
        <f>'Feuille de Marque'!V105</f>
        <v/>
      </c>
    </row>
    <row r="40" spans="1:19" ht="15" customHeight="1" thickTop="1" thickBot="1" x14ac:dyDescent="0.45">
      <c r="A40" s="322"/>
      <c r="B40" s="107" t="str">
        <f>'Feuille de Marque'!N10</f>
        <v/>
      </c>
      <c r="C40" s="136" t="str">
        <f>'Feuille de Marque'!U10</f>
        <v/>
      </c>
      <c r="D40" s="137" t="str">
        <f>'Feuille de Marque'!V10</f>
        <v/>
      </c>
      <c r="E40" s="111"/>
      <c r="F40" s="322"/>
      <c r="G40" s="107" t="str">
        <f>'Feuille de Marque'!N42</f>
        <v/>
      </c>
      <c r="H40" s="136" t="str">
        <f>'Feuille de Marque'!U42</f>
        <v/>
      </c>
      <c r="I40" s="137" t="str">
        <f>'Feuille de Marque'!V42</f>
        <v/>
      </c>
      <c r="J40" s="111"/>
      <c r="K40" s="322"/>
      <c r="L40" s="107" t="str">
        <f>'Feuille de Marque'!N74</f>
        <v/>
      </c>
      <c r="M40" s="136" t="str">
        <f>'Feuille de Marque'!U74</f>
        <v/>
      </c>
      <c r="N40" s="137" t="str">
        <f>'Feuille de Marque'!V74</f>
        <v/>
      </c>
      <c r="O40" s="111"/>
      <c r="P40" s="322"/>
      <c r="Q40" s="107" t="str">
        <f>'Feuille de Marque'!N106</f>
        <v/>
      </c>
      <c r="R40" s="136" t="str">
        <f>'Feuille de Marque'!U106</f>
        <v/>
      </c>
      <c r="S40" s="137" t="str">
        <f>'Feuille de Marque'!V106</f>
        <v/>
      </c>
    </row>
    <row r="41" spans="1:19" ht="15" customHeight="1" thickTop="1" thickBot="1" x14ac:dyDescent="0.45">
      <c r="A41" s="322"/>
      <c r="B41" s="107" t="str">
        <f>'Feuille de Marque'!N11</f>
        <v/>
      </c>
      <c r="C41" s="136" t="str">
        <f>'Feuille de Marque'!U11</f>
        <v/>
      </c>
      <c r="D41" s="137" t="str">
        <f>'Feuille de Marque'!V11</f>
        <v/>
      </c>
      <c r="E41" s="111"/>
      <c r="F41" s="322"/>
      <c r="G41" s="107" t="str">
        <f>'Feuille de Marque'!N43</f>
        <v/>
      </c>
      <c r="H41" s="136" t="str">
        <f>'Feuille de Marque'!U43</f>
        <v/>
      </c>
      <c r="I41" s="137" t="str">
        <f>'Feuille de Marque'!V43</f>
        <v/>
      </c>
      <c r="J41" s="111"/>
      <c r="K41" s="322"/>
      <c r="L41" s="107" t="str">
        <f>'Feuille de Marque'!N75</f>
        <v/>
      </c>
      <c r="M41" s="136" t="str">
        <f>'Feuille de Marque'!U75</f>
        <v/>
      </c>
      <c r="N41" s="137" t="str">
        <f>'Feuille de Marque'!V75</f>
        <v/>
      </c>
      <c r="O41" s="111"/>
      <c r="P41" s="322"/>
      <c r="Q41" s="107" t="str">
        <f>'Feuille de Marque'!N107</f>
        <v/>
      </c>
      <c r="R41" s="136" t="str">
        <f>'Feuille de Marque'!U107</f>
        <v/>
      </c>
      <c r="S41" s="137" t="str">
        <f>'Feuille de Marque'!V107</f>
        <v/>
      </c>
    </row>
    <row r="42" spans="1:19" ht="15" customHeight="1" thickTop="1" thickBot="1" x14ac:dyDescent="0.45">
      <c r="A42" s="322"/>
      <c r="B42" s="108" t="str">
        <f>'Feuille de Marque'!N12</f>
        <v/>
      </c>
      <c r="C42" s="138" t="str">
        <f>IF(D39="","",D39)</f>
        <v/>
      </c>
      <c r="D42" s="139" t="str">
        <f>IF(C39="","",C39)</f>
        <v/>
      </c>
      <c r="E42" s="111"/>
      <c r="F42" s="322"/>
      <c r="G42" s="108" t="str">
        <f>'Feuille de Marque'!N44</f>
        <v/>
      </c>
      <c r="H42" s="138" t="str">
        <f>IF(I39="","",I39)</f>
        <v/>
      </c>
      <c r="I42" s="139" t="str">
        <f>IF(H39="","",H39)</f>
        <v/>
      </c>
      <c r="J42" s="111"/>
      <c r="K42" s="322"/>
      <c r="L42" s="108" t="str">
        <f>'Feuille de Marque'!N76</f>
        <v/>
      </c>
      <c r="M42" s="138" t="str">
        <f>IF(N39="","",N39)</f>
        <v/>
      </c>
      <c r="N42" s="139" t="str">
        <f>IF(M39="","",M39)</f>
        <v/>
      </c>
      <c r="O42" s="111"/>
      <c r="P42" s="322"/>
      <c r="Q42" s="108" t="str">
        <f>'Feuille de Marque'!N108</f>
        <v/>
      </c>
      <c r="R42" s="138" t="str">
        <f>IF(S39="","",S39)</f>
        <v/>
      </c>
      <c r="S42" s="139" t="str">
        <f>IF(R39="","",R39)</f>
        <v/>
      </c>
    </row>
    <row r="43" spans="1:19" ht="15" customHeight="1" thickTop="1" thickBot="1" x14ac:dyDescent="0.45">
      <c r="A43" s="322"/>
      <c r="B43" s="108" t="str">
        <f>'Feuille de Marque'!N13</f>
        <v/>
      </c>
      <c r="C43" s="138" t="str">
        <f>IF(D40="","",D40)</f>
        <v/>
      </c>
      <c r="D43" s="139" t="str">
        <f>IF(C40="","",C40)</f>
        <v/>
      </c>
      <c r="E43" s="111"/>
      <c r="F43" s="322"/>
      <c r="G43" s="108" t="str">
        <f>'Feuille de Marque'!N45</f>
        <v/>
      </c>
      <c r="H43" s="138" t="str">
        <f>IF(I40="","",I40)</f>
        <v/>
      </c>
      <c r="I43" s="139" t="str">
        <f>IF(H40="","",H40)</f>
        <v/>
      </c>
      <c r="J43" s="111"/>
      <c r="K43" s="322"/>
      <c r="L43" s="108" t="str">
        <f>'Feuille de Marque'!N77</f>
        <v/>
      </c>
      <c r="M43" s="138" t="str">
        <f>IF(N40="","",N40)</f>
        <v/>
      </c>
      <c r="N43" s="139" t="str">
        <f>IF(M40="","",M40)</f>
        <v/>
      </c>
      <c r="O43" s="111"/>
      <c r="P43" s="322"/>
      <c r="Q43" s="108" t="str">
        <f>'Feuille de Marque'!N109</f>
        <v/>
      </c>
      <c r="R43" s="138" t="str">
        <f>IF(S40="","",S40)</f>
        <v/>
      </c>
      <c r="S43" s="139" t="str">
        <f>IF(R40="","",R40)</f>
        <v/>
      </c>
    </row>
    <row r="44" spans="1:19" ht="15" customHeight="1" thickTop="1" thickBot="1" x14ac:dyDescent="0.45">
      <c r="A44" s="323"/>
      <c r="B44" s="110" t="str">
        <f>'Feuille de Marque'!N14</f>
        <v/>
      </c>
      <c r="C44" s="140" t="str">
        <f>IF(D41="","",D41)</f>
        <v/>
      </c>
      <c r="D44" s="141" t="str">
        <f>IF(C41="","",C41)</f>
        <v/>
      </c>
      <c r="E44" s="111"/>
      <c r="F44" s="323"/>
      <c r="G44" s="110" t="str">
        <f>'Feuille de Marque'!N46</f>
        <v/>
      </c>
      <c r="H44" s="140" t="str">
        <f>IF(I41="","",I41)</f>
        <v/>
      </c>
      <c r="I44" s="141" t="str">
        <f>IF(H41="","",H41)</f>
        <v/>
      </c>
      <c r="J44" s="111"/>
      <c r="K44" s="323"/>
      <c r="L44" s="110" t="str">
        <f>'Feuille de Marque'!N78</f>
        <v/>
      </c>
      <c r="M44" s="140" t="str">
        <f>IF(N41="","",N41)</f>
        <v/>
      </c>
      <c r="N44" s="141" t="str">
        <f>IF(M41="","",M41)</f>
        <v/>
      </c>
      <c r="O44" s="111"/>
      <c r="P44" s="323"/>
      <c r="Q44" s="110" t="str">
        <f>'Feuille de Marque'!N110</f>
        <v/>
      </c>
      <c r="R44" s="140" t="str">
        <f>IF(S41="","",S41)</f>
        <v/>
      </c>
      <c r="S44" s="141" t="str">
        <f>IF(R41="","",R41)</f>
        <v/>
      </c>
    </row>
    <row r="45" spans="1:19" ht="15" customHeight="1" thickTop="1" thickBot="1" x14ac:dyDescent="0.45">
      <c r="A45" s="321">
        <v>8</v>
      </c>
      <c r="B45" s="109" t="str">
        <f>'Feuille de Marque'!N15</f>
        <v/>
      </c>
      <c r="C45" s="135" t="str">
        <f>'Feuille de Marque'!U15</f>
        <v/>
      </c>
      <c r="D45" s="135" t="str">
        <f>'Feuille de Marque'!V15</f>
        <v/>
      </c>
      <c r="E45" s="111"/>
      <c r="F45" s="321">
        <v>8</v>
      </c>
      <c r="G45" s="109" t="str">
        <f>'Feuille de Marque'!N47</f>
        <v/>
      </c>
      <c r="H45" s="135" t="str">
        <f>'Feuille de Marque'!U47</f>
        <v/>
      </c>
      <c r="I45" s="142" t="str">
        <f>'Feuille de Marque'!V47</f>
        <v/>
      </c>
      <c r="J45" s="111"/>
      <c r="K45" s="321">
        <v>8</v>
      </c>
      <c r="L45" s="109" t="str">
        <f>'Feuille de Marque'!N79</f>
        <v/>
      </c>
      <c r="M45" s="135" t="str">
        <f>'Feuille de Marque'!U79</f>
        <v/>
      </c>
      <c r="N45" s="142" t="str">
        <f>'Feuille de Marque'!V79</f>
        <v/>
      </c>
      <c r="O45" s="111"/>
      <c r="P45" s="321">
        <v>8</v>
      </c>
      <c r="Q45" s="109" t="str">
        <f>'Feuille de Marque'!N111</f>
        <v/>
      </c>
      <c r="R45" s="135" t="str">
        <f>'Feuille de Marque'!U111</f>
        <v/>
      </c>
      <c r="S45" s="142" t="str">
        <f>'Feuille de Marque'!V111</f>
        <v/>
      </c>
    </row>
    <row r="46" spans="1:19" ht="15" customHeight="1" thickTop="1" thickBot="1" x14ac:dyDescent="0.45">
      <c r="A46" s="322"/>
      <c r="B46" s="107" t="str">
        <f>'Feuille de Marque'!N16</f>
        <v/>
      </c>
      <c r="C46" s="136" t="str">
        <f>'Feuille de Marque'!U16</f>
        <v/>
      </c>
      <c r="D46" s="137" t="str">
        <f>'Feuille de Marque'!V16</f>
        <v/>
      </c>
      <c r="E46" s="111"/>
      <c r="F46" s="322"/>
      <c r="G46" s="107" t="str">
        <f>'Feuille de Marque'!N48</f>
        <v/>
      </c>
      <c r="H46" s="136" t="str">
        <f>'Feuille de Marque'!U48</f>
        <v/>
      </c>
      <c r="I46" s="137" t="str">
        <f>'Feuille de Marque'!V48</f>
        <v/>
      </c>
      <c r="J46" s="111"/>
      <c r="K46" s="322"/>
      <c r="L46" s="107" t="str">
        <f>'Feuille de Marque'!N80</f>
        <v/>
      </c>
      <c r="M46" s="136" t="str">
        <f>'Feuille de Marque'!U80</f>
        <v/>
      </c>
      <c r="N46" s="137" t="str">
        <f>'Feuille de Marque'!V80</f>
        <v/>
      </c>
      <c r="O46" s="111"/>
      <c r="P46" s="322"/>
      <c r="Q46" s="107" t="str">
        <f>'Feuille de Marque'!N112</f>
        <v/>
      </c>
      <c r="R46" s="136" t="str">
        <f>'Feuille de Marque'!U112</f>
        <v/>
      </c>
      <c r="S46" s="137" t="str">
        <f>'Feuille de Marque'!V112</f>
        <v/>
      </c>
    </row>
    <row r="47" spans="1:19" ht="15" customHeight="1" thickTop="1" thickBot="1" x14ac:dyDescent="0.45">
      <c r="A47" s="322"/>
      <c r="B47" s="107" t="str">
        <f>'Feuille de Marque'!N17</f>
        <v/>
      </c>
      <c r="C47" s="136" t="str">
        <f>'Feuille de Marque'!U17</f>
        <v/>
      </c>
      <c r="D47" s="137" t="str">
        <f>'Feuille de Marque'!V17</f>
        <v/>
      </c>
      <c r="E47" s="111"/>
      <c r="F47" s="322"/>
      <c r="G47" s="107" t="str">
        <f>'Feuille de Marque'!N49</f>
        <v/>
      </c>
      <c r="H47" s="136" t="str">
        <f>'Feuille de Marque'!U49</f>
        <v/>
      </c>
      <c r="I47" s="137" t="str">
        <f>'Feuille de Marque'!V49</f>
        <v/>
      </c>
      <c r="J47" s="111"/>
      <c r="K47" s="322"/>
      <c r="L47" s="107" t="str">
        <f>'Feuille de Marque'!N81</f>
        <v/>
      </c>
      <c r="M47" s="136" t="str">
        <f>'Feuille de Marque'!U81</f>
        <v/>
      </c>
      <c r="N47" s="137" t="str">
        <f>'Feuille de Marque'!V81</f>
        <v/>
      </c>
      <c r="O47" s="111"/>
      <c r="P47" s="322"/>
      <c r="Q47" s="107" t="str">
        <f>'Feuille de Marque'!N113</f>
        <v/>
      </c>
      <c r="R47" s="136" t="str">
        <f>'Feuille de Marque'!U113</f>
        <v/>
      </c>
      <c r="S47" s="137" t="str">
        <f>'Feuille de Marque'!V113</f>
        <v/>
      </c>
    </row>
    <row r="48" spans="1:19" ht="15" customHeight="1" thickTop="1" thickBot="1" x14ac:dyDescent="0.45">
      <c r="A48" s="322"/>
      <c r="B48" s="108" t="str">
        <f>'Feuille de Marque'!N18</f>
        <v/>
      </c>
      <c r="C48" s="138" t="str">
        <f>IF(D45="","",D45)</f>
        <v/>
      </c>
      <c r="D48" s="139" t="str">
        <f>IF(C45="","",C45)</f>
        <v/>
      </c>
      <c r="E48" s="111"/>
      <c r="F48" s="322"/>
      <c r="G48" s="108" t="str">
        <f>'Feuille de Marque'!N50</f>
        <v/>
      </c>
      <c r="H48" s="138" t="str">
        <f>IF(I45="","",I45)</f>
        <v/>
      </c>
      <c r="I48" s="139" t="str">
        <f>IF(H45="","",H45)</f>
        <v/>
      </c>
      <c r="J48" s="111"/>
      <c r="K48" s="322"/>
      <c r="L48" s="108" t="str">
        <f>'Feuille de Marque'!N82</f>
        <v/>
      </c>
      <c r="M48" s="138" t="str">
        <f>IF(N45="","",N45)</f>
        <v/>
      </c>
      <c r="N48" s="139" t="str">
        <f>IF(M45="","",M45)</f>
        <v/>
      </c>
      <c r="O48" s="111"/>
      <c r="P48" s="322"/>
      <c r="Q48" s="108" t="str">
        <f>'Feuille de Marque'!N114</f>
        <v/>
      </c>
      <c r="R48" s="138" t="str">
        <f>IF(S45="","",S45)</f>
        <v/>
      </c>
      <c r="S48" s="139" t="str">
        <f>IF(R45="","",R45)</f>
        <v/>
      </c>
    </row>
    <row r="49" spans="1:19" ht="15" customHeight="1" thickTop="1" thickBot="1" x14ac:dyDescent="0.45">
      <c r="A49" s="322"/>
      <c r="B49" s="108" t="str">
        <f>'Feuille de Marque'!N19</f>
        <v/>
      </c>
      <c r="C49" s="138" t="str">
        <f>IF(D46="","",D46)</f>
        <v/>
      </c>
      <c r="D49" s="139" t="str">
        <f>IF(C46="","",C46)</f>
        <v/>
      </c>
      <c r="E49" s="111"/>
      <c r="F49" s="322"/>
      <c r="G49" s="108" t="str">
        <f>'Feuille de Marque'!N51</f>
        <v/>
      </c>
      <c r="H49" s="138" t="str">
        <f>IF(I46="","",I46)</f>
        <v/>
      </c>
      <c r="I49" s="139" t="str">
        <f>IF(H46="","",H46)</f>
        <v/>
      </c>
      <c r="J49" s="111"/>
      <c r="K49" s="322"/>
      <c r="L49" s="108" t="str">
        <f>'Feuille de Marque'!N83</f>
        <v/>
      </c>
      <c r="M49" s="138" t="str">
        <f>IF(N46="","",N46)</f>
        <v/>
      </c>
      <c r="N49" s="139" t="str">
        <f>IF(M46="","",M46)</f>
        <v/>
      </c>
      <c r="O49" s="111"/>
      <c r="P49" s="322"/>
      <c r="Q49" s="108" t="str">
        <f>'Feuille de Marque'!N115</f>
        <v/>
      </c>
      <c r="R49" s="138" t="str">
        <f>IF(S46="","",S46)</f>
        <v/>
      </c>
      <c r="S49" s="139" t="str">
        <f>IF(R46="","",R46)</f>
        <v/>
      </c>
    </row>
    <row r="50" spans="1:19" ht="15" customHeight="1" thickTop="1" thickBot="1" x14ac:dyDescent="0.45">
      <c r="A50" s="323"/>
      <c r="B50" s="110" t="str">
        <f>'Feuille de Marque'!N20</f>
        <v/>
      </c>
      <c r="C50" s="140" t="str">
        <f>IF(D47="","",D47)</f>
        <v/>
      </c>
      <c r="D50" s="141" t="str">
        <f>IF(C47="","",C47)</f>
        <v/>
      </c>
      <c r="E50" s="111"/>
      <c r="F50" s="323"/>
      <c r="G50" s="110" t="str">
        <f>'Feuille de Marque'!N52</f>
        <v/>
      </c>
      <c r="H50" s="140" t="str">
        <f>IF(I47="","",I47)</f>
        <v/>
      </c>
      <c r="I50" s="141" t="str">
        <f>IF(H47="","",H47)</f>
        <v/>
      </c>
      <c r="J50" s="111"/>
      <c r="K50" s="323"/>
      <c r="L50" s="110" t="str">
        <f>'Feuille de Marque'!N84</f>
        <v/>
      </c>
      <c r="M50" s="140" t="str">
        <f>IF(N47="","",N47)</f>
        <v/>
      </c>
      <c r="N50" s="141" t="str">
        <f>IF(M47="","",M47)</f>
        <v/>
      </c>
      <c r="O50" s="111"/>
      <c r="P50" s="323"/>
      <c r="Q50" s="110" t="str">
        <f>'Feuille de Marque'!N116</f>
        <v/>
      </c>
      <c r="R50" s="140" t="str">
        <f>IF(S47="","",S47)</f>
        <v/>
      </c>
      <c r="S50" s="141" t="str">
        <f>IF(R47="","",R47)</f>
        <v/>
      </c>
    </row>
    <row r="51" spans="1:19" ht="15" customHeight="1" thickTop="1" thickBot="1" x14ac:dyDescent="0.45">
      <c r="A51" s="321">
        <v>9</v>
      </c>
      <c r="B51" s="109" t="str">
        <f>'Feuille de Marque'!N21</f>
        <v/>
      </c>
      <c r="C51" s="135" t="str">
        <f>'Feuille de Marque'!U21</f>
        <v/>
      </c>
      <c r="D51" s="135" t="str">
        <f>'Feuille de Marque'!V21</f>
        <v/>
      </c>
      <c r="E51" s="111"/>
      <c r="F51" s="321">
        <v>9</v>
      </c>
      <c r="G51" s="109" t="str">
        <f>'Feuille de Marque'!N53</f>
        <v/>
      </c>
      <c r="H51" s="135" t="str">
        <f>'Feuille de Marque'!U53</f>
        <v/>
      </c>
      <c r="I51" s="142" t="str">
        <f>'Feuille de Marque'!V53</f>
        <v/>
      </c>
      <c r="J51" s="111"/>
      <c r="K51" s="321">
        <v>9</v>
      </c>
      <c r="L51" s="109" t="str">
        <f>'Feuille de Marque'!N85</f>
        <v/>
      </c>
      <c r="M51" s="135" t="str">
        <f>'Feuille de Marque'!U85</f>
        <v/>
      </c>
      <c r="N51" s="142" t="str">
        <f>'Feuille de Marque'!V85</f>
        <v/>
      </c>
      <c r="O51" s="111"/>
      <c r="P51" s="321">
        <v>9</v>
      </c>
      <c r="Q51" s="109" t="str">
        <f>'Feuille de Marque'!N117</f>
        <v/>
      </c>
      <c r="R51" s="135" t="str">
        <f>'Feuille de Marque'!U117</f>
        <v/>
      </c>
      <c r="S51" s="142" t="str">
        <f>'Feuille de Marque'!V117</f>
        <v/>
      </c>
    </row>
    <row r="52" spans="1:19" ht="15" customHeight="1" thickTop="1" thickBot="1" x14ac:dyDescent="0.45">
      <c r="A52" s="322"/>
      <c r="B52" s="107" t="str">
        <f>'Feuille de Marque'!N22</f>
        <v/>
      </c>
      <c r="C52" s="136" t="str">
        <f>'Feuille de Marque'!U22</f>
        <v/>
      </c>
      <c r="D52" s="137" t="str">
        <f>'Feuille de Marque'!V22</f>
        <v/>
      </c>
      <c r="E52" s="111"/>
      <c r="F52" s="322"/>
      <c r="G52" s="107" t="str">
        <f>'Feuille de Marque'!N54</f>
        <v/>
      </c>
      <c r="H52" s="136" t="str">
        <f>'Feuille de Marque'!U54</f>
        <v/>
      </c>
      <c r="I52" s="137" t="str">
        <f>'Feuille de Marque'!V54</f>
        <v/>
      </c>
      <c r="J52" s="111"/>
      <c r="K52" s="322"/>
      <c r="L52" s="107" t="str">
        <f>'Feuille de Marque'!N86</f>
        <v/>
      </c>
      <c r="M52" s="136" t="str">
        <f>'Feuille de Marque'!U86</f>
        <v/>
      </c>
      <c r="N52" s="137" t="str">
        <f>'Feuille de Marque'!V86</f>
        <v/>
      </c>
      <c r="O52" s="111"/>
      <c r="P52" s="322"/>
      <c r="Q52" s="107" t="str">
        <f>'Feuille de Marque'!N118</f>
        <v/>
      </c>
      <c r="R52" s="136" t="str">
        <f>'Feuille de Marque'!U118</f>
        <v/>
      </c>
      <c r="S52" s="137" t="str">
        <f>'Feuille de Marque'!V118</f>
        <v/>
      </c>
    </row>
    <row r="53" spans="1:19" ht="15" customHeight="1" thickTop="1" thickBot="1" x14ac:dyDescent="0.45">
      <c r="A53" s="322"/>
      <c r="B53" s="107" t="str">
        <f>'Feuille de Marque'!N23</f>
        <v/>
      </c>
      <c r="C53" s="136" t="str">
        <f>'Feuille de Marque'!U23</f>
        <v/>
      </c>
      <c r="D53" s="137" t="str">
        <f>'Feuille de Marque'!V23</f>
        <v/>
      </c>
      <c r="E53" s="111"/>
      <c r="F53" s="322"/>
      <c r="G53" s="107" t="str">
        <f>'Feuille de Marque'!N55</f>
        <v/>
      </c>
      <c r="H53" s="136" t="str">
        <f>'Feuille de Marque'!U55</f>
        <v/>
      </c>
      <c r="I53" s="137" t="str">
        <f>'Feuille de Marque'!V55</f>
        <v/>
      </c>
      <c r="J53" s="111"/>
      <c r="K53" s="322"/>
      <c r="L53" s="107" t="str">
        <f>'Feuille de Marque'!N87</f>
        <v/>
      </c>
      <c r="M53" s="136" t="str">
        <f>'Feuille de Marque'!U87</f>
        <v/>
      </c>
      <c r="N53" s="137" t="str">
        <f>'Feuille de Marque'!V87</f>
        <v/>
      </c>
      <c r="O53" s="111"/>
      <c r="P53" s="322"/>
      <c r="Q53" s="107" t="str">
        <f>'Feuille de Marque'!N119</f>
        <v/>
      </c>
      <c r="R53" s="136" t="str">
        <f>'Feuille de Marque'!U119</f>
        <v/>
      </c>
      <c r="S53" s="137" t="str">
        <f>'Feuille de Marque'!V119</f>
        <v/>
      </c>
    </row>
    <row r="54" spans="1:19" ht="15" customHeight="1" thickTop="1" thickBot="1" x14ac:dyDescent="0.45">
      <c r="A54" s="322"/>
      <c r="B54" s="108" t="str">
        <f>'Feuille de Marque'!N24</f>
        <v/>
      </c>
      <c r="C54" s="138" t="str">
        <f>IF(D51="","",D51)</f>
        <v/>
      </c>
      <c r="D54" s="139" t="str">
        <f>IF(C51="","",C51)</f>
        <v/>
      </c>
      <c r="E54" s="111"/>
      <c r="F54" s="322"/>
      <c r="G54" s="108" t="str">
        <f>'Feuille de Marque'!N56</f>
        <v/>
      </c>
      <c r="H54" s="138" t="str">
        <f>IF(I51="","",I51)</f>
        <v/>
      </c>
      <c r="I54" s="139" t="str">
        <f>IF(H51="","",H51)</f>
        <v/>
      </c>
      <c r="J54" s="111"/>
      <c r="K54" s="322"/>
      <c r="L54" s="108" t="str">
        <f>'Feuille de Marque'!N88</f>
        <v/>
      </c>
      <c r="M54" s="138" t="str">
        <f>IF(N51="","",N51)</f>
        <v/>
      </c>
      <c r="N54" s="139" t="str">
        <f>IF(M51="","",M51)</f>
        <v/>
      </c>
      <c r="O54" s="111"/>
      <c r="P54" s="322"/>
      <c r="Q54" s="108" t="str">
        <f>'Feuille de Marque'!N120</f>
        <v/>
      </c>
      <c r="R54" s="138" t="str">
        <f>IF(S51="","",S51)</f>
        <v/>
      </c>
      <c r="S54" s="139" t="str">
        <f>IF(R51="","",R51)</f>
        <v/>
      </c>
    </row>
    <row r="55" spans="1:19" ht="15" customHeight="1" thickTop="1" thickBot="1" x14ac:dyDescent="0.45">
      <c r="A55" s="322"/>
      <c r="B55" s="108" t="str">
        <f>'Feuille de Marque'!N25</f>
        <v/>
      </c>
      <c r="C55" s="138" t="str">
        <f>IF(D52="","",D52)</f>
        <v/>
      </c>
      <c r="D55" s="139" t="str">
        <f>IF(C52="","",C52)</f>
        <v/>
      </c>
      <c r="E55" s="111"/>
      <c r="F55" s="322"/>
      <c r="G55" s="108" t="str">
        <f>'Feuille de Marque'!N57</f>
        <v/>
      </c>
      <c r="H55" s="138" t="str">
        <f>IF(I52="","",I52)</f>
        <v/>
      </c>
      <c r="I55" s="139" t="str">
        <f>IF(H52="","",H52)</f>
        <v/>
      </c>
      <c r="J55" s="111"/>
      <c r="K55" s="322"/>
      <c r="L55" s="108" t="str">
        <f>'Feuille de Marque'!N89</f>
        <v/>
      </c>
      <c r="M55" s="138" t="str">
        <f>IF(N52="","",N52)</f>
        <v/>
      </c>
      <c r="N55" s="139" t="str">
        <f>IF(M52="","",M52)</f>
        <v/>
      </c>
      <c r="O55" s="111"/>
      <c r="P55" s="322"/>
      <c r="Q55" s="108" t="str">
        <f>'Feuille de Marque'!N121</f>
        <v/>
      </c>
      <c r="R55" s="138" t="str">
        <f>IF(S52="","",S52)</f>
        <v/>
      </c>
      <c r="S55" s="139" t="str">
        <f>IF(R52="","",R52)</f>
        <v/>
      </c>
    </row>
    <row r="56" spans="1:19" ht="15" customHeight="1" thickTop="1" thickBot="1" x14ac:dyDescent="0.45">
      <c r="A56" s="323"/>
      <c r="B56" s="110" t="str">
        <f>'Feuille de Marque'!N26</f>
        <v/>
      </c>
      <c r="C56" s="140" t="str">
        <f>IF(D53="","",D53)</f>
        <v/>
      </c>
      <c r="D56" s="141" t="str">
        <f>IF(C53="","",C53)</f>
        <v/>
      </c>
      <c r="E56" s="111"/>
      <c r="F56" s="323"/>
      <c r="G56" s="110" t="str">
        <f>'Feuille de Marque'!N58</f>
        <v/>
      </c>
      <c r="H56" s="140" t="str">
        <f>IF(I53="","",I53)</f>
        <v/>
      </c>
      <c r="I56" s="141" t="str">
        <f>IF(H53="","",H53)</f>
        <v/>
      </c>
      <c r="J56" s="111"/>
      <c r="K56" s="323"/>
      <c r="L56" s="110" t="str">
        <f>'Feuille de Marque'!N90</f>
        <v/>
      </c>
      <c r="M56" s="140" t="str">
        <f>IF(N53="","",N53)</f>
        <v/>
      </c>
      <c r="N56" s="141" t="str">
        <f>IF(M53="","",M53)</f>
        <v/>
      </c>
      <c r="O56" s="111"/>
      <c r="P56" s="323"/>
      <c r="Q56" s="110" t="str">
        <f>'Feuille de Marque'!N122</f>
        <v/>
      </c>
      <c r="R56" s="140" t="str">
        <f>IF(S53="","",S53)</f>
        <v/>
      </c>
      <c r="S56" s="141" t="str">
        <f>IF(R53="","",R53)</f>
        <v/>
      </c>
    </row>
    <row r="57" spans="1:19" ht="15" customHeight="1" thickTop="1" thickBot="1" x14ac:dyDescent="0.45">
      <c r="A57" s="321">
        <v>10</v>
      </c>
      <c r="B57" s="109" t="str">
        <f>'Feuille de Marque'!N27</f>
        <v/>
      </c>
      <c r="C57" s="135" t="str">
        <f>'Feuille de Marque'!U27</f>
        <v/>
      </c>
      <c r="D57" s="135" t="str">
        <f>'Feuille de Marque'!V27</f>
        <v/>
      </c>
      <c r="E57" s="111"/>
      <c r="F57" s="321">
        <v>10</v>
      </c>
      <c r="G57" s="109" t="str">
        <f>'Feuille de Marque'!N59</f>
        <v/>
      </c>
      <c r="H57" s="135" t="str">
        <f>'Feuille de Marque'!U59</f>
        <v/>
      </c>
      <c r="I57" s="142" t="str">
        <f>'Feuille de Marque'!V59</f>
        <v/>
      </c>
      <c r="J57" s="111"/>
      <c r="K57" s="321">
        <v>10</v>
      </c>
      <c r="L57" s="109" t="str">
        <f>'Feuille de Marque'!N91</f>
        <v/>
      </c>
      <c r="M57" s="135" t="str">
        <f>'Feuille de Marque'!U91</f>
        <v/>
      </c>
      <c r="N57" s="142" t="str">
        <f>'Feuille de Marque'!V91</f>
        <v/>
      </c>
      <c r="O57" s="111"/>
      <c r="P57" s="321">
        <v>10</v>
      </c>
      <c r="Q57" s="109" t="str">
        <f>'Feuille de Marque'!N123</f>
        <v/>
      </c>
      <c r="R57" s="135" t="str">
        <f>'Feuille de Marque'!U123</f>
        <v/>
      </c>
      <c r="S57" s="142" t="str">
        <f>'Feuille de Marque'!V123</f>
        <v/>
      </c>
    </row>
    <row r="58" spans="1:19" ht="15" customHeight="1" thickTop="1" thickBot="1" x14ac:dyDescent="0.45">
      <c r="A58" s="322"/>
      <c r="B58" s="107" t="str">
        <f>'Feuille de Marque'!N28</f>
        <v/>
      </c>
      <c r="C58" s="136" t="str">
        <f>'Feuille de Marque'!U28</f>
        <v/>
      </c>
      <c r="D58" s="137" t="str">
        <f>'Feuille de Marque'!V28</f>
        <v/>
      </c>
      <c r="E58" s="111"/>
      <c r="F58" s="322"/>
      <c r="G58" s="107" t="str">
        <f>'Feuille de Marque'!N60</f>
        <v/>
      </c>
      <c r="H58" s="136" t="str">
        <f>'Feuille de Marque'!U60</f>
        <v/>
      </c>
      <c r="I58" s="137" t="str">
        <f>'Feuille de Marque'!V60</f>
        <v/>
      </c>
      <c r="J58" s="111"/>
      <c r="K58" s="322"/>
      <c r="L58" s="107" t="str">
        <f>'Feuille de Marque'!N92</f>
        <v/>
      </c>
      <c r="M58" s="136" t="str">
        <f>'Feuille de Marque'!U92</f>
        <v/>
      </c>
      <c r="N58" s="137" t="str">
        <f>'Feuille de Marque'!V92</f>
        <v/>
      </c>
      <c r="O58" s="111"/>
      <c r="P58" s="322"/>
      <c r="Q58" s="107" t="str">
        <f>'Feuille de Marque'!N124</f>
        <v/>
      </c>
      <c r="R58" s="136" t="str">
        <f>'Feuille de Marque'!U124</f>
        <v/>
      </c>
      <c r="S58" s="137" t="str">
        <f>'Feuille de Marque'!V124</f>
        <v/>
      </c>
    </row>
    <row r="59" spans="1:19" ht="15" customHeight="1" thickTop="1" thickBot="1" x14ac:dyDescent="0.45">
      <c r="A59" s="322"/>
      <c r="B59" s="107" t="str">
        <f>'Feuille de Marque'!N29</f>
        <v/>
      </c>
      <c r="C59" s="136" t="str">
        <f>'Feuille de Marque'!U29</f>
        <v/>
      </c>
      <c r="D59" s="137" t="str">
        <f>'Feuille de Marque'!V29</f>
        <v/>
      </c>
      <c r="E59" s="111"/>
      <c r="F59" s="322"/>
      <c r="G59" s="107" t="str">
        <f>'Feuille de Marque'!N61</f>
        <v/>
      </c>
      <c r="H59" s="136" t="str">
        <f>'Feuille de Marque'!U61</f>
        <v/>
      </c>
      <c r="I59" s="137" t="str">
        <f>'Feuille de Marque'!V61</f>
        <v/>
      </c>
      <c r="J59" s="111"/>
      <c r="K59" s="322"/>
      <c r="L59" s="107" t="str">
        <f>'Feuille de Marque'!N93</f>
        <v/>
      </c>
      <c r="M59" s="136" t="str">
        <f>'Feuille de Marque'!U93</f>
        <v/>
      </c>
      <c r="N59" s="137" t="str">
        <f>'Feuille de Marque'!V93</f>
        <v/>
      </c>
      <c r="O59" s="111"/>
      <c r="P59" s="322"/>
      <c r="Q59" s="107" t="str">
        <f>'Feuille de Marque'!N125</f>
        <v/>
      </c>
      <c r="R59" s="136" t="str">
        <f>'Feuille de Marque'!U125</f>
        <v/>
      </c>
      <c r="S59" s="137" t="str">
        <f>'Feuille de Marque'!V125</f>
        <v/>
      </c>
    </row>
    <row r="60" spans="1:19" ht="15" customHeight="1" thickTop="1" thickBot="1" x14ac:dyDescent="0.45">
      <c r="A60" s="322"/>
      <c r="B60" s="108" t="str">
        <f>'Feuille de Marque'!N30</f>
        <v/>
      </c>
      <c r="C60" s="138" t="str">
        <f>IF(D57="","",D57)</f>
        <v/>
      </c>
      <c r="D60" s="139" t="str">
        <f>IF(C57="","",C57)</f>
        <v/>
      </c>
      <c r="E60" s="111"/>
      <c r="F60" s="322"/>
      <c r="G60" s="108" t="str">
        <f>'Feuille de Marque'!N62</f>
        <v/>
      </c>
      <c r="H60" s="138" t="str">
        <f>IF(I57="","",I57)</f>
        <v/>
      </c>
      <c r="I60" s="139" t="str">
        <f>IF(H57="","",H57)</f>
        <v/>
      </c>
      <c r="J60" s="111"/>
      <c r="K60" s="322"/>
      <c r="L60" s="108" t="str">
        <f>'Feuille de Marque'!N94</f>
        <v/>
      </c>
      <c r="M60" s="138" t="str">
        <f>IF(N57="","",N57)</f>
        <v/>
      </c>
      <c r="N60" s="139" t="str">
        <f>IF(M57="","",M57)</f>
        <v/>
      </c>
      <c r="O60" s="111"/>
      <c r="P60" s="322"/>
      <c r="Q60" s="108" t="str">
        <f>'Feuille de Marque'!N126</f>
        <v/>
      </c>
      <c r="R60" s="138" t="str">
        <f>IF(S57="","",S57)</f>
        <v/>
      </c>
      <c r="S60" s="139" t="str">
        <f>IF(R57="","",R57)</f>
        <v/>
      </c>
    </row>
    <row r="61" spans="1:19" ht="15" customHeight="1" thickTop="1" thickBot="1" x14ac:dyDescent="0.45">
      <c r="A61" s="322"/>
      <c r="B61" s="108" t="str">
        <f>'Feuille de Marque'!N31</f>
        <v/>
      </c>
      <c r="C61" s="138" t="str">
        <f>IF(D58="","",D58)</f>
        <v/>
      </c>
      <c r="D61" s="139" t="str">
        <f>IF(C58="","",C58)</f>
        <v/>
      </c>
      <c r="E61" s="111"/>
      <c r="F61" s="322"/>
      <c r="G61" s="108" t="str">
        <f>'Feuille de Marque'!N63</f>
        <v/>
      </c>
      <c r="H61" s="138" t="str">
        <f>IF(I58="","",I58)</f>
        <v/>
      </c>
      <c r="I61" s="139" t="str">
        <f>IF(H58="","",H58)</f>
        <v/>
      </c>
      <c r="J61" s="111"/>
      <c r="K61" s="322"/>
      <c r="L61" s="108" t="str">
        <f>'Feuille de Marque'!N95</f>
        <v/>
      </c>
      <c r="M61" s="138" t="str">
        <f>IF(N58="","",N58)</f>
        <v/>
      </c>
      <c r="N61" s="139" t="str">
        <f>IF(M58="","",M58)</f>
        <v/>
      </c>
      <c r="O61" s="111"/>
      <c r="P61" s="322"/>
      <c r="Q61" s="108" t="str">
        <f>'Feuille de Marque'!N127</f>
        <v/>
      </c>
      <c r="R61" s="138" t="str">
        <f>IF(S58="","",S58)</f>
        <v/>
      </c>
      <c r="S61" s="139" t="str">
        <f>IF(R58="","",R58)</f>
        <v/>
      </c>
    </row>
    <row r="62" spans="1:19" ht="15" customHeight="1" thickTop="1" thickBot="1" x14ac:dyDescent="0.45">
      <c r="A62" s="323"/>
      <c r="B62" s="110" t="str">
        <f>'Feuille de Marque'!N32</f>
        <v/>
      </c>
      <c r="C62" s="140" t="str">
        <f>IF(D59="","",D59)</f>
        <v/>
      </c>
      <c r="D62" s="141" t="str">
        <f>IF(C59="","",C59)</f>
        <v/>
      </c>
      <c r="E62" s="111"/>
      <c r="F62" s="323"/>
      <c r="G62" s="110" t="str">
        <f>'Feuille de Marque'!N64</f>
        <v/>
      </c>
      <c r="H62" s="140" t="str">
        <f>IF(I59="","",I59)</f>
        <v/>
      </c>
      <c r="I62" s="141" t="str">
        <f>IF(H59="","",H59)</f>
        <v/>
      </c>
      <c r="J62" s="111"/>
      <c r="K62" s="323"/>
      <c r="L62" s="110" t="str">
        <f>'Feuille de Marque'!N96</f>
        <v/>
      </c>
      <c r="M62" s="140" t="str">
        <f>IF(N59="","",N59)</f>
        <v/>
      </c>
      <c r="N62" s="141" t="str">
        <f>IF(M59="","",M59)</f>
        <v/>
      </c>
      <c r="O62" s="111"/>
      <c r="P62" s="323"/>
      <c r="Q62" s="110" t="str">
        <f>'Feuille de Marque'!N128</f>
        <v/>
      </c>
      <c r="R62" s="140" t="str">
        <f>IF(S59="","",S59)</f>
        <v/>
      </c>
      <c r="S62" s="141" t="str">
        <f>IF(R59="","",R59)</f>
        <v/>
      </c>
    </row>
    <row r="63" spans="1:19" ht="15" customHeight="1" thickTop="1" thickBot="1" x14ac:dyDescent="0.45">
      <c r="A63" s="321">
        <v>11</v>
      </c>
      <c r="B63" s="109" t="e">
        <f>'Feuille de Marque'!#REF!</f>
        <v>#REF!</v>
      </c>
      <c r="C63" s="135" t="e">
        <f>'Feuille de Marque'!#REF!</f>
        <v>#REF!</v>
      </c>
      <c r="D63" s="135" t="e">
        <f>'Feuille de Marque'!#REF!</f>
        <v>#REF!</v>
      </c>
      <c r="E63" s="111"/>
      <c r="F63" s="321">
        <v>11</v>
      </c>
      <c r="G63" s="109" t="e">
        <f>'Feuille de Marque'!#REF!</f>
        <v>#REF!</v>
      </c>
      <c r="H63" s="135" t="e">
        <f>'Feuille de Marque'!#REF!</f>
        <v>#REF!</v>
      </c>
      <c r="I63" s="142" t="e">
        <f>'Feuille de Marque'!#REF!</f>
        <v>#REF!</v>
      </c>
      <c r="J63" s="111"/>
      <c r="K63" s="321">
        <v>11</v>
      </c>
      <c r="L63" s="109" t="e">
        <f>'Feuille de Marque'!#REF!</f>
        <v>#REF!</v>
      </c>
      <c r="M63" s="135" t="e">
        <f>'Feuille de Marque'!#REF!</f>
        <v>#REF!</v>
      </c>
      <c r="N63" s="142" t="e">
        <f>'Feuille de Marque'!#REF!</f>
        <v>#REF!</v>
      </c>
      <c r="O63" s="111"/>
      <c r="P63" s="321">
        <v>11</v>
      </c>
      <c r="Q63" s="109" t="e">
        <f>'Feuille de Marque'!#REF!</f>
        <v>#REF!</v>
      </c>
      <c r="R63" s="135" t="e">
        <f>'Feuille de Marque'!#REF!</f>
        <v>#REF!</v>
      </c>
      <c r="S63" s="142" t="e">
        <f>'Feuille de Marque'!#REF!</f>
        <v>#REF!</v>
      </c>
    </row>
    <row r="64" spans="1:19" ht="15" customHeight="1" thickTop="1" thickBot="1" x14ac:dyDescent="0.45">
      <c r="A64" s="322"/>
      <c r="B64" s="107" t="e">
        <f>'Feuille de Marque'!#REF!</f>
        <v>#REF!</v>
      </c>
      <c r="C64" s="136" t="e">
        <f>'Feuille de Marque'!#REF!</f>
        <v>#REF!</v>
      </c>
      <c r="D64" s="137" t="e">
        <f>'Feuille de Marque'!#REF!</f>
        <v>#REF!</v>
      </c>
      <c r="E64" s="111"/>
      <c r="F64" s="322"/>
      <c r="G64" s="107" t="e">
        <f>'Feuille de Marque'!#REF!</f>
        <v>#REF!</v>
      </c>
      <c r="H64" s="136" t="e">
        <f>'Feuille de Marque'!#REF!</f>
        <v>#REF!</v>
      </c>
      <c r="I64" s="137" t="e">
        <f>'Feuille de Marque'!#REF!</f>
        <v>#REF!</v>
      </c>
      <c r="J64" s="111"/>
      <c r="K64" s="322"/>
      <c r="L64" s="107" t="e">
        <f>'Feuille de Marque'!#REF!</f>
        <v>#REF!</v>
      </c>
      <c r="M64" s="136" t="e">
        <f>'Feuille de Marque'!#REF!</f>
        <v>#REF!</v>
      </c>
      <c r="N64" s="137" t="e">
        <f>'Feuille de Marque'!#REF!</f>
        <v>#REF!</v>
      </c>
      <c r="O64" s="111"/>
      <c r="P64" s="322"/>
      <c r="Q64" s="107" t="e">
        <f>'Feuille de Marque'!#REF!</f>
        <v>#REF!</v>
      </c>
      <c r="R64" s="136" t="e">
        <f>'Feuille de Marque'!#REF!</f>
        <v>#REF!</v>
      </c>
      <c r="S64" s="137" t="e">
        <f>'Feuille de Marque'!#REF!</f>
        <v>#REF!</v>
      </c>
    </row>
    <row r="65" spans="1:19" ht="15" customHeight="1" thickTop="1" thickBot="1" x14ac:dyDescent="0.45">
      <c r="A65" s="322"/>
      <c r="B65" s="107" t="e">
        <f>'Feuille de Marque'!#REF!</f>
        <v>#REF!</v>
      </c>
      <c r="C65" s="136" t="e">
        <f>'Feuille de Marque'!#REF!</f>
        <v>#REF!</v>
      </c>
      <c r="D65" s="137" t="e">
        <f>'Feuille de Marque'!#REF!</f>
        <v>#REF!</v>
      </c>
      <c r="E65" s="111"/>
      <c r="F65" s="322"/>
      <c r="G65" s="107" t="e">
        <f>'Feuille de Marque'!#REF!</f>
        <v>#REF!</v>
      </c>
      <c r="H65" s="136" t="e">
        <f>'Feuille de Marque'!#REF!</f>
        <v>#REF!</v>
      </c>
      <c r="I65" s="137" t="e">
        <f>'Feuille de Marque'!#REF!</f>
        <v>#REF!</v>
      </c>
      <c r="J65" s="111"/>
      <c r="K65" s="322"/>
      <c r="L65" s="107" t="e">
        <f>'Feuille de Marque'!#REF!</f>
        <v>#REF!</v>
      </c>
      <c r="M65" s="136" t="e">
        <f>'Feuille de Marque'!#REF!</f>
        <v>#REF!</v>
      </c>
      <c r="N65" s="137" t="e">
        <f>'Feuille de Marque'!#REF!</f>
        <v>#REF!</v>
      </c>
      <c r="O65" s="111"/>
      <c r="P65" s="322"/>
      <c r="Q65" s="107" t="e">
        <f>'Feuille de Marque'!#REF!</f>
        <v>#REF!</v>
      </c>
      <c r="R65" s="136" t="e">
        <f>'Feuille de Marque'!#REF!</f>
        <v>#REF!</v>
      </c>
      <c r="S65" s="137" t="e">
        <f>'Feuille de Marque'!#REF!</f>
        <v>#REF!</v>
      </c>
    </row>
    <row r="66" spans="1:19" ht="15" customHeight="1" thickTop="1" thickBot="1" x14ac:dyDescent="0.45">
      <c r="A66" s="322"/>
      <c r="B66" s="108" t="e">
        <f>'Feuille de Marque'!#REF!</f>
        <v>#REF!</v>
      </c>
      <c r="C66" s="138" t="e">
        <f>IF(D63="","",D63)</f>
        <v>#REF!</v>
      </c>
      <c r="D66" s="139" t="e">
        <f>IF(C63="","",C63)</f>
        <v>#REF!</v>
      </c>
      <c r="E66" s="111"/>
      <c r="F66" s="322"/>
      <c r="G66" s="108" t="e">
        <f>'Feuille de Marque'!#REF!</f>
        <v>#REF!</v>
      </c>
      <c r="H66" s="138" t="e">
        <f>IF(I63="","",I63)</f>
        <v>#REF!</v>
      </c>
      <c r="I66" s="139" t="e">
        <f>IF(H63="","",H63)</f>
        <v>#REF!</v>
      </c>
      <c r="J66" s="111"/>
      <c r="K66" s="322"/>
      <c r="L66" s="108" t="e">
        <f>'Feuille de Marque'!#REF!</f>
        <v>#REF!</v>
      </c>
      <c r="M66" s="138" t="e">
        <f>IF(N63="","",N63)</f>
        <v>#REF!</v>
      </c>
      <c r="N66" s="139" t="e">
        <f>IF(M63="","",M63)</f>
        <v>#REF!</v>
      </c>
      <c r="O66" s="111"/>
      <c r="P66" s="322"/>
      <c r="Q66" s="108" t="e">
        <f>'Feuille de Marque'!#REF!</f>
        <v>#REF!</v>
      </c>
      <c r="R66" s="138" t="e">
        <f>IF(S63="","",S63)</f>
        <v>#REF!</v>
      </c>
      <c r="S66" s="139" t="e">
        <f>IF(R63="","",R63)</f>
        <v>#REF!</v>
      </c>
    </row>
    <row r="67" spans="1:19" ht="15" customHeight="1" thickTop="1" thickBot="1" x14ac:dyDescent="0.45">
      <c r="A67" s="322"/>
      <c r="B67" s="108" t="e">
        <f>'Feuille de Marque'!#REF!</f>
        <v>#REF!</v>
      </c>
      <c r="C67" s="138" t="e">
        <f>IF(D64="","",D64)</f>
        <v>#REF!</v>
      </c>
      <c r="D67" s="139" t="e">
        <f>IF(C64="","",C64)</f>
        <v>#REF!</v>
      </c>
      <c r="E67" s="111"/>
      <c r="F67" s="322"/>
      <c r="G67" s="108" t="e">
        <f>'Feuille de Marque'!#REF!</f>
        <v>#REF!</v>
      </c>
      <c r="H67" s="138" t="e">
        <f>IF(I64="","",I64)</f>
        <v>#REF!</v>
      </c>
      <c r="I67" s="139" t="e">
        <f>IF(H64="","",H64)</f>
        <v>#REF!</v>
      </c>
      <c r="J67" s="111"/>
      <c r="K67" s="322"/>
      <c r="L67" s="108" t="e">
        <f>'Feuille de Marque'!#REF!</f>
        <v>#REF!</v>
      </c>
      <c r="M67" s="138" t="e">
        <f>IF(N64="","",N64)</f>
        <v>#REF!</v>
      </c>
      <c r="N67" s="139" t="e">
        <f>IF(M64="","",M64)</f>
        <v>#REF!</v>
      </c>
      <c r="O67" s="111"/>
      <c r="P67" s="322"/>
      <c r="Q67" s="108" t="e">
        <f>'Feuille de Marque'!#REF!</f>
        <v>#REF!</v>
      </c>
      <c r="R67" s="138" t="e">
        <f>IF(S64="","",S64)</f>
        <v>#REF!</v>
      </c>
      <c r="S67" s="139" t="e">
        <f>IF(R64="","",R64)</f>
        <v>#REF!</v>
      </c>
    </row>
    <row r="68" spans="1:19" ht="15" customHeight="1" thickTop="1" thickBot="1" x14ac:dyDescent="0.45">
      <c r="A68" s="323"/>
      <c r="B68" s="110" t="e">
        <f>'Feuille de Marque'!#REF!</f>
        <v>#REF!</v>
      </c>
      <c r="C68" s="140" t="e">
        <f>IF(D65="","",D65)</f>
        <v>#REF!</v>
      </c>
      <c r="D68" s="141" t="e">
        <f>IF(C65="","",C65)</f>
        <v>#REF!</v>
      </c>
      <c r="E68" s="111"/>
      <c r="F68" s="323"/>
      <c r="G68" s="110" t="e">
        <f>'Feuille de Marque'!#REF!</f>
        <v>#REF!</v>
      </c>
      <c r="H68" s="140" t="e">
        <f>IF(I65="","",I65)</f>
        <v>#REF!</v>
      </c>
      <c r="I68" s="141" t="e">
        <f>IF(H65="","",H65)</f>
        <v>#REF!</v>
      </c>
      <c r="J68" s="111"/>
      <c r="K68" s="323"/>
      <c r="L68" s="110" t="e">
        <f>'Feuille de Marque'!#REF!</f>
        <v>#REF!</v>
      </c>
      <c r="M68" s="140" t="e">
        <f>IF(N65="","",N65)</f>
        <v>#REF!</v>
      </c>
      <c r="N68" s="141" t="e">
        <f>IF(M65="","",M65)</f>
        <v>#REF!</v>
      </c>
      <c r="O68" s="111"/>
      <c r="P68" s="323"/>
      <c r="Q68" s="110" t="e">
        <f>'Feuille de Marque'!#REF!</f>
        <v>#REF!</v>
      </c>
      <c r="R68" s="140" t="e">
        <f>IF(S65="","",S65)</f>
        <v>#REF!</v>
      </c>
      <c r="S68" s="141" t="e">
        <f>IF(R65="","",R65)</f>
        <v>#REF!</v>
      </c>
    </row>
    <row r="69" spans="1:19" ht="15" customHeight="1" thickTop="1" thickBot="1" x14ac:dyDescent="0.45">
      <c r="A69" s="321">
        <v>12</v>
      </c>
      <c r="B69" s="109" t="e">
        <f>'Feuille de Marque'!#REF!</f>
        <v>#REF!</v>
      </c>
      <c r="C69" s="135" t="e">
        <f>'Feuille de Marque'!#REF!</f>
        <v>#REF!</v>
      </c>
      <c r="D69" s="135" t="e">
        <f>'Feuille de Marque'!#REF!</f>
        <v>#REF!</v>
      </c>
      <c r="E69" s="111"/>
      <c r="F69" s="321">
        <v>12</v>
      </c>
      <c r="G69" s="109" t="e">
        <f>'Feuille de Marque'!#REF!</f>
        <v>#REF!</v>
      </c>
      <c r="H69" s="135" t="e">
        <f>'Feuille de Marque'!#REF!</f>
        <v>#REF!</v>
      </c>
      <c r="I69" s="142" t="e">
        <f>'Feuille de Marque'!#REF!</f>
        <v>#REF!</v>
      </c>
      <c r="J69" s="111"/>
      <c r="K69" s="321">
        <v>12</v>
      </c>
      <c r="L69" s="109" t="e">
        <f>'Feuille de Marque'!#REF!</f>
        <v>#REF!</v>
      </c>
      <c r="M69" s="135" t="e">
        <f>'Feuille de Marque'!#REF!</f>
        <v>#REF!</v>
      </c>
      <c r="N69" s="142" t="e">
        <f>'Feuille de Marque'!#REF!</f>
        <v>#REF!</v>
      </c>
      <c r="O69" s="111"/>
      <c r="P69" s="321">
        <v>12</v>
      </c>
      <c r="Q69" s="109" t="e">
        <f>'Feuille de Marque'!#REF!</f>
        <v>#REF!</v>
      </c>
      <c r="R69" s="135" t="e">
        <f>'Feuille de Marque'!#REF!</f>
        <v>#REF!</v>
      </c>
      <c r="S69" s="142" t="e">
        <f>'Feuille de Marque'!#REF!</f>
        <v>#REF!</v>
      </c>
    </row>
    <row r="70" spans="1:19" ht="15" customHeight="1" thickTop="1" thickBot="1" x14ac:dyDescent="0.45">
      <c r="A70" s="322"/>
      <c r="B70" s="107" t="e">
        <f>'Feuille de Marque'!#REF!</f>
        <v>#REF!</v>
      </c>
      <c r="C70" s="136" t="e">
        <f>'Feuille de Marque'!#REF!</f>
        <v>#REF!</v>
      </c>
      <c r="D70" s="137" t="e">
        <f>'Feuille de Marque'!#REF!</f>
        <v>#REF!</v>
      </c>
      <c r="E70" s="111"/>
      <c r="F70" s="322"/>
      <c r="G70" s="107" t="e">
        <f>'Feuille de Marque'!#REF!</f>
        <v>#REF!</v>
      </c>
      <c r="H70" s="136" t="e">
        <f>'Feuille de Marque'!#REF!</f>
        <v>#REF!</v>
      </c>
      <c r="I70" s="137" t="e">
        <f>'Feuille de Marque'!#REF!</f>
        <v>#REF!</v>
      </c>
      <c r="J70" s="111"/>
      <c r="K70" s="322"/>
      <c r="L70" s="107" t="e">
        <f>'Feuille de Marque'!#REF!</f>
        <v>#REF!</v>
      </c>
      <c r="M70" s="136" t="e">
        <f>'Feuille de Marque'!#REF!</f>
        <v>#REF!</v>
      </c>
      <c r="N70" s="137" t="e">
        <f>'Feuille de Marque'!#REF!</f>
        <v>#REF!</v>
      </c>
      <c r="O70" s="111"/>
      <c r="P70" s="322"/>
      <c r="Q70" s="107" t="e">
        <f>'Feuille de Marque'!#REF!</f>
        <v>#REF!</v>
      </c>
      <c r="R70" s="136" t="e">
        <f>'Feuille de Marque'!#REF!</f>
        <v>#REF!</v>
      </c>
      <c r="S70" s="137" t="e">
        <f>'Feuille de Marque'!#REF!</f>
        <v>#REF!</v>
      </c>
    </row>
    <row r="71" spans="1:19" ht="15" customHeight="1" thickTop="1" thickBot="1" x14ac:dyDescent="0.45">
      <c r="A71" s="322"/>
      <c r="B71" s="107" t="e">
        <f>'Feuille de Marque'!#REF!</f>
        <v>#REF!</v>
      </c>
      <c r="C71" s="136" t="e">
        <f>'Feuille de Marque'!#REF!</f>
        <v>#REF!</v>
      </c>
      <c r="D71" s="137" t="e">
        <f>'Feuille de Marque'!#REF!</f>
        <v>#REF!</v>
      </c>
      <c r="E71" s="111"/>
      <c r="F71" s="322"/>
      <c r="G71" s="107" t="e">
        <f>'Feuille de Marque'!#REF!</f>
        <v>#REF!</v>
      </c>
      <c r="H71" s="136" t="e">
        <f>'Feuille de Marque'!#REF!</f>
        <v>#REF!</v>
      </c>
      <c r="I71" s="137" t="e">
        <f>'Feuille de Marque'!#REF!</f>
        <v>#REF!</v>
      </c>
      <c r="J71" s="111"/>
      <c r="K71" s="322"/>
      <c r="L71" s="107" t="e">
        <f>'Feuille de Marque'!#REF!</f>
        <v>#REF!</v>
      </c>
      <c r="M71" s="136" t="e">
        <f>'Feuille de Marque'!#REF!</f>
        <v>#REF!</v>
      </c>
      <c r="N71" s="137" t="e">
        <f>'Feuille de Marque'!#REF!</f>
        <v>#REF!</v>
      </c>
      <c r="O71" s="111"/>
      <c r="P71" s="322"/>
      <c r="Q71" s="107" t="e">
        <f>'Feuille de Marque'!#REF!</f>
        <v>#REF!</v>
      </c>
      <c r="R71" s="136" t="e">
        <f>'Feuille de Marque'!#REF!</f>
        <v>#REF!</v>
      </c>
      <c r="S71" s="137" t="e">
        <f>'Feuille de Marque'!#REF!</f>
        <v>#REF!</v>
      </c>
    </row>
    <row r="72" spans="1:19" ht="15" customHeight="1" thickTop="1" thickBot="1" x14ac:dyDescent="0.45">
      <c r="A72" s="322"/>
      <c r="B72" s="108" t="e">
        <f>'Feuille de Marque'!#REF!</f>
        <v>#REF!</v>
      </c>
      <c r="C72" s="138" t="e">
        <f>IF(D69="","",D69)</f>
        <v>#REF!</v>
      </c>
      <c r="D72" s="139" t="e">
        <f>IF(C69="","",C69)</f>
        <v>#REF!</v>
      </c>
      <c r="E72" s="111"/>
      <c r="F72" s="322"/>
      <c r="G72" s="108" t="e">
        <f>'Feuille de Marque'!#REF!</f>
        <v>#REF!</v>
      </c>
      <c r="H72" s="138" t="e">
        <f>IF(I69="","",I69)</f>
        <v>#REF!</v>
      </c>
      <c r="I72" s="139" t="e">
        <f>IF(H69="","",H69)</f>
        <v>#REF!</v>
      </c>
      <c r="J72" s="111"/>
      <c r="K72" s="322"/>
      <c r="L72" s="108" t="e">
        <f>'Feuille de Marque'!#REF!</f>
        <v>#REF!</v>
      </c>
      <c r="M72" s="138" t="e">
        <f>IF(N69="","",N69)</f>
        <v>#REF!</v>
      </c>
      <c r="N72" s="139" t="e">
        <f>IF(M69="","",M69)</f>
        <v>#REF!</v>
      </c>
      <c r="O72" s="111"/>
      <c r="P72" s="322"/>
      <c r="Q72" s="108" t="e">
        <f>'Feuille de Marque'!#REF!</f>
        <v>#REF!</v>
      </c>
      <c r="R72" s="138" t="e">
        <f>IF(S69="","",S69)</f>
        <v>#REF!</v>
      </c>
      <c r="S72" s="139" t="e">
        <f>IF(R69="","",R69)</f>
        <v>#REF!</v>
      </c>
    </row>
    <row r="73" spans="1:19" ht="15" customHeight="1" thickTop="1" thickBot="1" x14ac:dyDescent="0.45">
      <c r="A73" s="322"/>
      <c r="B73" s="108" t="e">
        <f>'Feuille de Marque'!#REF!</f>
        <v>#REF!</v>
      </c>
      <c r="C73" s="138" t="e">
        <f>IF(D70="","",D70)</f>
        <v>#REF!</v>
      </c>
      <c r="D73" s="139" t="e">
        <f>IF(C70="","",C70)</f>
        <v>#REF!</v>
      </c>
      <c r="E73" s="111"/>
      <c r="F73" s="322"/>
      <c r="G73" s="108" t="e">
        <f>'Feuille de Marque'!#REF!</f>
        <v>#REF!</v>
      </c>
      <c r="H73" s="138" t="e">
        <f>IF(I70="","",I70)</f>
        <v>#REF!</v>
      </c>
      <c r="I73" s="139" t="e">
        <f>IF(H70="","",H70)</f>
        <v>#REF!</v>
      </c>
      <c r="J73" s="111"/>
      <c r="K73" s="322"/>
      <c r="L73" s="108" t="e">
        <f>'Feuille de Marque'!#REF!</f>
        <v>#REF!</v>
      </c>
      <c r="M73" s="138" t="e">
        <f>IF(N70="","",N70)</f>
        <v>#REF!</v>
      </c>
      <c r="N73" s="139" t="e">
        <f>IF(M70="","",M70)</f>
        <v>#REF!</v>
      </c>
      <c r="O73" s="111"/>
      <c r="P73" s="322"/>
      <c r="Q73" s="108" t="e">
        <f>'Feuille de Marque'!#REF!</f>
        <v>#REF!</v>
      </c>
      <c r="R73" s="138" t="e">
        <f>IF(S70="","",S70)</f>
        <v>#REF!</v>
      </c>
      <c r="S73" s="139" t="e">
        <f>IF(R70="","",R70)</f>
        <v>#REF!</v>
      </c>
    </row>
    <row r="74" spans="1:19" ht="15" customHeight="1" thickTop="1" thickBot="1" x14ac:dyDescent="0.45">
      <c r="A74" s="323"/>
      <c r="B74" s="110" t="e">
        <f>'Feuille de Marque'!#REF!</f>
        <v>#REF!</v>
      </c>
      <c r="C74" s="140" t="e">
        <f>IF(D71="","",D71)</f>
        <v>#REF!</v>
      </c>
      <c r="D74" s="141" t="e">
        <f>IF(C71="","",C71)</f>
        <v>#REF!</v>
      </c>
      <c r="E74" s="111"/>
      <c r="F74" s="323"/>
      <c r="G74" s="110" t="e">
        <f>'Feuille de Marque'!#REF!</f>
        <v>#REF!</v>
      </c>
      <c r="H74" s="140" t="e">
        <f>IF(I71="","",I71)</f>
        <v>#REF!</v>
      </c>
      <c r="I74" s="141" t="e">
        <f>IF(H71="","",H71)</f>
        <v>#REF!</v>
      </c>
      <c r="J74" s="111"/>
      <c r="K74" s="323"/>
      <c r="L74" s="110" t="e">
        <f>'Feuille de Marque'!#REF!</f>
        <v>#REF!</v>
      </c>
      <c r="M74" s="140" t="e">
        <f>IF(N71="","",N71)</f>
        <v>#REF!</v>
      </c>
      <c r="N74" s="141" t="e">
        <f>IF(M71="","",M71)</f>
        <v>#REF!</v>
      </c>
      <c r="O74" s="111"/>
      <c r="P74" s="323"/>
      <c r="Q74" s="110" t="e">
        <f>'Feuille de Marque'!#REF!</f>
        <v>#REF!</v>
      </c>
      <c r="R74" s="140" t="e">
        <f>IF(S71="","",S71)</f>
        <v>#REF!</v>
      </c>
      <c r="S74" s="141" t="e">
        <f>IF(R71="","",R71)</f>
        <v>#REF!</v>
      </c>
    </row>
    <row r="75" spans="1:19" ht="14.25" customHeight="1" thickTop="1" thickBot="1" x14ac:dyDescent="0.45">
      <c r="A75" s="321">
        <v>13</v>
      </c>
      <c r="B75" s="109" t="e">
        <f>'Feuille de Marque'!#REF!</f>
        <v>#REF!</v>
      </c>
      <c r="C75" s="135" t="e">
        <f>'Feuille de Marque'!#REF!</f>
        <v>#REF!</v>
      </c>
      <c r="D75" s="142" t="e">
        <f>'Feuille de Marque'!#REF!</f>
        <v>#REF!</v>
      </c>
      <c r="E75" s="111"/>
      <c r="F75" s="321">
        <v>13</v>
      </c>
      <c r="G75" s="109" t="e">
        <f>'Feuille de Marque'!#REF!</f>
        <v>#REF!</v>
      </c>
      <c r="H75" s="135" t="e">
        <f>'Feuille de Marque'!#REF!</f>
        <v>#REF!</v>
      </c>
      <c r="I75" s="142" t="e">
        <f>'Feuille de Marque'!#REF!</f>
        <v>#REF!</v>
      </c>
      <c r="J75" s="111"/>
      <c r="K75" s="321">
        <v>13</v>
      </c>
      <c r="L75" s="109" t="e">
        <f>'Feuille de Marque'!#REF!</f>
        <v>#REF!</v>
      </c>
      <c r="M75" s="135" t="e">
        <f>'Feuille de Marque'!#REF!</f>
        <v>#REF!</v>
      </c>
      <c r="N75" s="142" t="e">
        <f>'Feuille de Marque'!#REF!</f>
        <v>#REF!</v>
      </c>
      <c r="O75" s="111"/>
      <c r="P75" s="321">
        <v>13</v>
      </c>
      <c r="Q75" s="109" t="e">
        <f>'Feuille de Marque'!#REF!</f>
        <v>#REF!</v>
      </c>
      <c r="R75" s="135" t="e">
        <f>'Feuille de Marque'!#REF!</f>
        <v>#REF!</v>
      </c>
      <c r="S75" s="142" t="e">
        <f>'Feuille de Marque'!#REF!</f>
        <v>#REF!</v>
      </c>
    </row>
    <row r="76" spans="1:19" ht="15" customHeight="1" thickTop="1" thickBot="1" x14ac:dyDescent="0.45">
      <c r="A76" s="322"/>
      <c r="B76" s="107" t="e">
        <f>'Feuille de Marque'!#REF!</f>
        <v>#REF!</v>
      </c>
      <c r="C76" s="136" t="e">
        <f>'Feuille de Marque'!#REF!</f>
        <v>#REF!</v>
      </c>
      <c r="D76" s="137" t="e">
        <f>'Feuille de Marque'!#REF!</f>
        <v>#REF!</v>
      </c>
      <c r="E76" s="111"/>
      <c r="F76" s="322"/>
      <c r="G76" s="107" t="e">
        <f>'Feuille de Marque'!#REF!</f>
        <v>#REF!</v>
      </c>
      <c r="H76" s="136" t="e">
        <f>'Feuille de Marque'!#REF!</f>
        <v>#REF!</v>
      </c>
      <c r="I76" s="137" t="e">
        <f>'Feuille de Marque'!#REF!</f>
        <v>#REF!</v>
      </c>
      <c r="J76" s="111"/>
      <c r="K76" s="322"/>
      <c r="L76" s="107" t="e">
        <f>'Feuille de Marque'!#REF!</f>
        <v>#REF!</v>
      </c>
      <c r="M76" s="136" t="e">
        <f>'Feuille de Marque'!#REF!</f>
        <v>#REF!</v>
      </c>
      <c r="N76" s="137" t="e">
        <f>'Feuille de Marque'!#REF!</f>
        <v>#REF!</v>
      </c>
      <c r="O76" s="111"/>
      <c r="P76" s="322"/>
      <c r="Q76" s="107" t="e">
        <f>'Feuille de Marque'!#REF!</f>
        <v>#REF!</v>
      </c>
      <c r="R76" s="136" t="e">
        <f>'Feuille de Marque'!#REF!</f>
        <v>#REF!</v>
      </c>
      <c r="S76" s="137" t="e">
        <f>'Feuille de Marque'!#REF!</f>
        <v>#REF!</v>
      </c>
    </row>
    <row r="77" spans="1:19" ht="15" customHeight="1" thickTop="1" thickBot="1" x14ac:dyDescent="0.45">
      <c r="A77" s="322"/>
      <c r="B77" s="107" t="e">
        <f>'Feuille de Marque'!#REF!</f>
        <v>#REF!</v>
      </c>
      <c r="C77" s="136" t="e">
        <f>'Feuille de Marque'!#REF!</f>
        <v>#REF!</v>
      </c>
      <c r="D77" s="137" t="e">
        <f>'Feuille de Marque'!#REF!</f>
        <v>#REF!</v>
      </c>
      <c r="E77" s="111"/>
      <c r="F77" s="322"/>
      <c r="G77" s="107" t="e">
        <f>'Feuille de Marque'!#REF!</f>
        <v>#REF!</v>
      </c>
      <c r="H77" s="136" t="e">
        <f>'Feuille de Marque'!#REF!</f>
        <v>#REF!</v>
      </c>
      <c r="I77" s="137" t="e">
        <f>'Feuille de Marque'!#REF!</f>
        <v>#REF!</v>
      </c>
      <c r="J77" s="111"/>
      <c r="K77" s="322"/>
      <c r="L77" s="107" t="e">
        <f>'Feuille de Marque'!#REF!</f>
        <v>#REF!</v>
      </c>
      <c r="M77" s="136" t="e">
        <f>'Feuille de Marque'!#REF!</f>
        <v>#REF!</v>
      </c>
      <c r="N77" s="137" t="e">
        <f>'Feuille de Marque'!#REF!</f>
        <v>#REF!</v>
      </c>
      <c r="O77" s="111"/>
      <c r="P77" s="322"/>
      <c r="Q77" s="107" t="e">
        <f>'Feuille de Marque'!#REF!</f>
        <v>#REF!</v>
      </c>
      <c r="R77" s="136" t="e">
        <f>'Feuille de Marque'!#REF!</f>
        <v>#REF!</v>
      </c>
      <c r="S77" s="137" t="e">
        <f>'Feuille de Marque'!#REF!</f>
        <v>#REF!</v>
      </c>
    </row>
    <row r="78" spans="1:19" ht="15" customHeight="1" thickTop="1" thickBot="1" x14ac:dyDescent="0.45">
      <c r="A78" s="322"/>
      <c r="B78" s="108" t="e">
        <f>'Feuille de Marque'!#REF!</f>
        <v>#REF!</v>
      </c>
      <c r="C78" s="138" t="e">
        <f>IF(D75="","",D75)</f>
        <v>#REF!</v>
      </c>
      <c r="D78" s="139" t="e">
        <f>IF(C75="","",C75)</f>
        <v>#REF!</v>
      </c>
      <c r="E78" s="111"/>
      <c r="F78" s="322"/>
      <c r="G78" s="108" t="e">
        <f>'Feuille de Marque'!#REF!</f>
        <v>#REF!</v>
      </c>
      <c r="H78" s="138" t="e">
        <f>IF(I75="","",I75)</f>
        <v>#REF!</v>
      </c>
      <c r="I78" s="139" t="e">
        <f>IF(H75="","",H75)</f>
        <v>#REF!</v>
      </c>
      <c r="J78" s="111"/>
      <c r="K78" s="322"/>
      <c r="L78" s="108" t="e">
        <f>'Feuille de Marque'!#REF!</f>
        <v>#REF!</v>
      </c>
      <c r="M78" s="138" t="e">
        <f>IF(N75="","",N75)</f>
        <v>#REF!</v>
      </c>
      <c r="N78" s="139" t="e">
        <f>IF(M75="","",M75)</f>
        <v>#REF!</v>
      </c>
      <c r="O78" s="111"/>
      <c r="P78" s="322"/>
      <c r="Q78" s="108" t="e">
        <f>'Feuille de Marque'!#REF!</f>
        <v>#REF!</v>
      </c>
      <c r="R78" s="138" t="e">
        <f>IF(S75="","",S75)</f>
        <v>#REF!</v>
      </c>
      <c r="S78" s="139" t="e">
        <f>IF(R75="","",R75)</f>
        <v>#REF!</v>
      </c>
    </row>
    <row r="79" spans="1:19" ht="15" customHeight="1" thickTop="1" thickBot="1" x14ac:dyDescent="0.45">
      <c r="A79" s="322"/>
      <c r="B79" s="108" t="e">
        <f>'Feuille de Marque'!#REF!</f>
        <v>#REF!</v>
      </c>
      <c r="C79" s="138" t="e">
        <f>IF(D76="","",D76)</f>
        <v>#REF!</v>
      </c>
      <c r="D79" s="139" t="e">
        <f>IF(C76="","",C76)</f>
        <v>#REF!</v>
      </c>
      <c r="E79" s="111"/>
      <c r="F79" s="322"/>
      <c r="G79" s="108" t="e">
        <f>'Feuille de Marque'!#REF!</f>
        <v>#REF!</v>
      </c>
      <c r="H79" s="138" t="e">
        <f>IF(I76="","",I76)</f>
        <v>#REF!</v>
      </c>
      <c r="I79" s="139" t="e">
        <f>IF(H76="","",H76)</f>
        <v>#REF!</v>
      </c>
      <c r="J79" s="111"/>
      <c r="K79" s="322"/>
      <c r="L79" s="108" t="e">
        <f>'Feuille de Marque'!#REF!</f>
        <v>#REF!</v>
      </c>
      <c r="M79" s="138" t="e">
        <f>IF(N76="","",N76)</f>
        <v>#REF!</v>
      </c>
      <c r="N79" s="139" t="e">
        <f>IF(M76="","",M76)</f>
        <v>#REF!</v>
      </c>
      <c r="O79" s="111"/>
      <c r="P79" s="322"/>
      <c r="Q79" s="108" t="e">
        <f>'Feuille de Marque'!#REF!</f>
        <v>#REF!</v>
      </c>
      <c r="R79" s="138" t="e">
        <f>IF(S76="","",S76)</f>
        <v>#REF!</v>
      </c>
      <c r="S79" s="139" t="e">
        <f>IF(R76="","",R76)</f>
        <v>#REF!</v>
      </c>
    </row>
    <row r="80" spans="1:19" ht="15" customHeight="1" thickTop="1" thickBot="1" x14ac:dyDescent="0.45">
      <c r="A80" s="323"/>
      <c r="B80" s="110" t="e">
        <f>'Feuille de Marque'!#REF!</f>
        <v>#REF!</v>
      </c>
      <c r="C80" s="140" t="e">
        <f>IF(D77="","",D77)</f>
        <v>#REF!</v>
      </c>
      <c r="D80" s="141" t="e">
        <f>IF(C77="","",C77)</f>
        <v>#REF!</v>
      </c>
      <c r="E80" s="111"/>
      <c r="F80" s="323"/>
      <c r="G80" s="110" t="e">
        <f>'Feuille de Marque'!#REF!</f>
        <v>#REF!</v>
      </c>
      <c r="H80" s="140" t="e">
        <f>IF(I77="","",I77)</f>
        <v>#REF!</v>
      </c>
      <c r="I80" s="141" t="e">
        <f>IF(H77="","",H77)</f>
        <v>#REF!</v>
      </c>
      <c r="J80" s="111"/>
      <c r="K80" s="323"/>
      <c r="L80" s="110" t="e">
        <f>'Feuille de Marque'!#REF!</f>
        <v>#REF!</v>
      </c>
      <c r="M80" s="140" t="e">
        <f>IF(N77="","",N77)</f>
        <v>#REF!</v>
      </c>
      <c r="N80" s="141" t="e">
        <f>IF(M77="","",M77)</f>
        <v>#REF!</v>
      </c>
      <c r="O80" s="111"/>
      <c r="P80" s="323"/>
      <c r="Q80" s="110" t="e">
        <f>'Feuille de Marque'!#REF!</f>
        <v>#REF!</v>
      </c>
      <c r="R80" s="140" t="e">
        <f>IF(S77="","",S77)</f>
        <v>#REF!</v>
      </c>
      <c r="S80" s="141" t="e">
        <f>IF(R77="","",R77)</f>
        <v>#REF!</v>
      </c>
    </row>
    <row r="81" spans="1:21" ht="14.25" customHeight="1" thickTop="1" thickBot="1" x14ac:dyDescent="0.45">
      <c r="A81" s="321">
        <v>14</v>
      </c>
      <c r="B81" s="109" t="e">
        <f>'Feuille de Marque'!#REF!</f>
        <v>#REF!</v>
      </c>
      <c r="C81" s="135" t="e">
        <f>'Feuille de Marque'!#REF!</f>
        <v>#REF!</v>
      </c>
      <c r="D81" s="142" t="e">
        <f>'Feuille de Marque'!#REF!</f>
        <v>#REF!</v>
      </c>
      <c r="E81" s="111"/>
      <c r="F81" s="321">
        <v>13</v>
      </c>
      <c r="G81" s="109" t="e">
        <f>'Feuille de Marque'!#REF!</f>
        <v>#REF!</v>
      </c>
      <c r="H81" s="135" t="e">
        <f>'Feuille de Marque'!#REF!</f>
        <v>#REF!</v>
      </c>
      <c r="I81" s="142" t="e">
        <f>'Feuille de Marque'!#REF!</f>
        <v>#REF!</v>
      </c>
      <c r="J81" s="111"/>
      <c r="K81" s="321">
        <v>13</v>
      </c>
      <c r="L81" s="109" t="e">
        <f>'Feuille de Marque'!#REF!</f>
        <v>#REF!</v>
      </c>
      <c r="M81" s="135" t="e">
        <f>'Feuille de Marque'!#REF!</f>
        <v>#REF!</v>
      </c>
      <c r="N81" s="142" t="e">
        <f>'Feuille de Marque'!#REF!</f>
        <v>#REF!</v>
      </c>
      <c r="O81" s="111"/>
      <c r="P81" s="321">
        <v>13</v>
      </c>
      <c r="Q81" s="109" t="e">
        <f>'Feuille de Marque'!#REF!</f>
        <v>#REF!</v>
      </c>
      <c r="R81" s="135" t="e">
        <f>'Feuille de Marque'!#REF!</f>
        <v>#REF!</v>
      </c>
      <c r="S81" s="142" t="e">
        <f>'Feuille de Marque'!#REF!</f>
        <v>#REF!</v>
      </c>
    </row>
    <row r="82" spans="1:21" s="129" customFormat="1" ht="14.25" customHeight="1" thickTop="1" thickBot="1" x14ac:dyDescent="0.45">
      <c r="A82" s="322"/>
      <c r="B82" s="107" t="e">
        <f>'Feuille de Marque'!#REF!</f>
        <v>#REF!</v>
      </c>
      <c r="C82" s="136" t="e">
        <f>'Feuille de Marque'!#REF!</f>
        <v>#REF!</v>
      </c>
      <c r="D82" s="137" t="e">
        <f>'Feuille de Marque'!#REF!</f>
        <v>#REF!</v>
      </c>
      <c r="E82" s="111"/>
      <c r="F82" s="322"/>
      <c r="G82" s="107" t="e">
        <f>'Feuille de Marque'!#REF!</f>
        <v>#REF!</v>
      </c>
      <c r="H82" s="136" t="e">
        <f>'Feuille de Marque'!#REF!</f>
        <v>#REF!</v>
      </c>
      <c r="I82" s="137" t="e">
        <f>'Feuille de Marque'!#REF!</f>
        <v>#REF!</v>
      </c>
      <c r="J82" s="111"/>
      <c r="K82" s="322"/>
      <c r="L82" s="107" t="e">
        <f>'Feuille de Marque'!#REF!</f>
        <v>#REF!</v>
      </c>
      <c r="M82" s="136" t="e">
        <f>'Feuille de Marque'!#REF!</f>
        <v>#REF!</v>
      </c>
      <c r="N82" s="137" t="e">
        <f>'Feuille de Marque'!#REF!</f>
        <v>#REF!</v>
      </c>
      <c r="O82" s="111"/>
      <c r="P82" s="322"/>
      <c r="Q82" s="107" t="e">
        <f>'Feuille de Marque'!#REF!</f>
        <v>#REF!</v>
      </c>
      <c r="R82" s="136" t="e">
        <f>'Feuille de Marque'!#REF!</f>
        <v>#REF!</v>
      </c>
      <c r="S82" s="137" t="e">
        <f>'Feuille de Marque'!#REF!</f>
        <v>#REF!</v>
      </c>
      <c r="T82" s="83"/>
      <c r="U82" s="83"/>
    </row>
    <row r="83" spans="1:21" ht="14.25" customHeight="1" thickTop="1" thickBot="1" x14ac:dyDescent="0.45">
      <c r="A83" s="322"/>
      <c r="B83" s="107" t="e">
        <f>'Feuille de Marque'!#REF!</f>
        <v>#REF!</v>
      </c>
      <c r="C83" s="136" t="e">
        <f>'Feuille de Marque'!#REF!</f>
        <v>#REF!</v>
      </c>
      <c r="D83" s="137" t="e">
        <f>'Feuille de Marque'!#REF!</f>
        <v>#REF!</v>
      </c>
      <c r="E83" s="111"/>
      <c r="F83" s="322"/>
      <c r="G83" s="107" t="e">
        <f>'Feuille de Marque'!#REF!</f>
        <v>#REF!</v>
      </c>
      <c r="H83" s="136" t="e">
        <f>'Feuille de Marque'!#REF!</f>
        <v>#REF!</v>
      </c>
      <c r="I83" s="137" t="e">
        <f>'Feuille de Marque'!#REF!</f>
        <v>#REF!</v>
      </c>
      <c r="J83" s="111"/>
      <c r="K83" s="322"/>
      <c r="L83" s="107" t="e">
        <f>'Feuille de Marque'!#REF!</f>
        <v>#REF!</v>
      </c>
      <c r="M83" s="136" t="e">
        <f>'Feuille de Marque'!#REF!</f>
        <v>#REF!</v>
      </c>
      <c r="N83" s="137" t="e">
        <f>'Feuille de Marque'!#REF!</f>
        <v>#REF!</v>
      </c>
      <c r="O83" s="111"/>
      <c r="P83" s="322"/>
      <c r="Q83" s="107" t="e">
        <f>'Feuille de Marque'!#REF!</f>
        <v>#REF!</v>
      </c>
      <c r="R83" s="136" t="e">
        <f>'Feuille de Marque'!#REF!</f>
        <v>#REF!</v>
      </c>
      <c r="S83" s="137" t="e">
        <f>'Feuille de Marque'!#REF!</f>
        <v>#REF!</v>
      </c>
    </row>
    <row r="84" spans="1:21" ht="14.25" customHeight="1" thickTop="1" thickBot="1" x14ac:dyDescent="0.45">
      <c r="A84" s="322"/>
      <c r="B84" s="108" t="e">
        <f>'Feuille de Marque'!#REF!</f>
        <v>#REF!</v>
      </c>
      <c r="C84" s="138" t="e">
        <f>IF(D81="","",D81)</f>
        <v>#REF!</v>
      </c>
      <c r="D84" s="139" t="e">
        <f>IF(C81="","",C81)</f>
        <v>#REF!</v>
      </c>
      <c r="E84" s="111"/>
      <c r="F84" s="322"/>
      <c r="G84" s="108" t="e">
        <f>'Feuille de Marque'!#REF!</f>
        <v>#REF!</v>
      </c>
      <c r="H84" s="138" t="e">
        <f>IF(I81="","",I81)</f>
        <v>#REF!</v>
      </c>
      <c r="I84" s="139" t="e">
        <f>IF(H81="","",H81)</f>
        <v>#REF!</v>
      </c>
      <c r="J84" s="111"/>
      <c r="K84" s="322"/>
      <c r="L84" s="108" t="e">
        <f>'Feuille de Marque'!#REF!</f>
        <v>#REF!</v>
      </c>
      <c r="M84" s="138" t="e">
        <f>IF(N81="","",N81)</f>
        <v>#REF!</v>
      </c>
      <c r="N84" s="139" t="e">
        <f>IF(M81="","",M81)</f>
        <v>#REF!</v>
      </c>
      <c r="O84" s="111"/>
      <c r="P84" s="322"/>
      <c r="Q84" s="108" t="e">
        <f>'Feuille de Marque'!#REF!</f>
        <v>#REF!</v>
      </c>
      <c r="R84" s="138" t="e">
        <f>IF(S81="","",S81)</f>
        <v>#REF!</v>
      </c>
      <c r="S84" s="139" t="e">
        <f>IF(R81="","",R81)</f>
        <v>#REF!</v>
      </c>
    </row>
    <row r="85" spans="1:21" ht="14.25" customHeight="1" thickTop="1" thickBot="1" x14ac:dyDescent="0.45">
      <c r="A85" s="322"/>
      <c r="B85" s="108" t="e">
        <f>'Feuille de Marque'!#REF!</f>
        <v>#REF!</v>
      </c>
      <c r="C85" s="138" t="e">
        <f>IF(D82="","",D82)</f>
        <v>#REF!</v>
      </c>
      <c r="D85" s="139" t="e">
        <f>IF(C82="","",C82)</f>
        <v>#REF!</v>
      </c>
      <c r="E85" s="111"/>
      <c r="F85" s="322"/>
      <c r="G85" s="108" t="e">
        <f>'Feuille de Marque'!#REF!</f>
        <v>#REF!</v>
      </c>
      <c r="H85" s="138" t="e">
        <f>IF(I82="","",I82)</f>
        <v>#REF!</v>
      </c>
      <c r="I85" s="139" t="e">
        <f>IF(H82="","",H82)</f>
        <v>#REF!</v>
      </c>
      <c r="J85" s="111"/>
      <c r="K85" s="322"/>
      <c r="L85" s="108" t="e">
        <f>'Feuille de Marque'!#REF!</f>
        <v>#REF!</v>
      </c>
      <c r="M85" s="138" t="e">
        <f>IF(N82="","",N82)</f>
        <v>#REF!</v>
      </c>
      <c r="N85" s="139" t="e">
        <f>IF(M82="","",M82)</f>
        <v>#REF!</v>
      </c>
      <c r="O85" s="111"/>
      <c r="P85" s="322"/>
      <c r="Q85" s="108" t="e">
        <f>'Feuille de Marque'!#REF!</f>
        <v>#REF!</v>
      </c>
      <c r="R85" s="138" t="e">
        <f>IF(S82="","",S82)</f>
        <v>#REF!</v>
      </c>
      <c r="S85" s="139" t="e">
        <f>IF(R82="","",R82)</f>
        <v>#REF!</v>
      </c>
    </row>
    <row r="86" spans="1:21" ht="14.25" customHeight="1" thickTop="1" thickBot="1" x14ac:dyDescent="0.45">
      <c r="A86" s="323"/>
      <c r="B86" s="110" t="e">
        <f>'Feuille de Marque'!#REF!</f>
        <v>#REF!</v>
      </c>
      <c r="C86" s="140" t="e">
        <f>IF(D83="","",D83)</f>
        <v>#REF!</v>
      </c>
      <c r="D86" s="141" t="e">
        <f>IF(C83="","",C83)</f>
        <v>#REF!</v>
      </c>
      <c r="E86" s="111"/>
      <c r="F86" s="323"/>
      <c r="G86" s="110" t="e">
        <f>'Feuille de Marque'!#REF!</f>
        <v>#REF!</v>
      </c>
      <c r="H86" s="140" t="e">
        <f>IF(I83="","",I83)</f>
        <v>#REF!</v>
      </c>
      <c r="I86" s="141" t="e">
        <f>IF(H83="","",H83)</f>
        <v>#REF!</v>
      </c>
      <c r="J86" s="111"/>
      <c r="K86" s="323"/>
      <c r="L86" s="110" t="e">
        <f>'Feuille de Marque'!#REF!</f>
        <v>#REF!</v>
      </c>
      <c r="M86" s="140" t="e">
        <f>IF(N83="","",N83)</f>
        <v>#REF!</v>
      </c>
      <c r="N86" s="141" t="e">
        <f>IF(M83="","",M83)</f>
        <v>#REF!</v>
      </c>
      <c r="O86" s="111"/>
      <c r="P86" s="323"/>
      <c r="Q86" s="110" t="e">
        <f>'Feuille de Marque'!#REF!</f>
        <v>#REF!</v>
      </c>
      <c r="R86" s="140" t="e">
        <f>IF(S83="","",S83)</f>
        <v>#REF!</v>
      </c>
      <c r="S86" s="141" t="e">
        <f>IF(R83="","",R83)</f>
        <v>#REF!</v>
      </c>
    </row>
    <row r="87" spans="1:21" s="118" customFormat="1" ht="15.75" thickTop="1" x14ac:dyDescent="0.25">
      <c r="A87" s="197"/>
      <c r="B87" s="197"/>
      <c r="C87" s="197" t="e">
        <f>SUM(C3:C86)</f>
        <v>#REF!</v>
      </c>
      <c r="D87" s="197" t="e">
        <f>SUM(D3:D86)</f>
        <v>#REF!</v>
      </c>
      <c r="E87" s="197"/>
      <c r="F87" s="197"/>
      <c r="G87" s="197"/>
      <c r="H87" s="197" t="e">
        <f>SUM(H3:H86)</f>
        <v>#REF!</v>
      </c>
      <c r="I87" s="197" t="e">
        <f>SUM(I3:I86)</f>
        <v>#REF!</v>
      </c>
      <c r="J87" s="197"/>
      <c r="K87" s="197"/>
      <c r="L87" s="197"/>
      <c r="M87" s="197" t="e">
        <f>SUM(M3:M86)</f>
        <v>#REF!</v>
      </c>
      <c r="N87" s="197" t="e">
        <f>SUM(N3:N86)</f>
        <v>#REF!</v>
      </c>
      <c r="O87" s="197"/>
      <c r="P87" s="197"/>
      <c r="Q87" s="197"/>
      <c r="R87" s="197" t="e">
        <f>SUM(R3:R86)</f>
        <v>#REF!</v>
      </c>
      <c r="S87" s="197" t="e">
        <f>SUM(S3:S86)</f>
        <v>#REF!</v>
      </c>
    </row>
    <row r="88" spans="1:21" s="118" customFormat="1" x14ac:dyDescent="0.25">
      <c r="A88" s="197"/>
      <c r="B88" s="197"/>
      <c r="C88" s="197"/>
      <c r="D88" s="197" t="e">
        <f>D87-C87</f>
        <v>#REF!</v>
      </c>
      <c r="E88" s="197"/>
      <c r="F88" s="197"/>
      <c r="G88" s="197"/>
      <c r="H88" s="197"/>
      <c r="I88" s="197" t="e">
        <f>I87-H87</f>
        <v>#REF!</v>
      </c>
      <c r="J88" s="197"/>
      <c r="K88" s="197"/>
      <c r="L88" s="197"/>
      <c r="M88" s="197"/>
      <c r="N88" s="197" t="e">
        <f>N87-M87</f>
        <v>#REF!</v>
      </c>
      <c r="O88" s="197"/>
      <c r="P88" s="197"/>
      <c r="Q88" s="197"/>
      <c r="R88" s="197"/>
      <c r="S88" s="197" t="e">
        <f>S87-R87</f>
        <v>#REF!</v>
      </c>
    </row>
  </sheetData>
  <sheetProtection selectLockedCells="1"/>
  <mergeCells count="61">
    <mergeCell ref="U1:U2"/>
    <mergeCell ref="A33:A38"/>
    <mergeCell ref="A39:A44"/>
    <mergeCell ref="A45:A50"/>
    <mergeCell ref="A1:C1"/>
    <mergeCell ref="P1:R1"/>
    <mergeCell ref="K1:M1"/>
    <mergeCell ref="K3:K8"/>
    <mergeCell ref="K9:K14"/>
    <mergeCell ref="K15:K20"/>
    <mergeCell ref="K21:K26"/>
    <mergeCell ref="K27:K32"/>
    <mergeCell ref="K33:K38"/>
    <mergeCell ref="K39:K44"/>
    <mergeCell ref="K45:K50"/>
    <mergeCell ref="A51:A56"/>
    <mergeCell ref="A3:A8"/>
    <mergeCell ref="A9:A14"/>
    <mergeCell ref="A15:A20"/>
    <mergeCell ref="A21:A26"/>
    <mergeCell ref="A27:A32"/>
    <mergeCell ref="A57:A62"/>
    <mergeCell ref="A63:A68"/>
    <mergeCell ref="A69:A74"/>
    <mergeCell ref="A75:A80"/>
    <mergeCell ref="F1:H1"/>
    <mergeCell ref="F3:F8"/>
    <mergeCell ref="F9:F14"/>
    <mergeCell ref="F15:F20"/>
    <mergeCell ref="F21:F26"/>
    <mergeCell ref="F27:F32"/>
    <mergeCell ref="F33:F38"/>
    <mergeCell ref="F39:F44"/>
    <mergeCell ref="F45:F50"/>
    <mergeCell ref="F51:F56"/>
    <mergeCell ref="F57:F62"/>
    <mergeCell ref="F63:F68"/>
    <mergeCell ref="K51:K56"/>
    <mergeCell ref="K57:K62"/>
    <mergeCell ref="K63:K68"/>
    <mergeCell ref="K69:K74"/>
    <mergeCell ref="K75:K80"/>
    <mergeCell ref="P51:P56"/>
    <mergeCell ref="P57:P62"/>
    <mergeCell ref="P3:P8"/>
    <mergeCell ref="P9:P14"/>
    <mergeCell ref="P15:P20"/>
    <mergeCell ref="P21:P26"/>
    <mergeCell ref="P27:P32"/>
    <mergeCell ref="P33:P38"/>
    <mergeCell ref="P39:P44"/>
    <mergeCell ref="P45:P50"/>
    <mergeCell ref="A81:A86"/>
    <mergeCell ref="F81:F86"/>
    <mergeCell ref="K81:K86"/>
    <mergeCell ref="P81:P86"/>
    <mergeCell ref="P63:P68"/>
    <mergeCell ref="P69:P74"/>
    <mergeCell ref="P75:P80"/>
    <mergeCell ref="F69:F74"/>
    <mergeCell ref="F75:F80"/>
  </mergeCells>
  <conditionalFormatting sqref="B3:B80">
    <cfRule type="cellIs" dxfId="33" priority="84" operator="equal">
      <formula>0</formula>
    </cfRule>
  </conditionalFormatting>
  <conditionalFormatting sqref="B3:B80">
    <cfRule type="cellIs" dxfId="32" priority="83" operator="equal">
      <formula>0</formula>
    </cfRule>
  </conditionalFormatting>
  <conditionalFormatting sqref="G3:G80">
    <cfRule type="cellIs" dxfId="31" priority="48" operator="equal">
      <formula>0</formula>
    </cfRule>
  </conditionalFormatting>
  <conditionalFormatting sqref="G3:G80">
    <cfRule type="cellIs" dxfId="30" priority="47" operator="equal">
      <formula>0</formula>
    </cfRule>
  </conditionalFormatting>
  <conditionalFormatting sqref="L3:L80">
    <cfRule type="cellIs" dxfId="29" priority="42" operator="equal">
      <formula>0</formula>
    </cfRule>
  </conditionalFormatting>
  <conditionalFormatting sqref="L3:L80">
    <cfRule type="cellIs" dxfId="28" priority="41" operator="equal">
      <formula>0</formula>
    </cfRule>
  </conditionalFormatting>
  <conditionalFormatting sqref="A1:C1">
    <cfRule type="expression" dxfId="27" priority="26">
      <formula>$C$81=0</formula>
    </cfRule>
    <cfRule type="expression" dxfId="26" priority="27">
      <formula>$C$81&lt;&gt;$D$81</formula>
    </cfRule>
    <cfRule type="expression" dxfId="25" priority="28">
      <formula>$C$81=$D$81</formula>
    </cfRule>
  </conditionalFormatting>
  <conditionalFormatting sqref="F1:H1">
    <cfRule type="expression" dxfId="24" priority="23">
      <formula>$H$81=0</formula>
    </cfRule>
    <cfRule type="expression" dxfId="23" priority="24">
      <formula>$H$81&lt;&gt;$I$81</formula>
    </cfRule>
    <cfRule type="expression" dxfId="22" priority="25">
      <formula>$H$81=$I$81</formula>
    </cfRule>
  </conditionalFormatting>
  <conditionalFormatting sqref="K1:M1">
    <cfRule type="expression" dxfId="21" priority="20">
      <formula>$M$81=0</formula>
    </cfRule>
    <cfRule type="expression" dxfId="20" priority="21">
      <formula>$M$81&lt;&gt;$N$81</formula>
    </cfRule>
    <cfRule type="expression" dxfId="19" priority="22">
      <formula>$M$81=$N$81</formula>
    </cfRule>
  </conditionalFormatting>
  <conditionalFormatting sqref="P1:R1">
    <cfRule type="expression" dxfId="18" priority="17">
      <formula>$R$81=0</formula>
    </cfRule>
    <cfRule type="expression" dxfId="17" priority="18">
      <formula>$R$81&lt;&gt;$S$81</formula>
    </cfRule>
    <cfRule type="expression" dxfId="16" priority="19">
      <formula>$R$81=$S$81</formula>
    </cfRule>
  </conditionalFormatting>
  <conditionalFormatting sqref="Q3:Q32">
    <cfRule type="cellIs" dxfId="15" priority="16" operator="equal">
      <formula>0</formula>
    </cfRule>
  </conditionalFormatting>
  <conditionalFormatting sqref="Q3:Q32">
    <cfRule type="cellIs" dxfId="14" priority="15" operator="equal">
      <formula>0</formula>
    </cfRule>
  </conditionalFormatting>
  <conditionalFormatting sqref="Q33">
    <cfRule type="cellIs" dxfId="13" priority="14" operator="equal">
      <formula>0</formula>
    </cfRule>
  </conditionalFormatting>
  <conditionalFormatting sqref="Q33">
    <cfRule type="cellIs" dxfId="12" priority="13" operator="equal">
      <formula>0</formula>
    </cfRule>
  </conditionalFormatting>
  <conditionalFormatting sqref="Q34:Q62">
    <cfRule type="cellIs" dxfId="11" priority="12" operator="equal">
      <formula>0</formula>
    </cfRule>
  </conditionalFormatting>
  <conditionalFormatting sqref="Q34:Q62">
    <cfRule type="cellIs" dxfId="10" priority="11" operator="equal">
      <formula>0</formula>
    </cfRule>
  </conditionalFormatting>
  <conditionalFormatting sqref="Q63:Q80">
    <cfRule type="cellIs" dxfId="9" priority="10" operator="equal">
      <formula>0</formula>
    </cfRule>
  </conditionalFormatting>
  <conditionalFormatting sqref="Q63:Q80">
    <cfRule type="cellIs" dxfId="8" priority="9" operator="equal">
      <formula>0</formula>
    </cfRule>
  </conditionalFormatting>
  <conditionalFormatting sqref="B81:B86">
    <cfRule type="cellIs" dxfId="7" priority="8" operator="equal">
      <formula>0</formula>
    </cfRule>
  </conditionalFormatting>
  <conditionalFormatting sqref="B81:B86">
    <cfRule type="cellIs" dxfId="6" priority="7" operator="equal">
      <formula>0</formula>
    </cfRule>
  </conditionalFormatting>
  <conditionalFormatting sqref="G81:G86">
    <cfRule type="cellIs" dxfId="5" priority="6" operator="equal">
      <formula>0</formula>
    </cfRule>
  </conditionalFormatting>
  <conditionalFormatting sqref="G81:G86">
    <cfRule type="cellIs" dxfId="4" priority="5" operator="equal">
      <formula>0</formula>
    </cfRule>
  </conditionalFormatting>
  <conditionalFormatting sqref="L81:L86">
    <cfRule type="cellIs" dxfId="3" priority="4" operator="equal">
      <formula>0</formula>
    </cfRule>
  </conditionalFormatting>
  <conditionalFormatting sqref="L81:L86">
    <cfRule type="cellIs" dxfId="2" priority="3" operator="equal">
      <formula>0</formula>
    </cfRule>
  </conditionalFormatting>
  <conditionalFormatting sqref="Q81:Q86">
    <cfRule type="cellIs" dxfId="1" priority="2" operator="equal">
      <formula>0</formula>
    </cfRule>
  </conditionalFormatting>
  <conditionalFormatting sqref="Q81:Q86">
    <cfRule type="cellIs" dxfId="0" priority="1" operator="equal">
      <formula>0</formula>
    </cfRule>
  </conditionalFormatting>
  <hyperlinks>
    <hyperlink ref="U1:U2" location="Accueil!A1" display="Accueil!A1" xr:uid="{D5E907CC-20F3-4BA4-BB8F-EC7AB3342CB1}"/>
  </hyperlinks>
  <pageMargins left="0.31496062992125984" right="0.31496062992125984" top="0.35433070866141736" bottom="0.35433070866141736" header="0.31496062992125984" footer="0.31496062992125984"/>
  <pageSetup paperSize="9" scale="60" orientation="portrait" horizontalDpi="4294967293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771D8-CC80-429A-AE54-3F6713B58ED9}">
  <sheetPr codeName="Feuil15">
    <tabColor theme="9" tint="-0.499984740745262"/>
  </sheetPr>
  <dimension ref="A1:G8"/>
  <sheetViews>
    <sheetView showGridLines="0" zoomScale="50" zoomScaleNormal="50" workbookViewId="0">
      <selection activeCell="J2" sqref="J2"/>
    </sheetView>
  </sheetViews>
  <sheetFormatPr baseColWidth="10" defaultColWidth="14" defaultRowHeight="99" customHeight="1" x14ac:dyDescent="0.25"/>
  <cols>
    <col min="1" max="16384" width="14" style="112"/>
  </cols>
  <sheetData>
    <row r="1" spans="1:7" ht="99" customHeight="1" x14ac:dyDescent="0.25">
      <c r="A1" s="113">
        <v>8</v>
      </c>
      <c r="B1" s="113">
        <f t="shared" ref="B1:G2" si="0">A1+8</f>
        <v>16</v>
      </c>
      <c r="C1" s="113">
        <f t="shared" si="0"/>
        <v>24</v>
      </c>
      <c r="D1" s="113">
        <f t="shared" si="0"/>
        <v>32</v>
      </c>
      <c r="E1" s="113">
        <f t="shared" si="0"/>
        <v>40</v>
      </c>
      <c r="F1" s="113">
        <f t="shared" si="0"/>
        <v>48</v>
      </c>
      <c r="G1" s="113">
        <f t="shared" si="0"/>
        <v>56</v>
      </c>
    </row>
    <row r="2" spans="1:7" ht="99" customHeight="1" x14ac:dyDescent="0.25">
      <c r="A2" s="113">
        <v>7</v>
      </c>
      <c r="B2" s="113">
        <f t="shared" si="0"/>
        <v>15</v>
      </c>
      <c r="C2" s="113">
        <f t="shared" si="0"/>
        <v>23</v>
      </c>
      <c r="D2" s="113">
        <f t="shared" si="0"/>
        <v>31</v>
      </c>
      <c r="E2" s="113">
        <f t="shared" si="0"/>
        <v>39</v>
      </c>
      <c r="F2" s="113">
        <f t="shared" si="0"/>
        <v>47</v>
      </c>
      <c r="G2" s="113">
        <f t="shared" si="0"/>
        <v>55</v>
      </c>
    </row>
    <row r="3" spans="1:7" ht="99" customHeight="1" x14ac:dyDescent="0.25">
      <c r="A3" s="113">
        <v>6</v>
      </c>
      <c r="B3" s="113">
        <f t="shared" ref="B3:G3" si="1">A3+8</f>
        <v>14</v>
      </c>
      <c r="C3" s="113">
        <f t="shared" si="1"/>
        <v>22</v>
      </c>
      <c r="D3" s="113">
        <f t="shared" si="1"/>
        <v>30</v>
      </c>
      <c r="E3" s="113">
        <f t="shared" si="1"/>
        <v>38</v>
      </c>
      <c r="F3" s="113">
        <f t="shared" si="1"/>
        <v>46</v>
      </c>
      <c r="G3" s="113">
        <f t="shared" si="1"/>
        <v>54</v>
      </c>
    </row>
    <row r="4" spans="1:7" ht="99" customHeight="1" x14ac:dyDescent="0.25">
      <c r="A4" s="113">
        <v>5</v>
      </c>
      <c r="B4" s="113">
        <f t="shared" ref="B4:G4" si="2">A4+8</f>
        <v>13</v>
      </c>
      <c r="C4" s="113">
        <f t="shared" si="2"/>
        <v>21</v>
      </c>
      <c r="D4" s="113">
        <f t="shared" si="2"/>
        <v>29</v>
      </c>
      <c r="E4" s="113">
        <f t="shared" si="2"/>
        <v>37</v>
      </c>
      <c r="F4" s="113">
        <f t="shared" si="2"/>
        <v>45</v>
      </c>
      <c r="G4" s="113">
        <f t="shared" si="2"/>
        <v>53</v>
      </c>
    </row>
    <row r="5" spans="1:7" ht="99" customHeight="1" x14ac:dyDescent="0.25">
      <c r="A5" s="113">
        <v>4</v>
      </c>
      <c r="B5" s="113">
        <f t="shared" ref="B5:G5" si="3">A5+8</f>
        <v>12</v>
      </c>
      <c r="C5" s="113">
        <f t="shared" si="3"/>
        <v>20</v>
      </c>
      <c r="D5" s="113">
        <f t="shared" si="3"/>
        <v>28</v>
      </c>
      <c r="E5" s="113">
        <f t="shared" si="3"/>
        <v>36</v>
      </c>
      <c r="F5" s="113">
        <f t="shared" si="3"/>
        <v>44</v>
      </c>
      <c r="G5" s="113">
        <f t="shared" si="3"/>
        <v>52</v>
      </c>
    </row>
    <row r="6" spans="1:7" ht="99" customHeight="1" x14ac:dyDescent="0.25">
      <c r="A6" s="113">
        <v>3</v>
      </c>
      <c r="B6" s="113">
        <f t="shared" ref="B6:G6" si="4">A6+8</f>
        <v>11</v>
      </c>
      <c r="C6" s="113">
        <f t="shared" si="4"/>
        <v>19</v>
      </c>
      <c r="D6" s="113">
        <f t="shared" si="4"/>
        <v>27</v>
      </c>
      <c r="E6" s="113">
        <f t="shared" si="4"/>
        <v>35</v>
      </c>
      <c r="F6" s="113">
        <f t="shared" si="4"/>
        <v>43</v>
      </c>
      <c r="G6" s="113">
        <f t="shared" si="4"/>
        <v>51</v>
      </c>
    </row>
    <row r="7" spans="1:7" ht="99" customHeight="1" x14ac:dyDescent="0.25">
      <c r="A7" s="113">
        <v>2</v>
      </c>
      <c r="B7" s="113">
        <f t="shared" ref="B7:G7" si="5">A7+8</f>
        <v>10</v>
      </c>
      <c r="C7" s="113">
        <f t="shared" si="5"/>
        <v>18</v>
      </c>
      <c r="D7" s="113">
        <f t="shared" si="5"/>
        <v>26</v>
      </c>
      <c r="E7" s="113">
        <f t="shared" si="5"/>
        <v>34</v>
      </c>
      <c r="F7" s="113">
        <f t="shared" si="5"/>
        <v>42</v>
      </c>
      <c r="G7" s="113">
        <f t="shared" si="5"/>
        <v>50</v>
      </c>
    </row>
    <row r="8" spans="1:7" ht="99" customHeight="1" x14ac:dyDescent="0.25">
      <c r="A8" s="113">
        <v>1</v>
      </c>
      <c r="B8" s="113">
        <f t="shared" ref="B8:G8" si="6">A8+8</f>
        <v>9</v>
      </c>
      <c r="C8" s="113">
        <f t="shared" si="6"/>
        <v>17</v>
      </c>
      <c r="D8" s="113">
        <f t="shared" si="6"/>
        <v>25</v>
      </c>
      <c r="E8" s="113">
        <f t="shared" si="6"/>
        <v>33</v>
      </c>
      <c r="F8" s="113">
        <f t="shared" si="6"/>
        <v>41</v>
      </c>
      <c r="G8" s="113">
        <f t="shared" si="6"/>
        <v>49</v>
      </c>
    </row>
  </sheetData>
  <sheetProtection sheet="1" objects="1" scenarios="1" selectLockedCells="1"/>
  <printOptions horizontalCentered="1" verticalCentered="1"/>
  <pageMargins left="0" right="0" top="0" bottom="0" header="0.31496062992125984" footer="0.31496062992125984"/>
  <pageSetup paperSize="9" orientation="portrait" horizontalDpi="4294967293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3BFC2-1A4F-474A-8B54-A84C2BC769E7}">
  <sheetPr codeName="Feuil11">
    <tabColor theme="9" tint="0.59999389629810485"/>
  </sheetPr>
  <dimension ref="A1:H85"/>
  <sheetViews>
    <sheetView showGridLines="0" workbookViewId="0">
      <pane xSplit="8" ySplit="1" topLeftCell="I2" activePane="bottomRight" state="frozen"/>
      <selection pane="topRight" activeCell="E1" sqref="E1"/>
      <selection pane="bottomLeft" activeCell="A2" sqref="A2"/>
      <selection pane="bottomRight" activeCell="K22" sqref="K21:K22"/>
    </sheetView>
  </sheetViews>
  <sheetFormatPr baseColWidth="10" defaultRowHeight="15" x14ac:dyDescent="0.25"/>
  <cols>
    <col min="1" max="1" width="25.42578125" bestFit="1" customWidth="1"/>
    <col min="2" max="2" width="25.42578125" customWidth="1"/>
    <col min="3" max="3" width="4" style="31" bestFit="1" customWidth="1"/>
    <col min="4" max="4" width="4.42578125" style="31" bestFit="1" customWidth="1"/>
    <col min="5" max="5" width="4.5703125" style="31" bestFit="1" customWidth="1"/>
    <col min="8" max="8" width="28.5703125" customWidth="1"/>
  </cols>
  <sheetData>
    <row r="1" spans="1:8" x14ac:dyDescent="0.25">
      <c r="A1" s="41" t="s">
        <v>47</v>
      </c>
      <c r="B1" s="41" t="s">
        <v>104</v>
      </c>
      <c r="C1" s="47" t="s">
        <v>103</v>
      </c>
      <c r="D1" s="47" t="s">
        <v>108</v>
      </c>
      <c r="E1" s="47" t="s">
        <v>109</v>
      </c>
      <c r="F1" s="41" t="s">
        <v>99</v>
      </c>
      <c r="G1" s="41" t="s">
        <v>100</v>
      </c>
      <c r="H1" s="41" t="s">
        <v>101</v>
      </c>
    </row>
    <row r="2" spans="1:8" x14ac:dyDescent="0.25">
      <c r="A2" s="42" t="s">
        <v>10</v>
      </c>
      <c r="B2" s="45">
        <v>43479</v>
      </c>
      <c r="C2" s="46" t="s">
        <v>105</v>
      </c>
      <c r="D2" s="46"/>
      <c r="E2" s="46" t="s">
        <v>106</v>
      </c>
      <c r="F2" s="43"/>
      <c r="G2" s="43"/>
      <c r="H2" s="42"/>
    </row>
    <row r="3" spans="1:8" x14ac:dyDescent="0.25">
      <c r="A3" s="42" t="s">
        <v>50</v>
      </c>
      <c r="B3" s="45"/>
      <c r="C3" s="46" t="s">
        <v>107</v>
      </c>
      <c r="D3" s="46"/>
      <c r="E3" s="46" t="s">
        <v>106</v>
      </c>
      <c r="F3" s="43"/>
      <c r="G3" s="43"/>
      <c r="H3" s="42"/>
    </row>
    <row r="4" spans="1:8" x14ac:dyDescent="0.25">
      <c r="A4" s="42" t="s">
        <v>11</v>
      </c>
      <c r="B4" s="46"/>
      <c r="C4" s="46" t="s">
        <v>107</v>
      </c>
      <c r="D4" s="46"/>
      <c r="E4" s="46" t="s">
        <v>106</v>
      </c>
      <c r="F4" s="43"/>
      <c r="G4" s="43"/>
      <c r="H4" s="42"/>
    </row>
    <row r="5" spans="1:8" x14ac:dyDescent="0.25">
      <c r="A5" s="42" t="s">
        <v>51</v>
      </c>
      <c r="B5" s="46"/>
      <c r="C5" s="46" t="s">
        <v>107</v>
      </c>
      <c r="D5" s="46"/>
      <c r="E5" s="46"/>
      <c r="F5" s="43"/>
      <c r="G5" s="43"/>
      <c r="H5" s="42"/>
    </row>
    <row r="6" spans="1:8" x14ac:dyDescent="0.25">
      <c r="A6" s="42" t="s">
        <v>45</v>
      </c>
      <c r="B6" s="46"/>
      <c r="C6" s="46" t="s">
        <v>107</v>
      </c>
      <c r="D6" s="46"/>
      <c r="E6" s="46" t="s">
        <v>106</v>
      </c>
      <c r="F6" s="43"/>
      <c r="G6" s="43"/>
      <c r="H6" s="42"/>
    </row>
    <row r="7" spans="1:8" x14ac:dyDescent="0.25">
      <c r="A7" s="42" t="s">
        <v>52</v>
      </c>
      <c r="B7" s="46"/>
      <c r="C7" s="46" t="s">
        <v>107</v>
      </c>
      <c r="D7" s="46"/>
      <c r="E7" s="46" t="s">
        <v>106</v>
      </c>
      <c r="F7" s="43"/>
      <c r="G7" s="43"/>
      <c r="H7" s="42"/>
    </row>
    <row r="8" spans="1:8" x14ac:dyDescent="0.25">
      <c r="A8" s="42" t="s">
        <v>53</v>
      </c>
      <c r="B8" s="45">
        <v>43736</v>
      </c>
      <c r="C8" s="46" t="s">
        <v>105</v>
      </c>
      <c r="D8" s="46"/>
      <c r="E8" s="46" t="s">
        <v>106</v>
      </c>
      <c r="F8" s="43"/>
      <c r="G8" s="43"/>
      <c r="H8" s="42"/>
    </row>
    <row r="9" spans="1:8" x14ac:dyDescent="0.25">
      <c r="A9" s="42" t="s">
        <v>12</v>
      </c>
      <c r="B9" s="46"/>
      <c r="C9" s="46" t="s">
        <v>105</v>
      </c>
      <c r="D9" s="46"/>
      <c r="E9" s="46" t="s">
        <v>106</v>
      </c>
      <c r="F9" s="43"/>
      <c r="G9" s="43"/>
      <c r="H9" s="42"/>
    </row>
    <row r="10" spans="1:8" x14ac:dyDescent="0.25">
      <c r="A10" s="42" t="s">
        <v>54</v>
      </c>
      <c r="B10" s="46"/>
      <c r="C10" s="46" t="s">
        <v>107</v>
      </c>
      <c r="D10" s="46" t="s">
        <v>106</v>
      </c>
      <c r="E10" s="46"/>
      <c r="F10" s="43"/>
      <c r="G10" s="43"/>
      <c r="H10" s="42"/>
    </row>
    <row r="11" spans="1:8" x14ac:dyDescent="0.25">
      <c r="A11" s="42" t="s">
        <v>55</v>
      </c>
      <c r="B11" s="46"/>
      <c r="C11" s="46" t="s">
        <v>107</v>
      </c>
      <c r="D11" s="46" t="s">
        <v>106</v>
      </c>
      <c r="E11" s="46"/>
      <c r="F11" s="43"/>
      <c r="G11" s="43"/>
      <c r="H11" s="42"/>
    </row>
    <row r="12" spans="1:8" x14ac:dyDescent="0.25">
      <c r="A12" s="42" t="s">
        <v>56</v>
      </c>
      <c r="B12" s="46"/>
      <c r="C12" s="46" t="s">
        <v>105</v>
      </c>
      <c r="D12" s="46"/>
      <c r="E12" s="46" t="s">
        <v>106</v>
      </c>
      <c r="F12" s="43"/>
      <c r="G12" s="43"/>
      <c r="H12" s="42"/>
    </row>
    <row r="13" spans="1:8" x14ac:dyDescent="0.25">
      <c r="A13" s="42" t="s">
        <v>57</v>
      </c>
      <c r="B13" s="45">
        <v>43607</v>
      </c>
      <c r="C13" s="46" t="s">
        <v>105</v>
      </c>
      <c r="D13" s="46"/>
      <c r="E13" s="46" t="s">
        <v>106</v>
      </c>
      <c r="F13" s="43"/>
      <c r="G13" s="43"/>
      <c r="H13" s="42"/>
    </row>
    <row r="14" spans="1:8" x14ac:dyDescent="0.25">
      <c r="A14" s="42" t="s">
        <v>13</v>
      </c>
      <c r="B14" s="45">
        <v>43700</v>
      </c>
      <c r="C14" s="46" t="s">
        <v>105</v>
      </c>
      <c r="D14" s="46"/>
      <c r="E14" s="46" t="s">
        <v>106</v>
      </c>
      <c r="F14" s="43"/>
      <c r="G14" s="43"/>
      <c r="H14" s="42"/>
    </row>
    <row r="15" spans="1:8" x14ac:dyDescent="0.25">
      <c r="A15" s="42" t="s">
        <v>43</v>
      </c>
      <c r="B15" s="45">
        <v>43495</v>
      </c>
      <c r="C15" s="46" t="s">
        <v>107</v>
      </c>
      <c r="D15" s="46" t="s">
        <v>106</v>
      </c>
      <c r="E15" s="46"/>
      <c r="F15" s="43"/>
      <c r="G15" s="43"/>
      <c r="H15" s="42"/>
    </row>
    <row r="16" spans="1:8" x14ac:dyDescent="0.25">
      <c r="A16" s="42" t="s">
        <v>14</v>
      </c>
      <c r="B16" s="45">
        <v>43768</v>
      </c>
      <c r="C16" s="46" t="s">
        <v>107</v>
      </c>
      <c r="D16" s="46"/>
      <c r="E16" s="46" t="s">
        <v>106</v>
      </c>
      <c r="F16" s="43"/>
      <c r="G16" s="43"/>
      <c r="H16" s="42"/>
    </row>
    <row r="17" spans="1:8" x14ac:dyDescent="0.25">
      <c r="A17" s="42" t="s">
        <v>58</v>
      </c>
      <c r="B17" s="45"/>
      <c r="C17" s="46" t="s">
        <v>107</v>
      </c>
      <c r="D17" s="46" t="s">
        <v>106</v>
      </c>
      <c r="E17" s="46"/>
      <c r="F17" s="43"/>
      <c r="G17" s="43"/>
      <c r="H17" s="42"/>
    </row>
    <row r="18" spans="1:8" x14ac:dyDescent="0.25">
      <c r="A18" s="42" t="s">
        <v>15</v>
      </c>
      <c r="B18" s="46"/>
      <c r="C18" s="46" t="s">
        <v>107</v>
      </c>
      <c r="D18" s="46"/>
      <c r="E18" s="46" t="s">
        <v>106</v>
      </c>
      <c r="F18" s="43"/>
      <c r="G18" s="43"/>
      <c r="H18" s="42"/>
    </row>
    <row r="19" spans="1:8" x14ac:dyDescent="0.25">
      <c r="A19" s="42" t="s">
        <v>16</v>
      </c>
      <c r="B19" s="46"/>
      <c r="C19" s="46" t="s">
        <v>107</v>
      </c>
      <c r="D19" s="46"/>
      <c r="E19" s="46" t="s">
        <v>106</v>
      </c>
      <c r="F19" s="43"/>
      <c r="G19" s="43"/>
      <c r="H19" s="42"/>
    </row>
    <row r="20" spans="1:8" x14ac:dyDescent="0.25">
      <c r="A20" s="42" t="s">
        <v>59</v>
      </c>
      <c r="B20" s="45">
        <v>43548</v>
      </c>
      <c r="C20" s="46" t="s">
        <v>107</v>
      </c>
      <c r="D20" s="46"/>
      <c r="E20" s="46" t="s">
        <v>106</v>
      </c>
      <c r="F20" s="43"/>
      <c r="G20" s="43"/>
      <c r="H20" s="42"/>
    </row>
    <row r="21" spans="1:8" x14ac:dyDescent="0.25">
      <c r="A21" s="42" t="s">
        <v>17</v>
      </c>
      <c r="B21" s="46"/>
      <c r="C21" s="46" t="s">
        <v>107</v>
      </c>
      <c r="D21" s="46"/>
      <c r="E21" s="46" t="s">
        <v>106</v>
      </c>
      <c r="F21" s="43"/>
      <c r="G21" s="43"/>
      <c r="H21" s="42"/>
    </row>
    <row r="22" spans="1:8" x14ac:dyDescent="0.25">
      <c r="A22" s="42" t="s">
        <v>18</v>
      </c>
      <c r="B22" s="46"/>
      <c r="C22" s="46" t="s">
        <v>107</v>
      </c>
      <c r="D22" s="46"/>
      <c r="E22" s="46" t="s">
        <v>106</v>
      </c>
      <c r="F22" s="43"/>
      <c r="G22" s="43"/>
      <c r="H22" s="42"/>
    </row>
    <row r="23" spans="1:8" x14ac:dyDescent="0.25">
      <c r="A23" s="42" t="s">
        <v>19</v>
      </c>
      <c r="B23" s="45">
        <v>44101</v>
      </c>
      <c r="C23" s="46" t="s">
        <v>107</v>
      </c>
      <c r="D23" s="46"/>
      <c r="E23" s="46" t="s">
        <v>106</v>
      </c>
      <c r="F23" s="43"/>
      <c r="G23" s="43"/>
      <c r="H23" s="42"/>
    </row>
    <row r="24" spans="1:8" x14ac:dyDescent="0.25">
      <c r="A24" s="42" t="s">
        <v>60</v>
      </c>
      <c r="B24" s="45">
        <v>43813</v>
      </c>
      <c r="C24" s="46" t="s">
        <v>107</v>
      </c>
      <c r="D24" s="46"/>
      <c r="E24" s="46" t="s">
        <v>106</v>
      </c>
      <c r="F24" s="43"/>
      <c r="G24" s="43"/>
      <c r="H24" s="42"/>
    </row>
    <row r="25" spans="1:8" x14ac:dyDescent="0.25">
      <c r="A25" s="42" t="s">
        <v>61</v>
      </c>
      <c r="B25" s="45">
        <v>43959</v>
      </c>
      <c r="C25" s="46" t="s">
        <v>107</v>
      </c>
      <c r="D25" s="46"/>
      <c r="E25" s="46" t="s">
        <v>106</v>
      </c>
      <c r="F25" s="43">
        <v>297297987</v>
      </c>
      <c r="G25" s="43">
        <v>615640845</v>
      </c>
      <c r="H25" s="44" t="s">
        <v>102</v>
      </c>
    </row>
    <row r="26" spans="1:8" x14ac:dyDescent="0.25">
      <c r="A26" s="42" t="s">
        <v>62</v>
      </c>
      <c r="B26" s="45">
        <v>43805</v>
      </c>
      <c r="C26" s="46" t="s">
        <v>105</v>
      </c>
      <c r="D26" s="46"/>
      <c r="E26" s="46" t="s">
        <v>106</v>
      </c>
      <c r="F26" s="43"/>
      <c r="G26" s="43"/>
      <c r="H26" s="42"/>
    </row>
    <row r="27" spans="1:8" x14ac:dyDescent="0.25">
      <c r="A27" s="42" t="s">
        <v>63</v>
      </c>
      <c r="B27" s="45"/>
      <c r="C27" s="46" t="s">
        <v>105</v>
      </c>
      <c r="D27" s="46" t="s">
        <v>106</v>
      </c>
      <c r="E27" s="46"/>
      <c r="F27" s="43"/>
      <c r="G27" s="43"/>
      <c r="H27" s="42"/>
    </row>
    <row r="28" spans="1:8" x14ac:dyDescent="0.25">
      <c r="A28" s="42" t="s">
        <v>64</v>
      </c>
      <c r="B28" s="45"/>
      <c r="C28" s="46" t="s">
        <v>107</v>
      </c>
      <c r="D28" s="46" t="s">
        <v>106</v>
      </c>
      <c r="E28" s="46"/>
      <c r="F28" s="43"/>
      <c r="G28" s="43"/>
      <c r="H28" s="42"/>
    </row>
    <row r="29" spans="1:8" x14ac:dyDescent="0.25">
      <c r="A29" s="42" t="s">
        <v>65</v>
      </c>
      <c r="B29" s="45">
        <v>43687</v>
      </c>
      <c r="C29" s="46" t="s">
        <v>105</v>
      </c>
      <c r="D29" s="46"/>
      <c r="E29" s="46" t="s">
        <v>106</v>
      </c>
      <c r="F29" s="43"/>
      <c r="G29" s="43"/>
      <c r="H29" s="42"/>
    </row>
    <row r="30" spans="1:8" x14ac:dyDescent="0.25">
      <c r="A30" s="42" t="s">
        <v>66</v>
      </c>
      <c r="B30" s="45">
        <v>43516</v>
      </c>
      <c r="C30" s="46" t="s">
        <v>107</v>
      </c>
      <c r="D30" s="46"/>
      <c r="E30" s="46" t="s">
        <v>106</v>
      </c>
      <c r="F30" s="43"/>
      <c r="G30" s="43"/>
      <c r="H30" s="42"/>
    </row>
    <row r="31" spans="1:8" x14ac:dyDescent="0.25">
      <c r="A31" s="42" t="s">
        <v>20</v>
      </c>
      <c r="B31" s="46"/>
      <c r="C31" s="46" t="s">
        <v>107</v>
      </c>
      <c r="D31" s="46"/>
      <c r="E31" s="46" t="s">
        <v>106</v>
      </c>
      <c r="F31" s="43"/>
      <c r="G31" s="43"/>
      <c r="H31" s="42"/>
    </row>
    <row r="32" spans="1:8" x14ac:dyDescent="0.25">
      <c r="A32" s="42" t="s">
        <v>67</v>
      </c>
      <c r="B32" s="46"/>
      <c r="C32" s="46" t="s">
        <v>107</v>
      </c>
      <c r="D32" s="46"/>
      <c r="E32" s="46" t="s">
        <v>106</v>
      </c>
      <c r="F32" s="43"/>
      <c r="G32" s="43"/>
      <c r="H32" s="42"/>
    </row>
    <row r="33" spans="1:8" x14ac:dyDescent="0.25">
      <c r="A33" s="42" t="s">
        <v>68</v>
      </c>
      <c r="B33" s="45">
        <v>43502</v>
      </c>
      <c r="C33" s="46" t="s">
        <v>107</v>
      </c>
      <c r="D33" s="46" t="s">
        <v>106</v>
      </c>
      <c r="E33" s="46"/>
      <c r="F33" s="43"/>
      <c r="G33" s="43"/>
      <c r="H33" s="42"/>
    </row>
    <row r="34" spans="1:8" x14ac:dyDescent="0.25">
      <c r="A34" s="42" t="s">
        <v>69</v>
      </c>
      <c r="B34" s="45">
        <v>43766</v>
      </c>
      <c r="C34" s="46" t="s">
        <v>107</v>
      </c>
      <c r="D34" s="46"/>
      <c r="E34" s="46" t="s">
        <v>106</v>
      </c>
      <c r="F34" s="43"/>
      <c r="G34" s="43"/>
      <c r="H34" s="42"/>
    </row>
    <row r="35" spans="1:8" x14ac:dyDescent="0.25">
      <c r="A35" s="42" t="s">
        <v>21</v>
      </c>
      <c r="B35" s="45">
        <v>43664</v>
      </c>
      <c r="C35" s="46" t="s">
        <v>107</v>
      </c>
      <c r="D35" s="46" t="s">
        <v>106</v>
      </c>
      <c r="E35" s="46"/>
      <c r="F35" s="43"/>
      <c r="G35" s="43"/>
      <c r="H35" s="42"/>
    </row>
    <row r="36" spans="1:8" x14ac:dyDescent="0.25">
      <c r="A36" s="42" t="s">
        <v>22</v>
      </c>
      <c r="B36" s="46"/>
      <c r="C36" s="46" t="s">
        <v>107</v>
      </c>
      <c r="D36" s="46"/>
      <c r="E36" s="46" t="s">
        <v>106</v>
      </c>
      <c r="F36" s="43"/>
      <c r="G36" s="43"/>
      <c r="H36" s="42"/>
    </row>
    <row r="37" spans="1:8" x14ac:dyDescent="0.25">
      <c r="A37" s="42" t="s">
        <v>70</v>
      </c>
      <c r="B37" s="45">
        <v>43543</v>
      </c>
      <c r="C37" s="46" t="s">
        <v>107</v>
      </c>
      <c r="D37" s="46"/>
      <c r="E37" s="46" t="s">
        <v>106</v>
      </c>
      <c r="F37" s="43"/>
      <c r="G37" s="43"/>
      <c r="H37" s="42"/>
    </row>
    <row r="38" spans="1:8" x14ac:dyDescent="0.25">
      <c r="A38" s="42" t="s">
        <v>71</v>
      </c>
      <c r="B38" s="45">
        <v>43650</v>
      </c>
      <c r="C38" s="46" t="s">
        <v>107</v>
      </c>
      <c r="D38" s="46"/>
      <c r="E38" s="46" t="s">
        <v>106</v>
      </c>
      <c r="F38" s="43"/>
      <c r="G38" s="43"/>
      <c r="H38" s="42"/>
    </row>
    <row r="39" spans="1:8" x14ac:dyDescent="0.25">
      <c r="A39" s="42" t="s">
        <v>72</v>
      </c>
      <c r="B39" s="45">
        <v>43762</v>
      </c>
      <c r="C39" s="46" t="s">
        <v>105</v>
      </c>
      <c r="D39" s="46"/>
      <c r="E39" s="46" t="s">
        <v>106</v>
      </c>
      <c r="F39" s="43"/>
      <c r="G39" s="43"/>
      <c r="H39" s="42"/>
    </row>
    <row r="40" spans="1:8" x14ac:dyDescent="0.25">
      <c r="A40" s="42" t="s">
        <v>73</v>
      </c>
      <c r="B40" s="45"/>
      <c r="C40" s="46" t="s">
        <v>107</v>
      </c>
      <c r="D40" s="46" t="s">
        <v>106</v>
      </c>
      <c r="E40" s="46"/>
      <c r="F40" s="43"/>
      <c r="G40" s="43"/>
      <c r="H40" s="42"/>
    </row>
    <row r="41" spans="1:8" x14ac:dyDescent="0.25">
      <c r="A41" s="42" t="s">
        <v>23</v>
      </c>
      <c r="B41" s="46"/>
      <c r="C41" s="46" t="s">
        <v>107</v>
      </c>
      <c r="D41" s="46"/>
      <c r="E41" s="46" t="s">
        <v>106</v>
      </c>
      <c r="F41" s="43"/>
      <c r="G41" s="43"/>
      <c r="H41" s="42"/>
    </row>
    <row r="42" spans="1:8" x14ac:dyDescent="0.25">
      <c r="A42" s="42" t="s">
        <v>24</v>
      </c>
      <c r="B42" s="46"/>
      <c r="C42" s="46" t="s">
        <v>105</v>
      </c>
      <c r="D42" s="46"/>
      <c r="E42" s="46" t="s">
        <v>106</v>
      </c>
      <c r="F42" s="43"/>
      <c r="G42" s="43"/>
      <c r="H42" s="42"/>
    </row>
    <row r="43" spans="1:8" x14ac:dyDescent="0.25">
      <c r="A43" s="42" t="s">
        <v>74</v>
      </c>
      <c r="B43" s="45">
        <v>43766</v>
      </c>
      <c r="C43" s="46" t="s">
        <v>105</v>
      </c>
      <c r="D43" s="46"/>
      <c r="E43" s="46" t="s">
        <v>106</v>
      </c>
      <c r="F43" s="43"/>
      <c r="G43" s="43"/>
      <c r="H43" s="42"/>
    </row>
    <row r="44" spans="1:8" x14ac:dyDescent="0.25">
      <c r="A44" s="42" t="s">
        <v>25</v>
      </c>
      <c r="B44" s="46"/>
      <c r="C44" s="46" t="s">
        <v>107</v>
      </c>
      <c r="D44" s="46" t="s">
        <v>106</v>
      </c>
      <c r="E44" s="46"/>
      <c r="F44" s="43"/>
      <c r="G44" s="43"/>
      <c r="H44" s="42"/>
    </row>
    <row r="45" spans="1:8" x14ac:dyDescent="0.25">
      <c r="A45" s="42" t="s">
        <v>75</v>
      </c>
      <c r="B45" s="45">
        <v>43664</v>
      </c>
      <c r="C45" s="46" t="s">
        <v>107</v>
      </c>
      <c r="D45" s="46"/>
      <c r="E45" s="46" t="s">
        <v>106</v>
      </c>
      <c r="F45" s="43"/>
      <c r="G45" s="43"/>
      <c r="H45" s="42"/>
    </row>
    <row r="46" spans="1:8" x14ac:dyDescent="0.25">
      <c r="A46" s="42" t="s">
        <v>26</v>
      </c>
      <c r="B46" s="46"/>
      <c r="C46" s="46" t="s">
        <v>107</v>
      </c>
      <c r="D46" s="46"/>
      <c r="E46" s="46" t="s">
        <v>106</v>
      </c>
      <c r="F46" s="43"/>
      <c r="G46" s="43"/>
      <c r="H46" s="42"/>
    </row>
    <row r="47" spans="1:8" x14ac:dyDescent="0.25">
      <c r="A47" s="42" t="s">
        <v>27</v>
      </c>
      <c r="B47" s="45">
        <v>43572</v>
      </c>
      <c r="C47" s="46" t="s">
        <v>107</v>
      </c>
      <c r="D47" s="46"/>
      <c r="E47" s="46" t="s">
        <v>106</v>
      </c>
      <c r="F47" s="43"/>
      <c r="G47" s="43"/>
      <c r="H47" s="42"/>
    </row>
    <row r="48" spans="1:8" x14ac:dyDescent="0.25">
      <c r="A48" s="42" t="s">
        <v>28</v>
      </c>
      <c r="B48" s="45">
        <v>43508</v>
      </c>
      <c r="C48" s="46" t="s">
        <v>105</v>
      </c>
      <c r="D48" s="46"/>
      <c r="E48" s="46" t="s">
        <v>106</v>
      </c>
      <c r="F48" s="43"/>
      <c r="G48" s="43"/>
      <c r="H48" s="42"/>
    </row>
    <row r="49" spans="1:8" x14ac:dyDescent="0.25">
      <c r="A49" s="42" t="s">
        <v>29</v>
      </c>
      <c r="B49" s="45">
        <v>43748</v>
      </c>
      <c r="C49" s="46" t="s">
        <v>107</v>
      </c>
      <c r="D49" s="46"/>
      <c r="E49" s="46" t="s">
        <v>106</v>
      </c>
      <c r="F49" s="43"/>
      <c r="G49" s="43"/>
      <c r="H49" s="42"/>
    </row>
    <row r="50" spans="1:8" x14ac:dyDescent="0.25">
      <c r="A50" s="42" t="s">
        <v>30</v>
      </c>
      <c r="B50" s="46"/>
      <c r="C50" s="46" t="s">
        <v>107</v>
      </c>
      <c r="D50" s="46" t="s">
        <v>106</v>
      </c>
      <c r="E50" s="46"/>
      <c r="F50" s="43"/>
      <c r="G50" s="43"/>
      <c r="H50" s="42"/>
    </row>
    <row r="51" spans="1:8" x14ac:dyDescent="0.25">
      <c r="A51" s="42" t="s">
        <v>31</v>
      </c>
      <c r="B51" s="46"/>
      <c r="C51" s="46" t="s">
        <v>107</v>
      </c>
      <c r="D51" s="46"/>
      <c r="E51" s="46" t="s">
        <v>106</v>
      </c>
      <c r="F51" s="43"/>
      <c r="G51" s="43"/>
      <c r="H51" s="42"/>
    </row>
    <row r="52" spans="1:8" x14ac:dyDescent="0.25">
      <c r="A52" s="42" t="s">
        <v>44</v>
      </c>
      <c r="B52" s="46"/>
      <c r="C52" s="46" t="s">
        <v>107</v>
      </c>
      <c r="D52" s="46"/>
      <c r="E52" s="46" t="s">
        <v>106</v>
      </c>
      <c r="F52" s="43"/>
      <c r="G52" s="43"/>
      <c r="H52" s="42"/>
    </row>
    <row r="53" spans="1:8" x14ac:dyDescent="0.25">
      <c r="A53" s="42" t="s">
        <v>76</v>
      </c>
      <c r="B53" s="45">
        <v>44060</v>
      </c>
      <c r="C53" s="46" t="s">
        <v>107</v>
      </c>
      <c r="D53" s="46"/>
      <c r="E53" s="46" t="s">
        <v>106</v>
      </c>
      <c r="F53" s="43"/>
      <c r="G53" s="43"/>
      <c r="H53" s="42"/>
    </row>
    <row r="54" spans="1:8" x14ac:dyDescent="0.25">
      <c r="A54" s="42" t="s">
        <v>77</v>
      </c>
      <c r="B54" s="46"/>
      <c r="C54" s="46" t="s">
        <v>107</v>
      </c>
      <c r="D54" s="46"/>
      <c r="E54" s="46" t="s">
        <v>106</v>
      </c>
      <c r="F54" s="43"/>
      <c r="G54" s="43"/>
      <c r="H54" s="42"/>
    </row>
    <row r="55" spans="1:8" x14ac:dyDescent="0.25">
      <c r="A55" s="42" t="s">
        <v>32</v>
      </c>
      <c r="B55" s="45">
        <v>43607</v>
      </c>
      <c r="C55" s="46" t="s">
        <v>107</v>
      </c>
      <c r="D55" s="46" t="s">
        <v>106</v>
      </c>
      <c r="E55" s="46"/>
      <c r="F55" s="43"/>
      <c r="G55" s="43"/>
      <c r="H55" s="42"/>
    </row>
    <row r="56" spans="1:8" x14ac:dyDescent="0.25">
      <c r="A56" s="42" t="s">
        <v>33</v>
      </c>
      <c r="B56" s="45">
        <v>43617</v>
      </c>
      <c r="C56" s="46" t="s">
        <v>107</v>
      </c>
      <c r="D56" s="46"/>
      <c r="E56" s="46" t="s">
        <v>106</v>
      </c>
      <c r="F56" s="43"/>
      <c r="G56" s="43"/>
      <c r="H56" s="42"/>
    </row>
    <row r="57" spans="1:8" x14ac:dyDescent="0.25">
      <c r="A57" s="42" t="s">
        <v>78</v>
      </c>
      <c r="B57" s="45">
        <v>43737</v>
      </c>
      <c r="C57" s="46" t="s">
        <v>107</v>
      </c>
      <c r="D57" s="46"/>
      <c r="E57" s="46"/>
      <c r="F57" s="43"/>
      <c r="G57" s="43"/>
      <c r="H57" s="42"/>
    </row>
    <row r="58" spans="1:8" x14ac:dyDescent="0.25">
      <c r="A58" s="42" t="s">
        <v>79</v>
      </c>
      <c r="B58" s="46"/>
      <c r="C58" s="46" t="s">
        <v>107</v>
      </c>
      <c r="D58" s="46"/>
      <c r="E58" s="46" t="s">
        <v>106</v>
      </c>
      <c r="F58" s="43"/>
      <c r="G58" s="43"/>
      <c r="H58" s="42"/>
    </row>
    <row r="59" spans="1:8" x14ac:dyDescent="0.25">
      <c r="A59" s="42" t="s">
        <v>34</v>
      </c>
      <c r="B59" s="46"/>
      <c r="C59" s="46" t="s">
        <v>107</v>
      </c>
      <c r="D59" s="46" t="s">
        <v>106</v>
      </c>
      <c r="E59" s="46"/>
      <c r="F59" s="43"/>
      <c r="G59" s="43"/>
      <c r="H59" s="42"/>
    </row>
    <row r="60" spans="1:8" x14ac:dyDescent="0.25">
      <c r="A60" s="42" t="s">
        <v>80</v>
      </c>
      <c r="B60" s="46"/>
      <c r="C60" s="46" t="s">
        <v>107</v>
      </c>
      <c r="D60" s="46"/>
      <c r="E60" s="46" t="s">
        <v>106</v>
      </c>
      <c r="F60" s="43"/>
      <c r="G60" s="43"/>
      <c r="H60" s="42"/>
    </row>
    <row r="61" spans="1:8" x14ac:dyDescent="0.25">
      <c r="A61" s="42" t="s">
        <v>35</v>
      </c>
      <c r="B61" s="46"/>
      <c r="C61" s="46" t="s">
        <v>107</v>
      </c>
      <c r="D61" s="46"/>
      <c r="E61" s="46" t="s">
        <v>106</v>
      </c>
      <c r="F61" s="43"/>
      <c r="G61" s="43"/>
      <c r="H61" s="42"/>
    </row>
    <row r="62" spans="1:8" x14ac:dyDescent="0.25">
      <c r="A62" s="42" t="s">
        <v>36</v>
      </c>
      <c r="B62" s="46"/>
      <c r="C62" s="46" t="s">
        <v>105</v>
      </c>
      <c r="D62" s="46"/>
      <c r="E62" s="46" t="s">
        <v>106</v>
      </c>
      <c r="F62" s="43"/>
      <c r="G62" s="43"/>
      <c r="H62" s="42"/>
    </row>
    <row r="63" spans="1:8" x14ac:dyDescent="0.25">
      <c r="A63" s="42" t="s">
        <v>81</v>
      </c>
      <c r="B63" s="45">
        <v>43739</v>
      </c>
      <c r="C63" s="46" t="s">
        <v>107</v>
      </c>
      <c r="D63" s="46"/>
      <c r="E63" s="46" t="s">
        <v>106</v>
      </c>
      <c r="F63" s="43"/>
      <c r="G63" s="43"/>
      <c r="H63" s="42"/>
    </row>
    <row r="64" spans="1:8" x14ac:dyDescent="0.25">
      <c r="A64" s="42" t="s">
        <v>82</v>
      </c>
      <c r="B64" s="46"/>
      <c r="C64" s="46" t="s">
        <v>107</v>
      </c>
      <c r="D64" s="46" t="s">
        <v>106</v>
      </c>
      <c r="E64" s="46"/>
      <c r="F64" s="43"/>
      <c r="G64" s="43"/>
      <c r="H64" s="42"/>
    </row>
    <row r="65" spans="1:8" x14ac:dyDescent="0.25">
      <c r="A65" s="42" t="s">
        <v>83</v>
      </c>
      <c r="B65" s="46"/>
      <c r="C65" s="46" t="s">
        <v>107</v>
      </c>
      <c r="D65" s="46"/>
      <c r="E65" s="46" t="s">
        <v>106</v>
      </c>
      <c r="F65" s="43"/>
      <c r="G65" s="43"/>
      <c r="H65" s="42"/>
    </row>
    <row r="66" spans="1:8" x14ac:dyDescent="0.25">
      <c r="A66" s="42" t="s">
        <v>84</v>
      </c>
      <c r="B66" s="46"/>
      <c r="C66" s="46" t="s">
        <v>105</v>
      </c>
      <c r="D66" s="46"/>
      <c r="E66" s="46" t="s">
        <v>106</v>
      </c>
      <c r="F66" s="43"/>
      <c r="G66" s="43"/>
      <c r="H66" s="42"/>
    </row>
    <row r="67" spans="1:8" x14ac:dyDescent="0.25">
      <c r="A67" s="42" t="s">
        <v>85</v>
      </c>
      <c r="B67" s="46"/>
      <c r="C67" s="46" t="s">
        <v>107</v>
      </c>
      <c r="D67" s="46"/>
      <c r="E67" s="46" t="s">
        <v>106</v>
      </c>
      <c r="F67" s="43"/>
      <c r="G67" s="43"/>
      <c r="H67" s="42"/>
    </row>
    <row r="68" spans="1:8" x14ac:dyDescent="0.25">
      <c r="A68" s="42" t="s">
        <v>86</v>
      </c>
      <c r="B68" s="46"/>
      <c r="C68" s="46" t="s">
        <v>105</v>
      </c>
      <c r="D68" s="46"/>
      <c r="E68" s="46" t="s">
        <v>106</v>
      </c>
      <c r="F68" s="43"/>
      <c r="G68" s="43"/>
      <c r="H68" s="42"/>
    </row>
    <row r="69" spans="1:8" x14ac:dyDescent="0.25">
      <c r="A69" s="42" t="s">
        <v>87</v>
      </c>
      <c r="B69" s="45">
        <v>43890</v>
      </c>
      <c r="C69" s="46" t="s">
        <v>107</v>
      </c>
      <c r="D69" s="46"/>
      <c r="E69" s="46" t="s">
        <v>106</v>
      </c>
      <c r="F69" s="43"/>
      <c r="G69" s="43"/>
      <c r="H69" s="42"/>
    </row>
    <row r="70" spans="1:8" x14ac:dyDescent="0.25">
      <c r="A70" s="42" t="s">
        <v>37</v>
      </c>
      <c r="B70" s="46"/>
      <c r="C70" s="46" t="s">
        <v>105</v>
      </c>
      <c r="D70" s="46"/>
      <c r="E70" s="46" t="s">
        <v>106</v>
      </c>
      <c r="F70" s="43"/>
      <c r="G70" s="43"/>
      <c r="H70" s="42"/>
    </row>
    <row r="71" spans="1:8" x14ac:dyDescent="0.25">
      <c r="A71" s="42" t="s">
        <v>38</v>
      </c>
      <c r="B71" s="46"/>
      <c r="C71" s="46" t="s">
        <v>107</v>
      </c>
      <c r="D71" s="46"/>
      <c r="E71" s="46" t="s">
        <v>106</v>
      </c>
      <c r="F71" s="43"/>
      <c r="G71" s="43"/>
      <c r="H71" s="42"/>
    </row>
    <row r="72" spans="1:8" x14ac:dyDescent="0.25">
      <c r="A72" s="42" t="s">
        <v>88</v>
      </c>
      <c r="B72" s="45">
        <v>44160</v>
      </c>
      <c r="C72" s="46" t="s">
        <v>107</v>
      </c>
      <c r="D72" s="46" t="s">
        <v>106</v>
      </c>
      <c r="E72" s="46"/>
      <c r="F72" s="43"/>
      <c r="G72" s="43"/>
      <c r="H72" s="42"/>
    </row>
    <row r="73" spans="1:8" x14ac:dyDescent="0.25">
      <c r="A73" s="42" t="s">
        <v>89</v>
      </c>
      <c r="B73" s="46"/>
      <c r="C73" s="46" t="s">
        <v>107</v>
      </c>
      <c r="D73" s="46" t="s">
        <v>106</v>
      </c>
      <c r="E73" s="46"/>
      <c r="F73" s="43"/>
      <c r="G73" s="43"/>
      <c r="H73" s="42"/>
    </row>
    <row r="74" spans="1:8" x14ac:dyDescent="0.25">
      <c r="A74" s="42" t="s">
        <v>39</v>
      </c>
      <c r="B74" s="46"/>
      <c r="C74" s="46" t="s">
        <v>107</v>
      </c>
      <c r="D74" s="46"/>
      <c r="E74" s="46" t="s">
        <v>106</v>
      </c>
      <c r="F74" s="43"/>
      <c r="G74" s="43"/>
      <c r="H74" s="42"/>
    </row>
    <row r="75" spans="1:8" x14ac:dyDescent="0.25">
      <c r="A75" s="42" t="s">
        <v>90</v>
      </c>
      <c r="B75" s="45">
        <v>43712</v>
      </c>
      <c r="C75" s="46" t="s">
        <v>107</v>
      </c>
      <c r="D75" s="46" t="s">
        <v>106</v>
      </c>
      <c r="E75" s="46"/>
      <c r="F75" s="43"/>
      <c r="G75" s="43"/>
      <c r="H75" s="42"/>
    </row>
    <row r="76" spans="1:8" x14ac:dyDescent="0.25">
      <c r="A76" s="42" t="s">
        <v>91</v>
      </c>
      <c r="B76" s="45">
        <v>43613</v>
      </c>
      <c r="C76" s="46" t="s">
        <v>105</v>
      </c>
      <c r="D76" s="46"/>
      <c r="E76" s="46" t="s">
        <v>106</v>
      </c>
      <c r="F76" s="43"/>
      <c r="G76" s="43"/>
      <c r="H76" s="42"/>
    </row>
    <row r="77" spans="1:8" x14ac:dyDescent="0.25">
      <c r="A77" s="42" t="s">
        <v>92</v>
      </c>
      <c r="B77" s="45"/>
      <c r="C77" s="46" t="s">
        <v>107</v>
      </c>
      <c r="D77" s="46"/>
      <c r="E77" s="46"/>
      <c r="F77" s="43"/>
      <c r="G77" s="43"/>
      <c r="H77" s="42"/>
    </row>
    <row r="78" spans="1:8" x14ac:dyDescent="0.25">
      <c r="A78" s="42" t="s">
        <v>93</v>
      </c>
      <c r="B78" s="46"/>
      <c r="C78" s="46" t="s">
        <v>107</v>
      </c>
      <c r="D78" s="46"/>
      <c r="E78" s="46" t="s">
        <v>106</v>
      </c>
      <c r="F78" s="43"/>
      <c r="G78" s="43"/>
      <c r="H78" s="42"/>
    </row>
    <row r="79" spans="1:8" x14ac:dyDescent="0.25">
      <c r="A79" s="42" t="s">
        <v>94</v>
      </c>
      <c r="B79" s="45">
        <v>43525</v>
      </c>
      <c r="C79" s="46" t="s">
        <v>105</v>
      </c>
      <c r="D79" s="46"/>
      <c r="E79" s="46" t="s">
        <v>106</v>
      </c>
      <c r="F79" s="43"/>
      <c r="G79" s="43"/>
      <c r="H79" s="42"/>
    </row>
    <row r="80" spans="1:8" x14ac:dyDescent="0.25">
      <c r="A80" s="42" t="s">
        <v>40</v>
      </c>
      <c r="B80" s="46"/>
      <c r="C80" s="46" t="s">
        <v>105</v>
      </c>
      <c r="D80" s="46"/>
      <c r="E80" s="46" t="s">
        <v>106</v>
      </c>
      <c r="F80" s="43"/>
      <c r="G80" s="43"/>
      <c r="H80" s="42"/>
    </row>
    <row r="81" spans="1:8" x14ac:dyDescent="0.25">
      <c r="A81" s="42" t="s">
        <v>95</v>
      </c>
      <c r="B81" s="45">
        <v>43990</v>
      </c>
      <c r="C81" s="46" t="s">
        <v>105</v>
      </c>
      <c r="D81" s="46"/>
      <c r="E81" s="46" t="s">
        <v>106</v>
      </c>
      <c r="F81" s="43"/>
      <c r="G81" s="43"/>
      <c r="H81" s="42"/>
    </row>
    <row r="82" spans="1:8" x14ac:dyDescent="0.25">
      <c r="A82" s="42" t="s">
        <v>96</v>
      </c>
      <c r="B82" s="45">
        <v>43920</v>
      </c>
      <c r="C82" s="46" t="s">
        <v>107</v>
      </c>
      <c r="D82" s="46"/>
      <c r="E82" s="46" t="s">
        <v>106</v>
      </c>
      <c r="F82" s="43"/>
      <c r="G82" s="43"/>
      <c r="H82" s="42"/>
    </row>
    <row r="83" spans="1:8" x14ac:dyDescent="0.25">
      <c r="A83" s="42" t="s">
        <v>97</v>
      </c>
      <c r="B83" s="46"/>
      <c r="C83" s="46" t="s">
        <v>107</v>
      </c>
      <c r="D83" s="46"/>
      <c r="E83" s="46" t="s">
        <v>106</v>
      </c>
      <c r="F83" s="43"/>
      <c r="G83" s="43"/>
      <c r="H83" s="42"/>
    </row>
    <row r="84" spans="1:8" x14ac:dyDescent="0.25">
      <c r="A84" s="42" t="s">
        <v>41</v>
      </c>
      <c r="B84" s="45">
        <v>43544</v>
      </c>
      <c r="C84" s="46" t="s">
        <v>107</v>
      </c>
      <c r="D84" s="46"/>
      <c r="E84" s="46" t="s">
        <v>106</v>
      </c>
      <c r="F84" s="43"/>
      <c r="G84" s="43"/>
      <c r="H84" s="42"/>
    </row>
    <row r="85" spans="1:8" x14ac:dyDescent="0.25">
      <c r="A85" s="42" t="s">
        <v>98</v>
      </c>
      <c r="B85" s="45">
        <v>43506</v>
      </c>
      <c r="C85" s="46" t="s">
        <v>107</v>
      </c>
      <c r="D85" s="46" t="s">
        <v>106</v>
      </c>
      <c r="E85" s="46"/>
      <c r="F85" s="43"/>
      <c r="G85" s="43"/>
      <c r="H85" s="42"/>
    </row>
  </sheetData>
  <autoFilter ref="A1:H85" xr:uid="{328754A3-FB56-43E9-98EE-3531820BF5A7}"/>
  <hyperlinks>
    <hyperlink ref="H25" r:id="rId1" xr:uid="{D571C2B6-1C0F-4455-9BE2-F45D4FACE584}"/>
  </hyperlinks>
  <pageMargins left="0.7" right="0.7" top="0.75" bottom="0.75" header="0.3" footer="0.3"/>
  <pageSetup paperSize="9" orientation="portrait" horizontalDpi="4294967293" verticalDpi="0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A9F8-AE91-42DD-B6A7-D8690F99C61E}">
  <sheetPr codeName="Feuil8"/>
  <dimension ref="C1:R77"/>
  <sheetViews>
    <sheetView showGridLines="0" topLeftCell="E1" workbookViewId="0">
      <selection activeCell="H9" sqref="H9"/>
    </sheetView>
  </sheetViews>
  <sheetFormatPr baseColWidth="10" defaultRowHeight="15" x14ac:dyDescent="0.25"/>
  <cols>
    <col min="3" max="3" width="3" style="31" bestFit="1" customWidth="1"/>
    <col min="4" max="4" width="39.5703125" style="54" bestFit="1" customWidth="1"/>
    <col min="5" max="5" width="3" bestFit="1" customWidth="1"/>
    <col min="6" max="7" width="43.42578125" customWidth="1"/>
    <col min="10" max="10" width="51.5703125" bestFit="1" customWidth="1"/>
    <col min="11" max="11" width="2" customWidth="1"/>
    <col min="12" max="13" width="3" bestFit="1" customWidth="1"/>
    <col min="14" max="15" width="3.5703125" hidden="1" customWidth="1"/>
    <col min="16" max="16" width="3" bestFit="1" customWidth="1"/>
    <col min="17" max="17" width="2" hidden="1" customWidth="1"/>
    <col min="18" max="18" width="3" hidden="1" customWidth="1"/>
  </cols>
  <sheetData>
    <row r="1" spans="3:11" x14ac:dyDescent="0.25">
      <c r="C1" s="53">
        <v>8</v>
      </c>
      <c r="D1" s="68" t="s">
        <v>159</v>
      </c>
      <c r="E1">
        <v>2</v>
      </c>
      <c r="I1" s="83">
        <v>8</v>
      </c>
      <c r="J1" s="83" t="str">
        <f t="shared" ref="J1:J64" si="0">CONCATENATE(D1," - ",E1," TERRAINS")</f>
        <v>8 JOUEURS - 4 DOUBLETTES - 2 TERRAINS</v>
      </c>
    </row>
    <row r="2" spans="3:11" x14ac:dyDescent="0.25">
      <c r="C2" s="53">
        <v>9</v>
      </c>
      <c r="D2" s="68" t="s">
        <v>160</v>
      </c>
      <c r="E2">
        <v>2</v>
      </c>
      <c r="I2" s="83">
        <v>9</v>
      </c>
      <c r="J2" s="83" t="str">
        <f t="shared" si="0"/>
        <v>9 JOUEURS - 3 DOUBLETTES + 1 TRIPLETTE - 2 TERRAINS</v>
      </c>
      <c r="K2" t="s">
        <v>106</v>
      </c>
    </row>
    <row r="3" spans="3:11" x14ac:dyDescent="0.25">
      <c r="C3" s="53">
        <v>10</v>
      </c>
      <c r="D3" s="68" t="s">
        <v>161</v>
      </c>
      <c r="E3">
        <v>2</v>
      </c>
      <c r="I3" s="83">
        <v>10</v>
      </c>
      <c r="J3" s="83" t="str">
        <f t="shared" si="0"/>
        <v>10 JOUEURS - 2 DOUBLETTES + 2 TRIPLETTES - 2 TERRAINS</v>
      </c>
    </row>
    <row r="4" spans="3:11" x14ac:dyDescent="0.25">
      <c r="C4" s="53">
        <v>11</v>
      </c>
      <c r="D4" s="68" t="s">
        <v>162</v>
      </c>
      <c r="E4">
        <v>2</v>
      </c>
      <c r="I4" s="83">
        <v>11</v>
      </c>
      <c r="J4" s="83" t="str">
        <f t="shared" si="0"/>
        <v>11 JOUEURS - 1 DOUBLETTE + 3 TRIPLETTES - 2 TERRAINS</v>
      </c>
      <c r="K4" t="s">
        <v>106</v>
      </c>
    </row>
    <row r="5" spans="3:11" x14ac:dyDescent="0.25">
      <c r="C5" s="53">
        <v>12</v>
      </c>
      <c r="D5" s="68" t="s">
        <v>163</v>
      </c>
      <c r="E5">
        <v>3</v>
      </c>
      <c r="I5" s="83">
        <v>12</v>
      </c>
      <c r="J5" s="83" t="str">
        <f t="shared" si="0"/>
        <v>12 JOUEURS - 6 DOUBLETTES - 3 TERRAINS</v>
      </c>
    </row>
    <row r="6" spans="3:11" x14ac:dyDescent="0.25">
      <c r="C6" s="53">
        <v>13</v>
      </c>
      <c r="D6" s="68" t="s">
        <v>164</v>
      </c>
      <c r="E6">
        <v>3</v>
      </c>
      <c r="I6" s="83">
        <v>13</v>
      </c>
      <c r="J6" s="83" t="str">
        <f t="shared" si="0"/>
        <v>13 JOUEURS - 5 DOUBLETTE + 1 TRIPLETTE - 3 TERRAINS</v>
      </c>
      <c r="K6" t="s">
        <v>106</v>
      </c>
    </row>
    <row r="7" spans="3:11" x14ac:dyDescent="0.25">
      <c r="C7" s="53">
        <v>14</v>
      </c>
      <c r="D7" s="68" t="s">
        <v>165</v>
      </c>
      <c r="E7">
        <v>3</v>
      </c>
      <c r="I7" s="83">
        <v>14</v>
      </c>
      <c r="J7" s="83" t="str">
        <f t="shared" si="0"/>
        <v>14 JOUEURS - 4 DOUBLETTES + 2 TRIPLETTES - 3 TERRAINS</v>
      </c>
    </row>
    <row r="8" spans="3:11" x14ac:dyDescent="0.25">
      <c r="C8" s="53">
        <v>15</v>
      </c>
      <c r="D8" s="68" t="s">
        <v>166</v>
      </c>
      <c r="E8">
        <v>3</v>
      </c>
      <c r="I8" s="83">
        <v>15</v>
      </c>
      <c r="J8" s="83" t="str">
        <f t="shared" si="0"/>
        <v>15 JOUEURS -3 DOUBLETTES + 3 TRIPLETTES - 3 TERRAINS</v>
      </c>
      <c r="K8" t="s">
        <v>106</v>
      </c>
    </row>
    <row r="9" spans="3:11" x14ac:dyDescent="0.25">
      <c r="C9" s="53">
        <v>16</v>
      </c>
      <c r="D9" s="50" t="s">
        <v>111</v>
      </c>
      <c r="E9">
        <v>4</v>
      </c>
      <c r="I9" s="83">
        <v>16</v>
      </c>
      <c r="J9" s="83" t="str">
        <f t="shared" si="0"/>
        <v>16 JOUEURS - 8 DOUBLETTES - 4 TERRAINS</v>
      </c>
    </row>
    <row r="10" spans="3:11" x14ac:dyDescent="0.25">
      <c r="C10" s="53">
        <v>17</v>
      </c>
      <c r="D10" s="50" t="s">
        <v>113</v>
      </c>
      <c r="E10">
        <v>4</v>
      </c>
      <c r="I10" s="83">
        <v>17</v>
      </c>
      <c r="J10" s="83" t="str">
        <f t="shared" si="0"/>
        <v>17 JOUEURS - 7 DOUBLETTES + 1 TRIPLETTE - 4 TERRAINS</v>
      </c>
      <c r="K10" t="s">
        <v>106</v>
      </c>
    </row>
    <row r="11" spans="3:11" x14ac:dyDescent="0.25">
      <c r="C11" s="53">
        <v>18</v>
      </c>
      <c r="D11" s="50" t="s">
        <v>114</v>
      </c>
      <c r="E11">
        <v>4</v>
      </c>
      <c r="I11" s="83">
        <v>18</v>
      </c>
      <c r="J11" s="83" t="str">
        <f t="shared" si="0"/>
        <v>18 JOUEURS - 6 DOUBLETTES + 2 TRIPLETTES - 4 TERRAINS</v>
      </c>
    </row>
    <row r="12" spans="3:11" x14ac:dyDescent="0.25">
      <c r="C12" s="53">
        <v>19</v>
      </c>
      <c r="D12" s="50" t="s">
        <v>115</v>
      </c>
      <c r="E12">
        <v>4</v>
      </c>
      <c r="I12" s="83">
        <v>19</v>
      </c>
      <c r="J12" s="83" t="str">
        <f t="shared" si="0"/>
        <v>19 JOUEURS - 5 DOUBLETTES + 3 TRIPLETTES - 4 TERRAINS</v>
      </c>
      <c r="K12" t="s">
        <v>106</v>
      </c>
    </row>
    <row r="13" spans="3:11" x14ac:dyDescent="0.25">
      <c r="C13" s="53">
        <v>20</v>
      </c>
      <c r="D13" s="50" t="s">
        <v>116</v>
      </c>
      <c r="E13">
        <v>5</v>
      </c>
      <c r="I13" s="83">
        <v>20</v>
      </c>
      <c r="J13" s="83" t="str">
        <f t="shared" si="0"/>
        <v>20 JOUEURS - 10 DOUBLETTES  - 5 TERRAINS</v>
      </c>
    </row>
    <row r="14" spans="3:11" x14ac:dyDescent="0.25">
      <c r="C14" s="53">
        <v>21</v>
      </c>
      <c r="D14" s="50" t="s">
        <v>117</v>
      </c>
      <c r="E14">
        <v>5</v>
      </c>
      <c r="I14" s="83">
        <v>21</v>
      </c>
      <c r="J14" s="83" t="str">
        <f t="shared" si="0"/>
        <v>21 JOUEURS - 9 DOUBLETTES + 1 TRIPLETTE - 5 TERRAINS</v>
      </c>
      <c r="K14" t="s">
        <v>106</v>
      </c>
    </row>
    <row r="15" spans="3:11" x14ac:dyDescent="0.25">
      <c r="C15" s="53">
        <v>22</v>
      </c>
      <c r="D15" s="50" t="s">
        <v>118</v>
      </c>
      <c r="E15">
        <v>5</v>
      </c>
      <c r="I15" s="83">
        <v>22</v>
      </c>
      <c r="J15" s="83" t="str">
        <f t="shared" si="0"/>
        <v>22 JOUEURS - 8 DOUBLETTES + 2 TRIPLETTES - 5 TERRAINS</v>
      </c>
    </row>
    <row r="16" spans="3:11" x14ac:dyDescent="0.25">
      <c r="C16" s="53">
        <v>23</v>
      </c>
      <c r="D16" s="50" t="s">
        <v>119</v>
      </c>
      <c r="E16">
        <v>5</v>
      </c>
      <c r="I16" s="83">
        <v>23</v>
      </c>
      <c r="J16" s="83" t="str">
        <f t="shared" si="0"/>
        <v>23 JOUEURS - 7 DOUBLETTES + 3 TRIPLETTES - 5 TERRAINS</v>
      </c>
      <c r="K16" t="s">
        <v>106</v>
      </c>
    </row>
    <row r="17" spans="3:11" x14ac:dyDescent="0.25">
      <c r="C17" s="53">
        <v>24</v>
      </c>
      <c r="D17" s="50" t="s">
        <v>120</v>
      </c>
      <c r="E17">
        <v>6</v>
      </c>
      <c r="I17" s="83">
        <v>24</v>
      </c>
      <c r="J17" s="83" t="str">
        <f t="shared" si="0"/>
        <v>24 JOUEURS - 12 DOUBLETTES  - 6 TERRAINS</v>
      </c>
    </row>
    <row r="18" spans="3:11" x14ac:dyDescent="0.25">
      <c r="C18" s="53">
        <v>25</v>
      </c>
      <c r="D18" s="50" t="s">
        <v>121</v>
      </c>
      <c r="E18">
        <v>6</v>
      </c>
      <c r="I18" s="83">
        <v>25</v>
      </c>
      <c r="J18" s="83" t="str">
        <f t="shared" si="0"/>
        <v>25 JOUEURS - 11 DOUBLETTES + 1 TRIPLETTE - 6 TERRAINS</v>
      </c>
      <c r="K18" t="s">
        <v>106</v>
      </c>
    </row>
    <row r="19" spans="3:11" x14ac:dyDescent="0.25">
      <c r="C19" s="53">
        <v>26</v>
      </c>
      <c r="D19" s="50" t="s">
        <v>122</v>
      </c>
      <c r="E19">
        <v>6</v>
      </c>
      <c r="I19" s="83">
        <v>26</v>
      </c>
      <c r="J19" s="83" t="str">
        <f t="shared" si="0"/>
        <v>26 JOUEURS - 10 DOUBLETTES + 2 TRIPLETTES - 6 TERRAINS</v>
      </c>
    </row>
    <row r="20" spans="3:11" x14ac:dyDescent="0.25">
      <c r="C20" s="53">
        <v>27</v>
      </c>
      <c r="D20" s="50" t="s">
        <v>123</v>
      </c>
      <c r="E20">
        <v>6</v>
      </c>
      <c r="I20" s="83">
        <v>27</v>
      </c>
      <c r="J20" s="83" t="str">
        <f t="shared" si="0"/>
        <v>27 JOUEURS - 9 DOUBLETTES + 3 TRIPLETTES - 6 TERRAINS</v>
      </c>
      <c r="K20" t="s">
        <v>106</v>
      </c>
    </row>
    <row r="21" spans="3:11" x14ac:dyDescent="0.25">
      <c r="C21" s="53">
        <v>28</v>
      </c>
      <c r="D21" s="50" t="s">
        <v>126</v>
      </c>
      <c r="E21">
        <v>7</v>
      </c>
      <c r="I21" s="83">
        <v>28</v>
      </c>
      <c r="J21" s="83" t="str">
        <f t="shared" si="0"/>
        <v>28 JOUEURS - 14 DOUBLETTES  - 7 TERRAINS</v>
      </c>
    </row>
    <row r="22" spans="3:11" x14ac:dyDescent="0.25">
      <c r="C22" s="53">
        <v>29</v>
      </c>
      <c r="D22" s="50" t="s">
        <v>127</v>
      </c>
      <c r="E22">
        <v>7</v>
      </c>
      <c r="I22" s="83">
        <v>29</v>
      </c>
      <c r="J22" s="83" t="str">
        <f t="shared" si="0"/>
        <v>29 JOUEURS - 13 DOUBLETTES + 1 TRIPLETTE - 7 TERRAINS</v>
      </c>
      <c r="K22" t="s">
        <v>106</v>
      </c>
    </row>
    <row r="23" spans="3:11" x14ac:dyDescent="0.25">
      <c r="C23" s="53">
        <v>30</v>
      </c>
      <c r="D23" s="50" t="s">
        <v>124</v>
      </c>
      <c r="E23">
        <v>7</v>
      </c>
      <c r="I23" s="83">
        <v>30</v>
      </c>
      <c r="J23" s="83" t="str">
        <f t="shared" si="0"/>
        <v>30 JOUEURS - 12 DOUBLETTES + 2 TRIPLETTES - 7 TERRAINS</v>
      </c>
    </row>
    <row r="24" spans="3:11" x14ac:dyDescent="0.25">
      <c r="C24" s="53">
        <v>31</v>
      </c>
      <c r="D24" s="50" t="s">
        <v>125</v>
      </c>
      <c r="E24">
        <v>7</v>
      </c>
      <c r="I24" s="83">
        <v>31</v>
      </c>
      <c r="J24" s="83" t="str">
        <f t="shared" si="0"/>
        <v>31 JOUEURS - 11 DOUBLETTES + 3 TRIPLETTES - 7 TERRAINS</v>
      </c>
      <c r="K24" t="s">
        <v>106</v>
      </c>
    </row>
    <row r="25" spans="3:11" x14ac:dyDescent="0.25">
      <c r="C25" s="53">
        <v>32</v>
      </c>
      <c r="D25" s="50" t="s">
        <v>128</v>
      </c>
      <c r="E25">
        <v>8</v>
      </c>
      <c r="I25" s="83">
        <v>32</v>
      </c>
      <c r="J25" s="83" t="str">
        <f t="shared" si="0"/>
        <v>32 JOUEURS - 16 DOUBLETTES  - 8 TERRAINS</v>
      </c>
    </row>
    <row r="26" spans="3:11" x14ac:dyDescent="0.25">
      <c r="C26" s="53">
        <v>33</v>
      </c>
      <c r="D26" s="50" t="s">
        <v>129</v>
      </c>
      <c r="E26">
        <v>8</v>
      </c>
      <c r="I26" s="83">
        <v>33</v>
      </c>
      <c r="J26" s="83" t="str">
        <f t="shared" si="0"/>
        <v>33 JOUEURS - 15 DOUBLETTES + 1 TRIPLETTE - 8 TERRAINS</v>
      </c>
      <c r="K26" t="s">
        <v>106</v>
      </c>
    </row>
    <row r="27" spans="3:11" x14ac:dyDescent="0.25">
      <c r="C27" s="53">
        <v>34</v>
      </c>
      <c r="D27" s="50" t="s">
        <v>130</v>
      </c>
      <c r="E27">
        <v>8</v>
      </c>
      <c r="I27" s="83">
        <v>34</v>
      </c>
      <c r="J27" s="83" t="str">
        <f t="shared" si="0"/>
        <v>34 JOUEURS - 14 DOUBLETTES + 2 TRIPLETTES - 8 TERRAINS</v>
      </c>
    </row>
    <row r="28" spans="3:11" x14ac:dyDescent="0.25">
      <c r="C28" s="53">
        <v>35</v>
      </c>
      <c r="D28" s="50" t="s">
        <v>131</v>
      </c>
      <c r="E28">
        <v>8</v>
      </c>
      <c r="I28" s="83">
        <v>35</v>
      </c>
      <c r="J28" s="83" t="str">
        <f t="shared" si="0"/>
        <v>35 JOUEURS - 13 DOUBLETTES + 3 TRIPLETTES - 8 TERRAINS</v>
      </c>
      <c r="K28" t="s">
        <v>106</v>
      </c>
    </row>
    <row r="29" spans="3:11" x14ac:dyDescent="0.25">
      <c r="C29" s="53">
        <v>36</v>
      </c>
      <c r="D29" s="50" t="s">
        <v>132</v>
      </c>
      <c r="E29">
        <v>9</v>
      </c>
      <c r="I29" s="83">
        <v>36</v>
      </c>
      <c r="J29" s="83" t="str">
        <f t="shared" si="0"/>
        <v>36 JOUEURS - 18 DOUBLETTES  - 9 TERRAINS</v>
      </c>
    </row>
    <row r="30" spans="3:11" x14ac:dyDescent="0.25">
      <c r="C30" s="53">
        <v>37</v>
      </c>
      <c r="D30" s="50" t="s">
        <v>133</v>
      </c>
      <c r="E30">
        <v>9</v>
      </c>
      <c r="I30" s="83">
        <v>37</v>
      </c>
      <c r="J30" s="83" t="str">
        <f t="shared" si="0"/>
        <v>37 JOUEURS - 17 DOUBLETTES + 1 TRIPLETTE - 9 TERRAINS</v>
      </c>
      <c r="K30" t="s">
        <v>106</v>
      </c>
    </row>
    <row r="31" spans="3:11" x14ac:dyDescent="0.25">
      <c r="C31" s="53">
        <v>38</v>
      </c>
      <c r="D31" s="50" t="s">
        <v>202</v>
      </c>
      <c r="E31">
        <v>9</v>
      </c>
      <c r="I31" s="83">
        <v>38</v>
      </c>
      <c r="J31" s="83" t="str">
        <f t="shared" si="0"/>
        <v>38 JOUEURS - 16 DOUBLETTES + 2 TRIPLETTES - 9 TERRAINS</v>
      </c>
    </row>
    <row r="32" spans="3:11" x14ac:dyDescent="0.25">
      <c r="C32" s="53">
        <v>39</v>
      </c>
      <c r="D32" s="50" t="s">
        <v>134</v>
      </c>
      <c r="E32">
        <v>9</v>
      </c>
      <c r="I32" s="83">
        <v>39</v>
      </c>
      <c r="J32" s="83" t="str">
        <f t="shared" si="0"/>
        <v>39 JOUEURS - 15 DOUBLETTES + 3 TRIPLETTES - 9 TERRAINS</v>
      </c>
      <c r="K32" t="s">
        <v>106</v>
      </c>
    </row>
    <row r="33" spans="3:11" x14ac:dyDescent="0.25">
      <c r="C33" s="53">
        <v>40</v>
      </c>
      <c r="D33" s="50" t="s">
        <v>135</v>
      </c>
      <c r="E33">
        <v>10</v>
      </c>
      <c r="I33" s="83">
        <v>40</v>
      </c>
      <c r="J33" s="83" t="str">
        <f t="shared" si="0"/>
        <v>40 JOUEURS - 20 DOUBLETTES  - 10 TERRAINS</v>
      </c>
    </row>
    <row r="34" spans="3:11" x14ac:dyDescent="0.25">
      <c r="C34" s="53">
        <v>41</v>
      </c>
      <c r="D34" s="50" t="s">
        <v>136</v>
      </c>
      <c r="E34">
        <v>10</v>
      </c>
      <c r="I34" s="83">
        <v>41</v>
      </c>
      <c r="J34" s="83" t="str">
        <f t="shared" si="0"/>
        <v>41 JOUEURS - 19 DOUBLETTES + 1 TRIPLETTE - 10 TERRAINS</v>
      </c>
      <c r="K34" t="s">
        <v>106</v>
      </c>
    </row>
    <row r="35" spans="3:11" x14ac:dyDescent="0.25">
      <c r="C35" s="53">
        <v>42</v>
      </c>
      <c r="D35" s="50" t="s">
        <v>137</v>
      </c>
      <c r="E35">
        <v>10</v>
      </c>
      <c r="I35" s="83">
        <v>42</v>
      </c>
      <c r="J35" s="83" t="str">
        <f t="shared" si="0"/>
        <v>42 JOUEURS - 18 DOUBLETTES + 2 TRIPLETTES - 10 TERRAINS</v>
      </c>
    </row>
    <row r="36" spans="3:11" x14ac:dyDescent="0.25">
      <c r="C36" s="53">
        <v>43</v>
      </c>
      <c r="D36" s="51" t="s">
        <v>138</v>
      </c>
      <c r="E36">
        <v>10</v>
      </c>
      <c r="I36" s="83">
        <v>43</v>
      </c>
      <c r="J36" s="83" t="str">
        <f t="shared" si="0"/>
        <v>43 JOUEURS - 17 DOUBLETTES + 3 TRIPLETTES - 10 TERRAINS</v>
      </c>
      <c r="K36" t="s">
        <v>106</v>
      </c>
    </row>
    <row r="37" spans="3:11" x14ac:dyDescent="0.25">
      <c r="C37" s="53">
        <v>44</v>
      </c>
      <c r="D37" s="50" t="s">
        <v>139</v>
      </c>
      <c r="E37">
        <v>11</v>
      </c>
      <c r="I37" s="83">
        <v>44</v>
      </c>
      <c r="J37" s="83" t="str">
        <f t="shared" si="0"/>
        <v>44 JOUEURS - 22 DOUBLETTES  - 11 TERRAINS</v>
      </c>
    </row>
    <row r="38" spans="3:11" x14ac:dyDescent="0.25">
      <c r="C38" s="53">
        <v>45</v>
      </c>
      <c r="D38" s="51" t="s">
        <v>140</v>
      </c>
      <c r="E38">
        <v>11</v>
      </c>
      <c r="I38" s="83">
        <v>45</v>
      </c>
      <c r="J38" s="83" t="str">
        <f t="shared" si="0"/>
        <v>45 JOUEURS - 21 DOUBLETTES + 1 TRIPLETTE - 11 TERRAINS</v>
      </c>
      <c r="K38" t="s">
        <v>106</v>
      </c>
    </row>
    <row r="39" spans="3:11" x14ac:dyDescent="0.25">
      <c r="C39" s="53">
        <v>46</v>
      </c>
      <c r="D39" s="50" t="s">
        <v>141</v>
      </c>
      <c r="E39">
        <v>11</v>
      </c>
      <c r="I39" s="83">
        <v>46</v>
      </c>
      <c r="J39" s="83" t="str">
        <f t="shared" si="0"/>
        <v>46 JOUEURS - 20 DOUBLETTES + 2 TRIPLETTES - 11 TERRAINS</v>
      </c>
    </row>
    <row r="40" spans="3:11" x14ac:dyDescent="0.25">
      <c r="C40" s="53">
        <v>47</v>
      </c>
      <c r="D40" s="51" t="s">
        <v>142</v>
      </c>
      <c r="E40">
        <v>11</v>
      </c>
      <c r="I40" s="83">
        <v>47</v>
      </c>
      <c r="J40" s="83" t="str">
        <f t="shared" si="0"/>
        <v>47 JOUEURS - 19 DOUBLETTES + 3 TRIPLETTES - 11 TERRAINS</v>
      </c>
      <c r="K40" t="s">
        <v>106</v>
      </c>
    </row>
    <row r="41" spans="3:11" x14ac:dyDescent="0.25">
      <c r="C41" s="53">
        <v>48</v>
      </c>
      <c r="D41" s="50" t="s">
        <v>143</v>
      </c>
      <c r="E41">
        <v>12</v>
      </c>
      <c r="I41" s="83">
        <v>48</v>
      </c>
      <c r="J41" s="83" t="str">
        <f t="shared" si="0"/>
        <v>48 JOUEURS - 24 DOUBLETTES  - 12 TERRAINS</v>
      </c>
    </row>
    <row r="42" spans="3:11" x14ac:dyDescent="0.25">
      <c r="C42" s="53">
        <v>49</v>
      </c>
      <c r="D42" s="51" t="s">
        <v>144</v>
      </c>
      <c r="E42">
        <v>12</v>
      </c>
      <c r="I42" s="83">
        <v>49</v>
      </c>
      <c r="J42" s="83" t="str">
        <f t="shared" si="0"/>
        <v>49 JOUEURS - 23 DOUBLETTES + 1 TRIPLETTE - 12 TERRAINS</v>
      </c>
      <c r="K42" t="s">
        <v>106</v>
      </c>
    </row>
    <row r="43" spans="3:11" x14ac:dyDescent="0.25">
      <c r="C43" s="53">
        <v>50</v>
      </c>
      <c r="D43" s="50" t="s">
        <v>203</v>
      </c>
      <c r="E43">
        <v>12</v>
      </c>
      <c r="I43" s="83">
        <v>50</v>
      </c>
      <c r="J43" s="83" t="str">
        <f t="shared" si="0"/>
        <v>50 JOUEURS - 22 DOUBLETTES + 2 TRIPLETTES - 12 TERRAINS</v>
      </c>
    </row>
    <row r="44" spans="3:11" x14ac:dyDescent="0.25">
      <c r="C44" s="53">
        <v>51</v>
      </c>
      <c r="D44" s="51" t="s">
        <v>145</v>
      </c>
      <c r="E44">
        <v>12</v>
      </c>
      <c r="I44" s="83">
        <v>51</v>
      </c>
      <c r="J44" s="83" t="str">
        <f t="shared" si="0"/>
        <v>51 JOUEURS - 21 DOUBLETTES + 3 TRIPLETTES - 12 TERRAINS</v>
      </c>
      <c r="K44" t="s">
        <v>106</v>
      </c>
    </row>
    <row r="45" spans="3:11" x14ac:dyDescent="0.25">
      <c r="C45" s="148">
        <v>52</v>
      </c>
      <c r="D45" s="68" t="s">
        <v>146</v>
      </c>
      <c r="E45">
        <v>13</v>
      </c>
      <c r="I45" s="83">
        <v>52</v>
      </c>
      <c r="J45" s="83" t="str">
        <f t="shared" si="0"/>
        <v>52 JOUEURS - 26 DOUBLETTES  - 13 TERRAINS</v>
      </c>
    </row>
    <row r="46" spans="3:11" x14ac:dyDescent="0.25">
      <c r="C46" s="148">
        <v>53</v>
      </c>
      <c r="D46" s="147" t="s">
        <v>147</v>
      </c>
      <c r="E46">
        <v>13</v>
      </c>
      <c r="I46" s="83">
        <v>53</v>
      </c>
      <c r="J46" s="83" t="str">
        <f t="shared" si="0"/>
        <v>53 JOUEURS - 25 DOUBLETTES + 1 TRIPLETTE - 13 TERRAINS</v>
      </c>
      <c r="K46" t="s">
        <v>106</v>
      </c>
    </row>
    <row r="47" spans="3:11" x14ac:dyDescent="0.25">
      <c r="C47" s="148">
        <v>54</v>
      </c>
      <c r="D47" s="147" t="s">
        <v>192</v>
      </c>
      <c r="E47">
        <v>13</v>
      </c>
      <c r="I47" s="83">
        <v>54</v>
      </c>
      <c r="J47" s="83" t="str">
        <f t="shared" si="0"/>
        <v>54 JOUEURS - 24 DOUBLETTES + 2 TRIPLETTES - 13 TERRAINS</v>
      </c>
    </row>
    <row r="48" spans="3:11" x14ac:dyDescent="0.25">
      <c r="C48" s="148">
        <v>55</v>
      </c>
      <c r="D48" s="147" t="s">
        <v>193</v>
      </c>
      <c r="E48">
        <v>13</v>
      </c>
      <c r="I48" s="83">
        <v>55</v>
      </c>
      <c r="J48" s="83" t="str">
        <f t="shared" si="0"/>
        <v>55 JOUEURS - 23 DOUBLETTES + 3 TRIPLETTES - 13 TERRAINS</v>
      </c>
      <c r="K48" t="s">
        <v>106</v>
      </c>
    </row>
    <row r="49" spans="3:11" x14ac:dyDescent="0.25">
      <c r="C49" s="148">
        <v>56</v>
      </c>
      <c r="D49" s="149" t="s">
        <v>190</v>
      </c>
      <c r="E49">
        <v>14</v>
      </c>
      <c r="I49" s="83">
        <v>56</v>
      </c>
      <c r="J49" s="83" t="str">
        <f t="shared" si="0"/>
        <v>56 JOUEURS - 28 DOUBLETTES - 14 TERRAINS</v>
      </c>
    </row>
    <row r="50" spans="3:11" x14ac:dyDescent="0.25">
      <c r="C50" s="148">
        <v>57</v>
      </c>
      <c r="D50" s="149" t="s">
        <v>194</v>
      </c>
      <c r="E50">
        <v>14</v>
      </c>
      <c r="I50" s="83">
        <v>57</v>
      </c>
      <c r="J50" s="83" t="str">
        <f t="shared" si="0"/>
        <v>57 JOUEURS - 27 DOUBLETTES + 1 TRIPLETTE - 14 TERRAINS</v>
      </c>
      <c r="K50" t="s">
        <v>106</v>
      </c>
    </row>
    <row r="51" spans="3:11" x14ac:dyDescent="0.25">
      <c r="C51" s="148">
        <v>58</v>
      </c>
      <c r="D51" s="149" t="s">
        <v>195</v>
      </c>
      <c r="E51">
        <v>14</v>
      </c>
      <c r="I51" s="83">
        <v>58</v>
      </c>
      <c r="J51" s="83" t="str">
        <f t="shared" si="0"/>
        <v>58 JOUEURS - 26 DOUBLETTES + 2 TRIPLETTES - 14 TERRAINS</v>
      </c>
    </row>
    <row r="52" spans="3:11" x14ac:dyDescent="0.25">
      <c r="C52" s="148">
        <v>59</v>
      </c>
      <c r="D52" s="149" t="s">
        <v>191</v>
      </c>
      <c r="E52">
        <v>14</v>
      </c>
      <c r="I52" s="83">
        <v>59</v>
      </c>
      <c r="J52" s="83" t="str">
        <f t="shared" si="0"/>
        <v>59 JOUEURS - 25 DOUBLETTES + 3 TRIPLETTES - 14 TERRAINS</v>
      </c>
      <c r="K52" t="s">
        <v>106</v>
      </c>
    </row>
    <row r="53" spans="3:11" x14ac:dyDescent="0.25">
      <c r="C53" s="148">
        <v>60</v>
      </c>
      <c r="D53" s="149" t="s">
        <v>205</v>
      </c>
      <c r="E53">
        <v>14</v>
      </c>
      <c r="I53" s="83">
        <v>60</v>
      </c>
      <c r="J53" s="83" t="str">
        <f t="shared" si="0"/>
        <v>60 JOUEURS - 24 DOUBLETTES + 4 TRIPLETTES - 14 TERRAINS</v>
      </c>
    </row>
    <row r="54" spans="3:11" x14ac:dyDescent="0.25">
      <c r="C54" s="148">
        <v>61</v>
      </c>
      <c r="D54" s="149" t="s">
        <v>206</v>
      </c>
      <c r="E54">
        <v>14</v>
      </c>
      <c r="I54" s="83">
        <v>61</v>
      </c>
      <c r="J54" s="83" t="str">
        <f t="shared" si="0"/>
        <v>61 JOUEURS - 23 DOUBLETTES + 5 TRIPLETTES - 14 TERRAINS</v>
      </c>
      <c r="K54" t="s">
        <v>106</v>
      </c>
    </row>
    <row r="55" spans="3:11" x14ac:dyDescent="0.25">
      <c r="C55" s="148">
        <v>62</v>
      </c>
      <c r="D55" s="149" t="s">
        <v>207</v>
      </c>
      <c r="E55">
        <v>14</v>
      </c>
      <c r="I55" s="83">
        <v>62</v>
      </c>
      <c r="J55" s="83" t="str">
        <f t="shared" si="0"/>
        <v>62 JOUEURS - 22 DOUBLETTES + 6 TRIPLETTES - 14 TERRAINS</v>
      </c>
    </row>
    <row r="56" spans="3:11" x14ac:dyDescent="0.25">
      <c r="C56" s="148">
        <v>63</v>
      </c>
      <c r="D56" s="149" t="s">
        <v>208</v>
      </c>
      <c r="E56">
        <v>14</v>
      </c>
      <c r="I56" s="83">
        <v>63</v>
      </c>
      <c r="J56" s="83" t="str">
        <f t="shared" si="0"/>
        <v>63 JOUEURS - 21 DOUBLETTES + 7 TRIPLETTES - 14 TERRAINS</v>
      </c>
      <c r="K56" t="s">
        <v>106</v>
      </c>
    </row>
    <row r="57" spans="3:11" x14ac:dyDescent="0.25">
      <c r="C57" s="148">
        <v>64</v>
      </c>
      <c r="D57" s="149" t="s">
        <v>223</v>
      </c>
      <c r="E57">
        <v>14</v>
      </c>
      <c r="I57" s="83">
        <v>64</v>
      </c>
      <c r="J57" s="83" t="str">
        <f t="shared" si="0"/>
        <v>64 JOUEURS - 20 DOUBLETTES + 8 TRIPLETTES - 14 TERRAINS</v>
      </c>
    </row>
    <row r="58" spans="3:11" x14ac:dyDescent="0.25">
      <c r="C58" s="148">
        <v>65</v>
      </c>
      <c r="D58" s="149" t="s">
        <v>209</v>
      </c>
      <c r="E58">
        <v>14</v>
      </c>
      <c r="I58" s="83">
        <v>65</v>
      </c>
      <c r="J58" s="83" t="str">
        <f t="shared" si="0"/>
        <v>65 JOUEURS - 19 DOUBLETTES + 9 TRIPLETTES - 14 TERRAINS</v>
      </c>
      <c r="K58" t="s">
        <v>106</v>
      </c>
    </row>
    <row r="59" spans="3:11" x14ac:dyDescent="0.25">
      <c r="C59" s="148">
        <v>66</v>
      </c>
      <c r="D59" s="149" t="s">
        <v>210</v>
      </c>
      <c r="E59">
        <v>14</v>
      </c>
      <c r="I59" s="83">
        <v>66</v>
      </c>
      <c r="J59" s="83" t="str">
        <f t="shared" si="0"/>
        <v>66 JOUEURS - 18 DOUBLETTES + 10 TRIPLETTES - 14 TERRAINS</v>
      </c>
    </row>
    <row r="60" spans="3:11" x14ac:dyDescent="0.25">
      <c r="C60" s="148">
        <v>67</v>
      </c>
      <c r="D60" s="149" t="s">
        <v>211</v>
      </c>
      <c r="E60">
        <v>14</v>
      </c>
      <c r="I60" s="83">
        <v>67</v>
      </c>
      <c r="J60" s="83" t="str">
        <f t="shared" si="0"/>
        <v>67 JOUEURS - 17 DOUBLETTES + 11 TRIPLETTES - 14 TERRAINS</v>
      </c>
      <c r="K60" t="s">
        <v>106</v>
      </c>
    </row>
    <row r="61" spans="3:11" x14ac:dyDescent="0.25">
      <c r="C61" s="148">
        <v>68</v>
      </c>
      <c r="D61" s="149" t="s">
        <v>212</v>
      </c>
      <c r="E61">
        <v>14</v>
      </c>
      <c r="I61" s="83">
        <v>68</v>
      </c>
      <c r="J61" s="83" t="str">
        <f t="shared" si="0"/>
        <v>68 JOUEURS - 16 DOUBLETTES + 12 TRIPLETTES - 14 TERRAINS</v>
      </c>
    </row>
    <row r="62" spans="3:11" x14ac:dyDescent="0.25">
      <c r="C62" s="148">
        <v>69</v>
      </c>
      <c r="D62" s="149" t="s">
        <v>213</v>
      </c>
      <c r="E62">
        <v>14</v>
      </c>
      <c r="I62" s="83">
        <v>69</v>
      </c>
      <c r="J62" s="83" t="str">
        <f t="shared" si="0"/>
        <v>69 JOUEURS - 15 DOUBLETTES + 13 TRIPLETTES - 14 TERRAINS</v>
      </c>
      <c r="K62" t="s">
        <v>106</v>
      </c>
    </row>
    <row r="63" spans="3:11" x14ac:dyDescent="0.25">
      <c r="C63" s="148">
        <v>70</v>
      </c>
      <c r="D63" s="149" t="s">
        <v>214</v>
      </c>
      <c r="E63">
        <v>14</v>
      </c>
      <c r="I63" s="83">
        <v>70</v>
      </c>
      <c r="J63" s="83" t="str">
        <f t="shared" si="0"/>
        <v>70 JOUEURS - 14 DOUBLETTES + 14 TRIPLETTES - 14 TERRAINS</v>
      </c>
    </row>
    <row r="64" spans="3:11" x14ac:dyDescent="0.25">
      <c r="C64" s="148">
        <v>71</v>
      </c>
      <c r="D64" s="149" t="s">
        <v>215</v>
      </c>
      <c r="E64">
        <v>14</v>
      </c>
      <c r="I64" s="83">
        <v>71</v>
      </c>
      <c r="J64" s="83" t="str">
        <f t="shared" si="0"/>
        <v>71 JOUEURS - 13 DOUBLETTES + 15 TRIPLETTES - 14 TERRAINS</v>
      </c>
      <c r="K64" t="s">
        <v>106</v>
      </c>
    </row>
    <row r="65" spans="3:11" x14ac:dyDescent="0.25">
      <c r="C65" s="148">
        <v>72</v>
      </c>
      <c r="D65" s="149" t="s">
        <v>216</v>
      </c>
      <c r="E65">
        <v>14</v>
      </c>
      <c r="I65" s="83">
        <v>72</v>
      </c>
      <c r="J65" s="83" t="str">
        <f t="shared" ref="J65:J77" si="1">CONCATENATE(D65," - ",E65," TERRAINS")</f>
        <v>72 JOUEURS - 12 DOUBLETTES + 16 TRIPLETTES - 14 TERRAINS</v>
      </c>
    </row>
    <row r="66" spans="3:11" x14ac:dyDescent="0.25">
      <c r="C66" s="148">
        <v>73</v>
      </c>
      <c r="D66" s="149" t="s">
        <v>217</v>
      </c>
      <c r="E66">
        <v>14</v>
      </c>
      <c r="I66" s="83">
        <v>73</v>
      </c>
      <c r="J66" s="83" t="str">
        <f t="shared" si="1"/>
        <v>73 JOUEURS - 11 DOUBLETTES + 17 TRIPLETTES - 14 TERRAINS</v>
      </c>
      <c r="K66" t="s">
        <v>106</v>
      </c>
    </row>
    <row r="67" spans="3:11" x14ac:dyDescent="0.25">
      <c r="C67" s="148">
        <v>74</v>
      </c>
      <c r="D67" s="149" t="s">
        <v>218</v>
      </c>
      <c r="E67">
        <v>14</v>
      </c>
      <c r="I67" s="83">
        <v>74</v>
      </c>
      <c r="J67" s="83" t="str">
        <f t="shared" si="1"/>
        <v>74 JOUEURS - 10 DOUBLETTES + 18 TRIPLETTES - 14 TERRAINS</v>
      </c>
    </row>
    <row r="68" spans="3:11" x14ac:dyDescent="0.25">
      <c r="C68" s="148">
        <v>75</v>
      </c>
      <c r="D68" s="149" t="s">
        <v>219</v>
      </c>
      <c r="E68">
        <v>14</v>
      </c>
      <c r="I68" s="83">
        <v>75</v>
      </c>
      <c r="J68" s="83" t="str">
        <f t="shared" si="1"/>
        <v>75 JOUEURS - 9 DOUBLETTES + 19 TRIPLETTES - 14 TERRAINS</v>
      </c>
      <c r="K68" t="s">
        <v>106</v>
      </c>
    </row>
    <row r="69" spans="3:11" x14ac:dyDescent="0.25">
      <c r="C69" s="148">
        <v>76</v>
      </c>
      <c r="D69" s="149" t="s">
        <v>220</v>
      </c>
      <c r="E69">
        <v>14</v>
      </c>
      <c r="I69" s="83">
        <v>76</v>
      </c>
      <c r="J69" s="83" t="str">
        <f t="shared" si="1"/>
        <v>76 JOUEURS - 8 DOUBLETTES + 20 TRIPLETTES - 14 TERRAINS</v>
      </c>
    </row>
    <row r="70" spans="3:11" x14ac:dyDescent="0.25">
      <c r="C70" s="148">
        <v>77</v>
      </c>
      <c r="D70" s="149" t="s">
        <v>221</v>
      </c>
      <c r="E70">
        <v>14</v>
      </c>
      <c r="I70" s="83">
        <v>77</v>
      </c>
      <c r="J70" s="83" t="str">
        <f t="shared" si="1"/>
        <v>77 JOUEURS - 7 DOUBLETTES + 21 TRIPLETTES - 14 TERRAINS</v>
      </c>
      <c r="K70" t="s">
        <v>106</v>
      </c>
    </row>
    <row r="71" spans="3:11" x14ac:dyDescent="0.25">
      <c r="C71" s="148">
        <v>78</v>
      </c>
      <c r="D71" s="149" t="s">
        <v>222</v>
      </c>
      <c r="E71">
        <v>14</v>
      </c>
      <c r="I71" s="83">
        <v>78</v>
      </c>
      <c r="J71" s="83" t="str">
        <f t="shared" si="1"/>
        <v>78 JOUEURS - 6 DOUBLETTES + 22 TRIPLETTES - 14 TERRAINS</v>
      </c>
    </row>
    <row r="72" spans="3:11" x14ac:dyDescent="0.25">
      <c r="C72" s="148">
        <v>79</v>
      </c>
      <c r="D72" s="147" t="s">
        <v>196</v>
      </c>
      <c r="E72">
        <v>14</v>
      </c>
      <c r="I72" s="83">
        <v>79</v>
      </c>
      <c r="J72" s="83" t="str">
        <f t="shared" si="1"/>
        <v>79 JOUEURS - 5 DOUBLETTES + 23 TRIPLETTES - 14 TERRAINS</v>
      </c>
      <c r="K72" t="s">
        <v>106</v>
      </c>
    </row>
    <row r="73" spans="3:11" x14ac:dyDescent="0.25">
      <c r="C73" s="148">
        <v>80</v>
      </c>
      <c r="D73" s="147" t="s">
        <v>197</v>
      </c>
      <c r="E73">
        <v>14</v>
      </c>
      <c r="I73" s="83">
        <v>80</v>
      </c>
      <c r="J73" s="83" t="str">
        <f t="shared" si="1"/>
        <v>80 JOUEURS - 4 DOUBLETTES + 24 TRIPLETTES - 14 TERRAINS</v>
      </c>
    </row>
    <row r="74" spans="3:11" x14ac:dyDescent="0.25">
      <c r="C74" s="148">
        <v>81</v>
      </c>
      <c r="D74" s="147" t="s">
        <v>198</v>
      </c>
      <c r="E74">
        <v>14</v>
      </c>
      <c r="I74" s="83">
        <v>81</v>
      </c>
      <c r="J74" s="83" t="str">
        <f t="shared" si="1"/>
        <v>81 JOUEURS - 3 DOUBLETTES + 25 TRIPLETTES - 14 TERRAINS</v>
      </c>
      <c r="K74" t="s">
        <v>106</v>
      </c>
    </row>
    <row r="75" spans="3:11" x14ac:dyDescent="0.25">
      <c r="C75" s="148">
        <v>82</v>
      </c>
      <c r="D75" s="147" t="s">
        <v>199</v>
      </c>
      <c r="E75">
        <v>14</v>
      </c>
      <c r="I75" s="83">
        <v>82</v>
      </c>
      <c r="J75" s="83" t="str">
        <f t="shared" si="1"/>
        <v>82 JOUEURS - 2 DOUBLETTES + 26 TRIPLETTES - 14 TERRAINS</v>
      </c>
    </row>
    <row r="76" spans="3:11" x14ac:dyDescent="0.25">
      <c r="C76" s="148">
        <v>83</v>
      </c>
      <c r="D76" s="147" t="s">
        <v>201</v>
      </c>
      <c r="E76">
        <v>14</v>
      </c>
      <c r="I76" s="83">
        <v>83</v>
      </c>
      <c r="J76" s="83" t="str">
        <f t="shared" si="1"/>
        <v>83 JOUEURS - 1 DOUBLETTE + 27 TRIPLETTES - 14 TERRAINS</v>
      </c>
      <c r="K76" t="s">
        <v>106</v>
      </c>
    </row>
    <row r="77" spans="3:11" x14ac:dyDescent="0.25">
      <c r="C77" s="148">
        <v>84</v>
      </c>
      <c r="D77" s="147" t="s">
        <v>200</v>
      </c>
      <c r="E77">
        <v>14</v>
      </c>
      <c r="I77" s="83">
        <v>84</v>
      </c>
      <c r="J77" s="83" t="str">
        <f t="shared" si="1"/>
        <v>84 JOUEURS - 28 TRIPLETTES - 14 TERRAINS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76</vt:i4>
      </vt:variant>
      <vt:variant>
        <vt:lpstr>Plages nommées</vt:lpstr>
      </vt:variant>
      <vt:variant>
        <vt:i4>12</vt:i4>
      </vt:variant>
    </vt:vector>
  </HeadingPairs>
  <TitlesOfParts>
    <vt:vector size="88" baseType="lpstr">
      <vt:lpstr>Accueil</vt:lpstr>
      <vt:lpstr>Joueurs Asso</vt:lpstr>
      <vt:lpstr>Tableau public</vt:lpstr>
      <vt:lpstr>Feuille score</vt:lpstr>
      <vt:lpstr>Liste Présence</vt:lpstr>
      <vt:lpstr>Liste Présence-2</vt:lpstr>
      <vt:lpstr>Liste Présence-3</vt:lpstr>
      <vt:lpstr>Liste Présence-4</vt:lpstr>
      <vt:lpstr>Matrice Parties</vt:lpstr>
      <vt:lpstr>Matrice Parties-2</vt:lpstr>
      <vt:lpstr>Matrice Parties-3</vt:lpstr>
      <vt:lpstr>Matrice Parties-4</vt:lpstr>
      <vt:lpstr>Matrice Parties-Final (4)</vt:lpstr>
      <vt:lpstr>Matrice Parties-Final (3)</vt:lpstr>
      <vt:lpstr>Matrice Parties-Final (2)</vt:lpstr>
      <vt:lpstr>Mixage Joueurs</vt:lpstr>
      <vt:lpstr>Feuille de Marque</vt:lpstr>
      <vt:lpstr>Matrice Parties-Final</vt:lpstr>
      <vt:lpstr>Date</vt:lpstr>
      <vt:lpstr>Challenge</vt:lpstr>
      <vt:lpstr>Challenge Mois de </vt:lpstr>
      <vt:lpstr>S01</vt:lpstr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S21</vt:lpstr>
      <vt:lpstr>S22</vt:lpstr>
      <vt:lpstr>S23</vt:lpstr>
      <vt:lpstr>S24</vt:lpstr>
      <vt:lpstr>S25</vt:lpstr>
      <vt:lpstr>S26</vt:lpstr>
      <vt:lpstr>S27</vt:lpstr>
      <vt:lpstr>S28</vt:lpstr>
      <vt:lpstr>S29</vt:lpstr>
      <vt:lpstr>S30</vt:lpstr>
      <vt:lpstr>S31</vt:lpstr>
      <vt:lpstr>S32</vt:lpstr>
      <vt:lpstr>S33</vt:lpstr>
      <vt:lpstr>S34</vt:lpstr>
      <vt:lpstr>S35</vt:lpstr>
      <vt:lpstr>S36</vt:lpstr>
      <vt:lpstr>S37</vt:lpstr>
      <vt:lpstr>S38</vt:lpstr>
      <vt:lpstr>S39</vt:lpstr>
      <vt:lpstr>S40</vt:lpstr>
      <vt:lpstr>S41</vt:lpstr>
      <vt:lpstr>S42</vt:lpstr>
      <vt:lpstr>S43</vt:lpstr>
      <vt:lpstr>S44</vt:lpstr>
      <vt:lpstr>S45</vt:lpstr>
      <vt:lpstr>S46</vt:lpstr>
      <vt:lpstr>S47</vt:lpstr>
      <vt:lpstr>S48</vt:lpstr>
      <vt:lpstr>S49</vt:lpstr>
      <vt:lpstr>S50</vt:lpstr>
      <vt:lpstr>S51</vt:lpstr>
      <vt:lpstr>S52</vt:lpstr>
      <vt:lpstr>Saisie</vt:lpstr>
      <vt:lpstr>Numéro</vt:lpstr>
      <vt:lpstr>bdd</vt:lpstr>
      <vt:lpstr>'Feuille score'!Zone_d_impression</vt:lpstr>
      <vt:lpstr>'Matrice Parties'!Zone_d_impression</vt:lpstr>
      <vt:lpstr>'Matrice Parties-2'!Zone_d_impression</vt:lpstr>
      <vt:lpstr>'Matrice Parties-3'!Zone_d_impression</vt:lpstr>
      <vt:lpstr>'Matrice Parties-4'!Zone_d_impression</vt:lpstr>
      <vt:lpstr>'Matrice Parties-Final'!Zone_d_impression</vt:lpstr>
      <vt:lpstr>'Matrice Parties-Final (2)'!Zone_d_impression</vt:lpstr>
      <vt:lpstr>'Matrice Parties-Final (3)'!Zone_d_impression</vt:lpstr>
      <vt:lpstr>'Matrice Parties-Final (4)'!Zone_d_impression</vt:lpstr>
      <vt:lpstr>'S01'!Zone_d_impression</vt:lpstr>
      <vt:lpstr>Saisie!Zone_d_impression</vt:lpstr>
      <vt:lpstr>'Tableau public'!Zone_d_impression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Thierry</dc:creator>
  <cp:lastModifiedBy>michel cabuy</cp:lastModifiedBy>
  <cp:lastPrinted>2023-10-19T08:51:24Z</cp:lastPrinted>
  <dcterms:created xsi:type="dcterms:W3CDTF">2010-09-29T07:00:46Z</dcterms:created>
  <dcterms:modified xsi:type="dcterms:W3CDTF">2023-10-19T09:42:08Z</dcterms:modified>
</cp:coreProperties>
</file>